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flask_appKHSX\update flask app khsx\"/>
    </mc:Choice>
  </mc:AlternateContent>
  <xr:revisionPtr revIDLastSave="0" documentId="13_ncr:1_{36E63A1B-D9A0-404D-AF74-59C0FD8C0573}" xr6:coauthVersionLast="47" xr6:coauthVersionMax="47" xr10:uidLastSave="{00000000-0000-0000-0000-000000000000}"/>
  <bookViews>
    <workbookView xWindow="-120" yWindow="-120" windowWidth="29040" windowHeight="15720" tabRatio="950" firstSheet="2" activeTab="6" xr2:uid="{00000000-000D-0000-FFFF-FFFF00000000}"/>
  </bookViews>
  <sheets>
    <sheet name="Sheet16" sheetId="19" state="hidden" r:id="rId1"/>
    <sheet name="FEED IN PK2" sheetId="39" state="hidden" r:id="rId2"/>
    <sheet name="TOTAL FEED" sheetId="1" r:id="rId3"/>
    <sheet name="PHAN LOAI" sheetId="44" r:id="rId4"/>
    <sheet name="TOTAL IN PACKING" sheetId="23" r:id="rId5"/>
    <sheet name="TOTAL IN PACKING (2)" sheetId="50" r:id="rId6"/>
    <sheet name="SAN LUONG" sheetId="45" r:id="rId7"/>
    <sheet name="1" sheetId="2" r:id="rId8"/>
    <sheet name="2" sheetId="3" r:id="rId9"/>
    <sheet name="3" sheetId="4" r:id="rId10"/>
    <sheet name="4" sheetId="5" r:id="rId11"/>
    <sheet name="5" sheetId="6" r:id="rId12"/>
    <sheet name="6" sheetId="7" r:id="rId13"/>
    <sheet name="7" sheetId="8" r:id="rId14"/>
    <sheet name="8" sheetId="9" r:id="rId15"/>
    <sheet name="9" sheetId="10" r:id="rId16"/>
    <sheet name="10" sheetId="11" r:id="rId17"/>
    <sheet name="11" sheetId="12" r:id="rId18"/>
    <sheet name="12" sheetId="13" r:id="rId19"/>
    <sheet name="13" sheetId="14" r:id="rId20"/>
    <sheet name="14" sheetId="15" r:id="rId21"/>
    <sheet name="15" sheetId="16" r:id="rId22"/>
    <sheet name="16" sheetId="17" r:id="rId23"/>
    <sheet name="17" sheetId="18" r:id="rId24"/>
    <sheet name="18" sheetId="24" r:id="rId25"/>
    <sheet name="19" sheetId="25" r:id="rId26"/>
    <sheet name="20" sheetId="26" r:id="rId27"/>
    <sheet name="21" sheetId="27" r:id="rId28"/>
    <sheet name="22" sheetId="28" r:id="rId29"/>
    <sheet name="23" sheetId="29" r:id="rId30"/>
    <sheet name="24" sheetId="30" r:id="rId31"/>
    <sheet name="25" sheetId="31" r:id="rId32"/>
    <sheet name="26" sheetId="32" r:id="rId33"/>
    <sheet name="27" sheetId="33" r:id="rId34"/>
    <sheet name="28" sheetId="34" r:id="rId35"/>
    <sheet name="29" sheetId="35" r:id="rId36"/>
    <sheet name="30" sheetId="36" r:id="rId37"/>
    <sheet name="31" sheetId="37" r:id="rId38"/>
  </sheets>
  <definedNames>
    <definedName name="_xlnm._FilterDatabase" localSheetId="7" hidden="1">'1'!$B$3:$P$21</definedName>
    <definedName name="_xlnm._FilterDatabase" localSheetId="16" hidden="1">'10'!$I$2:$I$753</definedName>
    <definedName name="_xlnm._FilterDatabase" localSheetId="17" hidden="1">'11'!$I$2:$I$753</definedName>
    <definedName name="_xlnm._FilterDatabase" localSheetId="18" hidden="1">'12'!$P$2:$P$758</definedName>
    <definedName name="_xlnm._FilterDatabase" localSheetId="19" hidden="1">'13'!$P$2:$P$753</definedName>
    <definedName name="_xlnm._FilterDatabase" localSheetId="20" hidden="1">'14'!$G$2:$G$753</definedName>
    <definedName name="_xlnm._FilterDatabase" localSheetId="21" hidden="1">'15'!$G$2:$G$753</definedName>
    <definedName name="_xlnm._FilterDatabase" localSheetId="22" hidden="1">'16'!$G$2:$G$753</definedName>
    <definedName name="_xlnm._FilterDatabase" localSheetId="23" hidden="1">'17'!$P$2:$P$753</definedName>
    <definedName name="_xlnm._FilterDatabase" localSheetId="24" hidden="1">'18'!$B$2:$P$58</definedName>
    <definedName name="_xlnm._FilterDatabase" localSheetId="25" hidden="1">'19'!$P$2:$P$753</definedName>
    <definedName name="_xlnm._FilterDatabase" localSheetId="8" hidden="1">'2'!$P$2:$P$753</definedName>
    <definedName name="_xlnm._FilterDatabase" localSheetId="26" hidden="1">'20'!$B$2:$P$2</definedName>
    <definedName name="_xlnm._FilterDatabase" localSheetId="27" hidden="1">'21'!$P$2:$P$753</definedName>
    <definedName name="_xlnm._FilterDatabase" localSheetId="28" hidden="1">'22'!$F$2:$F$753</definedName>
    <definedName name="_xlnm._FilterDatabase" localSheetId="29" hidden="1">'23'!$S$2:$S$753</definedName>
    <definedName name="_xlnm._FilterDatabase" localSheetId="30" hidden="1">'24'!$P$1:$P$753</definedName>
    <definedName name="_xlnm._FilterDatabase" localSheetId="31" hidden="1">'25'!$P$2:$P$753</definedName>
    <definedName name="_xlnm._FilterDatabase" localSheetId="33" hidden="1">'27'!$P$2:$P$753</definedName>
    <definedName name="_xlnm._FilterDatabase" localSheetId="34" hidden="1">'28'!$P$2:$P$753</definedName>
    <definedName name="_xlnm._FilterDatabase" localSheetId="35" hidden="1">'29'!$P$2:$P$753</definedName>
    <definedName name="_xlnm._FilterDatabase" localSheetId="9" hidden="1">'3'!$P$2:$P$753</definedName>
    <definedName name="_xlnm._FilterDatabase" localSheetId="36" hidden="1">'30'!$P$2:$P$753</definedName>
    <definedName name="_xlnm._FilterDatabase" localSheetId="10" hidden="1">'4'!$S$1:$S$753</definedName>
    <definedName name="_xlnm._FilterDatabase" localSheetId="11" hidden="1">'5'!$P$2:$P$753</definedName>
    <definedName name="_xlnm._FilterDatabase" localSheetId="12" hidden="1">'6'!$B$2:$P$22</definedName>
    <definedName name="_xlnm._FilterDatabase" localSheetId="14" hidden="1">'8'!$P$2:$P$753</definedName>
    <definedName name="_xlnm._FilterDatabase" localSheetId="15" hidden="1">'9'!$I$2:$I$753</definedName>
    <definedName name="_xlnm._FilterDatabase" localSheetId="1" hidden="1">'FEED IN PK2'!$B$2:$AO$218</definedName>
    <definedName name="_xlnm._FilterDatabase" localSheetId="3" hidden="1">'PHAN LOAI'!$A$1:$Q$416</definedName>
    <definedName name="_xlnm._FilterDatabase" localSheetId="6" hidden="1">'SAN LUONG'!$L$1:$L$314</definedName>
    <definedName name="_xlnm._FilterDatabase" localSheetId="2" hidden="1">'TOTAL FEED'!$AQ$1:$AQ$441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2" i="50" l="1"/>
  <c r="AB11" i="50"/>
  <c r="AB10" i="50"/>
  <c r="AB9" i="50"/>
  <c r="AB8" i="50"/>
  <c r="AB7" i="50"/>
  <c r="AB6" i="50"/>
  <c r="AB5" i="50"/>
  <c r="AX62" i="1" l="1"/>
  <c r="AW62" i="1"/>
  <c r="K62" i="1"/>
  <c r="J62" i="1"/>
  <c r="AL116" i="45" l="1"/>
  <c r="AL57" i="45"/>
  <c r="AL288" i="45"/>
  <c r="AL101" i="45"/>
  <c r="Q380" i="44"/>
  <c r="Q166" i="44"/>
  <c r="AX402" i="1"/>
  <c r="AW402" i="1"/>
  <c r="K402" i="1"/>
  <c r="J402" i="1"/>
  <c r="K169" i="1"/>
  <c r="J169" i="1"/>
  <c r="AL228" i="45" l="1"/>
  <c r="AL85" i="45"/>
  <c r="AL115" i="45" l="1"/>
  <c r="Q136" i="44"/>
  <c r="P2" i="3" l="1"/>
  <c r="P2" i="4"/>
  <c r="P2" i="5"/>
  <c r="P2" i="6"/>
  <c r="P2" i="7"/>
  <c r="P2" i="8"/>
  <c r="P2" i="9"/>
  <c r="P2" i="10"/>
  <c r="P2" i="11"/>
  <c r="P2" i="12"/>
  <c r="P2" i="13"/>
  <c r="P2" i="14"/>
  <c r="P2" i="15"/>
  <c r="P2" i="16"/>
  <c r="P2" i="17"/>
  <c r="P2" i="18"/>
  <c r="P2" i="24"/>
  <c r="P2" i="25"/>
  <c r="P2" i="26"/>
  <c r="P2" i="27"/>
  <c r="P2" i="28"/>
  <c r="P2" i="29"/>
  <c r="P2" i="30"/>
  <c r="P2" i="31"/>
  <c r="P2" i="32"/>
  <c r="P2" i="33"/>
  <c r="P2" i="34"/>
  <c r="P2" i="35"/>
  <c r="P2" i="36"/>
  <c r="P2" i="2"/>
  <c r="V167" i="5" l="1"/>
  <c r="V166" i="5"/>
  <c r="V165" i="5"/>
  <c r="V164" i="5"/>
  <c r="V163" i="5"/>
  <c r="V162" i="5"/>
  <c r="V161" i="5"/>
  <c r="V160" i="5"/>
  <c r="V159" i="5"/>
  <c r="V158" i="5"/>
  <c r="V157" i="5"/>
  <c r="V156" i="5"/>
  <c r="V155" i="5"/>
  <c r="V154" i="5"/>
  <c r="V153" i="5"/>
  <c r="V152" i="5"/>
  <c r="V151" i="5"/>
  <c r="V150" i="5"/>
  <c r="V149" i="5"/>
  <c r="V148" i="5"/>
  <c r="V147" i="5"/>
  <c r="V146" i="5"/>
  <c r="V145" i="5"/>
  <c r="V144" i="5"/>
  <c r="V143" i="5"/>
  <c r="V142" i="5"/>
  <c r="V141" i="5"/>
  <c r="V140" i="5"/>
  <c r="V139" i="5"/>
  <c r="V138" i="5"/>
  <c r="V137" i="5"/>
  <c r="V136" i="5"/>
  <c r="V135" i="5"/>
  <c r="V134" i="5"/>
  <c r="V133" i="5"/>
  <c r="V132" i="5"/>
  <c r="V131" i="5"/>
  <c r="V130" i="5"/>
  <c r="V129" i="5"/>
  <c r="V128" i="5"/>
  <c r="V127" i="5"/>
  <c r="V126" i="5"/>
  <c r="V125" i="5"/>
  <c r="V124" i="5"/>
  <c r="V123" i="5"/>
  <c r="V122" i="5"/>
  <c r="V121" i="5"/>
  <c r="V120" i="5"/>
  <c r="V119" i="5"/>
  <c r="V118" i="5"/>
  <c r="V117" i="5"/>
  <c r="V116" i="5"/>
  <c r="V115" i="5"/>
  <c r="V114" i="5"/>
  <c r="V1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V5" i="5"/>
  <c r="V4" i="5"/>
  <c r="V3" i="5"/>
  <c r="V167" i="6"/>
  <c r="V166" i="6"/>
  <c r="V165" i="6"/>
  <c r="V164" i="6"/>
  <c r="V163" i="6"/>
  <c r="V162" i="6"/>
  <c r="V161" i="6"/>
  <c r="V160" i="6"/>
  <c r="V159" i="6"/>
  <c r="V158" i="6"/>
  <c r="V157" i="6"/>
  <c r="V156" i="6"/>
  <c r="V155" i="6"/>
  <c r="V154" i="6"/>
  <c r="V153" i="6"/>
  <c r="V152" i="6"/>
  <c r="V151" i="6"/>
  <c r="V150" i="6"/>
  <c r="V149" i="6"/>
  <c r="V148" i="6"/>
  <c r="V147" i="6"/>
  <c r="V146" i="6"/>
  <c r="V145" i="6"/>
  <c r="V144" i="6"/>
  <c r="V143" i="6"/>
  <c r="V142" i="6"/>
  <c r="V141" i="6"/>
  <c r="V140" i="6"/>
  <c r="V139" i="6"/>
  <c r="V138" i="6"/>
  <c r="V137" i="6"/>
  <c r="V136" i="6"/>
  <c r="V135" i="6"/>
  <c r="V134" i="6"/>
  <c r="V133" i="6"/>
  <c r="V132" i="6"/>
  <c r="V131" i="6"/>
  <c r="V130" i="6"/>
  <c r="V129" i="6"/>
  <c r="V128" i="6"/>
  <c r="V127" i="6"/>
  <c r="V126" i="6"/>
  <c r="V125" i="6"/>
  <c r="V124" i="6"/>
  <c r="V123" i="6"/>
  <c r="V122" i="6"/>
  <c r="V121" i="6"/>
  <c r="V120" i="6"/>
  <c r="V119" i="6"/>
  <c r="V118" i="6"/>
  <c r="V117" i="6"/>
  <c r="V116" i="6"/>
  <c r="V115" i="6"/>
  <c r="V114" i="6"/>
  <c r="V113" i="6"/>
  <c r="V112" i="6"/>
  <c r="V111" i="6"/>
  <c r="V110" i="6"/>
  <c r="V109" i="6"/>
  <c r="V108" i="6"/>
  <c r="V107" i="6"/>
  <c r="V106" i="6"/>
  <c r="V105" i="6"/>
  <c r="V104" i="6"/>
  <c r="V103" i="6"/>
  <c r="V102" i="6"/>
  <c r="V101" i="6"/>
  <c r="V100" i="6"/>
  <c r="V99" i="6"/>
  <c r="V98" i="6"/>
  <c r="V97" i="6"/>
  <c r="V96" i="6"/>
  <c r="V95" i="6"/>
  <c r="V94" i="6"/>
  <c r="V93" i="6"/>
  <c r="V92" i="6"/>
  <c r="V91" i="6"/>
  <c r="V90" i="6"/>
  <c r="V89" i="6"/>
  <c r="V88" i="6"/>
  <c r="V87" i="6"/>
  <c r="V86" i="6"/>
  <c r="V85" i="6"/>
  <c r="V84" i="6"/>
  <c r="V83" i="6"/>
  <c r="V82" i="6"/>
  <c r="V81" i="6"/>
  <c r="V80" i="6"/>
  <c r="V79" i="6"/>
  <c r="V78" i="6"/>
  <c r="V77" i="6"/>
  <c r="V76" i="6"/>
  <c r="V75" i="6"/>
  <c r="V74" i="6"/>
  <c r="V73" i="6"/>
  <c r="V72" i="6"/>
  <c r="V71" i="6"/>
  <c r="V70" i="6"/>
  <c r="V69" i="6"/>
  <c r="V68" i="6"/>
  <c r="V67" i="6"/>
  <c r="V66" i="6"/>
  <c r="V65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V4" i="6"/>
  <c r="V3" i="6"/>
  <c r="V167" i="7"/>
  <c r="V166" i="7"/>
  <c r="V165" i="7"/>
  <c r="V164" i="7"/>
  <c r="V163" i="7"/>
  <c r="V162" i="7"/>
  <c r="V161" i="7"/>
  <c r="V160" i="7"/>
  <c r="V159" i="7"/>
  <c r="V158" i="7"/>
  <c r="V157" i="7"/>
  <c r="V156" i="7"/>
  <c r="V155" i="7"/>
  <c r="V154" i="7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V133" i="7"/>
  <c r="V132" i="7"/>
  <c r="V131" i="7"/>
  <c r="V130" i="7"/>
  <c r="V129" i="7"/>
  <c r="V128" i="7"/>
  <c r="V127" i="7"/>
  <c r="V126" i="7"/>
  <c r="V125" i="7"/>
  <c r="V124" i="7"/>
  <c r="V123" i="7"/>
  <c r="V122" i="7"/>
  <c r="V121" i="7"/>
  <c r="V120" i="7"/>
  <c r="V119" i="7"/>
  <c r="V118" i="7"/>
  <c r="V117" i="7"/>
  <c r="V116" i="7"/>
  <c r="V115" i="7"/>
  <c r="V114" i="7"/>
  <c r="V113" i="7"/>
  <c r="V112" i="7"/>
  <c r="V111" i="7"/>
  <c r="V110" i="7"/>
  <c r="V109" i="7"/>
  <c r="V108" i="7"/>
  <c r="V107" i="7"/>
  <c r="V106" i="7"/>
  <c r="V105" i="7"/>
  <c r="V104" i="7"/>
  <c r="V103" i="7"/>
  <c r="V102" i="7"/>
  <c r="V101" i="7"/>
  <c r="V100" i="7"/>
  <c r="V99" i="7"/>
  <c r="V98" i="7"/>
  <c r="V97" i="7"/>
  <c r="V96" i="7"/>
  <c r="V95" i="7"/>
  <c r="V94" i="7"/>
  <c r="V93" i="7"/>
  <c r="V92" i="7"/>
  <c r="V91" i="7"/>
  <c r="V90" i="7"/>
  <c r="V89" i="7"/>
  <c r="V88" i="7"/>
  <c r="V87" i="7"/>
  <c r="V86" i="7"/>
  <c r="V85" i="7"/>
  <c r="V84" i="7"/>
  <c r="V83" i="7"/>
  <c r="V82" i="7"/>
  <c r="V81" i="7"/>
  <c r="V80" i="7"/>
  <c r="V79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V4" i="7"/>
  <c r="V3" i="7"/>
  <c r="V167" i="8"/>
  <c r="V166" i="8"/>
  <c r="V165" i="8"/>
  <c r="V164" i="8"/>
  <c r="V163" i="8"/>
  <c r="V162" i="8"/>
  <c r="V161" i="8"/>
  <c r="V160" i="8"/>
  <c r="V159" i="8"/>
  <c r="V158" i="8"/>
  <c r="V157" i="8"/>
  <c r="V156" i="8"/>
  <c r="V155" i="8"/>
  <c r="V154" i="8"/>
  <c r="V153" i="8"/>
  <c r="V152" i="8"/>
  <c r="V151" i="8"/>
  <c r="V150" i="8"/>
  <c r="V149" i="8"/>
  <c r="V148" i="8"/>
  <c r="V147" i="8"/>
  <c r="V146" i="8"/>
  <c r="V145" i="8"/>
  <c r="V144" i="8"/>
  <c r="V143" i="8"/>
  <c r="V142" i="8"/>
  <c r="V141" i="8"/>
  <c r="V140" i="8"/>
  <c r="V139" i="8"/>
  <c r="V138" i="8"/>
  <c r="V137" i="8"/>
  <c r="V136" i="8"/>
  <c r="V135" i="8"/>
  <c r="V134" i="8"/>
  <c r="V133" i="8"/>
  <c r="V132" i="8"/>
  <c r="V131" i="8"/>
  <c r="V130" i="8"/>
  <c r="V129" i="8"/>
  <c r="V128" i="8"/>
  <c r="V127" i="8"/>
  <c r="V126" i="8"/>
  <c r="V125" i="8"/>
  <c r="V124" i="8"/>
  <c r="V123" i="8"/>
  <c r="V122" i="8"/>
  <c r="V121" i="8"/>
  <c r="V120" i="8"/>
  <c r="V119" i="8"/>
  <c r="V118" i="8"/>
  <c r="V117" i="8"/>
  <c r="V116" i="8"/>
  <c r="V115" i="8"/>
  <c r="V114" i="8"/>
  <c r="V113" i="8"/>
  <c r="V112" i="8"/>
  <c r="V111" i="8"/>
  <c r="V110" i="8"/>
  <c r="V109" i="8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4" i="8"/>
  <c r="V3" i="8"/>
  <c r="V167" i="9"/>
  <c r="V166" i="9"/>
  <c r="V16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124" i="9"/>
  <c r="V123" i="9"/>
  <c r="V122" i="9"/>
  <c r="V121" i="9"/>
  <c r="V120" i="9"/>
  <c r="V119" i="9"/>
  <c r="V118" i="9"/>
  <c r="V117" i="9"/>
  <c r="V116" i="9"/>
  <c r="V115" i="9"/>
  <c r="V114" i="9"/>
  <c r="V113" i="9"/>
  <c r="V112" i="9"/>
  <c r="V111" i="9"/>
  <c r="V110" i="9"/>
  <c r="V109" i="9"/>
  <c r="V108" i="9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V87" i="9"/>
  <c r="V86" i="9"/>
  <c r="V8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V3" i="9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V5" i="10"/>
  <c r="V4" i="10"/>
  <c r="V3" i="10"/>
  <c r="V167" i="11"/>
  <c r="V166" i="11"/>
  <c r="V165" i="11"/>
  <c r="V164" i="11"/>
  <c r="V163" i="11"/>
  <c r="V162" i="11"/>
  <c r="V161" i="11"/>
  <c r="V160" i="11"/>
  <c r="V159" i="11"/>
  <c r="V158" i="11"/>
  <c r="V157" i="11"/>
  <c r="V156" i="11"/>
  <c r="V155" i="11"/>
  <c r="V154" i="11"/>
  <c r="V153" i="11"/>
  <c r="V152" i="11"/>
  <c r="V151" i="11"/>
  <c r="V150" i="11"/>
  <c r="V149" i="11"/>
  <c r="V148" i="11"/>
  <c r="V147" i="11"/>
  <c r="V146" i="11"/>
  <c r="V145" i="11"/>
  <c r="V144" i="11"/>
  <c r="V143" i="11"/>
  <c r="V142" i="11"/>
  <c r="V141" i="11"/>
  <c r="V140" i="11"/>
  <c r="V139" i="11"/>
  <c r="V138" i="11"/>
  <c r="V137" i="11"/>
  <c r="V136" i="11"/>
  <c r="V135" i="11"/>
  <c r="V134" i="11"/>
  <c r="V133" i="11"/>
  <c r="V132" i="11"/>
  <c r="V131" i="11"/>
  <c r="V130" i="11"/>
  <c r="V129" i="11"/>
  <c r="V128" i="11"/>
  <c r="V127" i="11"/>
  <c r="V126" i="11"/>
  <c r="V125" i="11"/>
  <c r="V124" i="11"/>
  <c r="V123" i="11"/>
  <c r="V122" i="11"/>
  <c r="V121" i="11"/>
  <c r="V120" i="11"/>
  <c r="V119" i="11"/>
  <c r="V118" i="11"/>
  <c r="V117" i="11"/>
  <c r="V116" i="11"/>
  <c r="V115" i="11"/>
  <c r="V114" i="11"/>
  <c r="V113" i="11"/>
  <c r="V112" i="11"/>
  <c r="V111" i="11"/>
  <c r="V110" i="11"/>
  <c r="V109" i="11"/>
  <c r="V108" i="11"/>
  <c r="V107" i="11"/>
  <c r="V106" i="11"/>
  <c r="V105" i="11"/>
  <c r="V104" i="11"/>
  <c r="V103" i="11"/>
  <c r="V102" i="11"/>
  <c r="V101" i="11"/>
  <c r="V100" i="11"/>
  <c r="V99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V3" i="11"/>
  <c r="V167" i="12"/>
  <c r="V166" i="12"/>
  <c r="V165" i="12"/>
  <c r="V164" i="12"/>
  <c r="V163" i="12"/>
  <c r="V162" i="12"/>
  <c r="V161" i="12"/>
  <c r="V160" i="12"/>
  <c r="V159" i="12"/>
  <c r="V158" i="12"/>
  <c r="V157" i="12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V140" i="12"/>
  <c r="V139" i="12"/>
  <c r="V138" i="12"/>
  <c r="V137" i="12"/>
  <c r="V136" i="12"/>
  <c r="V135" i="12"/>
  <c r="V134" i="12"/>
  <c r="V133" i="12"/>
  <c r="V132" i="12"/>
  <c r="V131" i="12"/>
  <c r="V130" i="12"/>
  <c r="V129" i="12"/>
  <c r="V128" i="12"/>
  <c r="V127" i="12"/>
  <c r="V126" i="12"/>
  <c r="V125" i="12"/>
  <c r="V124" i="12"/>
  <c r="V123" i="12"/>
  <c r="V122" i="12"/>
  <c r="V121" i="12"/>
  <c r="V120" i="12"/>
  <c r="V119" i="12"/>
  <c r="V118" i="12"/>
  <c r="V117" i="12"/>
  <c r="V116" i="12"/>
  <c r="V115" i="12"/>
  <c r="V114" i="12"/>
  <c r="V113" i="12"/>
  <c r="V112" i="12"/>
  <c r="V111" i="12"/>
  <c r="V110" i="12"/>
  <c r="V109" i="12"/>
  <c r="V108" i="12"/>
  <c r="V107" i="12"/>
  <c r="V106" i="12"/>
  <c r="V105" i="12"/>
  <c r="V104" i="12"/>
  <c r="V103" i="12"/>
  <c r="V102" i="12"/>
  <c r="V101" i="12"/>
  <c r="V100" i="12"/>
  <c r="V99" i="12"/>
  <c r="V98" i="12"/>
  <c r="V97" i="12"/>
  <c r="V96" i="12"/>
  <c r="V95" i="12"/>
  <c r="V94" i="12"/>
  <c r="V93" i="12"/>
  <c r="V92" i="12"/>
  <c r="V91" i="12"/>
  <c r="V90" i="12"/>
  <c r="V89" i="12"/>
  <c r="V88" i="12"/>
  <c r="V87" i="12"/>
  <c r="V86" i="12"/>
  <c r="V85" i="12"/>
  <c r="V84" i="12"/>
  <c r="V83" i="12"/>
  <c r="V82" i="12"/>
  <c r="V81" i="12"/>
  <c r="V80" i="12"/>
  <c r="V79" i="12"/>
  <c r="V78" i="12"/>
  <c r="V77" i="12"/>
  <c r="V76" i="12"/>
  <c r="V75" i="12"/>
  <c r="V74" i="12"/>
  <c r="V73" i="12"/>
  <c r="V72" i="12"/>
  <c r="V71" i="12"/>
  <c r="V70" i="12"/>
  <c r="V69" i="12"/>
  <c r="V68" i="12"/>
  <c r="V67" i="12"/>
  <c r="V66" i="12"/>
  <c r="V65" i="12"/>
  <c r="V64" i="12"/>
  <c r="V63" i="12"/>
  <c r="V62" i="12"/>
  <c r="V61" i="12"/>
  <c r="V60" i="12"/>
  <c r="V59" i="12"/>
  <c r="V58" i="12"/>
  <c r="V57" i="12"/>
  <c r="V56" i="12"/>
  <c r="V55" i="12"/>
  <c r="V54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4" i="12"/>
  <c r="V3" i="12"/>
  <c r="V167" i="13"/>
  <c r="V166" i="13"/>
  <c r="V165" i="13"/>
  <c r="V164" i="13"/>
  <c r="V163" i="13"/>
  <c r="V162" i="13"/>
  <c r="V161" i="13"/>
  <c r="V160" i="13"/>
  <c r="V159" i="13"/>
  <c r="V158" i="13"/>
  <c r="V157" i="13"/>
  <c r="V156" i="13"/>
  <c r="V155" i="13"/>
  <c r="V154" i="13"/>
  <c r="V153" i="13"/>
  <c r="V152" i="13"/>
  <c r="V151" i="13"/>
  <c r="V150" i="13"/>
  <c r="V149" i="13"/>
  <c r="V148" i="13"/>
  <c r="V147" i="13"/>
  <c r="V146" i="13"/>
  <c r="V145" i="13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4" i="13"/>
  <c r="V3" i="13"/>
  <c r="V167" i="14"/>
  <c r="V166" i="14"/>
  <c r="V165" i="14"/>
  <c r="V164" i="14"/>
  <c r="V163" i="14"/>
  <c r="V162" i="14"/>
  <c r="V161" i="14"/>
  <c r="V160" i="14"/>
  <c r="V159" i="14"/>
  <c r="V158" i="14"/>
  <c r="V157" i="14"/>
  <c r="V156" i="14"/>
  <c r="V155" i="14"/>
  <c r="V154" i="14"/>
  <c r="V153" i="14"/>
  <c r="V152" i="14"/>
  <c r="V151" i="14"/>
  <c r="V150" i="14"/>
  <c r="V149" i="14"/>
  <c r="V148" i="14"/>
  <c r="V147" i="14"/>
  <c r="V146" i="14"/>
  <c r="V145" i="14"/>
  <c r="V144" i="14"/>
  <c r="V143" i="14"/>
  <c r="V142" i="14"/>
  <c r="V141" i="14"/>
  <c r="V140" i="14"/>
  <c r="V139" i="14"/>
  <c r="V138" i="14"/>
  <c r="V137" i="14"/>
  <c r="V136" i="14"/>
  <c r="V135" i="14"/>
  <c r="V134" i="14"/>
  <c r="V133" i="14"/>
  <c r="V132" i="14"/>
  <c r="V131" i="14"/>
  <c r="V130" i="14"/>
  <c r="V129" i="14"/>
  <c r="V128" i="14"/>
  <c r="V127" i="14"/>
  <c r="V126" i="14"/>
  <c r="V125" i="14"/>
  <c r="V124" i="14"/>
  <c r="V123" i="14"/>
  <c r="V122" i="14"/>
  <c r="V121" i="14"/>
  <c r="V120" i="14"/>
  <c r="V119" i="14"/>
  <c r="V118" i="14"/>
  <c r="V117" i="14"/>
  <c r="V116" i="14"/>
  <c r="V115" i="14"/>
  <c r="V114" i="14"/>
  <c r="V113" i="14"/>
  <c r="V112" i="14"/>
  <c r="V111" i="14"/>
  <c r="V110" i="14"/>
  <c r="V109" i="14"/>
  <c r="V108" i="14"/>
  <c r="V107" i="14"/>
  <c r="V106" i="14"/>
  <c r="V105" i="14"/>
  <c r="V104" i="14"/>
  <c r="V103" i="14"/>
  <c r="V102" i="14"/>
  <c r="V101" i="14"/>
  <c r="V100" i="14"/>
  <c r="V99" i="14"/>
  <c r="V98" i="14"/>
  <c r="V97" i="14"/>
  <c r="V96" i="14"/>
  <c r="V95" i="14"/>
  <c r="V94" i="14"/>
  <c r="V93" i="14"/>
  <c r="V92" i="14"/>
  <c r="V91" i="14"/>
  <c r="V90" i="14"/>
  <c r="V89" i="14"/>
  <c r="V88" i="14"/>
  <c r="V87" i="14"/>
  <c r="V86" i="14"/>
  <c r="V85" i="14"/>
  <c r="V84" i="14"/>
  <c r="V83" i="14"/>
  <c r="V82" i="14"/>
  <c r="V81" i="14"/>
  <c r="V80" i="14"/>
  <c r="V79" i="14"/>
  <c r="V78" i="14"/>
  <c r="V77" i="14"/>
  <c r="V76" i="14"/>
  <c r="V75" i="14"/>
  <c r="V74" i="14"/>
  <c r="V73" i="14"/>
  <c r="V72" i="14"/>
  <c r="V71" i="14"/>
  <c r="V70" i="14"/>
  <c r="V69" i="14"/>
  <c r="V68" i="14"/>
  <c r="V67" i="14"/>
  <c r="V66" i="14"/>
  <c r="V65" i="14"/>
  <c r="V64" i="14"/>
  <c r="V63" i="14"/>
  <c r="V62" i="14"/>
  <c r="V61" i="14"/>
  <c r="V60" i="14"/>
  <c r="V59" i="14"/>
  <c r="V58" i="14"/>
  <c r="V57" i="14"/>
  <c r="V56" i="14"/>
  <c r="V55" i="14"/>
  <c r="V54" i="14"/>
  <c r="V53" i="14"/>
  <c r="V52" i="14"/>
  <c r="V51" i="14"/>
  <c r="V50" i="14"/>
  <c r="V49" i="14"/>
  <c r="V48" i="14"/>
  <c r="V47" i="14"/>
  <c r="V46" i="14"/>
  <c r="V45" i="14"/>
  <c r="V44" i="14"/>
  <c r="V43" i="14"/>
  <c r="V42" i="14"/>
  <c r="V41" i="14"/>
  <c r="V40" i="14"/>
  <c r="V39" i="14"/>
  <c r="V38" i="14"/>
  <c r="V37" i="14"/>
  <c r="V36" i="14"/>
  <c r="V35" i="14"/>
  <c r="V34" i="14"/>
  <c r="V33" i="14"/>
  <c r="V32" i="14"/>
  <c r="V31" i="14"/>
  <c r="V30" i="14"/>
  <c r="V29" i="14"/>
  <c r="V28" i="14"/>
  <c r="V27" i="14"/>
  <c r="V26" i="14"/>
  <c r="V25" i="14"/>
  <c r="V24" i="14"/>
  <c r="V23" i="14"/>
  <c r="V22" i="14"/>
  <c r="V21" i="14"/>
  <c r="V20" i="14"/>
  <c r="V19" i="14"/>
  <c r="V18" i="14"/>
  <c r="V17" i="14"/>
  <c r="V16" i="14"/>
  <c r="V15" i="14"/>
  <c r="V14" i="14"/>
  <c r="V13" i="14"/>
  <c r="V12" i="14"/>
  <c r="V11" i="14"/>
  <c r="V10" i="14"/>
  <c r="V9" i="14"/>
  <c r="V8" i="14"/>
  <c r="V7" i="14"/>
  <c r="V6" i="14"/>
  <c r="V5" i="14"/>
  <c r="V4" i="14"/>
  <c r="V3" i="14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167" i="16"/>
  <c r="V166" i="16"/>
  <c r="V165" i="16"/>
  <c r="V164" i="16"/>
  <c r="V163" i="16"/>
  <c r="V162" i="16"/>
  <c r="V161" i="16"/>
  <c r="V160" i="16"/>
  <c r="V159" i="16"/>
  <c r="V158" i="16"/>
  <c r="V157" i="16"/>
  <c r="V156" i="16"/>
  <c r="V155" i="16"/>
  <c r="V154" i="16"/>
  <c r="V153" i="16"/>
  <c r="V152" i="16"/>
  <c r="V151" i="16"/>
  <c r="V150" i="16"/>
  <c r="V149" i="16"/>
  <c r="V148" i="16"/>
  <c r="V147" i="16"/>
  <c r="V146" i="16"/>
  <c r="V145" i="16"/>
  <c r="V144" i="16"/>
  <c r="V143" i="16"/>
  <c r="V142" i="16"/>
  <c r="V141" i="16"/>
  <c r="V140" i="16"/>
  <c r="V139" i="16"/>
  <c r="V138" i="16"/>
  <c r="V137" i="16"/>
  <c r="V136" i="16"/>
  <c r="V135" i="16"/>
  <c r="V134" i="16"/>
  <c r="V133" i="16"/>
  <c r="V132" i="16"/>
  <c r="V131" i="16"/>
  <c r="V130" i="16"/>
  <c r="V129" i="16"/>
  <c r="V128" i="16"/>
  <c r="V127" i="16"/>
  <c r="V126" i="16"/>
  <c r="V125" i="16"/>
  <c r="V124" i="16"/>
  <c r="V123" i="16"/>
  <c r="V122" i="16"/>
  <c r="V121" i="16"/>
  <c r="V120" i="16"/>
  <c r="V119" i="16"/>
  <c r="V118" i="16"/>
  <c r="V117" i="16"/>
  <c r="V116" i="16"/>
  <c r="V115" i="16"/>
  <c r="V114" i="16"/>
  <c r="V113" i="16"/>
  <c r="V112" i="16"/>
  <c r="V111" i="16"/>
  <c r="V110" i="16"/>
  <c r="V109" i="16"/>
  <c r="V108" i="16"/>
  <c r="V107" i="16"/>
  <c r="V106" i="16"/>
  <c r="V105" i="16"/>
  <c r="V104" i="16"/>
  <c r="V103" i="16"/>
  <c r="V102" i="16"/>
  <c r="V101" i="16"/>
  <c r="V100" i="16"/>
  <c r="V99" i="16"/>
  <c r="V98" i="16"/>
  <c r="V97" i="16"/>
  <c r="V96" i="16"/>
  <c r="V95" i="16"/>
  <c r="V94" i="16"/>
  <c r="V93" i="16"/>
  <c r="V92" i="16"/>
  <c r="V91" i="16"/>
  <c r="V90" i="16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V4" i="16"/>
  <c r="V3" i="16"/>
  <c r="V167" i="17"/>
  <c r="V166" i="17"/>
  <c r="V165" i="17"/>
  <c r="V164" i="17"/>
  <c r="V163" i="17"/>
  <c r="V162" i="17"/>
  <c r="V161" i="17"/>
  <c r="V160" i="17"/>
  <c r="V159" i="17"/>
  <c r="V158" i="17"/>
  <c r="V157" i="17"/>
  <c r="V156" i="17"/>
  <c r="V155" i="17"/>
  <c r="V154" i="17"/>
  <c r="V153" i="17"/>
  <c r="V152" i="17"/>
  <c r="V151" i="17"/>
  <c r="V150" i="17"/>
  <c r="V149" i="17"/>
  <c r="V148" i="17"/>
  <c r="V147" i="17"/>
  <c r="V146" i="17"/>
  <c r="V145" i="17"/>
  <c r="V144" i="17"/>
  <c r="V143" i="17"/>
  <c r="V142" i="17"/>
  <c r="V141" i="17"/>
  <c r="V140" i="17"/>
  <c r="V139" i="17"/>
  <c r="V138" i="17"/>
  <c r="V137" i="17"/>
  <c r="V136" i="17"/>
  <c r="V135" i="17"/>
  <c r="V134" i="17"/>
  <c r="V133" i="17"/>
  <c r="V132" i="17"/>
  <c r="V131" i="17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5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4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4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V167" i="18"/>
  <c r="V166" i="18"/>
  <c r="V165" i="18"/>
  <c r="V164" i="18"/>
  <c r="V163" i="18"/>
  <c r="V162" i="18"/>
  <c r="V161" i="18"/>
  <c r="V160" i="18"/>
  <c r="V159" i="18"/>
  <c r="V158" i="18"/>
  <c r="V157" i="18"/>
  <c r="V156" i="18"/>
  <c r="V155" i="18"/>
  <c r="V154" i="18"/>
  <c r="V153" i="18"/>
  <c r="V152" i="18"/>
  <c r="V151" i="18"/>
  <c r="V150" i="18"/>
  <c r="V149" i="18"/>
  <c r="V148" i="18"/>
  <c r="V147" i="18"/>
  <c r="V146" i="18"/>
  <c r="V145" i="18"/>
  <c r="V144" i="18"/>
  <c r="V143" i="18"/>
  <c r="V142" i="18"/>
  <c r="V141" i="18"/>
  <c r="V140" i="18"/>
  <c r="V139" i="18"/>
  <c r="V138" i="18"/>
  <c r="V137" i="18"/>
  <c r="V136" i="18"/>
  <c r="V135" i="18"/>
  <c r="V134" i="18"/>
  <c r="V133" i="18"/>
  <c r="V132" i="18"/>
  <c r="V131" i="18"/>
  <c r="V130" i="18"/>
  <c r="V129" i="18"/>
  <c r="V128" i="18"/>
  <c r="V127" i="18"/>
  <c r="V126" i="18"/>
  <c r="V125" i="18"/>
  <c r="V124" i="18"/>
  <c r="V123" i="18"/>
  <c r="V122" i="18"/>
  <c r="V121" i="18"/>
  <c r="V120" i="18"/>
  <c r="V119" i="18"/>
  <c r="V118" i="18"/>
  <c r="V117" i="18"/>
  <c r="V116" i="18"/>
  <c r="V115" i="18"/>
  <c r="V114" i="18"/>
  <c r="V113" i="18"/>
  <c r="V112" i="18"/>
  <c r="V111" i="18"/>
  <c r="V110" i="18"/>
  <c r="V109" i="18"/>
  <c r="V108" i="18"/>
  <c r="V107" i="18"/>
  <c r="V106" i="18"/>
  <c r="V105" i="18"/>
  <c r="V104" i="18"/>
  <c r="V103" i="18"/>
  <c r="V102" i="18"/>
  <c r="V101" i="18"/>
  <c r="V100" i="18"/>
  <c r="V99" i="18"/>
  <c r="V98" i="18"/>
  <c r="V97" i="18"/>
  <c r="V96" i="18"/>
  <c r="V95" i="18"/>
  <c r="V94" i="18"/>
  <c r="V93" i="18"/>
  <c r="V92" i="18"/>
  <c r="V91" i="18"/>
  <c r="V90" i="18"/>
  <c r="V89" i="18"/>
  <c r="V88" i="18"/>
  <c r="V87" i="18"/>
  <c r="V86" i="18"/>
  <c r="V85" i="18"/>
  <c r="V84" i="18"/>
  <c r="V83" i="18"/>
  <c r="V82" i="18"/>
  <c r="V81" i="18"/>
  <c r="V80" i="18"/>
  <c r="V79" i="18"/>
  <c r="V78" i="18"/>
  <c r="V77" i="18"/>
  <c r="V76" i="18"/>
  <c r="V75" i="18"/>
  <c r="V74" i="18"/>
  <c r="V73" i="18"/>
  <c r="V72" i="18"/>
  <c r="V71" i="18"/>
  <c r="V70" i="18"/>
  <c r="V69" i="18"/>
  <c r="V68" i="18"/>
  <c r="V67" i="18"/>
  <c r="V66" i="18"/>
  <c r="V65" i="18"/>
  <c r="V64" i="18"/>
  <c r="V63" i="18"/>
  <c r="V62" i="18"/>
  <c r="V61" i="18"/>
  <c r="V60" i="18"/>
  <c r="V59" i="18"/>
  <c r="V58" i="18"/>
  <c r="V57" i="18"/>
  <c r="V56" i="18"/>
  <c r="V55" i="18"/>
  <c r="V54" i="18"/>
  <c r="V53" i="18"/>
  <c r="V52" i="18"/>
  <c r="V51" i="18"/>
  <c r="V50" i="18"/>
  <c r="V49" i="18"/>
  <c r="V48" i="18"/>
  <c r="V4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V167" i="24"/>
  <c r="V166" i="24"/>
  <c r="V165" i="24"/>
  <c r="V164" i="24"/>
  <c r="V163" i="24"/>
  <c r="V162" i="24"/>
  <c r="V161" i="24"/>
  <c r="V160" i="24"/>
  <c r="V159" i="24"/>
  <c r="V158" i="24"/>
  <c r="V157" i="24"/>
  <c r="V156" i="24"/>
  <c r="V155" i="24"/>
  <c r="V154" i="24"/>
  <c r="V153" i="24"/>
  <c r="V152" i="24"/>
  <c r="V151" i="24"/>
  <c r="V150" i="24"/>
  <c r="V149" i="24"/>
  <c r="V148" i="24"/>
  <c r="V147" i="24"/>
  <c r="V146" i="24"/>
  <c r="V145" i="24"/>
  <c r="V144" i="24"/>
  <c r="V143" i="24"/>
  <c r="V142" i="24"/>
  <c r="V141" i="24"/>
  <c r="V140" i="24"/>
  <c r="V139" i="24"/>
  <c r="V138" i="24"/>
  <c r="V137" i="24"/>
  <c r="V136" i="24"/>
  <c r="V135" i="24"/>
  <c r="V134" i="24"/>
  <c r="V133" i="24"/>
  <c r="V132" i="24"/>
  <c r="V131" i="24"/>
  <c r="V130" i="24"/>
  <c r="V129" i="24"/>
  <c r="V128" i="24"/>
  <c r="V127" i="24"/>
  <c r="V126" i="24"/>
  <c r="V125" i="24"/>
  <c r="V124" i="24"/>
  <c r="V123" i="24"/>
  <c r="V122" i="24"/>
  <c r="V121" i="24"/>
  <c r="V120" i="24"/>
  <c r="V119" i="24"/>
  <c r="V118" i="24"/>
  <c r="V117" i="24"/>
  <c r="V116" i="24"/>
  <c r="V115" i="24"/>
  <c r="V114" i="24"/>
  <c r="V113" i="24"/>
  <c r="V112" i="24"/>
  <c r="V111" i="24"/>
  <c r="V110" i="24"/>
  <c r="V109" i="24"/>
  <c r="V108" i="24"/>
  <c r="V107" i="24"/>
  <c r="V106" i="24"/>
  <c r="V105" i="24"/>
  <c r="V104" i="24"/>
  <c r="V103" i="24"/>
  <c r="V102" i="24"/>
  <c r="V101" i="24"/>
  <c r="V100" i="24"/>
  <c r="V99" i="24"/>
  <c r="V98" i="24"/>
  <c r="V97" i="24"/>
  <c r="V96" i="24"/>
  <c r="V95" i="24"/>
  <c r="V94" i="24"/>
  <c r="V93" i="24"/>
  <c r="V92" i="24"/>
  <c r="V91" i="24"/>
  <c r="V90" i="24"/>
  <c r="V89" i="24"/>
  <c r="V88" i="24"/>
  <c r="V87" i="24"/>
  <c r="V86" i="24"/>
  <c r="V85" i="24"/>
  <c r="V84" i="24"/>
  <c r="V83" i="24"/>
  <c r="V82" i="24"/>
  <c r="V81" i="24"/>
  <c r="V80" i="24"/>
  <c r="V79" i="24"/>
  <c r="V78" i="24"/>
  <c r="V77" i="24"/>
  <c r="V76" i="24"/>
  <c r="V75" i="24"/>
  <c r="V74" i="24"/>
  <c r="V73" i="24"/>
  <c r="V72" i="24"/>
  <c r="V71" i="24"/>
  <c r="V70" i="24"/>
  <c r="V69" i="24"/>
  <c r="V68" i="24"/>
  <c r="V67" i="24"/>
  <c r="V66" i="24"/>
  <c r="V65" i="24"/>
  <c r="V64" i="24"/>
  <c r="V63" i="24"/>
  <c r="V62" i="24"/>
  <c r="V61" i="24"/>
  <c r="V60" i="24"/>
  <c r="V59" i="24"/>
  <c r="V58" i="24"/>
  <c r="V57" i="24"/>
  <c r="V56" i="24"/>
  <c r="V55" i="24"/>
  <c r="V54" i="24"/>
  <c r="V53" i="24"/>
  <c r="V52" i="24"/>
  <c r="V51" i="24"/>
  <c r="V50" i="24"/>
  <c r="V49" i="24"/>
  <c r="V48" i="24"/>
  <c r="V47" i="24"/>
  <c r="V46" i="24"/>
  <c r="V45" i="24"/>
  <c r="V44" i="24"/>
  <c r="V43" i="24"/>
  <c r="V42" i="24"/>
  <c r="V41" i="24"/>
  <c r="V40" i="24"/>
  <c r="V39" i="24"/>
  <c r="V38" i="24"/>
  <c r="V37" i="24"/>
  <c r="V36" i="24"/>
  <c r="V35" i="24"/>
  <c r="V34" i="24"/>
  <c r="V33" i="24"/>
  <c r="V32" i="24"/>
  <c r="V31" i="24"/>
  <c r="V30" i="24"/>
  <c r="V29" i="24"/>
  <c r="V28" i="24"/>
  <c r="V27" i="24"/>
  <c r="V26" i="24"/>
  <c r="V25" i="24"/>
  <c r="V24" i="24"/>
  <c r="V23" i="24"/>
  <c r="V22" i="24"/>
  <c r="V21" i="24"/>
  <c r="V20" i="24"/>
  <c r="V19" i="24"/>
  <c r="V18" i="24"/>
  <c r="V17" i="24"/>
  <c r="V16" i="24"/>
  <c r="V15" i="24"/>
  <c r="V14" i="24"/>
  <c r="V13" i="24"/>
  <c r="V12" i="24"/>
  <c r="V11" i="24"/>
  <c r="V10" i="24"/>
  <c r="V9" i="24"/>
  <c r="V8" i="24"/>
  <c r="V7" i="24"/>
  <c r="V6" i="24"/>
  <c r="V5" i="24"/>
  <c r="V4" i="24"/>
  <c r="V3" i="24"/>
  <c r="V167" i="25"/>
  <c r="V166" i="25"/>
  <c r="V165" i="25"/>
  <c r="V164" i="25"/>
  <c r="V163" i="25"/>
  <c r="V162" i="25"/>
  <c r="V161" i="25"/>
  <c r="V160" i="25"/>
  <c r="V159" i="25"/>
  <c r="V158" i="25"/>
  <c r="V157" i="25"/>
  <c r="V156" i="25"/>
  <c r="V155" i="25"/>
  <c r="V154" i="25"/>
  <c r="V153" i="25"/>
  <c r="V152" i="25"/>
  <c r="V151" i="25"/>
  <c r="V150" i="25"/>
  <c r="V149" i="25"/>
  <c r="V148" i="25"/>
  <c r="V147" i="25"/>
  <c r="V146" i="25"/>
  <c r="V145" i="25"/>
  <c r="V144" i="25"/>
  <c r="V143" i="25"/>
  <c r="V142" i="25"/>
  <c r="V141" i="25"/>
  <c r="V140" i="25"/>
  <c r="V139" i="25"/>
  <c r="V138" i="25"/>
  <c r="V137" i="25"/>
  <c r="V136" i="25"/>
  <c r="V135" i="25"/>
  <c r="V134" i="25"/>
  <c r="V133" i="25"/>
  <c r="V132" i="25"/>
  <c r="V131" i="25"/>
  <c r="V130" i="25"/>
  <c r="V129" i="25"/>
  <c r="V128" i="25"/>
  <c r="V127" i="25"/>
  <c r="V126" i="25"/>
  <c r="V125" i="25"/>
  <c r="V124" i="25"/>
  <c r="V123" i="25"/>
  <c r="V122" i="25"/>
  <c r="V121" i="25"/>
  <c r="V120" i="25"/>
  <c r="V119" i="25"/>
  <c r="V118" i="25"/>
  <c r="V117" i="25"/>
  <c r="V116" i="25"/>
  <c r="V115" i="25"/>
  <c r="V114" i="25"/>
  <c r="V113" i="25"/>
  <c r="V112" i="25"/>
  <c r="V111" i="25"/>
  <c r="V110" i="25"/>
  <c r="V109" i="25"/>
  <c r="V108" i="25"/>
  <c r="V107" i="25"/>
  <c r="V106" i="25"/>
  <c r="V105" i="25"/>
  <c r="V104" i="25"/>
  <c r="V103" i="25"/>
  <c r="V102" i="25"/>
  <c r="V101" i="25"/>
  <c r="V100" i="25"/>
  <c r="V99" i="25"/>
  <c r="V98" i="25"/>
  <c r="V97" i="25"/>
  <c r="V96" i="25"/>
  <c r="V95" i="25"/>
  <c r="V94" i="25"/>
  <c r="V93" i="25"/>
  <c r="V92" i="25"/>
  <c r="V91" i="25"/>
  <c r="V90" i="25"/>
  <c r="V89" i="25"/>
  <c r="V88" i="25"/>
  <c r="V87" i="25"/>
  <c r="V86" i="25"/>
  <c r="V85" i="25"/>
  <c r="V84" i="25"/>
  <c r="V83" i="25"/>
  <c r="V82" i="25"/>
  <c r="V81" i="25"/>
  <c r="V80" i="25"/>
  <c r="V79" i="25"/>
  <c r="V78" i="25"/>
  <c r="V77" i="25"/>
  <c r="V76" i="25"/>
  <c r="V75" i="25"/>
  <c r="V74" i="25"/>
  <c r="V73" i="25"/>
  <c r="V72" i="25"/>
  <c r="V71" i="25"/>
  <c r="V70" i="25"/>
  <c r="V69" i="25"/>
  <c r="V68" i="25"/>
  <c r="V67" i="25"/>
  <c r="V66" i="25"/>
  <c r="V65" i="25"/>
  <c r="V64" i="25"/>
  <c r="V63" i="25"/>
  <c r="V62" i="25"/>
  <c r="V61" i="25"/>
  <c r="V60" i="25"/>
  <c r="V59" i="25"/>
  <c r="V58" i="25"/>
  <c r="V57" i="25"/>
  <c r="V56" i="25"/>
  <c r="V55" i="25"/>
  <c r="V54" i="25"/>
  <c r="V53" i="25"/>
  <c r="V52" i="25"/>
  <c r="V51" i="25"/>
  <c r="V50" i="25"/>
  <c r="V49" i="25"/>
  <c r="V48" i="25"/>
  <c r="V47" i="25"/>
  <c r="V46" i="25"/>
  <c r="V45" i="25"/>
  <c r="V44" i="25"/>
  <c r="V43" i="25"/>
  <c r="V42" i="25"/>
  <c r="V41" i="25"/>
  <c r="V40" i="25"/>
  <c r="V39" i="25"/>
  <c r="V38" i="25"/>
  <c r="V37" i="25"/>
  <c r="V36" i="25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V4" i="25"/>
  <c r="V3" i="25"/>
  <c r="V167" i="26"/>
  <c r="V166" i="26"/>
  <c r="V165" i="26"/>
  <c r="V164" i="26"/>
  <c r="V163" i="26"/>
  <c r="V162" i="26"/>
  <c r="V161" i="26"/>
  <c r="V160" i="26"/>
  <c r="V159" i="26"/>
  <c r="V158" i="26"/>
  <c r="V157" i="26"/>
  <c r="V156" i="26"/>
  <c r="V155" i="26"/>
  <c r="V154" i="26"/>
  <c r="V153" i="26"/>
  <c r="V152" i="26"/>
  <c r="V151" i="26"/>
  <c r="V150" i="26"/>
  <c r="V149" i="26"/>
  <c r="V148" i="26"/>
  <c r="V147" i="26"/>
  <c r="V146" i="26"/>
  <c r="V145" i="26"/>
  <c r="V144" i="26"/>
  <c r="V143" i="26"/>
  <c r="V142" i="26"/>
  <c r="V141" i="26"/>
  <c r="V140" i="26"/>
  <c r="V139" i="26"/>
  <c r="V138" i="26"/>
  <c r="V137" i="26"/>
  <c r="V136" i="26"/>
  <c r="V135" i="26"/>
  <c r="V134" i="26"/>
  <c r="V133" i="26"/>
  <c r="V132" i="26"/>
  <c r="V131" i="26"/>
  <c r="V130" i="26"/>
  <c r="V129" i="26"/>
  <c r="V128" i="26"/>
  <c r="V127" i="26"/>
  <c r="V126" i="26"/>
  <c r="V125" i="26"/>
  <c r="V124" i="26"/>
  <c r="V123" i="26"/>
  <c r="V122" i="26"/>
  <c r="V121" i="26"/>
  <c r="V120" i="26"/>
  <c r="V119" i="26"/>
  <c r="V118" i="26"/>
  <c r="V117" i="26"/>
  <c r="V116" i="26"/>
  <c r="V115" i="26"/>
  <c r="V114" i="26"/>
  <c r="V113" i="26"/>
  <c r="V112" i="26"/>
  <c r="V111" i="26"/>
  <c r="V110" i="26"/>
  <c r="V109" i="26"/>
  <c r="V108" i="26"/>
  <c r="V107" i="26"/>
  <c r="V106" i="26"/>
  <c r="V105" i="26"/>
  <c r="V104" i="26"/>
  <c r="V103" i="26"/>
  <c r="V102" i="26"/>
  <c r="V101" i="26"/>
  <c r="V100" i="26"/>
  <c r="V99" i="26"/>
  <c r="V98" i="26"/>
  <c r="V97" i="26"/>
  <c r="V96" i="26"/>
  <c r="V95" i="26"/>
  <c r="V94" i="26"/>
  <c r="V93" i="26"/>
  <c r="V92" i="26"/>
  <c r="V91" i="26"/>
  <c r="V90" i="26"/>
  <c r="V89" i="26"/>
  <c r="V88" i="26"/>
  <c r="V87" i="26"/>
  <c r="V86" i="26"/>
  <c r="V85" i="26"/>
  <c r="V84" i="26"/>
  <c r="V83" i="26"/>
  <c r="V82" i="26"/>
  <c r="V81" i="26"/>
  <c r="V80" i="26"/>
  <c r="V79" i="26"/>
  <c r="V78" i="26"/>
  <c r="V77" i="26"/>
  <c r="V76" i="26"/>
  <c r="V75" i="26"/>
  <c r="V74" i="26"/>
  <c r="V73" i="26"/>
  <c r="V72" i="26"/>
  <c r="V71" i="26"/>
  <c r="V70" i="26"/>
  <c r="V69" i="26"/>
  <c r="V68" i="26"/>
  <c r="V67" i="26"/>
  <c r="V66" i="26"/>
  <c r="V65" i="26"/>
  <c r="V64" i="26"/>
  <c r="V63" i="26"/>
  <c r="V62" i="26"/>
  <c r="V61" i="26"/>
  <c r="V60" i="26"/>
  <c r="V59" i="26"/>
  <c r="V58" i="26"/>
  <c r="V57" i="26"/>
  <c r="V56" i="26"/>
  <c r="V55" i="26"/>
  <c r="V54" i="26"/>
  <c r="V53" i="26"/>
  <c r="V52" i="26"/>
  <c r="V51" i="26"/>
  <c r="V50" i="26"/>
  <c r="V49" i="26"/>
  <c r="V48" i="26"/>
  <c r="V47" i="26"/>
  <c r="V46" i="26"/>
  <c r="V45" i="26"/>
  <c r="V44" i="26"/>
  <c r="V43" i="26"/>
  <c r="V42" i="26"/>
  <c r="V41" i="26"/>
  <c r="V40" i="26"/>
  <c r="V39" i="26"/>
  <c r="V38" i="26"/>
  <c r="V37" i="26"/>
  <c r="V36" i="26"/>
  <c r="V35" i="26"/>
  <c r="V34" i="26"/>
  <c r="V33" i="26"/>
  <c r="V32" i="26"/>
  <c r="V31" i="26"/>
  <c r="V30" i="26"/>
  <c r="V29" i="26"/>
  <c r="V28" i="26"/>
  <c r="V27" i="26"/>
  <c r="V26" i="26"/>
  <c r="V25" i="26"/>
  <c r="V24" i="26"/>
  <c r="V23" i="26"/>
  <c r="V22" i="26"/>
  <c r="V21" i="26"/>
  <c r="V20" i="26"/>
  <c r="V19" i="26"/>
  <c r="V18" i="26"/>
  <c r="V17" i="26"/>
  <c r="V16" i="26"/>
  <c r="V15" i="26"/>
  <c r="V14" i="26"/>
  <c r="V13" i="26"/>
  <c r="V12" i="26"/>
  <c r="V11" i="26"/>
  <c r="V10" i="26"/>
  <c r="V9" i="26"/>
  <c r="V8" i="26"/>
  <c r="V7" i="26"/>
  <c r="V6" i="26"/>
  <c r="V5" i="26"/>
  <c r="V4" i="26"/>
  <c r="V3" i="26"/>
  <c r="V167" i="27"/>
  <c r="V166" i="27"/>
  <c r="V165" i="27"/>
  <c r="V164" i="27"/>
  <c r="V163" i="27"/>
  <c r="V162" i="27"/>
  <c r="V161" i="27"/>
  <c r="V160" i="27"/>
  <c r="V159" i="27"/>
  <c r="V158" i="27"/>
  <c r="V157" i="27"/>
  <c r="V156" i="27"/>
  <c r="V155" i="27"/>
  <c r="V154" i="27"/>
  <c r="V153" i="27"/>
  <c r="V152" i="27"/>
  <c r="V151" i="27"/>
  <c r="V150" i="27"/>
  <c r="V149" i="27"/>
  <c r="V148" i="27"/>
  <c r="V147" i="27"/>
  <c r="V146" i="27"/>
  <c r="V145" i="27"/>
  <c r="V144" i="27"/>
  <c r="V143" i="27"/>
  <c r="V142" i="27"/>
  <c r="V141" i="27"/>
  <c r="V140" i="27"/>
  <c r="V139" i="27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V121" i="27"/>
  <c r="V120" i="27"/>
  <c r="V119" i="27"/>
  <c r="V118" i="27"/>
  <c r="V117" i="27"/>
  <c r="V116" i="27"/>
  <c r="V115" i="27"/>
  <c r="V114" i="27"/>
  <c r="V113" i="27"/>
  <c r="V112" i="27"/>
  <c r="V111" i="27"/>
  <c r="V110" i="27"/>
  <c r="V109" i="27"/>
  <c r="V108" i="27"/>
  <c r="V107" i="27"/>
  <c r="V106" i="27"/>
  <c r="V105" i="27"/>
  <c r="V104" i="27"/>
  <c r="V103" i="27"/>
  <c r="V102" i="27"/>
  <c r="V101" i="27"/>
  <c r="V100" i="27"/>
  <c r="V99" i="27"/>
  <c r="V98" i="27"/>
  <c r="V97" i="27"/>
  <c r="V96" i="27"/>
  <c r="V95" i="27"/>
  <c r="V94" i="27"/>
  <c r="V93" i="27"/>
  <c r="V92" i="27"/>
  <c r="V91" i="27"/>
  <c r="V90" i="27"/>
  <c r="V89" i="27"/>
  <c r="V88" i="27"/>
  <c r="V87" i="27"/>
  <c r="V86" i="27"/>
  <c r="V85" i="27"/>
  <c r="V84" i="27"/>
  <c r="V83" i="27"/>
  <c r="V82" i="27"/>
  <c r="V81" i="27"/>
  <c r="V80" i="27"/>
  <c r="V79" i="27"/>
  <c r="V78" i="27"/>
  <c r="V77" i="27"/>
  <c r="V76" i="27"/>
  <c r="V75" i="27"/>
  <c r="V74" i="27"/>
  <c r="V73" i="27"/>
  <c r="V72" i="27"/>
  <c r="V71" i="27"/>
  <c r="V70" i="27"/>
  <c r="V69" i="27"/>
  <c r="V68" i="27"/>
  <c r="V67" i="27"/>
  <c r="V66" i="27"/>
  <c r="V65" i="27"/>
  <c r="V64" i="27"/>
  <c r="V63" i="27"/>
  <c r="V62" i="27"/>
  <c r="V61" i="27"/>
  <c r="V60" i="27"/>
  <c r="V59" i="27"/>
  <c r="V58" i="27"/>
  <c r="V57" i="27"/>
  <c r="V56" i="27"/>
  <c r="V55" i="27"/>
  <c r="V54" i="27"/>
  <c r="V53" i="27"/>
  <c r="V52" i="27"/>
  <c r="V51" i="27"/>
  <c r="V50" i="27"/>
  <c r="V49" i="27"/>
  <c r="V48" i="27"/>
  <c r="V47" i="27"/>
  <c r="V46" i="27"/>
  <c r="V45" i="27"/>
  <c r="V44" i="27"/>
  <c r="V43" i="27"/>
  <c r="V42" i="27"/>
  <c r="V41" i="27"/>
  <c r="V40" i="27"/>
  <c r="V39" i="27"/>
  <c r="V38" i="27"/>
  <c r="V37" i="27"/>
  <c r="V36" i="27"/>
  <c r="V35" i="27"/>
  <c r="V34" i="27"/>
  <c r="V33" i="27"/>
  <c r="V32" i="27"/>
  <c r="V31" i="27"/>
  <c r="V30" i="27"/>
  <c r="V29" i="27"/>
  <c r="V28" i="27"/>
  <c r="V27" i="27"/>
  <c r="V26" i="27"/>
  <c r="V25" i="27"/>
  <c r="V24" i="27"/>
  <c r="V23" i="27"/>
  <c r="V22" i="27"/>
  <c r="V21" i="27"/>
  <c r="V20" i="27"/>
  <c r="V19" i="27"/>
  <c r="V18" i="27"/>
  <c r="V17" i="27"/>
  <c r="V16" i="27"/>
  <c r="V15" i="27"/>
  <c r="V14" i="27"/>
  <c r="V13" i="27"/>
  <c r="V12" i="27"/>
  <c r="V11" i="27"/>
  <c r="V10" i="27"/>
  <c r="V9" i="27"/>
  <c r="V8" i="27"/>
  <c r="V7" i="27"/>
  <c r="V6" i="27"/>
  <c r="V5" i="27"/>
  <c r="V4" i="27"/>
  <c r="V3" i="27"/>
  <c r="V167" i="28"/>
  <c r="V166" i="28"/>
  <c r="V165" i="28"/>
  <c r="V164" i="28"/>
  <c r="V163" i="28"/>
  <c r="V162" i="28"/>
  <c r="V161" i="28"/>
  <c r="V160" i="28"/>
  <c r="V159" i="28"/>
  <c r="V158" i="28"/>
  <c r="V157" i="28"/>
  <c r="V156" i="28"/>
  <c r="V155" i="28"/>
  <c r="V154" i="28"/>
  <c r="V153" i="28"/>
  <c r="V152" i="28"/>
  <c r="V151" i="28"/>
  <c r="V150" i="28"/>
  <c r="V149" i="28"/>
  <c r="V148" i="28"/>
  <c r="V147" i="28"/>
  <c r="V146" i="28"/>
  <c r="V145" i="28"/>
  <c r="V144" i="28"/>
  <c r="V143" i="28"/>
  <c r="V142" i="28"/>
  <c r="V141" i="28"/>
  <c r="V140" i="28"/>
  <c r="V139" i="28"/>
  <c r="V138" i="28"/>
  <c r="V137" i="28"/>
  <c r="V136" i="28"/>
  <c r="V135" i="28"/>
  <c r="V134" i="28"/>
  <c r="V133" i="28"/>
  <c r="V132" i="28"/>
  <c r="V131" i="28"/>
  <c r="V130" i="28"/>
  <c r="V129" i="28"/>
  <c r="V128" i="28"/>
  <c r="V127" i="28"/>
  <c r="V126" i="28"/>
  <c r="V125" i="28"/>
  <c r="V124" i="28"/>
  <c r="V123" i="28"/>
  <c r="V122" i="28"/>
  <c r="V121" i="28"/>
  <c r="V120" i="28"/>
  <c r="V119" i="28"/>
  <c r="V118" i="28"/>
  <c r="V117" i="28"/>
  <c r="V116" i="28"/>
  <c r="V115" i="28"/>
  <c r="V114" i="28"/>
  <c r="V113" i="28"/>
  <c r="V112" i="28"/>
  <c r="V111" i="28"/>
  <c r="V110" i="28"/>
  <c r="V109" i="28"/>
  <c r="V108" i="28"/>
  <c r="V107" i="28"/>
  <c r="V106" i="28"/>
  <c r="V105" i="28"/>
  <c r="V104" i="28"/>
  <c r="V103" i="28"/>
  <c r="V102" i="28"/>
  <c r="V101" i="28"/>
  <c r="V100" i="28"/>
  <c r="V99" i="28"/>
  <c r="V98" i="28"/>
  <c r="V97" i="28"/>
  <c r="V96" i="28"/>
  <c r="V95" i="28"/>
  <c r="V94" i="28"/>
  <c r="V93" i="28"/>
  <c r="V92" i="28"/>
  <c r="V91" i="28"/>
  <c r="V90" i="28"/>
  <c r="V89" i="28"/>
  <c r="V88" i="28"/>
  <c r="V87" i="28"/>
  <c r="V86" i="28"/>
  <c r="V85" i="28"/>
  <c r="V84" i="28"/>
  <c r="V83" i="28"/>
  <c r="V82" i="28"/>
  <c r="V81" i="28"/>
  <c r="V80" i="28"/>
  <c r="V79" i="28"/>
  <c r="V78" i="28"/>
  <c r="V77" i="28"/>
  <c r="V76" i="28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V6" i="28"/>
  <c r="V5" i="28"/>
  <c r="V4" i="28"/>
  <c r="V3" i="28"/>
  <c r="V167" i="29"/>
  <c r="V166" i="29"/>
  <c r="V165" i="29"/>
  <c r="V164" i="29"/>
  <c r="V163" i="29"/>
  <c r="V162" i="29"/>
  <c r="V161" i="29"/>
  <c r="V160" i="29"/>
  <c r="V159" i="29"/>
  <c r="V158" i="29"/>
  <c r="V157" i="29"/>
  <c r="V156" i="29"/>
  <c r="V155" i="29"/>
  <c r="V154" i="29"/>
  <c r="V153" i="29"/>
  <c r="V152" i="29"/>
  <c r="V151" i="29"/>
  <c r="V150" i="29"/>
  <c r="V149" i="29"/>
  <c r="V148" i="29"/>
  <c r="V147" i="29"/>
  <c r="V146" i="29"/>
  <c r="V145" i="29"/>
  <c r="V144" i="29"/>
  <c r="V143" i="29"/>
  <c r="V142" i="29"/>
  <c r="V141" i="29"/>
  <c r="V140" i="29"/>
  <c r="V139" i="29"/>
  <c r="V138" i="29"/>
  <c r="V137" i="29"/>
  <c r="V136" i="29"/>
  <c r="V135" i="29"/>
  <c r="V134" i="29"/>
  <c r="V133" i="29"/>
  <c r="V132" i="29"/>
  <c r="V131" i="29"/>
  <c r="V130" i="29"/>
  <c r="V129" i="29"/>
  <c r="V128" i="29"/>
  <c r="V127" i="29"/>
  <c r="V126" i="29"/>
  <c r="V125" i="29"/>
  <c r="V124" i="29"/>
  <c r="V123" i="29"/>
  <c r="V122" i="29"/>
  <c r="V121" i="29"/>
  <c r="V120" i="29"/>
  <c r="V119" i="29"/>
  <c r="V118" i="29"/>
  <c r="V117" i="29"/>
  <c r="V116" i="29"/>
  <c r="V115" i="29"/>
  <c r="V114" i="29"/>
  <c r="V113" i="29"/>
  <c r="V112" i="29"/>
  <c r="V111" i="29"/>
  <c r="V110" i="29"/>
  <c r="V109" i="29"/>
  <c r="V108" i="29"/>
  <c r="V107" i="29"/>
  <c r="V106" i="29"/>
  <c r="V105" i="29"/>
  <c r="V104" i="29"/>
  <c r="V103" i="29"/>
  <c r="V102" i="29"/>
  <c r="V101" i="29"/>
  <c r="V100" i="29"/>
  <c r="V99" i="29"/>
  <c r="V98" i="29"/>
  <c r="V97" i="29"/>
  <c r="V96" i="29"/>
  <c r="V95" i="29"/>
  <c r="V94" i="29"/>
  <c r="V93" i="29"/>
  <c r="V92" i="29"/>
  <c r="V91" i="29"/>
  <c r="V90" i="29"/>
  <c r="V89" i="29"/>
  <c r="V88" i="29"/>
  <c r="V87" i="29"/>
  <c r="V86" i="29"/>
  <c r="V85" i="29"/>
  <c r="V84" i="29"/>
  <c r="V83" i="29"/>
  <c r="V82" i="29"/>
  <c r="V81" i="29"/>
  <c r="V80" i="29"/>
  <c r="V79" i="29"/>
  <c r="V78" i="29"/>
  <c r="V77" i="29"/>
  <c r="V76" i="29"/>
  <c r="V75" i="29"/>
  <c r="V74" i="29"/>
  <c r="V73" i="29"/>
  <c r="V72" i="29"/>
  <c r="V71" i="29"/>
  <c r="V70" i="29"/>
  <c r="V69" i="29"/>
  <c r="V68" i="29"/>
  <c r="V67" i="29"/>
  <c r="V66" i="29"/>
  <c r="V65" i="29"/>
  <c r="V64" i="29"/>
  <c r="V63" i="29"/>
  <c r="V62" i="29"/>
  <c r="V61" i="29"/>
  <c r="V60" i="29"/>
  <c r="V59" i="29"/>
  <c r="V58" i="29"/>
  <c r="V57" i="29"/>
  <c r="V56" i="29"/>
  <c r="V55" i="29"/>
  <c r="V54" i="29"/>
  <c r="V53" i="29"/>
  <c r="V52" i="29"/>
  <c r="V51" i="29"/>
  <c r="V50" i="29"/>
  <c r="V49" i="29"/>
  <c r="V48" i="29"/>
  <c r="V47" i="29"/>
  <c r="V46" i="29"/>
  <c r="V45" i="29"/>
  <c r="V44" i="29"/>
  <c r="V43" i="29"/>
  <c r="V42" i="29"/>
  <c r="V41" i="29"/>
  <c r="V40" i="29"/>
  <c r="V39" i="29"/>
  <c r="V38" i="29"/>
  <c r="V37" i="29"/>
  <c r="V36" i="29"/>
  <c r="V35" i="29"/>
  <c r="V34" i="29"/>
  <c r="V33" i="29"/>
  <c r="V32" i="29"/>
  <c r="V31" i="29"/>
  <c r="V30" i="29"/>
  <c r="V29" i="29"/>
  <c r="V28" i="29"/>
  <c r="V27" i="29"/>
  <c r="V26" i="29"/>
  <c r="V25" i="29"/>
  <c r="V24" i="29"/>
  <c r="V23" i="29"/>
  <c r="V22" i="29"/>
  <c r="V21" i="29"/>
  <c r="V20" i="29"/>
  <c r="V19" i="29"/>
  <c r="V18" i="29"/>
  <c r="V17" i="29"/>
  <c r="V16" i="29"/>
  <c r="V15" i="29"/>
  <c r="V14" i="29"/>
  <c r="V13" i="29"/>
  <c r="V12" i="29"/>
  <c r="V11" i="29"/>
  <c r="V10" i="29"/>
  <c r="V9" i="29"/>
  <c r="V8" i="29"/>
  <c r="V7" i="29"/>
  <c r="V6" i="29"/>
  <c r="V5" i="29"/>
  <c r="V4" i="29"/>
  <c r="V3" i="29"/>
  <c r="V167" i="30"/>
  <c r="V166" i="30"/>
  <c r="V165" i="30"/>
  <c r="V164" i="30"/>
  <c r="V163" i="30"/>
  <c r="V162" i="30"/>
  <c r="V161" i="30"/>
  <c r="V160" i="30"/>
  <c r="V159" i="30"/>
  <c r="V158" i="30"/>
  <c r="V157" i="30"/>
  <c r="V156" i="30"/>
  <c r="V155" i="30"/>
  <c r="V154" i="30"/>
  <c r="V153" i="30"/>
  <c r="V152" i="30"/>
  <c r="V151" i="30"/>
  <c r="V150" i="30"/>
  <c r="V149" i="30"/>
  <c r="V148" i="30"/>
  <c r="V147" i="30"/>
  <c r="V146" i="30"/>
  <c r="V145" i="30"/>
  <c r="V144" i="30"/>
  <c r="V143" i="30"/>
  <c r="V142" i="30"/>
  <c r="V141" i="30"/>
  <c r="V140" i="30"/>
  <c r="V139" i="30"/>
  <c r="V138" i="30"/>
  <c r="V137" i="30"/>
  <c r="V136" i="30"/>
  <c r="V135" i="30"/>
  <c r="V134" i="30"/>
  <c r="V133" i="30"/>
  <c r="V132" i="30"/>
  <c r="V131" i="30"/>
  <c r="V130" i="30"/>
  <c r="V129" i="30"/>
  <c r="V128" i="30"/>
  <c r="V127" i="30"/>
  <c r="V126" i="30"/>
  <c r="V125" i="30"/>
  <c r="V124" i="30"/>
  <c r="V123" i="30"/>
  <c r="V122" i="30"/>
  <c r="V121" i="30"/>
  <c r="V120" i="30"/>
  <c r="V119" i="30"/>
  <c r="V118" i="30"/>
  <c r="V117" i="30"/>
  <c r="V116" i="30"/>
  <c r="V115" i="30"/>
  <c r="V114" i="30"/>
  <c r="V113" i="30"/>
  <c r="V112" i="30"/>
  <c r="V111" i="30"/>
  <c r="V110" i="30"/>
  <c r="V109" i="30"/>
  <c r="V108" i="30"/>
  <c r="V107" i="30"/>
  <c r="V106" i="30"/>
  <c r="V105" i="30"/>
  <c r="V104" i="30"/>
  <c r="V103" i="30"/>
  <c r="V102" i="30"/>
  <c r="V101" i="30"/>
  <c r="V100" i="30"/>
  <c r="V99" i="30"/>
  <c r="V98" i="30"/>
  <c r="V97" i="30"/>
  <c r="V96" i="30"/>
  <c r="V95" i="30"/>
  <c r="V94" i="30"/>
  <c r="V93" i="30"/>
  <c r="V92" i="30"/>
  <c r="V91" i="30"/>
  <c r="V90" i="30"/>
  <c r="V89" i="30"/>
  <c r="V88" i="30"/>
  <c r="V87" i="30"/>
  <c r="V86" i="30"/>
  <c r="V85" i="30"/>
  <c r="V84" i="30"/>
  <c r="V83" i="30"/>
  <c r="V82" i="30"/>
  <c r="V81" i="30"/>
  <c r="V80" i="30"/>
  <c r="V79" i="30"/>
  <c r="V78" i="30"/>
  <c r="V77" i="30"/>
  <c r="V76" i="30"/>
  <c r="V75" i="30"/>
  <c r="V74" i="30"/>
  <c r="V73" i="30"/>
  <c r="V72" i="30"/>
  <c r="V71" i="30"/>
  <c r="V70" i="30"/>
  <c r="V69" i="30"/>
  <c r="V68" i="30"/>
  <c r="V67" i="30"/>
  <c r="V66" i="30"/>
  <c r="V65" i="30"/>
  <c r="V64" i="30"/>
  <c r="V63" i="30"/>
  <c r="V62" i="30"/>
  <c r="V61" i="30"/>
  <c r="V60" i="30"/>
  <c r="V59" i="30"/>
  <c r="V58" i="30"/>
  <c r="V57" i="30"/>
  <c r="V56" i="30"/>
  <c r="V55" i="30"/>
  <c r="V54" i="30"/>
  <c r="V53" i="30"/>
  <c r="V52" i="30"/>
  <c r="V51" i="30"/>
  <c r="V50" i="30"/>
  <c r="V49" i="30"/>
  <c r="V48" i="30"/>
  <c r="V47" i="30"/>
  <c r="V46" i="30"/>
  <c r="V45" i="30"/>
  <c r="V44" i="30"/>
  <c r="V43" i="30"/>
  <c r="V42" i="30"/>
  <c r="V41" i="30"/>
  <c r="V40" i="30"/>
  <c r="V39" i="30"/>
  <c r="V38" i="30"/>
  <c r="V37" i="30"/>
  <c r="V36" i="30"/>
  <c r="V35" i="30"/>
  <c r="V34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V4" i="30"/>
  <c r="V3" i="30"/>
  <c r="V167" i="31"/>
  <c r="V166" i="31"/>
  <c r="V165" i="31"/>
  <c r="V164" i="31"/>
  <c r="V163" i="31"/>
  <c r="V162" i="31"/>
  <c r="V161" i="31"/>
  <c r="V160" i="31"/>
  <c r="V159" i="31"/>
  <c r="V158" i="31"/>
  <c r="V157" i="31"/>
  <c r="V156" i="31"/>
  <c r="V155" i="31"/>
  <c r="V154" i="31"/>
  <c r="V153" i="31"/>
  <c r="V152" i="31"/>
  <c r="V151" i="31"/>
  <c r="V150" i="31"/>
  <c r="V149" i="31"/>
  <c r="V148" i="31"/>
  <c r="V147" i="31"/>
  <c r="V146" i="31"/>
  <c r="V145" i="31"/>
  <c r="V144" i="31"/>
  <c r="V143" i="31"/>
  <c r="V142" i="31"/>
  <c r="V141" i="31"/>
  <c r="V140" i="31"/>
  <c r="V139" i="31"/>
  <c r="V138" i="31"/>
  <c r="V137" i="31"/>
  <c r="V136" i="31"/>
  <c r="V135" i="31"/>
  <c r="V134" i="31"/>
  <c r="V133" i="31"/>
  <c r="V132" i="31"/>
  <c r="V131" i="31"/>
  <c r="V130" i="31"/>
  <c r="V129" i="31"/>
  <c r="V128" i="31"/>
  <c r="V127" i="31"/>
  <c r="V126" i="31"/>
  <c r="V125" i="31"/>
  <c r="V124" i="31"/>
  <c r="V123" i="31"/>
  <c r="V122" i="31"/>
  <c r="V121" i="31"/>
  <c r="V120" i="31"/>
  <c r="V119" i="31"/>
  <c r="V118" i="31"/>
  <c r="V117" i="31"/>
  <c r="V116" i="31"/>
  <c r="V115" i="31"/>
  <c r="V114" i="31"/>
  <c r="V113" i="31"/>
  <c r="V112" i="31"/>
  <c r="V111" i="31"/>
  <c r="V110" i="31"/>
  <c r="V109" i="31"/>
  <c r="V108" i="31"/>
  <c r="V107" i="31"/>
  <c r="V106" i="31"/>
  <c r="V105" i="31"/>
  <c r="V104" i="31"/>
  <c r="V103" i="31"/>
  <c r="V102" i="31"/>
  <c r="V101" i="31"/>
  <c r="V100" i="31"/>
  <c r="V99" i="31"/>
  <c r="V98" i="31"/>
  <c r="V97" i="31"/>
  <c r="V96" i="31"/>
  <c r="V95" i="31"/>
  <c r="V94" i="31"/>
  <c r="V93" i="31"/>
  <c r="V92" i="31"/>
  <c r="V91" i="31"/>
  <c r="V90" i="31"/>
  <c r="V89" i="31"/>
  <c r="V88" i="31"/>
  <c r="V87" i="31"/>
  <c r="V86" i="31"/>
  <c r="V85" i="31"/>
  <c r="V84" i="31"/>
  <c r="V83" i="31"/>
  <c r="V82" i="31"/>
  <c r="V81" i="31"/>
  <c r="V80" i="31"/>
  <c r="V79" i="31"/>
  <c r="V78" i="31"/>
  <c r="V77" i="31"/>
  <c r="V76" i="31"/>
  <c r="V75" i="31"/>
  <c r="V74" i="31"/>
  <c r="V73" i="31"/>
  <c r="V72" i="31"/>
  <c r="V71" i="31"/>
  <c r="V70" i="31"/>
  <c r="V69" i="31"/>
  <c r="V68" i="31"/>
  <c r="V67" i="31"/>
  <c r="V66" i="31"/>
  <c r="V65" i="31"/>
  <c r="V64" i="31"/>
  <c r="V63" i="31"/>
  <c r="V62" i="31"/>
  <c r="V61" i="31"/>
  <c r="V60" i="31"/>
  <c r="V59" i="31"/>
  <c r="V58" i="31"/>
  <c r="V57" i="31"/>
  <c r="V56" i="31"/>
  <c r="V55" i="31"/>
  <c r="V54" i="31"/>
  <c r="V53" i="31"/>
  <c r="V52" i="31"/>
  <c r="V51" i="31"/>
  <c r="V50" i="31"/>
  <c r="V49" i="31"/>
  <c r="V48" i="31"/>
  <c r="V47" i="31"/>
  <c r="V46" i="31"/>
  <c r="V45" i="31"/>
  <c r="V44" i="31"/>
  <c r="V43" i="31"/>
  <c r="V42" i="31"/>
  <c r="V41" i="31"/>
  <c r="V40" i="31"/>
  <c r="V39" i="31"/>
  <c r="V38" i="31"/>
  <c r="V37" i="31"/>
  <c r="V36" i="31"/>
  <c r="V35" i="31"/>
  <c r="V34" i="31"/>
  <c r="V33" i="31"/>
  <c r="V32" i="31"/>
  <c r="V31" i="31"/>
  <c r="V30" i="31"/>
  <c r="V29" i="31"/>
  <c r="V28" i="31"/>
  <c r="V27" i="31"/>
  <c r="V26" i="31"/>
  <c r="V25" i="31"/>
  <c r="V24" i="31"/>
  <c r="V23" i="31"/>
  <c r="V22" i="31"/>
  <c r="V21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V7" i="31"/>
  <c r="V6" i="31"/>
  <c r="V5" i="31"/>
  <c r="V4" i="31"/>
  <c r="V3" i="31"/>
  <c r="V167" i="32"/>
  <c r="V166" i="32"/>
  <c r="V165" i="32"/>
  <c r="V164" i="32"/>
  <c r="V163" i="32"/>
  <c r="V162" i="32"/>
  <c r="V161" i="32"/>
  <c r="V160" i="32"/>
  <c r="V159" i="32"/>
  <c r="V158" i="32"/>
  <c r="V157" i="32"/>
  <c r="V156" i="32"/>
  <c r="V155" i="32"/>
  <c r="V154" i="32"/>
  <c r="V153" i="32"/>
  <c r="V152" i="32"/>
  <c r="V151" i="32"/>
  <c r="V150" i="32"/>
  <c r="V149" i="32"/>
  <c r="V148" i="32"/>
  <c r="V147" i="32"/>
  <c r="V146" i="32"/>
  <c r="V145" i="32"/>
  <c r="V144" i="32"/>
  <c r="V143" i="32"/>
  <c r="V142" i="32"/>
  <c r="V141" i="32"/>
  <c r="V140" i="32"/>
  <c r="V139" i="32"/>
  <c r="V138" i="32"/>
  <c r="V137" i="32"/>
  <c r="V136" i="32"/>
  <c r="V135" i="32"/>
  <c r="V134" i="32"/>
  <c r="V133" i="32"/>
  <c r="V132" i="32"/>
  <c r="V131" i="32"/>
  <c r="V130" i="32"/>
  <c r="V129" i="32"/>
  <c r="V128" i="32"/>
  <c r="V127" i="32"/>
  <c r="V126" i="32"/>
  <c r="V125" i="32"/>
  <c r="V124" i="32"/>
  <c r="V123" i="32"/>
  <c r="V122" i="32"/>
  <c r="V121" i="32"/>
  <c r="V120" i="32"/>
  <c r="V119" i="32"/>
  <c r="V118" i="32"/>
  <c r="V117" i="32"/>
  <c r="V116" i="32"/>
  <c r="V115" i="32"/>
  <c r="V114" i="32"/>
  <c r="V113" i="32"/>
  <c r="V112" i="32"/>
  <c r="V111" i="32"/>
  <c r="V110" i="32"/>
  <c r="V109" i="32"/>
  <c r="V108" i="32"/>
  <c r="V107" i="32"/>
  <c r="V106" i="32"/>
  <c r="V105" i="32"/>
  <c r="V104" i="32"/>
  <c r="V103" i="32"/>
  <c r="V102" i="32"/>
  <c r="V101" i="32"/>
  <c r="V100" i="32"/>
  <c r="V99" i="32"/>
  <c r="V98" i="32"/>
  <c r="V97" i="32"/>
  <c r="V96" i="32"/>
  <c r="V95" i="32"/>
  <c r="V94" i="32"/>
  <c r="V93" i="32"/>
  <c r="V92" i="32"/>
  <c r="V91" i="32"/>
  <c r="V90" i="32"/>
  <c r="V89" i="32"/>
  <c r="V88" i="32"/>
  <c r="V87" i="32"/>
  <c r="V86" i="32"/>
  <c r="V85" i="32"/>
  <c r="V84" i="32"/>
  <c r="V83" i="32"/>
  <c r="V82" i="32"/>
  <c r="V81" i="32"/>
  <c r="V80" i="32"/>
  <c r="V79" i="32"/>
  <c r="V78" i="32"/>
  <c r="V77" i="32"/>
  <c r="V76" i="32"/>
  <c r="V75" i="32"/>
  <c r="V74" i="32"/>
  <c r="V73" i="32"/>
  <c r="V72" i="32"/>
  <c r="V71" i="32"/>
  <c r="V70" i="32"/>
  <c r="V69" i="32"/>
  <c r="V68" i="32"/>
  <c r="V67" i="32"/>
  <c r="V66" i="32"/>
  <c r="V65" i="32"/>
  <c r="V64" i="32"/>
  <c r="V63" i="32"/>
  <c r="V62" i="32"/>
  <c r="V61" i="32"/>
  <c r="V60" i="32"/>
  <c r="V59" i="32"/>
  <c r="V58" i="32"/>
  <c r="V57" i="32"/>
  <c r="V56" i="32"/>
  <c r="V55" i="32"/>
  <c r="V54" i="32"/>
  <c r="V53" i="32"/>
  <c r="V52" i="32"/>
  <c r="V51" i="32"/>
  <c r="V50" i="32"/>
  <c r="V49" i="32"/>
  <c r="V48" i="32"/>
  <c r="V47" i="32"/>
  <c r="V46" i="32"/>
  <c r="V45" i="32"/>
  <c r="V44" i="32"/>
  <c r="V43" i="32"/>
  <c r="V42" i="32"/>
  <c r="V41" i="32"/>
  <c r="V40" i="32"/>
  <c r="V39" i="32"/>
  <c r="V38" i="32"/>
  <c r="V37" i="32"/>
  <c r="V36" i="32"/>
  <c r="V35" i="32"/>
  <c r="V34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V4" i="32"/>
  <c r="V3" i="32"/>
  <c r="V167" i="33"/>
  <c r="V166" i="33"/>
  <c r="V165" i="33"/>
  <c r="V164" i="33"/>
  <c r="V163" i="33"/>
  <c r="V162" i="33"/>
  <c r="V161" i="33"/>
  <c r="V160" i="33"/>
  <c r="V159" i="33"/>
  <c r="V158" i="33"/>
  <c r="V157" i="33"/>
  <c r="V156" i="33"/>
  <c r="V155" i="33"/>
  <c r="V154" i="33"/>
  <c r="V153" i="33"/>
  <c r="V152" i="33"/>
  <c r="V151" i="33"/>
  <c r="V150" i="33"/>
  <c r="V149" i="33"/>
  <c r="V148" i="33"/>
  <c r="V147" i="33"/>
  <c r="V146" i="33"/>
  <c r="V145" i="33"/>
  <c r="V144" i="33"/>
  <c r="V143" i="33"/>
  <c r="V142" i="33"/>
  <c r="V141" i="33"/>
  <c r="V140" i="33"/>
  <c r="V139" i="33"/>
  <c r="V138" i="33"/>
  <c r="V137" i="33"/>
  <c r="V136" i="33"/>
  <c r="V135" i="33"/>
  <c r="V134" i="33"/>
  <c r="V133" i="33"/>
  <c r="V132" i="33"/>
  <c r="V131" i="33"/>
  <c r="V130" i="33"/>
  <c r="V129" i="33"/>
  <c r="V128" i="33"/>
  <c r="V127" i="33"/>
  <c r="V126" i="33"/>
  <c r="V125" i="33"/>
  <c r="V124" i="33"/>
  <c r="V123" i="33"/>
  <c r="V122" i="33"/>
  <c r="V121" i="33"/>
  <c r="V120" i="33"/>
  <c r="V119" i="33"/>
  <c r="V118" i="33"/>
  <c r="V117" i="33"/>
  <c r="V116" i="33"/>
  <c r="V115" i="33"/>
  <c r="V114" i="33"/>
  <c r="V113" i="33"/>
  <c r="V112" i="33"/>
  <c r="V111" i="33"/>
  <c r="V110" i="33"/>
  <c r="V109" i="33"/>
  <c r="V108" i="33"/>
  <c r="V107" i="33"/>
  <c r="V106" i="33"/>
  <c r="V105" i="33"/>
  <c r="V104" i="33"/>
  <c r="V103" i="33"/>
  <c r="V102" i="33"/>
  <c r="V101" i="33"/>
  <c r="V100" i="33"/>
  <c r="V99" i="33"/>
  <c r="V98" i="33"/>
  <c r="V97" i="33"/>
  <c r="V96" i="33"/>
  <c r="V95" i="33"/>
  <c r="V94" i="33"/>
  <c r="V93" i="33"/>
  <c r="V92" i="33"/>
  <c r="V91" i="33"/>
  <c r="V90" i="33"/>
  <c r="V89" i="33"/>
  <c r="V88" i="33"/>
  <c r="V87" i="33"/>
  <c r="V86" i="33"/>
  <c r="V85" i="33"/>
  <c r="V84" i="33"/>
  <c r="V83" i="33"/>
  <c r="V82" i="33"/>
  <c r="V81" i="33"/>
  <c r="V80" i="33"/>
  <c r="V79" i="33"/>
  <c r="V78" i="33"/>
  <c r="V77" i="33"/>
  <c r="V76" i="33"/>
  <c r="V75" i="33"/>
  <c r="V74" i="33"/>
  <c r="V73" i="33"/>
  <c r="V72" i="33"/>
  <c r="V71" i="33"/>
  <c r="V70" i="33"/>
  <c r="V69" i="33"/>
  <c r="V68" i="33"/>
  <c r="V67" i="33"/>
  <c r="V66" i="33"/>
  <c r="V65" i="33"/>
  <c r="V64" i="33"/>
  <c r="V63" i="33"/>
  <c r="V62" i="33"/>
  <c r="V61" i="33"/>
  <c r="V60" i="33"/>
  <c r="V59" i="33"/>
  <c r="V58" i="33"/>
  <c r="V57" i="33"/>
  <c r="V56" i="33"/>
  <c r="V55" i="33"/>
  <c r="V54" i="33"/>
  <c r="V53" i="33"/>
  <c r="V52" i="33"/>
  <c r="V51" i="33"/>
  <c r="V50" i="33"/>
  <c r="V49" i="33"/>
  <c r="V48" i="33"/>
  <c r="V47" i="33"/>
  <c r="V46" i="33"/>
  <c r="V45" i="33"/>
  <c r="V44" i="33"/>
  <c r="V43" i="33"/>
  <c r="V42" i="33"/>
  <c r="V41" i="33"/>
  <c r="V40" i="33"/>
  <c r="V39" i="33"/>
  <c r="V38" i="33"/>
  <c r="V37" i="33"/>
  <c r="V36" i="33"/>
  <c r="V35" i="33"/>
  <c r="V34" i="33"/>
  <c r="V33" i="33"/>
  <c r="V32" i="33"/>
  <c r="V31" i="33"/>
  <c r="V30" i="33"/>
  <c r="V29" i="33"/>
  <c r="V28" i="33"/>
  <c r="V27" i="33"/>
  <c r="V26" i="33"/>
  <c r="V25" i="33"/>
  <c r="V24" i="33"/>
  <c r="V23" i="33"/>
  <c r="V22" i="33"/>
  <c r="V21" i="33"/>
  <c r="V20" i="33"/>
  <c r="V19" i="33"/>
  <c r="V18" i="33"/>
  <c r="V17" i="33"/>
  <c r="V16" i="33"/>
  <c r="V15" i="33"/>
  <c r="V14" i="33"/>
  <c r="V13" i="33"/>
  <c r="V12" i="33"/>
  <c r="V11" i="33"/>
  <c r="V10" i="33"/>
  <c r="V9" i="33"/>
  <c r="V8" i="33"/>
  <c r="V7" i="33"/>
  <c r="V6" i="33"/>
  <c r="V5" i="33"/>
  <c r="V4" i="33"/>
  <c r="V3" i="33"/>
  <c r="V167" i="34"/>
  <c r="V166" i="34"/>
  <c r="V165" i="34"/>
  <c r="V164" i="34"/>
  <c r="V163" i="34"/>
  <c r="V162" i="34"/>
  <c r="V161" i="34"/>
  <c r="V160" i="34"/>
  <c r="V159" i="34"/>
  <c r="V158" i="34"/>
  <c r="V157" i="34"/>
  <c r="V156" i="34"/>
  <c r="V155" i="34"/>
  <c r="V154" i="34"/>
  <c r="V153" i="34"/>
  <c r="V152" i="34"/>
  <c r="V151" i="34"/>
  <c r="V150" i="34"/>
  <c r="V149" i="34"/>
  <c r="V148" i="34"/>
  <c r="V147" i="34"/>
  <c r="V146" i="34"/>
  <c r="V145" i="34"/>
  <c r="V144" i="34"/>
  <c r="V143" i="34"/>
  <c r="V142" i="34"/>
  <c r="V141" i="34"/>
  <c r="V140" i="34"/>
  <c r="V139" i="34"/>
  <c r="V138" i="34"/>
  <c r="V137" i="34"/>
  <c r="V136" i="34"/>
  <c r="V135" i="34"/>
  <c r="V134" i="34"/>
  <c r="V133" i="34"/>
  <c r="V132" i="34"/>
  <c r="V131" i="34"/>
  <c r="V130" i="34"/>
  <c r="V129" i="34"/>
  <c r="V128" i="34"/>
  <c r="V127" i="34"/>
  <c r="V126" i="34"/>
  <c r="V125" i="34"/>
  <c r="V124" i="34"/>
  <c r="V123" i="34"/>
  <c r="V122" i="34"/>
  <c r="V121" i="34"/>
  <c r="V120" i="34"/>
  <c r="V119" i="34"/>
  <c r="V118" i="34"/>
  <c r="V117" i="34"/>
  <c r="V116" i="34"/>
  <c r="V115" i="34"/>
  <c r="V114" i="34"/>
  <c r="V113" i="34"/>
  <c r="V112" i="34"/>
  <c r="V111" i="34"/>
  <c r="V110" i="34"/>
  <c r="V109" i="34"/>
  <c r="V108" i="34"/>
  <c r="V107" i="34"/>
  <c r="V106" i="34"/>
  <c r="V105" i="34"/>
  <c r="V104" i="34"/>
  <c r="V103" i="34"/>
  <c r="V102" i="34"/>
  <c r="V101" i="34"/>
  <c r="V100" i="34"/>
  <c r="V99" i="34"/>
  <c r="V98" i="34"/>
  <c r="V97" i="34"/>
  <c r="V96" i="34"/>
  <c r="V95" i="34"/>
  <c r="V94" i="34"/>
  <c r="V93" i="34"/>
  <c r="V92" i="34"/>
  <c r="V91" i="34"/>
  <c r="V90" i="34"/>
  <c r="V89" i="34"/>
  <c r="V88" i="34"/>
  <c r="V87" i="34"/>
  <c r="V86" i="34"/>
  <c r="V85" i="34"/>
  <c r="V84" i="34"/>
  <c r="V83" i="34"/>
  <c r="V82" i="34"/>
  <c r="V81" i="34"/>
  <c r="V80" i="34"/>
  <c r="V79" i="34"/>
  <c r="V78" i="34"/>
  <c r="V77" i="34"/>
  <c r="V76" i="34"/>
  <c r="V75" i="34"/>
  <c r="V74" i="34"/>
  <c r="V73" i="34"/>
  <c r="V72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V7" i="34"/>
  <c r="V6" i="34"/>
  <c r="V5" i="34"/>
  <c r="V4" i="34"/>
  <c r="V3" i="34"/>
  <c r="V167" i="35"/>
  <c r="V166" i="35"/>
  <c r="V165" i="35"/>
  <c r="V164" i="35"/>
  <c r="V163" i="35"/>
  <c r="V162" i="35"/>
  <c r="V161" i="35"/>
  <c r="V160" i="35"/>
  <c r="V159" i="35"/>
  <c r="V158" i="35"/>
  <c r="V157" i="35"/>
  <c r="V156" i="35"/>
  <c r="V155" i="35"/>
  <c r="V154" i="35"/>
  <c r="V153" i="35"/>
  <c r="V152" i="35"/>
  <c r="V151" i="35"/>
  <c r="V150" i="35"/>
  <c r="V149" i="35"/>
  <c r="V148" i="35"/>
  <c r="V147" i="35"/>
  <c r="V146" i="35"/>
  <c r="V145" i="35"/>
  <c r="V144" i="35"/>
  <c r="V143" i="35"/>
  <c r="V142" i="35"/>
  <c r="V141" i="35"/>
  <c r="V140" i="35"/>
  <c r="V139" i="35"/>
  <c r="V138" i="35"/>
  <c r="V137" i="35"/>
  <c r="V136" i="35"/>
  <c r="V135" i="35"/>
  <c r="V134" i="35"/>
  <c r="V133" i="35"/>
  <c r="V132" i="35"/>
  <c r="V131" i="35"/>
  <c r="V130" i="35"/>
  <c r="V129" i="35"/>
  <c r="V128" i="35"/>
  <c r="V127" i="35"/>
  <c r="V126" i="35"/>
  <c r="V125" i="35"/>
  <c r="V124" i="35"/>
  <c r="V123" i="35"/>
  <c r="V122" i="35"/>
  <c r="V121" i="35"/>
  <c r="V120" i="35"/>
  <c r="V119" i="35"/>
  <c r="V118" i="35"/>
  <c r="V117" i="35"/>
  <c r="V116" i="35"/>
  <c r="V115" i="35"/>
  <c r="V114" i="35"/>
  <c r="V113" i="35"/>
  <c r="V112" i="35"/>
  <c r="V111" i="35"/>
  <c r="V110" i="35"/>
  <c r="V109" i="35"/>
  <c r="V108" i="35"/>
  <c r="V107" i="35"/>
  <c r="V106" i="35"/>
  <c r="V105" i="35"/>
  <c r="V104" i="35"/>
  <c r="V103" i="35"/>
  <c r="V102" i="35"/>
  <c r="V101" i="35"/>
  <c r="V100" i="35"/>
  <c r="V99" i="35"/>
  <c r="V98" i="35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V7" i="35"/>
  <c r="V6" i="35"/>
  <c r="V5" i="35"/>
  <c r="V4" i="35"/>
  <c r="V3" i="35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167" i="37"/>
  <c r="V166" i="37"/>
  <c r="V165" i="37"/>
  <c r="V164" i="37"/>
  <c r="V163" i="37"/>
  <c r="V162" i="37"/>
  <c r="V161" i="37"/>
  <c r="V160" i="37"/>
  <c r="V159" i="37"/>
  <c r="V158" i="37"/>
  <c r="V157" i="37"/>
  <c r="V156" i="37"/>
  <c r="V155" i="37"/>
  <c r="V154" i="37"/>
  <c r="V153" i="37"/>
  <c r="V152" i="37"/>
  <c r="V151" i="37"/>
  <c r="V150" i="37"/>
  <c r="V149" i="37"/>
  <c r="V148" i="37"/>
  <c r="V147" i="37"/>
  <c r="V146" i="37"/>
  <c r="V145" i="37"/>
  <c r="V144" i="37"/>
  <c r="V143" i="37"/>
  <c r="V142" i="37"/>
  <c r="V141" i="37"/>
  <c r="V140" i="37"/>
  <c r="V139" i="37"/>
  <c r="V138" i="37"/>
  <c r="V137" i="37"/>
  <c r="V136" i="37"/>
  <c r="V135" i="37"/>
  <c r="V134" i="37"/>
  <c r="V133" i="37"/>
  <c r="V132" i="37"/>
  <c r="V131" i="37"/>
  <c r="V130" i="37"/>
  <c r="V129" i="37"/>
  <c r="V128" i="37"/>
  <c r="V127" i="37"/>
  <c r="V126" i="37"/>
  <c r="V125" i="37"/>
  <c r="V124" i="37"/>
  <c r="V123" i="37"/>
  <c r="V122" i="37"/>
  <c r="V121" i="37"/>
  <c r="V120" i="37"/>
  <c r="V119" i="37"/>
  <c r="V118" i="37"/>
  <c r="V117" i="37"/>
  <c r="V116" i="37"/>
  <c r="V115" i="37"/>
  <c r="V114" i="37"/>
  <c r="V113" i="37"/>
  <c r="V112" i="37"/>
  <c r="V111" i="37"/>
  <c r="V110" i="37"/>
  <c r="V109" i="37"/>
  <c r="V108" i="37"/>
  <c r="V107" i="37"/>
  <c r="V106" i="37"/>
  <c r="V105" i="37"/>
  <c r="V104" i="37"/>
  <c r="V103" i="37"/>
  <c r="V102" i="37"/>
  <c r="V101" i="37"/>
  <c r="V100" i="37"/>
  <c r="V99" i="37"/>
  <c r="V98" i="37"/>
  <c r="V97" i="37"/>
  <c r="V96" i="37"/>
  <c r="V95" i="37"/>
  <c r="V94" i="37"/>
  <c r="V93" i="37"/>
  <c r="V92" i="37"/>
  <c r="V91" i="37"/>
  <c r="V90" i="37"/>
  <c r="V89" i="37"/>
  <c r="V88" i="37"/>
  <c r="V87" i="37"/>
  <c r="V86" i="37"/>
  <c r="V85" i="37"/>
  <c r="V84" i="37"/>
  <c r="V83" i="37"/>
  <c r="V82" i="37"/>
  <c r="V81" i="37"/>
  <c r="V80" i="37"/>
  <c r="V79" i="37"/>
  <c r="V78" i="37"/>
  <c r="V77" i="37"/>
  <c r="V76" i="37"/>
  <c r="V75" i="37"/>
  <c r="V74" i="37"/>
  <c r="V73" i="37"/>
  <c r="V72" i="37"/>
  <c r="V71" i="37"/>
  <c r="V70" i="37"/>
  <c r="V69" i="37"/>
  <c r="V68" i="37"/>
  <c r="V67" i="37"/>
  <c r="V66" i="37"/>
  <c r="V65" i="37"/>
  <c r="V64" i="37"/>
  <c r="V63" i="37"/>
  <c r="V62" i="37"/>
  <c r="V61" i="37"/>
  <c r="V60" i="37"/>
  <c r="V59" i="37"/>
  <c r="V58" i="37"/>
  <c r="V57" i="37"/>
  <c r="V56" i="37"/>
  <c r="V55" i="37"/>
  <c r="V54" i="37"/>
  <c r="V53" i="37"/>
  <c r="V52" i="37"/>
  <c r="V51" i="37"/>
  <c r="V50" i="37"/>
  <c r="V49" i="37"/>
  <c r="V48" i="37"/>
  <c r="V47" i="37"/>
  <c r="V46" i="37"/>
  <c r="V45" i="37"/>
  <c r="V44" i="37"/>
  <c r="V43" i="37"/>
  <c r="V42" i="37"/>
  <c r="V41" i="37"/>
  <c r="V40" i="37"/>
  <c r="V39" i="37"/>
  <c r="V38" i="37"/>
  <c r="V37" i="37"/>
  <c r="V36" i="37"/>
  <c r="V35" i="37"/>
  <c r="V34" i="37"/>
  <c r="V33" i="37"/>
  <c r="V32" i="37"/>
  <c r="V31" i="37"/>
  <c r="V30" i="37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5" i="37"/>
  <c r="V4" i="37"/>
  <c r="V3" i="37"/>
  <c r="V167" i="4"/>
  <c r="V166" i="4"/>
  <c r="V165" i="4"/>
  <c r="V164" i="4"/>
  <c r="V163" i="4"/>
  <c r="V162" i="4"/>
  <c r="V161" i="4"/>
  <c r="V160" i="4"/>
  <c r="V159" i="4"/>
  <c r="V158" i="4"/>
  <c r="V157" i="4"/>
  <c r="V156" i="4"/>
  <c r="V155" i="4"/>
  <c r="V154" i="4"/>
  <c r="V153" i="4"/>
  <c r="V152" i="4"/>
  <c r="V151" i="4"/>
  <c r="V150" i="4"/>
  <c r="V149" i="4"/>
  <c r="V148" i="4"/>
  <c r="V147" i="4"/>
  <c r="V146" i="4"/>
  <c r="V145" i="4"/>
  <c r="V144" i="4"/>
  <c r="V143" i="4"/>
  <c r="V142" i="4"/>
  <c r="V141" i="4"/>
  <c r="V140" i="4"/>
  <c r="V139" i="4"/>
  <c r="V138" i="4"/>
  <c r="V137" i="4"/>
  <c r="V136" i="4"/>
  <c r="V135" i="4"/>
  <c r="V134" i="4"/>
  <c r="V133" i="4"/>
  <c r="V132" i="4"/>
  <c r="V131" i="4"/>
  <c r="V130" i="4"/>
  <c r="V129" i="4"/>
  <c r="V128" i="4"/>
  <c r="V127" i="4"/>
  <c r="V126" i="4"/>
  <c r="V125" i="4"/>
  <c r="V124" i="4"/>
  <c r="V123" i="4"/>
  <c r="V122" i="4"/>
  <c r="V121" i="4"/>
  <c r="V120" i="4"/>
  <c r="V119" i="4"/>
  <c r="V118" i="4"/>
  <c r="V117" i="4"/>
  <c r="V116" i="4"/>
  <c r="V115" i="4"/>
  <c r="V114" i="4"/>
  <c r="V113" i="4"/>
  <c r="V112" i="4"/>
  <c r="V111" i="4"/>
  <c r="V110" i="4"/>
  <c r="V109" i="4"/>
  <c r="V108" i="4"/>
  <c r="V107" i="4"/>
  <c r="V106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V5" i="4"/>
  <c r="V4" i="4"/>
  <c r="V3" i="4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3" i="3"/>
  <c r="AX176" i="1" l="1"/>
  <c r="AW176" i="1"/>
  <c r="K176" i="1"/>
  <c r="J176" i="1"/>
  <c r="Q171" i="44" l="1"/>
  <c r="AX184" i="1"/>
  <c r="AW184" i="1"/>
  <c r="K184" i="1"/>
  <c r="J184" i="1"/>
  <c r="AL105" i="45" l="1"/>
  <c r="AL102" i="45"/>
  <c r="Q163" i="44"/>
  <c r="Q164" i="44"/>
  <c r="AX165" i="1"/>
  <c r="AW165" i="1"/>
  <c r="K165" i="1"/>
  <c r="J165" i="1"/>
  <c r="AX164" i="1"/>
  <c r="AW164" i="1"/>
  <c r="K164" i="1"/>
  <c r="J164" i="1"/>
  <c r="AX158" i="1" l="1"/>
  <c r="AW158" i="1"/>
  <c r="K158" i="1"/>
  <c r="J158" i="1"/>
  <c r="Q157" i="44" l="1"/>
  <c r="AX157" i="1"/>
  <c r="AW157" i="1"/>
  <c r="K157" i="1"/>
  <c r="J157" i="1"/>
  <c r="AL135" i="45" l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9" i="1"/>
  <c r="AX160" i="1"/>
  <c r="AX161" i="1"/>
  <c r="AX162" i="1"/>
  <c r="AX163" i="1"/>
  <c r="AX166" i="1"/>
  <c r="AX167" i="1"/>
  <c r="AX168" i="1"/>
  <c r="AX170" i="1"/>
  <c r="AX171" i="1"/>
  <c r="AX172" i="1"/>
  <c r="AX173" i="1"/>
  <c r="AX174" i="1"/>
  <c r="AX175" i="1"/>
  <c r="AX177" i="1"/>
  <c r="AX178" i="1"/>
  <c r="AX179" i="1"/>
  <c r="AX180" i="1"/>
  <c r="AX181" i="1"/>
  <c r="AX182" i="1"/>
  <c r="AX183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6" i="1"/>
  <c r="AL240" i="45"/>
  <c r="Q336" i="44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9" i="1"/>
  <c r="AW160" i="1"/>
  <c r="AW161" i="1"/>
  <c r="AW162" i="1"/>
  <c r="AW163" i="1"/>
  <c r="AW166" i="1"/>
  <c r="AW167" i="1"/>
  <c r="AW168" i="1"/>
  <c r="AW170" i="1"/>
  <c r="AW171" i="1"/>
  <c r="AW172" i="1"/>
  <c r="AW173" i="1"/>
  <c r="AW174" i="1"/>
  <c r="AW175" i="1"/>
  <c r="AW177" i="1"/>
  <c r="AW178" i="1"/>
  <c r="AW179" i="1"/>
  <c r="AW180" i="1"/>
  <c r="AW181" i="1"/>
  <c r="AW182" i="1"/>
  <c r="AW183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6" i="1"/>
  <c r="Q240" i="44"/>
  <c r="K267" i="1"/>
  <c r="J267" i="1"/>
  <c r="AL229" i="45"/>
  <c r="U16" i="45"/>
  <c r="V16" i="45"/>
  <c r="W16" i="45"/>
  <c r="X16" i="45"/>
  <c r="Y16" i="45"/>
  <c r="Z16" i="45"/>
  <c r="U18" i="45"/>
  <c r="V18" i="45"/>
  <c r="W18" i="45"/>
  <c r="X18" i="45"/>
  <c r="Y18" i="45"/>
  <c r="Z18" i="45"/>
  <c r="U22" i="45"/>
  <c r="V22" i="45"/>
  <c r="W22" i="45"/>
  <c r="X22" i="45"/>
  <c r="Y22" i="45"/>
  <c r="Z22" i="45"/>
  <c r="U38" i="45"/>
  <c r="V38" i="45"/>
  <c r="W38" i="45"/>
  <c r="X38" i="45"/>
  <c r="Y38" i="45"/>
  <c r="Z38" i="45"/>
  <c r="U120" i="45"/>
  <c r="V120" i="45"/>
  <c r="W120" i="45"/>
  <c r="X120" i="45"/>
  <c r="Y120" i="45"/>
  <c r="Z120" i="45"/>
  <c r="U121" i="45"/>
  <c r="V121" i="45"/>
  <c r="W121" i="45"/>
  <c r="X121" i="45"/>
  <c r="Y121" i="45"/>
  <c r="Z121" i="45"/>
  <c r="U123" i="45"/>
  <c r="V123" i="45"/>
  <c r="W123" i="45"/>
  <c r="X123" i="45"/>
  <c r="Y123" i="45"/>
  <c r="Z123" i="45"/>
  <c r="U124" i="45"/>
  <c r="V124" i="45"/>
  <c r="W124" i="45"/>
  <c r="X124" i="45"/>
  <c r="Y124" i="45"/>
  <c r="Z124" i="45"/>
  <c r="U129" i="45"/>
  <c r="V129" i="45"/>
  <c r="W129" i="45"/>
  <c r="X129" i="45"/>
  <c r="Y129" i="45"/>
  <c r="Z129" i="45"/>
  <c r="U132" i="45"/>
  <c r="V132" i="45"/>
  <c r="W132" i="45"/>
  <c r="X132" i="45"/>
  <c r="Y132" i="45"/>
  <c r="Z132" i="45"/>
  <c r="U151" i="45"/>
  <c r="V151" i="45"/>
  <c r="W151" i="45"/>
  <c r="X151" i="45"/>
  <c r="Y151" i="45"/>
  <c r="Z151" i="45"/>
  <c r="U157" i="45"/>
  <c r="V157" i="45"/>
  <c r="W157" i="45"/>
  <c r="X157" i="45"/>
  <c r="Y157" i="45"/>
  <c r="Z157" i="45"/>
  <c r="U176" i="45"/>
  <c r="V176" i="45"/>
  <c r="W176" i="45"/>
  <c r="X176" i="45"/>
  <c r="Y176" i="45"/>
  <c r="Z176" i="45"/>
  <c r="U177" i="45"/>
  <c r="V177" i="45"/>
  <c r="W177" i="45"/>
  <c r="X177" i="45"/>
  <c r="Y177" i="45"/>
  <c r="Z177" i="45"/>
  <c r="U179" i="45"/>
  <c r="V179" i="45"/>
  <c r="W179" i="45"/>
  <c r="X179" i="45"/>
  <c r="Y179" i="45"/>
  <c r="Z179" i="45"/>
  <c r="U180" i="45"/>
  <c r="V180" i="45"/>
  <c r="W180" i="45"/>
  <c r="X180" i="45"/>
  <c r="Y180" i="45"/>
  <c r="Z180" i="45"/>
  <c r="U182" i="45"/>
  <c r="V182" i="45"/>
  <c r="W182" i="45"/>
  <c r="X182" i="45"/>
  <c r="Y182" i="45"/>
  <c r="Z182" i="45"/>
  <c r="U199" i="45"/>
  <c r="V199" i="45"/>
  <c r="W199" i="45"/>
  <c r="X199" i="45"/>
  <c r="Y199" i="45"/>
  <c r="Z199" i="45"/>
  <c r="U202" i="45"/>
  <c r="V202" i="45"/>
  <c r="W202" i="45"/>
  <c r="X202" i="45"/>
  <c r="Y202" i="45"/>
  <c r="Z202" i="45"/>
  <c r="U209" i="45"/>
  <c r="V209" i="45"/>
  <c r="W209" i="45"/>
  <c r="X209" i="45"/>
  <c r="Y209" i="45"/>
  <c r="Z209" i="45"/>
  <c r="AL107" i="45"/>
  <c r="Q325" i="44"/>
  <c r="Q145" i="44"/>
  <c r="K347" i="1"/>
  <c r="J347" i="1"/>
  <c r="K145" i="1"/>
  <c r="J145" i="1"/>
  <c r="W8" i="5"/>
  <c r="W15" i="5"/>
  <c r="W20" i="5"/>
  <c r="W21" i="5"/>
  <c r="W22" i="5"/>
  <c r="W23" i="5"/>
  <c r="W24" i="5"/>
  <c r="AB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W16" i="5" s="1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1" i="5"/>
  <c r="W13" i="5" l="1"/>
  <c r="W14" i="5"/>
  <c r="W12" i="5"/>
  <c r="W6" i="5"/>
  <c r="W19" i="5"/>
  <c r="W11" i="5"/>
  <c r="W17" i="5"/>
  <c r="W9" i="5"/>
  <c r="W18" i="5"/>
  <c r="W10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20" i="5"/>
  <c r="U21" i="5"/>
  <c r="U22" i="5"/>
  <c r="U23" i="5"/>
  <c r="U24" i="5"/>
  <c r="U3" i="5"/>
  <c r="AL84" i="45"/>
  <c r="Q170" i="44"/>
  <c r="K183" i="1"/>
  <c r="J183" i="1"/>
  <c r="K135" i="1"/>
  <c r="J135" i="1"/>
  <c r="AL33" i="45"/>
  <c r="Q37" i="44"/>
  <c r="K39" i="1"/>
  <c r="J39" i="1"/>
  <c r="K168" i="1"/>
  <c r="J168" i="1"/>
  <c r="K109" i="1" l="1"/>
  <c r="J109" i="1"/>
  <c r="AL94" i="45" l="1"/>
  <c r="K58" i="1"/>
  <c r="J58" i="1"/>
  <c r="Q179" i="44"/>
  <c r="K194" i="1"/>
  <c r="J194" i="1"/>
  <c r="AL106" i="45"/>
  <c r="Q167" i="44"/>
  <c r="AL114" i="45" l="1"/>
  <c r="Q135" i="44"/>
  <c r="K175" i="1"/>
  <c r="J175" i="1"/>
  <c r="AL34" i="45"/>
  <c r="Q38" i="44"/>
  <c r="K40" i="1"/>
  <c r="J40" i="1"/>
  <c r="J41" i="1"/>
  <c r="K41" i="1"/>
  <c r="AL38" i="45" l="1"/>
  <c r="Q129" i="44"/>
  <c r="K136" i="1"/>
  <c r="J136" i="1"/>
  <c r="AL109" i="45" l="1"/>
  <c r="Q131" i="44"/>
  <c r="K171" i="1"/>
  <c r="J171" i="1"/>
  <c r="AL29" i="45" l="1"/>
  <c r="Q33" i="44"/>
  <c r="K35" i="1"/>
  <c r="J35" i="1"/>
  <c r="Q4" i="26"/>
  <c r="Q5" i="26"/>
  <c r="Q6" i="26"/>
  <c r="Q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3" i="26"/>
  <c r="Q3" i="25" l="1"/>
  <c r="AL111" i="45" l="1"/>
  <c r="Q137" i="44"/>
  <c r="AL103" i="45" l="1"/>
  <c r="Q133" i="44"/>
  <c r="K173" i="1"/>
  <c r="J173" i="1"/>
  <c r="K163" i="1"/>
  <c r="J163" i="1"/>
  <c r="AL108" i="45" l="1"/>
  <c r="AL93" i="45"/>
  <c r="K74" i="1"/>
  <c r="J74" i="1"/>
  <c r="AL5" i="45" l="1"/>
  <c r="AL6" i="45"/>
  <c r="AL7" i="45"/>
  <c r="AL8" i="45"/>
  <c r="AL9" i="45"/>
  <c r="AL10" i="45"/>
  <c r="AL11" i="45"/>
  <c r="AL12" i="45"/>
  <c r="AL13" i="45"/>
  <c r="AL14" i="45"/>
  <c r="AL15" i="45"/>
  <c r="AL16" i="45"/>
  <c r="AL17" i="45"/>
  <c r="AL18" i="45"/>
  <c r="AL19" i="45"/>
  <c r="AL20" i="45"/>
  <c r="AL21" i="45"/>
  <c r="AL22" i="45"/>
  <c r="AL23" i="45"/>
  <c r="AL24" i="45"/>
  <c r="AL25" i="45"/>
  <c r="AL26" i="45"/>
  <c r="AL27" i="45"/>
  <c r="AL28" i="45"/>
  <c r="AL30" i="45"/>
  <c r="AL31" i="45"/>
  <c r="AL32" i="45"/>
  <c r="AL35" i="45"/>
  <c r="AL36" i="45"/>
  <c r="AL37" i="45"/>
  <c r="AL39" i="45"/>
  <c r="AL40" i="45"/>
  <c r="AL41" i="45"/>
  <c r="AL42" i="45"/>
  <c r="AL43" i="45"/>
  <c r="AL44" i="45"/>
  <c r="AL45" i="45"/>
  <c r="AL46" i="45"/>
  <c r="AL47" i="45"/>
  <c r="AL48" i="45"/>
  <c r="AL49" i="45"/>
  <c r="AL50" i="45"/>
  <c r="AL51" i="45"/>
  <c r="AL52" i="45"/>
  <c r="AL53" i="45"/>
  <c r="AL54" i="45"/>
  <c r="AL55" i="45"/>
  <c r="AL56" i="45"/>
  <c r="AL58" i="45"/>
  <c r="AL59" i="45"/>
  <c r="AL60" i="45"/>
  <c r="AL61" i="45"/>
  <c r="AL62" i="45"/>
  <c r="AL63" i="45"/>
  <c r="AL64" i="45"/>
  <c r="AL65" i="45"/>
  <c r="AL66" i="45"/>
  <c r="AL67" i="45"/>
  <c r="AL68" i="45"/>
  <c r="AL69" i="45"/>
  <c r="AL70" i="45"/>
  <c r="AL71" i="45"/>
  <c r="AL72" i="45"/>
  <c r="AL73" i="45"/>
  <c r="AL74" i="45"/>
  <c r="AL75" i="45"/>
  <c r="AL76" i="45"/>
  <c r="AL77" i="45"/>
  <c r="AL78" i="45"/>
  <c r="AL79" i="45"/>
  <c r="AL80" i="45"/>
  <c r="AL81" i="45"/>
  <c r="AL82" i="45"/>
  <c r="AL83" i="45"/>
  <c r="AL86" i="45"/>
  <c r="AL87" i="45"/>
  <c r="AL88" i="45"/>
  <c r="AL89" i="45"/>
  <c r="AL90" i="45"/>
  <c r="AL91" i="45"/>
  <c r="AL92" i="45"/>
  <c r="AL95" i="45"/>
  <c r="AL96" i="45"/>
  <c r="AL97" i="45"/>
  <c r="AL98" i="45"/>
  <c r="AL99" i="45"/>
  <c r="AL100" i="45"/>
  <c r="AL104" i="45"/>
  <c r="AL110" i="45"/>
  <c r="AL112" i="45"/>
  <c r="AL113" i="45"/>
  <c r="AL117" i="45"/>
  <c r="AL118" i="45"/>
  <c r="AL119" i="45"/>
  <c r="AL120" i="45"/>
  <c r="AL121" i="45"/>
  <c r="AL122" i="45"/>
  <c r="AL123" i="45"/>
  <c r="AL124" i="45"/>
  <c r="AL125" i="45"/>
  <c r="AL126" i="45"/>
  <c r="AL127" i="45"/>
  <c r="AL128" i="45"/>
  <c r="AL129" i="45"/>
  <c r="AL130" i="45"/>
  <c r="AL131" i="45"/>
  <c r="AL132" i="45"/>
  <c r="AL133" i="45"/>
  <c r="AL134" i="45"/>
  <c r="AL136" i="45"/>
  <c r="AL137" i="45"/>
  <c r="AL138" i="45"/>
  <c r="AL139" i="45"/>
  <c r="AL140" i="45"/>
  <c r="AL141" i="45"/>
  <c r="AL142" i="45"/>
  <c r="AL143" i="45"/>
  <c r="AL144" i="45"/>
  <c r="AL145" i="45"/>
  <c r="AL146" i="45"/>
  <c r="AL147" i="45"/>
  <c r="AL148" i="45"/>
  <c r="AL149" i="45"/>
  <c r="AL150" i="45"/>
  <c r="AL151" i="45"/>
  <c r="AL152" i="45"/>
  <c r="AL153" i="45"/>
  <c r="AL154" i="45"/>
  <c r="AL155" i="45"/>
  <c r="AL156" i="45"/>
  <c r="AL157" i="45"/>
  <c r="AL158" i="45"/>
  <c r="AL159" i="45"/>
  <c r="AL160" i="45"/>
  <c r="AL161" i="45"/>
  <c r="AL162" i="45"/>
  <c r="AL163" i="45"/>
  <c r="AL164" i="45"/>
  <c r="AL165" i="45"/>
  <c r="AL166" i="45"/>
  <c r="AL167" i="45"/>
  <c r="AL168" i="45"/>
  <c r="AL169" i="45"/>
  <c r="AL170" i="45"/>
  <c r="AL171" i="45"/>
  <c r="AL172" i="45"/>
  <c r="AL173" i="45"/>
  <c r="AL174" i="45"/>
  <c r="AL175" i="45"/>
  <c r="AL176" i="45"/>
  <c r="AL177" i="45"/>
  <c r="AL178" i="45"/>
  <c r="AL179" i="45"/>
  <c r="AL180" i="45"/>
  <c r="AL181" i="45"/>
  <c r="AL182" i="45"/>
  <c r="AL183" i="45"/>
  <c r="AL184" i="45"/>
  <c r="AL185" i="45"/>
  <c r="AL186" i="45"/>
  <c r="AL187" i="45"/>
  <c r="AL188" i="45"/>
  <c r="AL189" i="45"/>
  <c r="AL190" i="45"/>
  <c r="AL191" i="45"/>
  <c r="AL192" i="45"/>
  <c r="AL193" i="45"/>
  <c r="AL194" i="45"/>
  <c r="AL195" i="45"/>
  <c r="AL196" i="45"/>
  <c r="AL197" i="45"/>
  <c r="AL198" i="45"/>
  <c r="AL199" i="45"/>
  <c r="AL200" i="45"/>
  <c r="AL201" i="45"/>
  <c r="AL202" i="45"/>
  <c r="AL203" i="45"/>
  <c r="AL204" i="45"/>
  <c r="AL205" i="45"/>
  <c r="AL206" i="45"/>
  <c r="AL207" i="45"/>
  <c r="AL208" i="45"/>
  <c r="AL209" i="45"/>
  <c r="AL210" i="45"/>
  <c r="AL211" i="45"/>
  <c r="AL212" i="45"/>
  <c r="AL213" i="45"/>
  <c r="AL214" i="45"/>
  <c r="AL215" i="45"/>
  <c r="AL216" i="45"/>
  <c r="AL217" i="45"/>
  <c r="AL218" i="45"/>
  <c r="AL219" i="45"/>
  <c r="AL220" i="45"/>
  <c r="AL221" i="45"/>
  <c r="AL222" i="45"/>
  <c r="AL223" i="45"/>
  <c r="AL224" i="45"/>
  <c r="AL225" i="45"/>
  <c r="AL226" i="45"/>
  <c r="AL227" i="45"/>
  <c r="AL230" i="45"/>
  <c r="AL231" i="45"/>
  <c r="AL232" i="45"/>
  <c r="AL233" i="45"/>
  <c r="AL234" i="45"/>
  <c r="AL235" i="45"/>
  <c r="AL236" i="45"/>
  <c r="AL237" i="45"/>
  <c r="AL238" i="45"/>
  <c r="AL239" i="45"/>
  <c r="AL241" i="45"/>
  <c r="AL242" i="45"/>
  <c r="AL243" i="45"/>
  <c r="AL244" i="45"/>
  <c r="AL245" i="45"/>
  <c r="AL246" i="45"/>
  <c r="AL247" i="45"/>
  <c r="AL248" i="45"/>
  <c r="AL249" i="45"/>
  <c r="AL250" i="45"/>
  <c r="AL251" i="45"/>
  <c r="AL252" i="45"/>
  <c r="AL253" i="45"/>
  <c r="AL254" i="45"/>
  <c r="AL255" i="45"/>
  <c r="AL256" i="45"/>
  <c r="AL257" i="45"/>
  <c r="AL258" i="45"/>
  <c r="AL259" i="45"/>
  <c r="AL260" i="45"/>
  <c r="AL261" i="45"/>
  <c r="AL262" i="45"/>
  <c r="AL263" i="45"/>
  <c r="AL264" i="45"/>
  <c r="AL265" i="45"/>
  <c r="AL266" i="45"/>
  <c r="AL267" i="45"/>
  <c r="AL268" i="45"/>
  <c r="AL269" i="45"/>
  <c r="AL270" i="45"/>
  <c r="AL271" i="45"/>
  <c r="AL272" i="45"/>
  <c r="AL273" i="45"/>
  <c r="AL274" i="45"/>
  <c r="AL275" i="45"/>
  <c r="AL276" i="45"/>
  <c r="AL277" i="45"/>
  <c r="AL278" i="45"/>
  <c r="AL279" i="45"/>
  <c r="AL280" i="45"/>
  <c r="AL281" i="45"/>
  <c r="AL282" i="45"/>
  <c r="AL283" i="45"/>
  <c r="AL284" i="45"/>
  <c r="AL285" i="45"/>
  <c r="AL286" i="45"/>
  <c r="AL287" i="45"/>
  <c r="AL289" i="45"/>
  <c r="AL290" i="45"/>
  <c r="AL291" i="45"/>
  <c r="AL292" i="45"/>
  <c r="AL293" i="45"/>
  <c r="AL294" i="45"/>
  <c r="AL295" i="45"/>
  <c r="AL296" i="45"/>
  <c r="AL297" i="45"/>
  <c r="AL298" i="45"/>
  <c r="AL299" i="45"/>
  <c r="AL300" i="45"/>
  <c r="AL301" i="45"/>
  <c r="AL302" i="45"/>
  <c r="AL303" i="45"/>
  <c r="AL304" i="45"/>
  <c r="AL305" i="45"/>
  <c r="AL306" i="45"/>
  <c r="AL307" i="45"/>
  <c r="AL308" i="45"/>
  <c r="AL309" i="45"/>
  <c r="AL310" i="45"/>
  <c r="AL311" i="45"/>
  <c r="AL4" i="45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6" i="1"/>
  <c r="K37" i="1"/>
  <c r="K38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9" i="1"/>
  <c r="K60" i="1"/>
  <c r="K61" i="1"/>
  <c r="K63" i="1"/>
  <c r="K64" i="1"/>
  <c r="K65" i="1"/>
  <c r="K66" i="1"/>
  <c r="K67" i="1"/>
  <c r="K68" i="1"/>
  <c r="K69" i="1"/>
  <c r="K70" i="1"/>
  <c r="K71" i="1"/>
  <c r="K72" i="1"/>
  <c r="K73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7" i="1"/>
  <c r="K138" i="1"/>
  <c r="K139" i="1"/>
  <c r="K140" i="1"/>
  <c r="K141" i="1"/>
  <c r="K142" i="1"/>
  <c r="K143" i="1"/>
  <c r="K144" i="1"/>
  <c r="K146" i="1"/>
  <c r="K147" i="1"/>
  <c r="K148" i="1"/>
  <c r="K149" i="1"/>
  <c r="K150" i="1"/>
  <c r="K151" i="1"/>
  <c r="K152" i="1"/>
  <c r="K153" i="1"/>
  <c r="K154" i="1"/>
  <c r="K155" i="1"/>
  <c r="K156" i="1"/>
  <c r="K159" i="1"/>
  <c r="K160" i="1"/>
  <c r="K161" i="1"/>
  <c r="K162" i="1"/>
  <c r="K166" i="1"/>
  <c r="K167" i="1"/>
  <c r="K170" i="1"/>
  <c r="K172" i="1"/>
  <c r="K174" i="1"/>
  <c r="K177" i="1"/>
  <c r="K178" i="1"/>
  <c r="K179" i="1"/>
  <c r="K180" i="1"/>
  <c r="K181" i="1"/>
  <c r="K182" i="1"/>
  <c r="K185" i="1"/>
  <c r="K186" i="1"/>
  <c r="K187" i="1"/>
  <c r="K188" i="1"/>
  <c r="K189" i="1"/>
  <c r="K190" i="1"/>
  <c r="K191" i="1"/>
  <c r="K192" i="1"/>
  <c r="K193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6" i="1"/>
  <c r="AM116" i="45" s="1"/>
  <c r="Q411" i="44"/>
  <c r="Q412" i="44"/>
  <c r="Q413" i="44"/>
  <c r="Q414" i="44"/>
  <c r="Q415" i="44"/>
  <c r="Q416" i="44"/>
  <c r="Q417" i="44"/>
  <c r="Q418" i="44"/>
  <c r="Q419" i="44"/>
  <c r="Q420" i="44"/>
  <c r="Q421" i="44"/>
  <c r="Q422" i="44"/>
  <c r="Q423" i="44"/>
  <c r="Q6" i="44"/>
  <c r="Q7" i="44"/>
  <c r="Q8" i="44"/>
  <c r="Q9" i="44"/>
  <c r="Q10" i="44"/>
  <c r="Q11" i="44"/>
  <c r="Q12" i="44"/>
  <c r="Q13" i="44"/>
  <c r="Q14" i="44"/>
  <c r="Q15" i="44"/>
  <c r="Q16" i="44"/>
  <c r="Q17" i="44"/>
  <c r="Q18" i="44"/>
  <c r="Q19" i="44"/>
  <c r="Q20" i="44"/>
  <c r="Q21" i="44"/>
  <c r="Q22" i="44"/>
  <c r="Q23" i="44"/>
  <c r="Q24" i="44"/>
  <c r="Q25" i="44"/>
  <c r="Q26" i="44"/>
  <c r="Q27" i="44"/>
  <c r="Q28" i="44"/>
  <c r="Q29" i="44"/>
  <c r="Q30" i="44"/>
  <c r="Q31" i="44"/>
  <c r="Q32" i="44"/>
  <c r="Q34" i="44"/>
  <c r="Q35" i="44"/>
  <c r="Q36" i="44"/>
  <c r="Q39" i="44"/>
  <c r="Q40" i="44"/>
  <c r="Q41" i="44"/>
  <c r="Q42" i="44"/>
  <c r="Q43" i="44"/>
  <c r="Q44" i="44"/>
  <c r="Q45" i="44"/>
  <c r="Q46" i="44"/>
  <c r="Q47" i="44"/>
  <c r="Q48" i="44"/>
  <c r="Q49" i="44"/>
  <c r="Q50" i="44"/>
  <c r="Q51" i="44"/>
  <c r="Q52" i="44"/>
  <c r="Q53" i="44"/>
  <c r="Q54" i="44"/>
  <c r="Q55" i="44"/>
  <c r="Q56" i="44"/>
  <c r="Q57" i="44"/>
  <c r="Q58" i="44"/>
  <c r="Q59" i="44"/>
  <c r="Q60" i="44"/>
  <c r="Q61" i="44"/>
  <c r="Q62" i="44"/>
  <c r="Q63" i="44"/>
  <c r="Q64" i="44"/>
  <c r="Q65" i="44"/>
  <c r="Q66" i="44"/>
  <c r="Q67" i="44"/>
  <c r="Q68" i="44"/>
  <c r="Q69" i="44"/>
  <c r="Q70" i="44"/>
  <c r="Q71" i="44"/>
  <c r="Q72" i="44"/>
  <c r="Q73" i="44"/>
  <c r="Q74" i="44"/>
  <c r="Q75" i="44"/>
  <c r="Q76" i="44"/>
  <c r="Q77" i="44"/>
  <c r="Q78" i="44"/>
  <c r="Q79" i="44"/>
  <c r="Q80" i="44"/>
  <c r="Q81" i="44"/>
  <c r="Q82" i="44"/>
  <c r="Q83" i="44"/>
  <c r="Q84" i="44"/>
  <c r="Q85" i="44"/>
  <c r="Q86" i="44"/>
  <c r="Q87" i="44"/>
  <c r="Q88" i="44"/>
  <c r="Q89" i="44"/>
  <c r="Q90" i="44"/>
  <c r="Q91" i="44"/>
  <c r="Q92" i="44"/>
  <c r="Q93" i="44"/>
  <c r="Q94" i="44"/>
  <c r="Q95" i="44"/>
  <c r="Q96" i="44"/>
  <c r="Q97" i="44"/>
  <c r="Q98" i="44"/>
  <c r="Q99" i="44"/>
  <c r="Q100" i="44"/>
  <c r="Q101" i="44"/>
  <c r="Q102" i="44"/>
  <c r="Q103" i="44"/>
  <c r="Q104" i="44"/>
  <c r="Q105" i="44"/>
  <c r="Q106" i="44"/>
  <c r="Q107" i="44"/>
  <c r="Q108" i="44"/>
  <c r="Q109" i="44"/>
  <c r="Q110" i="44"/>
  <c r="Q111" i="44"/>
  <c r="Q112" i="44"/>
  <c r="Q113" i="44"/>
  <c r="Q114" i="44"/>
  <c r="Q115" i="44"/>
  <c r="Q116" i="44"/>
  <c r="Q117" i="44"/>
  <c r="Q118" i="44"/>
  <c r="Q119" i="44"/>
  <c r="Q120" i="44"/>
  <c r="Q121" i="44"/>
  <c r="Q122" i="44"/>
  <c r="Q123" i="44"/>
  <c r="Q124" i="44"/>
  <c r="Q125" i="44"/>
  <c r="Q126" i="44"/>
  <c r="Q127" i="44"/>
  <c r="Q128" i="44"/>
  <c r="Q130" i="44"/>
  <c r="Q132" i="44"/>
  <c r="Q134" i="44"/>
  <c r="Q138" i="44"/>
  <c r="Q139" i="44"/>
  <c r="Q140" i="44"/>
  <c r="Q141" i="44"/>
  <c r="Q142" i="44"/>
  <c r="Q143" i="44"/>
  <c r="Q144" i="44"/>
  <c r="Q146" i="44"/>
  <c r="Q147" i="44"/>
  <c r="Q148" i="44"/>
  <c r="Q149" i="44"/>
  <c r="Q150" i="44"/>
  <c r="Q151" i="44"/>
  <c r="Q152" i="44"/>
  <c r="Q153" i="44"/>
  <c r="Q154" i="44"/>
  <c r="Q155" i="44"/>
  <c r="Q156" i="44"/>
  <c r="Q158" i="44"/>
  <c r="Q159" i="44"/>
  <c r="Q160" i="44"/>
  <c r="Q161" i="44"/>
  <c r="Q162" i="44"/>
  <c r="Q165" i="44"/>
  <c r="Q168" i="44"/>
  <c r="Q169" i="44"/>
  <c r="Q172" i="44"/>
  <c r="Q173" i="44"/>
  <c r="Q174" i="44"/>
  <c r="Q175" i="44"/>
  <c r="Q176" i="44"/>
  <c r="Q177" i="44"/>
  <c r="Q178" i="44"/>
  <c r="Q180" i="44"/>
  <c r="Q181" i="44"/>
  <c r="Q182" i="44"/>
  <c r="Q183" i="44"/>
  <c r="Q184" i="44"/>
  <c r="Q185" i="44"/>
  <c r="Q186" i="44"/>
  <c r="Q187" i="44"/>
  <c r="Q188" i="44"/>
  <c r="Q189" i="44"/>
  <c r="Q190" i="44"/>
  <c r="Q191" i="44"/>
  <c r="Q192" i="44"/>
  <c r="Q193" i="44"/>
  <c r="Q194" i="44"/>
  <c r="Q195" i="44"/>
  <c r="Q196" i="44"/>
  <c r="Q197" i="44"/>
  <c r="Q198" i="44"/>
  <c r="Q199" i="44"/>
  <c r="Q200" i="44"/>
  <c r="Q201" i="44"/>
  <c r="Q202" i="44"/>
  <c r="Q203" i="44"/>
  <c r="Q204" i="44"/>
  <c r="Q205" i="44"/>
  <c r="Q206" i="44"/>
  <c r="Q207" i="44"/>
  <c r="Q208" i="44"/>
  <c r="Q209" i="44"/>
  <c r="Q210" i="44"/>
  <c r="Q211" i="44"/>
  <c r="Q212" i="44"/>
  <c r="Q213" i="44"/>
  <c r="Q214" i="44"/>
  <c r="Q215" i="44"/>
  <c r="Q216" i="44"/>
  <c r="Q217" i="44"/>
  <c r="Q218" i="44"/>
  <c r="Q219" i="44"/>
  <c r="Q220" i="44"/>
  <c r="Q221" i="44"/>
  <c r="Q222" i="44"/>
  <c r="Q223" i="44"/>
  <c r="Q224" i="44"/>
  <c r="Q225" i="44"/>
  <c r="Q226" i="44"/>
  <c r="Q227" i="44"/>
  <c r="Q228" i="44"/>
  <c r="Q229" i="44"/>
  <c r="Q230" i="44"/>
  <c r="Q231" i="44"/>
  <c r="Q232" i="44"/>
  <c r="Q233" i="44"/>
  <c r="Q234" i="44"/>
  <c r="Q235" i="44"/>
  <c r="Q236" i="44"/>
  <c r="Q237" i="44"/>
  <c r="Q238" i="44"/>
  <c r="Q239" i="44"/>
  <c r="Q241" i="44"/>
  <c r="Q242" i="44"/>
  <c r="Q243" i="44"/>
  <c r="Q244" i="44"/>
  <c r="Q245" i="44"/>
  <c r="Q246" i="44"/>
  <c r="Q247" i="44"/>
  <c r="Q248" i="44"/>
  <c r="Q249" i="44"/>
  <c r="Q250" i="44"/>
  <c r="Q251" i="44"/>
  <c r="Q252" i="44"/>
  <c r="Q253" i="44"/>
  <c r="Q254" i="44"/>
  <c r="Q255" i="44"/>
  <c r="Q256" i="44"/>
  <c r="Q257" i="44"/>
  <c r="Q258" i="44"/>
  <c r="Q259" i="44"/>
  <c r="Q260" i="44"/>
  <c r="Q261" i="44"/>
  <c r="Q262" i="44"/>
  <c r="Q263" i="44"/>
  <c r="Q264" i="44"/>
  <c r="Q265" i="44"/>
  <c r="Q266" i="44"/>
  <c r="Q267" i="44"/>
  <c r="Q268" i="44"/>
  <c r="Q269" i="44"/>
  <c r="Q270" i="44"/>
  <c r="Q271" i="44"/>
  <c r="Q272" i="44"/>
  <c r="Q273" i="44"/>
  <c r="Q274" i="44"/>
  <c r="Q275" i="44"/>
  <c r="Q276" i="44"/>
  <c r="Q277" i="44"/>
  <c r="Q278" i="44"/>
  <c r="Q279" i="44"/>
  <c r="Q280" i="44"/>
  <c r="Q281" i="44"/>
  <c r="Q282" i="44"/>
  <c r="Q283" i="44"/>
  <c r="Q284" i="44"/>
  <c r="Q285" i="44"/>
  <c r="Q286" i="44"/>
  <c r="Q287" i="44"/>
  <c r="Q288" i="44"/>
  <c r="Q289" i="44"/>
  <c r="Q290" i="44"/>
  <c r="Q291" i="44"/>
  <c r="Q292" i="44"/>
  <c r="Q293" i="44"/>
  <c r="Q294" i="44"/>
  <c r="Q295" i="44"/>
  <c r="Q296" i="44"/>
  <c r="Q297" i="44"/>
  <c r="Q298" i="44"/>
  <c r="Q299" i="44"/>
  <c r="Q300" i="44"/>
  <c r="Q301" i="44"/>
  <c r="Q302" i="44"/>
  <c r="Q303" i="44"/>
  <c r="Q304" i="44"/>
  <c r="Q305" i="44"/>
  <c r="Q306" i="44"/>
  <c r="Q307" i="44"/>
  <c r="Q308" i="44"/>
  <c r="Q309" i="44"/>
  <c r="Q310" i="44"/>
  <c r="Q311" i="44"/>
  <c r="Q312" i="44"/>
  <c r="Q313" i="44"/>
  <c r="Q314" i="44"/>
  <c r="Q315" i="44"/>
  <c r="Q316" i="44"/>
  <c r="Q317" i="44"/>
  <c r="Q318" i="44"/>
  <c r="Q319" i="44"/>
  <c r="Q320" i="44"/>
  <c r="Q321" i="44"/>
  <c r="Q322" i="44"/>
  <c r="Q323" i="44"/>
  <c r="Q324" i="44"/>
  <c r="Q326" i="44"/>
  <c r="Q327" i="44"/>
  <c r="Q328" i="44"/>
  <c r="Q329" i="44"/>
  <c r="Q330" i="44"/>
  <c r="Q331" i="44"/>
  <c r="Q332" i="44"/>
  <c r="Q333" i="44"/>
  <c r="Q334" i="44"/>
  <c r="Q335" i="44"/>
  <c r="Q337" i="44"/>
  <c r="Q338" i="44"/>
  <c r="Q339" i="44"/>
  <c r="Q340" i="44"/>
  <c r="Q341" i="44"/>
  <c r="Q342" i="44"/>
  <c r="Q343" i="44"/>
  <c r="Q344" i="44"/>
  <c r="Q345" i="44"/>
  <c r="Q346" i="44"/>
  <c r="Q347" i="44"/>
  <c r="Q348" i="44"/>
  <c r="Q349" i="44"/>
  <c r="Q350" i="44"/>
  <c r="Q351" i="44"/>
  <c r="Q352" i="44"/>
  <c r="Q353" i="44"/>
  <c r="Q354" i="44"/>
  <c r="Q355" i="44"/>
  <c r="Q356" i="44"/>
  <c r="Q357" i="44"/>
  <c r="Q358" i="44"/>
  <c r="Q359" i="44"/>
  <c r="Q360" i="44"/>
  <c r="Q361" i="44"/>
  <c r="Q362" i="44"/>
  <c r="Q363" i="44"/>
  <c r="Q364" i="44"/>
  <c r="Q365" i="44"/>
  <c r="Q366" i="44"/>
  <c r="Q367" i="44"/>
  <c r="Q368" i="44"/>
  <c r="Q369" i="44"/>
  <c r="Q370" i="44"/>
  <c r="Q371" i="44"/>
  <c r="Q372" i="44"/>
  <c r="Q373" i="44"/>
  <c r="Q374" i="44"/>
  <c r="Q375" i="44"/>
  <c r="Q376" i="44"/>
  <c r="Q377" i="44"/>
  <c r="Q378" i="44"/>
  <c r="Q379" i="44"/>
  <c r="Q381" i="44"/>
  <c r="Q382" i="44"/>
  <c r="Q383" i="44"/>
  <c r="Q384" i="44"/>
  <c r="Q385" i="44"/>
  <c r="Q386" i="44"/>
  <c r="Q387" i="44"/>
  <c r="Q388" i="44"/>
  <c r="Q389" i="44"/>
  <c r="Q390" i="44"/>
  <c r="Q391" i="44"/>
  <c r="Q392" i="44"/>
  <c r="Q393" i="44"/>
  <c r="Q394" i="44"/>
  <c r="Q395" i="44"/>
  <c r="Q396" i="44"/>
  <c r="Q397" i="44"/>
  <c r="Q398" i="44"/>
  <c r="Q399" i="44"/>
  <c r="Q400" i="44"/>
  <c r="Q401" i="44"/>
  <c r="Q402" i="44"/>
  <c r="Q403" i="44"/>
  <c r="Q404" i="44"/>
  <c r="Q405" i="44"/>
  <c r="Q406" i="44"/>
  <c r="Q407" i="44"/>
  <c r="Q408" i="44"/>
  <c r="Q409" i="44"/>
  <c r="Q410" i="44"/>
  <c r="Q5" i="44"/>
  <c r="AU158" i="1" l="1"/>
  <c r="AU157" i="1"/>
  <c r="AU109" i="1"/>
  <c r="AU136" i="1"/>
  <c r="AU219" i="1"/>
  <c r="AU20" i="1"/>
  <c r="AU292" i="1"/>
  <c r="AU98" i="1"/>
  <c r="AU235" i="1"/>
  <c r="AU150" i="1"/>
  <c r="AU211" i="1"/>
  <c r="AU115" i="1"/>
  <c r="AU203" i="1"/>
  <c r="AU106" i="1"/>
  <c r="AU243" i="1"/>
  <c r="AU159" i="1"/>
  <c r="AU123" i="1"/>
  <c r="AU227" i="1"/>
  <c r="AU141" i="1"/>
  <c r="AU129" i="1"/>
  <c r="AU233" i="1"/>
  <c r="AU209" i="1"/>
  <c r="AU148" i="1"/>
  <c r="AU104" i="1"/>
  <c r="AU272" i="1"/>
  <c r="AU231" i="1"/>
  <c r="AU225" i="1"/>
  <c r="AU156" i="1"/>
  <c r="AU121" i="1"/>
  <c r="AU239" i="1"/>
  <c r="AU217" i="1"/>
  <c r="AU139" i="1"/>
  <c r="AU113" i="1"/>
  <c r="AU344" i="1"/>
  <c r="AU215" i="1"/>
  <c r="AU242" i="1"/>
  <c r="AU234" i="1"/>
  <c r="AU226" i="1"/>
  <c r="AU218" i="1"/>
  <c r="AU210" i="1"/>
  <c r="AU202" i="1"/>
  <c r="AU149" i="1"/>
  <c r="AU140" i="1"/>
  <c r="AU130" i="1"/>
  <c r="AU122" i="1"/>
  <c r="AU114" i="1"/>
  <c r="AU105" i="1"/>
  <c r="AU97" i="1"/>
  <c r="AU54" i="1"/>
  <c r="AU386" i="1"/>
  <c r="AU354" i="1"/>
  <c r="AU240" i="1"/>
  <c r="AU232" i="1"/>
  <c r="AU224" i="1"/>
  <c r="AU216" i="1"/>
  <c r="AU208" i="1"/>
  <c r="AU155" i="1"/>
  <c r="AU128" i="1"/>
  <c r="AU120" i="1"/>
  <c r="AU112" i="1"/>
  <c r="AU103" i="1"/>
  <c r="AU9" i="1"/>
  <c r="AU127" i="1"/>
  <c r="AU8" i="1"/>
  <c r="AU207" i="1"/>
  <c r="AU111" i="1"/>
  <c r="AU319" i="1"/>
  <c r="AU238" i="1"/>
  <c r="AU230" i="1"/>
  <c r="AU222" i="1"/>
  <c r="AU214" i="1"/>
  <c r="AU206" i="1"/>
  <c r="AU198" i="1"/>
  <c r="AU153" i="1"/>
  <c r="AU144" i="1"/>
  <c r="AU134" i="1"/>
  <c r="AU126" i="1"/>
  <c r="AU118" i="1"/>
  <c r="AU110" i="1"/>
  <c r="AU101" i="1"/>
  <c r="AU7" i="1"/>
  <c r="AU223" i="1"/>
  <c r="AU154" i="1"/>
  <c r="AU102" i="1"/>
  <c r="AU408" i="1"/>
  <c r="AU245" i="1"/>
  <c r="AU237" i="1"/>
  <c r="AU229" i="1"/>
  <c r="AU221" i="1"/>
  <c r="AU213" i="1"/>
  <c r="AU205" i="1"/>
  <c r="AU161" i="1"/>
  <c r="AU152" i="1"/>
  <c r="AU143" i="1"/>
  <c r="AU133" i="1"/>
  <c r="AU125" i="1"/>
  <c r="AU117" i="1"/>
  <c r="AU108" i="1"/>
  <c r="AU100" i="1"/>
  <c r="AU146" i="1"/>
  <c r="AU119" i="1"/>
  <c r="AU32" i="1"/>
  <c r="AU252" i="1"/>
  <c r="AU236" i="1"/>
  <c r="AU228" i="1"/>
  <c r="AU220" i="1"/>
  <c r="AU204" i="1"/>
  <c r="AU160" i="1"/>
  <c r="AU151" i="1"/>
  <c r="AU142" i="1"/>
  <c r="AU132" i="1"/>
  <c r="AU124" i="1"/>
  <c r="AU116" i="1"/>
  <c r="AU107" i="1"/>
  <c r="AU99" i="1"/>
  <c r="AM258" i="45"/>
  <c r="A46" i="44"/>
  <c r="AT201" i="1"/>
  <c r="AM199" i="45"/>
  <c r="AM151" i="45"/>
  <c r="A226" i="44"/>
  <c r="AU6" i="1"/>
  <c r="AM22" i="45"/>
  <c r="AM202" i="45"/>
  <c r="AM271" i="45"/>
  <c r="A80" i="44"/>
  <c r="A312" i="44"/>
  <c r="AM120" i="45"/>
  <c r="AM172" i="45"/>
  <c r="AM209" i="45"/>
  <c r="AM272" i="45"/>
  <c r="A91" i="44"/>
  <c r="A316" i="44"/>
  <c r="AM121" i="45"/>
  <c r="AM176" i="45"/>
  <c r="AM210" i="45"/>
  <c r="AM282" i="45"/>
  <c r="A125" i="44"/>
  <c r="AM123" i="45"/>
  <c r="AM177" i="45"/>
  <c r="AM211" i="45"/>
  <c r="AM124" i="45"/>
  <c r="AM179" i="45"/>
  <c r="AM212" i="45"/>
  <c r="AM310" i="45"/>
  <c r="A168" i="44"/>
  <c r="AM129" i="45"/>
  <c r="AM180" i="45"/>
  <c r="AM236" i="45"/>
  <c r="A185" i="44"/>
  <c r="AM16" i="45"/>
  <c r="AM132" i="45"/>
  <c r="AM182" i="45"/>
  <c r="AM247" i="45"/>
  <c r="A197" i="44"/>
  <c r="AT332" i="1"/>
  <c r="AU332" i="1"/>
  <c r="AT408" i="1"/>
  <c r="AU201" i="1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500" i="35"/>
  <c r="A499" i="35"/>
  <c r="A498" i="35"/>
  <c r="A497" i="35"/>
  <c r="A496" i="35"/>
  <c r="A495" i="35"/>
  <c r="A494" i="35"/>
  <c r="A493" i="35"/>
  <c r="A492" i="35"/>
  <c r="A491" i="35"/>
  <c r="A490" i="35"/>
  <c r="A489" i="35"/>
  <c r="A488" i="35"/>
  <c r="A487" i="35"/>
  <c r="A486" i="35"/>
  <c r="A485" i="35"/>
  <c r="A484" i="35"/>
  <c r="A483" i="35"/>
  <c r="A482" i="35"/>
  <c r="A481" i="35"/>
  <c r="A480" i="35"/>
  <c r="A479" i="35"/>
  <c r="A478" i="35"/>
  <c r="A477" i="35"/>
  <c r="A476" i="35"/>
  <c r="A475" i="35"/>
  <c r="A474" i="35"/>
  <c r="A473" i="35"/>
  <c r="A472" i="35"/>
  <c r="A471" i="35"/>
  <c r="A470" i="35"/>
  <c r="A469" i="35"/>
  <c r="A468" i="35"/>
  <c r="A467" i="35"/>
  <c r="A466" i="35"/>
  <c r="A465" i="35"/>
  <c r="A464" i="35"/>
  <c r="A463" i="35"/>
  <c r="A462" i="35"/>
  <c r="A461" i="35"/>
  <c r="A460" i="35"/>
  <c r="A459" i="35"/>
  <c r="A458" i="35"/>
  <c r="A457" i="35"/>
  <c r="A456" i="35"/>
  <c r="A455" i="35"/>
  <c r="A454" i="35"/>
  <c r="A453" i="35"/>
  <c r="A452" i="35"/>
  <c r="A451" i="35"/>
  <c r="A450" i="35"/>
  <c r="A449" i="35"/>
  <c r="A448" i="35"/>
  <c r="A447" i="35"/>
  <c r="A446" i="35"/>
  <c r="A445" i="35"/>
  <c r="A444" i="35"/>
  <c r="A443" i="35"/>
  <c r="A442" i="35"/>
  <c r="A441" i="35"/>
  <c r="A440" i="35"/>
  <c r="A439" i="35"/>
  <c r="A438" i="35"/>
  <c r="A437" i="35"/>
  <c r="A436" i="35"/>
  <c r="A435" i="35"/>
  <c r="A434" i="35"/>
  <c r="A433" i="35"/>
  <c r="A432" i="35"/>
  <c r="A431" i="35"/>
  <c r="A430" i="35"/>
  <c r="A429" i="35"/>
  <c r="A428" i="35"/>
  <c r="A427" i="35"/>
  <c r="A426" i="35"/>
  <c r="A425" i="35"/>
  <c r="A424" i="35"/>
  <c r="A423" i="35"/>
  <c r="A422" i="35"/>
  <c r="A421" i="35"/>
  <c r="A420" i="35"/>
  <c r="A419" i="35"/>
  <c r="A418" i="35"/>
  <c r="A417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1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20" i="35"/>
  <c r="A319" i="35"/>
  <c r="A318" i="35"/>
  <c r="A317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300" i="35"/>
  <c r="A299" i="35"/>
  <c r="A298" i="35"/>
  <c r="A297" i="35"/>
  <c r="A296" i="35"/>
  <c r="A295" i="35"/>
  <c r="A294" i="35"/>
  <c r="A293" i="35"/>
  <c r="A292" i="35"/>
  <c r="A291" i="35"/>
  <c r="A290" i="35"/>
  <c r="A289" i="35"/>
  <c r="A288" i="35"/>
  <c r="A287" i="35"/>
  <c r="A286" i="35"/>
  <c r="A285" i="35"/>
  <c r="A284" i="35"/>
  <c r="A283" i="35"/>
  <c r="A282" i="35"/>
  <c r="A281" i="35"/>
  <c r="A280" i="35"/>
  <c r="A279" i="35"/>
  <c r="A278" i="35"/>
  <c r="A277" i="35"/>
  <c r="A276" i="35"/>
  <c r="A275" i="35"/>
  <c r="A274" i="35"/>
  <c r="A273" i="35"/>
  <c r="A272" i="35"/>
  <c r="A271" i="35"/>
  <c r="A270" i="35"/>
  <c r="A269" i="35"/>
  <c r="A268" i="35"/>
  <c r="A267" i="35"/>
  <c r="A266" i="35"/>
  <c r="A265" i="35"/>
  <c r="A264" i="35"/>
  <c r="A263" i="35"/>
  <c r="A262" i="35"/>
  <c r="A261" i="35"/>
  <c r="A260" i="35"/>
  <c r="A259" i="35"/>
  <c r="A258" i="35"/>
  <c r="A257" i="35"/>
  <c r="A256" i="35"/>
  <c r="A255" i="35"/>
  <c r="A254" i="35"/>
  <c r="A253" i="35"/>
  <c r="A252" i="35"/>
  <c r="A251" i="35"/>
  <c r="A250" i="35"/>
  <c r="A249" i="35"/>
  <c r="A248" i="35"/>
  <c r="A247" i="35"/>
  <c r="A246" i="35"/>
  <c r="A245" i="35"/>
  <c r="A244" i="35"/>
  <c r="A243" i="35"/>
  <c r="A242" i="35"/>
  <c r="A241" i="35"/>
  <c r="A240" i="35"/>
  <c r="A239" i="35"/>
  <c r="A238" i="35"/>
  <c r="A237" i="35"/>
  <c r="A236" i="35"/>
  <c r="A235" i="35"/>
  <c r="A234" i="35"/>
  <c r="A233" i="35"/>
  <c r="A232" i="35"/>
  <c r="A231" i="35"/>
  <c r="A230" i="35"/>
  <c r="A229" i="35"/>
  <c r="A228" i="35"/>
  <c r="A227" i="35"/>
  <c r="A226" i="35"/>
  <c r="A225" i="35"/>
  <c r="A224" i="35"/>
  <c r="A223" i="35"/>
  <c r="A222" i="35"/>
  <c r="A221" i="35"/>
  <c r="A220" i="35"/>
  <c r="A219" i="35"/>
  <c r="A218" i="35"/>
  <c r="A217" i="35"/>
  <c r="A216" i="35"/>
  <c r="A215" i="35"/>
  <c r="A214" i="35"/>
  <c r="A213" i="35"/>
  <c r="A212" i="35"/>
  <c r="A211" i="35"/>
  <c r="A210" i="35"/>
  <c r="A209" i="35"/>
  <c r="A208" i="35"/>
  <c r="A207" i="35"/>
  <c r="A206" i="35"/>
  <c r="A205" i="35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500" i="36"/>
  <c r="A499" i="36"/>
  <c r="A498" i="36"/>
  <c r="A497" i="36"/>
  <c r="A496" i="36"/>
  <c r="A495" i="36"/>
  <c r="A494" i="36"/>
  <c r="A493" i="36"/>
  <c r="A492" i="36"/>
  <c r="A491" i="36"/>
  <c r="A490" i="36"/>
  <c r="A489" i="36"/>
  <c r="A488" i="36"/>
  <c r="A487" i="36"/>
  <c r="A486" i="36"/>
  <c r="A485" i="36"/>
  <c r="A484" i="36"/>
  <c r="A483" i="36"/>
  <c r="A482" i="36"/>
  <c r="A481" i="36"/>
  <c r="A480" i="36"/>
  <c r="A479" i="36"/>
  <c r="A478" i="36"/>
  <c r="A477" i="36"/>
  <c r="A476" i="36"/>
  <c r="A475" i="36"/>
  <c r="A474" i="36"/>
  <c r="A473" i="36"/>
  <c r="A472" i="36"/>
  <c r="A471" i="36"/>
  <c r="A470" i="36"/>
  <c r="A469" i="36"/>
  <c r="A468" i="36"/>
  <c r="A467" i="36"/>
  <c r="A466" i="36"/>
  <c r="A465" i="36"/>
  <c r="A464" i="36"/>
  <c r="A463" i="36"/>
  <c r="A462" i="36"/>
  <c r="A461" i="36"/>
  <c r="A460" i="36"/>
  <c r="A459" i="36"/>
  <c r="A458" i="36"/>
  <c r="A457" i="36"/>
  <c r="A456" i="36"/>
  <c r="A455" i="36"/>
  <c r="A454" i="36"/>
  <c r="A453" i="36"/>
  <c r="A452" i="36"/>
  <c r="A451" i="36"/>
  <c r="A450" i="36"/>
  <c r="A449" i="36"/>
  <c r="A448" i="36"/>
  <c r="A447" i="36"/>
  <c r="A446" i="36"/>
  <c r="A445" i="36"/>
  <c r="A444" i="36"/>
  <c r="A443" i="36"/>
  <c r="A442" i="36"/>
  <c r="A441" i="36"/>
  <c r="A440" i="36"/>
  <c r="A439" i="36"/>
  <c r="A438" i="36"/>
  <c r="A437" i="36"/>
  <c r="A436" i="36"/>
  <c r="A435" i="36"/>
  <c r="A434" i="36"/>
  <c r="A433" i="36"/>
  <c r="A432" i="36"/>
  <c r="A431" i="36"/>
  <c r="A430" i="36"/>
  <c r="A429" i="36"/>
  <c r="A428" i="36"/>
  <c r="A427" i="36"/>
  <c r="A426" i="36"/>
  <c r="A425" i="36"/>
  <c r="A424" i="36"/>
  <c r="A423" i="36"/>
  <c r="A422" i="36"/>
  <c r="A421" i="36"/>
  <c r="A420" i="36"/>
  <c r="A419" i="36"/>
  <c r="A418" i="36"/>
  <c r="A417" i="36"/>
  <c r="A416" i="36"/>
  <c r="A415" i="36"/>
  <c r="A414" i="36"/>
  <c r="A413" i="36"/>
  <c r="A412" i="36"/>
  <c r="A411" i="36"/>
  <c r="A410" i="36"/>
  <c r="A409" i="36"/>
  <c r="A408" i="36"/>
  <c r="A407" i="36"/>
  <c r="A406" i="36"/>
  <c r="A405" i="36"/>
  <c r="A404" i="36"/>
  <c r="A403" i="36"/>
  <c r="A402" i="36"/>
  <c r="A401" i="36"/>
  <c r="A400" i="36"/>
  <c r="A399" i="36"/>
  <c r="A398" i="36"/>
  <c r="A397" i="36"/>
  <c r="A396" i="36"/>
  <c r="A395" i="36"/>
  <c r="A394" i="36"/>
  <c r="A393" i="36"/>
  <c r="A392" i="36"/>
  <c r="A391" i="36"/>
  <c r="A390" i="36"/>
  <c r="A389" i="36"/>
  <c r="A388" i="36"/>
  <c r="A387" i="36"/>
  <c r="A386" i="36"/>
  <c r="A385" i="36"/>
  <c r="A384" i="36"/>
  <c r="A383" i="36"/>
  <c r="A382" i="36"/>
  <c r="A381" i="36"/>
  <c r="A380" i="36"/>
  <c r="A379" i="36"/>
  <c r="A378" i="36"/>
  <c r="A377" i="36"/>
  <c r="A376" i="36"/>
  <c r="A375" i="36"/>
  <c r="A374" i="36"/>
  <c r="A373" i="36"/>
  <c r="A372" i="36"/>
  <c r="A371" i="36"/>
  <c r="A370" i="36"/>
  <c r="A369" i="36"/>
  <c r="A368" i="36"/>
  <c r="A367" i="36"/>
  <c r="A366" i="36"/>
  <c r="A365" i="36"/>
  <c r="A364" i="36"/>
  <c r="A363" i="36"/>
  <c r="A362" i="36"/>
  <c r="A361" i="36"/>
  <c r="A360" i="36"/>
  <c r="A359" i="36"/>
  <c r="A358" i="36"/>
  <c r="A357" i="36"/>
  <c r="A356" i="36"/>
  <c r="A355" i="36"/>
  <c r="A354" i="36"/>
  <c r="A353" i="36"/>
  <c r="A352" i="36"/>
  <c r="A351" i="36"/>
  <c r="A350" i="36"/>
  <c r="A349" i="36"/>
  <c r="A348" i="36"/>
  <c r="A347" i="36"/>
  <c r="A346" i="36"/>
  <c r="A345" i="36"/>
  <c r="A344" i="36"/>
  <c r="A343" i="36"/>
  <c r="A342" i="36"/>
  <c r="A341" i="36"/>
  <c r="A340" i="36"/>
  <c r="A339" i="36"/>
  <c r="A338" i="36"/>
  <c r="A337" i="36"/>
  <c r="A336" i="36"/>
  <c r="A335" i="36"/>
  <c r="A334" i="36"/>
  <c r="A333" i="36"/>
  <c r="A332" i="36"/>
  <c r="A331" i="36"/>
  <c r="A330" i="36"/>
  <c r="A329" i="36"/>
  <c r="A328" i="36"/>
  <c r="A327" i="36"/>
  <c r="A326" i="36"/>
  <c r="A325" i="36"/>
  <c r="A324" i="36"/>
  <c r="A323" i="36"/>
  <c r="A322" i="36"/>
  <c r="A321" i="36"/>
  <c r="A320" i="36"/>
  <c r="A319" i="36"/>
  <c r="A318" i="36"/>
  <c r="A317" i="36"/>
  <c r="A316" i="36"/>
  <c r="A315" i="36"/>
  <c r="A314" i="36"/>
  <c r="A313" i="36"/>
  <c r="A312" i="36"/>
  <c r="A311" i="36"/>
  <c r="A310" i="36"/>
  <c r="A309" i="36"/>
  <c r="A308" i="36"/>
  <c r="A307" i="36"/>
  <c r="A306" i="36"/>
  <c r="A305" i="36"/>
  <c r="A304" i="36"/>
  <c r="A303" i="36"/>
  <c r="A302" i="36"/>
  <c r="A301" i="36"/>
  <c r="A300" i="36"/>
  <c r="A299" i="36"/>
  <c r="A298" i="36"/>
  <c r="A297" i="36"/>
  <c r="A296" i="36"/>
  <c r="A295" i="36"/>
  <c r="A294" i="36"/>
  <c r="A293" i="36"/>
  <c r="A292" i="36"/>
  <c r="A291" i="36"/>
  <c r="A290" i="36"/>
  <c r="A289" i="36"/>
  <c r="A288" i="36"/>
  <c r="A287" i="36"/>
  <c r="A286" i="36"/>
  <c r="A285" i="36"/>
  <c r="A284" i="36"/>
  <c r="A283" i="36"/>
  <c r="A282" i="36"/>
  <c r="A281" i="36"/>
  <c r="A280" i="36"/>
  <c r="A279" i="36"/>
  <c r="A278" i="36"/>
  <c r="A277" i="36"/>
  <c r="A276" i="36"/>
  <c r="A275" i="36"/>
  <c r="A274" i="36"/>
  <c r="A273" i="36"/>
  <c r="A272" i="36"/>
  <c r="A271" i="36"/>
  <c r="A270" i="36"/>
  <c r="A269" i="36"/>
  <c r="A268" i="36"/>
  <c r="A267" i="36"/>
  <c r="A266" i="36"/>
  <c r="A265" i="36"/>
  <c r="A264" i="36"/>
  <c r="A263" i="36"/>
  <c r="A262" i="36"/>
  <c r="A261" i="36"/>
  <c r="A260" i="36"/>
  <c r="A259" i="36"/>
  <c r="A258" i="36"/>
  <c r="A257" i="36"/>
  <c r="A256" i="36"/>
  <c r="A255" i="36"/>
  <c r="A254" i="36"/>
  <c r="A253" i="36"/>
  <c r="A252" i="36"/>
  <c r="A251" i="36"/>
  <c r="A250" i="36"/>
  <c r="A249" i="36"/>
  <c r="A248" i="36"/>
  <c r="A247" i="36"/>
  <c r="A246" i="36"/>
  <c r="A245" i="36"/>
  <c r="A244" i="36"/>
  <c r="A243" i="36"/>
  <c r="A242" i="36"/>
  <c r="A241" i="36"/>
  <c r="A240" i="36"/>
  <c r="A239" i="36"/>
  <c r="A238" i="36"/>
  <c r="A237" i="36"/>
  <c r="A236" i="36"/>
  <c r="A235" i="36"/>
  <c r="A234" i="36"/>
  <c r="A233" i="36"/>
  <c r="A232" i="36"/>
  <c r="A231" i="36"/>
  <c r="A230" i="36"/>
  <c r="A229" i="36"/>
  <c r="A228" i="36"/>
  <c r="A227" i="36"/>
  <c r="A226" i="36"/>
  <c r="A225" i="36"/>
  <c r="A224" i="36"/>
  <c r="A223" i="36"/>
  <c r="A222" i="36"/>
  <c r="A221" i="36"/>
  <c r="A220" i="36"/>
  <c r="A219" i="36"/>
  <c r="A218" i="36"/>
  <c r="A217" i="36"/>
  <c r="A216" i="36"/>
  <c r="A215" i="36"/>
  <c r="A214" i="36"/>
  <c r="A213" i="36"/>
  <c r="A212" i="36"/>
  <c r="A211" i="36"/>
  <c r="A210" i="36"/>
  <c r="A209" i="36"/>
  <c r="A208" i="36"/>
  <c r="A207" i="36"/>
  <c r="A206" i="36"/>
  <c r="A205" i="36"/>
  <c r="A204" i="36"/>
  <c r="A203" i="36"/>
  <c r="A202" i="36"/>
  <c r="A201" i="36"/>
  <c r="A200" i="36"/>
  <c r="A199" i="36"/>
  <c r="A198" i="36"/>
  <c r="A197" i="36"/>
  <c r="A196" i="36"/>
  <c r="A195" i="36"/>
  <c r="A194" i="36"/>
  <c r="A193" i="36"/>
  <c r="A192" i="36"/>
  <c r="A191" i="36"/>
  <c r="A190" i="36"/>
  <c r="A189" i="36"/>
  <c r="A188" i="36"/>
  <c r="A187" i="36"/>
  <c r="A186" i="36"/>
  <c r="A185" i="36"/>
  <c r="A184" i="36"/>
  <c r="A183" i="36"/>
  <c r="A182" i="36"/>
  <c r="A181" i="36"/>
  <c r="A180" i="36"/>
  <c r="A179" i="36"/>
  <c r="A178" i="36"/>
  <c r="A177" i="36"/>
  <c r="A176" i="36"/>
  <c r="A175" i="36"/>
  <c r="A174" i="36"/>
  <c r="A173" i="36"/>
  <c r="A172" i="36"/>
  <c r="A171" i="36"/>
  <c r="A170" i="36"/>
  <c r="A169" i="36"/>
  <c r="A168" i="36"/>
  <c r="A167" i="36"/>
  <c r="A166" i="36"/>
  <c r="A165" i="36"/>
  <c r="A164" i="36"/>
  <c r="A163" i="36"/>
  <c r="A162" i="36"/>
  <c r="A161" i="36"/>
  <c r="A160" i="36"/>
  <c r="A159" i="36"/>
  <c r="A158" i="36"/>
  <c r="A157" i="36"/>
  <c r="A156" i="36"/>
  <c r="A155" i="36"/>
  <c r="A154" i="36"/>
  <c r="A153" i="36"/>
  <c r="A152" i="36"/>
  <c r="A151" i="36"/>
  <c r="A150" i="36"/>
  <c r="A149" i="36"/>
  <c r="A148" i="36"/>
  <c r="A147" i="36"/>
  <c r="A146" i="36"/>
  <c r="A145" i="36"/>
  <c r="A144" i="36"/>
  <c r="A143" i="36"/>
  <c r="A142" i="36"/>
  <c r="A141" i="36"/>
  <c r="A140" i="36"/>
  <c r="A139" i="36"/>
  <c r="A138" i="36"/>
  <c r="A137" i="36"/>
  <c r="A136" i="36"/>
  <c r="A135" i="36"/>
  <c r="A134" i="36"/>
  <c r="A133" i="36"/>
  <c r="A132" i="36"/>
  <c r="A131" i="36"/>
  <c r="A130" i="36"/>
  <c r="A129" i="36"/>
  <c r="A128" i="36"/>
  <c r="A127" i="36"/>
  <c r="A126" i="36"/>
  <c r="A125" i="36"/>
  <c r="A124" i="36"/>
  <c r="A123" i="36"/>
  <c r="A122" i="36"/>
  <c r="A121" i="36"/>
  <c r="A120" i="36"/>
  <c r="A119" i="36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500" i="37"/>
  <c r="A499" i="37"/>
  <c r="A498" i="37"/>
  <c r="A497" i="37"/>
  <c r="A496" i="37"/>
  <c r="A495" i="37"/>
  <c r="A494" i="37"/>
  <c r="A493" i="37"/>
  <c r="A492" i="37"/>
  <c r="A491" i="37"/>
  <c r="A490" i="37"/>
  <c r="A489" i="37"/>
  <c r="A488" i="37"/>
  <c r="A487" i="37"/>
  <c r="A486" i="37"/>
  <c r="A485" i="37"/>
  <c r="A484" i="37"/>
  <c r="A483" i="37"/>
  <c r="A482" i="37"/>
  <c r="A481" i="37"/>
  <c r="A480" i="37"/>
  <c r="A479" i="37"/>
  <c r="A478" i="37"/>
  <c r="A477" i="37"/>
  <c r="A476" i="37"/>
  <c r="A475" i="37"/>
  <c r="A474" i="37"/>
  <c r="A473" i="37"/>
  <c r="A472" i="37"/>
  <c r="A471" i="37"/>
  <c r="A470" i="37"/>
  <c r="A469" i="37"/>
  <c r="A468" i="37"/>
  <c r="A467" i="37"/>
  <c r="A466" i="37"/>
  <c r="A465" i="37"/>
  <c r="A464" i="37"/>
  <c r="A463" i="37"/>
  <c r="A462" i="37"/>
  <c r="A461" i="37"/>
  <c r="A460" i="37"/>
  <c r="A459" i="37"/>
  <c r="A458" i="37"/>
  <c r="A457" i="37"/>
  <c r="A456" i="37"/>
  <c r="A455" i="37"/>
  <c r="A454" i="37"/>
  <c r="A453" i="37"/>
  <c r="A452" i="37"/>
  <c r="A451" i="37"/>
  <c r="A450" i="37"/>
  <c r="A449" i="37"/>
  <c r="A448" i="37"/>
  <c r="A447" i="37"/>
  <c r="A446" i="37"/>
  <c r="A445" i="37"/>
  <c r="A444" i="37"/>
  <c r="A443" i="37"/>
  <c r="A442" i="37"/>
  <c r="A441" i="37"/>
  <c r="A440" i="37"/>
  <c r="A439" i="37"/>
  <c r="A438" i="37"/>
  <c r="A437" i="37"/>
  <c r="A436" i="37"/>
  <c r="A435" i="37"/>
  <c r="A434" i="37"/>
  <c r="A433" i="37"/>
  <c r="A432" i="37"/>
  <c r="A431" i="37"/>
  <c r="A430" i="37"/>
  <c r="A429" i="37"/>
  <c r="A428" i="37"/>
  <c r="A427" i="37"/>
  <c r="A426" i="37"/>
  <c r="A425" i="37"/>
  <c r="A424" i="37"/>
  <c r="A423" i="37"/>
  <c r="A422" i="37"/>
  <c r="A421" i="37"/>
  <c r="A420" i="37"/>
  <c r="A419" i="37"/>
  <c r="A418" i="37"/>
  <c r="A417" i="37"/>
  <c r="A416" i="37"/>
  <c r="A415" i="37"/>
  <c r="A414" i="37"/>
  <c r="A413" i="37"/>
  <c r="A412" i="37"/>
  <c r="A411" i="37"/>
  <c r="A410" i="37"/>
  <c r="A409" i="37"/>
  <c r="A408" i="37"/>
  <c r="A407" i="37"/>
  <c r="A406" i="37"/>
  <c r="A405" i="37"/>
  <c r="A404" i="37"/>
  <c r="A403" i="37"/>
  <c r="A402" i="37"/>
  <c r="A401" i="37"/>
  <c r="A400" i="37"/>
  <c r="A399" i="37"/>
  <c r="A398" i="37"/>
  <c r="A397" i="37"/>
  <c r="A396" i="37"/>
  <c r="A395" i="37"/>
  <c r="A394" i="37"/>
  <c r="A393" i="37"/>
  <c r="A392" i="37"/>
  <c r="A391" i="37"/>
  <c r="A390" i="37"/>
  <c r="A389" i="37"/>
  <c r="A388" i="37"/>
  <c r="A387" i="37"/>
  <c r="A386" i="37"/>
  <c r="A385" i="37"/>
  <c r="A384" i="37"/>
  <c r="A383" i="37"/>
  <c r="A382" i="37"/>
  <c r="A381" i="37"/>
  <c r="A380" i="37"/>
  <c r="A379" i="37"/>
  <c r="A378" i="37"/>
  <c r="A377" i="37"/>
  <c r="A376" i="37"/>
  <c r="A375" i="37"/>
  <c r="A374" i="37"/>
  <c r="A373" i="37"/>
  <c r="A372" i="37"/>
  <c r="A371" i="37"/>
  <c r="A370" i="37"/>
  <c r="A369" i="37"/>
  <c r="A368" i="37"/>
  <c r="A367" i="37"/>
  <c r="A366" i="37"/>
  <c r="A365" i="37"/>
  <c r="A364" i="37"/>
  <c r="A363" i="37"/>
  <c r="A362" i="37"/>
  <c r="A361" i="37"/>
  <c r="A360" i="37"/>
  <c r="A359" i="37"/>
  <c r="A358" i="37"/>
  <c r="A357" i="37"/>
  <c r="A356" i="37"/>
  <c r="A355" i="37"/>
  <c r="A354" i="37"/>
  <c r="A353" i="37"/>
  <c r="A352" i="37"/>
  <c r="A351" i="37"/>
  <c r="A350" i="37"/>
  <c r="A349" i="37"/>
  <c r="A348" i="37"/>
  <c r="A347" i="37"/>
  <c r="A346" i="37"/>
  <c r="A345" i="37"/>
  <c r="A344" i="37"/>
  <c r="A343" i="37"/>
  <c r="A342" i="37"/>
  <c r="A341" i="37"/>
  <c r="A340" i="37"/>
  <c r="A339" i="37"/>
  <c r="A338" i="37"/>
  <c r="A337" i="37"/>
  <c r="A336" i="37"/>
  <c r="A335" i="37"/>
  <c r="A334" i="37"/>
  <c r="A333" i="37"/>
  <c r="A332" i="37"/>
  <c r="A331" i="37"/>
  <c r="A330" i="37"/>
  <c r="A329" i="37"/>
  <c r="A328" i="37"/>
  <c r="A327" i="37"/>
  <c r="A326" i="37"/>
  <c r="A325" i="37"/>
  <c r="A324" i="37"/>
  <c r="A323" i="37"/>
  <c r="A322" i="37"/>
  <c r="A321" i="37"/>
  <c r="A320" i="37"/>
  <c r="A319" i="37"/>
  <c r="A318" i="37"/>
  <c r="A317" i="37"/>
  <c r="A316" i="37"/>
  <c r="A315" i="37"/>
  <c r="A314" i="37"/>
  <c r="A313" i="37"/>
  <c r="A312" i="37"/>
  <c r="A311" i="37"/>
  <c r="A310" i="37"/>
  <c r="A309" i="37"/>
  <c r="A308" i="37"/>
  <c r="A307" i="37"/>
  <c r="A306" i="37"/>
  <c r="A305" i="37"/>
  <c r="A304" i="37"/>
  <c r="A303" i="37"/>
  <c r="A302" i="37"/>
  <c r="A301" i="37"/>
  <c r="A300" i="37"/>
  <c r="A299" i="37"/>
  <c r="A298" i="37"/>
  <c r="A297" i="37"/>
  <c r="A296" i="37"/>
  <c r="A295" i="37"/>
  <c r="A294" i="37"/>
  <c r="A293" i="37"/>
  <c r="A292" i="37"/>
  <c r="A291" i="37"/>
  <c r="A290" i="37"/>
  <c r="A289" i="37"/>
  <c r="A288" i="37"/>
  <c r="A287" i="37"/>
  <c r="A286" i="37"/>
  <c r="A285" i="37"/>
  <c r="A284" i="37"/>
  <c r="A283" i="37"/>
  <c r="A282" i="37"/>
  <c r="A281" i="37"/>
  <c r="A280" i="37"/>
  <c r="A279" i="37"/>
  <c r="A278" i="37"/>
  <c r="A277" i="37"/>
  <c r="A276" i="37"/>
  <c r="A275" i="37"/>
  <c r="A274" i="37"/>
  <c r="A273" i="37"/>
  <c r="A272" i="37"/>
  <c r="A271" i="37"/>
  <c r="A270" i="37"/>
  <c r="A269" i="37"/>
  <c r="A268" i="37"/>
  <c r="A267" i="37"/>
  <c r="A266" i="37"/>
  <c r="A265" i="37"/>
  <c r="A264" i="37"/>
  <c r="A263" i="37"/>
  <c r="A262" i="37"/>
  <c r="A261" i="37"/>
  <c r="A260" i="37"/>
  <c r="A259" i="37"/>
  <c r="A258" i="37"/>
  <c r="A257" i="37"/>
  <c r="A256" i="37"/>
  <c r="A255" i="37"/>
  <c r="A254" i="37"/>
  <c r="A253" i="37"/>
  <c r="A252" i="37"/>
  <c r="A251" i="37"/>
  <c r="A250" i="37"/>
  <c r="A249" i="37"/>
  <c r="A248" i="37"/>
  <c r="A247" i="37"/>
  <c r="A246" i="37"/>
  <c r="A245" i="37"/>
  <c r="A244" i="37"/>
  <c r="A243" i="37"/>
  <c r="A242" i="37"/>
  <c r="A241" i="37"/>
  <c r="A240" i="37"/>
  <c r="A239" i="37"/>
  <c r="A238" i="37"/>
  <c r="A237" i="37"/>
  <c r="A236" i="37"/>
  <c r="A235" i="37"/>
  <c r="A234" i="37"/>
  <c r="A233" i="37"/>
  <c r="A232" i="37"/>
  <c r="A231" i="37"/>
  <c r="A230" i="37"/>
  <c r="A229" i="37"/>
  <c r="A228" i="37"/>
  <c r="A227" i="37"/>
  <c r="A226" i="37"/>
  <c r="A225" i="37"/>
  <c r="A224" i="37"/>
  <c r="A223" i="37"/>
  <c r="A222" i="37"/>
  <c r="A221" i="37"/>
  <c r="A220" i="37"/>
  <c r="A219" i="37"/>
  <c r="A218" i="37"/>
  <c r="A217" i="37"/>
  <c r="A216" i="37"/>
  <c r="A215" i="37"/>
  <c r="A214" i="37"/>
  <c r="A213" i="37"/>
  <c r="A212" i="37"/>
  <c r="A211" i="37"/>
  <c r="A210" i="37"/>
  <c r="A209" i="37"/>
  <c r="A208" i="37"/>
  <c r="A207" i="37"/>
  <c r="A206" i="37"/>
  <c r="A205" i="37"/>
  <c r="A204" i="37"/>
  <c r="A203" i="37"/>
  <c r="A202" i="37"/>
  <c r="A201" i="37"/>
  <c r="A200" i="37"/>
  <c r="A199" i="37"/>
  <c r="A198" i="37"/>
  <c r="A197" i="37"/>
  <c r="A196" i="37"/>
  <c r="A195" i="37"/>
  <c r="A194" i="37"/>
  <c r="A193" i="37"/>
  <c r="A192" i="37"/>
  <c r="A191" i="37"/>
  <c r="A190" i="37"/>
  <c r="A189" i="37"/>
  <c r="A188" i="37"/>
  <c r="A187" i="37"/>
  <c r="A186" i="37"/>
  <c r="A185" i="37"/>
  <c r="A184" i="37"/>
  <c r="A183" i="37"/>
  <c r="A182" i="37"/>
  <c r="A181" i="37"/>
  <c r="A180" i="37"/>
  <c r="A179" i="37"/>
  <c r="A178" i="37"/>
  <c r="A177" i="37"/>
  <c r="A176" i="37"/>
  <c r="A175" i="37"/>
  <c r="A174" i="37"/>
  <c r="A173" i="37"/>
  <c r="A172" i="37"/>
  <c r="A171" i="37"/>
  <c r="A170" i="37"/>
  <c r="A169" i="37"/>
  <c r="A168" i="37"/>
  <c r="A167" i="37"/>
  <c r="A166" i="37"/>
  <c r="A165" i="37"/>
  <c r="A164" i="37"/>
  <c r="A163" i="37"/>
  <c r="A162" i="37"/>
  <c r="A161" i="37"/>
  <c r="A160" i="37"/>
  <c r="A159" i="37"/>
  <c r="A158" i="37"/>
  <c r="A157" i="37"/>
  <c r="A156" i="37"/>
  <c r="A155" i="37"/>
  <c r="A154" i="37"/>
  <c r="A153" i="37"/>
  <c r="A152" i="37"/>
  <c r="A151" i="37"/>
  <c r="A150" i="37"/>
  <c r="A149" i="37"/>
  <c r="A148" i="37"/>
  <c r="A147" i="37"/>
  <c r="A146" i="37"/>
  <c r="A145" i="37"/>
  <c r="A144" i="37"/>
  <c r="A143" i="37"/>
  <c r="A142" i="37"/>
  <c r="A141" i="37"/>
  <c r="A140" i="37"/>
  <c r="A139" i="37"/>
  <c r="A138" i="37"/>
  <c r="A137" i="37"/>
  <c r="A136" i="37"/>
  <c r="A135" i="37"/>
  <c r="A134" i="37"/>
  <c r="A133" i="37"/>
  <c r="A132" i="37"/>
  <c r="A131" i="37"/>
  <c r="A130" i="37"/>
  <c r="A129" i="37"/>
  <c r="A128" i="37"/>
  <c r="A127" i="37"/>
  <c r="A126" i="37"/>
  <c r="A125" i="37"/>
  <c r="A124" i="37"/>
  <c r="A123" i="37"/>
  <c r="A122" i="37"/>
  <c r="A121" i="37"/>
  <c r="A120" i="37"/>
  <c r="A119" i="37"/>
  <c r="A118" i="37"/>
  <c r="A117" i="37"/>
  <c r="A116" i="37"/>
  <c r="A115" i="37"/>
  <c r="A114" i="37"/>
  <c r="A113" i="37"/>
  <c r="A112" i="37"/>
  <c r="A111" i="37"/>
  <c r="A110" i="37"/>
  <c r="A109" i="37"/>
  <c r="A108" i="37"/>
  <c r="A107" i="37"/>
  <c r="A106" i="37"/>
  <c r="A105" i="37"/>
  <c r="A104" i="37"/>
  <c r="A103" i="37"/>
  <c r="A102" i="37"/>
  <c r="A101" i="37"/>
  <c r="A100" i="37"/>
  <c r="A99" i="37"/>
  <c r="A98" i="37"/>
  <c r="A97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A80" i="37"/>
  <c r="A79" i="37"/>
  <c r="A78" i="37"/>
  <c r="A77" i="37"/>
  <c r="A76" i="37"/>
  <c r="A75" i="37"/>
  <c r="A74" i="37"/>
  <c r="A73" i="37"/>
  <c r="A72" i="37"/>
  <c r="A71" i="37"/>
  <c r="A70" i="37"/>
  <c r="A69" i="37"/>
  <c r="A68" i="37"/>
  <c r="A67" i="37"/>
  <c r="A66" i="37"/>
  <c r="A65" i="37"/>
  <c r="A64" i="37"/>
  <c r="A63" i="37"/>
  <c r="A62" i="37"/>
  <c r="A61" i="37"/>
  <c r="A60" i="37"/>
  <c r="A59" i="37"/>
  <c r="A58" i="37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9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3" i="2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6" i="1"/>
  <c r="J37" i="1"/>
  <c r="J38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9" i="1"/>
  <c r="J60" i="1"/>
  <c r="J61" i="1"/>
  <c r="J63" i="1"/>
  <c r="J64" i="1"/>
  <c r="J65" i="1"/>
  <c r="J66" i="1"/>
  <c r="J67" i="1"/>
  <c r="J68" i="1"/>
  <c r="J69" i="1"/>
  <c r="J70" i="1"/>
  <c r="J71" i="1"/>
  <c r="J72" i="1"/>
  <c r="J73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7" i="1"/>
  <c r="J138" i="1"/>
  <c r="J139" i="1"/>
  <c r="J140" i="1"/>
  <c r="J141" i="1"/>
  <c r="J142" i="1"/>
  <c r="J143" i="1"/>
  <c r="J144" i="1"/>
  <c r="J146" i="1"/>
  <c r="J147" i="1"/>
  <c r="J148" i="1"/>
  <c r="J149" i="1"/>
  <c r="J150" i="1"/>
  <c r="J151" i="1"/>
  <c r="J152" i="1"/>
  <c r="J153" i="1"/>
  <c r="J154" i="1"/>
  <c r="J155" i="1"/>
  <c r="J156" i="1"/>
  <c r="J159" i="1"/>
  <c r="J160" i="1"/>
  <c r="J161" i="1"/>
  <c r="J162" i="1"/>
  <c r="J166" i="1"/>
  <c r="J167" i="1"/>
  <c r="J170" i="1"/>
  <c r="J172" i="1"/>
  <c r="J174" i="1"/>
  <c r="J177" i="1"/>
  <c r="J178" i="1"/>
  <c r="J179" i="1"/>
  <c r="J180" i="1"/>
  <c r="J181" i="1"/>
  <c r="J182" i="1"/>
  <c r="J185" i="1"/>
  <c r="J186" i="1"/>
  <c r="J187" i="1"/>
  <c r="J188" i="1"/>
  <c r="J189" i="1"/>
  <c r="J190" i="1"/>
  <c r="J191" i="1"/>
  <c r="J192" i="1"/>
  <c r="J193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6" i="1"/>
  <c r="AN62" i="1" l="1"/>
  <c r="S62" i="1"/>
  <c r="AP62" i="1"/>
  <c r="AL62" i="1"/>
  <c r="AM62" i="1"/>
  <c r="AO62" i="1"/>
  <c r="AK62" i="1"/>
  <c r="AJ62" i="1"/>
  <c r="AH62" i="1"/>
  <c r="AI62" i="1"/>
  <c r="AB62" i="1"/>
  <c r="AC62" i="1"/>
  <c r="AD62" i="1"/>
  <c r="AE62" i="1"/>
  <c r="AF62" i="1"/>
  <c r="AG62" i="1"/>
  <c r="AA62" i="1"/>
  <c r="X62" i="1"/>
  <c r="W62" i="1"/>
  <c r="V62" i="1"/>
  <c r="Z62" i="1"/>
  <c r="Y62" i="1"/>
  <c r="U62" i="1"/>
  <c r="T62" i="1"/>
  <c r="R62" i="1"/>
  <c r="P62" i="1"/>
  <c r="Q62" i="1"/>
  <c r="O62" i="1"/>
  <c r="L62" i="1"/>
  <c r="M62" i="1"/>
  <c r="N62" i="1"/>
  <c r="L169" i="1"/>
  <c r="L402" i="1"/>
  <c r="AN169" i="1"/>
  <c r="AG101" i="45" s="1"/>
  <c r="AN402" i="1"/>
  <c r="AG288" i="45" s="1"/>
  <c r="AJ169" i="1"/>
  <c r="AC101" i="45" s="1"/>
  <c r="AJ402" i="1"/>
  <c r="AC288" i="45" s="1"/>
  <c r="AF169" i="1"/>
  <c r="Y101" i="45" s="1"/>
  <c r="AF402" i="1"/>
  <c r="Y288" i="45" s="1"/>
  <c r="AB169" i="1"/>
  <c r="U101" i="45" s="1"/>
  <c r="AB402" i="1"/>
  <c r="U288" i="45" s="1"/>
  <c r="X402" i="1"/>
  <c r="Q288" i="45" s="1"/>
  <c r="X169" i="1"/>
  <c r="Q101" i="45" s="1"/>
  <c r="T169" i="1"/>
  <c r="M101" i="45" s="1"/>
  <c r="T402" i="1"/>
  <c r="M288" i="45" s="1"/>
  <c r="P169" i="1"/>
  <c r="I101" i="45" s="1"/>
  <c r="P402" i="1"/>
  <c r="I288" i="45" s="1"/>
  <c r="AK402" i="1"/>
  <c r="AD288" i="45" s="1"/>
  <c r="AK169" i="1"/>
  <c r="AD101" i="45" s="1"/>
  <c r="AG169" i="1"/>
  <c r="Z101" i="45" s="1"/>
  <c r="AG402" i="1"/>
  <c r="Z288" i="45" s="1"/>
  <c r="AA402" i="1"/>
  <c r="T288" i="45" s="1"/>
  <c r="AA169" i="1"/>
  <c r="T101" i="45" s="1"/>
  <c r="W402" i="1"/>
  <c r="P288" i="45" s="1"/>
  <c r="W169" i="1"/>
  <c r="P101" i="45" s="1"/>
  <c r="S169" i="1"/>
  <c r="L101" i="45" s="1"/>
  <c r="S402" i="1"/>
  <c r="L288" i="45" s="1"/>
  <c r="O402" i="1"/>
  <c r="H288" i="45" s="1"/>
  <c r="O169" i="1"/>
  <c r="H101" i="45" s="1"/>
  <c r="AP402" i="1"/>
  <c r="AI288" i="45" s="1"/>
  <c r="AP169" i="1"/>
  <c r="AI101" i="45" s="1"/>
  <c r="AL169" i="1"/>
  <c r="AE101" i="45" s="1"/>
  <c r="AL402" i="1"/>
  <c r="AE288" i="45" s="1"/>
  <c r="AH169" i="1"/>
  <c r="AA101" i="45" s="1"/>
  <c r="AH402" i="1"/>
  <c r="AA288" i="45" s="1"/>
  <c r="AD169" i="1"/>
  <c r="W101" i="45" s="1"/>
  <c r="AD402" i="1"/>
  <c r="W288" i="45" s="1"/>
  <c r="Z402" i="1"/>
  <c r="S288" i="45" s="1"/>
  <c r="Z169" i="1"/>
  <c r="S101" i="45" s="1"/>
  <c r="V402" i="1"/>
  <c r="O288" i="45" s="1"/>
  <c r="V169" i="1"/>
  <c r="O101" i="45" s="1"/>
  <c r="R169" i="1"/>
  <c r="K101" i="45" s="1"/>
  <c r="R402" i="1"/>
  <c r="K288" i="45" s="1"/>
  <c r="N402" i="1"/>
  <c r="G288" i="45" s="1"/>
  <c r="N169" i="1"/>
  <c r="G101" i="45" s="1"/>
  <c r="AO169" i="1"/>
  <c r="AH101" i="45" s="1"/>
  <c r="AO402" i="1"/>
  <c r="AH288" i="45" s="1"/>
  <c r="AC169" i="1"/>
  <c r="V101" i="45" s="1"/>
  <c r="AC402" i="1"/>
  <c r="V288" i="45" s="1"/>
  <c r="Y169" i="1"/>
  <c r="R101" i="45" s="1"/>
  <c r="Y402" i="1"/>
  <c r="R288" i="45" s="1"/>
  <c r="U169" i="1"/>
  <c r="N101" i="45" s="1"/>
  <c r="U402" i="1"/>
  <c r="N288" i="45" s="1"/>
  <c r="Q169" i="1"/>
  <c r="J101" i="45" s="1"/>
  <c r="Q402" i="1"/>
  <c r="J288" i="45" s="1"/>
  <c r="M169" i="1"/>
  <c r="F101" i="45" s="1"/>
  <c r="M402" i="1"/>
  <c r="F288" i="45" s="1"/>
  <c r="AM402" i="1"/>
  <c r="AF288" i="45" s="1"/>
  <c r="AM169" i="1"/>
  <c r="AF101" i="45" s="1"/>
  <c r="AI169" i="1"/>
  <c r="AB101" i="45" s="1"/>
  <c r="AI402" i="1"/>
  <c r="AB288" i="45" s="1"/>
  <c r="AE169" i="1"/>
  <c r="X101" i="45" s="1"/>
  <c r="AE402" i="1"/>
  <c r="X288" i="45" s="1"/>
  <c r="AC176" i="1"/>
  <c r="V115" i="45" s="1"/>
  <c r="AC184" i="1"/>
  <c r="V85" i="45" s="1"/>
  <c r="Q176" i="1"/>
  <c r="J115" i="45" s="1"/>
  <c r="Q184" i="1"/>
  <c r="J85" i="45" s="1"/>
  <c r="L176" i="1"/>
  <c r="E115" i="45" s="1"/>
  <c r="L184" i="1"/>
  <c r="E85" i="45" s="1"/>
  <c r="T176" i="1"/>
  <c r="M115" i="45" s="1"/>
  <c r="T184" i="1"/>
  <c r="M85" i="45" s="1"/>
  <c r="P176" i="1"/>
  <c r="I115" i="45" s="1"/>
  <c r="P184" i="1"/>
  <c r="I85" i="45" s="1"/>
  <c r="U176" i="1"/>
  <c r="N115" i="45" s="1"/>
  <c r="U184" i="1"/>
  <c r="N85" i="45" s="1"/>
  <c r="O176" i="1"/>
  <c r="H115" i="45" s="1"/>
  <c r="O184" i="1"/>
  <c r="H85" i="45" s="1"/>
  <c r="M176" i="1"/>
  <c r="F115" i="45" s="1"/>
  <c r="M184" i="1"/>
  <c r="F85" i="45" s="1"/>
  <c r="W176" i="1"/>
  <c r="P115" i="45" s="1"/>
  <c r="S176" i="1"/>
  <c r="L115" i="45" s="1"/>
  <c r="S184" i="1"/>
  <c r="L85" i="45" s="1"/>
  <c r="V176" i="1"/>
  <c r="O115" i="45" s="1"/>
  <c r="V184" i="1"/>
  <c r="O85" i="45" s="1"/>
  <c r="R176" i="1"/>
  <c r="K115" i="45" s="1"/>
  <c r="R184" i="1"/>
  <c r="K85" i="45" s="1"/>
  <c r="N176" i="1"/>
  <c r="G115" i="45" s="1"/>
  <c r="N184" i="1"/>
  <c r="G85" i="45" s="1"/>
  <c r="AP176" i="1"/>
  <c r="AI115" i="45" s="1"/>
  <c r="AP184" i="1"/>
  <c r="AI85" i="45" s="1"/>
  <c r="AO176" i="1"/>
  <c r="AH115" i="45" s="1"/>
  <c r="AO184" i="1"/>
  <c r="AH85" i="45" s="1"/>
  <c r="AN176" i="1"/>
  <c r="AG115" i="45" s="1"/>
  <c r="AN184" i="1"/>
  <c r="AG85" i="45" s="1"/>
  <c r="AM176" i="1"/>
  <c r="AF115" i="45" s="1"/>
  <c r="AM184" i="1"/>
  <c r="AF85" i="45" s="1"/>
  <c r="AL176" i="1"/>
  <c r="AE115" i="45" s="1"/>
  <c r="AL184" i="1"/>
  <c r="AE85" i="45" s="1"/>
  <c r="AK176" i="1"/>
  <c r="AD115" i="45" s="1"/>
  <c r="AK184" i="1"/>
  <c r="AD85" i="45" s="1"/>
  <c r="AJ176" i="1"/>
  <c r="AC115" i="45" s="1"/>
  <c r="AJ184" i="1"/>
  <c r="AC85" i="45" s="1"/>
  <c r="AI176" i="1"/>
  <c r="AB115" i="45" s="1"/>
  <c r="AI184" i="1"/>
  <c r="AB85" i="45" s="1"/>
  <c r="AH176" i="1"/>
  <c r="AA115" i="45" s="1"/>
  <c r="AH184" i="1"/>
  <c r="AA85" i="45" s="1"/>
  <c r="AG176" i="1"/>
  <c r="Z115" i="45" s="1"/>
  <c r="AG184" i="1"/>
  <c r="Z85" i="45" s="1"/>
  <c r="AF176" i="1"/>
  <c r="Y115" i="45" s="1"/>
  <c r="AF184" i="1"/>
  <c r="Y85" i="45" s="1"/>
  <c r="AE176" i="1"/>
  <c r="X115" i="45" s="1"/>
  <c r="AE184" i="1"/>
  <c r="X85" i="45" s="1"/>
  <c r="AD176" i="1"/>
  <c r="W115" i="45" s="1"/>
  <c r="AD184" i="1"/>
  <c r="W85" i="45" s="1"/>
  <c r="AB176" i="1"/>
  <c r="U115" i="45" s="1"/>
  <c r="AB184" i="1"/>
  <c r="U85" i="45" s="1"/>
  <c r="AA176" i="1"/>
  <c r="T115" i="45" s="1"/>
  <c r="AA184" i="1"/>
  <c r="T85" i="45" s="1"/>
  <c r="Z176" i="1"/>
  <c r="S115" i="45" s="1"/>
  <c r="Z184" i="1"/>
  <c r="S85" i="45" s="1"/>
  <c r="Y176" i="1"/>
  <c r="R115" i="45" s="1"/>
  <c r="Y184" i="1"/>
  <c r="R85" i="45" s="1"/>
  <c r="X176" i="1"/>
  <c r="Q115" i="45" s="1"/>
  <c r="X184" i="1"/>
  <c r="Q85" i="45" s="1"/>
  <c r="W184" i="1"/>
  <c r="P85" i="45" s="1"/>
  <c r="AK165" i="1"/>
  <c r="AD102" i="45" s="1"/>
  <c r="AK164" i="1"/>
  <c r="AD105" i="45" s="1"/>
  <c r="AJ164" i="1"/>
  <c r="AC105" i="45" s="1"/>
  <c r="AJ165" i="1"/>
  <c r="AC102" i="45" s="1"/>
  <c r="AB165" i="1"/>
  <c r="U102" i="45" s="1"/>
  <c r="AB164" i="1"/>
  <c r="U105" i="45" s="1"/>
  <c r="T165" i="1"/>
  <c r="M102" i="45" s="1"/>
  <c r="T164" i="1"/>
  <c r="M105" i="45" s="1"/>
  <c r="T158" i="1"/>
  <c r="T157" i="1"/>
  <c r="P164" i="1"/>
  <c r="I105" i="45" s="1"/>
  <c r="P165" i="1"/>
  <c r="I102" i="45" s="1"/>
  <c r="P158" i="1"/>
  <c r="P157" i="1"/>
  <c r="AN165" i="1"/>
  <c r="AG102" i="45" s="1"/>
  <c r="AN164" i="1"/>
  <c r="AG105" i="45" s="1"/>
  <c r="AO164" i="1"/>
  <c r="AH105" i="45" s="1"/>
  <c r="AO165" i="1"/>
  <c r="AH102" i="45" s="1"/>
  <c r="AG165" i="1"/>
  <c r="Z102" i="45" s="1"/>
  <c r="AG164" i="1"/>
  <c r="Z105" i="45" s="1"/>
  <c r="AC165" i="1"/>
  <c r="V102" i="45" s="1"/>
  <c r="AC164" i="1"/>
  <c r="V105" i="45" s="1"/>
  <c r="Y165" i="1"/>
  <c r="R102" i="45" s="1"/>
  <c r="Y164" i="1"/>
  <c r="R105" i="45" s="1"/>
  <c r="Y158" i="1"/>
  <c r="Y157" i="1"/>
  <c r="U165" i="1"/>
  <c r="N102" i="45" s="1"/>
  <c r="U164" i="1"/>
  <c r="N105" i="45" s="1"/>
  <c r="U158" i="1"/>
  <c r="U157" i="1"/>
  <c r="Q164" i="1"/>
  <c r="J105" i="45" s="1"/>
  <c r="Q165" i="1"/>
  <c r="J102" i="45" s="1"/>
  <c r="Q158" i="1"/>
  <c r="Q157" i="1"/>
  <c r="AF165" i="1"/>
  <c r="Y102" i="45" s="1"/>
  <c r="AF164" i="1"/>
  <c r="Y105" i="45" s="1"/>
  <c r="AF158" i="1"/>
  <c r="AF157" i="1"/>
  <c r="X164" i="1"/>
  <c r="Q105" i="45" s="1"/>
  <c r="X165" i="1"/>
  <c r="Q102" i="45" s="1"/>
  <c r="M164" i="1"/>
  <c r="F105" i="45" s="1"/>
  <c r="M165" i="1"/>
  <c r="F102" i="45" s="1"/>
  <c r="M158" i="1"/>
  <c r="M157" i="1"/>
  <c r="L164" i="1"/>
  <c r="L165" i="1"/>
  <c r="L158" i="1"/>
  <c r="L157" i="1"/>
  <c r="AM165" i="1"/>
  <c r="AF102" i="45" s="1"/>
  <c r="AM164" i="1"/>
  <c r="AF105" i="45" s="1"/>
  <c r="AM158" i="1"/>
  <c r="AM157" i="1"/>
  <c r="AI164" i="1"/>
  <c r="AB105" i="45" s="1"/>
  <c r="AI165" i="1"/>
  <c r="AB102" i="45" s="1"/>
  <c r="AE164" i="1"/>
  <c r="X105" i="45" s="1"/>
  <c r="AE165" i="1"/>
  <c r="X102" i="45" s="1"/>
  <c r="AA165" i="1"/>
  <c r="T102" i="45" s="1"/>
  <c r="AA164" i="1"/>
  <c r="T105" i="45" s="1"/>
  <c r="W165" i="1"/>
  <c r="P102" i="45" s="1"/>
  <c r="W164" i="1"/>
  <c r="P105" i="45" s="1"/>
  <c r="W158" i="1"/>
  <c r="W157" i="1"/>
  <c r="S164" i="1"/>
  <c r="L105" i="45" s="1"/>
  <c r="S165" i="1"/>
  <c r="L102" i="45" s="1"/>
  <c r="S158" i="1"/>
  <c r="S157" i="1"/>
  <c r="O164" i="1"/>
  <c r="H105" i="45" s="1"/>
  <c r="O165" i="1"/>
  <c r="H102" i="45" s="1"/>
  <c r="O158" i="1"/>
  <c r="O157" i="1"/>
  <c r="AP164" i="1"/>
  <c r="AI105" i="45" s="1"/>
  <c r="AP165" i="1"/>
  <c r="AI102" i="45" s="1"/>
  <c r="AL164" i="1"/>
  <c r="AE105" i="45" s="1"/>
  <c r="AL165" i="1"/>
  <c r="AE102" i="45" s="1"/>
  <c r="AH164" i="1"/>
  <c r="AA105" i="45" s="1"/>
  <c r="AH165" i="1"/>
  <c r="AA102" i="45" s="1"/>
  <c r="AD165" i="1"/>
  <c r="W102" i="45" s="1"/>
  <c r="AD164" i="1"/>
  <c r="W105" i="45" s="1"/>
  <c r="Z164" i="1"/>
  <c r="S105" i="45" s="1"/>
  <c r="Z165" i="1"/>
  <c r="S102" i="45" s="1"/>
  <c r="V164" i="1"/>
  <c r="O105" i="45" s="1"/>
  <c r="V165" i="1"/>
  <c r="O102" i="45" s="1"/>
  <c r="V158" i="1"/>
  <c r="V157" i="1"/>
  <c r="R164" i="1"/>
  <c r="K105" i="45" s="1"/>
  <c r="R165" i="1"/>
  <c r="K102" i="45" s="1"/>
  <c r="R158" i="1"/>
  <c r="R157" i="1"/>
  <c r="N165" i="1"/>
  <c r="G102" i="45" s="1"/>
  <c r="N164" i="1"/>
  <c r="G105" i="45" s="1"/>
  <c r="N158" i="1"/>
  <c r="N157" i="1"/>
  <c r="AI158" i="1"/>
  <c r="AI157" i="1"/>
  <c r="AJ158" i="1"/>
  <c r="AJ157" i="1"/>
  <c r="AK158" i="1"/>
  <c r="AK157" i="1"/>
  <c r="AL158" i="1"/>
  <c r="AL157" i="1"/>
  <c r="AN158" i="1"/>
  <c r="AN157" i="1"/>
  <c r="AO158" i="1"/>
  <c r="AO157" i="1"/>
  <c r="AP158" i="1"/>
  <c r="AP157" i="1"/>
  <c r="AE158" i="1"/>
  <c r="AE157" i="1"/>
  <c r="AG158" i="1"/>
  <c r="AG157" i="1"/>
  <c r="AH158" i="1"/>
  <c r="AH157" i="1"/>
  <c r="X158" i="1"/>
  <c r="X157" i="1"/>
  <c r="Z158" i="1"/>
  <c r="Z157" i="1"/>
  <c r="AA158" i="1"/>
  <c r="AA157" i="1"/>
  <c r="AB158" i="1"/>
  <c r="AB157" i="1"/>
  <c r="AC158" i="1"/>
  <c r="AC157" i="1"/>
  <c r="AD158" i="1"/>
  <c r="AD157" i="1"/>
  <c r="AP145" i="1"/>
  <c r="AI107" i="45" s="1"/>
  <c r="AP267" i="1"/>
  <c r="AI135" i="45" s="1"/>
  <c r="AP347" i="1"/>
  <c r="AI229" i="45" s="1"/>
  <c r="AP183" i="1"/>
  <c r="AI84" i="45" s="1"/>
  <c r="AL267" i="1"/>
  <c r="AE135" i="45" s="1"/>
  <c r="AD267" i="1"/>
  <c r="W135" i="45" s="1"/>
  <c r="Z183" i="1"/>
  <c r="S84" i="45" s="1"/>
  <c r="Z267" i="1"/>
  <c r="S135" i="45" s="1"/>
  <c r="Z347" i="1"/>
  <c r="S229" i="45" s="1"/>
  <c r="Z145" i="1"/>
  <c r="S107" i="45" s="1"/>
  <c r="V183" i="1"/>
  <c r="O84" i="45" s="1"/>
  <c r="V267" i="1"/>
  <c r="O135" i="45" s="1"/>
  <c r="V347" i="1"/>
  <c r="O229" i="45" s="1"/>
  <c r="V145" i="1"/>
  <c r="O107" i="45" s="1"/>
  <c r="R183" i="1"/>
  <c r="K84" i="45" s="1"/>
  <c r="R267" i="1"/>
  <c r="K135" i="45" s="1"/>
  <c r="R347" i="1"/>
  <c r="K229" i="45" s="1"/>
  <c r="R145" i="1"/>
  <c r="K107" i="45" s="1"/>
  <c r="N267" i="1"/>
  <c r="G135" i="45" s="1"/>
  <c r="N347" i="1"/>
  <c r="G229" i="45" s="1"/>
  <c r="N145" i="1"/>
  <c r="G107" i="45" s="1"/>
  <c r="Q267" i="1"/>
  <c r="J135" i="45" s="1"/>
  <c r="Q347" i="1"/>
  <c r="J229" i="45" s="1"/>
  <c r="Q145" i="1"/>
  <c r="J107" i="45" s="1"/>
  <c r="Y267" i="1"/>
  <c r="R135" i="45" s="1"/>
  <c r="Y347" i="1"/>
  <c r="R229" i="45" s="1"/>
  <c r="Y145" i="1"/>
  <c r="R107" i="45" s="1"/>
  <c r="L347" i="1"/>
  <c r="E229" i="45" s="1"/>
  <c r="L145" i="1"/>
  <c r="E107" i="45" s="1"/>
  <c r="L267" i="1"/>
  <c r="E135" i="45" s="1"/>
  <c r="AN267" i="1"/>
  <c r="AG135" i="45" s="1"/>
  <c r="AJ267" i="1"/>
  <c r="AC135" i="45" s="1"/>
  <c r="AB267" i="1"/>
  <c r="U135" i="45" s="1"/>
  <c r="AB347" i="1"/>
  <c r="U229" i="45" s="1"/>
  <c r="AB145" i="1"/>
  <c r="U107" i="45" s="1"/>
  <c r="X145" i="1"/>
  <c r="Q107" i="45" s="1"/>
  <c r="X347" i="1"/>
  <c r="Q229" i="45" s="1"/>
  <c r="X267" i="1"/>
  <c r="Q135" i="45" s="1"/>
  <c r="T347" i="1"/>
  <c r="M229" i="45" s="1"/>
  <c r="T145" i="1"/>
  <c r="M107" i="45" s="1"/>
  <c r="T267" i="1"/>
  <c r="M135" i="45" s="1"/>
  <c r="T183" i="1"/>
  <c r="M84" i="45" s="1"/>
  <c r="P347" i="1"/>
  <c r="I229" i="45" s="1"/>
  <c r="P145" i="1"/>
  <c r="I107" i="45" s="1"/>
  <c r="P267" i="1"/>
  <c r="I135" i="45" s="1"/>
  <c r="AG267" i="1"/>
  <c r="U347" i="1"/>
  <c r="N229" i="45" s="1"/>
  <c r="U267" i="1"/>
  <c r="N135" i="45" s="1"/>
  <c r="U145" i="1"/>
  <c r="N107" i="45" s="1"/>
  <c r="AF267" i="1"/>
  <c r="Y135" i="45" s="1"/>
  <c r="M347" i="1"/>
  <c r="F229" i="45" s="1"/>
  <c r="M145" i="1"/>
  <c r="F107" i="45" s="1"/>
  <c r="M267" i="1"/>
  <c r="F135" i="45" s="1"/>
  <c r="M183" i="1"/>
  <c r="F84" i="45" s="1"/>
  <c r="AM267" i="1"/>
  <c r="AF135" i="45" s="1"/>
  <c r="AI267" i="1"/>
  <c r="AB135" i="45" s="1"/>
  <c r="AE267" i="1"/>
  <c r="X135" i="45" s="1"/>
  <c r="AA347" i="1"/>
  <c r="T229" i="45" s="1"/>
  <c r="AA145" i="1"/>
  <c r="T107" i="45" s="1"/>
  <c r="AA267" i="1"/>
  <c r="T135" i="45" s="1"/>
  <c r="AA183" i="1"/>
  <c r="T84" i="45" s="1"/>
  <c r="W267" i="1"/>
  <c r="P135" i="45" s="1"/>
  <c r="W145" i="1"/>
  <c r="P107" i="45" s="1"/>
  <c r="W347" i="1"/>
  <c r="P229" i="45" s="1"/>
  <c r="S267" i="1"/>
  <c r="L135" i="45" s="1"/>
  <c r="S347" i="1"/>
  <c r="L229" i="45" s="1"/>
  <c r="S145" i="1"/>
  <c r="L107" i="45" s="1"/>
  <c r="O145" i="1"/>
  <c r="H107" i="45" s="1"/>
  <c r="O347" i="1"/>
  <c r="H229" i="45" s="1"/>
  <c r="O267" i="1"/>
  <c r="H135" i="45" s="1"/>
  <c r="N183" i="1"/>
  <c r="G84" i="45" s="1"/>
  <c r="AO267" i="1"/>
  <c r="AH135" i="45" s="1"/>
  <c r="AK267" i="1"/>
  <c r="AD135" i="45" s="1"/>
  <c r="AC145" i="1"/>
  <c r="V107" i="45" s="1"/>
  <c r="AC267" i="1"/>
  <c r="V135" i="45" s="1"/>
  <c r="AC347" i="1"/>
  <c r="V229" i="45" s="1"/>
  <c r="AH267" i="1"/>
  <c r="AA135" i="45" s="1"/>
  <c r="Z135" i="45"/>
  <c r="AK347" i="1"/>
  <c r="AD229" i="45" s="1"/>
  <c r="AK145" i="1"/>
  <c r="AD107" i="45" s="1"/>
  <c r="AK183" i="1"/>
  <c r="AD84" i="45" s="1"/>
  <c r="AL347" i="1"/>
  <c r="AE229" i="45" s="1"/>
  <c r="AL145" i="1"/>
  <c r="AE107" i="45" s="1"/>
  <c r="AL183" i="1"/>
  <c r="AE84" i="45" s="1"/>
  <c r="AM347" i="1"/>
  <c r="AF229" i="45" s="1"/>
  <c r="AM145" i="1"/>
  <c r="AF107" i="45" s="1"/>
  <c r="AM183" i="1"/>
  <c r="AF84" i="45" s="1"/>
  <c r="AN145" i="1"/>
  <c r="AG107" i="45" s="1"/>
  <c r="AN347" i="1"/>
  <c r="AG229" i="45" s="1"/>
  <c r="AN183" i="1"/>
  <c r="AG84" i="45" s="1"/>
  <c r="AO145" i="1"/>
  <c r="AH107" i="45" s="1"/>
  <c r="AO347" i="1"/>
  <c r="AH229" i="45" s="1"/>
  <c r="AO183" i="1"/>
  <c r="AH84" i="45" s="1"/>
  <c r="AF145" i="1"/>
  <c r="Y107" i="45" s="1"/>
  <c r="AF347" i="1"/>
  <c r="Y229" i="45" s="1"/>
  <c r="AF183" i="1"/>
  <c r="Y84" i="45" s="1"/>
  <c r="AG347" i="1"/>
  <c r="Z229" i="45" s="1"/>
  <c r="AG145" i="1"/>
  <c r="Z107" i="45" s="1"/>
  <c r="AG183" i="1"/>
  <c r="Z84" i="45" s="1"/>
  <c r="AH145" i="1"/>
  <c r="AA107" i="45" s="1"/>
  <c r="AH347" i="1"/>
  <c r="AA229" i="45" s="1"/>
  <c r="AH183" i="1"/>
  <c r="AA84" i="45" s="1"/>
  <c r="AI145" i="1"/>
  <c r="AB107" i="45" s="1"/>
  <c r="AI347" i="1"/>
  <c r="AB229" i="45" s="1"/>
  <c r="AI183" i="1"/>
  <c r="AB84" i="45" s="1"/>
  <c r="AJ347" i="1"/>
  <c r="AC229" i="45" s="1"/>
  <c r="AJ145" i="1"/>
  <c r="AC107" i="45" s="1"/>
  <c r="AJ183" i="1"/>
  <c r="AC84" i="45" s="1"/>
  <c r="AE145" i="1"/>
  <c r="X107" i="45" s="1"/>
  <c r="AE347" i="1"/>
  <c r="X229" i="45" s="1"/>
  <c r="AE183" i="1"/>
  <c r="X84" i="45" s="1"/>
  <c r="AD347" i="1"/>
  <c r="AD145" i="1"/>
  <c r="AD183" i="1"/>
  <c r="W84" i="45" s="1"/>
  <c r="AB183" i="1"/>
  <c r="U84" i="45" s="1"/>
  <c r="AC183" i="1"/>
  <c r="V84" i="45" s="1"/>
  <c r="Y183" i="1"/>
  <c r="R84" i="45" s="1"/>
  <c r="X183" i="1"/>
  <c r="Q84" i="45" s="1"/>
  <c r="W183" i="1"/>
  <c r="P84" i="45" s="1"/>
  <c r="P183" i="1"/>
  <c r="I84" i="45" s="1"/>
  <c r="Q183" i="1"/>
  <c r="J84" i="45" s="1"/>
  <c r="S183" i="1"/>
  <c r="L84" i="45" s="1"/>
  <c r="U183" i="1"/>
  <c r="N84" i="45" s="1"/>
  <c r="AF3" i="5" a="1"/>
  <c r="L183" i="1"/>
  <c r="E84" i="45" s="1"/>
  <c r="O183" i="1"/>
  <c r="AP135" i="1"/>
  <c r="AL135" i="1"/>
  <c r="AH135" i="1"/>
  <c r="AH168" i="1"/>
  <c r="AH39" i="1"/>
  <c r="AA33" i="45" s="1"/>
  <c r="AD168" i="1"/>
  <c r="AD135" i="1"/>
  <c r="W14" i="45" s="1"/>
  <c r="AD39" i="1"/>
  <c r="W33" i="45" s="1"/>
  <c r="AD109" i="1"/>
  <c r="AD58" i="1"/>
  <c r="W55" i="45" s="1"/>
  <c r="AD194" i="1"/>
  <c r="W94" i="45" s="1"/>
  <c r="Z39" i="1"/>
  <c r="S33" i="45" s="1"/>
  <c r="Z135" i="1"/>
  <c r="Z168" i="1"/>
  <c r="V135" i="1"/>
  <c r="V39" i="1"/>
  <c r="O33" i="45" s="1"/>
  <c r="V168" i="1"/>
  <c r="R39" i="1"/>
  <c r="K33" i="45" s="1"/>
  <c r="R168" i="1"/>
  <c r="R135" i="1"/>
  <c r="N135" i="1"/>
  <c r="N39" i="1"/>
  <c r="G33" i="45" s="1"/>
  <c r="N168" i="1"/>
  <c r="N109" i="1"/>
  <c r="N58" i="1"/>
  <c r="N194" i="1"/>
  <c r="G94" i="45" s="1"/>
  <c r="AO135" i="1"/>
  <c r="AK168" i="1"/>
  <c r="AK135" i="1"/>
  <c r="AK39" i="1"/>
  <c r="AD33" i="45" s="1"/>
  <c r="AK109" i="1"/>
  <c r="AK58" i="1"/>
  <c r="AK194" i="1"/>
  <c r="AD94" i="45" s="1"/>
  <c r="AG39" i="1"/>
  <c r="Z33" i="45" s="1"/>
  <c r="AG168" i="1"/>
  <c r="AG135" i="1"/>
  <c r="Z14" i="45" s="1"/>
  <c r="AC135" i="1"/>
  <c r="V14" i="45" s="1"/>
  <c r="AC39" i="1"/>
  <c r="V33" i="45" s="1"/>
  <c r="AC168" i="1"/>
  <c r="Y168" i="1"/>
  <c r="Y39" i="1"/>
  <c r="R33" i="45" s="1"/>
  <c r="Y135" i="1"/>
  <c r="U168" i="1"/>
  <c r="U135" i="1"/>
  <c r="U39" i="1"/>
  <c r="N33" i="45" s="1"/>
  <c r="Q39" i="1"/>
  <c r="J33" i="45" s="1"/>
  <c r="Q135" i="1"/>
  <c r="Q168" i="1"/>
  <c r="M39" i="1"/>
  <c r="F33" i="45" s="1"/>
  <c r="M168" i="1"/>
  <c r="M135" i="1"/>
  <c r="M109" i="1"/>
  <c r="M194" i="1"/>
  <c r="F94" i="45" s="1"/>
  <c r="M58" i="1"/>
  <c r="AM135" i="1"/>
  <c r="AI39" i="1"/>
  <c r="AB33" i="45" s="1"/>
  <c r="AI135" i="1"/>
  <c r="AI168" i="1"/>
  <c r="AE39" i="1"/>
  <c r="X33" i="45" s="1"/>
  <c r="AE135" i="1"/>
  <c r="X14" i="45" s="1"/>
  <c r="AE168" i="1"/>
  <c r="AA168" i="1"/>
  <c r="AA135" i="1"/>
  <c r="AA39" i="1"/>
  <c r="T33" i="45" s="1"/>
  <c r="W135" i="1"/>
  <c r="W39" i="1"/>
  <c r="P33" i="45" s="1"/>
  <c r="W168" i="1"/>
  <c r="W109" i="1"/>
  <c r="W58" i="1"/>
  <c r="W194" i="1"/>
  <c r="P94" i="45" s="1"/>
  <c r="S135" i="1"/>
  <c r="S39" i="1"/>
  <c r="L33" i="45" s="1"/>
  <c r="S168" i="1"/>
  <c r="O39" i="1"/>
  <c r="H33" i="45" s="1"/>
  <c r="O135" i="1"/>
  <c r="O168" i="1"/>
  <c r="O109" i="1"/>
  <c r="L39" i="1"/>
  <c r="E33" i="45" s="1"/>
  <c r="L135" i="1"/>
  <c r="L168" i="1"/>
  <c r="L109" i="1"/>
  <c r="L58" i="1"/>
  <c r="L194" i="1"/>
  <c r="E94" i="45" s="1"/>
  <c r="AN135" i="1"/>
  <c r="AJ39" i="1"/>
  <c r="AC33" i="45" s="1"/>
  <c r="AJ135" i="1"/>
  <c r="AJ168" i="1"/>
  <c r="AF39" i="1"/>
  <c r="Y33" i="45" s="1"/>
  <c r="AF168" i="1"/>
  <c r="AF135" i="1"/>
  <c r="Y14" i="45" s="1"/>
  <c r="AB39" i="1"/>
  <c r="U33" i="45" s="1"/>
  <c r="AB135" i="1"/>
  <c r="U14" i="45" s="1"/>
  <c r="AB168" i="1"/>
  <c r="X168" i="1"/>
  <c r="X39" i="1"/>
  <c r="Q33" i="45" s="1"/>
  <c r="X135" i="1"/>
  <c r="T135" i="1"/>
  <c r="T168" i="1"/>
  <c r="T39" i="1"/>
  <c r="M33" i="45" s="1"/>
  <c r="P39" i="1"/>
  <c r="I33" i="45" s="1"/>
  <c r="P168" i="1"/>
  <c r="P135" i="1"/>
  <c r="P109" i="1"/>
  <c r="P58" i="1"/>
  <c r="P194" i="1"/>
  <c r="I94" i="45" s="1"/>
  <c r="AL39" i="1"/>
  <c r="AE33" i="45" s="1"/>
  <c r="AL168" i="1"/>
  <c r="AL109" i="1"/>
  <c r="AL58" i="1"/>
  <c r="AL194" i="1"/>
  <c r="AE94" i="45" s="1"/>
  <c r="AM39" i="1"/>
  <c r="AF33" i="45" s="1"/>
  <c r="AM168" i="1"/>
  <c r="AM109" i="1"/>
  <c r="AM58" i="1"/>
  <c r="AM194" i="1"/>
  <c r="AF94" i="45" s="1"/>
  <c r="AN168" i="1"/>
  <c r="AN39" i="1"/>
  <c r="AG33" i="45" s="1"/>
  <c r="AN109" i="1"/>
  <c r="AN194" i="1"/>
  <c r="AG94" i="45" s="1"/>
  <c r="AN58" i="1"/>
  <c r="AO168" i="1"/>
  <c r="AO39" i="1"/>
  <c r="AH33" i="45" s="1"/>
  <c r="AO109" i="1"/>
  <c r="AO194" i="1"/>
  <c r="AH94" i="45" s="1"/>
  <c r="AO58" i="1"/>
  <c r="AP168" i="1"/>
  <c r="AP39" i="1"/>
  <c r="AP109" i="1"/>
  <c r="AP194" i="1"/>
  <c r="AI94" i="45" s="1"/>
  <c r="AP58" i="1"/>
  <c r="X109" i="1"/>
  <c r="X58" i="1"/>
  <c r="X194" i="1"/>
  <c r="Q94" i="45" s="1"/>
  <c r="Y109" i="1"/>
  <c r="Y58" i="1"/>
  <c r="Y194" i="1"/>
  <c r="R94" i="45" s="1"/>
  <c r="Z109" i="1"/>
  <c r="Z58" i="1"/>
  <c r="Z194" i="1"/>
  <c r="S94" i="45" s="1"/>
  <c r="AA109" i="1"/>
  <c r="AA194" i="1"/>
  <c r="T94" i="45" s="1"/>
  <c r="AA58" i="1"/>
  <c r="AB109" i="1"/>
  <c r="AB58" i="1"/>
  <c r="U55" i="45" s="1"/>
  <c r="AB194" i="1"/>
  <c r="U94" i="45" s="1"/>
  <c r="AC109" i="1"/>
  <c r="AC58" i="1"/>
  <c r="V55" i="45" s="1"/>
  <c r="AC194" i="1"/>
  <c r="V94" i="45" s="1"/>
  <c r="AE109" i="1"/>
  <c r="AE194" i="1"/>
  <c r="X94" i="45" s="1"/>
  <c r="AE58" i="1"/>
  <c r="X55" i="45" s="1"/>
  <c r="AF109" i="1"/>
  <c r="AF194" i="1"/>
  <c r="Y94" i="45" s="1"/>
  <c r="AF58" i="1"/>
  <c r="Y55" i="45" s="1"/>
  <c r="AG109" i="1"/>
  <c r="AG194" i="1"/>
  <c r="Z94" i="45" s="1"/>
  <c r="AG58" i="1"/>
  <c r="Z55" i="45" s="1"/>
  <c r="AI109" i="1"/>
  <c r="AI194" i="1"/>
  <c r="AB94" i="45" s="1"/>
  <c r="AI58" i="1"/>
  <c r="AJ109" i="1"/>
  <c r="AJ194" i="1"/>
  <c r="AC94" i="45" s="1"/>
  <c r="AJ58" i="1"/>
  <c r="AH109" i="1"/>
  <c r="AH58" i="1"/>
  <c r="AH194" i="1"/>
  <c r="AA94" i="45" s="1"/>
  <c r="V109" i="1"/>
  <c r="V194" i="1"/>
  <c r="O94" i="45" s="1"/>
  <c r="V58" i="1"/>
  <c r="U109" i="1"/>
  <c r="U58" i="1"/>
  <c r="U194" i="1"/>
  <c r="N94" i="45" s="1"/>
  <c r="T109" i="1"/>
  <c r="T58" i="1"/>
  <c r="T194" i="1"/>
  <c r="M94" i="45" s="1"/>
  <c r="S109" i="1"/>
  <c r="S58" i="1"/>
  <c r="S194" i="1"/>
  <c r="L94" i="45" s="1"/>
  <c r="R109" i="1"/>
  <c r="R194" i="1"/>
  <c r="K94" i="45" s="1"/>
  <c r="R58" i="1"/>
  <c r="Q109" i="1"/>
  <c r="Q194" i="1"/>
  <c r="J94" i="45" s="1"/>
  <c r="Q58" i="1"/>
  <c r="O58" i="1"/>
  <c r="O194" i="1"/>
  <c r="L41" i="1"/>
  <c r="L175" i="1"/>
  <c r="E114" i="45" s="1"/>
  <c r="L40" i="1"/>
  <c r="E34" i="45" s="1"/>
  <c r="AM40" i="1"/>
  <c r="AF34" i="45" s="1"/>
  <c r="AM175" i="1"/>
  <c r="AF114" i="45" s="1"/>
  <c r="AM41" i="1"/>
  <c r="O175" i="1"/>
  <c r="H114" i="45" s="1"/>
  <c r="O40" i="1"/>
  <c r="H34" i="45" s="1"/>
  <c r="O41" i="1"/>
  <c r="W175" i="1"/>
  <c r="P114" i="45" s="1"/>
  <c r="S175" i="1"/>
  <c r="L114" i="45" s="1"/>
  <c r="AP41" i="1"/>
  <c r="AP175" i="1"/>
  <c r="AI114" i="45" s="1"/>
  <c r="AP40" i="1"/>
  <c r="AI34" i="45" s="1"/>
  <c r="V175" i="1"/>
  <c r="O114" i="45" s="1"/>
  <c r="R40" i="1"/>
  <c r="K34" i="45" s="1"/>
  <c r="R175" i="1"/>
  <c r="K114" i="45" s="1"/>
  <c r="R41" i="1"/>
  <c r="N41" i="1"/>
  <c r="N175" i="1"/>
  <c r="G114" i="45" s="1"/>
  <c r="N40" i="1"/>
  <c r="G34" i="45" s="1"/>
  <c r="Y41" i="1"/>
  <c r="Y175" i="1"/>
  <c r="R114" i="45" s="1"/>
  <c r="Y40" i="1"/>
  <c r="R34" i="45" s="1"/>
  <c r="U175" i="1"/>
  <c r="N114" i="45" s="1"/>
  <c r="Q175" i="1"/>
  <c r="J114" i="45" s="1"/>
  <c r="AF175" i="1"/>
  <c r="Y114" i="45" s="1"/>
  <c r="AF40" i="1"/>
  <c r="Y34" i="45" s="1"/>
  <c r="AF41" i="1"/>
  <c r="Y35" i="45" s="1"/>
  <c r="T175" i="1"/>
  <c r="M114" i="45" s="1"/>
  <c r="P41" i="1"/>
  <c r="P40" i="1"/>
  <c r="I34" i="45" s="1"/>
  <c r="P175" i="1"/>
  <c r="I114" i="45" s="1"/>
  <c r="M41" i="1"/>
  <c r="M175" i="1"/>
  <c r="F114" i="45" s="1"/>
  <c r="M40" i="1"/>
  <c r="F34" i="45" s="1"/>
  <c r="AG175" i="1"/>
  <c r="Z114" i="45" s="1"/>
  <c r="AG41" i="1"/>
  <c r="Z35" i="45" s="1"/>
  <c r="AG40" i="1"/>
  <c r="Z34" i="45" s="1"/>
  <c r="AH40" i="1"/>
  <c r="AA34" i="45" s="1"/>
  <c r="AH41" i="1"/>
  <c r="AH175" i="1"/>
  <c r="AA114" i="45" s="1"/>
  <c r="AI175" i="1"/>
  <c r="AB114" i="45" s="1"/>
  <c r="AI40" i="1"/>
  <c r="AB34" i="45" s="1"/>
  <c r="AI41" i="1"/>
  <c r="AJ40" i="1"/>
  <c r="AC34" i="45" s="1"/>
  <c r="AJ175" i="1"/>
  <c r="AC114" i="45" s="1"/>
  <c r="AJ41" i="1"/>
  <c r="AK175" i="1"/>
  <c r="AD114" i="45" s="1"/>
  <c r="AK40" i="1"/>
  <c r="AD34" i="45" s="1"/>
  <c r="AK41" i="1"/>
  <c r="AL40" i="1"/>
  <c r="AE34" i="45" s="1"/>
  <c r="AL41" i="1"/>
  <c r="AL175" i="1"/>
  <c r="AE114" i="45" s="1"/>
  <c r="AN175" i="1"/>
  <c r="AG114" i="45" s="1"/>
  <c r="AN41" i="1"/>
  <c r="AN40" i="1"/>
  <c r="AG34" i="45" s="1"/>
  <c r="AO41" i="1"/>
  <c r="AO175" i="1"/>
  <c r="AH114" i="45" s="1"/>
  <c r="AO40" i="1"/>
  <c r="AH34" i="45" s="1"/>
  <c r="AB41" i="1"/>
  <c r="U35" i="45" s="1"/>
  <c r="AB175" i="1"/>
  <c r="U114" i="45" s="1"/>
  <c r="AB40" i="1"/>
  <c r="U34" i="45" s="1"/>
  <c r="AC40" i="1"/>
  <c r="V34" i="45" s="1"/>
  <c r="AC41" i="1"/>
  <c r="V35" i="45" s="1"/>
  <c r="AC175" i="1"/>
  <c r="V114" i="45" s="1"/>
  <c r="AD40" i="1"/>
  <c r="W34" i="45" s="1"/>
  <c r="AD41" i="1"/>
  <c r="W35" i="45" s="1"/>
  <c r="AD175" i="1"/>
  <c r="W114" i="45" s="1"/>
  <c r="AE40" i="1"/>
  <c r="X34" i="45" s="1"/>
  <c r="AE175" i="1"/>
  <c r="X114" i="45" s="1"/>
  <c r="AE41" i="1"/>
  <c r="X35" i="45" s="1"/>
  <c r="AA41" i="1"/>
  <c r="AA40" i="1"/>
  <c r="T34" i="45" s="1"/>
  <c r="AA175" i="1"/>
  <c r="T114" i="45" s="1"/>
  <c r="X175" i="1"/>
  <c r="Q114" i="45" s="1"/>
  <c r="X40" i="1"/>
  <c r="Q34" i="45" s="1"/>
  <c r="X41" i="1"/>
  <c r="Z41" i="1"/>
  <c r="Z175" i="1"/>
  <c r="Z40" i="1"/>
  <c r="S34" i="45" s="1"/>
  <c r="S41" i="1"/>
  <c r="S40" i="1"/>
  <c r="L34" i="45" s="1"/>
  <c r="T41" i="1"/>
  <c r="T40" i="1"/>
  <c r="M34" i="45" s="1"/>
  <c r="U41" i="1"/>
  <c r="U40" i="1"/>
  <c r="N34" i="45" s="1"/>
  <c r="V41" i="1"/>
  <c r="V40" i="1"/>
  <c r="O34" i="45" s="1"/>
  <c r="W40" i="1"/>
  <c r="P34" i="45" s="1"/>
  <c r="W41" i="1"/>
  <c r="Q41" i="1"/>
  <c r="Q40" i="1"/>
  <c r="AB136" i="1"/>
  <c r="U116" i="45" s="1"/>
  <c r="AN136" i="1"/>
  <c r="AJ136" i="1"/>
  <c r="AF136" i="1"/>
  <c r="Y116" i="45" s="1"/>
  <c r="X136" i="1"/>
  <c r="T136" i="1"/>
  <c r="P136" i="1"/>
  <c r="L136" i="1"/>
  <c r="M136" i="1"/>
  <c r="AM136" i="1"/>
  <c r="AI136" i="1"/>
  <c r="AE136" i="1"/>
  <c r="X116" i="45" s="1"/>
  <c r="AA136" i="1"/>
  <c r="W136" i="1"/>
  <c r="S136" i="1"/>
  <c r="O136" i="1"/>
  <c r="AP136" i="1"/>
  <c r="AL136" i="1"/>
  <c r="AH136" i="1"/>
  <c r="Z136" i="1"/>
  <c r="V136" i="1"/>
  <c r="R136" i="1"/>
  <c r="N136" i="1"/>
  <c r="AD136" i="1"/>
  <c r="W116" i="45" s="1"/>
  <c r="AO136" i="1"/>
  <c r="AK136" i="1"/>
  <c r="AG136" i="1"/>
  <c r="Z116" i="45" s="1"/>
  <c r="AC136" i="1"/>
  <c r="V116" i="45" s="1"/>
  <c r="Y136" i="1"/>
  <c r="U136" i="1"/>
  <c r="Q136" i="1"/>
  <c r="AB171" i="1"/>
  <c r="U109" i="45" s="1"/>
  <c r="AB35" i="1"/>
  <c r="U29" i="45" s="1"/>
  <c r="AA171" i="1"/>
  <c r="T109" i="45" s="1"/>
  <c r="AA35" i="1"/>
  <c r="T29" i="45" s="1"/>
  <c r="W171" i="1"/>
  <c r="P109" i="45" s="1"/>
  <c r="W35" i="1"/>
  <c r="P29" i="45" s="1"/>
  <c r="S171" i="1"/>
  <c r="L109" i="45" s="1"/>
  <c r="S35" i="1"/>
  <c r="L29" i="45" s="1"/>
  <c r="O171" i="1"/>
  <c r="H109" i="45" s="1"/>
  <c r="O35" i="1"/>
  <c r="H29" i="45" s="1"/>
  <c r="AL171" i="1"/>
  <c r="AE109" i="45" s="1"/>
  <c r="Z171" i="1"/>
  <c r="S109" i="45" s="1"/>
  <c r="Z35" i="1"/>
  <c r="S29" i="45" s="1"/>
  <c r="V171" i="1"/>
  <c r="O109" i="45" s="1"/>
  <c r="V35" i="1"/>
  <c r="O29" i="45" s="1"/>
  <c r="R171" i="1"/>
  <c r="K109" i="45" s="1"/>
  <c r="R35" i="1"/>
  <c r="K29" i="45" s="1"/>
  <c r="AN171" i="1"/>
  <c r="AG109" i="45" s="1"/>
  <c r="AN35" i="1"/>
  <c r="AG29" i="45" s="1"/>
  <c r="AF171" i="1"/>
  <c r="Y109" i="45" s="1"/>
  <c r="AF35" i="1"/>
  <c r="Y29" i="45" s="1"/>
  <c r="AP171" i="1"/>
  <c r="AI109" i="45" s="1"/>
  <c r="AP35" i="1"/>
  <c r="AI29" i="45" s="1"/>
  <c r="N171" i="1"/>
  <c r="G109" i="45" s="1"/>
  <c r="N35" i="1"/>
  <c r="G29" i="45" s="1"/>
  <c r="AK171" i="1"/>
  <c r="AD109" i="45" s="1"/>
  <c r="AG171" i="1"/>
  <c r="Z109" i="45" s="1"/>
  <c r="AG35" i="1"/>
  <c r="Z29" i="45" s="1"/>
  <c r="AC171" i="1"/>
  <c r="V109" i="45" s="1"/>
  <c r="AC35" i="1"/>
  <c r="V29" i="45" s="1"/>
  <c r="Y171" i="1"/>
  <c r="R109" i="45" s="1"/>
  <c r="Y35" i="1"/>
  <c r="R29" i="45" s="1"/>
  <c r="U171" i="1"/>
  <c r="N109" i="45" s="1"/>
  <c r="U35" i="1"/>
  <c r="N29" i="45" s="1"/>
  <c r="AE171" i="1"/>
  <c r="X109" i="45" s="1"/>
  <c r="AE35" i="1"/>
  <c r="X29" i="45" s="1"/>
  <c r="AH171" i="1"/>
  <c r="AA109" i="45" s="1"/>
  <c r="AH35" i="1"/>
  <c r="AA29" i="45" s="1"/>
  <c r="AD171" i="1"/>
  <c r="W109" i="45" s="1"/>
  <c r="AD35" i="1"/>
  <c r="W29" i="45" s="1"/>
  <c r="L171" i="1"/>
  <c r="E109" i="45" s="1"/>
  <c r="L35" i="1"/>
  <c r="E29" i="45" s="1"/>
  <c r="X171" i="1"/>
  <c r="Q109" i="45" s="1"/>
  <c r="X35" i="1"/>
  <c r="Q29" i="45" s="1"/>
  <c r="T171" i="1"/>
  <c r="M109" i="45" s="1"/>
  <c r="T35" i="1"/>
  <c r="M29" i="45" s="1"/>
  <c r="P171" i="1"/>
  <c r="I109" i="45" s="1"/>
  <c r="P35" i="1"/>
  <c r="I29" i="45" s="1"/>
  <c r="AJ171" i="1"/>
  <c r="AC109" i="45" s="1"/>
  <c r="AJ35" i="1"/>
  <c r="AC29" i="45" s="1"/>
  <c r="M171" i="1"/>
  <c r="F109" i="45" s="1"/>
  <c r="M35" i="1"/>
  <c r="F29" i="45" s="1"/>
  <c r="AI171" i="1"/>
  <c r="AB109" i="45" s="1"/>
  <c r="AI35" i="1"/>
  <c r="AB29" i="45" s="1"/>
  <c r="Q171" i="1"/>
  <c r="J109" i="45" s="1"/>
  <c r="Q35" i="1"/>
  <c r="J29" i="45" s="1"/>
  <c r="AO171" i="1"/>
  <c r="AH109" i="45" s="1"/>
  <c r="AO35" i="1"/>
  <c r="AH29" i="45" s="1"/>
  <c r="AM171" i="1"/>
  <c r="AM35" i="1"/>
  <c r="AF29" i="45" s="1"/>
  <c r="AL35" i="1"/>
  <c r="AE29" i="45" s="1"/>
  <c r="AK35" i="1"/>
  <c r="AL163" i="1"/>
  <c r="AE103" i="45" s="1"/>
  <c r="AL173" i="1"/>
  <c r="AH163" i="1"/>
  <c r="AA103" i="45" s="1"/>
  <c r="AH173" i="1"/>
  <c r="AP163" i="1"/>
  <c r="AI103" i="45" s="1"/>
  <c r="AP173" i="1"/>
  <c r="Z173" i="1"/>
  <c r="Z163" i="1"/>
  <c r="S103" i="45" s="1"/>
  <c r="R163" i="1"/>
  <c r="K103" i="45" s="1"/>
  <c r="R173" i="1"/>
  <c r="N173" i="1"/>
  <c r="N163" i="1"/>
  <c r="G103" i="45" s="1"/>
  <c r="AO173" i="1"/>
  <c r="AO163" i="1"/>
  <c r="AH103" i="45" s="1"/>
  <c r="AK163" i="1"/>
  <c r="AD103" i="45" s="1"/>
  <c r="AK173" i="1"/>
  <c r="AG173" i="1"/>
  <c r="AG163" i="1"/>
  <c r="Z103" i="45" s="1"/>
  <c r="AM163" i="1"/>
  <c r="AF103" i="45" s="1"/>
  <c r="AM173" i="1"/>
  <c r="Q173" i="1"/>
  <c r="Q163" i="1"/>
  <c r="J103" i="45" s="1"/>
  <c r="L163" i="1"/>
  <c r="E103" i="45" s="1"/>
  <c r="L173" i="1"/>
  <c r="AN173" i="1"/>
  <c r="AN163" i="1"/>
  <c r="AG103" i="45" s="1"/>
  <c r="AJ163" i="1"/>
  <c r="AC103" i="45" s="1"/>
  <c r="AJ173" i="1"/>
  <c r="AF163" i="1"/>
  <c r="Y103" i="45" s="1"/>
  <c r="AF173" i="1"/>
  <c r="P163" i="1"/>
  <c r="I103" i="45" s="1"/>
  <c r="P173" i="1"/>
  <c r="M163" i="1"/>
  <c r="F103" i="45" s="1"/>
  <c r="M173" i="1"/>
  <c r="AI173" i="1"/>
  <c r="AI163" i="1"/>
  <c r="AB103" i="45" s="1"/>
  <c r="S173" i="1"/>
  <c r="S163" i="1"/>
  <c r="L103" i="45" s="1"/>
  <c r="O163" i="1"/>
  <c r="H103" i="45" s="1"/>
  <c r="O173" i="1"/>
  <c r="AE163" i="1"/>
  <c r="X103" i="45" s="1"/>
  <c r="AE173" i="1"/>
  <c r="AD163" i="1"/>
  <c r="W103" i="45" s="1"/>
  <c r="AD173" i="1"/>
  <c r="AC163" i="1"/>
  <c r="V103" i="45" s="1"/>
  <c r="AC173" i="1"/>
  <c r="AB173" i="1"/>
  <c r="AB163" i="1"/>
  <c r="U103" i="45" s="1"/>
  <c r="AA173" i="1"/>
  <c r="AA163" i="1"/>
  <c r="T103" i="45" s="1"/>
  <c r="Y173" i="1"/>
  <c r="Y163" i="1"/>
  <c r="R103" i="45" s="1"/>
  <c r="X173" i="1"/>
  <c r="X163" i="1"/>
  <c r="Q103" i="45" s="1"/>
  <c r="W173" i="1"/>
  <c r="W163" i="1"/>
  <c r="P103" i="45" s="1"/>
  <c r="U173" i="1"/>
  <c r="U163" i="1"/>
  <c r="N103" i="45" s="1"/>
  <c r="V163" i="1"/>
  <c r="O103" i="45" s="1"/>
  <c r="V173" i="1"/>
  <c r="T173" i="1"/>
  <c r="T163" i="1"/>
  <c r="AB74" i="1"/>
  <c r="T74" i="1"/>
  <c r="P74" i="1"/>
  <c r="M74" i="1"/>
  <c r="AE74" i="1"/>
  <c r="AA74" i="1"/>
  <c r="W74" i="1"/>
  <c r="S74" i="1"/>
  <c r="L74" i="1"/>
  <c r="X74" i="1"/>
  <c r="AH74" i="1"/>
  <c r="AD74" i="1"/>
  <c r="Z74" i="1"/>
  <c r="V74" i="1"/>
  <c r="R74" i="1"/>
  <c r="O74" i="1"/>
  <c r="N74" i="1"/>
  <c r="AO74" i="1"/>
  <c r="AC74" i="1"/>
  <c r="Y74" i="1"/>
  <c r="U74" i="1"/>
  <c r="Q74" i="1"/>
  <c r="AP74" i="1"/>
  <c r="AV408" i="1"/>
  <c r="AV332" i="1"/>
  <c r="AV201" i="1"/>
  <c r="AF74" i="1"/>
  <c r="AG74" i="1"/>
  <c r="AI74" i="1"/>
  <c r="AJ74" i="1"/>
  <c r="AK74" i="1"/>
  <c r="AL74" i="1"/>
  <c r="AM74" i="1"/>
  <c r="AN74" i="1"/>
  <c r="S34" i="3"/>
  <c r="S122" i="3"/>
  <c r="S7" i="3"/>
  <c r="S15" i="3"/>
  <c r="S23" i="3"/>
  <c r="S31" i="3"/>
  <c r="S39" i="3"/>
  <c r="S47" i="3"/>
  <c r="S55" i="3"/>
  <c r="S63" i="3"/>
  <c r="S71" i="3"/>
  <c r="S79" i="3"/>
  <c r="S87" i="3"/>
  <c r="S95" i="3"/>
  <c r="S103" i="3"/>
  <c r="S111" i="3"/>
  <c r="S119" i="3"/>
  <c r="S127" i="3"/>
  <c r="S135" i="3"/>
  <c r="S143" i="3"/>
  <c r="S151" i="3"/>
  <c r="S159" i="3"/>
  <c r="S5" i="37"/>
  <c r="S13" i="37"/>
  <c r="S21" i="37"/>
  <c r="S29" i="37"/>
  <c r="S37" i="37"/>
  <c r="S45" i="37"/>
  <c r="S53" i="37"/>
  <c r="S61" i="37"/>
  <c r="S69" i="37"/>
  <c r="S77" i="37"/>
  <c r="S85" i="37"/>
  <c r="S93" i="37"/>
  <c r="S101" i="37"/>
  <c r="S109" i="37"/>
  <c r="S117" i="37"/>
  <c r="S125" i="37"/>
  <c r="S133" i="37"/>
  <c r="S141" i="37"/>
  <c r="S149" i="37"/>
  <c r="S157" i="37"/>
  <c r="S3" i="36"/>
  <c r="S11" i="36"/>
  <c r="S19" i="36"/>
  <c r="S27" i="36"/>
  <c r="S35" i="36"/>
  <c r="S43" i="36"/>
  <c r="S51" i="36"/>
  <c r="S59" i="36"/>
  <c r="S67" i="36"/>
  <c r="S75" i="36"/>
  <c r="S83" i="36"/>
  <c r="S91" i="36"/>
  <c r="S99" i="36"/>
  <c r="S107" i="36"/>
  <c r="S115" i="36"/>
  <c r="S123" i="36"/>
  <c r="S131" i="36"/>
  <c r="S139" i="36"/>
  <c r="S147" i="36"/>
  <c r="S155" i="36"/>
  <c r="S163" i="36"/>
  <c r="S9" i="35"/>
  <c r="S17" i="35"/>
  <c r="S25" i="35"/>
  <c r="S33" i="35"/>
  <c r="S41" i="35"/>
  <c r="S49" i="35"/>
  <c r="S57" i="35"/>
  <c r="S65" i="35"/>
  <c r="S73" i="35"/>
  <c r="S81" i="35"/>
  <c r="S89" i="35"/>
  <c r="S97" i="35"/>
  <c r="S105" i="35"/>
  <c r="S113" i="35"/>
  <c r="S121" i="35"/>
  <c r="S129" i="35"/>
  <c r="S137" i="35"/>
  <c r="S145" i="35"/>
  <c r="S114" i="3"/>
  <c r="S6" i="37"/>
  <c r="S14" i="37"/>
  <c r="S22" i="37"/>
  <c r="S30" i="37"/>
  <c r="S38" i="37"/>
  <c r="S46" i="37"/>
  <c r="S54" i="37"/>
  <c r="S62" i="37"/>
  <c r="S70" i="37"/>
  <c r="S78" i="37"/>
  <c r="S86" i="37"/>
  <c r="S94" i="37"/>
  <c r="S102" i="37"/>
  <c r="S110" i="37"/>
  <c r="S118" i="37"/>
  <c r="S126" i="37"/>
  <c r="S134" i="37"/>
  <c r="S142" i="37"/>
  <c r="S150" i="37"/>
  <c r="S158" i="37"/>
  <c r="S4" i="36"/>
  <c r="S12" i="36"/>
  <c r="S20" i="36"/>
  <c r="S28" i="36"/>
  <c r="S36" i="36"/>
  <c r="S44" i="36"/>
  <c r="S52" i="36"/>
  <c r="S60" i="36"/>
  <c r="S68" i="36"/>
  <c r="S76" i="36"/>
  <c r="S84" i="36"/>
  <c r="S92" i="36"/>
  <c r="S100" i="36"/>
  <c r="S108" i="36"/>
  <c r="S116" i="36"/>
  <c r="S124" i="36"/>
  <c r="S132" i="36"/>
  <c r="S140" i="36"/>
  <c r="S148" i="36"/>
  <c r="S156" i="36"/>
  <c r="S10" i="35"/>
  <c r="S18" i="35"/>
  <c r="S26" i="35"/>
  <c r="S34" i="35"/>
  <c r="S42" i="35"/>
  <c r="S50" i="35"/>
  <c r="S58" i="35"/>
  <c r="S66" i="35"/>
  <c r="S74" i="35"/>
  <c r="S82" i="35"/>
  <c r="S90" i="35"/>
  <c r="S98" i="35"/>
  <c r="S106" i="35"/>
  <c r="S114" i="35"/>
  <c r="S122" i="35"/>
  <c r="S130" i="35"/>
  <c r="S138" i="35"/>
  <c r="S146" i="35"/>
  <c r="S42" i="3"/>
  <c r="S130" i="3"/>
  <c r="S9" i="3"/>
  <c r="S17" i="3"/>
  <c r="S25" i="3"/>
  <c r="S33" i="3"/>
  <c r="S41" i="3"/>
  <c r="S49" i="3"/>
  <c r="S57" i="3"/>
  <c r="S65" i="3"/>
  <c r="S73" i="3"/>
  <c r="S81" i="3"/>
  <c r="S89" i="3"/>
  <c r="S97" i="3"/>
  <c r="S105" i="3"/>
  <c r="S113" i="3"/>
  <c r="S121" i="3"/>
  <c r="S129" i="3"/>
  <c r="S137" i="3"/>
  <c r="S145" i="3"/>
  <c r="S153" i="3"/>
  <c r="S161" i="3"/>
  <c r="S7" i="37"/>
  <c r="S15" i="37"/>
  <c r="S23" i="37"/>
  <c r="S31" i="37"/>
  <c r="S39" i="37"/>
  <c r="S47" i="37"/>
  <c r="S55" i="37"/>
  <c r="S63" i="37"/>
  <c r="S71" i="37"/>
  <c r="S79" i="37"/>
  <c r="S87" i="37"/>
  <c r="S95" i="37"/>
  <c r="S103" i="37"/>
  <c r="S111" i="37"/>
  <c r="S119" i="37"/>
  <c r="S127" i="37"/>
  <c r="S135" i="37"/>
  <c r="S143" i="37"/>
  <c r="S151" i="37"/>
  <c r="S159" i="37"/>
  <c r="S5" i="36"/>
  <c r="S13" i="36"/>
  <c r="S21" i="36"/>
  <c r="S29" i="36"/>
  <c r="S37" i="36"/>
  <c r="S45" i="36"/>
  <c r="S53" i="36"/>
  <c r="S61" i="36"/>
  <c r="S69" i="36"/>
  <c r="S77" i="36"/>
  <c r="S85" i="36"/>
  <c r="S93" i="36"/>
  <c r="S101" i="36"/>
  <c r="S109" i="36"/>
  <c r="S117" i="36"/>
  <c r="S125" i="36"/>
  <c r="S133" i="36"/>
  <c r="S141" i="36"/>
  <c r="S149" i="36"/>
  <c r="S157" i="36"/>
  <c r="S3" i="35"/>
  <c r="S11" i="35"/>
  <c r="S19" i="35"/>
  <c r="S27" i="35"/>
  <c r="S35" i="35"/>
  <c r="S43" i="35"/>
  <c r="S51" i="35"/>
  <c r="S59" i="35"/>
  <c r="S67" i="35"/>
  <c r="S75" i="35"/>
  <c r="S83" i="35"/>
  <c r="S91" i="35"/>
  <c r="S99" i="35"/>
  <c r="S107" i="35"/>
  <c r="S115" i="35"/>
  <c r="S123" i="35"/>
  <c r="S131" i="35"/>
  <c r="S139" i="35"/>
  <c r="S18" i="3"/>
  <c r="S58" i="3"/>
  <c r="S74" i="3"/>
  <c r="S82" i="3"/>
  <c r="S90" i="3"/>
  <c r="S138" i="3"/>
  <c r="S162" i="3"/>
  <c r="S8" i="37"/>
  <c r="S16" i="37"/>
  <c r="S24" i="37"/>
  <c r="S32" i="37"/>
  <c r="S40" i="37"/>
  <c r="S48" i="37"/>
  <c r="S56" i="37"/>
  <c r="S64" i="37"/>
  <c r="S72" i="37"/>
  <c r="S80" i="37"/>
  <c r="S88" i="37"/>
  <c r="S96" i="37"/>
  <c r="S104" i="37"/>
  <c r="S112" i="37"/>
  <c r="S120" i="37"/>
  <c r="S128" i="37"/>
  <c r="S136" i="37"/>
  <c r="S144" i="37"/>
  <c r="S152" i="37"/>
  <c r="S160" i="37"/>
  <c r="S6" i="36"/>
  <c r="S14" i="36"/>
  <c r="S22" i="36"/>
  <c r="S30" i="36"/>
  <c r="S38" i="36"/>
  <c r="S46" i="36"/>
  <c r="S54" i="36"/>
  <c r="S62" i="36"/>
  <c r="S70" i="36"/>
  <c r="S78" i="36"/>
  <c r="S86" i="36"/>
  <c r="S94" i="36"/>
  <c r="S102" i="36"/>
  <c r="S110" i="36"/>
  <c r="S118" i="36"/>
  <c r="S126" i="36"/>
  <c r="S134" i="36"/>
  <c r="S142" i="36"/>
  <c r="S150" i="36"/>
  <c r="S158" i="36"/>
  <c r="S4" i="35"/>
  <c r="S12" i="35"/>
  <c r="S20" i="35"/>
  <c r="S28" i="35"/>
  <c r="S36" i="35"/>
  <c r="S44" i="35"/>
  <c r="S52" i="35"/>
  <c r="S60" i="35"/>
  <c r="S68" i="35"/>
  <c r="S76" i="35"/>
  <c r="S84" i="35"/>
  <c r="S92" i="35"/>
  <c r="S100" i="35"/>
  <c r="S108" i="35"/>
  <c r="S116" i="35"/>
  <c r="S124" i="35"/>
  <c r="S132" i="35"/>
  <c r="S140" i="35"/>
  <c r="S148" i="35"/>
  <c r="S156" i="35"/>
  <c r="S10" i="34"/>
  <c r="S18" i="34"/>
  <c r="S26" i="34"/>
  <c r="S34" i="34"/>
  <c r="S42" i="34"/>
  <c r="S50" i="34"/>
  <c r="S58" i="34"/>
  <c r="S66" i="34"/>
  <c r="S74" i="34"/>
  <c r="S82" i="34"/>
  <c r="S90" i="34"/>
  <c r="S98" i="34"/>
  <c r="S106" i="34"/>
  <c r="S114" i="34"/>
  <c r="S122" i="34"/>
  <c r="S130" i="34"/>
  <c r="S138" i="34"/>
  <c r="S146" i="34"/>
  <c r="S154" i="34"/>
  <c r="S162" i="34"/>
  <c r="S6" i="32"/>
  <c r="S14" i="32"/>
  <c r="S22" i="32"/>
  <c r="S30" i="32"/>
  <c r="S38" i="32"/>
  <c r="S46" i="32"/>
  <c r="S54" i="32"/>
  <c r="S62" i="32"/>
  <c r="S70" i="32"/>
  <c r="S78" i="32"/>
  <c r="S86" i="32"/>
  <c r="S94" i="32"/>
  <c r="S102" i="32"/>
  <c r="S110" i="32"/>
  <c r="S118" i="32"/>
  <c r="S126" i="32"/>
  <c r="S134" i="32"/>
  <c r="S142" i="32"/>
  <c r="S150" i="32"/>
  <c r="S158" i="32"/>
  <c r="S4" i="31"/>
  <c r="S12" i="31"/>
  <c r="S20" i="31"/>
  <c r="S28" i="31"/>
  <c r="S36" i="31"/>
  <c r="S44" i="31"/>
  <c r="S52" i="31"/>
  <c r="S60" i="31"/>
  <c r="S68" i="31"/>
  <c r="S76" i="31"/>
  <c r="S84" i="31"/>
  <c r="S92" i="31"/>
  <c r="S100" i="31"/>
  <c r="S108" i="31"/>
  <c r="S116" i="31"/>
  <c r="S124" i="31"/>
  <c r="S132" i="31"/>
  <c r="S140" i="31"/>
  <c r="S148" i="31"/>
  <c r="S156" i="31"/>
  <c r="S10" i="30"/>
  <c r="S18" i="30"/>
  <c r="S26" i="30"/>
  <c r="S34" i="30"/>
  <c r="S42" i="30"/>
  <c r="S50" i="30"/>
  <c r="S58" i="30"/>
  <c r="S66" i="30"/>
  <c r="S74" i="30"/>
  <c r="S82" i="30"/>
  <c r="S90" i="30"/>
  <c r="S98" i="30"/>
  <c r="S106" i="30"/>
  <c r="S114" i="30"/>
  <c r="S122" i="30"/>
  <c r="S130" i="30"/>
  <c r="S138" i="30"/>
  <c r="S146" i="30"/>
  <c r="S154" i="30"/>
  <c r="S162" i="30"/>
  <c r="S8" i="29"/>
  <c r="S16" i="29"/>
  <c r="S24" i="29"/>
  <c r="S32" i="29"/>
  <c r="S40" i="29"/>
  <c r="S48" i="29"/>
  <c r="S56" i="29"/>
  <c r="S64" i="29"/>
  <c r="S72" i="29"/>
  <c r="S80" i="29"/>
  <c r="S88" i="29"/>
  <c r="S96" i="29"/>
  <c r="S104" i="29"/>
  <c r="S112" i="29"/>
  <c r="S120" i="29"/>
  <c r="S128" i="29"/>
  <c r="S136" i="29"/>
  <c r="S144" i="29"/>
  <c r="S152" i="29"/>
  <c r="S160" i="29"/>
  <c r="S6" i="28"/>
  <c r="S14" i="28"/>
  <c r="S22" i="28"/>
  <c r="S30" i="28"/>
  <c r="S38" i="28"/>
  <c r="S46" i="28"/>
  <c r="S54" i="28"/>
  <c r="S62" i="28"/>
  <c r="S154" i="3"/>
  <c r="S500" i="33"/>
  <c r="S3" i="3"/>
  <c r="S11" i="3"/>
  <c r="S19" i="3"/>
  <c r="S27" i="3"/>
  <c r="S35" i="3"/>
  <c r="S43" i="3"/>
  <c r="S51" i="3"/>
  <c r="S59" i="3"/>
  <c r="S67" i="3"/>
  <c r="S75" i="3"/>
  <c r="S83" i="3"/>
  <c r="S91" i="3"/>
  <c r="S99" i="3"/>
  <c r="S107" i="3"/>
  <c r="S115" i="3"/>
  <c r="S123" i="3"/>
  <c r="S131" i="3"/>
  <c r="S139" i="3"/>
  <c r="S147" i="3"/>
  <c r="S155" i="3"/>
  <c r="S163" i="3"/>
  <c r="S9" i="37"/>
  <c r="S17" i="37"/>
  <c r="S25" i="37"/>
  <c r="S33" i="37"/>
  <c r="S41" i="37"/>
  <c r="S49" i="37"/>
  <c r="S57" i="37"/>
  <c r="S65" i="37"/>
  <c r="S73" i="37"/>
  <c r="S81" i="37"/>
  <c r="S89" i="37"/>
  <c r="S97" i="37"/>
  <c r="S105" i="37"/>
  <c r="S113" i="37"/>
  <c r="S121" i="37"/>
  <c r="S129" i="37"/>
  <c r="S137" i="37"/>
  <c r="S145" i="37"/>
  <c r="S153" i="37"/>
  <c r="S161" i="37"/>
  <c r="S7" i="36"/>
  <c r="S15" i="36"/>
  <c r="S23" i="36"/>
  <c r="S31" i="36"/>
  <c r="S39" i="36"/>
  <c r="S47" i="36"/>
  <c r="S55" i="36"/>
  <c r="S63" i="36"/>
  <c r="S71" i="36"/>
  <c r="S79" i="36"/>
  <c r="S87" i="36"/>
  <c r="S95" i="36"/>
  <c r="S103" i="36"/>
  <c r="S111" i="36"/>
  <c r="S119" i="36"/>
  <c r="S127" i="36"/>
  <c r="S135" i="36"/>
  <c r="S143" i="36"/>
  <c r="S151" i="36"/>
  <c r="S159" i="36"/>
  <c r="S5" i="35"/>
  <c r="S13" i="35"/>
  <c r="S21" i="35"/>
  <c r="S29" i="35"/>
  <c r="S37" i="35"/>
  <c r="S45" i="35"/>
  <c r="S53" i="35"/>
  <c r="S61" i="35"/>
  <c r="S69" i="35"/>
  <c r="S77" i="35"/>
  <c r="S85" i="35"/>
  <c r="S93" i="35"/>
  <c r="S101" i="35"/>
  <c r="S109" i="35"/>
  <c r="S117" i="35"/>
  <c r="S125" i="35"/>
  <c r="S133" i="35"/>
  <c r="S141" i="35"/>
  <c r="S149" i="35"/>
  <c r="S50" i="3"/>
  <c r="S146" i="3"/>
  <c r="S4" i="3"/>
  <c r="S12" i="3"/>
  <c r="S20" i="3"/>
  <c r="S28" i="3"/>
  <c r="S36" i="3"/>
  <c r="S44" i="3"/>
  <c r="S52" i="3"/>
  <c r="S60" i="3"/>
  <c r="S68" i="3"/>
  <c r="S76" i="3"/>
  <c r="S84" i="3"/>
  <c r="S92" i="3"/>
  <c r="S100" i="3"/>
  <c r="S108" i="3"/>
  <c r="S116" i="3"/>
  <c r="S124" i="3"/>
  <c r="S132" i="3"/>
  <c r="S140" i="3"/>
  <c r="S148" i="3"/>
  <c r="S156" i="3"/>
  <c r="S10" i="37"/>
  <c r="S18" i="37"/>
  <c r="S26" i="37"/>
  <c r="S34" i="37"/>
  <c r="S42" i="37"/>
  <c r="S50" i="37"/>
  <c r="S58" i="37"/>
  <c r="S66" i="37"/>
  <c r="S74" i="37"/>
  <c r="S82" i="37"/>
  <c r="S90" i="37"/>
  <c r="S98" i="37"/>
  <c r="S106" i="37"/>
  <c r="S114" i="37"/>
  <c r="S122" i="37"/>
  <c r="S130" i="37"/>
  <c r="S138" i="37"/>
  <c r="S146" i="37"/>
  <c r="S154" i="37"/>
  <c r="S162" i="37"/>
  <c r="S8" i="36"/>
  <c r="S16" i="36"/>
  <c r="S24" i="36"/>
  <c r="S32" i="36"/>
  <c r="S40" i="36"/>
  <c r="S48" i="36"/>
  <c r="S56" i="36"/>
  <c r="S64" i="36"/>
  <c r="S72" i="36"/>
  <c r="S80" i="36"/>
  <c r="S88" i="36"/>
  <c r="S96" i="36"/>
  <c r="S104" i="36"/>
  <c r="S112" i="36"/>
  <c r="S120" i="36"/>
  <c r="S128" i="36"/>
  <c r="S136" i="36"/>
  <c r="S144" i="36"/>
  <c r="S152" i="36"/>
  <c r="S160" i="36"/>
  <c r="S6" i="35"/>
  <c r="S14" i="35"/>
  <c r="S22" i="35"/>
  <c r="S30" i="35"/>
  <c r="S38" i="35"/>
  <c r="S46" i="35"/>
  <c r="S54" i="35"/>
  <c r="S62" i="35"/>
  <c r="S70" i="35"/>
  <c r="S78" i="35"/>
  <c r="S86" i="35"/>
  <c r="S94" i="35"/>
  <c r="S102" i="35"/>
  <c r="S110" i="35"/>
  <c r="S118" i="35"/>
  <c r="S126" i="35"/>
  <c r="S134" i="35"/>
  <c r="S142" i="35"/>
  <c r="S10" i="3"/>
  <c r="S98" i="3"/>
  <c r="S497" i="37"/>
  <c r="S489" i="37"/>
  <c r="S481" i="37"/>
  <c r="S473" i="37"/>
  <c r="S465" i="37"/>
  <c r="S457" i="37"/>
  <c r="S449" i="37"/>
  <c r="S441" i="37"/>
  <c r="S433" i="37"/>
  <c r="S425" i="37"/>
  <c r="S417" i="37"/>
  <c r="S409" i="37"/>
  <c r="S401" i="37"/>
  <c r="S393" i="37"/>
  <c r="S385" i="37"/>
  <c r="S377" i="37"/>
  <c r="S369" i="37"/>
  <c r="S361" i="37"/>
  <c r="S353" i="37"/>
  <c r="S345" i="37"/>
  <c r="S337" i="37"/>
  <c r="S329" i="37"/>
  <c r="S321" i="37"/>
  <c r="S313" i="37"/>
  <c r="S305" i="37"/>
  <c r="S297" i="37"/>
  <c r="S289" i="37"/>
  <c r="S281" i="37"/>
  <c r="S273" i="37"/>
  <c r="S265" i="37"/>
  <c r="S257" i="37"/>
  <c r="S249" i="37"/>
  <c r="S241" i="37"/>
  <c r="S233" i="37"/>
  <c r="S225" i="37"/>
  <c r="S217" i="37"/>
  <c r="S209" i="37"/>
  <c r="S201" i="37"/>
  <c r="S193" i="37"/>
  <c r="S185" i="37"/>
  <c r="S177" i="37"/>
  <c r="S169" i="37"/>
  <c r="S498" i="36"/>
  <c r="S490" i="36"/>
  <c r="S482" i="36"/>
  <c r="S474" i="36"/>
  <c r="S466" i="36"/>
  <c r="S458" i="36"/>
  <c r="S450" i="36"/>
  <c r="S442" i="36"/>
  <c r="S434" i="36"/>
  <c r="S426" i="36"/>
  <c r="S418" i="36"/>
  <c r="S410" i="36"/>
  <c r="S402" i="36"/>
  <c r="S394" i="36"/>
  <c r="S386" i="36"/>
  <c r="S378" i="36"/>
  <c r="S496" i="37"/>
  <c r="S488" i="37"/>
  <c r="S480" i="37"/>
  <c r="S472" i="37"/>
  <c r="S464" i="37"/>
  <c r="S456" i="37"/>
  <c r="S448" i="37"/>
  <c r="S440" i="37"/>
  <c r="S432" i="37"/>
  <c r="S424" i="37"/>
  <c r="S416" i="37"/>
  <c r="S408" i="37"/>
  <c r="S400" i="37"/>
  <c r="S392" i="37"/>
  <c r="S384" i="37"/>
  <c r="S376" i="37"/>
  <c r="S368" i="37"/>
  <c r="S360" i="37"/>
  <c r="S352" i="37"/>
  <c r="S344" i="37"/>
  <c r="S336" i="37"/>
  <c r="S328" i="37"/>
  <c r="S320" i="37"/>
  <c r="S312" i="37"/>
  <c r="S304" i="37"/>
  <c r="S296" i="37"/>
  <c r="S288" i="37"/>
  <c r="S280" i="37"/>
  <c r="S272" i="37"/>
  <c r="S264" i="37"/>
  <c r="S256" i="37"/>
  <c r="S248" i="37"/>
  <c r="S240" i="37"/>
  <c r="S232" i="37"/>
  <c r="S224" i="37"/>
  <c r="S216" i="37"/>
  <c r="S208" i="37"/>
  <c r="S200" i="37"/>
  <c r="S192" i="37"/>
  <c r="S184" i="37"/>
  <c r="S176" i="37"/>
  <c r="S168" i="37"/>
  <c r="S497" i="36"/>
  <c r="S489" i="36"/>
  <c r="S481" i="36"/>
  <c r="S473" i="36"/>
  <c r="S465" i="36"/>
  <c r="S457" i="36"/>
  <c r="S449" i="36"/>
  <c r="S441" i="36"/>
  <c r="S433" i="36"/>
  <c r="S425" i="36"/>
  <c r="S417" i="36"/>
  <c r="S409" i="36"/>
  <c r="S401" i="36"/>
  <c r="S393" i="36"/>
  <c r="S385" i="36"/>
  <c r="S495" i="37"/>
  <c r="S487" i="37"/>
  <c r="S479" i="37"/>
  <c r="S471" i="37"/>
  <c r="S463" i="37"/>
  <c r="S455" i="37"/>
  <c r="S447" i="37"/>
  <c r="S439" i="37"/>
  <c r="S431" i="37"/>
  <c r="S423" i="37"/>
  <c r="S415" i="37"/>
  <c r="S407" i="37"/>
  <c r="S399" i="37"/>
  <c r="S391" i="37"/>
  <c r="S383" i="37"/>
  <c r="S375" i="37"/>
  <c r="S367" i="37"/>
  <c r="S359" i="37"/>
  <c r="S351" i="37"/>
  <c r="S343" i="37"/>
  <c r="S335" i="37"/>
  <c r="S327" i="37"/>
  <c r="S319" i="37"/>
  <c r="S311" i="37"/>
  <c r="S303" i="37"/>
  <c r="S295" i="37"/>
  <c r="S287" i="37"/>
  <c r="S279" i="37"/>
  <c r="S271" i="37"/>
  <c r="S263" i="37"/>
  <c r="S255" i="37"/>
  <c r="S247" i="37"/>
  <c r="S239" i="37"/>
  <c r="S231" i="37"/>
  <c r="S223" i="37"/>
  <c r="S215" i="37"/>
  <c r="S207" i="37"/>
  <c r="S199" i="37"/>
  <c r="S191" i="37"/>
  <c r="S183" i="37"/>
  <c r="S175" i="37"/>
  <c r="S167" i="37"/>
  <c r="S496" i="36"/>
  <c r="S488" i="36"/>
  <c r="S480" i="36"/>
  <c r="S472" i="36"/>
  <c r="S464" i="36"/>
  <c r="S456" i="36"/>
  <c r="S448" i="36"/>
  <c r="S440" i="36"/>
  <c r="S432" i="36"/>
  <c r="S424" i="36"/>
  <c r="S416" i="36"/>
  <c r="S408" i="36"/>
  <c r="S400" i="36"/>
  <c r="S392" i="36"/>
  <c r="S494" i="37"/>
  <c r="S486" i="37"/>
  <c r="S478" i="37"/>
  <c r="S470" i="37"/>
  <c r="S462" i="37"/>
  <c r="S454" i="37"/>
  <c r="S446" i="37"/>
  <c r="S438" i="37"/>
  <c r="S430" i="37"/>
  <c r="S422" i="37"/>
  <c r="S414" i="37"/>
  <c r="S406" i="37"/>
  <c r="S398" i="37"/>
  <c r="S390" i="37"/>
  <c r="S382" i="37"/>
  <c r="S374" i="37"/>
  <c r="S366" i="37"/>
  <c r="S358" i="37"/>
  <c r="S350" i="37"/>
  <c r="S342" i="37"/>
  <c r="S334" i="37"/>
  <c r="S326" i="37"/>
  <c r="S318" i="37"/>
  <c r="S310" i="37"/>
  <c r="S302" i="37"/>
  <c r="S294" i="37"/>
  <c r="S286" i="37"/>
  <c r="S278" i="37"/>
  <c r="S270" i="37"/>
  <c r="S262" i="37"/>
  <c r="S254" i="37"/>
  <c r="S246" i="37"/>
  <c r="S238" i="37"/>
  <c r="S230" i="37"/>
  <c r="S222" i="37"/>
  <c r="S214" i="37"/>
  <c r="S206" i="37"/>
  <c r="S198" i="37"/>
  <c r="S190" i="37"/>
  <c r="S182" i="37"/>
  <c r="S174" i="37"/>
  <c r="S166" i="37"/>
  <c r="S495" i="36"/>
  <c r="S487" i="36"/>
  <c r="S479" i="36"/>
  <c r="S471" i="36"/>
  <c r="S463" i="36"/>
  <c r="S455" i="36"/>
  <c r="S447" i="36"/>
  <c r="S439" i="36"/>
  <c r="S431" i="36"/>
  <c r="S423" i="36"/>
  <c r="S415" i="36"/>
  <c r="S407" i="36"/>
  <c r="S399" i="36"/>
  <c r="S391" i="36"/>
  <c r="S383" i="36"/>
  <c r="S375" i="36"/>
  <c r="S493" i="37"/>
  <c r="S485" i="37"/>
  <c r="S477" i="37"/>
  <c r="S469" i="37"/>
  <c r="S461" i="37"/>
  <c r="S453" i="37"/>
  <c r="S445" i="37"/>
  <c r="S437" i="37"/>
  <c r="S429" i="37"/>
  <c r="S421" i="37"/>
  <c r="S413" i="37"/>
  <c r="S405" i="37"/>
  <c r="S397" i="37"/>
  <c r="S389" i="37"/>
  <c r="S381" i="37"/>
  <c r="S373" i="37"/>
  <c r="S365" i="37"/>
  <c r="S357" i="37"/>
  <c r="S349" i="37"/>
  <c r="S341" i="37"/>
  <c r="S333" i="37"/>
  <c r="S325" i="37"/>
  <c r="S317" i="37"/>
  <c r="S309" i="37"/>
  <c r="S301" i="37"/>
  <c r="S293" i="37"/>
  <c r="S285" i="37"/>
  <c r="S277" i="37"/>
  <c r="S269" i="37"/>
  <c r="S261" i="37"/>
  <c r="S253" i="37"/>
  <c r="S245" i="37"/>
  <c r="S237" i="37"/>
  <c r="S229" i="37"/>
  <c r="S221" i="37"/>
  <c r="S213" i="37"/>
  <c r="S205" i="37"/>
  <c r="S197" i="37"/>
  <c r="S189" i="37"/>
  <c r="S181" i="37"/>
  <c r="S173" i="37"/>
  <c r="S165" i="37"/>
  <c r="S494" i="36"/>
  <c r="S486" i="36"/>
  <c r="S478" i="36"/>
  <c r="S470" i="36"/>
  <c r="S462" i="36"/>
  <c r="S454" i="36"/>
  <c r="S446" i="36"/>
  <c r="S438" i="36"/>
  <c r="S430" i="36"/>
  <c r="S422" i="36"/>
  <c r="S414" i="36"/>
  <c r="S406" i="36"/>
  <c r="S398" i="36"/>
  <c r="S390" i="36"/>
  <c r="S382" i="36"/>
  <c r="S374" i="36"/>
  <c r="S366" i="36"/>
  <c r="S358" i="36"/>
  <c r="S350" i="36"/>
  <c r="S500" i="37"/>
  <c r="S492" i="37"/>
  <c r="S484" i="37"/>
  <c r="S476" i="37"/>
  <c r="S468" i="37"/>
  <c r="S460" i="37"/>
  <c r="S452" i="37"/>
  <c r="S444" i="37"/>
  <c r="S436" i="37"/>
  <c r="S428" i="37"/>
  <c r="S420" i="37"/>
  <c r="S412" i="37"/>
  <c r="S404" i="37"/>
  <c r="S396" i="37"/>
  <c r="S388" i="37"/>
  <c r="S380" i="37"/>
  <c r="S372" i="37"/>
  <c r="S364" i="37"/>
  <c r="S356" i="37"/>
  <c r="S348" i="37"/>
  <c r="S340" i="37"/>
  <c r="S332" i="37"/>
  <c r="S324" i="37"/>
  <c r="S316" i="37"/>
  <c r="S308" i="37"/>
  <c r="S300" i="37"/>
  <c r="S292" i="37"/>
  <c r="S284" i="37"/>
  <c r="S276" i="37"/>
  <c r="S268" i="37"/>
  <c r="S260" i="37"/>
  <c r="S252" i="37"/>
  <c r="S244" i="37"/>
  <c r="S236" i="37"/>
  <c r="S228" i="37"/>
  <c r="S220" i="37"/>
  <c r="S212" i="37"/>
  <c r="S204" i="37"/>
  <c r="S196" i="37"/>
  <c r="S188" i="37"/>
  <c r="S180" i="37"/>
  <c r="S172" i="37"/>
  <c r="S164" i="37"/>
  <c r="S493" i="36"/>
  <c r="S485" i="36"/>
  <c r="S477" i="36"/>
  <c r="S469" i="36"/>
  <c r="S461" i="36"/>
  <c r="S453" i="36"/>
  <c r="S445" i="36"/>
  <c r="S437" i="36"/>
  <c r="S429" i="36"/>
  <c r="S421" i="36"/>
  <c r="S413" i="36"/>
  <c r="S405" i="36"/>
  <c r="S397" i="36"/>
  <c r="S389" i="36"/>
  <c r="S381" i="36"/>
  <c r="S499" i="37"/>
  <c r="S491" i="37"/>
  <c r="S483" i="37"/>
  <c r="S475" i="37"/>
  <c r="S467" i="37"/>
  <c r="S459" i="37"/>
  <c r="S451" i="37"/>
  <c r="S443" i="37"/>
  <c r="S435" i="37"/>
  <c r="S427" i="37"/>
  <c r="S419" i="37"/>
  <c r="S411" i="37"/>
  <c r="S403" i="37"/>
  <c r="S395" i="37"/>
  <c r="S387" i="37"/>
  <c r="S379" i="37"/>
  <c r="S371" i="37"/>
  <c r="S363" i="37"/>
  <c r="S355" i="37"/>
  <c r="S347" i="37"/>
  <c r="S339" i="37"/>
  <c r="S331" i="37"/>
  <c r="S323" i="37"/>
  <c r="S315" i="37"/>
  <c r="S307" i="37"/>
  <c r="S299" i="37"/>
  <c r="S291" i="37"/>
  <c r="S283" i="37"/>
  <c r="S275" i="37"/>
  <c r="S267" i="37"/>
  <c r="S259" i="37"/>
  <c r="S251" i="37"/>
  <c r="S243" i="37"/>
  <c r="S235" i="37"/>
  <c r="S227" i="37"/>
  <c r="S219" i="37"/>
  <c r="S211" i="37"/>
  <c r="S203" i="37"/>
  <c r="S195" i="37"/>
  <c r="S187" i="37"/>
  <c r="S179" i="37"/>
  <c r="S171" i="37"/>
  <c r="S500" i="36"/>
  <c r="S492" i="36"/>
  <c r="S484" i="36"/>
  <c r="S476" i="36"/>
  <c r="S468" i="36"/>
  <c r="S460" i="36"/>
  <c r="S452" i="36"/>
  <c r="S444" i="36"/>
  <c r="S436" i="36"/>
  <c r="S428" i="36"/>
  <c r="S420" i="36"/>
  <c r="S412" i="36"/>
  <c r="S404" i="36"/>
  <c r="S396" i="36"/>
  <c r="S388" i="36"/>
  <c r="S380" i="36"/>
  <c r="S482" i="37"/>
  <c r="S418" i="37"/>
  <c r="S354" i="37"/>
  <c r="S290" i="37"/>
  <c r="S226" i="37"/>
  <c r="S499" i="36"/>
  <c r="S435" i="36"/>
  <c r="S379" i="36"/>
  <c r="S368" i="36"/>
  <c r="S359" i="36"/>
  <c r="S349" i="36"/>
  <c r="S341" i="36"/>
  <c r="S333" i="36"/>
  <c r="S325" i="36"/>
  <c r="S317" i="36"/>
  <c r="S309" i="36"/>
  <c r="S301" i="36"/>
  <c r="S293" i="36"/>
  <c r="S285" i="36"/>
  <c r="S277" i="36"/>
  <c r="S269" i="36"/>
  <c r="S261" i="36"/>
  <c r="S253" i="36"/>
  <c r="S245" i="36"/>
  <c r="S237" i="36"/>
  <c r="S229" i="36"/>
  <c r="S221" i="36"/>
  <c r="S213" i="36"/>
  <c r="S205" i="36"/>
  <c r="S197" i="36"/>
  <c r="S189" i="36"/>
  <c r="S181" i="36"/>
  <c r="S173" i="36"/>
  <c r="S165" i="36"/>
  <c r="S494" i="35"/>
  <c r="S486" i="35"/>
  <c r="S478" i="35"/>
  <c r="S470" i="35"/>
  <c r="S462" i="35"/>
  <c r="S454" i="35"/>
  <c r="S446" i="35"/>
  <c r="S438" i="35"/>
  <c r="S430" i="35"/>
  <c r="S422" i="35"/>
  <c r="S414" i="35"/>
  <c r="S406" i="35"/>
  <c r="S398" i="35"/>
  <c r="S390" i="35"/>
  <c r="S382" i="35"/>
  <c r="S374" i="35"/>
  <c r="S366" i="35"/>
  <c r="S358" i="35"/>
  <c r="S350" i="35"/>
  <c r="S342" i="35"/>
  <c r="S334" i="35"/>
  <c r="S326" i="35"/>
  <c r="S318" i="35"/>
  <c r="S310" i="35"/>
  <c r="S302" i="35"/>
  <c r="S294" i="35"/>
  <c r="S286" i="35"/>
  <c r="S278" i="35"/>
  <c r="S270" i="35"/>
  <c r="S262" i="35"/>
  <c r="S254" i="35"/>
  <c r="S246" i="35"/>
  <c r="S238" i="35"/>
  <c r="S230" i="35"/>
  <c r="S222" i="35"/>
  <c r="S214" i="35"/>
  <c r="S206" i="35"/>
  <c r="S198" i="35"/>
  <c r="S190" i="35"/>
  <c r="S182" i="35"/>
  <c r="S174" i="35"/>
  <c r="S166" i="35"/>
  <c r="S495" i="34"/>
  <c r="S487" i="34"/>
  <c r="S479" i="34"/>
  <c r="S471" i="34"/>
  <c r="S463" i="34"/>
  <c r="S455" i="34"/>
  <c r="S447" i="34"/>
  <c r="S458" i="37"/>
  <c r="S386" i="37"/>
  <c r="S314" i="37"/>
  <c r="S242" i="37"/>
  <c r="S170" i="37"/>
  <c r="S427" i="36"/>
  <c r="S376" i="36"/>
  <c r="S364" i="36"/>
  <c r="S354" i="36"/>
  <c r="S344" i="36"/>
  <c r="S335" i="36"/>
  <c r="S326" i="36"/>
  <c r="S316" i="36"/>
  <c r="S307" i="36"/>
  <c r="S298" i="36"/>
  <c r="S289" i="36"/>
  <c r="S280" i="36"/>
  <c r="S271" i="36"/>
  <c r="S262" i="36"/>
  <c r="S252" i="36"/>
  <c r="S243" i="36"/>
  <c r="S234" i="36"/>
  <c r="S225" i="36"/>
  <c r="S216" i="36"/>
  <c r="S207" i="36"/>
  <c r="S198" i="36"/>
  <c r="S188" i="36"/>
  <c r="S179" i="36"/>
  <c r="S170" i="36"/>
  <c r="S498" i="35"/>
  <c r="S489" i="35"/>
  <c r="S480" i="35"/>
  <c r="S471" i="35"/>
  <c r="S461" i="35"/>
  <c r="S452" i="35"/>
  <c r="S443" i="35"/>
  <c r="S434" i="35"/>
  <c r="S425" i="35"/>
  <c r="S416" i="35"/>
  <c r="S407" i="35"/>
  <c r="S397" i="35"/>
  <c r="S388" i="35"/>
  <c r="S379" i="35"/>
  <c r="S370" i="35"/>
  <c r="S361" i="35"/>
  <c r="S352" i="35"/>
  <c r="S343" i="35"/>
  <c r="S333" i="35"/>
  <c r="S324" i="35"/>
  <c r="S315" i="35"/>
  <c r="S306" i="35"/>
  <c r="S297" i="35"/>
  <c r="S288" i="35"/>
  <c r="S279" i="35"/>
  <c r="S269" i="35"/>
  <c r="S260" i="35"/>
  <c r="S251" i="35"/>
  <c r="S242" i="35"/>
  <c r="S233" i="35"/>
  <c r="S224" i="35"/>
  <c r="S215" i="35"/>
  <c r="S205" i="35"/>
  <c r="S196" i="35"/>
  <c r="S187" i="35"/>
  <c r="S178" i="35"/>
  <c r="S169" i="35"/>
  <c r="S497" i="34"/>
  <c r="S488" i="34"/>
  <c r="S478" i="34"/>
  <c r="S469" i="34"/>
  <c r="S460" i="34"/>
  <c r="S451" i="34"/>
  <c r="S442" i="34"/>
  <c r="S434" i="34"/>
  <c r="S426" i="34"/>
  <c r="S418" i="34"/>
  <c r="S410" i="34"/>
  <c r="S402" i="34"/>
  <c r="S394" i="34"/>
  <c r="S386" i="34"/>
  <c r="S378" i="34"/>
  <c r="S370" i="34"/>
  <c r="S362" i="34"/>
  <c r="S354" i="34"/>
  <c r="S346" i="34"/>
  <c r="S450" i="37"/>
  <c r="S370" i="37"/>
  <c r="S282" i="37"/>
  <c r="S202" i="37"/>
  <c r="S459" i="36"/>
  <c r="S384" i="36"/>
  <c r="S365" i="36"/>
  <c r="S353" i="36"/>
  <c r="S342" i="36"/>
  <c r="S331" i="36"/>
  <c r="S321" i="36"/>
  <c r="S311" i="36"/>
  <c r="S300" i="36"/>
  <c r="S290" i="36"/>
  <c r="S279" i="36"/>
  <c r="S268" i="36"/>
  <c r="S258" i="36"/>
  <c r="S248" i="36"/>
  <c r="S238" i="36"/>
  <c r="S227" i="36"/>
  <c r="S217" i="36"/>
  <c r="S206" i="36"/>
  <c r="S195" i="36"/>
  <c r="S185" i="36"/>
  <c r="S175" i="36"/>
  <c r="S164" i="36"/>
  <c r="S491" i="35"/>
  <c r="S481" i="35"/>
  <c r="S469" i="35"/>
  <c r="S459" i="35"/>
  <c r="S449" i="35"/>
  <c r="S439" i="35"/>
  <c r="S428" i="35"/>
  <c r="S418" i="35"/>
  <c r="S408" i="35"/>
  <c r="S396" i="35"/>
  <c r="S386" i="35"/>
  <c r="S376" i="35"/>
  <c r="S365" i="35"/>
  <c r="S355" i="35"/>
  <c r="S345" i="35"/>
  <c r="S335" i="35"/>
  <c r="S323" i="35"/>
  <c r="S313" i="35"/>
  <c r="S303" i="35"/>
  <c r="S292" i="35"/>
  <c r="S282" i="35"/>
  <c r="S272" i="35"/>
  <c r="S261" i="35"/>
  <c r="S250" i="35"/>
  <c r="S240" i="35"/>
  <c r="S229" i="35"/>
  <c r="S219" i="35"/>
  <c r="S209" i="35"/>
  <c r="S199" i="35"/>
  <c r="S188" i="35"/>
  <c r="S177" i="35"/>
  <c r="S167" i="35"/>
  <c r="S493" i="34"/>
  <c r="S483" i="34"/>
  <c r="S473" i="34"/>
  <c r="S462" i="34"/>
  <c r="S452" i="34"/>
  <c r="S441" i="34"/>
  <c r="S432" i="34"/>
  <c r="S423" i="34"/>
  <c r="S414" i="34"/>
  <c r="S405" i="34"/>
  <c r="S396" i="34"/>
  <c r="S387" i="34"/>
  <c r="S377" i="34"/>
  <c r="S368" i="34"/>
  <c r="S359" i="34"/>
  <c r="S350" i="34"/>
  <c r="S341" i="34"/>
  <c r="S333" i="34"/>
  <c r="S325" i="34"/>
  <c r="S317" i="34"/>
  <c r="S309" i="34"/>
  <c r="S301" i="34"/>
  <c r="S293" i="34"/>
  <c r="S285" i="34"/>
  <c r="S277" i="34"/>
  <c r="S269" i="34"/>
  <c r="S261" i="34"/>
  <c r="S253" i="34"/>
  <c r="S245" i="34"/>
  <c r="S237" i="34"/>
  <c r="S229" i="34"/>
  <c r="S221" i="34"/>
  <c r="S213" i="34"/>
  <c r="S205" i="34"/>
  <c r="S197" i="34"/>
  <c r="S189" i="34"/>
  <c r="S181" i="34"/>
  <c r="S173" i="34"/>
  <c r="S165" i="34"/>
  <c r="S442" i="37"/>
  <c r="S362" i="37"/>
  <c r="S274" i="37"/>
  <c r="S194" i="37"/>
  <c r="S451" i="36"/>
  <c r="S377" i="36"/>
  <c r="S363" i="36"/>
  <c r="S352" i="36"/>
  <c r="S340" i="36"/>
  <c r="S330" i="36"/>
  <c r="S320" i="36"/>
  <c r="S310" i="36"/>
  <c r="S299" i="36"/>
  <c r="S288" i="36"/>
  <c r="S278" i="36"/>
  <c r="S267" i="36"/>
  <c r="S257" i="36"/>
  <c r="S247" i="36"/>
  <c r="S236" i="36"/>
  <c r="S226" i="36"/>
  <c r="S215" i="36"/>
  <c r="S204" i="36"/>
  <c r="S194" i="36"/>
  <c r="S184" i="36"/>
  <c r="S174" i="36"/>
  <c r="S500" i="35"/>
  <c r="S490" i="35"/>
  <c r="S479" i="35"/>
  <c r="S468" i="35"/>
  <c r="S458" i="35"/>
  <c r="S448" i="35"/>
  <c r="S437" i="35"/>
  <c r="S427" i="35"/>
  <c r="S417" i="35"/>
  <c r="S405" i="35"/>
  <c r="S395" i="35"/>
  <c r="S385" i="35"/>
  <c r="S375" i="35"/>
  <c r="S364" i="35"/>
  <c r="S354" i="35"/>
  <c r="S344" i="35"/>
  <c r="S332" i="35"/>
  <c r="S322" i="35"/>
  <c r="S312" i="35"/>
  <c r="S301" i="35"/>
  <c r="S291" i="35"/>
  <c r="S281" i="35"/>
  <c r="S271" i="35"/>
  <c r="S259" i="35"/>
  <c r="S249" i="35"/>
  <c r="S239" i="35"/>
  <c r="S228" i="35"/>
  <c r="S218" i="35"/>
  <c r="S208" i="35"/>
  <c r="S197" i="35"/>
  <c r="S186" i="35"/>
  <c r="S176" i="35"/>
  <c r="S165" i="35"/>
  <c r="S492" i="34"/>
  <c r="S482" i="34"/>
  <c r="S472" i="34"/>
  <c r="S461" i="34"/>
  <c r="S450" i="34"/>
  <c r="S440" i="34"/>
  <c r="S431" i="34"/>
  <c r="S422" i="34"/>
  <c r="S413" i="34"/>
  <c r="S404" i="34"/>
  <c r="S395" i="34"/>
  <c r="S385" i="34"/>
  <c r="S376" i="34"/>
  <c r="S367" i="34"/>
  <c r="S358" i="34"/>
  <c r="S349" i="34"/>
  <c r="S340" i="34"/>
  <c r="S332" i="34"/>
  <c r="S324" i="34"/>
  <c r="S316" i="34"/>
  <c r="S308" i="34"/>
  <c r="S300" i="34"/>
  <c r="S292" i="34"/>
  <c r="S284" i="34"/>
  <c r="S276" i="34"/>
  <c r="S268" i="34"/>
  <c r="S260" i="34"/>
  <c r="S252" i="34"/>
  <c r="S244" i="34"/>
  <c r="S236" i="34"/>
  <c r="S228" i="34"/>
  <c r="S220" i="34"/>
  <c r="S212" i="34"/>
  <c r="S204" i="34"/>
  <c r="S196" i="34"/>
  <c r="S188" i="34"/>
  <c r="S180" i="34"/>
  <c r="S172" i="34"/>
  <c r="S164" i="34"/>
  <c r="S434" i="37"/>
  <c r="S346" i="37"/>
  <c r="S266" i="37"/>
  <c r="S186" i="37"/>
  <c r="S443" i="36"/>
  <c r="S373" i="36"/>
  <c r="S362" i="36"/>
  <c r="S351" i="36"/>
  <c r="S339" i="36"/>
  <c r="S329" i="36"/>
  <c r="S319" i="36"/>
  <c r="S308" i="36"/>
  <c r="S297" i="36"/>
  <c r="S287" i="36"/>
  <c r="S276" i="36"/>
  <c r="S266" i="36"/>
  <c r="S256" i="36"/>
  <c r="S246" i="36"/>
  <c r="S235" i="36"/>
  <c r="S224" i="36"/>
  <c r="S214" i="36"/>
  <c r="S203" i="36"/>
  <c r="S193" i="36"/>
  <c r="S183" i="36"/>
  <c r="S172" i="36"/>
  <c r="S499" i="35"/>
  <c r="S488" i="35"/>
  <c r="S477" i="35"/>
  <c r="S467" i="35"/>
  <c r="S457" i="35"/>
  <c r="S447" i="35"/>
  <c r="S436" i="35"/>
  <c r="S426" i="35"/>
  <c r="S415" i="35"/>
  <c r="S404" i="35"/>
  <c r="S394" i="35"/>
  <c r="S384" i="35"/>
  <c r="S373" i="35"/>
  <c r="S363" i="35"/>
  <c r="S353" i="35"/>
  <c r="S341" i="35"/>
  <c r="S331" i="35"/>
  <c r="S321" i="35"/>
  <c r="S311" i="35"/>
  <c r="S300" i="35"/>
  <c r="S290" i="35"/>
  <c r="S280" i="35"/>
  <c r="S268" i="35"/>
  <c r="S258" i="35"/>
  <c r="S248" i="35"/>
  <c r="S237" i="35"/>
  <c r="S227" i="35"/>
  <c r="S217" i="35"/>
  <c r="S207" i="35"/>
  <c r="S195" i="35"/>
  <c r="S185" i="35"/>
  <c r="S175" i="35"/>
  <c r="S164" i="35"/>
  <c r="S491" i="34"/>
  <c r="S481" i="34"/>
  <c r="S470" i="34"/>
  <c r="S459" i="34"/>
  <c r="S449" i="34"/>
  <c r="S439" i="34"/>
  <c r="S430" i="34"/>
  <c r="S421" i="34"/>
  <c r="S412" i="34"/>
  <c r="S403" i="34"/>
  <c r="S393" i="34"/>
  <c r="S384" i="34"/>
  <c r="S375" i="34"/>
  <c r="S366" i="34"/>
  <c r="S357" i="34"/>
  <c r="S348" i="34"/>
  <c r="S339" i="34"/>
  <c r="S331" i="34"/>
  <c r="S323" i="34"/>
  <c r="S315" i="34"/>
  <c r="S307" i="34"/>
  <c r="S426" i="37"/>
  <c r="S338" i="37"/>
  <c r="S258" i="37"/>
  <c r="S178" i="37"/>
  <c r="S419" i="36"/>
  <c r="S372" i="36"/>
  <c r="S361" i="36"/>
  <c r="S348" i="36"/>
  <c r="S338" i="36"/>
  <c r="S328" i="36"/>
  <c r="S318" i="36"/>
  <c r="S306" i="36"/>
  <c r="S296" i="36"/>
  <c r="S286" i="36"/>
  <c r="S275" i="36"/>
  <c r="S265" i="36"/>
  <c r="S255" i="36"/>
  <c r="S244" i="36"/>
  <c r="S233" i="36"/>
  <c r="S223" i="36"/>
  <c r="S212" i="36"/>
  <c r="S202" i="36"/>
  <c r="S192" i="36"/>
  <c r="S182" i="36"/>
  <c r="S171" i="36"/>
  <c r="S497" i="35"/>
  <c r="S487" i="35"/>
  <c r="S476" i="35"/>
  <c r="S466" i="35"/>
  <c r="S456" i="35"/>
  <c r="S445" i="35"/>
  <c r="S435" i="35"/>
  <c r="S424" i="35"/>
  <c r="S413" i="35"/>
  <c r="S403" i="35"/>
  <c r="S393" i="35"/>
  <c r="S383" i="35"/>
  <c r="S372" i="35"/>
  <c r="S362" i="35"/>
  <c r="S351" i="35"/>
  <c r="S340" i="35"/>
  <c r="S330" i="35"/>
  <c r="S320" i="35"/>
  <c r="S309" i="35"/>
  <c r="S299" i="35"/>
  <c r="S289" i="35"/>
  <c r="S277" i="35"/>
  <c r="S267" i="35"/>
  <c r="S257" i="35"/>
  <c r="S247" i="35"/>
  <c r="S236" i="35"/>
  <c r="S226" i="35"/>
  <c r="S216" i="35"/>
  <c r="S204" i="35"/>
  <c r="S194" i="35"/>
  <c r="S184" i="35"/>
  <c r="S173" i="35"/>
  <c r="S500" i="34"/>
  <c r="S490" i="34"/>
  <c r="S480" i="34"/>
  <c r="S468" i="34"/>
  <c r="S458" i="34"/>
  <c r="S448" i="34"/>
  <c r="S438" i="34"/>
  <c r="S429" i="34"/>
  <c r="S420" i="34"/>
  <c r="S411" i="34"/>
  <c r="S401" i="34"/>
  <c r="S392" i="34"/>
  <c r="S383" i="34"/>
  <c r="S374" i="34"/>
  <c r="S365" i="34"/>
  <c r="S356" i="34"/>
  <c r="S347" i="34"/>
  <c r="S338" i="34"/>
  <c r="S330" i="34"/>
  <c r="S322" i="34"/>
  <c r="S314" i="34"/>
  <c r="S306" i="34"/>
  <c r="S298" i="34"/>
  <c r="S290" i="34"/>
  <c r="S282" i="34"/>
  <c r="S274" i="34"/>
  <c r="S266" i="34"/>
  <c r="S258" i="34"/>
  <c r="S498" i="37"/>
  <c r="S410" i="37"/>
  <c r="S330" i="37"/>
  <c r="S250" i="37"/>
  <c r="S491" i="36"/>
  <c r="S411" i="36"/>
  <c r="S371" i="36"/>
  <c r="S360" i="36"/>
  <c r="S347" i="36"/>
  <c r="S337" i="36"/>
  <c r="S327" i="36"/>
  <c r="S315" i="36"/>
  <c r="S305" i="36"/>
  <c r="S295" i="36"/>
  <c r="S284" i="36"/>
  <c r="S274" i="36"/>
  <c r="S264" i="36"/>
  <c r="S254" i="36"/>
  <c r="S242" i="36"/>
  <c r="S232" i="36"/>
  <c r="S222" i="36"/>
  <c r="S211" i="36"/>
  <c r="S201" i="36"/>
  <c r="S191" i="36"/>
  <c r="S180" i="36"/>
  <c r="S169" i="36"/>
  <c r="S496" i="35"/>
  <c r="S485" i="35"/>
  <c r="S475" i="35"/>
  <c r="S465" i="35"/>
  <c r="S455" i="35"/>
  <c r="S444" i="35"/>
  <c r="S433" i="35"/>
  <c r="S423" i="35"/>
  <c r="S412" i="35"/>
  <c r="S402" i="35"/>
  <c r="S392" i="35"/>
  <c r="S381" i="35"/>
  <c r="S371" i="35"/>
  <c r="S360" i="35"/>
  <c r="S349" i="35"/>
  <c r="S339" i="35"/>
  <c r="S329" i="35"/>
  <c r="S319" i="35"/>
  <c r="S308" i="35"/>
  <c r="S298" i="35"/>
  <c r="S287" i="35"/>
  <c r="S276" i="35"/>
  <c r="S266" i="35"/>
  <c r="S256" i="35"/>
  <c r="S245" i="35"/>
  <c r="S235" i="35"/>
  <c r="S225" i="35"/>
  <c r="S213" i="35"/>
  <c r="S203" i="35"/>
  <c r="S193" i="35"/>
  <c r="S183" i="35"/>
  <c r="S172" i="35"/>
  <c r="S499" i="34"/>
  <c r="S489" i="34"/>
  <c r="S477" i="34"/>
  <c r="S467" i="34"/>
  <c r="S457" i="34"/>
  <c r="S446" i="34"/>
  <c r="S437" i="34"/>
  <c r="S428" i="34"/>
  <c r="S419" i="34"/>
  <c r="S409" i="34"/>
  <c r="S400" i="34"/>
  <c r="S391" i="34"/>
  <c r="S382" i="34"/>
  <c r="S373" i="34"/>
  <c r="S364" i="34"/>
  <c r="S355" i="34"/>
  <c r="S345" i="34"/>
  <c r="S337" i="34"/>
  <c r="S329" i="34"/>
  <c r="S394" i="37"/>
  <c r="S483" i="36"/>
  <c r="S367" i="36"/>
  <c r="S334" i="36"/>
  <c r="S304" i="36"/>
  <c r="S281" i="36"/>
  <c r="S250" i="36"/>
  <c r="S220" i="36"/>
  <c r="S196" i="36"/>
  <c r="S167" i="36"/>
  <c r="S474" i="35"/>
  <c r="S450" i="35"/>
  <c r="S420" i="35"/>
  <c r="S391" i="35"/>
  <c r="S367" i="35"/>
  <c r="S337" i="35"/>
  <c r="S307" i="35"/>
  <c r="S283" i="35"/>
  <c r="S253" i="35"/>
  <c r="S223" i="35"/>
  <c r="S200" i="35"/>
  <c r="S170" i="35"/>
  <c r="S476" i="34"/>
  <c r="S453" i="34"/>
  <c r="S425" i="34"/>
  <c r="S399" i="34"/>
  <c r="S379" i="34"/>
  <c r="S352" i="34"/>
  <c r="S328" i="34"/>
  <c r="S312" i="34"/>
  <c r="S297" i="34"/>
  <c r="S286" i="34"/>
  <c r="S272" i="34"/>
  <c r="S259" i="34"/>
  <c r="S248" i="34"/>
  <c r="S238" i="34"/>
  <c r="S226" i="34"/>
  <c r="S216" i="34"/>
  <c r="S206" i="34"/>
  <c r="S194" i="34"/>
  <c r="S184" i="34"/>
  <c r="S174" i="34"/>
  <c r="S499" i="32"/>
  <c r="S491" i="32"/>
  <c r="S483" i="32"/>
  <c r="S475" i="32"/>
  <c r="S467" i="32"/>
  <c r="S459" i="32"/>
  <c r="S451" i="32"/>
  <c r="S443" i="32"/>
  <c r="S435" i="32"/>
  <c r="S427" i="32"/>
  <c r="S419" i="32"/>
  <c r="S411" i="32"/>
  <c r="S403" i="32"/>
  <c r="S395" i="32"/>
  <c r="S387" i="32"/>
  <c r="S379" i="32"/>
  <c r="S371" i="32"/>
  <c r="S363" i="32"/>
  <c r="S355" i="32"/>
  <c r="S347" i="32"/>
  <c r="S339" i="32"/>
  <c r="S331" i="32"/>
  <c r="S323" i="32"/>
  <c r="S315" i="32"/>
  <c r="S307" i="32"/>
  <c r="S299" i="32"/>
  <c r="S291" i="32"/>
  <c r="S283" i="32"/>
  <c r="S275" i="32"/>
  <c r="S267" i="32"/>
  <c r="S259" i="32"/>
  <c r="S251" i="32"/>
  <c r="S243" i="32"/>
  <c r="S235" i="32"/>
  <c r="S227" i="32"/>
  <c r="S219" i="32"/>
  <c r="S211" i="32"/>
  <c r="S203" i="32"/>
  <c r="S195" i="32"/>
  <c r="S187" i="32"/>
  <c r="S179" i="32"/>
  <c r="S171" i="32"/>
  <c r="S500" i="31"/>
  <c r="S378" i="37"/>
  <c r="S475" i="36"/>
  <c r="S357" i="36"/>
  <c r="S332" i="36"/>
  <c r="S303" i="36"/>
  <c r="S273" i="36"/>
  <c r="S249" i="36"/>
  <c r="S219" i="36"/>
  <c r="S190" i="36"/>
  <c r="S166" i="36"/>
  <c r="S473" i="35"/>
  <c r="S442" i="35"/>
  <c r="S419" i="35"/>
  <c r="S389" i="35"/>
  <c r="S359" i="35"/>
  <c r="S336" i="35"/>
  <c r="S305" i="35"/>
  <c r="S275" i="35"/>
  <c r="S252" i="35"/>
  <c r="S221" i="35"/>
  <c r="S192" i="35"/>
  <c r="S168" i="35"/>
  <c r="S475" i="34"/>
  <c r="S445" i="34"/>
  <c r="S424" i="34"/>
  <c r="S398" i="34"/>
  <c r="S372" i="34"/>
  <c r="S351" i="34"/>
  <c r="S327" i="34"/>
  <c r="S311" i="34"/>
  <c r="S296" i="34"/>
  <c r="S283" i="34"/>
  <c r="S271" i="34"/>
  <c r="S257" i="34"/>
  <c r="S247" i="34"/>
  <c r="S235" i="34"/>
  <c r="S225" i="34"/>
  <c r="S215" i="34"/>
  <c r="S203" i="34"/>
  <c r="S193" i="34"/>
  <c r="S183" i="34"/>
  <c r="S171" i="34"/>
  <c r="S498" i="32"/>
  <c r="S490" i="32"/>
  <c r="S482" i="32"/>
  <c r="S474" i="32"/>
  <c r="S466" i="32"/>
  <c r="S458" i="32"/>
  <c r="S450" i="32"/>
  <c r="S442" i="32"/>
  <c r="S434" i="32"/>
  <c r="S426" i="32"/>
  <c r="S418" i="32"/>
  <c r="S410" i="32"/>
  <c r="S402" i="32"/>
  <c r="S394" i="32"/>
  <c r="S386" i="32"/>
  <c r="S378" i="32"/>
  <c r="S370" i="32"/>
  <c r="S362" i="32"/>
  <c r="S354" i="32"/>
  <c r="S346" i="32"/>
  <c r="S338" i="32"/>
  <c r="S330" i="32"/>
  <c r="S322" i="32"/>
  <c r="S314" i="32"/>
  <c r="S306" i="32"/>
  <c r="S298" i="32"/>
  <c r="S290" i="32"/>
  <c r="S282" i="32"/>
  <c r="S274" i="32"/>
  <c r="S266" i="32"/>
  <c r="S258" i="32"/>
  <c r="S250" i="32"/>
  <c r="S242" i="32"/>
  <c r="S234" i="32"/>
  <c r="S226" i="32"/>
  <c r="S218" i="32"/>
  <c r="S210" i="32"/>
  <c r="S202" i="32"/>
  <c r="S194" i="32"/>
  <c r="S186" i="32"/>
  <c r="S178" i="32"/>
  <c r="S170" i="32"/>
  <c r="S499" i="31"/>
  <c r="S322" i="37"/>
  <c r="S467" i="36"/>
  <c r="S356" i="36"/>
  <c r="S324" i="36"/>
  <c r="S302" i="36"/>
  <c r="S272" i="36"/>
  <c r="S241" i="36"/>
  <c r="S218" i="36"/>
  <c r="S187" i="36"/>
  <c r="S495" i="35"/>
  <c r="S472" i="35"/>
  <c r="S441" i="35"/>
  <c r="S411" i="35"/>
  <c r="S387" i="35"/>
  <c r="S357" i="35"/>
  <c r="S328" i="35"/>
  <c r="S304" i="35"/>
  <c r="S274" i="35"/>
  <c r="S244" i="35"/>
  <c r="S220" i="35"/>
  <c r="S191" i="35"/>
  <c r="S498" i="34"/>
  <c r="S474" i="34"/>
  <c r="S444" i="34"/>
  <c r="S417" i="34"/>
  <c r="S397" i="34"/>
  <c r="S371" i="34"/>
  <c r="S344" i="34"/>
  <c r="S326" i="34"/>
  <c r="S310" i="34"/>
  <c r="S295" i="34"/>
  <c r="S281" i="34"/>
  <c r="S270" i="34"/>
  <c r="S256" i="34"/>
  <c r="S246" i="34"/>
  <c r="S234" i="34"/>
  <c r="S224" i="34"/>
  <c r="S214" i="34"/>
  <c r="S202" i="34"/>
  <c r="S192" i="34"/>
  <c r="S182" i="34"/>
  <c r="S170" i="34"/>
  <c r="S497" i="32"/>
  <c r="S489" i="32"/>
  <c r="S481" i="32"/>
  <c r="S473" i="32"/>
  <c r="S465" i="32"/>
  <c r="S457" i="32"/>
  <c r="S449" i="32"/>
  <c r="S441" i="32"/>
  <c r="S433" i="32"/>
  <c r="S425" i="32"/>
  <c r="S417" i="32"/>
  <c r="S409" i="32"/>
  <c r="S401" i="32"/>
  <c r="S393" i="32"/>
  <c r="S385" i="32"/>
  <c r="S377" i="32"/>
  <c r="S369" i="32"/>
  <c r="S361" i="32"/>
  <c r="S353" i="32"/>
  <c r="S345" i="32"/>
  <c r="S337" i="32"/>
  <c r="S329" i="32"/>
  <c r="S321" i="32"/>
  <c r="S313" i="32"/>
  <c r="S305" i="32"/>
  <c r="S297" i="32"/>
  <c r="S289" i="32"/>
  <c r="S281" i="32"/>
  <c r="S273" i="32"/>
  <c r="S265" i="32"/>
  <c r="S257" i="32"/>
  <c r="S249" i="32"/>
  <c r="S241" i="32"/>
  <c r="S233" i="32"/>
  <c r="S225" i="32"/>
  <c r="S217" i="32"/>
  <c r="S209" i="32"/>
  <c r="S201" i="32"/>
  <c r="S193" i="32"/>
  <c r="S185" i="32"/>
  <c r="S177" i="32"/>
  <c r="S169" i="32"/>
  <c r="S498" i="31"/>
  <c r="S306" i="37"/>
  <c r="S403" i="36"/>
  <c r="S355" i="36"/>
  <c r="S323" i="36"/>
  <c r="S294" i="36"/>
  <c r="S270" i="36"/>
  <c r="S240" i="36"/>
  <c r="S210" i="36"/>
  <c r="S186" i="36"/>
  <c r="S493" i="35"/>
  <c r="S464" i="35"/>
  <c r="S440" i="35"/>
  <c r="S410" i="35"/>
  <c r="S380" i="35"/>
  <c r="S356" i="35"/>
  <c r="S327" i="35"/>
  <c r="S296" i="35"/>
  <c r="S273" i="35"/>
  <c r="S243" i="35"/>
  <c r="S212" i="35"/>
  <c r="S189" i="35"/>
  <c r="S496" i="34"/>
  <c r="S466" i="34"/>
  <c r="S443" i="34"/>
  <c r="S416" i="34"/>
  <c r="S390" i="34"/>
  <c r="S369" i="34"/>
  <c r="S343" i="34"/>
  <c r="S321" i="34"/>
  <c r="S305" i="34"/>
  <c r="S294" i="34"/>
  <c r="S280" i="34"/>
  <c r="S267" i="34"/>
  <c r="S255" i="34"/>
  <c r="S243" i="34"/>
  <c r="S233" i="34"/>
  <c r="S223" i="34"/>
  <c r="S211" i="34"/>
  <c r="S201" i="34"/>
  <c r="S191" i="34"/>
  <c r="S179" i="34"/>
  <c r="S169" i="34"/>
  <c r="S496" i="32"/>
  <c r="S488" i="32"/>
  <c r="S480" i="32"/>
  <c r="S472" i="32"/>
  <c r="S464" i="32"/>
  <c r="S456" i="32"/>
  <c r="S448" i="32"/>
  <c r="S440" i="32"/>
  <c r="S432" i="32"/>
  <c r="S424" i="32"/>
  <c r="S416" i="32"/>
  <c r="S408" i="32"/>
  <c r="S400" i="32"/>
  <c r="S392" i="32"/>
  <c r="S384" i="32"/>
  <c r="S376" i="32"/>
  <c r="S368" i="32"/>
  <c r="S360" i="32"/>
  <c r="S352" i="32"/>
  <c r="S344" i="32"/>
  <c r="S336" i="32"/>
  <c r="S328" i="32"/>
  <c r="S320" i="32"/>
  <c r="S312" i="32"/>
  <c r="S304" i="32"/>
  <c r="S296" i="32"/>
  <c r="S288" i="32"/>
  <c r="S280" i="32"/>
  <c r="S272" i="32"/>
  <c r="S264" i="32"/>
  <c r="S256" i="32"/>
  <c r="S248" i="32"/>
  <c r="S240" i="32"/>
  <c r="S232" i="32"/>
  <c r="S224" i="32"/>
  <c r="S216" i="32"/>
  <c r="S208" i="32"/>
  <c r="S200" i="32"/>
  <c r="S192" i="32"/>
  <c r="S184" i="32"/>
  <c r="S176" i="32"/>
  <c r="S168" i="32"/>
  <c r="S490" i="37"/>
  <c r="S298" i="37"/>
  <c r="S395" i="36"/>
  <c r="S346" i="36"/>
  <c r="S322" i="36"/>
  <c r="S292" i="36"/>
  <c r="S263" i="36"/>
  <c r="S239" i="36"/>
  <c r="S209" i="36"/>
  <c r="S178" i="36"/>
  <c r="S492" i="35"/>
  <c r="S463" i="35"/>
  <c r="S432" i="35"/>
  <c r="S409" i="35"/>
  <c r="S378" i="35"/>
  <c r="S348" i="35"/>
  <c r="S325" i="35"/>
  <c r="S295" i="35"/>
  <c r="S265" i="35"/>
  <c r="S241" i="35"/>
  <c r="S211" i="35"/>
  <c r="S181" i="35"/>
  <c r="S494" i="34"/>
  <c r="S465" i="34"/>
  <c r="S436" i="34"/>
  <c r="S415" i="34"/>
  <c r="S389" i="34"/>
  <c r="S363" i="34"/>
  <c r="S342" i="34"/>
  <c r="S320" i="34"/>
  <c r="S304" i="34"/>
  <c r="S291" i="34"/>
  <c r="S279" i="34"/>
  <c r="S265" i="34"/>
  <c r="S254" i="34"/>
  <c r="S242" i="34"/>
  <c r="S232" i="34"/>
  <c r="S222" i="34"/>
  <c r="S210" i="34"/>
  <c r="S200" i="34"/>
  <c r="S190" i="34"/>
  <c r="S178" i="34"/>
  <c r="S168" i="34"/>
  <c r="S495" i="32"/>
  <c r="S487" i="32"/>
  <c r="S479" i="32"/>
  <c r="S471" i="32"/>
  <c r="S463" i="32"/>
  <c r="S455" i="32"/>
  <c r="S447" i="32"/>
  <c r="S439" i="32"/>
  <c r="S431" i="32"/>
  <c r="S423" i="32"/>
  <c r="S415" i="32"/>
  <c r="S407" i="32"/>
  <c r="S399" i="32"/>
  <c r="S391" i="32"/>
  <c r="S383" i="32"/>
  <c r="S375" i="32"/>
  <c r="S367" i="32"/>
  <c r="S359" i="32"/>
  <c r="S351" i="32"/>
  <c r="S343" i="32"/>
  <c r="S335" i="32"/>
  <c r="S327" i="32"/>
  <c r="S319" i="32"/>
  <c r="S311" i="32"/>
  <c r="S303" i="32"/>
  <c r="S295" i="32"/>
  <c r="S287" i="32"/>
  <c r="S279" i="32"/>
  <c r="S271" i="32"/>
  <c r="S263" i="32"/>
  <c r="S255" i="32"/>
  <c r="S247" i="32"/>
  <c r="S239" i="32"/>
  <c r="S231" i="32"/>
  <c r="S223" i="32"/>
  <c r="S215" i="32"/>
  <c r="S207" i="32"/>
  <c r="S199" i="32"/>
  <c r="S191" i="32"/>
  <c r="S183" i="32"/>
  <c r="S175" i="32"/>
  <c r="S167" i="32"/>
  <c r="S474" i="37"/>
  <c r="S234" i="37"/>
  <c r="S387" i="36"/>
  <c r="S345" i="36"/>
  <c r="S314" i="36"/>
  <c r="S291" i="36"/>
  <c r="S260" i="36"/>
  <c r="S231" i="36"/>
  <c r="S208" i="36"/>
  <c r="S177" i="36"/>
  <c r="S484" i="35"/>
  <c r="S460" i="35"/>
  <c r="S431" i="35"/>
  <c r="S401" i="35"/>
  <c r="S377" i="35"/>
  <c r="S347" i="35"/>
  <c r="S317" i="35"/>
  <c r="S293" i="35"/>
  <c r="S264" i="35"/>
  <c r="S234" i="35"/>
  <c r="S210" i="35"/>
  <c r="S180" i="35"/>
  <c r="S486" i="34"/>
  <c r="S464" i="34"/>
  <c r="S435" i="34"/>
  <c r="S408" i="34"/>
  <c r="S388" i="34"/>
  <c r="S361" i="34"/>
  <c r="S336" i="34"/>
  <c r="S319" i="34"/>
  <c r="S303" i="34"/>
  <c r="S289" i="34"/>
  <c r="S278" i="34"/>
  <c r="S264" i="34"/>
  <c r="S251" i="34"/>
  <c r="S241" i="34"/>
  <c r="S231" i="34"/>
  <c r="S219" i="34"/>
  <c r="S209" i="34"/>
  <c r="S199" i="34"/>
  <c r="S187" i="34"/>
  <c r="S177" i="34"/>
  <c r="S167" i="34"/>
  <c r="S494" i="32"/>
  <c r="S486" i="32"/>
  <c r="S478" i="32"/>
  <c r="S470" i="32"/>
  <c r="S462" i="32"/>
  <c r="S454" i="32"/>
  <c r="S446" i="32"/>
  <c r="S438" i="32"/>
  <c r="S430" i="32"/>
  <c r="S422" i="32"/>
  <c r="S414" i="32"/>
  <c r="S406" i="32"/>
  <c r="S398" i="32"/>
  <c r="S390" i="32"/>
  <c r="S382" i="32"/>
  <c r="S466" i="37"/>
  <c r="S218" i="37"/>
  <c r="S370" i="36"/>
  <c r="S343" i="36"/>
  <c r="S313" i="36"/>
  <c r="S283" i="36"/>
  <c r="S259" i="36"/>
  <c r="S230" i="36"/>
  <c r="S200" i="36"/>
  <c r="S176" i="36"/>
  <c r="S483" i="35"/>
  <c r="S453" i="35"/>
  <c r="S429" i="35"/>
  <c r="S400" i="35"/>
  <c r="S369" i="35"/>
  <c r="S346" i="35"/>
  <c r="S316" i="35"/>
  <c r="S285" i="35"/>
  <c r="S263" i="35"/>
  <c r="S232" i="35"/>
  <c r="S202" i="35"/>
  <c r="S179" i="35"/>
  <c r="S485" i="34"/>
  <c r="S456" i="34"/>
  <c r="S433" i="34"/>
  <c r="S407" i="34"/>
  <c r="S381" i="34"/>
  <c r="S360" i="34"/>
  <c r="S335" i="34"/>
  <c r="S318" i="34"/>
  <c r="S302" i="34"/>
  <c r="S288" i="34"/>
  <c r="S275" i="34"/>
  <c r="S263" i="34"/>
  <c r="S250" i="34"/>
  <c r="S240" i="34"/>
  <c r="S230" i="34"/>
  <c r="S218" i="34"/>
  <c r="S208" i="34"/>
  <c r="S198" i="34"/>
  <c r="S186" i="34"/>
  <c r="S176" i="34"/>
  <c r="S166" i="34"/>
  <c r="S493" i="32"/>
  <c r="S485" i="32"/>
  <c r="S477" i="32"/>
  <c r="S469" i="32"/>
  <c r="S461" i="32"/>
  <c r="S453" i="32"/>
  <c r="S445" i="32"/>
  <c r="S437" i="32"/>
  <c r="S429" i="32"/>
  <c r="S421" i="32"/>
  <c r="S413" i="32"/>
  <c r="S405" i="32"/>
  <c r="S397" i="32"/>
  <c r="S389" i="32"/>
  <c r="S381" i="32"/>
  <c r="S373" i="32"/>
  <c r="S365" i="32"/>
  <c r="S357" i="32"/>
  <c r="S349" i="32"/>
  <c r="S341" i="32"/>
  <c r="S333" i="32"/>
  <c r="S325" i="32"/>
  <c r="S317" i="32"/>
  <c r="S309" i="32"/>
  <c r="S301" i="32"/>
  <c r="S293" i="32"/>
  <c r="S285" i="32"/>
  <c r="S277" i="32"/>
  <c r="S269" i="32"/>
  <c r="S261" i="32"/>
  <c r="S253" i="32"/>
  <c r="S245" i="32"/>
  <c r="S237" i="32"/>
  <c r="S229" i="32"/>
  <c r="S221" i="32"/>
  <c r="S213" i="32"/>
  <c r="S205" i="32"/>
  <c r="S197" i="32"/>
  <c r="S189" i="32"/>
  <c r="S181" i="32"/>
  <c r="S173" i="32"/>
  <c r="S165" i="32"/>
  <c r="S402" i="37"/>
  <c r="S210" i="37"/>
  <c r="S369" i="36"/>
  <c r="S336" i="36"/>
  <c r="S312" i="36"/>
  <c r="S282" i="36"/>
  <c r="S251" i="36"/>
  <c r="S228" i="36"/>
  <c r="S199" i="36"/>
  <c r="S168" i="36"/>
  <c r="S482" i="35"/>
  <c r="S451" i="35"/>
  <c r="S421" i="35"/>
  <c r="S399" i="35"/>
  <c r="S368" i="35"/>
  <c r="S338" i="35"/>
  <c r="S314" i="35"/>
  <c r="S284" i="35"/>
  <c r="S255" i="35"/>
  <c r="S231" i="35"/>
  <c r="S201" i="35"/>
  <c r="S171" i="35"/>
  <c r="S484" i="34"/>
  <c r="S454" i="34"/>
  <c r="S427" i="34"/>
  <c r="S406" i="34"/>
  <c r="S380" i="34"/>
  <c r="S353" i="34"/>
  <c r="S334" i="34"/>
  <c r="S313" i="34"/>
  <c r="S299" i="34"/>
  <c r="S287" i="34"/>
  <c r="S273" i="34"/>
  <c r="S262" i="34"/>
  <c r="S249" i="34"/>
  <c r="S239" i="34"/>
  <c r="S227" i="34"/>
  <c r="S217" i="34"/>
  <c r="S207" i="34"/>
  <c r="S195" i="34"/>
  <c r="S185" i="34"/>
  <c r="S175" i="34"/>
  <c r="S500" i="32"/>
  <c r="S492" i="32"/>
  <c r="S484" i="32"/>
  <c r="S476" i="32"/>
  <c r="S468" i="32"/>
  <c r="S460" i="32"/>
  <c r="S452" i="32"/>
  <c r="S444" i="32"/>
  <c r="S436" i="32"/>
  <c r="S428" i="32"/>
  <c r="S420" i="32"/>
  <c r="S412" i="32"/>
  <c r="S404" i="32"/>
  <c r="S396" i="32"/>
  <c r="S388" i="32"/>
  <c r="S380" i="32"/>
  <c r="S372" i="32"/>
  <c r="S364" i="32"/>
  <c r="S356" i="32"/>
  <c r="S348" i="32"/>
  <c r="S340" i="32"/>
  <c r="S332" i="32"/>
  <c r="S324" i="32"/>
  <c r="S316" i="32"/>
  <c r="S308" i="32"/>
  <c r="S300" i="32"/>
  <c r="S292" i="32"/>
  <c r="S284" i="32"/>
  <c r="S276" i="32"/>
  <c r="S268" i="32"/>
  <c r="S260" i="32"/>
  <c r="S252" i="32"/>
  <c r="S244" i="32"/>
  <c r="S236" i="32"/>
  <c r="S228" i="32"/>
  <c r="S220" i="32"/>
  <c r="S212" i="32"/>
  <c r="S204" i="32"/>
  <c r="S196" i="32"/>
  <c r="S188" i="32"/>
  <c r="S180" i="32"/>
  <c r="S172" i="32"/>
  <c r="S342" i="32"/>
  <c r="S278" i="32"/>
  <c r="S214" i="32"/>
  <c r="S497" i="31"/>
  <c r="S489" i="31"/>
  <c r="S481" i="31"/>
  <c r="S473" i="31"/>
  <c r="S465" i="31"/>
  <c r="S457" i="31"/>
  <c r="S449" i="31"/>
  <c r="S441" i="31"/>
  <c r="S433" i="31"/>
  <c r="S425" i="31"/>
  <c r="S417" i="31"/>
  <c r="S409" i="31"/>
  <c r="S401" i="31"/>
  <c r="S393" i="31"/>
  <c r="S385" i="31"/>
  <c r="S377" i="31"/>
  <c r="S369" i="31"/>
  <c r="S361" i="31"/>
  <c r="S353" i="31"/>
  <c r="S345" i="31"/>
  <c r="S337" i="31"/>
  <c r="S329" i="31"/>
  <c r="S321" i="31"/>
  <c r="S313" i="31"/>
  <c r="S305" i="31"/>
  <c r="S297" i="31"/>
  <c r="S289" i="31"/>
  <c r="S281" i="31"/>
  <c r="S273" i="31"/>
  <c r="S265" i="31"/>
  <c r="S257" i="31"/>
  <c r="S249" i="31"/>
  <c r="S241" i="31"/>
  <c r="S233" i="31"/>
  <c r="S225" i="31"/>
  <c r="S217" i="31"/>
  <c r="S209" i="31"/>
  <c r="S201" i="31"/>
  <c r="S193" i="31"/>
  <c r="S185" i="31"/>
  <c r="S177" i="31"/>
  <c r="S169" i="31"/>
  <c r="S498" i="30"/>
  <c r="S490" i="30"/>
  <c r="S482" i="30"/>
  <c r="S474" i="30"/>
  <c r="S466" i="30"/>
  <c r="S458" i="30"/>
  <c r="S450" i="30"/>
  <c r="S442" i="30"/>
  <c r="S434" i="30"/>
  <c r="S426" i="30"/>
  <c r="S418" i="30"/>
  <c r="S410" i="30"/>
  <c r="S402" i="30"/>
  <c r="S394" i="30"/>
  <c r="S386" i="30"/>
  <c r="S378" i="30"/>
  <c r="S370" i="30"/>
  <c r="S362" i="30"/>
  <c r="S354" i="30"/>
  <c r="S346" i="30"/>
  <c r="S338" i="30"/>
  <c r="S330" i="30"/>
  <c r="S322" i="30"/>
  <c r="S314" i="30"/>
  <c r="S306" i="30"/>
  <c r="S298" i="30"/>
  <c r="S290" i="30"/>
  <c r="S282" i="30"/>
  <c r="S274" i="30"/>
  <c r="S266" i="30"/>
  <c r="S258" i="30"/>
  <c r="S250" i="30"/>
  <c r="S242" i="30"/>
  <c r="S234" i="30"/>
  <c r="S226" i="30"/>
  <c r="S218" i="30"/>
  <c r="S210" i="30"/>
  <c r="S202" i="30"/>
  <c r="S194" i="30"/>
  <c r="S186" i="30"/>
  <c r="S334" i="32"/>
  <c r="S270" i="32"/>
  <c r="S206" i="32"/>
  <c r="S496" i="31"/>
  <c r="S488" i="31"/>
  <c r="S480" i="31"/>
  <c r="S472" i="31"/>
  <c r="S464" i="31"/>
  <c r="S456" i="31"/>
  <c r="S448" i="31"/>
  <c r="S440" i="31"/>
  <c r="S432" i="31"/>
  <c r="S424" i="31"/>
  <c r="S416" i="31"/>
  <c r="S408" i="31"/>
  <c r="S400" i="31"/>
  <c r="S392" i="31"/>
  <c r="S384" i="31"/>
  <c r="S376" i="31"/>
  <c r="S368" i="31"/>
  <c r="S360" i="31"/>
  <c r="S352" i="31"/>
  <c r="S344" i="31"/>
  <c r="S336" i="31"/>
  <c r="S328" i="31"/>
  <c r="S320" i="31"/>
  <c r="S312" i="31"/>
  <c r="S304" i="31"/>
  <c r="S296" i="31"/>
  <c r="S288" i="31"/>
  <c r="S280" i="31"/>
  <c r="S272" i="31"/>
  <c r="S264" i="31"/>
  <c r="S256" i="31"/>
  <c r="S248" i="31"/>
  <c r="S240" i="31"/>
  <c r="S232" i="31"/>
  <c r="S224" i="31"/>
  <c r="S216" i="31"/>
  <c r="S208" i="31"/>
  <c r="S200" i="31"/>
  <c r="S192" i="31"/>
  <c r="S184" i="31"/>
  <c r="S176" i="31"/>
  <c r="S168" i="31"/>
  <c r="S497" i="30"/>
  <c r="S489" i="30"/>
  <c r="S481" i="30"/>
  <c r="S473" i="30"/>
  <c r="S465" i="30"/>
  <c r="S457" i="30"/>
  <c r="S449" i="30"/>
  <c r="S441" i="30"/>
  <c r="S433" i="30"/>
  <c r="S425" i="30"/>
  <c r="S417" i="30"/>
  <c r="S409" i="30"/>
  <c r="S401" i="30"/>
  <c r="S393" i="30"/>
  <c r="S385" i="30"/>
  <c r="S377" i="30"/>
  <c r="S369" i="30"/>
  <c r="S361" i="30"/>
  <c r="S353" i="30"/>
  <c r="S345" i="30"/>
  <c r="S337" i="30"/>
  <c r="S329" i="30"/>
  <c r="S321" i="30"/>
  <c r="S313" i="30"/>
  <c r="S305" i="30"/>
  <c r="S297" i="30"/>
  <c r="S289" i="30"/>
  <c r="S281" i="30"/>
  <c r="S273" i="30"/>
  <c r="S265" i="30"/>
  <c r="S257" i="30"/>
  <c r="S249" i="30"/>
  <c r="S241" i="30"/>
  <c r="S233" i="30"/>
  <c r="S225" i="30"/>
  <c r="S217" i="30"/>
  <c r="S209" i="30"/>
  <c r="S201" i="30"/>
  <c r="S193" i="30"/>
  <c r="S185" i="30"/>
  <c r="S326" i="32"/>
  <c r="S262" i="32"/>
  <c r="S198" i="32"/>
  <c r="S495" i="31"/>
  <c r="S487" i="31"/>
  <c r="S479" i="31"/>
  <c r="S471" i="31"/>
  <c r="S463" i="31"/>
  <c r="S455" i="31"/>
  <c r="S447" i="31"/>
  <c r="S439" i="31"/>
  <c r="S431" i="31"/>
  <c r="S423" i="31"/>
  <c r="S415" i="31"/>
  <c r="S407" i="31"/>
  <c r="S399" i="31"/>
  <c r="S391" i="31"/>
  <c r="S383" i="31"/>
  <c r="S375" i="31"/>
  <c r="S367" i="31"/>
  <c r="S359" i="31"/>
  <c r="S351" i="31"/>
  <c r="S343" i="31"/>
  <c r="S335" i="31"/>
  <c r="S327" i="31"/>
  <c r="S319" i="31"/>
  <c r="S311" i="31"/>
  <c r="S303" i="31"/>
  <c r="S295" i="31"/>
  <c r="S287" i="31"/>
  <c r="S279" i="31"/>
  <c r="S271" i="31"/>
  <c r="S263" i="31"/>
  <c r="S255" i="31"/>
  <c r="S247" i="31"/>
  <c r="S239" i="31"/>
  <c r="S231" i="31"/>
  <c r="S223" i="31"/>
  <c r="S215" i="31"/>
  <c r="S207" i="31"/>
  <c r="S199" i="31"/>
  <c r="S191" i="31"/>
  <c r="S183" i="31"/>
  <c r="S175" i="31"/>
  <c r="S167" i="31"/>
  <c r="S496" i="30"/>
  <c r="S488" i="30"/>
  <c r="S480" i="30"/>
  <c r="S472" i="30"/>
  <c r="S464" i="30"/>
  <c r="S456" i="30"/>
  <c r="S448" i="30"/>
  <c r="S440" i="30"/>
  <c r="S432" i="30"/>
  <c r="S424" i="30"/>
  <c r="S416" i="30"/>
  <c r="S408" i="30"/>
  <c r="S400" i="30"/>
  <c r="S392" i="30"/>
  <c r="S384" i="30"/>
  <c r="S376" i="30"/>
  <c r="S368" i="30"/>
  <c r="S360" i="30"/>
  <c r="S352" i="30"/>
  <c r="S344" i="30"/>
  <c r="S336" i="30"/>
  <c r="S328" i="30"/>
  <c r="S320" i="30"/>
  <c r="S312" i="30"/>
  <c r="S304" i="30"/>
  <c r="S296" i="30"/>
  <c r="S288" i="30"/>
  <c r="S280" i="30"/>
  <c r="S272" i="30"/>
  <c r="S264" i="30"/>
  <c r="S256" i="30"/>
  <c r="S248" i="30"/>
  <c r="S240" i="30"/>
  <c r="S232" i="30"/>
  <c r="S224" i="30"/>
  <c r="S216" i="30"/>
  <c r="S208" i="30"/>
  <c r="S200" i="30"/>
  <c r="S192" i="30"/>
  <c r="S184" i="30"/>
  <c r="S318" i="32"/>
  <c r="S254" i="32"/>
  <c r="S190" i="32"/>
  <c r="S494" i="31"/>
  <c r="S486" i="31"/>
  <c r="S478" i="31"/>
  <c r="S470" i="31"/>
  <c r="S462" i="31"/>
  <c r="S454" i="31"/>
  <c r="S446" i="31"/>
  <c r="S438" i="31"/>
  <c r="S430" i="31"/>
  <c r="S422" i="31"/>
  <c r="S414" i="31"/>
  <c r="S406" i="31"/>
  <c r="S398" i="31"/>
  <c r="S390" i="31"/>
  <c r="S382" i="31"/>
  <c r="S374" i="31"/>
  <c r="S366" i="31"/>
  <c r="S358" i="31"/>
  <c r="S350" i="31"/>
  <c r="S342" i="31"/>
  <c r="S334" i="31"/>
  <c r="S326" i="31"/>
  <c r="S318" i="31"/>
  <c r="S310" i="31"/>
  <c r="S302" i="31"/>
  <c r="S294" i="31"/>
  <c r="S286" i="31"/>
  <c r="S278" i="31"/>
  <c r="S270" i="31"/>
  <c r="S262" i="31"/>
  <c r="S254" i="31"/>
  <c r="S246" i="31"/>
  <c r="S238" i="31"/>
  <c r="S230" i="31"/>
  <c r="S222" i="31"/>
  <c r="S214" i="31"/>
  <c r="S206" i="31"/>
  <c r="S198" i="31"/>
  <c r="S190" i="31"/>
  <c r="S182" i="31"/>
  <c r="S174" i="31"/>
  <c r="S166" i="31"/>
  <c r="S495" i="30"/>
  <c r="S487" i="30"/>
  <c r="S479" i="30"/>
  <c r="S471" i="30"/>
  <c r="S463" i="30"/>
  <c r="S455" i="30"/>
  <c r="S447" i="30"/>
  <c r="S439" i="30"/>
  <c r="S431" i="30"/>
  <c r="S423" i="30"/>
  <c r="S415" i="30"/>
  <c r="S407" i="30"/>
  <c r="S399" i="30"/>
  <c r="S391" i="30"/>
  <c r="S383" i="30"/>
  <c r="S375" i="30"/>
  <c r="S367" i="30"/>
  <c r="S359" i="30"/>
  <c r="S351" i="30"/>
  <c r="S343" i="30"/>
  <c r="S335" i="30"/>
  <c r="S327" i="30"/>
  <c r="S319" i="30"/>
  <c r="S311" i="30"/>
  <c r="S303" i="30"/>
  <c r="S295" i="30"/>
  <c r="S287" i="30"/>
  <c r="S279" i="30"/>
  <c r="S271" i="30"/>
  <c r="S263" i="30"/>
  <c r="S255" i="30"/>
  <c r="S247" i="30"/>
  <c r="S239" i="30"/>
  <c r="S231" i="30"/>
  <c r="S223" i="30"/>
  <c r="S215" i="30"/>
  <c r="S207" i="30"/>
  <c r="S199" i="30"/>
  <c r="S191" i="30"/>
  <c r="S183" i="30"/>
  <c r="S374" i="32"/>
  <c r="S310" i="32"/>
  <c r="S246" i="32"/>
  <c r="S182" i="32"/>
  <c r="S493" i="31"/>
  <c r="S485" i="31"/>
  <c r="S477" i="31"/>
  <c r="S469" i="31"/>
  <c r="S461" i="31"/>
  <c r="S453" i="31"/>
  <c r="S445" i="31"/>
  <c r="S437" i="31"/>
  <c r="S429" i="31"/>
  <c r="S421" i="31"/>
  <c r="S413" i="31"/>
  <c r="S405" i="31"/>
  <c r="S397" i="31"/>
  <c r="S389" i="31"/>
  <c r="S381" i="31"/>
  <c r="S373" i="31"/>
  <c r="S365" i="31"/>
  <c r="S357" i="31"/>
  <c r="S349" i="31"/>
  <c r="S341" i="31"/>
  <c r="S333" i="31"/>
  <c r="S325" i="31"/>
  <c r="S317" i="31"/>
  <c r="S309" i="31"/>
  <c r="S301" i="31"/>
  <c r="S293" i="31"/>
  <c r="S285" i="31"/>
  <c r="S277" i="31"/>
  <c r="S269" i="31"/>
  <c r="S261" i="31"/>
  <c r="S253" i="31"/>
  <c r="S245" i="31"/>
  <c r="S237" i="31"/>
  <c r="S229" i="31"/>
  <c r="S221" i="31"/>
  <c r="S213" i="31"/>
  <c r="S205" i="31"/>
  <c r="S197" i="31"/>
  <c r="S189" i="31"/>
  <c r="S181" i="31"/>
  <c r="S173" i="31"/>
  <c r="S165" i="31"/>
  <c r="S494" i="30"/>
  <c r="S486" i="30"/>
  <c r="S478" i="30"/>
  <c r="S470" i="30"/>
  <c r="S462" i="30"/>
  <c r="S454" i="30"/>
  <c r="S446" i="30"/>
  <c r="S438" i="30"/>
  <c r="S430" i="30"/>
  <c r="S422" i="30"/>
  <c r="S414" i="30"/>
  <c r="S406" i="30"/>
  <c r="S398" i="30"/>
  <c r="S390" i="30"/>
  <c r="S382" i="30"/>
  <c r="S374" i="30"/>
  <c r="S366" i="30"/>
  <c r="S358" i="30"/>
  <c r="S350" i="30"/>
  <c r="S342" i="30"/>
  <c r="S334" i="30"/>
  <c r="S326" i="30"/>
  <c r="S318" i="30"/>
  <c r="S310" i="30"/>
  <c r="S302" i="30"/>
  <c r="S294" i="30"/>
  <c r="S286" i="30"/>
  <c r="S278" i="30"/>
  <c r="S270" i="30"/>
  <c r="S262" i="30"/>
  <c r="S254" i="30"/>
  <c r="S246" i="30"/>
  <c r="S238" i="30"/>
  <c r="S230" i="30"/>
  <c r="S222" i="30"/>
  <c r="S214" i="30"/>
  <c r="S206" i="30"/>
  <c r="S198" i="30"/>
  <c r="S190" i="30"/>
  <c r="S182" i="30"/>
  <c r="S366" i="32"/>
  <c r="S302" i="32"/>
  <c r="S238" i="32"/>
  <c r="S174" i="32"/>
  <c r="S492" i="31"/>
  <c r="S484" i="31"/>
  <c r="S476" i="31"/>
  <c r="S468" i="31"/>
  <c r="S460" i="31"/>
  <c r="S452" i="31"/>
  <c r="S444" i="31"/>
  <c r="S436" i="31"/>
  <c r="S428" i="31"/>
  <c r="S420" i="31"/>
  <c r="S412" i="31"/>
  <c r="S404" i="31"/>
  <c r="S396" i="31"/>
  <c r="S388" i="31"/>
  <c r="S380" i="31"/>
  <c r="S372" i="31"/>
  <c r="S364" i="31"/>
  <c r="S356" i="31"/>
  <c r="S348" i="31"/>
  <c r="S340" i="31"/>
  <c r="S332" i="31"/>
  <c r="S324" i="31"/>
  <c r="S316" i="31"/>
  <c r="S308" i="31"/>
  <c r="S300" i="31"/>
  <c r="S292" i="31"/>
  <c r="S284" i="31"/>
  <c r="S276" i="31"/>
  <c r="S268" i="31"/>
  <c r="S260" i="31"/>
  <c r="S252" i="31"/>
  <c r="S244" i="31"/>
  <c r="S236" i="31"/>
  <c r="S228" i="31"/>
  <c r="S220" i="31"/>
  <c r="S212" i="31"/>
  <c r="S204" i="31"/>
  <c r="S196" i="31"/>
  <c r="S188" i="31"/>
  <c r="S180" i="31"/>
  <c r="S172" i="31"/>
  <c r="S164" i="31"/>
  <c r="S493" i="30"/>
  <c r="S485" i="30"/>
  <c r="S477" i="30"/>
  <c r="S469" i="30"/>
  <c r="S461" i="30"/>
  <c r="S453" i="30"/>
  <c r="S445" i="30"/>
  <c r="S437" i="30"/>
  <c r="S429" i="30"/>
  <c r="S421" i="30"/>
  <c r="S413" i="30"/>
  <c r="S405" i="30"/>
  <c r="S397" i="30"/>
  <c r="S389" i="30"/>
  <c r="S381" i="30"/>
  <c r="S373" i="30"/>
  <c r="S365" i="30"/>
  <c r="S357" i="30"/>
  <c r="S349" i="30"/>
  <c r="S341" i="30"/>
  <c r="S333" i="30"/>
  <c r="S325" i="30"/>
  <c r="S317" i="30"/>
  <c r="S309" i="30"/>
  <c r="S301" i="30"/>
  <c r="S293" i="30"/>
  <c r="S285" i="30"/>
  <c r="S277" i="30"/>
  <c r="S269" i="30"/>
  <c r="S261" i="30"/>
  <c r="S253" i="30"/>
  <c r="S245" i="30"/>
  <c r="S237" i="30"/>
  <c r="S229" i="30"/>
  <c r="S221" i="30"/>
  <c r="S213" i="30"/>
  <c r="S205" i="30"/>
  <c r="S197" i="30"/>
  <c r="S189" i="30"/>
  <c r="S358" i="32"/>
  <c r="S294" i="32"/>
  <c r="S230" i="32"/>
  <c r="S166" i="32"/>
  <c r="S491" i="31"/>
  <c r="S483" i="31"/>
  <c r="S475" i="31"/>
  <c r="S467" i="31"/>
  <c r="S459" i="31"/>
  <c r="S451" i="31"/>
  <c r="S443" i="31"/>
  <c r="S435" i="31"/>
  <c r="S427" i="31"/>
  <c r="S419" i="31"/>
  <c r="S411" i="31"/>
  <c r="S403" i="31"/>
  <c r="S395" i="31"/>
  <c r="S387" i="31"/>
  <c r="S379" i="31"/>
  <c r="S371" i="31"/>
  <c r="S363" i="31"/>
  <c r="S355" i="31"/>
  <c r="S347" i="31"/>
  <c r="S339" i="31"/>
  <c r="S331" i="31"/>
  <c r="S323" i="31"/>
  <c r="S315" i="31"/>
  <c r="S307" i="31"/>
  <c r="S299" i="31"/>
  <c r="S291" i="31"/>
  <c r="S283" i="31"/>
  <c r="S275" i="31"/>
  <c r="S267" i="31"/>
  <c r="S259" i="31"/>
  <c r="S251" i="31"/>
  <c r="S243" i="31"/>
  <c r="S235" i="31"/>
  <c r="S227" i="31"/>
  <c r="S219" i="31"/>
  <c r="S211" i="31"/>
  <c r="S203" i="31"/>
  <c r="S195" i="31"/>
  <c r="S187" i="31"/>
  <c r="S179" i="31"/>
  <c r="S171" i="31"/>
  <c r="S500" i="30"/>
  <c r="S492" i="30"/>
  <c r="S484" i="30"/>
  <c r="S476" i="30"/>
  <c r="S468" i="30"/>
  <c r="S460" i="30"/>
  <c r="S452" i="30"/>
  <c r="S444" i="30"/>
  <c r="S436" i="30"/>
  <c r="S428" i="30"/>
  <c r="S420" i="30"/>
  <c r="S412" i="30"/>
  <c r="S404" i="30"/>
  <c r="S396" i="30"/>
  <c r="S388" i="30"/>
  <c r="S380" i="30"/>
  <c r="S372" i="30"/>
  <c r="S364" i="30"/>
  <c r="S356" i="30"/>
  <c r="S348" i="30"/>
  <c r="S340" i="30"/>
  <c r="S332" i="30"/>
  <c r="S324" i="30"/>
  <c r="S316" i="30"/>
  <c r="S308" i="30"/>
  <c r="S300" i="30"/>
  <c r="S292" i="30"/>
  <c r="S284" i="30"/>
  <c r="S276" i="30"/>
  <c r="S268" i="30"/>
  <c r="S260" i="30"/>
  <c r="S252" i="30"/>
  <c r="S244" i="30"/>
  <c r="S236" i="30"/>
  <c r="S228" i="30"/>
  <c r="S220" i="30"/>
  <c r="S212" i="30"/>
  <c r="S204" i="30"/>
  <c r="S196" i="30"/>
  <c r="S188" i="30"/>
  <c r="S350" i="32"/>
  <c r="S286" i="32"/>
  <c r="S222" i="32"/>
  <c r="S164" i="32"/>
  <c r="S490" i="31"/>
  <c r="S482" i="31"/>
  <c r="S474" i="31"/>
  <c r="S466" i="31"/>
  <c r="S458" i="31"/>
  <c r="S450" i="31"/>
  <c r="S442" i="31"/>
  <c r="S434" i="31"/>
  <c r="S426" i="31"/>
  <c r="S418" i="31"/>
  <c r="S410" i="31"/>
  <c r="S402" i="31"/>
  <c r="S394" i="31"/>
  <c r="S386" i="31"/>
  <c r="S378" i="31"/>
  <c r="S370" i="31"/>
  <c r="S362" i="31"/>
  <c r="S354" i="31"/>
  <c r="S346" i="31"/>
  <c r="S338" i="31"/>
  <c r="S330" i="31"/>
  <c r="S322" i="31"/>
  <c r="S314" i="31"/>
  <c r="S306" i="31"/>
  <c r="S298" i="31"/>
  <c r="S290" i="31"/>
  <c r="S282" i="31"/>
  <c r="S274" i="31"/>
  <c r="S266" i="31"/>
  <c r="S258" i="31"/>
  <c r="S250" i="31"/>
  <c r="S242" i="31"/>
  <c r="S234" i="31"/>
  <c r="S226" i="31"/>
  <c r="S218" i="31"/>
  <c r="S210" i="31"/>
  <c r="S202" i="31"/>
  <c r="S194" i="31"/>
  <c r="S186" i="31"/>
  <c r="S178" i="31"/>
  <c r="S170" i="31"/>
  <c r="S499" i="30"/>
  <c r="S491" i="30"/>
  <c r="S483" i="30"/>
  <c r="S475" i="30"/>
  <c r="S467" i="30"/>
  <c r="S459" i="30"/>
  <c r="S451" i="30"/>
  <c r="S443" i="30"/>
  <c r="S435" i="30"/>
  <c r="S427" i="30"/>
  <c r="S419" i="30"/>
  <c r="S411" i="30"/>
  <c r="S403" i="30"/>
  <c r="S395" i="30"/>
  <c r="S387" i="30"/>
  <c r="S379" i="30"/>
  <c r="S371" i="30"/>
  <c r="S363" i="30"/>
  <c r="S355" i="30"/>
  <c r="S347" i="30"/>
  <c r="S339" i="30"/>
  <c r="S331" i="30"/>
  <c r="S323" i="30"/>
  <c r="S315" i="30"/>
  <c r="S307" i="30"/>
  <c r="S299" i="30"/>
  <c r="S291" i="30"/>
  <c r="S283" i="30"/>
  <c r="S275" i="30"/>
  <c r="S267" i="30"/>
  <c r="S259" i="30"/>
  <c r="S251" i="30"/>
  <c r="S243" i="30"/>
  <c r="S235" i="30"/>
  <c r="S227" i="30"/>
  <c r="S219" i="30"/>
  <c r="S211" i="30"/>
  <c r="S203" i="30"/>
  <c r="S195" i="30"/>
  <c r="S187" i="30"/>
  <c r="S177" i="30"/>
  <c r="S169" i="30"/>
  <c r="S498" i="29"/>
  <c r="S490" i="29"/>
  <c r="S482" i="29"/>
  <c r="S474" i="29"/>
  <c r="S466" i="29"/>
  <c r="S458" i="29"/>
  <c r="S450" i="29"/>
  <c r="S442" i="29"/>
  <c r="S434" i="29"/>
  <c r="S426" i="29"/>
  <c r="S418" i="29"/>
  <c r="S410" i="29"/>
  <c r="S402" i="29"/>
  <c r="S394" i="29"/>
  <c r="S386" i="29"/>
  <c r="S378" i="29"/>
  <c r="S370" i="29"/>
  <c r="S362" i="29"/>
  <c r="S354" i="29"/>
  <c r="S346" i="29"/>
  <c r="S338" i="29"/>
  <c r="S330" i="29"/>
  <c r="S322" i="29"/>
  <c r="S314" i="29"/>
  <c r="S306" i="29"/>
  <c r="S298" i="29"/>
  <c r="S290" i="29"/>
  <c r="S282" i="29"/>
  <c r="S274" i="29"/>
  <c r="S266" i="29"/>
  <c r="S258" i="29"/>
  <c r="S250" i="29"/>
  <c r="S242" i="29"/>
  <c r="S234" i="29"/>
  <c r="S226" i="29"/>
  <c r="S218" i="29"/>
  <c r="S210" i="29"/>
  <c r="S202" i="29"/>
  <c r="S194" i="29"/>
  <c r="S186" i="29"/>
  <c r="S178" i="29"/>
  <c r="S170" i="29"/>
  <c r="S499" i="28"/>
  <c r="S491" i="28"/>
  <c r="S483" i="28"/>
  <c r="S475" i="28"/>
  <c r="S467" i="28"/>
  <c r="S459" i="28"/>
  <c r="S451" i="28"/>
  <c r="S443" i="28"/>
  <c r="S435" i="28"/>
  <c r="S427" i="28"/>
  <c r="S419" i="28"/>
  <c r="S411" i="28"/>
  <c r="S403" i="28"/>
  <c r="S395" i="28"/>
  <c r="S387" i="28"/>
  <c r="S379" i="28"/>
  <c r="S371" i="28"/>
  <c r="S363" i="28"/>
  <c r="S355" i="28"/>
  <c r="S347" i="28"/>
  <c r="S339" i="28"/>
  <c r="S331" i="28"/>
  <c r="S323" i="28"/>
  <c r="S315" i="28"/>
  <c r="S307" i="28"/>
  <c r="S299" i="28"/>
  <c r="S291" i="28"/>
  <c r="S283" i="28"/>
  <c r="S275" i="28"/>
  <c r="S267" i="28"/>
  <c r="S259" i="28"/>
  <c r="S251" i="28"/>
  <c r="S243" i="28"/>
  <c r="S235" i="28"/>
  <c r="S227" i="28"/>
  <c r="S219" i="28"/>
  <c r="S211" i="28"/>
  <c r="S203" i="28"/>
  <c r="S195" i="28"/>
  <c r="S187" i="28"/>
  <c r="S179" i="28"/>
  <c r="S171" i="28"/>
  <c r="S500" i="27"/>
  <c r="S492" i="27"/>
  <c r="S484" i="27"/>
  <c r="S476" i="27"/>
  <c r="S468" i="27"/>
  <c r="S460" i="27"/>
  <c r="S452" i="27"/>
  <c r="S444" i="27"/>
  <c r="S436" i="27"/>
  <c r="S428" i="27"/>
  <c r="S420" i="27"/>
  <c r="S412" i="27"/>
  <c r="S404" i="27"/>
  <c r="S396" i="27"/>
  <c r="S388" i="27"/>
  <c r="S380" i="27"/>
  <c r="S372" i="27"/>
  <c r="S364" i="27"/>
  <c r="S356" i="27"/>
  <c r="S348" i="27"/>
  <c r="S340" i="27"/>
  <c r="S332" i="27"/>
  <c r="S324" i="27"/>
  <c r="S316" i="27"/>
  <c r="S308" i="27"/>
  <c r="S300" i="27"/>
  <c r="S292" i="27"/>
  <c r="S284" i="27"/>
  <c r="S276" i="27"/>
  <c r="S268" i="27"/>
  <c r="S260" i="27"/>
  <c r="S252" i="27"/>
  <c r="S244" i="27"/>
  <c r="S236" i="27"/>
  <c r="S228" i="27"/>
  <c r="S220" i="27"/>
  <c r="S212" i="27"/>
  <c r="S204" i="27"/>
  <c r="S196" i="27"/>
  <c r="S188" i="27"/>
  <c r="S180" i="27"/>
  <c r="S172" i="27"/>
  <c r="S164" i="27"/>
  <c r="S493" i="26"/>
  <c r="S485" i="26"/>
  <c r="S477" i="26"/>
  <c r="S469" i="26"/>
  <c r="S461" i="26"/>
  <c r="S453" i="26"/>
  <c r="S445" i="26"/>
  <c r="S437" i="26"/>
  <c r="S429" i="26"/>
  <c r="S421" i="26"/>
  <c r="S413" i="26"/>
  <c r="S405" i="26"/>
  <c r="S397" i="26"/>
  <c r="S389" i="26"/>
  <c r="S381" i="26"/>
  <c r="S373" i="26"/>
  <c r="S365" i="26"/>
  <c r="S357" i="26"/>
  <c r="S349" i="26"/>
  <c r="S341" i="26"/>
  <c r="S333" i="26"/>
  <c r="S325" i="26"/>
  <c r="S317" i="26"/>
  <c r="S309" i="26"/>
  <c r="S301" i="26"/>
  <c r="S293" i="26"/>
  <c r="S285" i="26"/>
  <c r="S277" i="26"/>
  <c r="S269" i="26"/>
  <c r="S261" i="26"/>
  <c r="S253" i="26"/>
  <c r="S245" i="26"/>
  <c r="S237" i="26"/>
  <c r="S229" i="26"/>
  <c r="S221" i="26"/>
  <c r="S213" i="26"/>
  <c r="S205" i="26"/>
  <c r="S197" i="26"/>
  <c r="S189" i="26"/>
  <c r="S181" i="26"/>
  <c r="S173" i="26"/>
  <c r="S176" i="30"/>
  <c r="S168" i="30"/>
  <c r="S497" i="29"/>
  <c r="S489" i="29"/>
  <c r="S481" i="29"/>
  <c r="S473" i="29"/>
  <c r="S465" i="29"/>
  <c r="S457" i="29"/>
  <c r="S449" i="29"/>
  <c r="S441" i="29"/>
  <c r="S433" i="29"/>
  <c r="S425" i="29"/>
  <c r="S417" i="29"/>
  <c r="S409" i="29"/>
  <c r="S401" i="29"/>
  <c r="S393" i="29"/>
  <c r="S385" i="29"/>
  <c r="S377" i="29"/>
  <c r="S369" i="29"/>
  <c r="S361" i="29"/>
  <c r="S353" i="29"/>
  <c r="S345" i="29"/>
  <c r="S337" i="29"/>
  <c r="S329" i="29"/>
  <c r="S321" i="29"/>
  <c r="S313" i="29"/>
  <c r="S305" i="29"/>
  <c r="S297" i="29"/>
  <c r="S289" i="29"/>
  <c r="S281" i="29"/>
  <c r="S273" i="29"/>
  <c r="S265" i="29"/>
  <c r="S257" i="29"/>
  <c r="S249" i="29"/>
  <c r="S241" i="29"/>
  <c r="S233" i="29"/>
  <c r="S225" i="29"/>
  <c r="S217" i="29"/>
  <c r="S209" i="29"/>
  <c r="S201" i="29"/>
  <c r="S193" i="29"/>
  <c r="S185" i="29"/>
  <c r="S177" i="29"/>
  <c r="S169" i="29"/>
  <c r="S498" i="28"/>
  <c r="S490" i="28"/>
  <c r="S482" i="28"/>
  <c r="S474" i="28"/>
  <c r="S466" i="28"/>
  <c r="S458" i="28"/>
  <c r="S450" i="28"/>
  <c r="S442" i="28"/>
  <c r="S434" i="28"/>
  <c r="S426" i="28"/>
  <c r="S418" i="28"/>
  <c r="S410" i="28"/>
  <c r="S402" i="28"/>
  <c r="S394" i="28"/>
  <c r="S386" i="28"/>
  <c r="S378" i="28"/>
  <c r="S370" i="28"/>
  <c r="S362" i="28"/>
  <c r="S354" i="28"/>
  <c r="S346" i="28"/>
  <c r="S338" i="28"/>
  <c r="S330" i="28"/>
  <c r="S322" i="28"/>
  <c r="S314" i="28"/>
  <c r="S306" i="28"/>
  <c r="S298" i="28"/>
  <c r="S290" i="28"/>
  <c r="S282" i="28"/>
  <c r="S274" i="28"/>
  <c r="S266" i="28"/>
  <c r="S258" i="28"/>
  <c r="S250" i="28"/>
  <c r="S242" i="28"/>
  <c r="S234" i="28"/>
  <c r="S226" i="28"/>
  <c r="S218" i="28"/>
  <c r="S210" i="28"/>
  <c r="S202" i="28"/>
  <c r="S194" i="28"/>
  <c r="S186" i="28"/>
  <c r="S178" i="28"/>
  <c r="S170" i="28"/>
  <c r="S499" i="27"/>
  <c r="S491" i="27"/>
  <c r="S483" i="27"/>
  <c r="S475" i="27"/>
  <c r="S467" i="27"/>
  <c r="S459" i="27"/>
  <c r="S451" i="27"/>
  <c r="S443" i="27"/>
  <c r="S435" i="27"/>
  <c r="S427" i="27"/>
  <c r="S419" i="27"/>
  <c r="S411" i="27"/>
  <c r="S403" i="27"/>
  <c r="S395" i="27"/>
  <c r="S387" i="27"/>
  <c r="S379" i="27"/>
  <c r="S371" i="27"/>
  <c r="S363" i="27"/>
  <c r="S355" i="27"/>
  <c r="S347" i="27"/>
  <c r="S339" i="27"/>
  <c r="S331" i="27"/>
  <c r="S323" i="27"/>
  <c r="S315" i="27"/>
  <c r="S307" i="27"/>
  <c r="S299" i="27"/>
  <c r="S291" i="27"/>
  <c r="S283" i="27"/>
  <c r="S275" i="27"/>
  <c r="S267" i="27"/>
  <c r="S259" i="27"/>
  <c r="S251" i="27"/>
  <c r="S243" i="27"/>
  <c r="S235" i="27"/>
  <c r="S227" i="27"/>
  <c r="S219" i="27"/>
  <c r="S211" i="27"/>
  <c r="S203" i="27"/>
  <c r="S195" i="27"/>
  <c r="S187" i="27"/>
  <c r="S179" i="27"/>
  <c r="S171" i="27"/>
  <c r="S500" i="26"/>
  <c r="S492" i="26"/>
  <c r="S484" i="26"/>
  <c r="S476" i="26"/>
  <c r="S468" i="26"/>
  <c r="S460" i="26"/>
  <c r="S452" i="26"/>
  <c r="S444" i="26"/>
  <c r="S436" i="26"/>
  <c r="S428" i="26"/>
  <c r="S420" i="26"/>
  <c r="S412" i="26"/>
  <c r="S404" i="26"/>
  <c r="S396" i="26"/>
  <c r="S388" i="26"/>
  <c r="S380" i="26"/>
  <c r="S372" i="26"/>
  <c r="S364" i="26"/>
  <c r="S356" i="26"/>
  <c r="S348" i="26"/>
  <c r="S340" i="26"/>
  <c r="S332" i="26"/>
  <c r="S324" i="26"/>
  <c r="S316" i="26"/>
  <c r="S308" i="26"/>
  <c r="S300" i="26"/>
  <c r="S292" i="26"/>
  <c r="S284" i="26"/>
  <c r="S276" i="26"/>
  <c r="S268" i="26"/>
  <c r="S260" i="26"/>
  <c r="S252" i="26"/>
  <c r="S244" i="26"/>
  <c r="S236" i="26"/>
  <c r="S228" i="26"/>
  <c r="S220" i="26"/>
  <c r="S212" i="26"/>
  <c r="S204" i="26"/>
  <c r="S196" i="26"/>
  <c r="S188" i="26"/>
  <c r="S180" i="26"/>
  <c r="S175" i="30"/>
  <c r="S167" i="30"/>
  <c r="S496" i="29"/>
  <c r="S488" i="29"/>
  <c r="S480" i="29"/>
  <c r="S472" i="29"/>
  <c r="S464" i="29"/>
  <c r="S456" i="29"/>
  <c r="S448" i="29"/>
  <c r="S440" i="29"/>
  <c r="S432" i="29"/>
  <c r="S424" i="29"/>
  <c r="S416" i="29"/>
  <c r="S408" i="29"/>
  <c r="S400" i="29"/>
  <c r="S392" i="29"/>
  <c r="S384" i="29"/>
  <c r="S376" i="29"/>
  <c r="S368" i="29"/>
  <c r="S360" i="29"/>
  <c r="S352" i="29"/>
  <c r="S344" i="29"/>
  <c r="S336" i="29"/>
  <c r="S328" i="29"/>
  <c r="S320" i="29"/>
  <c r="S312" i="29"/>
  <c r="S304" i="29"/>
  <c r="S296" i="29"/>
  <c r="S288" i="29"/>
  <c r="S280" i="29"/>
  <c r="S272" i="29"/>
  <c r="S264" i="29"/>
  <c r="S256" i="29"/>
  <c r="S248" i="29"/>
  <c r="S240" i="29"/>
  <c r="S232" i="29"/>
  <c r="S224" i="29"/>
  <c r="S216" i="29"/>
  <c r="S208" i="29"/>
  <c r="S200" i="29"/>
  <c r="S192" i="29"/>
  <c r="S184" i="29"/>
  <c r="S176" i="29"/>
  <c r="S168" i="29"/>
  <c r="S497" i="28"/>
  <c r="S489" i="28"/>
  <c r="S481" i="28"/>
  <c r="S473" i="28"/>
  <c r="S465" i="28"/>
  <c r="S457" i="28"/>
  <c r="S449" i="28"/>
  <c r="S441" i="28"/>
  <c r="S433" i="28"/>
  <c r="S425" i="28"/>
  <c r="S417" i="28"/>
  <c r="S409" i="28"/>
  <c r="S401" i="28"/>
  <c r="S393" i="28"/>
  <c r="S385" i="28"/>
  <c r="S377" i="28"/>
  <c r="S369" i="28"/>
  <c r="S361" i="28"/>
  <c r="S353" i="28"/>
  <c r="S345" i="28"/>
  <c r="S337" i="28"/>
  <c r="S329" i="28"/>
  <c r="S321" i="28"/>
  <c r="S313" i="28"/>
  <c r="S305" i="28"/>
  <c r="S297" i="28"/>
  <c r="S289" i="28"/>
  <c r="S281" i="28"/>
  <c r="S273" i="28"/>
  <c r="S265" i="28"/>
  <c r="S257" i="28"/>
  <c r="S249" i="28"/>
  <c r="S241" i="28"/>
  <c r="S233" i="28"/>
  <c r="S225" i="28"/>
  <c r="S217" i="28"/>
  <c r="S209" i="28"/>
  <c r="S201" i="28"/>
  <c r="S193" i="28"/>
  <c r="S185" i="28"/>
  <c r="S177" i="28"/>
  <c r="S169" i="28"/>
  <c r="S498" i="27"/>
  <c r="S490" i="27"/>
  <c r="S482" i="27"/>
  <c r="S474" i="27"/>
  <c r="S466" i="27"/>
  <c r="S458" i="27"/>
  <c r="S450" i="27"/>
  <c r="S442" i="27"/>
  <c r="S434" i="27"/>
  <c r="S426" i="27"/>
  <c r="S418" i="27"/>
  <c r="S410" i="27"/>
  <c r="S402" i="27"/>
  <c r="S394" i="27"/>
  <c r="S386" i="27"/>
  <c r="S378" i="27"/>
  <c r="S370" i="27"/>
  <c r="S362" i="27"/>
  <c r="S354" i="27"/>
  <c r="S346" i="27"/>
  <c r="S338" i="27"/>
  <c r="S330" i="27"/>
  <c r="S322" i="27"/>
  <c r="S314" i="27"/>
  <c r="S306" i="27"/>
  <c r="S298" i="27"/>
  <c r="S290" i="27"/>
  <c r="S282" i="27"/>
  <c r="S274" i="27"/>
  <c r="S266" i="27"/>
  <c r="S258" i="27"/>
  <c r="S250" i="27"/>
  <c r="S242" i="27"/>
  <c r="S234" i="27"/>
  <c r="S226" i="27"/>
  <c r="S218" i="27"/>
  <c r="S210" i="27"/>
  <c r="S202" i="27"/>
  <c r="S194" i="27"/>
  <c r="S186" i="27"/>
  <c r="S178" i="27"/>
  <c r="S170" i="27"/>
  <c r="S499" i="26"/>
  <c r="S491" i="26"/>
  <c r="S483" i="26"/>
  <c r="S475" i="26"/>
  <c r="S467" i="26"/>
  <c r="S459" i="26"/>
  <c r="S451" i="26"/>
  <c r="S443" i="26"/>
  <c r="S435" i="26"/>
  <c r="S427" i="26"/>
  <c r="S419" i="26"/>
  <c r="S411" i="26"/>
  <c r="S403" i="26"/>
  <c r="S395" i="26"/>
  <c r="S387" i="26"/>
  <c r="S379" i="26"/>
  <c r="S371" i="26"/>
  <c r="S363" i="26"/>
  <c r="S355" i="26"/>
  <c r="S347" i="26"/>
  <c r="S339" i="26"/>
  <c r="S331" i="26"/>
  <c r="S323" i="26"/>
  <c r="S315" i="26"/>
  <c r="S307" i="26"/>
  <c r="S299" i="26"/>
  <c r="S291" i="26"/>
  <c r="S283" i="26"/>
  <c r="S275" i="26"/>
  <c r="S267" i="26"/>
  <c r="S259" i="26"/>
  <c r="S251" i="26"/>
  <c r="S243" i="26"/>
  <c r="S235" i="26"/>
  <c r="S227" i="26"/>
  <c r="S219" i="26"/>
  <c r="S211" i="26"/>
  <c r="S203" i="26"/>
  <c r="S195" i="26"/>
  <c r="S187" i="26"/>
  <c r="S179" i="26"/>
  <c r="S174" i="30"/>
  <c r="S166" i="30"/>
  <c r="S495" i="29"/>
  <c r="S487" i="29"/>
  <c r="S479" i="29"/>
  <c r="S471" i="29"/>
  <c r="S463" i="29"/>
  <c r="S455" i="29"/>
  <c r="S447" i="29"/>
  <c r="S439" i="29"/>
  <c r="S431" i="29"/>
  <c r="S423" i="29"/>
  <c r="S415" i="29"/>
  <c r="S407" i="29"/>
  <c r="S399" i="29"/>
  <c r="S391" i="29"/>
  <c r="S383" i="29"/>
  <c r="S375" i="29"/>
  <c r="S367" i="29"/>
  <c r="S359" i="29"/>
  <c r="S351" i="29"/>
  <c r="S343" i="29"/>
  <c r="S335" i="29"/>
  <c r="S327" i="29"/>
  <c r="S319" i="29"/>
  <c r="S311" i="29"/>
  <c r="S303" i="29"/>
  <c r="S295" i="29"/>
  <c r="S287" i="29"/>
  <c r="S279" i="29"/>
  <c r="S271" i="29"/>
  <c r="S263" i="29"/>
  <c r="S255" i="29"/>
  <c r="S247" i="29"/>
  <c r="S239" i="29"/>
  <c r="S231" i="29"/>
  <c r="S223" i="29"/>
  <c r="S215" i="29"/>
  <c r="S207" i="29"/>
  <c r="S199" i="29"/>
  <c r="S191" i="29"/>
  <c r="S183" i="29"/>
  <c r="S175" i="29"/>
  <c r="S167" i="29"/>
  <c r="S496" i="28"/>
  <c r="S488" i="28"/>
  <c r="S480" i="28"/>
  <c r="S472" i="28"/>
  <c r="S464" i="28"/>
  <c r="S456" i="28"/>
  <c r="S448" i="28"/>
  <c r="S440" i="28"/>
  <c r="S432" i="28"/>
  <c r="S424" i="28"/>
  <c r="S416" i="28"/>
  <c r="S408" i="28"/>
  <c r="S400" i="28"/>
  <c r="S392" i="28"/>
  <c r="S384" i="28"/>
  <c r="S376" i="28"/>
  <c r="S368" i="28"/>
  <c r="S360" i="28"/>
  <c r="S352" i="28"/>
  <c r="S344" i="28"/>
  <c r="S336" i="28"/>
  <c r="S328" i="28"/>
  <c r="S320" i="28"/>
  <c r="S312" i="28"/>
  <c r="S304" i="28"/>
  <c r="S296" i="28"/>
  <c r="S288" i="28"/>
  <c r="S280" i="28"/>
  <c r="S272" i="28"/>
  <c r="S264" i="28"/>
  <c r="S256" i="28"/>
  <c r="S248" i="28"/>
  <c r="S240" i="28"/>
  <c r="S232" i="28"/>
  <c r="S224" i="28"/>
  <c r="S216" i="28"/>
  <c r="S208" i="28"/>
  <c r="S200" i="28"/>
  <c r="S192" i="28"/>
  <c r="S184" i="28"/>
  <c r="S176" i="28"/>
  <c r="S168" i="28"/>
  <c r="S497" i="27"/>
  <c r="S489" i="27"/>
  <c r="S481" i="27"/>
  <c r="S473" i="27"/>
  <c r="S465" i="27"/>
  <c r="S457" i="27"/>
  <c r="S449" i="27"/>
  <c r="S441" i="27"/>
  <c r="S433" i="27"/>
  <c r="S425" i="27"/>
  <c r="S417" i="27"/>
  <c r="S409" i="27"/>
  <c r="S401" i="27"/>
  <c r="S393" i="27"/>
  <c r="S385" i="27"/>
  <c r="S377" i="27"/>
  <c r="S369" i="27"/>
  <c r="S361" i="27"/>
  <c r="S353" i="27"/>
  <c r="S345" i="27"/>
  <c r="S337" i="27"/>
  <c r="S329" i="27"/>
  <c r="S321" i="27"/>
  <c r="S313" i="27"/>
  <c r="S305" i="27"/>
  <c r="S297" i="27"/>
  <c r="S289" i="27"/>
  <c r="S281" i="27"/>
  <c r="S273" i="27"/>
  <c r="S265" i="27"/>
  <c r="S257" i="27"/>
  <c r="S249" i="27"/>
  <c r="S241" i="27"/>
  <c r="S233" i="27"/>
  <c r="S225" i="27"/>
  <c r="S217" i="27"/>
  <c r="S209" i="27"/>
  <c r="S201" i="27"/>
  <c r="S193" i="27"/>
  <c r="S185" i="27"/>
  <c r="S177" i="27"/>
  <c r="S169" i="27"/>
  <c r="S498" i="26"/>
  <c r="S490" i="26"/>
  <c r="S482" i="26"/>
  <c r="S474" i="26"/>
  <c r="S466" i="26"/>
  <c r="S458" i="26"/>
  <c r="S450" i="26"/>
  <c r="S442" i="26"/>
  <c r="S434" i="26"/>
  <c r="S426" i="26"/>
  <c r="S418" i="26"/>
  <c r="S410" i="26"/>
  <c r="S402" i="26"/>
  <c r="S394" i="26"/>
  <c r="S386" i="26"/>
  <c r="S378" i="26"/>
  <c r="S370" i="26"/>
  <c r="S362" i="26"/>
  <c r="S354" i="26"/>
  <c r="S346" i="26"/>
  <c r="S338" i="26"/>
  <c r="S330" i="26"/>
  <c r="S322" i="26"/>
  <c r="S314" i="26"/>
  <c r="S306" i="26"/>
  <c r="S298" i="26"/>
  <c r="S290" i="26"/>
  <c r="S282" i="26"/>
  <c r="S274" i="26"/>
  <c r="S266" i="26"/>
  <c r="S258" i="26"/>
  <c r="S250" i="26"/>
  <c r="S242" i="26"/>
  <c r="S234" i="26"/>
  <c r="S226" i="26"/>
  <c r="S218" i="26"/>
  <c r="S210" i="26"/>
  <c r="S202" i="26"/>
  <c r="S194" i="26"/>
  <c r="S186" i="26"/>
  <c r="S178" i="26"/>
  <c r="S181" i="30"/>
  <c r="S173" i="30"/>
  <c r="S165" i="30"/>
  <c r="S494" i="29"/>
  <c r="S486" i="29"/>
  <c r="S478" i="29"/>
  <c r="S470" i="29"/>
  <c r="S462" i="29"/>
  <c r="S454" i="29"/>
  <c r="S446" i="29"/>
  <c r="S438" i="29"/>
  <c r="S430" i="29"/>
  <c r="S422" i="29"/>
  <c r="S414" i="29"/>
  <c r="S406" i="29"/>
  <c r="S398" i="29"/>
  <c r="S390" i="29"/>
  <c r="S382" i="29"/>
  <c r="S374" i="29"/>
  <c r="S366" i="29"/>
  <c r="S358" i="29"/>
  <c r="S350" i="29"/>
  <c r="S342" i="29"/>
  <c r="S334" i="29"/>
  <c r="S326" i="29"/>
  <c r="S318" i="29"/>
  <c r="S310" i="29"/>
  <c r="S302" i="29"/>
  <c r="S294" i="29"/>
  <c r="S286" i="29"/>
  <c r="S278" i="29"/>
  <c r="S270" i="29"/>
  <c r="S262" i="29"/>
  <c r="S254" i="29"/>
  <c r="S246" i="29"/>
  <c r="S238" i="29"/>
  <c r="S230" i="29"/>
  <c r="S222" i="29"/>
  <c r="S214" i="29"/>
  <c r="S206" i="29"/>
  <c r="S198" i="29"/>
  <c r="S190" i="29"/>
  <c r="S182" i="29"/>
  <c r="S174" i="29"/>
  <c r="S166" i="29"/>
  <c r="S495" i="28"/>
  <c r="S487" i="28"/>
  <c r="S479" i="28"/>
  <c r="S471" i="28"/>
  <c r="S463" i="28"/>
  <c r="S455" i="28"/>
  <c r="S447" i="28"/>
  <c r="S439" i="28"/>
  <c r="S431" i="28"/>
  <c r="S423" i="28"/>
  <c r="S415" i="28"/>
  <c r="S407" i="28"/>
  <c r="S399" i="28"/>
  <c r="S391" i="28"/>
  <c r="S383" i="28"/>
  <c r="S375" i="28"/>
  <c r="S367" i="28"/>
  <c r="S359" i="28"/>
  <c r="S351" i="28"/>
  <c r="S343" i="28"/>
  <c r="S335" i="28"/>
  <c r="S327" i="28"/>
  <c r="S319" i="28"/>
  <c r="S311" i="28"/>
  <c r="S303" i="28"/>
  <c r="S295" i="28"/>
  <c r="S287" i="28"/>
  <c r="S279" i="28"/>
  <c r="S271" i="28"/>
  <c r="S263" i="28"/>
  <c r="S255" i="28"/>
  <c r="S247" i="28"/>
  <c r="S239" i="28"/>
  <c r="S231" i="28"/>
  <c r="S223" i="28"/>
  <c r="S215" i="28"/>
  <c r="S207" i="28"/>
  <c r="S199" i="28"/>
  <c r="S191" i="28"/>
  <c r="S183" i="28"/>
  <c r="S175" i="28"/>
  <c r="S167" i="28"/>
  <c r="S496" i="27"/>
  <c r="S488" i="27"/>
  <c r="S480" i="27"/>
  <c r="S472" i="27"/>
  <c r="S464" i="27"/>
  <c r="S456" i="27"/>
  <c r="S448" i="27"/>
  <c r="S440" i="27"/>
  <c r="S432" i="27"/>
  <c r="S424" i="27"/>
  <c r="S416" i="27"/>
  <c r="S408" i="27"/>
  <c r="S400" i="27"/>
  <c r="S392" i="27"/>
  <c r="S384" i="27"/>
  <c r="S376" i="27"/>
  <c r="S368" i="27"/>
  <c r="S360" i="27"/>
  <c r="S352" i="27"/>
  <c r="S344" i="27"/>
  <c r="S336" i="27"/>
  <c r="S328" i="27"/>
  <c r="S320" i="27"/>
  <c r="S312" i="27"/>
  <c r="S304" i="27"/>
  <c r="S296" i="27"/>
  <c r="S288" i="27"/>
  <c r="S280" i="27"/>
  <c r="S272" i="27"/>
  <c r="S264" i="27"/>
  <c r="S256" i="27"/>
  <c r="S248" i="27"/>
  <c r="S240" i="27"/>
  <c r="S232" i="27"/>
  <c r="S224" i="27"/>
  <c r="S216" i="27"/>
  <c r="S208" i="27"/>
  <c r="S200" i="27"/>
  <c r="S192" i="27"/>
  <c r="S184" i="27"/>
  <c r="S176" i="27"/>
  <c r="S168" i="27"/>
  <c r="S497" i="26"/>
  <c r="S489" i="26"/>
  <c r="S481" i="26"/>
  <c r="S473" i="26"/>
  <c r="S465" i="26"/>
  <c r="S457" i="26"/>
  <c r="S449" i="26"/>
  <c r="S441" i="26"/>
  <c r="S433" i="26"/>
  <c r="S425" i="26"/>
  <c r="S417" i="26"/>
  <c r="S409" i="26"/>
  <c r="S401" i="26"/>
  <c r="S393" i="26"/>
  <c r="S385" i="26"/>
  <c r="S377" i="26"/>
  <c r="S369" i="26"/>
  <c r="S361" i="26"/>
  <c r="S353" i="26"/>
  <c r="S345" i="26"/>
  <c r="S337" i="26"/>
  <c r="S329" i="26"/>
  <c r="S321" i="26"/>
  <c r="S313" i="26"/>
  <c r="S305" i="26"/>
  <c r="S297" i="26"/>
  <c r="S289" i="26"/>
  <c r="S281" i="26"/>
  <c r="S273" i="26"/>
  <c r="S265" i="26"/>
  <c r="S257" i="26"/>
  <c r="S249" i="26"/>
  <c r="S241" i="26"/>
  <c r="S233" i="26"/>
  <c r="S225" i="26"/>
  <c r="S217" i="26"/>
  <c r="S209" i="26"/>
  <c r="S201" i="26"/>
  <c r="S193" i="26"/>
  <c r="S185" i="26"/>
  <c r="S177" i="26"/>
  <c r="S180" i="30"/>
  <c r="S172" i="30"/>
  <c r="S164" i="30"/>
  <c r="S493" i="29"/>
  <c r="S485" i="29"/>
  <c r="S477" i="29"/>
  <c r="S469" i="29"/>
  <c r="S461" i="29"/>
  <c r="S453" i="29"/>
  <c r="S445" i="29"/>
  <c r="S437" i="29"/>
  <c r="S429" i="29"/>
  <c r="S421" i="29"/>
  <c r="S413" i="29"/>
  <c r="S405" i="29"/>
  <c r="S397" i="29"/>
  <c r="S389" i="29"/>
  <c r="S381" i="29"/>
  <c r="S373" i="29"/>
  <c r="S365" i="29"/>
  <c r="S357" i="29"/>
  <c r="S349" i="29"/>
  <c r="S341" i="29"/>
  <c r="S333" i="29"/>
  <c r="S325" i="29"/>
  <c r="S317" i="29"/>
  <c r="S309" i="29"/>
  <c r="S301" i="29"/>
  <c r="S293" i="29"/>
  <c r="S285" i="29"/>
  <c r="S277" i="29"/>
  <c r="S269" i="29"/>
  <c r="S261" i="29"/>
  <c r="S253" i="29"/>
  <c r="S245" i="29"/>
  <c r="S237" i="29"/>
  <c r="S229" i="29"/>
  <c r="S221" i="29"/>
  <c r="S213" i="29"/>
  <c r="S205" i="29"/>
  <c r="S197" i="29"/>
  <c r="S189" i="29"/>
  <c r="S181" i="29"/>
  <c r="S173" i="29"/>
  <c r="S165" i="29"/>
  <c r="S494" i="28"/>
  <c r="S486" i="28"/>
  <c r="S478" i="28"/>
  <c r="S470" i="28"/>
  <c r="S462" i="28"/>
  <c r="S454" i="28"/>
  <c r="S446" i="28"/>
  <c r="S438" i="28"/>
  <c r="S430" i="28"/>
  <c r="S422" i="28"/>
  <c r="S414" i="28"/>
  <c r="S406" i="28"/>
  <c r="S398" i="28"/>
  <c r="S390" i="28"/>
  <c r="S382" i="28"/>
  <c r="S374" i="28"/>
  <c r="S366" i="28"/>
  <c r="S358" i="28"/>
  <c r="S350" i="28"/>
  <c r="S342" i="28"/>
  <c r="S334" i="28"/>
  <c r="S326" i="28"/>
  <c r="S318" i="28"/>
  <c r="S310" i="28"/>
  <c r="S302" i="28"/>
  <c r="S294" i="28"/>
  <c r="S286" i="28"/>
  <c r="S278" i="28"/>
  <c r="S270" i="28"/>
  <c r="S262" i="28"/>
  <c r="S254" i="28"/>
  <c r="S246" i="28"/>
  <c r="S238" i="28"/>
  <c r="S230" i="28"/>
  <c r="S222" i="28"/>
  <c r="S214" i="28"/>
  <c r="S206" i="28"/>
  <c r="S198" i="28"/>
  <c r="S190" i="28"/>
  <c r="S182" i="28"/>
  <c r="S174" i="28"/>
  <c r="S166" i="28"/>
  <c r="S495" i="27"/>
  <c r="S487" i="27"/>
  <c r="S479" i="27"/>
  <c r="S471" i="27"/>
  <c r="S463" i="27"/>
  <c r="S455" i="27"/>
  <c r="S447" i="27"/>
  <c r="S439" i="27"/>
  <c r="S431" i="27"/>
  <c r="S423" i="27"/>
  <c r="S415" i="27"/>
  <c r="S407" i="27"/>
  <c r="S399" i="27"/>
  <c r="S391" i="27"/>
  <c r="S383" i="27"/>
  <c r="S375" i="27"/>
  <c r="S367" i="27"/>
  <c r="S359" i="27"/>
  <c r="S351" i="27"/>
  <c r="S343" i="27"/>
  <c r="S335" i="27"/>
  <c r="S327" i="27"/>
  <c r="S319" i="27"/>
  <c r="S311" i="27"/>
  <c r="S303" i="27"/>
  <c r="S295" i="27"/>
  <c r="S287" i="27"/>
  <c r="S279" i="27"/>
  <c r="S271" i="27"/>
  <c r="S263" i="27"/>
  <c r="S255" i="27"/>
  <c r="S247" i="27"/>
  <c r="S239" i="27"/>
  <c r="S231" i="27"/>
  <c r="S223" i="27"/>
  <c r="S215" i="27"/>
  <c r="S207" i="27"/>
  <c r="S199" i="27"/>
  <c r="S191" i="27"/>
  <c r="S183" i="27"/>
  <c r="S175" i="27"/>
  <c r="S167" i="27"/>
  <c r="S496" i="26"/>
  <c r="S488" i="26"/>
  <c r="S480" i="26"/>
  <c r="S472" i="26"/>
  <c r="S464" i="26"/>
  <c r="S456" i="26"/>
  <c r="S448" i="26"/>
  <c r="S440" i="26"/>
  <c r="S432" i="26"/>
  <c r="S424" i="26"/>
  <c r="S416" i="26"/>
  <c r="S408" i="26"/>
  <c r="S400" i="26"/>
  <c r="S392" i="26"/>
  <c r="S384" i="26"/>
  <c r="S376" i="26"/>
  <c r="S368" i="26"/>
  <c r="S360" i="26"/>
  <c r="S352" i="26"/>
  <c r="S344" i="26"/>
  <c r="S336" i="26"/>
  <c r="S328" i="26"/>
  <c r="S320" i="26"/>
  <c r="S312" i="26"/>
  <c r="S304" i="26"/>
  <c r="S296" i="26"/>
  <c r="S288" i="26"/>
  <c r="S280" i="26"/>
  <c r="S272" i="26"/>
  <c r="S264" i="26"/>
  <c r="S256" i="26"/>
  <c r="S248" i="26"/>
  <c r="S240" i="26"/>
  <c r="S232" i="26"/>
  <c r="S224" i="26"/>
  <c r="S216" i="26"/>
  <c r="S208" i="26"/>
  <c r="S200" i="26"/>
  <c r="S192" i="26"/>
  <c r="S184" i="26"/>
  <c r="S176" i="26"/>
  <c r="S179" i="30"/>
  <c r="S171" i="30"/>
  <c r="S500" i="29"/>
  <c r="S492" i="29"/>
  <c r="S484" i="29"/>
  <c r="S476" i="29"/>
  <c r="S468" i="29"/>
  <c r="S460" i="29"/>
  <c r="S452" i="29"/>
  <c r="S444" i="29"/>
  <c r="S436" i="29"/>
  <c r="S428" i="29"/>
  <c r="S420" i="29"/>
  <c r="S412" i="29"/>
  <c r="S404" i="29"/>
  <c r="S396" i="29"/>
  <c r="S388" i="29"/>
  <c r="S380" i="29"/>
  <c r="S372" i="29"/>
  <c r="S364" i="29"/>
  <c r="S356" i="29"/>
  <c r="S348" i="29"/>
  <c r="S340" i="29"/>
  <c r="S332" i="29"/>
  <c r="S324" i="29"/>
  <c r="S316" i="29"/>
  <c r="S308" i="29"/>
  <c r="S300" i="29"/>
  <c r="S292" i="29"/>
  <c r="S284" i="29"/>
  <c r="S276" i="29"/>
  <c r="S268" i="29"/>
  <c r="S260" i="29"/>
  <c r="S252" i="29"/>
  <c r="S244" i="29"/>
  <c r="S236" i="29"/>
  <c r="S228" i="29"/>
  <c r="S220" i="29"/>
  <c r="S212" i="29"/>
  <c r="S204" i="29"/>
  <c r="S196" i="29"/>
  <c r="S188" i="29"/>
  <c r="S180" i="29"/>
  <c r="S172" i="29"/>
  <c r="S164" i="29"/>
  <c r="S493" i="28"/>
  <c r="S485" i="28"/>
  <c r="S477" i="28"/>
  <c r="S469" i="28"/>
  <c r="S461" i="28"/>
  <c r="S453" i="28"/>
  <c r="S445" i="28"/>
  <c r="S437" i="28"/>
  <c r="S429" i="28"/>
  <c r="S421" i="28"/>
  <c r="S413" i="28"/>
  <c r="S405" i="28"/>
  <c r="S397" i="28"/>
  <c r="S389" i="28"/>
  <c r="S381" i="28"/>
  <c r="S373" i="28"/>
  <c r="S365" i="28"/>
  <c r="S357" i="28"/>
  <c r="S349" i="28"/>
  <c r="S341" i="28"/>
  <c r="S333" i="28"/>
  <c r="S325" i="28"/>
  <c r="S317" i="28"/>
  <c r="S309" i="28"/>
  <c r="S301" i="28"/>
  <c r="S293" i="28"/>
  <c r="S285" i="28"/>
  <c r="S277" i="28"/>
  <c r="S269" i="28"/>
  <c r="S261" i="28"/>
  <c r="S253" i="28"/>
  <c r="S245" i="28"/>
  <c r="S237" i="28"/>
  <c r="S229" i="28"/>
  <c r="S221" i="28"/>
  <c r="S213" i="28"/>
  <c r="S205" i="28"/>
  <c r="S197" i="28"/>
  <c r="S189" i="28"/>
  <c r="S181" i="28"/>
  <c r="S173" i="28"/>
  <c r="S165" i="28"/>
  <c r="S494" i="27"/>
  <c r="S486" i="27"/>
  <c r="S478" i="27"/>
  <c r="S470" i="27"/>
  <c r="S462" i="27"/>
  <c r="S454" i="27"/>
  <c r="S446" i="27"/>
  <c r="S438" i="27"/>
  <c r="S430" i="27"/>
  <c r="S422" i="27"/>
  <c r="S414" i="27"/>
  <c r="S406" i="27"/>
  <c r="S398" i="27"/>
  <c r="S390" i="27"/>
  <c r="S382" i="27"/>
  <c r="S374" i="27"/>
  <c r="S366" i="27"/>
  <c r="S358" i="27"/>
  <c r="S350" i="27"/>
  <c r="S342" i="27"/>
  <c r="S334" i="27"/>
  <c r="S326" i="27"/>
  <c r="S318" i="27"/>
  <c r="S310" i="27"/>
  <c r="S302" i="27"/>
  <c r="S294" i="27"/>
  <c r="S286" i="27"/>
  <c r="S278" i="27"/>
  <c r="S270" i="27"/>
  <c r="S262" i="27"/>
  <c r="S254" i="27"/>
  <c r="S246" i="27"/>
  <c r="S238" i="27"/>
  <c r="S230" i="27"/>
  <c r="S222" i="27"/>
  <c r="S214" i="27"/>
  <c r="S206" i="27"/>
  <c r="S198" i="27"/>
  <c r="S190" i="27"/>
  <c r="S182" i="27"/>
  <c r="S174" i="27"/>
  <c r="S166" i="27"/>
  <c r="S495" i="26"/>
  <c r="S487" i="26"/>
  <c r="S479" i="26"/>
  <c r="S471" i="26"/>
  <c r="S463" i="26"/>
  <c r="S455" i="26"/>
  <c r="S447" i="26"/>
  <c r="S439" i="26"/>
  <c r="S431" i="26"/>
  <c r="S423" i="26"/>
  <c r="S415" i="26"/>
  <c r="S407" i="26"/>
  <c r="S399" i="26"/>
  <c r="S391" i="26"/>
  <c r="S383" i="26"/>
  <c r="S375" i="26"/>
  <c r="S367" i="26"/>
  <c r="S359" i="26"/>
  <c r="S351" i="26"/>
  <c r="S343" i="26"/>
  <c r="S335" i="26"/>
  <c r="S327" i="26"/>
  <c r="S319" i="26"/>
  <c r="S311" i="26"/>
  <c r="S303" i="26"/>
  <c r="S295" i="26"/>
  <c r="S287" i="26"/>
  <c r="S279" i="26"/>
  <c r="S271" i="26"/>
  <c r="S263" i="26"/>
  <c r="S255" i="26"/>
  <c r="S247" i="26"/>
  <c r="S239" i="26"/>
  <c r="S231" i="26"/>
  <c r="S223" i="26"/>
  <c r="S215" i="26"/>
  <c r="S207" i="26"/>
  <c r="S199" i="26"/>
  <c r="S191" i="26"/>
  <c r="S183" i="26"/>
  <c r="S175" i="26"/>
  <c r="S178" i="30"/>
  <c r="S170" i="30"/>
  <c r="S499" i="29"/>
  <c r="S491" i="29"/>
  <c r="S483" i="29"/>
  <c r="S475" i="29"/>
  <c r="S467" i="29"/>
  <c r="S459" i="29"/>
  <c r="S451" i="29"/>
  <c r="S443" i="29"/>
  <c r="S435" i="29"/>
  <c r="S427" i="29"/>
  <c r="S419" i="29"/>
  <c r="S411" i="29"/>
  <c r="S403" i="29"/>
  <c r="S395" i="29"/>
  <c r="S387" i="29"/>
  <c r="S379" i="29"/>
  <c r="S371" i="29"/>
  <c r="S363" i="29"/>
  <c r="S355" i="29"/>
  <c r="S347" i="29"/>
  <c r="S339" i="29"/>
  <c r="S331" i="29"/>
  <c r="S323" i="29"/>
  <c r="S315" i="29"/>
  <c r="S307" i="29"/>
  <c r="S299" i="29"/>
  <c r="S291" i="29"/>
  <c r="S283" i="29"/>
  <c r="S275" i="29"/>
  <c r="S267" i="29"/>
  <c r="S259" i="29"/>
  <c r="S251" i="29"/>
  <c r="S243" i="29"/>
  <c r="S235" i="29"/>
  <c r="S227" i="29"/>
  <c r="S219" i="29"/>
  <c r="S211" i="29"/>
  <c r="S203" i="29"/>
  <c r="S195" i="29"/>
  <c r="S187" i="29"/>
  <c r="S179" i="29"/>
  <c r="S171" i="29"/>
  <c r="S500" i="28"/>
  <c r="S492" i="28"/>
  <c r="S484" i="28"/>
  <c r="S476" i="28"/>
  <c r="S468" i="28"/>
  <c r="S460" i="28"/>
  <c r="S452" i="28"/>
  <c r="S444" i="28"/>
  <c r="S436" i="28"/>
  <c r="S428" i="28"/>
  <c r="S420" i="28"/>
  <c r="S412" i="28"/>
  <c r="S404" i="28"/>
  <c r="S396" i="28"/>
  <c r="S388" i="28"/>
  <c r="S380" i="28"/>
  <c r="S372" i="28"/>
  <c r="S364" i="28"/>
  <c r="S356" i="28"/>
  <c r="S348" i="28"/>
  <c r="S340" i="28"/>
  <c r="S332" i="28"/>
  <c r="S324" i="28"/>
  <c r="S316" i="28"/>
  <c r="S308" i="28"/>
  <c r="S300" i="28"/>
  <c r="S292" i="28"/>
  <c r="S284" i="28"/>
  <c r="S276" i="28"/>
  <c r="S268" i="28"/>
  <c r="S260" i="28"/>
  <c r="S252" i="28"/>
  <c r="S244" i="28"/>
  <c r="S236" i="28"/>
  <c r="S228" i="28"/>
  <c r="S220" i="28"/>
  <c r="S212" i="28"/>
  <c r="S204" i="28"/>
  <c r="S196" i="28"/>
  <c r="S188" i="28"/>
  <c r="S180" i="28"/>
  <c r="S172" i="28"/>
  <c r="S164" i="28"/>
  <c r="S493" i="27"/>
  <c r="S485" i="27"/>
  <c r="S477" i="27"/>
  <c r="S469" i="27"/>
  <c r="S461" i="27"/>
  <c r="S453" i="27"/>
  <c r="S445" i="27"/>
  <c r="S437" i="27"/>
  <c r="S429" i="27"/>
  <c r="S421" i="27"/>
  <c r="S413" i="27"/>
  <c r="S405" i="27"/>
  <c r="S397" i="27"/>
  <c r="S389" i="27"/>
  <c r="S381" i="27"/>
  <c r="S373" i="27"/>
  <c r="S365" i="27"/>
  <c r="S357" i="27"/>
  <c r="S349" i="27"/>
  <c r="S341" i="27"/>
  <c r="S333" i="27"/>
  <c r="S325" i="27"/>
  <c r="S317" i="27"/>
  <c r="S309" i="27"/>
  <c r="S301" i="27"/>
  <c r="S293" i="27"/>
  <c r="S285" i="27"/>
  <c r="S277" i="27"/>
  <c r="S269" i="27"/>
  <c r="S261" i="27"/>
  <c r="S253" i="27"/>
  <c r="S245" i="27"/>
  <c r="S237" i="27"/>
  <c r="S229" i="27"/>
  <c r="S221" i="27"/>
  <c r="S213" i="27"/>
  <c r="S205" i="27"/>
  <c r="S197" i="27"/>
  <c r="S189" i="27"/>
  <c r="S181" i="27"/>
  <c r="S173" i="27"/>
  <c r="S165" i="27"/>
  <c r="S494" i="26"/>
  <c r="S486" i="26"/>
  <c r="S478" i="26"/>
  <c r="S470" i="26"/>
  <c r="S462" i="26"/>
  <c r="S454" i="26"/>
  <c r="S446" i="26"/>
  <c r="S438" i="26"/>
  <c r="S430" i="26"/>
  <c r="S422" i="26"/>
  <c r="S414" i="26"/>
  <c r="S406" i="26"/>
  <c r="S398" i="26"/>
  <c r="S390" i="26"/>
  <c r="S382" i="26"/>
  <c r="S374" i="26"/>
  <c r="S366" i="26"/>
  <c r="S358" i="26"/>
  <c r="S350" i="26"/>
  <c r="S342" i="26"/>
  <c r="S334" i="26"/>
  <c r="S326" i="26"/>
  <c r="S318" i="26"/>
  <c r="S310" i="26"/>
  <c r="S302" i="26"/>
  <c r="S294" i="26"/>
  <c r="S286" i="26"/>
  <c r="S278" i="26"/>
  <c r="S270" i="26"/>
  <c r="S262" i="26"/>
  <c r="S254" i="26"/>
  <c r="S246" i="26"/>
  <c r="S238" i="26"/>
  <c r="S230" i="26"/>
  <c r="S222" i="26"/>
  <c r="S214" i="26"/>
  <c r="S206" i="26"/>
  <c r="S198" i="26"/>
  <c r="S190" i="26"/>
  <c r="S182" i="26"/>
  <c r="S174" i="26"/>
  <c r="S168" i="26"/>
  <c r="S497" i="25"/>
  <c r="S489" i="25"/>
  <c r="S481" i="25"/>
  <c r="S473" i="25"/>
  <c r="S465" i="25"/>
  <c r="S457" i="25"/>
  <c r="S449" i="25"/>
  <c r="S441" i="25"/>
  <c r="S433" i="25"/>
  <c r="S425" i="25"/>
  <c r="S417" i="25"/>
  <c r="S409" i="25"/>
  <c r="S401" i="25"/>
  <c r="S393" i="25"/>
  <c r="S385" i="25"/>
  <c r="S377" i="25"/>
  <c r="S369" i="25"/>
  <c r="S361" i="25"/>
  <c r="S353" i="25"/>
  <c r="S345" i="25"/>
  <c r="S337" i="25"/>
  <c r="S329" i="25"/>
  <c r="S321" i="25"/>
  <c r="S313" i="25"/>
  <c r="S305" i="25"/>
  <c r="S297" i="25"/>
  <c r="S289" i="25"/>
  <c r="S281" i="25"/>
  <c r="S273" i="25"/>
  <c r="S265" i="25"/>
  <c r="S257" i="25"/>
  <c r="S249" i="25"/>
  <c r="S241" i="25"/>
  <c r="S233" i="25"/>
  <c r="S225" i="25"/>
  <c r="S217" i="25"/>
  <c r="S209" i="25"/>
  <c r="S201" i="25"/>
  <c r="S193" i="25"/>
  <c r="S185" i="25"/>
  <c r="S177" i="25"/>
  <c r="S169" i="25"/>
  <c r="S498" i="24"/>
  <c r="S490" i="24"/>
  <c r="S482" i="24"/>
  <c r="S474" i="24"/>
  <c r="S466" i="24"/>
  <c r="S458" i="24"/>
  <c r="S450" i="24"/>
  <c r="S442" i="24"/>
  <c r="S434" i="24"/>
  <c r="S426" i="24"/>
  <c r="S418" i="24"/>
  <c r="S410" i="24"/>
  <c r="S402" i="24"/>
  <c r="S394" i="24"/>
  <c r="S386" i="24"/>
  <c r="S378" i="24"/>
  <c r="S370" i="24"/>
  <c r="S362" i="24"/>
  <c r="S354" i="24"/>
  <c r="S346" i="24"/>
  <c r="S338" i="24"/>
  <c r="S330" i="24"/>
  <c r="S322" i="24"/>
  <c r="S314" i="24"/>
  <c r="S306" i="24"/>
  <c r="S298" i="24"/>
  <c r="S290" i="24"/>
  <c r="S282" i="24"/>
  <c r="S274" i="24"/>
  <c r="S266" i="24"/>
  <c r="S258" i="24"/>
  <c r="S250" i="24"/>
  <c r="S242" i="24"/>
  <c r="S234" i="24"/>
  <c r="S226" i="24"/>
  <c r="S218" i="24"/>
  <c r="S210" i="24"/>
  <c r="S202" i="24"/>
  <c r="S194" i="24"/>
  <c r="S186" i="24"/>
  <c r="S178" i="24"/>
  <c r="S170" i="24"/>
  <c r="S499" i="18"/>
  <c r="S491" i="18"/>
  <c r="S483" i="18"/>
  <c r="S475" i="18"/>
  <c r="S467" i="18"/>
  <c r="S459" i="18"/>
  <c r="S451" i="18"/>
  <c r="S443" i="18"/>
  <c r="S435" i="18"/>
  <c r="S427" i="18"/>
  <c r="S419" i="18"/>
  <c r="S411" i="18"/>
  <c r="S403" i="18"/>
  <c r="S395" i="18"/>
  <c r="S387" i="18"/>
  <c r="S379" i="18"/>
  <c r="S371" i="18"/>
  <c r="S363" i="18"/>
  <c r="S355" i="18"/>
  <c r="S347" i="18"/>
  <c r="S339" i="18"/>
  <c r="S331" i="18"/>
  <c r="S323" i="18"/>
  <c r="S315" i="18"/>
  <c r="S307" i="18"/>
  <c r="S299" i="18"/>
  <c r="S291" i="18"/>
  <c r="S283" i="18"/>
  <c r="S275" i="18"/>
  <c r="S267" i="18"/>
  <c r="S259" i="18"/>
  <c r="S251" i="18"/>
  <c r="S243" i="18"/>
  <c r="S235" i="18"/>
  <c r="S227" i="18"/>
  <c r="S219" i="18"/>
  <c r="S211" i="18"/>
  <c r="S203" i="18"/>
  <c r="S195" i="18"/>
  <c r="S187" i="18"/>
  <c r="S179" i="18"/>
  <c r="S171" i="18"/>
  <c r="S500" i="17"/>
  <c r="S492" i="17"/>
  <c r="S484" i="17"/>
  <c r="S476" i="17"/>
  <c r="S468" i="17"/>
  <c r="S460" i="17"/>
  <c r="S452" i="17"/>
  <c r="S444" i="17"/>
  <c r="S436" i="17"/>
  <c r="S428" i="17"/>
  <c r="S420" i="17"/>
  <c r="S412" i="17"/>
  <c r="S404" i="17"/>
  <c r="S396" i="17"/>
  <c r="S388" i="17"/>
  <c r="S380" i="17"/>
  <c r="S372" i="17"/>
  <c r="S364" i="17"/>
  <c r="S356" i="17"/>
  <c r="S348" i="17"/>
  <c r="S340" i="17"/>
  <c r="S332" i="17"/>
  <c r="S324" i="17"/>
  <c r="S316" i="17"/>
  <c r="S308" i="17"/>
  <c r="S300" i="17"/>
  <c r="S292" i="17"/>
  <c r="S284" i="17"/>
  <c r="S276" i="17"/>
  <c r="S268" i="17"/>
  <c r="S260" i="17"/>
  <c r="S252" i="17"/>
  <c r="S244" i="17"/>
  <c r="S236" i="17"/>
  <c r="S228" i="17"/>
  <c r="S220" i="17"/>
  <c r="S212" i="17"/>
  <c r="S204" i="17"/>
  <c r="S196" i="17"/>
  <c r="S188" i="17"/>
  <c r="S180" i="17"/>
  <c r="S172" i="17"/>
  <c r="S164" i="17"/>
  <c r="S167" i="26"/>
  <c r="S496" i="25"/>
  <c r="S488" i="25"/>
  <c r="S480" i="25"/>
  <c r="S472" i="25"/>
  <c r="S464" i="25"/>
  <c r="S456" i="25"/>
  <c r="S448" i="25"/>
  <c r="S440" i="25"/>
  <c r="S432" i="25"/>
  <c r="S424" i="25"/>
  <c r="S416" i="25"/>
  <c r="S408" i="25"/>
  <c r="S400" i="25"/>
  <c r="S392" i="25"/>
  <c r="S384" i="25"/>
  <c r="S376" i="25"/>
  <c r="S368" i="25"/>
  <c r="S360" i="25"/>
  <c r="S352" i="25"/>
  <c r="S344" i="25"/>
  <c r="S336" i="25"/>
  <c r="S328" i="25"/>
  <c r="S320" i="25"/>
  <c r="S312" i="25"/>
  <c r="S304" i="25"/>
  <c r="S296" i="25"/>
  <c r="S288" i="25"/>
  <c r="S280" i="25"/>
  <c r="S272" i="25"/>
  <c r="S264" i="25"/>
  <c r="S256" i="25"/>
  <c r="S248" i="25"/>
  <c r="S240" i="25"/>
  <c r="S232" i="25"/>
  <c r="S224" i="25"/>
  <c r="S216" i="25"/>
  <c r="S208" i="25"/>
  <c r="S200" i="25"/>
  <c r="S192" i="25"/>
  <c r="S184" i="25"/>
  <c r="S176" i="25"/>
  <c r="S168" i="25"/>
  <c r="S497" i="24"/>
  <c r="S489" i="24"/>
  <c r="S481" i="24"/>
  <c r="S473" i="24"/>
  <c r="S465" i="24"/>
  <c r="S457" i="24"/>
  <c r="S449" i="24"/>
  <c r="S441" i="24"/>
  <c r="S433" i="24"/>
  <c r="S425" i="24"/>
  <c r="S417" i="24"/>
  <c r="S409" i="24"/>
  <c r="S401" i="24"/>
  <c r="S393" i="24"/>
  <c r="S385" i="24"/>
  <c r="S377" i="24"/>
  <c r="S369" i="24"/>
  <c r="S361" i="24"/>
  <c r="S353" i="24"/>
  <c r="S345" i="24"/>
  <c r="S337" i="24"/>
  <c r="S329" i="24"/>
  <c r="S321" i="24"/>
  <c r="S313" i="24"/>
  <c r="S305" i="24"/>
  <c r="S297" i="24"/>
  <c r="S289" i="24"/>
  <c r="S281" i="24"/>
  <c r="S273" i="24"/>
  <c r="S265" i="24"/>
  <c r="S257" i="24"/>
  <c r="S249" i="24"/>
  <c r="S241" i="24"/>
  <c r="S233" i="24"/>
  <c r="S225" i="24"/>
  <c r="S217" i="24"/>
  <c r="S209" i="24"/>
  <c r="S201" i="24"/>
  <c r="S193" i="24"/>
  <c r="S185" i="24"/>
  <c r="S177" i="24"/>
  <c r="S169" i="24"/>
  <c r="S498" i="18"/>
  <c r="S490" i="18"/>
  <c r="S482" i="18"/>
  <c r="S474" i="18"/>
  <c r="S466" i="18"/>
  <c r="S458" i="18"/>
  <c r="S450" i="18"/>
  <c r="S442" i="18"/>
  <c r="S434" i="18"/>
  <c r="S426" i="18"/>
  <c r="S418" i="18"/>
  <c r="S410" i="18"/>
  <c r="S402" i="18"/>
  <c r="S394" i="18"/>
  <c r="S386" i="18"/>
  <c r="S378" i="18"/>
  <c r="S370" i="18"/>
  <c r="S362" i="18"/>
  <c r="S354" i="18"/>
  <c r="S346" i="18"/>
  <c r="S338" i="18"/>
  <c r="S330" i="18"/>
  <c r="S322" i="18"/>
  <c r="S314" i="18"/>
  <c r="S306" i="18"/>
  <c r="S298" i="18"/>
  <c r="S290" i="18"/>
  <c r="S282" i="18"/>
  <c r="S274" i="18"/>
  <c r="S266" i="18"/>
  <c r="S258" i="18"/>
  <c r="S250" i="18"/>
  <c r="S242" i="18"/>
  <c r="S234" i="18"/>
  <c r="S226" i="18"/>
  <c r="S218" i="18"/>
  <c r="S210" i="18"/>
  <c r="S202" i="18"/>
  <c r="S194" i="18"/>
  <c r="S186" i="18"/>
  <c r="S178" i="18"/>
  <c r="S170" i="18"/>
  <c r="S499" i="17"/>
  <c r="S491" i="17"/>
  <c r="S483" i="17"/>
  <c r="S475" i="17"/>
  <c r="S467" i="17"/>
  <c r="S459" i="17"/>
  <c r="S451" i="17"/>
  <c r="S443" i="17"/>
  <c r="S435" i="17"/>
  <c r="S427" i="17"/>
  <c r="S419" i="17"/>
  <c r="S411" i="17"/>
  <c r="S403" i="17"/>
  <c r="S395" i="17"/>
  <c r="S387" i="17"/>
  <c r="S379" i="17"/>
  <c r="S371" i="17"/>
  <c r="S363" i="17"/>
  <c r="S355" i="17"/>
  <c r="S347" i="17"/>
  <c r="S339" i="17"/>
  <c r="S331" i="17"/>
  <c r="S323" i="17"/>
  <c r="S315" i="17"/>
  <c r="S307" i="17"/>
  <c r="S299" i="17"/>
  <c r="S291" i="17"/>
  <c r="S283" i="17"/>
  <c r="S275" i="17"/>
  <c r="S267" i="17"/>
  <c r="S259" i="17"/>
  <c r="S251" i="17"/>
  <c r="S243" i="17"/>
  <c r="S235" i="17"/>
  <c r="S227" i="17"/>
  <c r="S219" i="17"/>
  <c r="S211" i="17"/>
  <c r="S203" i="17"/>
  <c r="S195" i="17"/>
  <c r="S187" i="17"/>
  <c r="S179" i="17"/>
  <c r="S171" i="17"/>
  <c r="S166" i="26"/>
  <c r="S495" i="25"/>
  <c r="S487" i="25"/>
  <c r="S479" i="25"/>
  <c r="S471" i="25"/>
  <c r="S463" i="25"/>
  <c r="S455" i="25"/>
  <c r="S447" i="25"/>
  <c r="S439" i="25"/>
  <c r="S431" i="25"/>
  <c r="S423" i="25"/>
  <c r="S415" i="25"/>
  <c r="S407" i="25"/>
  <c r="S399" i="25"/>
  <c r="S391" i="25"/>
  <c r="S383" i="25"/>
  <c r="S375" i="25"/>
  <c r="S367" i="25"/>
  <c r="S359" i="25"/>
  <c r="S351" i="25"/>
  <c r="S343" i="25"/>
  <c r="S335" i="25"/>
  <c r="S327" i="25"/>
  <c r="S319" i="25"/>
  <c r="S311" i="25"/>
  <c r="S303" i="25"/>
  <c r="S295" i="25"/>
  <c r="S287" i="25"/>
  <c r="S279" i="25"/>
  <c r="S271" i="25"/>
  <c r="S263" i="25"/>
  <c r="S255" i="25"/>
  <c r="S247" i="25"/>
  <c r="S239" i="25"/>
  <c r="S231" i="25"/>
  <c r="S223" i="25"/>
  <c r="S215" i="25"/>
  <c r="S207" i="25"/>
  <c r="S199" i="25"/>
  <c r="S191" i="25"/>
  <c r="S183" i="25"/>
  <c r="S175" i="25"/>
  <c r="S167" i="25"/>
  <c r="S496" i="24"/>
  <c r="S488" i="24"/>
  <c r="S480" i="24"/>
  <c r="S472" i="24"/>
  <c r="S464" i="24"/>
  <c r="S456" i="24"/>
  <c r="S448" i="24"/>
  <c r="S440" i="24"/>
  <c r="S432" i="24"/>
  <c r="S424" i="24"/>
  <c r="S416" i="24"/>
  <c r="S408" i="24"/>
  <c r="S400" i="24"/>
  <c r="S392" i="24"/>
  <c r="S384" i="24"/>
  <c r="S376" i="24"/>
  <c r="S368" i="24"/>
  <c r="S360" i="24"/>
  <c r="S352" i="24"/>
  <c r="S344" i="24"/>
  <c r="S336" i="24"/>
  <c r="S328" i="24"/>
  <c r="S320" i="24"/>
  <c r="S312" i="24"/>
  <c r="S304" i="24"/>
  <c r="S296" i="24"/>
  <c r="S288" i="24"/>
  <c r="S280" i="24"/>
  <c r="S272" i="24"/>
  <c r="S264" i="24"/>
  <c r="S256" i="24"/>
  <c r="S248" i="24"/>
  <c r="S240" i="24"/>
  <c r="S232" i="24"/>
  <c r="S224" i="24"/>
  <c r="S216" i="24"/>
  <c r="S208" i="24"/>
  <c r="S200" i="24"/>
  <c r="S192" i="24"/>
  <c r="S184" i="24"/>
  <c r="S176" i="24"/>
  <c r="S168" i="24"/>
  <c r="S497" i="18"/>
  <c r="S489" i="18"/>
  <c r="S481" i="18"/>
  <c r="S473" i="18"/>
  <c r="S465" i="18"/>
  <c r="S457" i="18"/>
  <c r="S449" i="18"/>
  <c r="S441" i="18"/>
  <c r="S433" i="18"/>
  <c r="S425" i="18"/>
  <c r="S417" i="18"/>
  <c r="S409" i="18"/>
  <c r="S401" i="18"/>
  <c r="S393" i="18"/>
  <c r="S385" i="18"/>
  <c r="S377" i="18"/>
  <c r="S369" i="18"/>
  <c r="S361" i="18"/>
  <c r="S353" i="18"/>
  <c r="S345" i="18"/>
  <c r="S337" i="18"/>
  <c r="S329" i="18"/>
  <c r="S321" i="18"/>
  <c r="S313" i="18"/>
  <c r="S305" i="18"/>
  <c r="S297" i="18"/>
  <c r="S289" i="18"/>
  <c r="S281" i="18"/>
  <c r="S273" i="18"/>
  <c r="S265" i="18"/>
  <c r="S257" i="18"/>
  <c r="S249" i="18"/>
  <c r="S241" i="18"/>
  <c r="S233" i="18"/>
  <c r="S225" i="18"/>
  <c r="S217" i="18"/>
  <c r="S209" i="18"/>
  <c r="S201" i="18"/>
  <c r="S193" i="18"/>
  <c r="S185" i="18"/>
  <c r="S177" i="18"/>
  <c r="S169" i="18"/>
  <c r="S498" i="17"/>
  <c r="S490" i="17"/>
  <c r="S482" i="17"/>
  <c r="S474" i="17"/>
  <c r="S466" i="17"/>
  <c r="S458" i="17"/>
  <c r="S450" i="17"/>
  <c r="S442" i="17"/>
  <c r="S434" i="17"/>
  <c r="S426" i="17"/>
  <c r="S418" i="17"/>
  <c r="S410" i="17"/>
  <c r="S402" i="17"/>
  <c r="S394" i="17"/>
  <c r="S386" i="17"/>
  <c r="S378" i="17"/>
  <c r="S370" i="17"/>
  <c r="S362" i="17"/>
  <c r="S354" i="17"/>
  <c r="S346" i="17"/>
  <c r="S338" i="17"/>
  <c r="S330" i="17"/>
  <c r="S322" i="17"/>
  <c r="S314" i="17"/>
  <c r="S306" i="17"/>
  <c r="S298" i="17"/>
  <c r="S290" i="17"/>
  <c r="S282" i="17"/>
  <c r="S274" i="17"/>
  <c r="S266" i="17"/>
  <c r="S258" i="17"/>
  <c r="S250" i="17"/>
  <c r="S242" i="17"/>
  <c r="S234" i="17"/>
  <c r="S226" i="17"/>
  <c r="S218" i="17"/>
  <c r="S210" i="17"/>
  <c r="S202" i="17"/>
  <c r="S194" i="17"/>
  <c r="S186" i="17"/>
  <c r="S178" i="17"/>
  <c r="S170" i="17"/>
  <c r="S165" i="26"/>
  <c r="S494" i="25"/>
  <c r="S486" i="25"/>
  <c r="S478" i="25"/>
  <c r="S470" i="25"/>
  <c r="S462" i="25"/>
  <c r="S454" i="25"/>
  <c r="S446" i="25"/>
  <c r="S438" i="25"/>
  <c r="S430" i="25"/>
  <c r="S422" i="25"/>
  <c r="S414" i="25"/>
  <c r="S406" i="25"/>
  <c r="S398" i="25"/>
  <c r="S390" i="25"/>
  <c r="S382" i="25"/>
  <c r="S374" i="25"/>
  <c r="S366" i="25"/>
  <c r="S358" i="25"/>
  <c r="S350" i="25"/>
  <c r="S342" i="25"/>
  <c r="S334" i="25"/>
  <c r="S326" i="25"/>
  <c r="S318" i="25"/>
  <c r="S310" i="25"/>
  <c r="S302" i="25"/>
  <c r="S294" i="25"/>
  <c r="S286" i="25"/>
  <c r="S278" i="25"/>
  <c r="S270" i="25"/>
  <c r="S262" i="25"/>
  <c r="S254" i="25"/>
  <c r="S246" i="25"/>
  <c r="S238" i="25"/>
  <c r="S230" i="25"/>
  <c r="S222" i="25"/>
  <c r="S214" i="25"/>
  <c r="S206" i="25"/>
  <c r="S198" i="25"/>
  <c r="S190" i="25"/>
  <c r="S182" i="25"/>
  <c r="S174" i="25"/>
  <c r="S166" i="25"/>
  <c r="S495" i="24"/>
  <c r="S487" i="24"/>
  <c r="S479" i="24"/>
  <c r="S471" i="24"/>
  <c r="S463" i="24"/>
  <c r="S455" i="24"/>
  <c r="S447" i="24"/>
  <c r="S439" i="24"/>
  <c r="S431" i="24"/>
  <c r="S423" i="24"/>
  <c r="S415" i="24"/>
  <c r="S407" i="24"/>
  <c r="S399" i="24"/>
  <c r="S391" i="24"/>
  <c r="S383" i="24"/>
  <c r="S375" i="24"/>
  <c r="S367" i="24"/>
  <c r="S359" i="24"/>
  <c r="S351" i="24"/>
  <c r="S343" i="24"/>
  <c r="S335" i="24"/>
  <c r="S327" i="24"/>
  <c r="S319" i="24"/>
  <c r="S311" i="24"/>
  <c r="S303" i="24"/>
  <c r="S295" i="24"/>
  <c r="S287" i="24"/>
  <c r="S279" i="24"/>
  <c r="S271" i="24"/>
  <c r="S263" i="24"/>
  <c r="S255" i="24"/>
  <c r="S247" i="24"/>
  <c r="S239" i="24"/>
  <c r="S231" i="24"/>
  <c r="S223" i="24"/>
  <c r="S215" i="24"/>
  <c r="S207" i="24"/>
  <c r="S199" i="24"/>
  <c r="S191" i="24"/>
  <c r="S183" i="24"/>
  <c r="S175" i="24"/>
  <c r="S167" i="24"/>
  <c r="S496" i="18"/>
  <c r="S488" i="18"/>
  <c r="S480" i="18"/>
  <c r="S472" i="18"/>
  <c r="S464" i="18"/>
  <c r="S456" i="18"/>
  <c r="S448" i="18"/>
  <c r="S440" i="18"/>
  <c r="S432" i="18"/>
  <c r="S424" i="18"/>
  <c r="S416" i="18"/>
  <c r="S408" i="18"/>
  <c r="S400" i="18"/>
  <c r="S392" i="18"/>
  <c r="S384" i="18"/>
  <c r="S376" i="18"/>
  <c r="S368" i="18"/>
  <c r="S360" i="18"/>
  <c r="S352" i="18"/>
  <c r="S344" i="18"/>
  <c r="S336" i="18"/>
  <c r="S328" i="18"/>
  <c r="S320" i="18"/>
  <c r="S312" i="18"/>
  <c r="S304" i="18"/>
  <c r="S296" i="18"/>
  <c r="S288" i="18"/>
  <c r="S280" i="18"/>
  <c r="S272" i="18"/>
  <c r="S264" i="18"/>
  <c r="S256" i="18"/>
  <c r="S248" i="18"/>
  <c r="S240" i="18"/>
  <c r="S232" i="18"/>
  <c r="S224" i="18"/>
  <c r="S216" i="18"/>
  <c r="S208" i="18"/>
  <c r="S200" i="18"/>
  <c r="S192" i="18"/>
  <c r="S184" i="18"/>
  <c r="S176" i="18"/>
  <c r="S168" i="18"/>
  <c r="S497" i="17"/>
  <c r="S489" i="17"/>
  <c r="S481" i="17"/>
  <c r="S473" i="17"/>
  <c r="S465" i="17"/>
  <c r="S457" i="17"/>
  <c r="S449" i="17"/>
  <c r="S441" i="17"/>
  <c r="S433" i="17"/>
  <c r="S425" i="17"/>
  <c r="S417" i="17"/>
  <c r="S409" i="17"/>
  <c r="S401" i="17"/>
  <c r="S393" i="17"/>
  <c r="S385" i="17"/>
  <c r="S377" i="17"/>
  <c r="S369" i="17"/>
  <c r="S361" i="17"/>
  <c r="S353" i="17"/>
  <c r="S345" i="17"/>
  <c r="S337" i="17"/>
  <c r="S329" i="17"/>
  <c r="S321" i="17"/>
  <c r="S313" i="17"/>
  <c r="S305" i="17"/>
  <c r="S297" i="17"/>
  <c r="S289" i="17"/>
  <c r="S281" i="17"/>
  <c r="S273" i="17"/>
  <c r="S265" i="17"/>
  <c r="S257" i="17"/>
  <c r="S249" i="17"/>
  <c r="S241" i="17"/>
  <c r="S233" i="17"/>
  <c r="S225" i="17"/>
  <c r="S217" i="17"/>
  <c r="S209" i="17"/>
  <c r="S201" i="17"/>
  <c r="S193" i="17"/>
  <c r="S185" i="17"/>
  <c r="S177" i="17"/>
  <c r="S169" i="17"/>
  <c r="S172" i="26"/>
  <c r="S164" i="26"/>
  <c r="S493" i="25"/>
  <c r="S485" i="25"/>
  <c r="S477" i="25"/>
  <c r="S469" i="25"/>
  <c r="S461" i="25"/>
  <c r="S453" i="25"/>
  <c r="S445" i="25"/>
  <c r="S437" i="25"/>
  <c r="S429" i="25"/>
  <c r="S421" i="25"/>
  <c r="S413" i="25"/>
  <c r="S405" i="25"/>
  <c r="S397" i="25"/>
  <c r="S389" i="25"/>
  <c r="S381" i="25"/>
  <c r="S373" i="25"/>
  <c r="S365" i="25"/>
  <c r="S357" i="25"/>
  <c r="S349" i="25"/>
  <c r="S341" i="25"/>
  <c r="S333" i="25"/>
  <c r="S325" i="25"/>
  <c r="S317" i="25"/>
  <c r="S309" i="25"/>
  <c r="S301" i="25"/>
  <c r="S293" i="25"/>
  <c r="S285" i="25"/>
  <c r="S277" i="25"/>
  <c r="S269" i="25"/>
  <c r="S261" i="25"/>
  <c r="S253" i="25"/>
  <c r="S245" i="25"/>
  <c r="S237" i="25"/>
  <c r="S229" i="25"/>
  <c r="S221" i="25"/>
  <c r="S213" i="25"/>
  <c r="S205" i="25"/>
  <c r="S197" i="25"/>
  <c r="S189" i="25"/>
  <c r="S181" i="25"/>
  <c r="S173" i="25"/>
  <c r="S165" i="25"/>
  <c r="S494" i="24"/>
  <c r="S486" i="24"/>
  <c r="S478" i="24"/>
  <c r="S470" i="24"/>
  <c r="S462" i="24"/>
  <c r="S454" i="24"/>
  <c r="S446" i="24"/>
  <c r="S438" i="24"/>
  <c r="S430" i="24"/>
  <c r="S422" i="24"/>
  <c r="S414" i="24"/>
  <c r="S406" i="24"/>
  <c r="S398" i="24"/>
  <c r="S390" i="24"/>
  <c r="S382" i="24"/>
  <c r="S374" i="24"/>
  <c r="S366" i="24"/>
  <c r="S358" i="24"/>
  <c r="S350" i="24"/>
  <c r="S342" i="24"/>
  <c r="S334" i="24"/>
  <c r="S326" i="24"/>
  <c r="S318" i="24"/>
  <c r="S310" i="24"/>
  <c r="S302" i="24"/>
  <c r="S294" i="24"/>
  <c r="S286" i="24"/>
  <c r="S278" i="24"/>
  <c r="S270" i="24"/>
  <c r="S262" i="24"/>
  <c r="S254" i="24"/>
  <c r="S246" i="24"/>
  <c r="S238" i="24"/>
  <c r="S230" i="24"/>
  <c r="S222" i="24"/>
  <c r="S214" i="24"/>
  <c r="S206" i="24"/>
  <c r="S198" i="24"/>
  <c r="S190" i="24"/>
  <c r="S182" i="24"/>
  <c r="S174" i="24"/>
  <c r="S166" i="24"/>
  <c r="S495" i="18"/>
  <c r="S487" i="18"/>
  <c r="S479" i="18"/>
  <c r="S471" i="18"/>
  <c r="S463" i="18"/>
  <c r="S455" i="18"/>
  <c r="S447" i="18"/>
  <c r="S439" i="18"/>
  <c r="S431" i="18"/>
  <c r="S423" i="18"/>
  <c r="S415" i="18"/>
  <c r="S407" i="18"/>
  <c r="S399" i="18"/>
  <c r="S391" i="18"/>
  <c r="S383" i="18"/>
  <c r="S375" i="18"/>
  <c r="S367" i="18"/>
  <c r="S359" i="18"/>
  <c r="S351" i="18"/>
  <c r="S343" i="18"/>
  <c r="S335" i="18"/>
  <c r="S327" i="18"/>
  <c r="S319" i="18"/>
  <c r="S311" i="18"/>
  <c r="S303" i="18"/>
  <c r="S295" i="18"/>
  <c r="S287" i="18"/>
  <c r="S279" i="18"/>
  <c r="S271" i="18"/>
  <c r="S263" i="18"/>
  <c r="S255" i="18"/>
  <c r="S247" i="18"/>
  <c r="S239" i="18"/>
  <c r="S231" i="18"/>
  <c r="S223" i="18"/>
  <c r="S215" i="18"/>
  <c r="S207" i="18"/>
  <c r="S199" i="18"/>
  <c r="S191" i="18"/>
  <c r="S183" i="18"/>
  <c r="S175" i="18"/>
  <c r="S167" i="18"/>
  <c r="S496" i="17"/>
  <c r="S488" i="17"/>
  <c r="S480" i="17"/>
  <c r="S472" i="17"/>
  <c r="S464" i="17"/>
  <c r="S456" i="17"/>
  <c r="S448" i="17"/>
  <c r="S440" i="17"/>
  <c r="S432" i="17"/>
  <c r="S424" i="17"/>
  <c r="S416" i="17"/>
  <c r="S408" i="17"/>
  <c r="S400" i="17"/>
  <c r="S392" i="17"/>
  <c r="S384" i="17"/>
  <c r="S376" i="17"/>
  <c r="S368" i="17"/>
  <c r="S360" i="17"/>
  <c r="S352" i="17"/>
  <c r="S344" i="17"/>
  <c r="S336" i="17"/>
  <c r="S328" i="17"/>
  <c r="S320" i="17"/>
  <c r="S312" i="17"/>
  <c r="S304" i="17"/>
  <c r="S296" i="17"/>
  <c r="S288" i="17"/>
  <c r="S280" i="17"/>
  <c r="S272" i="17"/>
  <c r="S264" i="17"/>
  <c r="S256" i="17"/>
  <c r="S248" i="17"/>
  <c r="S240" i="17"/>
  <c r="S232" i="17"/>
  <c r="S224" i="17"/>
  <c r="S216" i="17"/>
  <c r="S208" i="17"/>
  <c r="S200" i="17"/>
  <c r="S192" i="17"/>
  <c r="S184" i="17"/>
  <c r="S176" i="17"/>
  <c r="S168" i="17"/>
  <c r="S171" i="26"/>
  <c r="S500" i="25"/>
  <c r="S492" i="25"/>
  <c r="S484" i="25"/>
  <c r="S476" i="25"/>
  <c r="S468" i="25"/>
  <c r="S460" i="25"/>
  <c r="S452" i="25"/>
  <c r="S444" i="25"/>
  <c r="S436" i="25"/>
  <c r="S428" i="25"/>
  <c r="S420" i="25"/>
  <c r="S412" i="25"/>
  <c r="S404" i="25"/>
  <c r="S396" i="25"/>
  <c r="S388" i="25"/>
  <c r="S380" i="25"/>
  <c r="S372" i="25"/>
  <c r="S364" i="25"/>
  <c r="S356" i="25"/>
  <c r="S348" i="25"/>
  <c r="S340" i="25"/>
  <c r="S332" i="25"/>
  <c r="S324" i="25"/>
  <c r="S316" i="25"/>
  <c r="S308" i="25"/>
  <c r="S300" i="25"/>
  <c r="S292" i="25"/>
  <c r="S284" i="25"/>
  <c r="S276" i="25"/>
  <c r="S268" i="25"/>
  <c r="S260" i="25"/>
  <c r="S252" i="25"/>
  <c r="S244" i="25"/>
  <c r="S236" i="25"/>
  <c r="S228" i="25"/>
  <c r="S220" i="25"/>
  <c r="S212" i="25"/>
  <c r="S204" i="25"/>
  <c r="S196" i="25"/>
  <c r="S188" i="25"/>
  <c r="S180" i="25"/>
  <c r="S172" i="25"/>
  <c r="S164" i="25"/>
  <c r="S493" i="24"/>
  <c r="S485" i="24"/>
  <c r="S477" i="24"/>
  <c r="S469" i="24"/>
  <c r="S461" i="24"/>
  <c r="S453" i="24"/>
  <c r="S445" i="24"/>
  <c r="S437" i="24"/>
  <c r="S429" i="24"/>
  <c r="S421" i="24"/>
  <c r="S413" i="24"/>
  <c r="S405" i="24"/>
  <c r="S397" i="24"/>
  <c r="S389" i="24"/>
  <c r="S381" i="24"/>
  <c r="S373" i="24"/>
  <c r="S365" i="24"/>
  <c r="S357" i="24"/>
  <c r="S349" i="24"/>
  <c r="S341" i="24"/>
  <c r="S333" i="24"/>
  <c r="S325" i="24"/>
  <c r="S317" i="24"/>
  <c r="S309" i="24"/>
  <c r="S301" i="24"/>
  <c r="S293" i="24"/>
  <c r="S285" i="24"/>
  <c r="S277" i="24"/>
  <c r="S269" i="24"/>
  <c r="S261" i="24"/>
  <c r="S253" i="24"/>
  <c r="S245" i="24"/>
  <c r="S237" i="24"/>
  <c r="S229" i="24"/>
  <c r="S221" i="24"/>
  <c r="S213" i="24"/>
  <c r="S205" i="24"/>
  <c r="S197" i="24"/>
  <c r="S189" i="24"/>
  <c r="S181" i="24"/>
  <c r="S173" i="24"/>
  <c r="S165" i="24"/>
  <c r="S494" i="18"/>
  <c r="S486" i="18"/>
  <c r="S478" i="18"/>
  <c r="S470" i="18"/>
  <c r="S462" i="18"/>
  <c r="S454" i="18"/>
  <c r="S446" i="18"/>
  <c r="S438" i="18"/>
  <c r="S430" i="18"/>
  <c r="S422" i="18"/>
  <c r="S414" i="18"/>
  <c r="S406" i="18"/>
  <c r="S398" i="18"/>
  <c r="S390" i="18"/>
  <c r="S382" i="18"/>
  <c r="S374" i="18"/>
  <c r="S366" i="18"/>
  <c r="S358" i="18"/>
  <c r="S350" i="18"/>
  <c r="S342" i="18"/>
  <c r="S334" i="18"/>
  <c r="S326" i="18"/>
  <c r="S318" i="18"/>
  <c r="S310" i="18"/>
  <c r="S302" i="18"/>
  <c r="S294" i="18"/>
  <c r="S286" i="18"/>
  <c r="S278" i="18"/>
  <c r="S270" i="18"/>
  <c r="S262" i="18"/>
  <c r="S254" i="18"/>
  <c r="S246" i="18"/>
  <c r="S238" i="18"/>
  <c r="S230" i="18"/>
  <c r="S222" i="18"/>
  <c r="S214" i="18"/>
  <c r="S206" i="18"/>
  <c r="S198" i="18"/>
  <c r="S190" i="18"/>
  <c r="S182" i="18"/>
  <c r="S174" i="18"/>
  <c r="S166" i="18"/>
  <c r="S495" i="17"/>
  <c r="S487" i="17"/>
  <c r="S479" i="17"/>
  <c r="S471" i="17"/>
  <c r="S463" i="17"/>
  <c r="S455" i="17"/>
  <c r="S447" i="17"/>
  <c r="S439" i="17"/>
  <c r="S431" i="17"/>
  <c r="S423" i="17"/>
  <c r="S415" i="17"/>
  <c r="S407" i="17"/>
  <c r="S399" i="17"/>
  <c r="S391" i="17"/>
  <c r="S383" i="17"/>
  <c r="S375" i="17"/>
  <c r="S367" i="17"/>
  <c r="S359" i="17"/>
  <c r="S351" i="17"/>
  <c r="S343" i="17"/>
  <c r="S335" i="17"/>
  <c r="S327" i="17"/>
  <c r="S319" i="17"/>
  <c r="S311" i="17"/>
  <c r="S303" i="17"/>
  <c r="S295" i="17"/>
  <c r="S287" i="17"/>
  <c r="S279" i="17"/>
  <c r="S271" i="17"/>
  <c r="S263" i="17"/>
  <c r="S255" i="17"/>
  <c r="S247" i="17"/>
  <c r="S239" i="17"/>
  <c r="S231" i="17"/>
  <c r="S223" i="17"/>
  <c r="S215" i="17"/>
  <c r="S207" i="17"/>
  <c r="S199" i="17"/>
  <c r="S191" i="17"/>
  <c r="S183" i="17"/>
  <c r="S175" i="17"/>
  <c r="S167" i="17"/>
  <c r="S170" i="26"/>
  <c r="S499" i="25"/>
  <c r="S491" i="25"/>
  <c r="S483" i="25"/>
  <c r="S475" i="25"/>
  <c r="S467" i="25"/>
  <c r="S459" i="25"/>
  <c r="S451" i="25"/>
  <c r="S443" i="25"/>
  <c r="S435" i="25"/>
  <c r="S427" i="25"/>
  <c r="S419" i="25"/>
  <c r="S411" i="25"/>
  <c r="S403" i="25"/>
  <c r="S395" i="25"/>
  <c r="S387" i="25"/>
  <c r="S379" i="25"/>
  <c r="S371" i="25"/>
  <c r="S363" i="25"/>
  <c r="S355" i="25"/>
  <c r="S347" i="25"/>
  <c r="S339" i="25"/>
  <c r="S331" i="25"/>
  <c r="S323" i="25"/>
  <c r="S315" i="25"/>
  <c r="S307" i="25"/>
  <c r="S299" i="25"/>
  <c r="S291" i="25"/>
  <c r="S283" i="25"/>
  <c r="S275" i="25"/>
  <c r="S267" i="25"/>
  <c r="S259" i="25"/>
  <c r="S251" i="25"/>
  <c r="S243" i="25"/>
  <c r="S235" i="25"/>
  <c r="S227" i="25"/>
  <c r="S219" i="25"/>
  <c r="S211" i="25"/>
  <c r="S203" i="25"/>
  <c r="S195" i="25"/>
  <c r="S187" i="25"/>
  <c r="S179" i="25"/>
  <c r="S171" i="25"/>
  <c r="S500" i="24"/>
  <c r="S492" i="24"/>
  <c r="S484" i="24"/>
  <c r="S476" i="24"/>
  <c r="S468" i="24"/>
  <c r="S460" i="24"/>
  <c r="S452" i="24"/>
  <c r="S444" i="24"/>
  <c r="S436" i="24"/>
  <c r="S428" i="24"/>
  <c r="S420" i="24"/>
  <c r="S412" i="24"/>
  <c r="S404" i="24"/>
  <c r="S396" i="24"/>
  <c r="S388" i="24"/>
  <c r="S380" i="24"/>
  <c r="S372" i="24"/>
  <c r="S364" i="24"/>
  <c r="S356" i="24"/>
  <c r="S348" i="24"/>
  <c r="S340" i="24"/>
  <c r="S332" i="24"/>
  <c r="S324" i="24"/>
  <c r="S316" i="24"/>
  <c r="S308" i="24"/>
  <c r="S300" i="24"/>
  <c r="S292" i="24"/>
  <c r="S284" i="24"/>
  <c r="S276" i="24"/>
  <c r="S268" i="24"/>
  <c r="S260" i="24"/>
  <c r="S252" i="24"/>
  <c r="S244" i="24"/>
  <c r="S236" i="24"/>
  <c r="S228" i="24"/>
  <c r="S220" i="24"/>
  <c r="S212" i="24"/>
  <c r="S204" i="24"/>
  <c r="S196" i="24"/>
  <c r="S188" i="24"/>
  <c r="S180" i="24"/>
  <c r="S172" i="24"/>
  <c r="S164" i="24"/>
  <c r="S493" i="18"/>
  <c r="S485" i="18"/>
  <c r="S477" i="18"/>
  <c r="S469" i="18"/>
  <c r="S461" i="18"/>
  <c r="S453" i="18"/>
  <c r="S445" i="18"/>
  <c r="S437" i="18"/>
  <c r="S429" i="18"/>
  <c r="S421" i="18"/>
  <c r="S413" i="18"/>
  <c r="S405" i="18"/>
  <c r="S397" i="18"/>
  <c r="S389" i="18"/>
  <c r="S381" i="18"/>
  <c r="S373" i="18"/>
  <c r="S365" i="18"/>
  <c r="S357" i="18"/>
  <c r="S349" i="18"/>
  <c r="S341" i="18"/>
  <c r="S333" i="18"/>
  <c r="S325" i="18"/>
  <c r="S317" i="18"/>
  <c r="S309" i="18"/>
  <c r="S301" i="18"/>
  <c r="S293" i="18"/>
  <c r="S285" i="18"/>
  <c r="S277" i="18"/>
  <c r="S269" i="18"/>
  <c r="S261" i="18"/>
  <c r="S253" i="18"/>
  <c r="S245" i="18"/>
  <c r="S237" i="18"/>
  <c r="S229" i="18"/>
  <c r="S221" i="18"/>
  <c r="S213" i="18"/>
  <c r="S205" i="18"/>
  <c r="S197" i="18"/>
  <c r="S189" i="18"/>
  <c r="S181" i="18"/>
  <c r="S173" i="18"/>
  <c r="S165" i="18"/>
  <c r="S494" i="17"/>
  <c r="S486" i="17"/>
  <c r="S478" i="17"/>
  <c r="S470" i="17"/>
  <c r="S462" i="17"/>
  <c r="S454" i="17"/>
  <c r="S446" i="17"/>
  <c r="S438" i="17"/>
  <c r="S430" i="17"/>
  <c r="S422" i="17"/>
  <c r="S414" i="17"/>
  <c r="S406" i="17"/>
  <c r="S398" i="17"/>
  <c r="S390" i="17"/>
  <c r="S382" i="17"/>
  <c r="S374" i="17"/>
  <c r="S366" i="17"/>
  <c r="S358" i="17"/>
  <c r="S350" i="17"/>
  <c r="S342" i="17"/>
  <c r="S334" i="17"/>
  <c r="S326" i="17"/>
  <c r="S318" i="17"/>
  <c r="S310" i="17"/>
  <c r="S302" i="17"/>
  <c r="S294" i="17"/>
  <c r="S286" i="17"/>
  <c r="S278" i="17"/>
  <c r="S270" i="17"/>
  <c r="S262" i="17"/>
  <c r="S254" i="17"/>
  <c r="S246" i="17"/>
  <c r="S238" i="17"/>
  <c r="S230" i="17"/>
  <c r="S222" i="17"/>
  <c r="S214" i="17"/>
  <c r="S206" i="17"/>
  <c r="S198" i="17"/>
  <c r="S190" i="17"/>
  <c r="S182" i="17"/>
  <c r="S174" i="17"/>
  <c r="S166" i="17"/>
  <c r="S169" i="26"/>
  <c r="S498" i="25"/>
  <c r="S490" i="25"/>
  <c r="S482" i="25"/>
  <c r="S474" i="25"/>
  <c r="S466" i="25"/>
  <c r="S458" i="25"/>
  <c r="S450" i="25"/>
  <c r="S442" i="25"/>
  <c r="S434" i="25"/>
  <c r="S426" i="25"/>
  <c r="S418" i="25"/>
  <c r="S410" i="25"/>
  <c r="S402" i="25"/>
  <c r="S394" i="25"/>
  <c r="S386" i="25"/>
  <c r="S378" i="25"/>
  <c r="S370" i="25"/>
  <c r="S362" i="25"/>
  <c r="S354" i="25"/>
  <c r="S346" i="25"/>
  <c r="S338" i="25"/>
  <c r="S330" i="25"/>
  <c r="S322" i="25"/>
  <c r="S314" i="25"/>
  <c r="S306" i="25"/>
  <c r="S298" i="25"/>
  <c r="S290" i="25"/>
  <c r="S282" i="25"/>
  <c r="S274" i="25"/>
  <c r="S266" i="25"/>
  <c r="S258" i="25"/>
  <c r="S250" i="25"/>
  <c r="S242" i="25"/>
  <c r="S234" i="25"/>
  <c r="S226" i="25"/>
  <c r="S218" i="25"/>
  <c r="S210" i="25"/>
  <c r="S202" i="25"/>
  <c r="S194" i="25"/>
  <c r="S186" i="25"/>
  <c r="S178" i="25"/>
  <c r="S170" i="25"/>
  <c r="S499" i="24"/>
  <c r="S491" i="24"/>
  <c r="S483" i="24"/>
  <c r="S475" i="24"/>
  <c r="S467" i="24"/>
  <c r="S459" i="24"/>
  <c r="S451" i="24"/>
  <c r="S443" i="24"/>
  <c r="S435" i="24"/>
  <c r="S427" i="24"/>
  <c r="S419" i="24"/>
  <c r="S411" i="24"/>
  <c r="S403" i="24"/>
  <c r="S395" i="24"/>
  <c r="S387" i="24"/>
  <c r="S379" i="24"/>
  <c r="S371" i="24"/>
  <c r="S363" i="24"/>
  <c r="S355" i="24"/>
  <c r="S347" i="24"/>
  <c r="S339" i="24"/>
  <c r="S331" i="24"/>
  <c r="S323" i="24"/>
  <c r="S315" i="24"/>
  <c r="S307" i="24"/>
  <c r="S299" i="24"/>
  <c r="S291" i="24"/>
  <c r="S283" i="24"/>
  <c r="S275" i="24"/>
  <c r="S267" i="24"/>
  <c r="S259" i="24"/>
  <c r="S251" i="24"/>
  <c r="S243" i="24"/>
  <c r="S235" i="24"/>
  <c r="S227" i="24"/>
  <c r="S219" i="24"/>
  <c r="S211" i="24"/>
  <c r="S203" i="24"/>
  <c r="S195" i="24"/>
  <c r="S187" i="24"/>
  <c r="S179" i="24"/>
  <c r="S171" i="24"/>
  <c r="S500" i="18"/>
  <c r="S492" i="18"/>
  <c r="S484" i="18"/>
  <c r="S476" i="18"/>
  <c r="S468" i="18"/>
  <c r="S460" i="18"/>
  <c r="S452" i="18"/>
  <c r="S444" i="18"/>
  <c r="S436" i="18"/>
  <c r="S428" i="18"/>
  <c r="S420" i="18"/>
  <c r="S412" i="18"/>
  <c r="S404" i="18"/>
  <c r="S396" i="18"/>
  <c r="S388" i="18"/>
  <c r="S380" i="18"/>
  <c r="S372" i="18"/>
  <c r="S364" i="18"/>
  <c r="S356" i="18"/>
  <c r="S348" i="18"/>
  <c r="S340" i="18"/>
  <c r="S332" i="18"/>
  <c r="S324" i="18"/>
  <c r="S316" i="18"/>
  <c r="S308" i="18"/>
  <c r="S300" i="18"/>
  <c r="S292" i="18"/>
  <c r="S284" i="18"/>
  <c r="S276" i="18"/>
  <c r="S268" i="18"/>
  <c r="S260" i="18"/>
  <c r="S252" i="18"/>
  <c r="S244" i="18"/>
  <c r="S236" i="18"/>
  <c r="S228" i="18"/>
  <c r="S220" i="18"/>
  <c r="S212" i="18"/>
  <c r="S204" i="18"/>
  <c r="S196" i="18"/>
  <c r="S188" i="18"/>
  <c r="S180" i="18"/>
  <c r="S172" i="18"/>
  <c r="S164" i="18"/>
  <c r="S493" i="17"/>
  <c r="S485" i="17"/>
  <c r="S477" i="17"/>
  <c r="S469" i="17"/>
  <c r="S461" i="17"/>
  <c r="S453" i="17"/>
  <c r="S445" i="17"/>
  <c r="S437" i="17"/>
  <c r="S429" i="17"/>
  <c r="S421" i="17"/>
  <c r="S413" i="17"/>
  <c r="S405" i="17"/>
  <c r="S397" i="17"/>
  <c r="S389" i="17"/>
  <c r="S381" i="17"/>
  <c r="S373" i="17"/>
  <c r="S365" i="17"/>
  <c r="S357" i="17"/>
  <c r="S349" i="17"/>
  <c r="S341" i="17"/>
  <c r="S333" i="17"/>
  <c r="S325" i="17"/>
  <c r="S317" i="17"/>
  <c r="S309" i="17"/>
  <c r="S301" i="17"/>
  <c r="S293" i="17"/>
  <c r="S285" i="17"/>
  <c r="S277" i="17"/>
  <c r="S269" i="17"/>
  <c r="S261" i="17"/>
  <c r="S253" i="17"/>
  <c r="S245" i="17"/>
  <c r="S237" i="17"/>
  <c r="S229" i="17"/>
  <c r="S221" i="17"/>
  <c r="S213" i="17"/>
  <c r="S205" i="17"/>
  <c r="S197" i="17"/>
  <c r="S189" i="17"/>
  <c r="S181" i="17"/>
  <c r="S173" i="17"/>
  <c r="S165" i="17"/>
  <c r="S500" i="16"/>
  <c r="S492" i="16"/>
  <c r="S484" i="16"/>
  <c r="S476" i="16"/>
  <c r="S468" i="16"/>
  <c r="S460" i="16"/>
  <c r="S452" i="16"/>
  <c r="S444" i="16"/>
  <c r="S436" i="16"/>
  <c r="S428" i="16"/>
  <c r="S420" i="16"/>
  <c r="S412" i="16"/>
  <c r="S404" i="16"/>
  <c r="S396" i="16"/>
  <c r="S388" i="16"/>
  <c r="S380" i="16"/>
  <c r="S372" i="16"/>
  <c r="S364" i="16"/>
  <c r="S356" i="16"/>
  <c r="S348" i="16"/>
  <c r="S340" i="16"/>
  <c r="S332" i="16"/>
  <c r="S324" i="16"/>
  <c r="S316" i="16"/>
  <c r="S308" i="16"/>
  <c r="S300" i="16"/>
  <c r="S292" i="16"/>
  <c r="S284" i="16"/>
  <c r="S276" i="16"/>
  <c r="S268" i="16"/>
  <c r="S260" i="16"/>
  <c r="S252" i="16"/>
  <c r="S244" i="16"/>
  <c r="S236" i="16"/>
  <c r="S228" i="16"/>
  <c r="S220" i="16"/>
  <c r="S212" i="16"/>
  <c r="S204" i="16"/>
  <c r="S196" i="16"/>
  <c r="S188" i="16"/>
  <c r="S180" i="16"/>
  <c r="S172" i="16"/>
  <c r="S164" i="16"/>
  <c r="S494" i="15"/>
  <c r="S486" i="15"/>
  <c r="S478" i="15"/>
  <c r="S470" i="15"/>
  <c r="S462" i="15"/>
  <c r="S454" i="15"/>
  <c r="S446" i="15"/>
  <c r="S438" i="15"/>
  <c r="S430" i="15"/>
  <c r="S422" i="15"/>
  <c r="S414" i="15"/>
  <c r="S406" i="15"/>
  <c r="S398" i="15"/>
  <c r="S390" i="15"/>
  <c r="S382" i="15"/>
  <c r="S374" i="15"/>
  <c r="S366" i="15"/>
  <c r="S358" i="15"/>
  <c r="S350" i="15"/>
  <c r="S342" i="15"/>
  <c r="S334" i="15"/>
  <c r="S326" i="15"/>
  <c r="S318" i="15"/>
  <c r="S310" i="15"/>
  <c r="S302" i="15"/>
  <c r="S294" i="15"/>
  <c r="S286" i="15"/>
  <c r="S278" i="15"/>
  <c r="S270" i="15"/>
  <c r="S262" i="15"/>
  <c r="S254" i="15"/>
  <c r="S246" i="15"/>
  <c r="S238" i="15"/>
  <c r="S230" i="15"/>
  <c r="S222" i="15"/>
  <c r="S214" i="15"/>
  <c r="S206" i="15"/>
  <c r="S198" i="15"/>
  <c r="S190" i="15"/>
  <c r="S182" i="15"/>
  <c r="S174" i="15"/>
  <c r="S166" i="15"/>
  <c r="S495" i="14"/>
  <c r="S487" i="14"/>
  <c r="S479" i="14"/>
  <c r="S471" i="14"/>
  <c r="S463" i="14"/>
  <c r="S455" i="14"/>
  <c r="S447" i="14"/>
  <c r="S439" i="14"/>
  <c r="S431" i="14"/>
  <c r="S423" i="14"/>
  <c r="S415" i="14"/>
  <c r="S407" i="14"/>
  <c r="S399" i="14"/>
  <c r="S391" i="14"/>
  <c r="S383" i="14"/>
  <c r="S375" i="14"/>
  <c r="S367" i="14"/>
  <c r="S359" i="14"/>
  <c r="S351" i="14"/>
  <c r="S343" i="14"/>
  <c r="S335" i="14"/>
  <c r="S327" i="14"/>
  <c r="S319" i="14"/>
  <c r="S311" i="14"/>
  <c r="S303" i="14"/>
  <c r="S295" i="14"/>
  <c r="S287" i="14"/>
  <c r="S279" i="14"/>
  <c r="S271" i="14"/>
  <c r="S263" i="14"/>
  <c r="S255" i="14"/>
  <c r="S247" i="14"/>
  <c r="S239" i="14"/>
  <c r="S231" i="14"/>
  <c r="S223" i="14"/>
  <c r="S215" i="14"/>
  <c r="S207" i="14"/>
  <c r="S199" i="14"/>
  <c r="S191" i="14"/>
  <c r="S183" i="14"/>
  <c r="S175" i="14"/>
  <c r="S167" i="14"/>
  <c r="S496" i="13"/>
  <c r="S488" i="13"/>
  <c r="S480" i="13"/>
  <c r="S472" i="13"/>
  <c r="S464" i="13"/>
  <c r="S456" i="13"/>
  <c r="S448" i="13"/>
  <c r="S440" i="13"/>
  <c r="S432" i="13"/>
  <c r="S424" i="13"/>
  <c r="S416" i="13"/>
  <c r="S408" i="13"/>
  <c r="S400" i="13"/>
  <c r="S392" i="13"/>
  <c r="S384" i="13"/>
  <c r="S376" i="13"/>
  <c r="S368" i="13"/>
  <c r="S360" i="13"/>
  <c r="S352" i="13"/>
  <c r="S344" i="13"/>
  <c r="S336" i="13"/>
  <c r="S328" i="13"/>
  <c r="S320" i="13"/>
  <c r="S312" i="13"/>
  <c r="S304" i="13"/>
  <c r="S296" i="13"/>
  <c r="S288" i="13"/>
  <c r="S280" i="13"/>
  <c r="S272" i="13"/>
  <c r="S264" i="13"/>
  <c r="S256" i="13"/>
  <c r="S248" i="13"/>
  <c r="S240" i="13"/>
  <c r="S232" i="13"/>
  <c r="S224" i="13"/>
  <c r="S216" i="13"/>
  <c r="S208" i="13"/>
  <c r="S200" i="13"/>
  <c r="S192" i="13"/>
  <c r="S184" i="13"/>
  <c r="S176" i="13"/>
  <c r="S168" i="13"/>
  <c r="S498" i="12"/>
  <c r="S499" i="16"/>
  <c r="S491" i="16"/>
  <c r="S483" i="16"/>
  <c r="S475" i="16"/>
  <c r="S467" i="16"/>
  <c r="S459" i="16"/>
  <c r="S451" i="16"/>
  <c r="S443" i="16"/>
  <c r="S435" i="16"/>
  <c r="S427" i="16"/>
  <c r="S419" i="16"/>
  <c r="S411" i="16"/>
  <c r="S403" i="16"/>
  <c r="S395" i="16"/>
  <c r="S387" i="16"/>
  <c r="S379" i="16"/>
  <c r="S371" i="16"/>
  <c r="S363" i="16"/>
  <c r="S355" i="16"/>
  <c r="S347" i="16"/>
  <c r="S339" i="16"/>
  <c r="S331" i="16"/>
  <c r="S323" i="16"/>
  <c r="S315" i="16"/>
  <c r="S307" i="16"/>
  <c r="S299" i="16"/>
  <c r="S291" i="16"/>
  <c r="S283" i="16"/>
  <c r="S275" i="16"/>
  <c r="S267" i="16"/>
  <c r="S259" i="16"/>
  <c r="S251" i="16"/>
  <c r="S243" i="16"/>
  <c r="S235" i="16"/>
  <c r="S227" i="16"/>
  <c r="S219" i="16"/>
  <c r="S211" i="16"/>
  <c r="S203" i="16"/>
  <c r="S195" i="16"/>
  <c r="S187" i="16"/>
  <c r="S179" i="16"/>
  <c r="S171" i="16"/>
  <c r="S54" i="16"/>
  <c r="S493" i="15"/>
  <c r="S485" i="15"/>
  <c r="S477" i="15"/>
  <c r="S469" i="15"/>
  <c r="S461" i="15"/>
  <c r="S453" i="15"/>
  <c r="S445" i="15"/>
  <c r="S437" i="15"/>
  <c r="S429" i="15"/>
  <c r="S421" i="15"/>
  <c r="S413" i="15"/>
  <c r="S405" i="15"/>
  <c r="S397" i="15"/>
  <c r="S389" i="15"/>
  <c r="S381" i="15"/>
  <c r="S373" i="15"/>
  <c r="S365" i="15"/>
  <c r="S357" i="15"/>
  <c r="S349" i="15"/>
  <c r="S341" i="15"/>
  <c r="S333" i="15"/>
  <c r="S325" i="15"/>
  <c r="S317" i="15"/>
  <c r="S309" i="15"/>
  <c r="S301" i="15"/>
  <c r="S293" i="15"/>
  <c r="S285" i="15"/>
  <c r="S277" i="15"/>
  <c r="S269" i="15"/>
  <c r="S261" i="15"/>
  <c r="S253" i="15"/>
  <c r="S245" i="15"/>
  <c r="S237" i="15"/>
  <c r="S229" i="15"/>
  <c r="S221" i="15"/>
  <c r="S213" i="15"/>
  <c r="S205" i="15"/>
  <c r="S197" i="15"/>
  <c r="S189" i="15"/>
  <c r="S181" i="15"/>
  <c r="S173" i="15"/>
  <c r="S165" i="15"/>
  <c r="S494" i="14"/>
  <c r="S486" i="14"/>
  <c r="S478" i="14"/>
  <c r="S470" i="14"/>
  <c r="S462" i="14"/>
  <c r="S454" i="14"/>
  <c r="S446" i="14"/>
  <c r="S438" i="14"/>
  <c r="S430" i="14"/>
  <c r="S422" i="14"/>
  <c r="S414" i="14"/>
  <c r="S406" i="14"/>
  <c r="S398" i="14"/>
  <c r="S390" i="14"/>
  <c r="S382" i="14"/>
  <c r="S374" i="14"/>
  <c r="S366" i="14"/>
  <c r="S358" i="14"/>
  <c r="S350" i="14"/>
  <c r="S342" i="14"/>
  <c r="S334" i="14"/>
  <c r="S326" i="14"/>
  <c r="S318" i="14"/>
  <c r="S310" i="14"/>
  <c r="S302" i="14"/>
  <c r="S294" i="14"/>
  <c r="S286" i="14"/>
  <c r="S278" i="14"/>
  <c r="S270" i="14"/>
  <c r="S262" i="14"/>
  <c r="S254" i="14"/>
  <c r="S246" i="14"/>
  <c r="S238" i="14"/>
  <c r="S230" i="14"/>
  <c r="S222" i="14"/>
  <c r="S214" i="14"/>
  <c r="S206" i="14"/>
  <c r="S198" i="14"/>
  <c r="S190" i="14"/>
  <c r="S182" i="14"/>
  <c r="S174" i="14"/>
  <c r="S166" i="14"/>
  <c r="S495" i="13"/>
  <c r="S487" i="13"/>
  <c r="S479" i="13"/>
  <c r="S471" i="13"/>
  <c r="S463" i="13"/>
  <c r="S455" i="13"/>
  <c r="S447" i="13"/>
  <c r="S439" i="13"/>
  <c r="S431" i="13"/>
  <c r="S423" i="13"/>
  <c r="S415" i="13"/>
  <c r="S407" i="13"/>
  <c r="S399" i="13"/>
  <c r="S391" i="13"/>
  <c r="S383" i="13"/>
  <c r="S375" i="13"/>
  <c r="S367" i="13"/>
  <c r="S359" i="13"/>
  <c r="S351" i="13"/>
  <c r="S343" i="13"/>
  <c r="S335" i="13"/>
  <c r="S327" i="13"/>
  <c r="S319" i="13"/>
  <c r="S311" i="13"/>
  <c r="S303" i="13"/>
  <c r="S295" i="13"/>
  <c r="S287" i="13"/>
  <c r="S279" i="13"/>
  <c r="S271" i="13"/>
  <c r="S263" i="13"/>
  <c r="S255" i="13"/>
  <c r="S247" i="13"/>
  <c r="S239" i="13"/>
  <c r="S231" i="13"/>
  <c r="S223" i="13"/>
  <c r="S215" i="13"/>
  <c r="S207" i="13"/>
  <c r="S199" i="13"/>
  <c r="S191" i="13"/>
  <c r="S183" i="13"/>
  <c r="S175" i="13"/>
  <c r="S167" i="13"/>
  <c r="S497" i="12"/>
  <c r="S498" i="16"/>
  <c r="S490" i="16"/>
  <c r="S482" i="16"/>
  <c r="S474" i="16"/>
  <c r="S466" i="16"/>
  <c r="S458" i="16"/>
  <c r="S450" i="16"/>
  <c r="S442" i="16"/>
  <c r="S434" i="16"/>
  <c r="S426" i="16"/>
  <c r="S418" i="16"/>
  <c r="S410" i="16"/>
  <c r="S402" i="16"/>
  <c r="S394" i="16"/>
  <c r="S386" i="16"/>
  <c r="S378" i="16"/>
  <c r="S370" i="16"/>
  <c r="S362" i="16"/>
  <c r="S354" i="16"/>
  <c r="S346" i="16"/>
  <c r="S338" i="16"/>
  <c r="S330" i="16"/>
  <c r="S322" i="16"/>
  <c r="S314" i="16"/>
  <c r="S306" i="16"/>
  <c r="S298" i="16"/>
  <c r="S290" i="16"/>
  <c r="S282" i="16"/>
  <c r="S274" i="16"/>
  <c r="S266" i="16"/>
  <c r="S258" i="16"/>
  <c r="S250" i="16"/>
  <c r="S242" i="16"/>
  <c r="S234" i="16"/>
  <c r="S226" i="16"/>
  <c r="S218" i="16"/>
  <c r="S210" i="16"/>
  <c r="S202" i="16"/>
  <c r="S194" i="16"/>
  <c r="S186" i="16"/>
  <c r="S178" i="16"/>
  <c r="S170" i="16"/>
  <c r="S500" i="15"/>
  <c r="S492" i="15"/>
  <c r="S484" i="15"/>
  <c r="S476" i="15"/>
  <c r="S468" i="15"/>
  <c r="S460" i="15"/>
  <c r="S452" i="15"/>
  <c r="S444" i="15"/>
  <c r="S436" i="15"/>
  <c r="S428" i="15"/>
  <c r="S420" i="15"/>
  <c r="S412" i="15"/>
  <c r="S404" i="15"/>
  <c r="S396" i="15"/>
  <c r="S388" i="15"/>
  <c r="S380" i="15"/>
  <c r="S372" i="15"/>
  <c r="S364" i="15"/>
  <c r="S356" i="15"/>
  <c r="S348" i="15"/>
  <c r="S340" i="15"/>
  <c r="S332" i="15"/>
  <c r="S324" i="15"/>
  <c r="S316" i="15"/>
  <c r="S308" i="15"/>
  <c r="S300" i="15"/>
  <c r="S292" i="15"/>
  <c r="S284" i="15"/>
  <c r="S276" i="15"/>
  <c r="S268" i="15"/>
  <c r="S260" i="15"/>
  <c r="S252" i="15"/>
  <c r="S244" i="15"/>
  <c r="S236" i="15"/>
  <c r="S228" i="15"/>
  <c r="S220" i="15"/>
  <c r="S212" i="15"/>
  <c r="S204" i="15"/>
  <c r="S196" i="15"/>
  <c r="S188" i="15"/>
  <c r="S180" i="15"/>
  <c r="S172" i="15"/>
  <c r="S164" i="15"/>
  <c r="S493" i="14"/>
  <c r="S485" i="14"/>
  <c r="S477" i="14"/>
  <c r="S469" i="14"/>
  <c r="S461" i="14"/>
  <c r="S453" i="14"/>
  <c r="S445" i="14"/>
  <c r="S437" i="14"/>
  <c r="S429" i="14"/>
  <c r="S421" i="14"/>
  <c r="S413" i="14"/>
  <c r="S405" i="14"/>
  <c r="S397" i="14"/>
  <c r="S389" i="14"/>
  <c r="S381" i="14"/>
  <c r="S373" i="14"/>
  <c r="S365" i="14"/>
  <c r="S357" i="14"/>
  <c r="S349" i="14"/>
  <c r="S341" i="14"/>
  <c r="S333" i="14"/>
  <c r="S325" i="14"/>
  <c r="S317" i="14"/>
  <c r="S309" i="14"/>
  <c r="S301" i="14"/>
  <c r="S293" i="14"/>
  <c r="S285" i="14"/>
  <c r="S277" i="14"/>
  <c r="S269" i="14"/>
  <c r="S261" i="14"/>
  <c r="S253" i="14"/>
  <c r="S245" i="14"/>
  <c r="S237" i="14"/>
  <c r="S229" i="14"/>
  <c r="S221" i="14"/>
  <c r="S213" i="14"/>
  <c r="S205" i="14"/>
  <c r="S197" i="14"/>
  <c r="S189" i="14"/>
  <c r="S181" i="14"/>
  <c r="S173" i="14"/>
  <c r="S165" i="14"/>
  <c r="S494" i="13"/>
  <c r="S486" i="13"/>
  <c r="S478" i="13"/>
  <c r="S470" i="13"/>
  <c r="S462" i="13"/>
  <c r="S454" i="13"/>
  <c r="S446" i="13"/>
  <c r="S438" i="13"/>
  <c r="S430" i="13"/>
  <c r="S422" i="13"/>
  <c r="S414" i="13"/>
  <c r="S406" i="13"/>
  <c r="S398" i="13"/>
  <c r="S390" i="13"/>
  <c r="S382" i="13"/>
  <c r="S374" i="13"/>
  <c r="S366" i="13"/>
  <c r="S358" i="13"/>
  <c r="S350" i="13"/>
  <c r="S342" i="13"/>
  <c r="S334" i="13"/>
  <c r="S326" i="13"/>
  <c r="S318" i="13"/>
  <c r="S310" i="13"/>
  <c r="S302" i="13"/>
  <c r="S294" i="13"/>
  <c r="S286" i="13"/>
  <c r="S278" i="13"/>
  <c r="S270" i="13"/>
  <c r="S262" i="13"/>
  <c r="S254" i="13"/>
  <c r="S246" i="13"/>
  <c r="S238" i="13"/>
  <c r="S230" i="13"/>
  <c r="S222" i="13"/>
  <c r="S214" i="13"/>
  <c r="S206" i="13"/>
  <c r="S198" i="13"/>
  <c r="S190" i="13"/>
  <c r="S182" i="13"/>
  <c r="S497" i="16"/>
  <c r="S489" i="16"/>
  <c r="S481" i="16"/>
  <c r="S473" i="16"/>
  <c r="S465" i="16"/>
  <c r="S457" i="16"/>
  <c r="S449" i="16"/>
  <c r="S441" i="16"/>
  <c r="S433" i="16"/>
  <c r="S425" i="16"/>
  <c r="S417" i="16"/>
  <c r="S409" i="16"/>
  <c r="S401" i="16"/>
  <c r="S393" i="16"/>
  <c r="S385" i="16"/>
  <c r="S377" i="16"/>
  <c r="S369" i="16"/>
  <c r="S361" i="16"/>
  <c r="S353" i="16"/>
  <c r="S345" i="16"/>
  <c r="S337" i="16"/>
  <c r="S329" i="16"/>
  <c r="S321" i="16"/>
  <c r="S313" i="16"/>
  <c r="S305" i="16"/>
  <c r="S297" i="16"/>
  <c r="S289" i="16"/>
  <c r="S281" i="16"/>
  <c r="S273" i="16"/>
  <c r="S265" i="16"/>
  <c r="S257" i="16"/>
  <c r="S249" i="16"/>
  <c r="S241" i="16"/>
  <c r="S233" i="16"/>
  <c r="S225" i="16"/>
  <c r="S217" i="16"/>
  <c r="S209" i="16"/>
  <c r="S201" i="16"/>
  <c r="S193" i="16"/>
  <c r="S185" i="16"/>
  <c r="S177" i="16"/>
  <c r="S169" i="16"/>
  <c r="S499" i="15"/>
  <c r="S491" i="15"/>
  <c r="S483" i="15"/>
  <c r="S475" i="15"/>
  <c r="S467" i="15"/>
  <c r="S459" i="15"/>
  <c r="S451" i="15"/>
  <c r="S443" i="15"/>
  <c r="S435" i="15"/>
  <c r="S427" i="15"/>
  <c r="S419" i="15"/>
  <c r="S411" i="15"/>
  <c r="S403" i="15"/>
  <c r="S395" i="15"/>
  <c r="S387" i="15"/>
  <c r="S379" i="15"/>
  <c r="S371" i="15"/>
  <c r="S363" i="15"/>
  <c r="S355" i="15"/>
  <c r="S347" i="15"/>
  <c r="S339" i="15"/>
  <c r="S331" i="15"/>
  <c r="S323" i="15"/>
  <c r="S315" i="15"/>
  <c r="S307" i="15"/>
  <c r="S299" i="15"/>
  <c r="S291" i="15"/>
  <c r="S283" i="15"/>
  <c r="S275" i="15"/>
  <c r="S267" i="15"/>
  <c r="S259" i="15"/>
  <c r="S251" i="15"/>
  <c r="S243" i="15"/>
  <c r="S235" i="15"/>
  <c r="S227" i="15"/>
  <c r="S219" i="15"/>
  <c r="S211" i="15"/>
  <c r="S203" i="15"/>
  <c r="S195" i="15"/>
  <c r="S187" i="15"/>
  <c r="S179" i="15"/>
  <c r="S171" i="15"/>
  <c r="S500" i="14"/>
  <c r="S492" i="14"/>
  <c r="S484" i="14"/>
  <c r="S476" i="14"/>
  <c r="S468" i="14"/>
  <c r="S460" i="14"/>
  <c r="S452" i="14"/>
  <c r="S444" i="14"/>
  <c r="S436" i="14"/>
  <c r="S428" i="14"/>
  <c r="S420" i="14"/>
  <c r="S412" i="14"/>
  <c r="S404" i="14"/>
  <c r="S396" i="14"/>
  <c r="S388" i="14"/>
  <c r="S380" i="14"/>
  <c r="S372" i="14"/>
  <c r="S364" i="14"/>
  <c r="S356" i="14"/>
  <c r="S348" i="14"/>
  <c r="S340" i="14"/>
  <c r="S332" i="14"/>
  <c r="S324" i="14"/>
  <c r="S316" i="14"/>
  <c r="S308" i="14"/>
  <c r="S300" i="14"/>
  <c r="S292" i="14"/>
  <c r="S284" i="14"/>
  <c r="S276" i="14"/>
  <c r="S268" i="14"/>
  <c r="S260" i="14"/>
  <c r="S252" i="14"/>
  <c r="S244" i="14"/>
  <c r="S236" i="14"/>
  <c r="S228" i="14"/>
  <c r="S220" i="14"/>
  <c r="S212" i="14"/>
  <c r="S204" i="14"/>
  <c r="S196" i="14"/>
  <c r="S188" i="14"/>
  <c r="S180" i="14"/>
  <c r="S172" i="14"/>
  <c r="S164" i="14"/>
  <c r="S493" i="13"/>
  <c r="S485" i="13"/>
  <c r="S477" i="13"/>
  <c r="S469" i="13"/>
  <c r="S461" i="13"/>
  <c r="S453" i="13"/>
  <c r="S445" i="13"/>
  <c r="S437" i="13"/>
  <c r="S429" i="13"/>
  <c r="S421" i="13"/>
  <c r="S413" i="13"/>
  <c r="S405" i="13"/>
  <c r="S397" i="13"/>
  <c r="S389" i="13"/>
  <c r="S381" i="13"/>
  <c r="S373" i="13"/>
  <c r="S365" i="13"/>
  <c r="S357" i="13"/>
  <c r="S349" i="13"/>
  <c r="S341" i="13"/>
  <c r="S333" i="13"/>
  <c r="S325" i="13"/>
  <c r="S317" i="13"/>
  <c r="S309" i="13"/>
  <c r="S301" i="13"/>
  <c r="S293" i="13"/>
  <c r="S285" i="13"/>
  <c r="S277" i="13"/>
  <c r="S495" i="16"/>
  <c r="S487" i="16"/>
  <c r="S479" i="16"/>
  <c r="S471" i="16"/>
  <c r="S463" i="16"/>
  <c r="S455" i="16"/>
  <c r="S447" i="16"/>
  <c r="S439" i="16"/>
  <c r="S431" i="16"/>
  <c r="S423" i="16"/>
  <c r="S415" i="16"/>
  <c r="S407" i="16"/>
  <c r="S399" i="16"/>
  <c r="S391" i="16"/>
  <c r="S383" i="16"/>
  <c r="S375" i="16"/>
  <c r="S367" i="16"/>
  <c r="S359" i="16"/>
  <c r="S351" i="16"/>
  <c r="S343" i="16"/>
  <c r="S335" i="16"/>
  <c r="S327" i="16"/>
  <c r="S319" i="16"/>
  <c r="S311" i="16"/>
  <c r="S303" i="16"/>
  <c r="S295" i="16"/>
  <c r="S287" i="16"/>
  <c r="S279" i="16"/>
  <c r="S271" i="16"/>
  <c r="S263" i="16"/>
  <c r="S255" i="16"/>
  <c r="S247" i="16"/>
  <c r="S239" i="16"/>
  <c r="S231" i="16"/>
  <c r="S223" i="16"/>
  <c r="S215" i="16"/>
  <c r="S207" i="16"/>
  <c r="S199" i="16"/>
  <c r="S191" i="16"/>
  <c r="S183" i="16"/>
  <c r="S175" i="16"/>
  <c r="S167" i="16"/>
  <c r="S497" i="15"/>
  <c r="S489" i="15"/>
  <c r="S481" i="15"/>
  <c r="S473" i="15"/>
  <c r="S465" i="15"/>
  <c r="S457" i="15"/>
  <c r="S449" i="15"/>
  <c r="S441" i="15"/>
  <c r="S433" i="15"/>
  <c r="S425" i="15"/>
  <c r="S417" i="15"/>
  <c r="S409" i="15"/>
  <c r="S401" i="15"/>
  <c r="S393" i="15"/>
  <c r="S385" i="15"/>
  <c r="S377" i="15"/>
  <c r="S369" i="15"/>
  <c r="S361" i="15"/>
  <c r="S353" i="15"/>
  <c r="S345" i="15"/>
  <c r="S337" i="15"/>
  <c r="S329" i="15"/>
  <c r="S321" i="15"/>
  <c r="S313" i="15"/>
  <c r="S305" i="15"/>
  <c r="S297" i="15"/>
  <c r="S289" i="15"/>
  <c r="S281" i="15"/>
  <c r="S273" i="15"/>
  <c r="S265" i="15"/>
  <c r="S257" i="15"/>
  <c r="S249" i="15"/>
  <c r="S241" i="15"/>
  <c r="S233" i="15"/>
  <c r="S225" i="15"/>
  <c r="S217" i="15"/>
  <c r="S209" i="15"/>
  <c r="S201" i="15"/>
  <c r="S193" i="15"/>
  <c r="S185" i="15"/>
  <c r="S177" i="15"/>
  <c r="S169" i="15"/>
  <c r="S498" i="14"/>
  <c r="S490" i="14"/>
  <c r="S482" i="14"/>
  <c r="S474" i="14"/>
  <c r="S466" i="14"/>
  <c r="S458" i="14"/>
  <c r="S450" i="14"/>
  <c r="S442" i="14"/>
  <c r="S434" i="14"/>
  <c r="S426" i="14"/>
  <c r="S418" i="14"/>
  <c r="S410" i="14"/>
  <c r="S402" i="14"/>
  <c r="S394" i="14"/>
  <c r="S386" i="14"/>
  <c r="S378" i="14"/>
  <c r="S370" i="14"/>
  <c r="S362" i="14"/>
  <c r="S354" i="14"/>
  <c r="S346" i="14"/>
  <c r="S338" i="14"/>
  <c r="S330" i="14"/>
  <c r="S322" i="14"/>
  <c r="S314" i="14"/>
  <c r="S306" i="14"/>
  <c r="S298" i="14"/>
  <c r="S290" i="14"/>
  <c r="S282" i="14"/>
  <c r="S274" i="14"/>
  <c r="S266" i="14"/>
  <c r="S258" i="14"/>
  <c r="S250" i="14"/>
  <c r="S242" i="14"/>
  <c r="S234" i="14"/>
  <c r="S226" i="14"/>
  <c r="S218" i="14"/>
  <c r="S210" i="14"/>
  <c r="S202" i="14"/>
  <c r="S194" i="14"/>
  <c r="S186" i="14"/>
  <c r="S178" i="14"/>
  <c r="S170" i="14"/>
  <c r="S499" i="13"/>
  <c r="S491" i="13"/>
  <c r="S483" i="13"/>
  <c r="S475" i="13"/>
  <c r="S467" i="13"/>
  <c r="S459" i="13"/>
  <c r="S451" i="13"/>
  <c r="S443" i="13"/>
  <c r="S435" i="13"/>
  <c r="S427" i="13"/>
  <c r="S419" i="13"/>
  <c r="S411" i="13"/>
  <c r="S403" i="13"/>
  <c r="S395" i="13"/>
  <c r="S387" i="13"/>
  <c r="S379" i="13"/>
  <c r="S371" i="13"/>
  <c r="S363" i="13"/>
  <c r="S355" i="13"/>
  <c r="S347" i="13"/>
  <c r="S339" i="13"/>
  <c r="S331" i="13"/>
  <c r="S323" i="13"/>
  <c r="S315" i="13"/>
  <c r="S307" i="13"/>
  <c r="S299" i="13"/>
  <c r="S291" i="13"/>
  <c r="S283" i="13"/>
  <c r="S275" i="13"/>
  <c r="S267" i="13"/>
  <c r="S259" i="13"/>
  <c r="S251" i="13"/>
  <c r="S243" i="13"/>
  <c r="S235" i="13"/>
  <c r="S227" i="13"/>
  <c r="S219" i="13"/>
  <c r="S211" i="13"/>
  <c r="S203" i="13"/>
  <c r="S195" i="13"/>
  <c r="S187" i="13"/>
  <c r="S179" i="13"/>
  <c r="S171" i="13"/>
  <c r="S494" i="16"/>
  <c r="S486" i="16"/>
  <c r="S478" i="16"/>
  <c r="S470" i="16"/>
  <c r="S462" i="16"/>
  <c r="S454" i="16"/>
  <c r="S446" i="16"/>
  <c r="S438" i="16"/>
  <c r="S430" i="16"/>
  <c r="S422" i="16"/>
  <c r="S414" i="16"/>
  <c r="S406" i="16"/>
  <c r="S398" i="16"/>
  <c r="S390" i="16"/>
  <c r="S382" i="16"/>
  <c r="S374" i="16"/>
  <c r="S366" i="16"/>
  <c r="S358" i="16"/>
  <c r="S350" i="16"/>
  <c r="S342" i="16"/>
  <c r="S334" i="16"/>
  <c r="S326" i="16"/>
  <c r="S318" i="16"/>
  <c r="S310" i="16"/>
  <c r="S302" i="16"/>
  <c r="S294" i="16"/>
  <c r="S286" i="16"/>
  <c r="S278" i="16"/>
  <c r="S270" i="16"/>
  <c r="S262" i="16"/>
  <c r="S254" i="16"/>
  <c r="S246" i="16"/>
  <c r="S238" i="16"/>
  <c r="S230" i="16"/>
  <c r="S222" i="16"/>
  <c r="S214" i="16"/>
  <c r="S206" i="16"/>
  <c r="S198" i="16"/>
  <c r="S190" i="16"/>
  <c r="S182" i="16"/>
  <c r="S174" i="16"/>
  <c r="S166" i="16"/>
  <c r="S496" i="15"/>
  <c r="S488" i="15"/>
  <c r="S480" i="15"/>
  <c r="S472" i="15"/>
  <c r="S464" i="15"/>
  <c r="S456" i="15"/>
  <c r="S448" i="15"/>
  <c r="S440" i="15"/>
  <c r="S432" i="15"/>
  <c r="S424" i="15"/>
  <c r="S416" i="15"/>
  <c r="S408" i="15"/>
  <c r="S400" i="15"/>
  <c r="S392" i="15"/>
  <c r="S384" i="15"/>
  <c r="S376" i="15"/>
  <c r="S368" i="15"/>
  <c r="S360" i="15"/>
  <c r="S352" i="15"/>
  <c r="S344" i="15"/>
  <c r="S336" i="15"/>
  <c r="S328" i="15"/>
  <c r="S320" i="15"/>
  <c r="S312" i="15"/>
  <c r="S304" i="15"/>
  <c r="S296" i="15"/>
  <c r="S288" i="15"/>
  <c r="S280" i="15"/>
  <c r="S272" i="15"/>
  <c r="S264" i="15"/>
  <c r="S256" i="15"/>
  <c r="S248" i="15"/>
  <c r="S240" i="15"/>
  <c r="S232" i="15"/>
  <c r="S224" i="15"/>
  <c r="S216" i="15"/>
  <c r="S208" i="15"/>
  <c r="S200" i="15"/>
  <c r="S192" i="15"/>
  <c r="S184" i="15"/>
  <c r="S176" i="15"/>
  <c r="S168" i="15"/>
  <c r="S497" i="14"/>
  <c r="S489" i="14"/>
  <c r="S481" i="14"/>
  <c r="S473" i="14"/>
  <c r="S465" i="14"/>
  <c r="S457" i="14"/>
  <c r="S449" i="14"/>
  <c r="S441" i="14"/>
  <c r="S433" i="14"/>
  <c r="S425" i="14"/>
  <c r="S417" i="14"/>
  <c r="S409" i="14"/>
  <c r="S401" i="14"/>
  <c r="S393" i="14"/>
  <c r="S385" i="14"/>
  <c r="S377" i="14"/>
  <c r="S369" i="14"/>
  <c r="S361" i="14"/>
  <c r="S353" i="14"/>
  <c r="S345" i="14"/>
  <c r="S337" i="14"/>
  <c r="S329" i="14"/>
  <c r="S321" i="14"/>
  <c r="S313" i="14"/>
  <c r="S305" i="14"/>
  <c r="S297" i="14"/>
  <c r="S289" i="14"/>
  <c r="S281" i="14"/>
  <c r="S273" i="14"/>
  <c r="S265" i="14"/>
  <c r="S257" i="14"/>
  <c r="S249" i="14"/>
  <c r="S241" i="14"/>
  <c r="S233" i="14"/>
  <c r="S225" i="14"/>
  <c r="S217" i="14"/>
  <c r="S209" i="14"/>
  <c r="S201" i="14"/>
  <c r="S193" i="14"/>
  <c r="S185" i="14"/>
  <c r="S177" i="14"/>
  <c r="S169" i="14"/>
  <c r="S498" i="13"/>
  <c r="S490" i="13"/>
  <c r="S482" i="13"/>
  <c r="S474" i="13"/>
  <c r="S466" i="13"/>
  <c r="S458" i="13"/>
  <c r="S450" i="13"/>
  <c r="S442" i="13"/>
  <c r="S434" i="13"/>
  <c r="S426" i="13"/>
  <c r="S418" i="13"/>
  <c r="S410" i="13"/>
  <c r="S402" i="13"/>
  <c r="S394" i="13"/>
  <c r="S386" i="13"/>
  <c r="S378" i="13"/>
  <c r="S370" i="13"/>
  <c r="S362" i="13"/>
  <c r="S354" i="13"/>
  <c r="S346" i="13"/>
  <c r="S338" i="13"/>
  <c r="S330" i="13"/>
  <c r="S322" i="13"/>
  <c r="S314" i="13"/>
  <c r="S306" i="13"/>
  <c r="S298" i="13"/>
  <c r="S290" i="13"/>
  <c r="S282" i="13"/>
  <c r="S274" i="13"/>
  <c r="S266" i="13"/>
  <c r="S258" i="13"/>
  <c r="S250" i="13"/>
  <c r="S242" i="13"/>
  <c r="S234" i="13"/>
  <c r="S226" i="13"/>
  <c r="S218" i="13"/>
  <c r="S210" i="13"/>
  <c r="S202" i="13"/>
  <c r="S194" i="13"/>
  <c r="S186" i="13"/>
  <c r="S178" i="13"/>
  <c r="S170" i="13"/>
  <c r="S500" i="12"/>
  <c r="S492" i="12"/>
  <c r="S484" i="12"/>
  <c r="S476" i="12"/>
  <c r="S468" i="12"/>
  <c r="S460" i="12"/>
  <c r="S452" i="12"/>
  <c r="S444" i="12"/>
  <c r="S436" i="12"/>
  <c r="S493" i="16"/>
  <c r="S485" i="16"/>
  <c r="S477" i="16"/>
  <c r="S469" i="16"/>
  <c r="S461" i="16"/>
  <c r="S453" i="16"/>
  <c r="S445" i="16"/>
  <c r="S437" i="16"/>
  <c r="S429" i="16"/>
  <c r="S421" i="16"/>
  <c r="S413" i="16"/>
  <c r="S405" i="16"/>
  <c r="S397" i="16"/>
  <c r="S389" i="16"/>
  <c r="S381" i="16"/>
  <c r="S373" i="16"/>
  <c r="S365" i="16"/>
  <c r="S357" i="16"/>
  <c r="S349" i="16"/>
  <c r="S341" i="16"/>
  <c r="S333" i="16"/>
  <c r="S325" i="16"/>
  <c r="S317" i="16"/>
  <c r="S309" i="16"/>
  <c r="S301" i="16"/>
  <c r="S293" i="16"/>
  <c r="S285" i="16"/>
  <c r="S277" i="16"/>
  <c r="S269" i="16"/>
  <c r="S261" i="16"/>
  <c r="S253" i="16"/>
  <c r="S245" i="16"/>
  <c r="S237" i="16"/>
  <c r="S229" i="16"/>
  <c r="S221" i="16"/>
  <c r="S213" i="16"/>
  <c r="S205" i="16"/>
  <c r="S197" i="16"/>
  <c r="S189" i="16"/>
  <c r="S181" i="16"/>
  <c r="S173" i="16"/>
  <c r="S165" i="16"/>
  <c r="S495" i="15"/>
  <c r="S487" i="15"/>
  <c r="S479" i="15"/>
  <c r="S471" i="15"/>
  <c r="S463" i="15"/>
  <c r="S455" i="15"/>
  <c r="S447" i="15"/>
  <c r="S439" i="15"/>
  <c r="S431" i="15"/>
  <c r="S423" i="15"/>
  <c r="S415" i="15"/>
  <c r="S407" i="15"/>
  <c r="S399" i="15"/>
  <c r="S391" i="15"/>
  <c r="S383" i="15"/>
  <c r="S375" i="15"/>
  <c r="S367" i="15"/>
  <c r="S359" i="15"/>
  <c r="S351" i="15"/>
  <c r="S343" i="15"/>
  <c r="S335" i="15"/>
  <c r="S327" i="15"/>
  <c r="S319" i="15"/>
  <c r="S311" i="15"/>
  <c r="S303" i="15"/>
  <c r="S295" i="15"/>
  <c r="S287" i="15"/>
  <c r="S279" i="15"/>
  <c r="S271" i="15"/>
  <c r="S263" i="15"/>
  <c r="S255" i="15"/>
  <c r="S247" i="15"/>
  <c r="S239" i="15"/>
  <c r="S231" i="15"/>
  <c r="S223" i="15"/>
  <c r="S215" i="15"/>
  <c r="S207" i="15"/>
  <c r="S199" i="15"/>
  <c r="S191" i="15"/>
  <c r="S183" i="15"/>
  <c r="S175" i="15"/>
  <c r="S167" i="15"/>
  <c r="S496" i="14"/>
  <c r="S488" i="14"/>
  <c r="S480" i="14"/>
  <c r="S472" i="14"/>
  <c r="S464" i="14"/>
  <c r="S456" i="14"/>
  <c r="S448" i="14"/>
  <c r="S440" i="14"/>
  <c r="S432" i="14"/>
  <c r="S424" i="14"/>
  <c r="S416" i="14"/>
  <c r="S408" i="14"/>
  <c r="S400" i="14"/>
  <c r="S392" i="14"/>
  <c r="S384" i="14"/>
  <c r="S376" i="14"/>
  <c r="S368" i="14"/>
  <c r="S360" i="14"/>
  <c r="S352" i="14"/>
  <c r="S344" i="14"/>
  <c r="S336" i="14"/>
  <c r="S328" i="14"/>
  <c r="S320" i="14"/>
  <c r="S312" i="14"/>
  <c r="S304" i="14"/>
  <c r="S296" i="14"/>
  <c r="S288" i="14"/>
  <c r="S280" i="14"/>
  <c r="S272" i="14"/>
  <c r="S264" i="14"/>
  <c r="S256" i="14"/>
  <c r="S248" i="14"/>
  <c r="S240" i="14"/>
  <c r="S232" i="14"/>
  <c r="S224" i="14"/>
  <c r="S216" i="14"/>
  <c r="S208" i="14"/>
  <c r="S200" i="14"/>
  <c r="S192" i="14"/>
  <c r="S184" i="14"/>
  <c r="S176" i="14"/>
  <c r="S168" i="14"/>
  <c r="S497" i="13"/>
  <c r="S489" i="13"/>
  <c r="S481" i="13"/>
  <c r="S473" i="13"/>
  <c r="S465" i="13"/>
  <c r="S457" i="13"/>
  <c r="S449" i="13"/>
  <c r="S441" i="13"/>
  <c r="S433" i="13"/>
  <c r="S425" i="13"/>
  <c r="S417" i="13"/>
  <c r="S409" i="13"/>
  <c r="S401" i="13"/>
  <c r="S393" i="13"/>
  <c r="S385" i="13"/>
  <c r="S377" i="13"/>
  <c r="S369" i="13"/>
  <c r="S361" i="13"/>
  <c r="S353" i="13"/>
  <c r="S345" i="13"/>
  <c r="S337" i="13"/>
  <c r="S329" i="13"/>
  <c r="S321" i="13"/>
  <c r="S313" i="13"/>
  <c r="S305" i="13"/>
  <c r="S297" i="13"/>
  <c r="S289" i="13"/>
  <c r="S281" i="13"/>
  <c r="S273" i="13"/>
  <c r="S496" i="16"/>
  <c r="S432" i="16"/>
  <c r="S368" i="16"/>
  <c r="S304" i="16"/>
  <c r="S240" i="16"/>
  <c r="S176" i="16"/>
  <c r="S450" i="15"/>
  <c r="S386" i="15"/>
  <c r="S322" i="15"/>
  <c r="S258" i="15"/>
  <c r="S194" i="15"/>
  <c r="S467" i="14"/>
  <c r="S403" i="14"/>
  <c r="S339" i="14"/>
  <c r="S275" i="14"/>
  <c r="S211" i="14"/>
  <c r="S484" i="13"/>
  <c r="S420" i="13"/>
  <c r="S356" i="13"/>
  <c r="S292" i="13"/>
  <c r="S257" i="13"/>
  <c r="S236" i="13"/>
  <c r="S213" i="13"/>
  <c r="S193" i="13"/>
  <c r="S173" i="13"/>
  <c r="S496" i="12"/>
  <c r="S487" i="12"/>
  <c r="S478" i="12"/>
  <c r="S469" i="12"/>
  <c r="S459" i="12"/>
  <c r="S450" i="12"/>
  <c r="S441" i="12"/>
  <c r="S432" i="12"/>
  <c r="S424" i="12"/>
  <c r="S416" i="12"/>
  <c r="S408" i="12"/>
  <c r="S400" i="12"/>
  <c r="S392" i="12"/>
  <c r="S384" i="12"/>
  <c r="S376" i="12"/>
  <c r="S368" i="12"/>
  <c r="S360" i="12"/>
  <c r="S352" i="12"/>
  <c r="S344" i="12"/>
  <c r="S336" i="12"/>
  <c r="S328" i="12"/>
  <c r="S320" i="12"/>
  <c r="S312" i="12"/>
  <c r="S304" i="12"/>
  <c r="S296" i="12"/>
  <c r="S288" i="12"/>
  <c r="S280" i="12"/>
  <c r="S272" i="12"/>
  <c r="S264" i="12"/>
  <c r="S256" i="12"/>
  <c r="S248" i="12"/>
  <c r="S240" i="12"/>
  <c r="S232" i="12"/>
  <c r="S224" i="12"/>
  <c r="S216" i="12"/>
  <c r="S208" i="12"/>
  <c r="S200" i="12"/>
  <c r="S192" i="12"/>
  <c r="S184" i="12"/>
  <c r="S176" i="12"/>
  <c r="S168" i="12"/>
  <c r="S497" i="11"/>
  <c r="S489" i="11"/>
  <c r="S481" i="11"/>
  <c r="S473" i="11"/>
  <c r="S465" i="11"/>
  <c r="S457" i="11"/>
  <c r="S449" i="11"/>
  <c r="S441" i="11"/>
  <c r="S433" i="11"/>
  <c r="S425" i="11"/>
  <c r="S417" i="11"/>
  <c r="S409" i="11"/>
  <c r="S401" i="11"/>
  <c r="S393" i="11"/>
  <c r="S385" i="11"/>
  <c r="S377" i="11"/>
  <c r="S369" i="11"/>
  <c r="S361" i="11"/>
  <c r="S353" i="11"/>
  <c r="S345" i="11"/>
  <c r="S337" i="11"/>
  <c r="S329" i="11"/>
  <c r="S321" i="11"/>
  <c r="S313" i="11"/>
  <c r="S305" i="11"/>
  <c r="S297" i="11"/>
  <c r="S289" i="11"/>
  <c r="S281" i="11"/>
  <c r="S273" i="11"/>
  <c r="S265" i="11"/>
  <c r="S257" i="11"/>
  <c r="S249" i="11"/>
  <c r="S241" i="11"/>
  <c r="S233" i="11"/>
  <c r="S225" i="11"/>
  <c r="S217" i="11"/>
  <c r="S209" i="11"/>
  <c r="S201" i="11"/>
  <c r="S193" i="11"/>
  <c r="S185" i="11"/>
  <c r="S177" i="11"/>
  <c r="S169" i="11"/>
  <c r="S499" i="10"/>
  <c r="S491" i="10"/>
  <c r="S483" i="10"/>
  <c r="S475" i="10"/>
  <c r="S467" i="10"/>
  <c r="S459" i="10"/>
  <c r="S451" i="10"/>
  <c r="S443" i="10"/>
  <c r="S435" i="10"/>
  <c r="S427" i="10"/>
  <c r="S419" i="10"/>
  <c r="S411" i="10"/>
  <c r="S403" i="10"/>
  <c r="S395" i="10"/>
  <c r="S387" i="10"/>
  <c r="S379" i="10"/>
  <c r="S371" i="10"/>
  <c r="S363" i="10"/>
  <c r="S355" i="10"/>
  <c r="S347" i="10"/>
  <c r="S339" i="10"/>
  <c r="S331" i="10"/>
  <c r="S323" i="10"/>
  <c r="S315" i="10"/>
  <c r="S307" i="10"/>
  <c r="S299" i="10"/>
  <c r="S291" i="10"/>
  <c r="S283" i="10"/>
  <c r="S275" i="10"/>
  <c r="S267" i="10"/>
  <c r="S259" i="10"/>
  <c r="S251" i="10"/>
  <c r="S243" i="10"/>
  <c r="S235" i="10"/>
  <c r="S227" i="10"/>
  <c r="S219" i="10"/>
  <c r="S211" i="10"/>
  <c r="S203" i="10"/>
  <c r="S195" i="10"/>
  <c r="S187" i="10"/>
  <c r="S179" i="10"/>
  <c r="S171" i="10"/>
  <c r="S114" i="10"/>
  <c r="S493" i="9"/>
  <c r="S485" i="9"/>
  <c r="S477" i="9"/>
  <c r="S469" i="9"/>
  <c r="S461" i="9"/>
  <c r="S453" i="9"/>
  <c r="S445" i="9"/>
  <c r="S437" i="9"/>
  <c r="S429" i="9"/>
  <c r="S421" i="9"/>
  <c r="S413" i="9"/>
  <c r="S405" i="9"/>
  <c r="S397" i="9"/>
  <c r="S389" i="9"/>
  <c r="S381" i="9"/>
  <c r="S373" i="9"/>
  <c r="S365" i="9"/>
  <c r="S357" i="9"/>
  <c r="S488" i="16"/>
  <c r="S424" i="16"/>
  <c r="S360" i="16"/>
  <c r="S296" i="16"/>
  <c r="S232" i="16"/>
  <c r="S168" i="16"/>
  <c r="S442" i="15"/>
  <c r="S378" i="15"/>
  <c r="S314" i="15"/>
  <c r="S250" i="15"/>
  <c r="S186" i="15"/>
  <c r="S459" i="14"/>
  <c r="S395" i="14"/>
  <c r="S331" i="14"/>
  <c r="S267" i="14"/>
  <c r="S203" i="14"/>
  <c r="S476" i="13"/>
  <c r="S412" i="13"/>
  <c r="S348" i="13"/>
  <c r="S284" i="13"/>
  <c r="S253" i="13"/>
  <c r="S233" i="13"/>
  <c r="S212" i="13"/>
  <c r="S189" i="13"/>
  <c r="S172" i="13"/>
  <c r="S495" i="12"/>
  <c r="S486" i="12"/>
  <c r="S477" i="12"/>
  <c r="S467" i="12"/>
  <c r="S458" i="12"/>
  <c r="S449" i="12"/>
  <c r="S440" i="12"/>
  <c r="S431" i="12"/>
  <c r="S423" i="12"/>
  <c r="S415" i="12"/>
  <c r="S407" i="12"/>
  <c r="S399" i="12"/>
  <c r="S391" i="12"/>
  <c r="S383" i="12"/>
  <c r="S375" i="12"/>
  <c r="S367" i="12"/>
  <c r="S359" i="12"/>
  <c r="S351" i="12"/>
  <c r="S343" i="12"/>
  <c r="S335" i="12"/>
  <c r="S327" i="12"/>
  <c r="S319" i="12"/>
  <c r="S311" i="12"/>
  <c r="S303" i="12"/>
  <c r="S295" i="12"/>
  <c r="S287" i="12"/>
  <c r="S279" i="12"/>
  <c r="S271" i="12"/>
  <c r="S263" i="12"/>
  <c r="S255" i="12"/>
  <c r="S247" i="12"/>
  <c r="S239" i="12"/>
  <c r="S231" i="12"/>
  <c r="S223" i="12"/>
  <c r="S215" i="12"/>
  <c r="S207" i="12"/>
  <c r="S199" i="12"/>
  <c r="S191" i="12"/>
  <c r="S183" i="12"/>
  <c r="S175" i="12"/>
  <c r="S167" i="12"/>
  <c r="S496" i="11"/>
  <c r="S488" i="11"/>
  <c r="S480" i="11"/>
  <c r="S472" i="11"/>
  <c r="S464" i="11"/>
  <c r="S456" i="11"/>
  <c r="S448" i="11"/>
  <c r="S440" i="11"/>
  <c r="S432" i="11"/>
  <c r="S424" i="11"/>
  <c r="S416" i="11"/>
  <c r="S408" i="11"/>
  <c r="S400" i="11"/>
  <c r="S392" i="11"/>
  <c r="S384" i="11"/>
  <c r="S376" i="11"/>
  <c r="S368" i="11"/>
  <c r="S360" i="11"/>
  <c r="S352" i="11"/>
  <c r="S344" i="11"/>
  <c r="S336" i="11"/>
  <c r="S328" i="11"/>
  <c r="S320" i="11"/>
  <c r="S312" i="11"/>
  <c r="S304" i="11"/>
  <c r="S296" i="11"/>
  <c r="S288" i="11"/>
  <c r="S280" i="11"/>
  <c r="S272" i="11"/>
  <c r="S264" i="11"/>
  <c r="S256" i="11"/>
  <c r="S248" i="11"/>
  <c r="S240" i="11"/>
  <c r="S232" i="11"/>
  <c r="S224" i="11"/>
  <c r="S216" i="11"/>
  <c r="S208" i="11"/>
  <c r="S200" i="11"/>
  <c r="S192" i="11"/>
  <c r="S184" i="11"/>
  <c r="S176" i="11"/>
  <c r="S168" i="11"/>
  <c r="S498" i="10"/>
  <c r="S490" i="10"/>
  <c r="S482" i="10"/>
  <c r="S474" i="10"/>
  <c r="S466" i="10"/>
  <c r="S458" i="10"/>
  <c r="S450" i="10"/>
  <c r="S442" i="10"/>
  <c r="S434" i="10"/>
  <c r="S426" i="10"/>
  <c r="S418" i="10"/>
  <c r="S410" i="10"/>
  <c r="S402" i="10"/>
  <c r="S394" i="10"/>
  <c r="S386" i="10"/>
  <c r="S378" i="10"/>
  <c r="S370" i="10"/>
  <c r="S362" i="10"/>
  <c r="S354" i="10"/>
  <c r="S346" i="10"/>
  <c r="S338" i="10"/>
  <c r="S330" i="10"/>
  <c r="S322" i="10"/>
  <c r="S314" i="10"/>
  <c r="S306" i="10"/>
  <c r="S298" i="10"/>
  <c r="S290" i="10"/>
  <c r="S282" i="10"/>
  <c r="S274" i="10"/>
  <c r="S266" i="10"/>
  <c r="S258" i="10"/>
  <c r="S250" i="10"/>
  <c r="S242" i="10"/>
  <c r="S234" i="10"/>
  <c r="S226" i="10"/>
  <c r="S218" i="10"/>
  <c r="S210" i="10"/>
  <c r="S202" i="10"/>
  <c r="S194" i="10"/>
  <c r="S186" i="10"/>
  <c r="S178" i="10"/>
  <c r="S170" i="10"/>
  <c r="S500" i="9"/>
  <c r="S492" i="9"/>
  <c r="S484" i="9"/>
  <c r="S476" i="9"/>
  <c r="S468" i="9"/>
  <c r="S460" i="9"/>
  <c r="S452" i="9"/>
  <c r="S444" i="9"/>
  <c r="S436" i="9"/>
  <c r="S428" i="9"/>
  <c r="S420" i="9"/>
  <c r="S412" i="9"/>
  <c r="S404" i="9"/>
  <c r="S396" i="9"/>
  <c r="S388" i="9"/>
  <c r="S380" i="9"/>
  <c r="S372" i="9"/>
  <c r="S364" i="9"/>
  <c r="S356" i="9"/>
  <c r="S348" i="9"/>
  <c r="S480" i="16"/>
  <c r="S416" i="16"/>
  <c r="S352" i="16"/>
  <c r="S288" i="16"/>
  <c r="S224" i="16"/>
  <c r="S498" i="15"/>
  <c r="S434" i="15"/>
  <c r="S370" i="15"/>
  <c r="S306" i="15"/>
  <c r="S242" i="15"/>
  <c r="S178" i="15"/>
  <c r="S451" i="14"/>
  <c r="S387" i="14"/>
  <c r="S323" i="14"/>
  <c r="S259" i="14"/>
  <c r="S195" i="14"/>
  <c r="S468" i="13"/>
  <c r="S404" i="13"/>
  <c r="S340" i="13"/>
  <c r="S276" i="13"/>
  <c r="S252" i="13"/>
  <c r="S229" i="13"/>
  <c r="S209" i="13"/>
  <c r="S188" i="13"/>
  <c r="S169" i="13"/>
  <c r="S494" i="12"/>
  <c r="S485" i="12"/>
  <c r="S475" i="12"/>
  <c r="S466" i="12"/>
  <c r="S457" i="12"/>
  <c r="S448" i="12"/>
  <c r="S439" i="12"/>
  <c r="S430" i="12"/>
  <c r="S422" i="12"/>
  <c r="S414" i="12"/>
  <c r="S406" i="12"/>
  <c r="S398" i="12"/>
  <c r="S390" i="12"/>
  <c r="S382" i="12"/>
  <c r="S374" i="12"/>
  <c r="S366" i="12"/>
  <c r="S358" i="12"/>
  <c r="S350" i="12"/>
  <c r="S342" i="12"/>
  <c r="S334" i="12"/>
  <c r="S326" i="12"/>
  <c r="S318" i="12"/>
  <c r="S310" i="12"/>
  <c r="S302" i="12"/>
  <c r="S294" i="12"/>
  <c r="S286" i="12"/>
  <c r="S278" i="12"/>
  <c r="S270" i="12"/>
  <c r="S262" i="12"/>
  <c r="S254" i="12"/>
  <c r="S246" i="12"/>
  <c r="S238" i="12"/>
  <c r="S230" i="12"/>
  <c r="S222" i="12"/>
  <c r="S214" i="12"/>
  <c r="S206" i="12"/>
  <c r="S198" i="12"/>
  <c r="S190" i="12"/>
  <c r="S182" i="12"/>
  <c r="S174" i="12"/>
  <c r="S166" i="12"/>
  <c r="S495" i="11"/>
  <c r="S487" i="11"/>
  <c r="S479" i="11"/>
  <c r="S471" i="11"/>
  <c r="S463" i="11"/>
  <c r="S455" i="11"/>
  <c r="S447" i="11"/>
  <c r="S439" i="11"/>
  <c r="S431" i="11"/>
  <c r="S423" i="11"/>
  <c r="S415" i="11"/>
  <c r="S407" i="11"/>
  <c r="S399" i="11"/>
  <c r="S391" i="11"/>
  <c r="S383" i="11"/>
  <c r="S375" i="11"/>
  <c r="S367" i="11"/>
  <c r="S359" i="11"/>
  <c r="S351" i="11"/>
  <c r="S343" i="11"/>
  <c r="S335" i="11"/>
  <c r="S327" i="11"/>
  <c r="S319" i="11"/>
  <c r="S311" i="11"/>
  <c r="S303" i="11"/>
  <c r="S295" i="11"/>
  <c r="S287" i="11"/>
  <c r="S279" i="11"/>
  <c r="S271" i="11"/>
  <c r="S263" i="11"/>
  <c r="S255" i="11"/>
  <c r="S247" i="11"/>
  <c r="S239" i="11"/>
  <c r="S231" i="11"/>
  <c r="S223" i="11"/>
  <c r="S215" i="11"/>
  <c r="S207" i="11"/>
  <c r="S199" i="11"/>
  <c r="S191" i="11"/>
  <c r="S183" i="11"/>
  <c r="S175" i="11"/>
  <c r="S167" i="11"/>
  <c r="S497" i="10"/>
  <c r="S489" i="10"/>
  <c r="S481" i="10"/>
  <c r="S473" i="10"/>
  <c r="S465" i="10"/>
  <c r="S457" i="10"/>
  <c r="S449" i="10"/>
  <c r="S441" i="10"/>
  <c r="S433" i="10"/>
  <c r="S425" i="10"/>
  <c r="S417" i="10"/>
  <c r="S409" i="10"/>
  <c r="S401" i="10"/>
  <c r="S393" i="10"/>
  <c r="S385" i="10"/>
  <c r="S377" i="10"/>
  <c r="S369" i="10"/>
  <c r="S361" i="10"/>
  <c r="S353" i="10"/>
  <c r="S345" i="10"/>
  <c r="S337" i="10"/>
  <c r="S329" i="10"/>
  <c r="S321" i="10"/>
  <c r="S313" i="10"/>
  <c r="S305" i="10"/>
  <c r="S297" i="10"/>
  <c r="S289" i="10"/>
  <c r="S281" i="10"/>
  <c r="S273" i="10"/>
  <c r="S265" i="10"/>
  <c r="S257" i="10"/>
  <c r="S249" i="10"/>
  <c r="S241" i="10"/>
  <c r="S233" i="10"/>
  <c r="S225" i="10"/>
  <c r="S217" i="10"/>
  <c r="S209" i="10"/>
  <c r="S472" i="16"/>
  <c r="S408" i="16"/>
  <c r="S344" i="16"/>
  <c r="S280" i="16"/>
  <c r="S216" i="16"/>
  <c r="S490" i="15"/>
  <c r="S426" i="15"/>
  <c r="S362" i="15"/>
  <c r="S298" i="15"/>
  <c r="S234" i="15"/>
  <c r="S170" i="15"/>
  <c r="S443" i="14"/>
  <c r="S379" i="14"/>
  <c r="S315" i="14"/>
  <c r="S251" i="14"/>
  <c r="S187" i="14"/>
  <c r="S460" i="13"/>
  <c r="S396" i="13"/>
  <c r="S332" i="13"/>
  <c r="S269" i="13"/>
  <c r="S249" i="13"/>
  <c r="S228" i="13"/>
  <c r="S205" i="13"/>
  <c r="S185" i="13"/>
  <c r="S166" i="13"/>
  <c r="S493" i="12"/>
  <c r="S483" i="12"/>
  <c r="S474" i="12"/>
  <c r="S465" i="12"/>
  <c r="S456" i="12"/>
  <c r="S447" i="12"/>
  <c r="S438" i="12"/>
  <c r="S429" i="12"/>
  <c r="S421" i="12"/>
  <c r="S413" i="12"/>
  <c r="S405" i="12"/>
  <c r="S397" i="12"/>
  <c r="S389" i="12"/>
  <c r="S381" i="12"/>
  <c r="S373" i="12"/>
  <c r="S365" i="12"/>
  <c r="S357" i="12"/>
  <c r="S349" i="12"/>
  <c r="S341" i="12"/>
  <c r="S333" i="12"/>
  <c r="S325" i="12"/>
  <c r="S317" i="12"/>
  <c r="S309" i="12"/>
  <c r="S301" i="12"/>
  <c r="S293" i="12"/>
  <c r="S285" i="12"/>
  <c r="S277" i="12"/>
  <c r="S269" i="12"/>
  <c r="S261" i="12"/>
  <c r="S253" i="12"/>
  <c r="S245" i="12"/>
  <c r="S237" i="12"/>
  <c r="S229" i="12"/>
  <c r="S221" i="12"/>
  <c r="S213" i="12"/>
  <c r="S205" i="12"/>
  <c r="S197" i="12"/>
  <c r="S189" i="12"/>
  <c r="S181" i="12"/>
  <c r="S173" i="12"/>
  <c r="S165" i="12"/>
  <c r="S494" i="11"/>
  <c r="S486" i="11"/>
  <c r="S478" i="11"/>
  <c r="S470" i="11"/>
  <c r="S462" i="11"/>
  <c r="S454" i="11"/>
  <c r="S446" i="11"/>
  <c r="S438" i="11"/>
  <c r="S430" i="11"/>
  <c r="S422" i="11"/>
  <c r="S414" i="11"/>
  <c r="S406" i="11"/>
  <c r="S398" i="11"/>
  <c r="S390" i="11"/>
  <c r="S382" i="11"/>
  <c r="S374" i="11"/>
  <c r="S366" i="11"/>
  <c r="S358" i="11"/>
  <c r="S350" i="11"/>
  <c r="S342" i="11"/>
  <c r="S334" i="11"/>
  <c r="S326" i="11"/>
  <c r="S318" i="11"/>
  <c r="S310" i="11"/>
  <c r="S302" i="11"/>
  <c r="S294" i="11"/>
  <c r="S286" i="11"/>
  <c r="S278" i="11"/>
  <c r="S270" i="11"/>
  <c r="S262" i="11"/>
  <c r="S254" i="11"/>
  <c r="S246" i="11"/>
  <c r="S238" i="11"/>
  <c r="S230" i="11"/>
  <c r="S222" i="11"/>
  <c r="S214" i="11"/>
  <c r="S206" i="11"/>
  <c r="S198" i="11"/>
  <c r="S190" i="11"/>
  <c r="S182" i="11"/>
  <c r="S174" i="11"/>
  <c r="S166" i="11"/>
  <c r="S496" i="10"/>
  <c r="S488" i="10"/>
  <c r="S480" i="10"/>
  <c r="S472" i="10"/>
  <c r="S464" i="10"/>
  <c r="S456" i="10"/>
  <c r="S448" i="10"/>
  <c r="S440" i="10"/>
  <c r="S432" i="10"/>
  <c r="S424" i="10"/>
  <c r="S416" i="10"/>
  <c r="S408" i="10"/>
  <c r="S400" i="10"/>
  <c r="S392" i="10"/>
  <c r="S384" i="10"/>
  <c r="S376" i="10"/>
  <c r="S368" i="10"/>
  <c r="S360" i="10"/>
  <c r="S352" i="10"/>
  <c r="S344" i="10"/>
  <c r="S336" i="10"/>
  <c r="S328" i="10"/>
  <c r="S320" i="10"/>
  <c r="S312" i="10"/>
  <c r="S304" i="10"/>
  <c r="S296" i="10"/>
  <c r="S288" i="10"/>
  <c r="S280" i="10"/>
  <c r="S272" i="10"/>
  <c r="S264" i="10"/>
  <c r="S256" i="10"/>
  <c r="S248" i="10"/>
  <c r="S240" i="10"/>
  <c r="S232" i="10"/>
  <c r="S224" i="10"/>
  <c r="S216" i="10"/>
  <c r="S208" i="10"/>
  <c r="S200" i="10"/>
  <c r="S192" i="10"/>
  <c r="S184" i="10"/>
  <c r="S176" i="10"/>
  <c r="S168" i="10"/>
  <c r="S498" i="9"/>
  <c r="S490" i="9"/>
  <c r="S482" i="9"/>
  <c r="S474" i="9"/>
  <c r="S466" i="9"/>
  <c r="S458" i="9"/>
  <c r="S450" i="9"/>
  <c r="S442" i="9"/>
  <c r="S434" i="9"/>
  <c r="S426" i="9"/>
  <c r="S418" i="9"/>
  <c r="S410" i="9"/>
  <c r="S402" i="9"/>
  <c r="S394" i="9"/>
  <c r="S386" i="9"/>
  <c r="S378" i="9"/>
  <c r="S370" i="9"/>
  <c r="S362" i="9"/>
  <c r="S354" i="9"/>
  <c r="S346" i="9"/>
  <c r="S464" i="16"/>
  <c r="S400" i="16"/>
  <c r="S336" i="16"/>
  <c r="S272" i="16"/>
  <c r="S208" i="16"/>
  <c r="S482" i="15"/>
  <c r="S418" i="15"/>
  <c r="S354" i="15"/>
  <c r="S290" i="15"/>
  <c r="S226" i="15"/>
  <c r="S499" i="14"/>
  <c r="S435" i="14"/>
  <c r="S371" i="14"/>
  <c r="S307" i="14"/>
  <c r="S243" i="14"/>
  <c r="S179" i="14"/>
  <c r="S452" i="13"/>
  <c r="S388" i="13"/>
  <c r="S324" i="13"/>
  <c r="S268" i="13"/>
  <c r="S245" i="13"/>
  <c r="S225" i="13"/>
  <c r="S204" i="13"/>
  <c r="S181" i="13"/>
  <c r="S165" i="13"/>
  <c r="S491" i="12"/>
  <c r="S482" i="12"/>
  <c r="S473" i="12"/>
  <c r="S464" i="12"/>
  <c r="S455" i="12"/>
  <c r="S446" i="12"/>
  <c r="S437" i="12"/>
  <c r="S428" i="12"/>
  <c r="S420" i="12"/>
  <c r="S412" i="12"/>
  <c r="S404" i="12"/>
  <c r="S396" i="12"/>
  <c r="S388" i="12"/>
  <c r="S380" i="12"/>
  <c r="S372" i="12"/>
  <c r="S364" i="12"/>
  <c r="S356" i="12"/>
  <c r="S348" i="12"/>
  <c r="S340" i="12"/>
  <c r="S332" i="12"/>
  <c r="S324" i="12"/>
  <c r="S316" i="12"/>
  <c r="S308" i="12"/>
  <c r="S300" i="12"/>
  <c r="S292" i="12"/>
  <c r="S284" i="12"/>
  <c r="S276" i="12"/>
  <c r="S268" i="12"/>
  <c r="S260" i="12"/>
  <c r="S252" i="12"/>
  <c r="S244" i="12"/>
  <c r="S236" i="12"/>
  <c r="S228" i="12"/>
  <c r="S220" i="12"/>
  <c r="S212" i="12"/>
  <c r="S204" i="12"/>
  <c r="S196" i="12"/>
  <c r="S188" i="12"/>
  <c r="S180" i="12"/>
  <c r="S172" i="12"/>
  <c r="S164" i="12"/>
  <c r="S493" i="11"/>
  <c r="S485" i="11"/>
  <c r="S477" i="11"/>
  <c r="S469" i="11"/>
  <c r="S461" i="11"/>
  <c r="S453" i="11"/>
  <c r="S445" i="11"/>
  <c r="S437" i="11"/>
  <c r="S429" i="11"/>
  <c r="S421" i="11"/>
  <c r="S413" i="11"/>
  <c r="S405" i="11"/>
  <c r="S397" i="11"/>
  <c r="S389" i="11"/>
  <c r="S381" i="11"/>
  <c r="S373" i="11"/>
  <c r="S365" i="11"/>
  <c r="S357" i="11"/>
  <c r="S349" i="11"/>
  <c r="S341" i="11"/>
  <c r="S333" i="11"/>
  <c r="S325" i="11"/>
  <c r="S317" i="11"/>
  <c r="S309" i="11"/>
  <c r="S301" i="11"/>
  <c r="S293" i="11"/>
  <c r="S285" i="11"/>
  <c r="S277" i="11"/>
  <c r="S269" i="11"/>
  <c r="S261" i="11"/>
  <c r="S253" i="11"/>
  <c r="S245" i="11"/>
  <c r="S237" i="11"/>
  <c r="S229" i="11"/>
  <c r="S221" i="11"/>
  <c r="S213" i="11"/>
  <c r="S205" i="11"/>
  <c r="S197" i="11"/>
  <c r="S189" i="11"/>
  <c r="S181" i="11"/>
  <c r="S173" i="11"/>
  <c r="S165" i="11"/>
  <c r="S495" i="10"/>
  <c r="S487" i="10"/>
  <c r="S479" i="10"/>
  <c r="S471" i="10"/>
  <c r="S463" i="10"/>
  <c r="S455" i="10"/>
  <c r="S447" i="10"/>
  <c r="S439" i="10"/>
  <c r="S431" i="10"/>
  <c r="S423" i="10"/>
  <c r="S415" i="10"/>
  <c r="S407" i="10"/>
  <c r="S399" i="10"/>
  <c r="S391" i="10"/>
  <c r="S383" i="10"/>
  <c r="S375" i="10"/>
  <c r="S367" i="10"/>
  <c r="S359" i="10"/>
  <c r="S351" i="10"/>
  <c r="S343" i="10"/>
  <c r="S335" i="10"/>
  <c r="S327" i="10"/>
  <c r="S319" i="10"/>
  <c r="S311" i="10"/>
  <c r="S303" i="10"/>
  <c r="S295" i="10"/>
  <c r="S287" i="10"/>
  <c r="S279" i="10"/>
  <c r="S271" i="10"/>
  <c r="S263" i="10"/>
  <c r="S255" i="10"/>
  <c r="S247" i="10"/>
  <c r="S239" i="10"/>
  <c r="S231" i="10"/>
  <c r="S223" i="10"/>
  <c r="S215" i="10"/>
  <c r="S207" i="10"/>
  <c r="S199" i="10"/>
  <c r="S191" i="10"/>
  <c r="S183" i="10"/>
  <c r="S175" i="10"/>
  <c r="S167" i="10"/>
  <c r="S497" i="9"/>
  <c r="S489" i="9"/>
  <c r="S481" i="9"/>
  <c r="S473" i="9"/>
  <c r="S465" i="9"/>
  <c r="S457" i="9"/>
  <c r="S449" i="9"/>
  <c r="S441" i="9"/>
  <c r="S433" i="9"/>
  <c r="S425" i="9"/>
  <c r="S417" i="9"/>
  <c r="S409" i="9"/>
  <c r="S401" i="9"/>
  <c r="S393" i="9"/>
  <c r="S385" i="9"/>
  <c r="S377" i="9"/>
  <c r="S369" i="9"/>
  <c r="S361" i="9"/>
  <c r="S353" i="9"/>
  <c r="S345" i="9"/>
  <c r="S337" i="9"/>
  <c r="S456" i="16"/>
  <c r="S392" i="16"/>
  <c r="S328" i="16"/>
  <c r="S264" i="16"/>
  <c r="S200" i="16"/>
  <c r="S474" i="15"/>
  <c r="S410" i="15"/>
  <c r="S346" i="15"/>
  <c r="S282" i="15"/>
  <c r="S218" i="15"/>
  <c r="S491" i="14"/>
  <c r="S427" i="14"/>
  <c r="S363" i="14"/>
  <c r="S299" i="14"/>
  <c r="S235" i="14"/>
  <c r="S171" i="14"/>
  <c r="S444" i="13"/>
  <c r="S380" i="13"/>
  <c r="S316" i="13"/>
  <c r="S265" i="13"/>
  <c r="S244" i="13"/>
  <c r="S221" i="13"/>
  <c r="S201" i="13"/>
  <c r="S180" i="13"/>
  <c r="S164" i="13"/>
  <c r="S490" i="12"/>
  <c r="S481" i="12"/>
  <c r="S472" i="12"/>
  <c r="S463" i="12"/>
  <c r="S454" i="12"/>
  <c r="S445" i="12"/>
  <c r="S435" i="12"/>
  <c r="S427" i="12"/>
  <c r="S419" i="12"/>
  <c r="S411" i="12"/>
  <c r="S403" i="12"/>
  <c r="S395" i="12"/>
  <c r="S387" i="12"/>
  <c r="S379" i="12"/>
  <c r="S371" i="12"/>
  <c r="S363" i="12"/>
  <c r="S355" i="12"/>
  <c r="S347" i="12"/>
  <c r="S339" i="12"/>
  <c r="S331" i="12"/>
  <c r="S323" i="12"/>
  <c r="S315" i="12"/>
  <c r="S307" i="12"/>
  <c r="S299" i="12"/>
  <c r="S291" i="12"/>
  <c r="S283" i="12"/>
  <c r="S275" i="12"/>
  <c r="S267" i="12"/>
  <c r="S259" i="12"/>
  <c r="S251" i="12"/>
  <c r="S243" i="12"/>
  <c r="S235" i="12"/>
  <c r="S227" i="12"/>
  <c r="S219" i="12"/>
  <c r="S211" i="12"/>
  <c r="S203" i="12"/>
  <c r="S195" i="12"/>
  <c r="S187" i="12"/>
  <c r="S179" i="12"/>
  <c r="S171" i="12"/>
  <c r="S500" i="11"/>
  <c r="S492" i="11"/>
  <c r="S484" i="11"/>
  <c r="S476" i="11"/>
  <c r="S468" i="11"/>
  <c r="S460" i="11"/>
  <c r="S452" i="11"/>
  <c r="S444" i="11"/>
  <c r="S436" i="11"/>
  <c r="S428" i="11"/>
  <c r="S420" i="11"/>
  <c r="S412" i="11"/>
  <c r="S404" i="11"/>
  <c r="S396" i="11"/>
  <c r="S388" i="11"/>
  <c r="S380" i="11"/>
  <c r="S372" i="11"/>
  <c r="S364" i="11"/>
  <c r="S356" i="11"/>
  <c r="S348" i="11"/>
  <c r="S340" i="11"/>
  <c r="S332" i="11"/>
  <c r="S324" i="11"/>
  <c r="S316" i="11"/>
  <c r="S308" i="11"/>
  <c r="S300" i="11"/>
  <c r="S292" i="11"/>
  <c r="S284" i="11"/>
  <c r="S276" i="11"/>
  <c r="S268" i="11"/>
  <c r="S260" i="11"/>
  <c r="S252" i="11"/>
  <c r="S244" i="11"/>
  <c r="S236" i="11"/>
  <c r="S228" i="11"/>
  <c r="S220" i="11"/>
  <c r="S212" i="11"/>
  <c r="S204" i="11"/>
  <c r="S196" i="11"/>
  <c r="S188" i="11"/>
  <c r="S180" i="11"/>
  <c r="S172" i="11"/>
  <c r="S164" i="11"/>
  <c r="S494" i="10"/>
  <c r="S448" i="16"/>
  <c r="S384" i="16"/>
  <c r="S320" i="16"/>
  <c r="S256" i="16"/>
  <c r="S192" i="16"/>
  <c r="S466" i="15"/>
  <c r="S402" i="15"/>
  <c r="S338" i="15"/>
  <c r="S274" i="15"/>
  <c r="S210" i="15"/>
  <c r="S483" i="14"/>
  <c r="S419" i="14"/>
  <c r="S355" i="14"/>
  <c r="S291" i="14"/>
  <c r="S227" i="14"/>
  <c r="S500" i="13"/>
  <c r="S436" i="13"/>
  <c r="S372" i="13"/>
  <c r="S308" i="13"/>
  <c r="S261" i="13"/>
  <c r="S241" i="13"/>
  <c r="S220" i="13"/>
  <c r="S197" i="13"/>
  <c r="S177" i="13"/>
  <c r="S100" i="13"/>
  <c r="S489" i="12"/>
  <c r="S480" i="12"/>
  <c r="S471" i="12"/>
  <c r="S462" i="12"/>
  <c r="S453" i="12"/>
  <c r="S443" i="12"/>
  <c r="S434" i="12"/>
  <c r="S426" i="12"/>
  <c r="S418" i="12"/>
  <c r="S410" i="12"/>
  <c r="S402" i="12"/>
  <c r="S394" i="12"/>
  <c r="S386" i="12"/>
  <c r="S378" i="12"/>
  <c r="S370" i="12"/>
  <c r="S362" i="12"/>
  <c r="S354" i="12"/>
  <c r="S346" i="12"/>
  <c r="S338" i="12"/>
  <c r="S330" i="12"/>
  <c r="S322" i="12"/>
  <c r="S314" i="12"/>
  <c r="S306" i="12"/>
  <c r="S298" i="12"/>
  <c r="S290" i="12"/>
  <c r="S282" i="12"/>
  <c r="S274" i="12"/>
  <c r="S266" i="12"/>
  <c r="S258" i="12"/>
  <c r="S250" i="12"/>
  <c r="S242" i="12"/>
  <c r="S234" i="12"/>
  <c r="S226" i="12"/>
  <c r="S218" i="12"/>
  <c r="S210" i="12"/>
  <c r="S202" i="12"/>
  <c r="S194" i="12"/>
  <c r="S186" i="12"/>
  <c r="S178" i="12"/>
  <c r="S170" i="12"/>
  <c r="S499" i="11"/>
  <c r="S491" i="11"/>
  <c r="S483" i="11"/>
  <c r="S475" i="11"/>
  <c r="S467" i="11"/>
  <c r="S459" i="11"/>
  <c r="S451" i="11"/>
  <c r="S443" i="11"/>
  <c r="S435" i="11"/>
  <c r="S427" i="11"/>
  <c r="S419" i="11"/>
  <c r="S411" i="11"/>
  <c r="S403" i="11"/>
  <c r="S395" i="11"/>
  <c r="S387" i="11"/>
  <c r="S379" i="11"/>
  <c r="S371" i="11"/>
  <c r="S363" i="11"/>
  <c r="S355" i="11"/>
  <c r="S347" i="11"/>
  <c r="S339" i="11"/>
  <c r="S331" i="11"/>
  <c r="S323" i="11"/>
  <c r="S315" i="11"/>
  <c r="S307" i="11"/>
  <c r="S299" i="11"/>
  <c r="S291" i="11"/>
  <c r="S283" i="11"/>
  <c r="S275" i="11"/>
  <c r="S267" i="11"/>
  <c r="S259" i="11"/>
  <c r="S251" i="11"/>
  <c r="S243" i="11"/>
  <c r="S235" i="11"/>
  <c r="S227" i="11"/>
  <c r="S219" i="11"/>
  <c r="S211" i="11"/>
  <c r="S203" i="11"/>
  <c r="S195" i="11"/>
  <c r="S187" i="11"/>
  <c r="S179" i="11"/>
  <c r="S171" i="11"/>
  <c r="S74" i="11"/>
  <c r="S493" i="10"/>
  <c r="S485" i="10"/>
  <c r="S477" i="10"/>
  <c r="S469" i="10"/>
  <c r="S461" i="10"/>
  <c r="S453" i="10"/>
  <c r="S445" i="10"/>
  <c r="S437" i="10"/>
  <c r="S429" i="10"/>
  <c r="S421" i="10"/>
  <c r="S413" i="10"/>
  <c r="S405" i="10"/>
  <c r="S397" i="10"/>
  <c r="S389" i="10"/>
  <c r="S381" i="10"/>
  <c r="S373" i="10"/>
  <c r="S365" i="10"/>
  <c r="S357" i="10"/>
  <c r="S349" i="10"/>
  <c r="S341" i="10"/>
  <c r="S333" i="10"/>
  <c r="S325" i="10"/>
  <c r="S317" i="10"/>
  <c r="S309" i="10"/>
  <c r="S301" i="10"/>
  <c r="S293" i="10"/>
  <c r="S285" i="10"/>
  <c r="S277" i="10"/>
  <c r="S269" i="10"/>
  <c r="S261" i="10"/>
  <c r="S253" i="10"/>
  <c r="S245" i="10"/>
  <c r="S237" i="10"/>
  <c r="S229" i="10"/>
  <c r="S221" i="10"/>
  <c r="S213" i="10"/>
  <c r="S205" i="10"/>
  <c r="S197" i="10"/>
  <c r="S189" i="10"/>
  <c r="S181" i="10"/>
  <c r="S173" i="10"/>
  <c r="S165" i="10"/>
  <c r="S495" i="9"/>
  <c r="S487" i="9"/>
  <c r="S479" i="9"/>
  <c r="S471" i="9"/>
  <c r="S463" i="9"/>
  <c r="S455" i="9"/>
  <c r="S447" i="9"/>
  <c r="S439" i="9"/>
  <c r="S431" i="9"/>
  <c r="S423" i="9"/>
  <c r="S415" i="9"/>
  <c r="S407" i="9"/>
  <c r="S399" i="9"/>
  <c r="S391" i="9"/>
  <c r="S383" i="9"/>
  <c r="S440" i="16"/>
  <c r="S376" i="16"/>
  <c r="S312" i="16"/>
  <c r="S248" i="16"/>
  <c r="S184" i="16"/>
  <c r="S458" i="15"/>
  <c r="S394" i="15"/>
  <c r="S330" i="15"/>
  <c r="S266" i="15"/>
  <c r="S202" i="15"/>
  <c r="S475" i="14"/>
  <c r="S411" i="14"/>
  <c r="S347" i="14"/>
  <c r="S283" i="14"/>
  <c r="S219" i="14"/>
  <c r="S492" i="13"/>
  <c r="S428" i="13"/>
  <c r="S364" i="13"/>
  <c r="S300" i="13"/>
  <c r="S260" i="13"/>
  <c r="S237" i="13"/>
  <c r="S217" i="13"/>
  <c r="S196" i="13"/>
  <c r="S174" i="13"/>
  <c r="S499" i="12"/>
  <c r="S488" i="12"/>
  <c r="S479" i="12"/>
  <c r="S470" i="12"/>
  <c r="S461" i="12"/>
  <c r="S451" i="12"/>
  <c r="S442" i="12"/>
  <c r="S433" i="12"/>
  <c r="S425" i="12"/>
  <c r="S417" i="12"/>
  <c r="S409" i="12"/>
  <c r="S401" i="12"/>
  <c r="S393" i="12"/>
  <c r="S385" i="12"/>
  <c r="S377" i="12"/>
  <c r="S369" i="12"/>
  <c r="S361" i="12"/>
  <c r="S353" i="12"/>
  <c r="S345" i="12"/>
  <c r="S337" i="12"/>
  <c r="S329" i="12"/>
  <c r="S321" i="12"/>
  <c r="S313" i="12"/>
  <c r="S305" i="12"/>
  <c r="S297" i="12"/>
  <c r="S289" i="12"/>
  <c r="S281" i="12"/>
  <c r="S273" i="12"/>
  <c r="S265" i="12"/>
  <c r="S257" i="12"/>
  <c r="S249" i="12"/>
  <c r="S241" i="12"/>
  <c r="S233" i="12"/>
  <c r="S225" i="12"/>
  <c r="S217" i="12"/>
  <c r="S209" i="12"/>
  <c r="S201" i="12"/>
  <c r="S193" i="12"/>
  <c r="S185" i="12"/>
  <c r="S177" i="12"/>
  <c r="S169" i="12"/>
  <c r="S498" i="11"/>
  <c r="S490" i="11"/>
  <c r="S482" i="11"/>
  <c r="S474" i="11"/>
  <c r="S466" i="11"/>
  <c r="S458" i="11"/>
  <c r="S450" i="11"/>
  <c r="S442" i="11"/>
  <c r="S434" i="11"/>
  <c r="S426" i="11"/>
  <c r="S418" i="11"/>
  <c r="S410" i="11"/>
  <c r="S402" i="11"/>
  <c r="S394" i="11"/>
  <c r="S386" i="11"/>
  <c r="S378" i="11"/>
  <c r="S370" i="11"/>
  <c r="S362" i="11"/>
  <c r="S354" i="11"/>
  <c r="S346" i="11"/>
  <c r="S338" i="11"/>
  <c r="S330" i="11"/>
  <c r="S322" i="11"/>
  <c r="S314" i="11"/>
  <c r="S306" i="11"/>
  <c r="S298" i="11"/>
  <c r="S290" i="11"/>
  <c r="S282" i="11"/>
  <c r="S274" i="11"/>
  <c r="S266" i="11"/>
  <c r="S258" i="11"/>
  <c r="S250" i="11"/>
  <c r="S242" i="11"/>
  <c r="S234" i="11"/>
  <c r="S226" i="11"/>
  <c r="S218" i="11"/>
  <c r="S210" i="11"/>
  <c r="S202" i="11"/>
  <c r="S194" i="11"/>
  <c r="S186" i="11"/>
  <c r="S178" i="11"/>
  <c r="S170" i="11"/>
  <c r="S500" i="10"/>
  <c r="S492" i="10"/>
  <c r="S484" i="10"/>
  <c r="S476" i="10"/>
  <c r="S468" i="10"/>
  <c r="S460" i="10"/>
  <c r="S452" i="10"/>
  <c r="S444" i="10"/>
  <c r="S436" i="10"/>
  <c r="S428" i="10"/>
  <c r="S420" i="10"/>
  <c r="S412" i="10"/>
  <c r="S404" i="10"/>
  <c r="S396" i="10"/>
  <c r="S388" i="10"/>
  <c r="S380" i="10"/>
  <c r="S372" i="10"/>
  <c r="S364" i="10"/>
  <c r="S356" i="10"/>
  <c r="S348" i="10"/>
  <c r="S340" i="10"/>
  <c r="S332" i="10"/>
  <c r="S324" i="10"/>
  <c r="S316" i="10"/>
  <c r="S308" i="10"/>
  <c r="S300" i="10"/>
  <c r="S292" i="10"/>
  <c r="S284" i="10"/>
  <c r="S276" i="10"/>
  <c r="S268" i="10"/>
  <c r="S260" i="10"/>
  <c r="S252" i="10"/>
  <c r="S244" i="10"/>
  <c r="S236" i="10"/>
  <c r="S228" i="10"/>
  <c r="S220" i="10"/>
  <c r="S212" i="10"/>
  <c r="S204" i="10"/>
  <c r="S196" i="10"/>
  <c r="S188" i="10"/>
  <c r="S180" i="10"/>
  <c r="S172" i="10"/>
  <c r="S164" i="10"/>
  <c r="S494" i="9"/>
  <c r="S486" i="9"/>
  <c r="S478" i="9"/>
  <c r="S470" i="9"/>
  <c r="S462" i="9"/>
  <c r="S454" i="9"/>
  <c r="S446" i="9"/>
  <c r="S438" i="9"/>
  <c r="S430" i="9"/>
  <c r="S422" i="9"/>
  <c r="S414" i="9"/>
  <c r="S406" i="9"/>
  <c r="S398" i="9"/>
  <c r="S390" i="9"/>
  <c r="S382" i="9"/>
  <c r="S374" i="9"/>
  <c r="S366" i="9"/>
  <c r="S358" i="9"/>
  <c r="S350" i="9"/>
  <c r="S486" i="10"/>
  <c r="S422" i="10"/>
  <c r="S358" i="10"/>
  <c r="S294" i="10"/>
  <c r="S230" i="10"/>
  <c r="S185" i="10"/>
  <c r="S491" i="9"/>
  <c r="S459" i="9"/>
  <c r="S427" i="9"/>
  <c r="S395" i="9"/>
  <c r="S368" i="9"/>
  <c r="S349" i="9"/>
  <c r="S338" i="9"/>
  <c r="S329" i="9"/>
  <c r="S321" i="9"/>
  <c r="S313" i="9"/>
  <c r="S305" i="9"/>
  <c r="S297" i="9"/>
  <c r="S289" i="9"/>
  <c r="S281" i="9"/>
  <c r="S273" i="9"/>
  <c r="S265" i="9"/>
  <c r="S257" i="9"/>
  <c r="S249" i="9"/>
  <c r="S241" i="9"/>
  <c r="S233" i="9"/>
  <c r="S225" i="9"/>
  <c r="S217" i="9"/>
  <c r="S209" i="9"/>
  <c r="S201" i="9"/>
  <c r="S193" i="9"/>
  <c r="S185" i="9"/>
  <c r="S177" i="9"/>
  <c r="S169" i="9"/>
  <c r="S499" i="8"/>
  <c r="S491" i="8"/>
  <c r="S483" i="8"/>
  <c r="S475" i="8"/>
  <c r="S467" i="8"/>
  <c r="S459" i="8"/>
  <c r="S451" i="8"/>
  <c r="S443" i="8"/>
  <c r="S435" i="8"/>
  <c r="S427" i="8"/>
  <c r="S419" i="8"/>
  <c r="S411" i="8"/>
  <c r="S403" i="8"/>
  <c r="S395" i="8"/>
  <c r="S387" i="8"/>
  <c r="S379" i="8"/>
  <c r="S371" i="8"/>
  <c r="S363" i="8"/>
  <c r="S355" i="8"/>
  <c r="S347" i="8"/>
  <c r="S339" i="8"/>
  <c r="S331" i="8"/>
  <c r="S323" i="8"/>
  <c r="S315" i="8"/>
  <c r="S307" i="8"/>
  <c r="S299" i="8"/>
  <c r="S291" i="8"/>
  <c r="S283" i="8"/>
  <c r="S275" i="8"/>
  <c r="S267" i="8"/>
  <c r="S259" i="8"/>
  <c r="S251" i="8"/>
  <c r="S243" i="8"/>
  <c r="S235" i="8"/>
  <c r="S227" i="8"/>
  <c r="S219" i="8"/>
  <c r="S211" i="8"/>
  <c r="S203" i="8"/>
  <c r="S195" i="8"/>
  <c r="S187" i="8"/>
  <c r="S179" i="8"/>
  <c r="S171" i="8"/>
  <c r="S118" i="8"/>
  <c r="S494" i="7"/>
  <c r="S486" i="7"/>
  <c r="S478" i="7"/>
  <c r="S470" i="7"/>
  <c r="S462" i="7"/>
  <c r="S454" i="7"/>
  <c r="S446" i="7"/>
  <c r="S438" i="7"/>
  <c r="S430" i="7"/>
  <c r="S422" i="7"/>
  <c r="S414" i="7"/>
  <c r="S406" i="7"/>
  <c r="S398" i="7"/>
  <c r="S390" i="7"/>
  <c r="S382" i="7"/>
  <c r="S374" i="7"/>
  <c r="S366" i="7"/>
  <c r="S358" i="7"/>
  <c r="S350" i="7"/>
  <c r="S342" i="7"/>
  <c r="S334" i="7"/>
  <c r="S326" i="7"/>
  <c r="S318" i="7"/>
  <c r="S310" i="7"/>
  <c r="S302" i="7"/>
  <c r="S294" i="7"/>
  <c r="S286" i="7"/>
  <c r="S278" i="7"/>
  <c r="S270" i="7"/>
  <c r="S262" i="7"/>
  <c r="S254" i="7"/>
  <c r="S246" i="7"/>
  <c r="S238" i="7"/>
  <c r="S230" i="7"/>
  <c r="S222" i="7"/>
  <c r="S214" i="7"/>
  <c r="S206" i="7"/>
  <c r="S198" i="7"/>
  <c r="S190" i="7"/>
  <c r="S182" i="7"/>
  <c r="S174" i="7"/>
  <c r="S166" i="7"/>
  <c r="S498" i="6"/>
  <c r="S490" i="6"/>
  <c r="S482" i="6"/>
  <c r="S474" i="6"/>
  <c r="S466" i="6"/>
  <c r="S458" i="6"/>
  <c r="S450" i="6"/>
  <c r="S442" i="6"/>
  <c r="S434" i="6"/>
  <c r="S426" i="6"/>
  <c r="S418" i="6"/>
  <c r="S410" i="6"/>
  <c r="S402" i="6"/>
  <c r="S394" i="6"/>
  <c r="S386" i="6"/>
  <c r="S378" i="6"/>
  <c r="S370" i="6"/>
  <c r="S362" i="6"/>
  <c r="S354" i="6"/>
  <c r="S346" i="6"/>
  <c r="S338" i="6"/>
  <c r="S330" i="6"/>
  <c r="S322" i="6"/>
  <c r="S314" i="6"/>
  <c r="S306" i="6"/>
  <c r="S298" i="6"/>
  <c r="S290" i="6"/>
  <c r="S282" i="6"/>
  <c r="S274" i="6"/>
  <c r="S266" i="6"/>
  <c r="S258" i="6"/>
  <c r="S250" i="6"/>
  <c r="S242" i="6"/>
  <c r="S234" i="6"/>
  <c r="S226" i="6"/>
  <c r="S218" i="6"/>
  <c r="S210" i="6"/>
  <c r="S202" i="6"/>
  <c r="S194" i="6"/>
  <c r="S186" i="6"/>
  <c r="S178" i="6"/>
  <c r="S170" i="6"/>
  <c r="S144" i="6"/>
  <c r="S497" i="5"/>
  <c r="S489" i="5"/>
  <c r="S481" i="5"/>
  <c r="S473" i="5"/>
  <c r="S465" i="5"/>
  <c r="S457" i="5"/>
  <c r="S449" i="5"/>
  <c r="S441" i="5"/>
  <c r="S433" i="5"/>
  <c r="S478" i="10"/>
  <c r="S414" i="10"/>
  <c r="S350" i="10"/>
  <c r="S286" i="10"/>
  <c r="S222" i="10"/>
  <c r="S182" i="10"/>
  <c r="S488" i="9"/>
  <c r="S456" i="9"/>
  <c r="S424" i="9"/>
  <c r="S392" i="9"/>
  <c r="S367" i="9"/>
  <c r="S347" i="9"/>
  <c r="S336" i="9"/>
  <c r="S328" i="9"/>
  <c r="S320" i="9"/>
  <c r="S312" i="9"/>
  <c r="S304" i="9"/>
  <c r="S296" i="9"/>
  <c r="S288" i="9"/>
  <c r="S280" i="9"/>
  <c r="S272" i="9"/>
  <c r="S264" i="9"/>
  <c r="S256" i="9"/>
  <c r="S248" i="9"/>
  <c r="S240" i="9"/>
  <c r="S232" i="9"/>
  <c r="S224" i="9"/>
  <c r="S216" i="9"/>
  <c r="S208" i="9"/>
  <c r="S200" i="9"/>
  <c r="S192" i="9"/>
  <c r="S184" i="9"/>
  <c r="S176" i="9"/>
  <c r="S168" i="9"/>
  <c r="S498" i="8"/>
  <c r="S490" i="8"/>
  <c r="S482" i="8"/>
  <c r="S474" i="8"/>
  <c r="S466" i="8"/>
  <c r="S458" i="8"/>
  <c r="S450" i="8"/>
  <c r="S442" i="8"/>
  <c r="S434" i="8"/>
  <c r="S426" i="8"/>
  <c r="S418" i="8"/>
  <c r="S410" i="8"/>
  <c r="S402" i="8"/>
  <c r="S394" i="8"/>
  <c r="S386" i="8"/>
  <c r="S378" i="8"/>
  <c r="S370" i="8"/>
  <c r="S362" i="8"/>
  <c r="S354" i="8"/>
  <c r="S346" i="8"/>
  <c r="S338" i="8"/>
  <c r="S330" i="8"/>
  <c r="S322" i="8"/>
  <c r="S314" i="8"/>
  <c r="S306" i="8"/>
  <c r="S298" i="8"/>
  <c r="S290" i="8"/>
  <c r="S282" i="8"/>
  <c r="S274" i="8"/>
  <c r="S266" i="8"/>
  <c r="S258" i="8"/>
  <c r="S250" i="8"/>
  <c r="S242" i="8"/>
  <c r="S234" i="8"/>
  <c r="S226" i="8"/>
  <c r="S218" i="8"/>
  <c r="S210" i="8"/>
  <c r="S202" i="8"/>
  <c r="S194" i="8"/>
  <c r="S186" i="8"/>
  <c r="S178" i="8"/>
  <c r="S170" i="8"/>
  <c r="S100" i="8"/>
  <c r="S493" i="7"/>
  <c r="S485" i="7"/>
  <c r="S477" i="7"/>
  <c r="S469" i="7"/>
  <c r="S461" i="7"/>
  <c r="S453" i="7"/>
  <c r="S445" i="7"/>
  <c r="S437" i="7"/>
  <c r="S429" i="7"/>
  <c r="S421" i="7"/>
  <c r="S413" i="7"/>
  <c r="S405" i="7"/>
  <c r="S397" i="7"/>
  <c r="S389" i="7"/>
  <c r="S381" i="7"/>
  <c r="S373" i="7"/>
  <c r="S365" i="7"/>
  <c r="S357" i="7"/>
  <c r="S349" i="7"/>
  <c r="S341" i="7"/>
  <c r="S333" i="7"/>
  <c r="S325" i="7"/>
  <c r="S317" i="7"/>
  <c r="S309" i="7"/>
  <c r="S301" i="7"/>
  <c r="S293" i="7"/>
  <c r="S285" i="7"/>
  <c r="S277" i="7"/>
  <c r="S269" i="7"/>
  <c r="S261" i="7"/>
  <c r="S253" i="7"/>
  <c r="S245" i="7"/>
  <c r="S237" i="7"/>
  <c r="S229" i="7"/>
  <c r="S221" i="7"/>
  <c r="S213" i="7"/>
  <c r="S205" i="7"/>
  <c r="S197" i="7"/>
  <c r="S189" i="7"/>
  <c r="S181" i="7"/>
  <c r="S173" i="7"/>
  <c r="S165" i="7"/>
  <c r="S497" i="6"/>
  <c r="S489" i="6"/>
  <c r="S481" i="6"/>
  <c r="S473" i="6"/>
  <c r="S465" i="6"/>
  <c r="S457" i="6"/>
  <c r="S449" i="6"/>
  <c r="S441" i="6"/>
  <c r="S433" i="6"/>
  <c r="S425" i="6"/>
  <c r="S417" i="6"/>
  <c r="S409" i="6"/>
  <c r="S401" i="6"/>
  <c r="S393" i="6"/>
  <c r="S385" i="6"/>
  <c r="S377" i="6"/>
  <c r="S369" i="6"/>
  <c r="S361" i="6"/>
  <c r="S353" i="6"/>
  <c r="S345" i="6"/>
  <c r="S337" i="6"/>
  <c r="S329" i="6"/>
  <c r="S321" i="6"/>
  <c r="S313" i="6"/>
  <c r="S305" i="6"/>
  <c r="S297" i="6"/>
  <c r="S289" i="6"/>
  <c r="S281" i="6"/>
  <c r="S273" i="6"/>
  <c r="S265" i="6"/>
  <c r="S257" i="6"/>
  <c r="S249" i="6"/>
  <c r="S241" i="6"/>
  <c r="S233" i="6"/>
  <c r="S225" i="6"/>
  <c r="S217" i="6"/>
  <c r="S209" i="6"/>
  <c r="S201" i="6"/>
  <c r="S193" i="6"/>
  <c r="S185" i="6"/>
  <c r="S177" i="6"/>
  <c r="S169" i="6"/>
  <c r="S119" i="6"/>
  <c r="S496" i="5"/>
  <c r="S488" i="5"/>
  <c r="S480" i="5"/>
  <c r="S472" i="5"/>
  <c r="S464" i="5"/>
  <c r="S456" i="5"/>
  <c r="S448" i="5"/>
  <c r="S440" i="5"/>
  <c r="S432" i="5"/>
  <c r="S470" i="10"/>
  <c r="S406" i="10"/>
  <c r="S342" i="10"/>
  <c r="S278" i="10"/>
  <c r="S214" i="10"/>
  <c r="S177" i="10"/>
  <c r="S483" i="9"/>
  <c r="S451" i="9"/>
  <c r="S419" i="9"/>
  <c r="S387" i="9"/>
  <c r="S363" i="9"/>
  <c r="S344" i="9"/>
  <c r="S335" i="9"/>
  <c r="S327" i="9"/>
  <c r="S319" i="9"/>
  <c r="S311" i="9"/>
  <c r="S303" i="9"/>
  <c r="S295" i="9"/>
  <c r="S287" i="9"/>
  <c r="S279" i="9"/>
  <c r="S271" i="9"/>
  <c r="S263" i="9"/>
  <c r="S255" i="9"/>
  <c r="S247" i="9"/>
  <c r="S239" i="9"/>
  <c r="S231" i="9"/>
  <c r="S223" i="9"/>
  <c r="S215" i="9"/>
  <c r="S207" i="9"/>
  <c r="S199" i="9"/>
  <c r="S191" i="9"/>
  <c r="S183" i="9"/>
  <c r="S175" i="9"/>
  <c r="S167" i="9"/>
  <c r="S497" i="8"/>
  <c r="S489" i="8"/>
  <c r="S481" i="8"/>
  <c r="S473" i="8"/>
  <c r="S465" i="8"/>
  <c r="S457" i="8"/>
  <c r="S449" i="8"/>
  <c r="S441" i="8"/>
  <c r="S433" i="8"/>
  <c r="S425" i="8"/>
  <c r="S417" i="8"/>
  <c r="S409" i="8"/>
  <c r="S401" i="8"/>
  <c r="S393" i="8"/>
  <c r="S385" i="8"/>
  <c r="S377" i="8"/>
  <c r="S369" i="8"/>
  <c r="S361" i="8"/>
  <c r="S353" i="8"/>
  <c r="S345" i="8"/>
  <c r="S337" i="8"/>
  <c r="S329" i="8"/>
  <c r="S321" i="8"/>
  <c r="S313" i="8"/>
  <c r="S305" i="8"/>
  <c r="S297" i="8"/>
  <c r="S289" i="8"/>
  <c r="S281" i="8"/>
  <c r="S273" i="8"/>
  <c r="S265" i="8"/>
  <c r="S257" i="8"/>
  <c r="S249" i="8"/>
  <c r="S241" i="8"/>
  <c r="S233" i="8"/>
  <c r="S225" i="8"/>
  <c r="S217" i="8"/>
  <c r="S209" i="8"/>
  <c r="S201" i="8"/>
  <c r="S193" i="8"/>
  <c r="S185" i="8"/>
  <c r="S177" i="8"/>
  <c r="S169" i="8"/>
  <c r="S500" i="7"/>
  <c r="S492" i="7"/>
  <c r="S484" i="7"/>
  <c r="S476" i="7"/>
  <c r="S468" i="7"/>
  <c r="S460" i="7"/>
  <c r="S452" i="7"/>
  <c r="S444" i="7"/>
  <c r="S436" i="7"/>
  <c r="S428" i="7"/>
  <c r="S420" i="7"/>
  <c r="S412" i="7"/>
  <c r="S404" i="7"/>
  <c r="S396" i="7"/>
  <c r="S388" i="7"/>
  <c r="S380" i="7"/>
  <c r="S372" i="7"/>
  <c r="S364" i="7"/>
  <c r="S356" i="7"/>
  <c r="S348" i="7"/>
  <c r="S340" i="7"/>
  <c r="S332" i="7"/>
  <c r="S324" i="7"/>
  <c r="S316" i="7"/>
  <c r="S308" i="7"/>
  <c r="S300" i="7"/>
  <c r="S292" i="7"/>
  <c r="S284" i="7"/>
  <c r="S276" i="7"/>
  <c r="S268" i="7"/>
  <c r="S260" i="7"/>
  <c r="S252" i="7"/>
  <c r="S244" i="7"/>
  <c r="S236" i="7"/>
  <c r="S228" i="7"/>
  <c r="S220" i="7"/>
  <c r="S212" i="7"/>
  <c r="S204" i="7"/>
  <c r="S196" i="7"/>
  <c r="S188" i="7"/>
  <c r="S180" i="7"/>
  <c r="S172" i="7"/>
  <c r="S164" i="7"/>
  <c r="S496" i="6"/>
  <c r="S488" i="6"/>
  <c r="S480" i="6"/>
  <c r="S472" i="6"/>
  <c r="S464" i="6"/>
  <c r="S456" i="6"/>
  <c r="S448" i="6"/>
  <c r="S440" i="6"/>
  <c r="S432" i="6"/>
  <c r="S424" i="6"/>
  <c r="S416" i="6"/>
  <c r="S408" i="6"/>
  <c r="S400" i="6"/>
  <c r="S392" i="6"/>
  <c r="S384" i="6"/>
  <c r="S376" i="6"/>
  <c r="S368" i="6"/>
  <c r="S360" i="6"/>
  <c r="S352" i="6"/>
  <c r="S344" i="6"/>
  <c r="S336" i="6"/>
  <c r="S328" i="6"/>
  <c r="S320" i="6"/>
  <c r="S312" i="6"/>
  <c r="S304" i="6"/>
  <c r="S296" i="6"/>
  <c r="S288" i="6"/>
  <c r="S280" i="6"/>
  <c r="S272" i="6"/>
  <c r="S264" i="6"/>
  <c r="S256" i="6"/>
  <c r="S248" i="6"/>
  <c r="S240" i="6"/>
  <c r="S232" i="6"/>
  <c r="S224" i="6"/>
  <c r="S216" i="6"/>
  <c r="S208" i="6"/>
  <c r="S200" i="6"/>
  <c r="S192" i="6"/>
  <c r="S184" i="6"/>
  <c r="S176" i="6"/>
  <c r="S168" i="6"/>
  <c r="S115" i="6"/>
  <c r="S495" i="5"/>
  <c r="S487" i="5"/>
  <c r="S479" i="5"/>
  <c r="S471" i="5"/>
  <c r="S463" i="5"/>
  <c r="S455" i="5"/>
  <c r="S447" i="5"/>
  <c r="S439" i="5"/>
  <c r="S462" i="10"/>
  <c r="S398" i="10"/>
  <c r="S334" i="10"/>
  <c r="S270" i="10"/>
  <c r="S206" i="10"/>
  <c r="S174" i="10"/>
  <c r="S480" i="9"/>
  <c r="S448" i="9"/>
  <c r="S416" i="9"/>
  <c r="S384" i="9"/>
  <c r="S360" i="9"/>
  <c r="S343" i="9"/>
  <c r="S334" i="9"/>
  <c r="S326" i="9"/>
  <c r="S318" i="9"/>
  <c r="S310" i="9"/>
  <c r="S302" i="9"/>
  <c r="S294" i="9"/>
  <c r="S286" i="9"/>
  <c r="S278" i="9"/>
  <c r="S270" i="9"/>
  <c r="S262" i="9"/>
  <c r="S254" i="9"/>
  <c r="S246" i="9"/>
  <c r="S238" i="9"/>
  <c r="S230" i="9"/>
  <c r="S222" i="9"/>
  <c r="S214" i="9"/>
  <c r="S206" i="9"/>
  <c r="S198" i="9"/>
  <c r="S190" i="9"/>
  <c r="S182" i="9"/>
  <c r="S174" i="9"/>
  <c r="S166" i="9"/>
  <c r="S496" i="8"/>
  <c r="S488" i="8"/>
  <c r="S480" i="8"/>
  <c r="S472" i="8"/>
  <c r="S464" i="8"/>
  <c r="S456" i="8"/>
  <c r="S448" i="8"/>
  <c r="S440" i="8"/>
  <c r="S432" i="8"/>
  <c r="S424" i="8"/>
  <c r="S416" i="8"/>
  <c r="S408" i="8"/>
  <c r="S400" i="8"/>
  <c r="S392" i="8"/>
  <c r="S384" i="8"/>
  <c r="S376" i="8"/>
  <c r="S368" i="8"/>
  <c r="S360" i="8"/>
  <c r="S352" i="8"/>
  <c r="S344" i="8"/>
  <c r="S336" i="8"/>
  <c r="S328" i="8"/>
  <c r="S320" i="8"/>
  <c r="S312" i="8"/>
  <c r="S304" i="8"/>
  <c r="S296" i="8"/>
  <c r="S288" i="8"/>
  <c r="S280" i="8"/>
  <c r="S272" i="8"/>
  <c r="S264" i="8"/>
  <c r="S256" i="8"/>
  <c r="S248" i="8"/>
  <c r="S240" i="8"/>
  <c r="S232" i="8"/>
  <c r="S224" i="8"/>
  <c r="S216" i="8"/>
  <c r="S208" i="8"/>
  <c r="S200" i="8"/>
  <c r="S192" i="8"/>
  <c r="S184" i="8"/>
  <c r="S176" i="8"/>
  <c r="S168" i="8"/>
  <c r="S499" i="7"/>
  <c r="S491" i="7"/>
  <c r="S483" i="7"/>
  <c r="S475" i="7"/>
  <c r="S467" i="7"/>
  <c r="S459" i="7"/>
  <c r="S451" i="7"/>
  <c r="S443" i="7"/>
  <c r="S435" i="7"/>
  <c r="S427" i="7"/>
  <c r="S419" i="7"/>
  <c r="S411" i="7"/>
  <c r="S403" i="7"/>
  <c r="S395" i="7"/>
  <c r="S387" i="7"/>
  <c r="S379" i="7"/>
  <c r="S371" i="7"/>
  <c r="S363" i="7"/>
  <c r="S355" i="7"/>
  <c r="S347" i="7"/>
  <c r="S339" i="7"/>
  <c r="S331" i="7"/>
  <c r="S323" i="7"/>
  <c r="S315" i="7"/>
  <c r="S307" i="7"/>
  <c r="S299" i="7"/>
  <c r="S291" i="7"/>
  <c r="S283" i="7"/>
  <c r="S275" i="7"/>
  <c r="S267" i="7"/>
  <c r="S259" i="7"/>
  <c r="S251" i="7"/>
  <c r="S243" i="7"/>
  <c r="S235" i="7"/>
  <c r="S227" i="7"/>
  <c r="S219" i="7"/>
  <c r="S211" i="7"/>
  <c r="S203" i="7"/>
  <c r="S195" i="7"/>
  <c r="S187" i="7"/>
  <c r="S179" i="7"/>
  <c r="S171" i="7"/>
  <c r="S141" i="7"/>
  <c r="S495" i="6"/>
  <c r="S487" i="6"/>
  <c r="S479" i="6"/>
  <c r="S471" i="6"/>
  <c r="S463" i="6"/>
  <c r="S455" i="6"/>
  <c r="S447" i="6"/>
  <c r="S439" i="6"/>
  <c r="S431" i="6"/>
  <c r="S423" i="6"/>
  <c r="S415" i="6"/>
  <c r="S407" i="6"/>
  <c r="S399" i="6"/>
  <c r="S391" i="6"/>
  <c r="S383" i="6"/>
  <c r="S375" i="6"/>
  <c r="S367" i="6"/>
  <c r="S359" i="6"/>
  <c r="S351" i="6"/>
  <c r="S343" i="6"/>
  <c r="S335" i="6"/>
  <c r="S327" i="6"/>
  <c r="S319" i="6"/>
  <c r="S311" i="6"/>
  <c r="S303" i="6"/>
  <c r="S295" i="6"/>
  <c r="S287" i="6"/>
  <c r="S279" i="6"/>
  <c r="S271" i="6"/>
  <c r="S263" i="6"/>
  <c r="S255" i="6"/>
  <c r="S247" i="6"/>
  <c r="S239" i="6"/>
  <c r="S231" i="6"/>
  <c r="S223" i="6"/>
  <c r="S215" i="6"/>
  <c r="S207" i="6"/>
  <c r="S199" i="6"/>
  <c r="S191" i="6"/>
  <c r="S183" i="6"/>
  <c r="S175" i="6"/>
  <c r="S167" i="6"/>
  <c r="S96" i="6"/>
  <c r="S494" i="5"/>
  <c r="S486" i="5"/>
  <c r="S478" i="5"/>
  <c r="S470" i="5"/>
  <c r="S462" i="5"/>
  <c r="S454" i="5"/>
  <c r="S446" i="5"/>
  <c r="S438" i="5"/>
  <c r="S454" i="10"/>
  <c r="S390" i="10"/>
  <c r="S326" i="10"/>
  <c r="S262" i="10"/>
  <c r="S201" i="10"/>
  <c r="S169" i="10"/>
  <c r="S475" i="9"/>
  <c r="S443" i="9"/>
  <c r="S411" i="9"/>
  <c r="S379" i="9"/>
  <c r="S359" i="9"/>
  <c r="S342" i="9"/>
  <c r="S333" i="9"/>
  <c r="S325" i="9"/>
  <c r="S317" i="9"/>
  <c r="S309" i="9"/>
  <c r="S301" i="9"/>
  <c r="S293" i="9"/>
  <c r="S285" i="9"/>
  <c r="S277" i="9"/>
  <c r="S269" i="9"/>
  <c r="S261" i="9"/>
  <c r="S253" i="9"/>
  <c r="S245" i="9"/>
  <c r="S237" i="9"/>
  <c r="S229" i="9"/>
  <c r="S221" i="9"/>
  <c r="S213" i="9"/>
  <c r="S205" i="9"/>
  <c r="S197" i="9"/>
  <c r="S189" i="9"/>
  <c r="S181" i="9"/>
  <c r="S173" i="9"/>
  <c r="S165" i="9"/>
  <c r="S495" i="8"/>
  <c r="S487" i="8"/>
  <c r="S479" i="8"/>
  <c r="S471" i="8"/>
  <c r="S463" i="8"/>
  <c r="S455" i="8"/>
  <c r="S447" i="8"/>
  <c r="S439" i="8"/>
  <c r="S431" i="8"/>
  <c r="S423" i="8"/>
  <c r="S415" i="8"/>
  <c r="S407" i="8"/>
  <c r="S399" i="8"/>
  <c r="S391" i="8"/>
  <c r="S383" i="8"/>
  <c r="S375" i="8"/>
  <c r="S367" i="8"/>
  <c r="S359" i="8"/>
  <c r="S351" i="8"/>
  <c r="S343" i="8"/>
  <c r="S335" i="8"/>
  <c r="S327" i="8"/>
  <c r="S319" i="8"/>
  <c r="S311" i="8"/>
  <c r="S303" i="8"/>
  <c r="S295" i="8"/>
  <c r="S287" i="8"/>
  <c r="S279" i="8"/>
  <c r="S271" i="8"/>
  <c r="S263" i="8"/>
  <c r="S255" i="8"/>
  <c r="S247" i="8"/>
  <c r="S239" i="8"/>
  <c r="S231" i="8"/>
  <c r="S223" i="8"/>
  <c r="S215" i="8"/>
  <c r="S207" i="8"/>
  <c r="S199" i="8"/>
  <c r="S191" i="8"/>
  <c r="S183" i="8"/>
  <c r="S175" i="8"/>
  <c r="S167" i="8"/>
  <c r="S498" i="7"/>
  <c r="S490" i="7"/>
  <c r="S482" i="7"/>
  <c r="S474" i="7"/>
  <c r="S466" i="7"/>
  <c r="S458" i="7"/>
  <c r="S450" i="7"/>
  <c r="S442" i="7"/>
  <c r="S434" i="7"/>
  <c r="S426" i="7"/>
  <c r="S418" i="7"/>
  <c r="S410" i="7"/>
  <c r="S402" i="7"/>
  <c r="S394" i="7"/>
  <c r="S386" i="7"/>
  <c r="S378" i="7"/>
  <c r="S370" i="7"/>
  <c r="S362" i="7"/>
  <c r="S354" i="7"/>
  <c r="S346" i="7"/>
  <c r="S338" i="7"/>
  <c r="S330" i="7"/>
  <c r="S322" i="7"/>
  <c r="S314" i="7"/>
  <c r="S306" i="7"/>
  <c r="S298" i="7"/>
  <c r="S290" i="7"/>
  <c r="S282" i="7"/>
  <c r="S274" i="7"/>
  <c r="S266" i="7"/>
  <c r="S258" i="7"/>
  <c r="S250" i="7"/>
  <c r="S242" i="7"/>
  <c r="S234" i="7"/>
  <c r="S226" i="7"/>
  <c r="S218" i="7"/>
  <c r="S210" i="7"/>
  <c r="S202" i="7"/>
  <c r="S194" i="7"/>
  <c r="S186" i="7"/>
  <c r="S178" i="7"/>
  <c r="S170" i="7"/>
  <c r="S109" i="7"/>
  <c r="S494" i="6"/>
  <c r="S486" i="6"/>
  <c r="S478" i="6"/>
  <c r="S470" i="6"/>
  <c r="S462" i="6"/>
  <c r="S454" i="6"/>
  <c r="S446" i="6"/>
  <c r="S438" i="6"/>
  <c r="S430" i="6"/>
  <c r="S422" i="6"/>
  <c r="S414" i="6"/>
  <c r="S406" i="6"/>
  <c r="S398" i="6"/>
  <c r="S390" i="6"/>
  <c r="S382" i="6"/>
  <c r="S374" i="6"/>
  <c r="S366" i="6"/>
  <c r="S358" i="6"/>
  <c r="S350" i="6"/>
  <c r="S342" i="6"/>
  <c r="S334" i="6"/>
  <c r="S326" i="6"/>
  <c r="S318" i="6"/>
  <c r="S310" i="6"/>
  <c r="S302" i="6"/>
  <c r="S294" i="6"/>
  <c r="S286" i="6"/>
  <c r="S278" i="6"/>
  <c r="S270" i="6"/>
  <c r="S262" i="6"/>
  <c r="S254" i="6"/>
  <c r="S246" i="6"/>
  <c r="S238" i="6"/>
  <c r="S230" i="6"/>
  <c r="S222" i="6"/>
  <c r="S214" i="6"/>
  <c r="S206" i="6"/>
  <c r="S198" i="6"/>
  <c r="S190" i="6"/>
  <c r="S182" i="6"/>
  <c r="S174" i="6"/>
  <c r="S166" i="6"/>
  <c r="S95" i="6"/>
  <c r="S446" i="10"/>
  <c r="S382" i="10"/>
  <c r="S318" i="10"/>
  <c r="S254" i="10"/>
  <c r="S198" i="10"/>
  <c r="S166" i="10"/>
  <c r="S472" i="9"/>
  <c r="S440" i="9"/>
  <c r="S408" i="9"/>
  <c r="S376" i="9"/>
  <c r="S355" i="9"/>
  <c r="S341" i="9"/>
  <c r="S332" i="9"/>
  <c r="S324" i="9"/>
  <c r="S316" i="9"/>
  <c r="S308" i="9"/>
  <c r="S300" i="9"/>
  <c r="S292" i="9"/>
  <c r="S284" i="9"/>
  <c r="S276" i="9"/>
  <c r="S268" i="9"/>
  <c r="S260" i="9"/>
  <c r="S252" i="9"/>
  <c r="S244" i="9"/>
  <c r="S236" i="9"/>
  <c r="S228" i="9"/>
  <c r="S220" i="9"/>
  <c r="S212" i="9"/>
  <c r="S204" i="9"/>
  <c r="S196" i="9"/>
  <c r="S188" i="9"/>
  <c r="S180" i="9"/>
  <c r="S172" i="9"/>
  <c r="S164" i="9"/>
  <c r="S494" i="8"/>
  <c r="S486" i="8"/>
  <c r="S478" i="8"/>
  <c r="S470" i="8"/>
  <c r="S462" i="8"/>
  <c r="S454" i="8"/>
  <c r="S446" i="8"/>
  <c r="S438" i="8"/>
  <c r="S430" i="8"/>
  <c r="S422" i="8"/>
  <c r="S414" i="8"/>
  <c r="S406" i="8"/>
  <c r="S398" i="8"/>
  <c r="S390" i="8"/>
  <c r="S382" i="8"/>
  <c r="S374" i="8"/>
  <c r="S366" i="8"/>
  <c r="S358" i="8"/>
  <c r="S350" i="8"/>
  <c r="S342" i="8"/>
  <c r="S334" i="8"/>
  <c r="S326" i="8"/>
  <c r="S318" i="8"/>
  <c r="S310" i="8"/>
  <c r="S302" i="8"/>
  <c r="S294" i="8"/>
  <c r="S286" i="8"/>
  <c r="S278" i="8"/>
  <c r="S270" i="8"/>
  <c r="S262" i="8"/>
  <c r="S254" i="8"/>
  <c r="S246" i="8"/>
  <c r="S238" i="8"/>
  <c r="S230" i="8"/>
  <c r="S222" i="8"/>
  <c r="S214" i="8"/>
  <c r="S206" i="8"/>
  <c r="S198" i="8"/>
  <c r="S190" i="8"/>
  <c r="S182" i="8"/>
  <c r="S174" i="8"/>
  <c r="S166" i="8"/>
  <c r="S497" i="7"/>
  <c r="S489" i="7"/>
  <c r="S481" i="7"/>
  <c r="S473" i="7"/>
  <c r="S465" i="7"/>
  <c r="S457" i="7"/>
  <c r="S449" i="7"/>
  <c r="S441" i="7"/>
  <c r="S433" i="7"/>
  <c r="S425" i="7"/>
  <c r="S417" i="7"/>
  <c r="S409" i="7"/>
  <c r="S401" i="7"/>
  <c r="S393" i="7"/>
  <c r="S385" i="7"/>
  <c r="S377" i="7"/>
  <c r="S369" i="7"/>
  <c r="S361" i="7"/>
  <c r="S353" i="7"/>
  <c r="S345" i="7"/>
  <c r="S337" i="7"/>
  <c r="S329" i="7"/>
  <c r="S321" i="7"/>
  <c r="S313" i="7"/>
  <c r="S305" i="7"/>
  <c r="S297" i="7"/>
  <c r="S289" i="7"/>
  <c r="S281" i="7"/>
  <c r="S273" i="7"/>
  <c r="S265" i="7"/>
  <c r="S257" i="7"/>
  <c r="S249" i="7"/>
  <c r="S241" i="7"/>
  <c r="S233" i="7"/>
  <c r="S225" i="7"/>
  <c r="S217" i="7"/>
  <c r="S209" i="7"/>
  <c r="S201" i="7"/>
  <c r="S193" i="7"/>
  <c r="S185" i="7"/>
  <c r="S177" i="7"/>
  <c r="S169" i="7"/>
  <c r="S77" i="7"/>
  <c r="S493" i="6"/>
  <c r="S485" i="6"/>
  <c r="S477" i="6"/>
  <c r="S469" i="6"/>
  <c r="S461" i="6"/>
  <c r="S453" i="6"/>
  <c r="S445" i="6"/>
  <c r="S437" i="6"/>
  <c r="S429" i="6"/>
  <c r="S421" i="6"/>
  <c r="S413" i="6"/>
  <c r="S405" i="6"/>
  <c r="S397" i="6"/>
  <c r="S389" i="6"/>
  <c r="S381" i="6"/>
  <c r="S373" i="6"/>
  <c r="S365" i="6"/>
  <c r="S357" i="6"/>
  <c r="S349" i="6"/>
  <c r="S341" i="6"/>
  <c r="S333" i="6"/>
  <c r="S325" i="6"/>
  <c r="S317" i="6"/>
  <c r="S309" i="6"/>
  <c r="S301" i="6"/>
  <c r="S293" i="6"/>
  <c r="S285" i="6"/>
  <c r="S277" i="6"/>
  <c r="S269" i="6"/>
  <c r="S261" i="6"/>
  <c r="S253" i="6"/>
  <c r="S245" i="6"/>
  <c r="S237" i="6"/>
  <c r="S229" i="6"/>
  <c r="S221" i="6"/>
  <c r="S213" i="6"/>
  <c r="S205" i="6"/>
  <c r="S197" i="6"/>
  <c r="S189" i="6"/>
  <c r="S181" i="6"/>
  <c r="S173" i="6"/>
  <c r="S165" i="6"/>
  <c r="S500" i="5"/>
  <c r="S492" i="5"/>
  <c r="S484" i="5"/>
  <c r="S476" i="5"/>
  <c r="S468" i="5"/>
  <c r="S460" i="5"/>
  <c r="S452" i="5"/>
  <c r="S444" i="5"/>
  <c r="S436" i="5"/>
  <c r="S438" i="10"/>
  <c r="S374" i="10"/>
  <c r="S310" i="10"/>
  <c r="S246" i="10"/>
  <c r="S193" i="10"/>
  <c r="S499" i="9"/>
  <c r="S467" i="9"/>
  <c r="S435" i="9"/>
  <c r="S403" i="9"/>
  <c r="S375" i="9"/>
  <c r="S352" i="9"/>
  <c r="S340" i="9"/>
  <c r="S331" i="9"/>
  <c r="S323" i="9"/>
  <c r="S315" i="9"/>
  <c r="S307" i="9"/>
  <c r="S299" i="9"/>
  <c r="S291" i="9"/>
  <c r="S283" i="9"/>
  <c r="S275" i="9"/>
  <c r="S267" i="9"/>
  <c r="S259" i="9"/>
  <c r="S251" i="9"/>
  <c r="S243" i="9"/>
  <c r="S235" i="9"/>
  <c r="S227" i="9"/>
  <c r="S219" i="9"/>
  <c r="S211" i="9"/>
  <c r="S203" i="9"/>
  <c r="S195" i="9"/>
  <c r="S187" i="9"/>
  <c r="S179" i="9"/>
  <c r="S171" i="9"/>
  <c r="S46" i="9"/>
  <c r="S493" i="8"/>
  <c r="S485" i="8"/>
  <c r="S477" i="8"/>
  <c r="S469" i="8"/>
  <c r="S461" i="8"/>
  <c r="S453" i="8"/>
  <c r="S445" i="8"/>
  <c r="S437" i="8"/>
  <c r="S429" i="8"/>
  <c r="S421" i="8"/>
  <c r="S413" i="8"/>
  <c r="S405" i="8"/>
  <c r="S397" i="8"/>
  <c r="S389" i="8"/>
  <c r="S381" i="8"/>
  <c r="S373" i="8"/>
  <c r="S365" i="8"/>
  <c r="S357" i="8"/>
  <c r="S349" i="8"/>
  <c r="S341" i="8"/>
  <c r="S333" i="8"/>
  <c r="S325" i="8"/>
  <c r="S317" i="8"/>
  <c r="S309" i="8"/>
  <c r="S301" i="8"/>
  <c r="S293" i="8"/>
  <c r="S285" i="8"/>
  <c r="S277" i="8"/>
  <c r="S269" i="8"/>
  <c r="S261" i="8"/>
  <c r="S253" i="8"/>
  <c r="S245" i="8"/>
  <c r="S237" i="8"/>
  <c r="S229" i="8"/>
  <c r="S221" i="8"/>
  <c r="S213" i="8"/>
  <c r="S205" i="8"/>
  <c r="S197" i="8"/>
  <c r="S189" i="8"/>
  <c r="S181" i="8"/>
  <c r="S173" i="8"/>
  <c r="S165" i="8"/>
  <c r="S496" i="7"/>
  <c r="S488" i="7"/>
  <c r="S480" i="7"/>
  <c r="S472" i="7"/>
  <c r="S464" i="7"/>
  <c r="S456" i="7"/>
  <c r="S448" i="7"/>
  <c r="S440" i="7"/>
  <c r="S432" i="7"/>
  <c r="S424" i="7"/>
  <c r="S416" i="7"/>
  <c r="S408" i="7"/>
  <c r="S400" i="7"/>
  <c r="S392" i="7"/>
  <c r="S384" i="7"/>
  <c r="S376" i="7"/>
  <c r="S368" i="7"/>
  <c r="S360" i="7"/>
  <c r="S352" i="7"/>
  <c r="S344" i="7"/>
  <c r="S336" i="7"/>
  <c r="S328" i="7"/>
  <c r="S320" i="7"/>
  <c r="S312" i="7"/>
  <c r="S304" i="7"/>
  <c r="S296" i="7"/>
  <c r="S288" i="7"/>
  <c r="S280" i="7"/>
  <c r="S272" i="7"/>
  <c r="S264" i="7"/>
  <c r="S256" i="7"/>
  <c r="S248" i="7"/>
  <c r="S240" i="7"/>
  <c r="S232" i="7"/>
  <c r="S224" i="7"/>
  <c r="S216" i="7"/>
  <c r="S208" i="7"/>
  <c r="S200" i="7"/>
  <c r="S192" i="7"/>
  <c r="S184" i="7"/>
  <c r="S176" i="7"/>
  <c r="S168" i="7"/>
  <c r="S500" i="6"/>
  <c r="S492" i="6"/>
  <c r="S484" i="6"/>
  <c r="S476" i="6"/>
  <c r="S468" i="6"/>
  <c r="S460" i="6"/>
  <c r="S452" i="6"/>
  <c r="S444" i="6"/>
  <c r="S436" i="6"/>
  <c r="S428" i="6"/>
  <c r="S420" i="6"/>
  <c r="S412" i="6"/>
  <c r="S404" i="6"/>
  <c r="S396" i="6"/>
  <c r="S388" i="6"/>
  <c r="S380" i="6"/>
  <c r="S372" i="6"/>
  <c r="S364" i="6"/>
  <c r="S356" i="6"/>
  <c r="S348" i="6"/>
  <c r="S340" i="6"/>
  <c r="S430" i="10"/>
  <c r="S400" i="9"/>
  <c r="S298" i="9"/>
  <c r="S234" i="9"/>
  <c r="S170" i="9"/>
  <c r="S444" i="8"/>
  <c r="S380" i="8"/>
  <c r="S316" i="8"/>
  <c r="S252" i="8"/>
  <c r="S188" i="8"/>
  <c r="S463" i="7"/>
  <c r="S399" i="7"/>
  <c r="S335" i="7"/>
  <c r="S271" i="7"/>
  <c r="S207" i="7"/>
  <c r="S483" i="6"/>
  <c r="S419" i="6"/>
  <c r="S355" i="6"/>
  <c r="S315" i="6"/>
  <c r="S283" i="6"/>
  <c r="S251" i="6"/>
  <c r="S219" i="6"/>
  <c r="S187" i="6"/>
  <c r="S498" i="5"/>
  <c r="S475" i="5"/>
  <c r="S453" i="5"/>
  <c r="S434" i="5"/>
  <c r="S424" i="5"/>
  <c r="S416" i="5"/>
  <c r="S408" i="5"/>
  <c r="S400" i="5"/>
  <c r="S392" i="5"/>
  <c r="S384" i="5"/>
  <c r="S376" i="5"/>
  <c r="S368" i="5"/>
  <c r="S360" i="5"/>
  <c r="S352" i="5"/>
  <c r="S344" i="5"/>
  <c r="S336" i="5"/>
  <c r="S328" i="5"/>
  <c r="S320" i="5"/>
  <c r="S312" i="5"/>
  <c r="S304" i="5"/>
  <c r="S296" i="5"/>
  <c r="S288" i="5"/>
  <c r="S280" i="5"/>
  <c r="S272" i="5"/>
  <c r="S264" i="5"/>
  <c r="S256" i="5"/>
  <c r="S248" i="5"/>
  <c r="S240" i="5"/>
  <c r="S232" i="5"/>
  <c r="S224" i="5"/>
  <c r="S216" i="5"/>
  <c r="S208" i="5"/>
  <c r="S200" i="5"/>
  <c r="S192" i="5"/>
  <c r="S184" i="5"/>
  <c r="S176" i="5"/>
  <c r="S168" i="5"/>
  <c r="S148" i="5"/>
  <c r="S116" i="5"/>
  <c r="S84" i="5"/>
  <c r="S497" i="4"/>
  <c r="S489" i="4"/>
  <c r="S481" i="4"/>
  <c r="S473" i="4"/>
  <c r="S465" i="4"/>
  <c r="S457" i="4"/>
  <c r="S449" i="4"/>
  <c r="S441" i="4"/>
  <c r="S433" i="4"/>
  <c r="S425" i="4"/>
  <c r="S417" i="4"/>
  <c r="S409" i="4"/>
  <c r="S401" i="4"/>
  <c r="S393" i="4"/>
  <c r="S385" i="4"/>
  <c r="S377" i="4"/>
  <c r="S369" i="4"/>
  <c r="S361" i="4"/>
  <c r="S353" i="4"/>
  <c r="S345" i="4"/>
  <c r="S337" i="4"/>
  <c r="S329" i="4"/>
  <c r="S321" i="4"/>
  <c r="S313" i="4"/>
  <c r="S305" i="4"/>
  <c r="S297" i="4"/>
  <c r="S289" i="4"/>
  <c r="S281" i="4"/>
  <c r="S273" i="4"/>
  <c r="S265" i="4"/>
  <c r="S257" i="4"/>
  <c r="S249" i="4"/>
  <c r="S241" i="4"/>
  <c r="S233" i="4"/>
  <c r="S225" i="4"/>
  <c r="S217" i="4"/>
  <c r="S209" i="4"/>
  <c r="S201" i="4"/>
  <c r="S193" i="4"/>
  <c r="S185" i="4"/>
  <c r="S177" i="4"/>
  <c r="S169" i="4"/>
  <c r="S151" i="4"/>
  <c r="S119" i="4"/>
  <c r="S87" i="4"/>
  <c r="S496" i="3"/>
  <c r="S488" i="3"/>
  <c r="S480" i="3"/>
  <c r="S472" i="3"/>
  <c r="S464" i="3"/>
  <c r="S456" i="3"/>
  <c r="S448" i="3"/>
  <c r="S440" i="3"/>
  <c r="S432" i="3"/>
  <c r="S424" i="3"/>
  <c r="S416" i="3"/>
  <c r="S408" i="3"/>
  <c r="S400" i="3"/>
  <c r="S392" i="3"/>
  <c r="S384" i="3"/>
  <c r="S376" i="3"/>
  <c r="S368" i="3"/>
  <c r="S360" i="3"/>
  <c r="S352" i="3"/>
  <c r="S344" i="3"/>
  <c r="S336" i="3"/>
  <c r="S328" i="3"/>
  <c r="S320" i="3"/>
  <c r="S312" i="3"/>
  <c r="S304" i="3"/>
  <c r="S296" i="3"/>
  <c r="S288" i="3"/>
  <c r="S280" i="3"/>
  <c r="S272" i="3"/>
  <c r="S264" i="3"/>
  <c r="S256" i="3"/>
  <c r="S248" i="3"/>
  <c r="S240" i="3"/>
  <c r="S232" i="3"/>
  <c r="S224" i="3"/>
  <c r="S216" i="3"/>
  <c r="S208" i="3"/>
  <c r="S200" i="3"/>
  <c r="S192" i="3"/>
  <c r="S184" i="3"/>
  <c r="S176" i="3"/>
  <c r="S168" i="3"/>
  <c r="S136" i="3"/>
  <c r="S72" i="3"/>
  <c r="S8" i="3"/>
  <c r="S366" i="10"/>
  <c r="S371" i="9"/>
  <c r="S290" i="9"/>
  <c r="S226" i="9"/>
  <c r="S500" i="8"/>
  <c r="S436" i="8"/>
  <c r="S372" i="8"/>
  <c r="S308" i="8"/>
  <c r="S244" i="8"/>
  <c r="S180" i="8"/>
  <c r="S455" i="7"/>
  <c r="S391" i="7"/>
  <c r="S327" i="7"/>
  <c r="S263" i="7"/>
  <c r="S199" i="7"/>
  <c r="S475" i="6"/>
  <c r="S411" i="6"/>
  <c r="S347" i="6"/>
  <c r="S308" i="6"/>
  <c r="S276" i="6"/>
  <c r="S244" i="6"/>
  <c r="S212" i="6"/>
  <c r="S180" i="6"/>
  <c r="S493" i="5"/>
  <c r="S474" i="5"/>
  <c r="S451" i="5"/>
  <c r="S431" i="5"/>
  <c r="S423" i="5"/>
  <c r="S415" i="5"/>
  <c r="S407" i="5"/>
  <c r="S399" i="5"/>
  <c r="S391" i="5"/>
  <c r="S383" i="5"/>
  <c r="S375" i="5"/>
  <c r="S367" i="5"/>
  <c r="S359" i="5"/>
  <c r="S351" i="5"/>
  <c r="S343" i="5"/>
  <c r="S335" i="5"/>
  <c r="S327" i="5"/>
  <c r="S319" i="5"/>
  <c r="S311" i="5"/>
  <c r="S303" i="5"/>
  <c r="S295" i="5"/>
  <c r="S287" i="5"/>
  <c r="S279" i="5"/>
  <c r="S271" i="5"/>
  <c r="S263" i="5"/>
  <c r="S255" i="5"/>
  <c r="S247" i="5"/>
  <c r="S239" i="5"/>
  <c r="S231" i="5"/>
  <c r="S223" i="5"/>
  <c r="S215" i="5"/>
  <c r="S207" i="5"/>
  <c r="S199" i="5"/>
  <c r="S191" i="5"/>
  <c r="S183" i="5"/>
  <c r="S175" i="5"/>
  <c r="S167" i="5"/>
  <c r="S141" i="5"/>
  <c r="S109" i="5"/>
  <c r="S77" i="5"/>
  <c r="S496" i="4"/>
  <c r="S488" i="4"/>
  <c r="S480" i="4"/>
  <c r="S472" i="4"/>
  <c r="S464" i="4"/>
  <c r="S456" i="4"/>
  <c r="S448" i="4"/>
  <c r="S440" i="4"/>
  <c r="S432" i="4"/>
  <c r="S424" i="4"/>
  <c r="S416" i="4"/>
  <c r="S408" i="4"/>
  <c r="S400" i="4"/>
  <c r="S392" i="4"/>
  <c r="S384" i="4"/>
  <c r="S376" i="4"/>
  <c r="S368" i="4"/>
  <c r="S360" i="4"/>
  <c r="S352" i="4"/>
  <c r="S344" i="4"/>
  <c r="S336" i="4"/>
  <c r="S328" i="4"/>
  <c r="S320" i="4"/>
  <c r="S312" i="4"/>
  <c r="S304" i="4"/>
  <c r="S296" i="4"/>
  <c r="S288" i="4"/>
  <c r="S280" i="4"/>
  <c r="S272" i="4"/>
  <c r="S264" i="4"/>
  <c r="S256" i="4"/>
  <c r="S248" i="4"/>
  <c r="S240" i="4"/>
  <c r="S232" i="4"/>
  <c r="S224" i="4"/>
  <c r="S216" i="4"/>
  <c r="S208" i="4"/>
  <c r="S200" i="4"/>
  <c r="S192" i="4"/>
  <c r="S184" i="4"/>
  <c r="S176" i="4"/>
  <c r="S168" i="4"/>
  <c r="S150" i="4"/>
  <c r="S118" i="4"/>
  <c r="S86" i="4"/>
  <c r="S495" i="3"/>
  <c r="S487" i="3"/>
  <c r="S479" i="3"/>
  <c r="S471" i="3"/>
  <c r="S463" i="3"/>
  <c r="S455" i="3"/>
  <c r="S447" i="3"/>
  <c r="S439" i="3"/>
  <c r="S431" i="3"/>
  <c r="S423" i="3"/>
  <c r="S415" i="3"/>
  <c r="S407" i="3"/>
  <c r="S399" i="3"/>
  <c r="S391" i="3"/>
  <c r="S383" i="3"/>
  <c r="S375" i="3"/>
  <c r="S367" i="3"/>
  <c r="S359" i="3"/>
  <c r="S351" i="3"/>
  <c r="S343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7" i="3"/>
  <c r="S128" i="3"/>
  <c r="S64" i="3"/>
  <c r="S302" i="10"/>
  <c r="S351" i="9"/>
  <c r="S282" i="9"/>
  <c r="S218" i="9"/>
  <c r="S492" i="8"/>
  <c r="S428" i="8"/>
  <c r="S364" i="8"/>
  <c r="S300" i="8"/>
  <c r="S236" i="8"/>
  <c r="S172" i="8"/>
  <c r="S447" i="7"/>
  <c r="S383" i="7"/>
  <c r="S319" i="7"/>
  <c r="S255" i="7"/>
  <c r="S191" i="7"/>
  <c r="S467" i="6"/>
  <c r="S403" i="6"/>
  <c r="S339" i="6"/>
  <c r="S307" i="6"/>
  <c r="S275" i="6"/>
  <c r="S243" i="6"/>
  <c r="S211" i="6"/>
  <c r="S179" i="6"/>
  <c r="S491" i="5"/>
  <c r="S469" i="5"/>
  <c r="S450" i="5"/>
  <c r="S430" i="5"/>
  <c r="S422" i="5"/>
  <c r="S414" i="5"/>
  <c r="S406" i="5"/>
  <c r="S398" i="5"/>
  <c r="S390" i="5"/>
  <c r="S382" i="5"/>
  <c r="S374" i="5"/>
  <c r="S366" i="5"/>
  <c r="S358" i="5"/>
  <c r="S350" i="5"/>
  <c r="S342" i="5"/>
  <c r="S334" i="5"/>
  <c r="S326" i="5"/>
  <c r="S318" i="5"/>
  <c r="S310" i="5"/>
  <c r="S302" i="5"/>
  <c r="S294" i="5"/>
  <c r="S286" i="5"/>
  <c r="S278" i="5"/>
  <c r="S270" i="5"/>
  <c r="S262" i="5"/>
  <c r="S254" i="5"/>
  <c r="S246" i="5"/>
  <c r="S238" i="5"/>
  <c r="S230" i="5"/>
  <c r="S222" i="5"/>
  <c r="S214" i="5"/>
  <c r="S206" i="5"/>
  <c r="S198" i="5"/>
  <c r="S190" i="5"/>
  <c r="S182" i="5"/>
  <c r="S174" i="5"/>
  <c r="S166" i="5"/>
  <c r="S140" i="5"/>
  <c r="S108" i="5"/>
  <c r="S76" i="5"/>
  <c r="S495" i="4"/>
  <c r="S487" i="4"/>
  <c r="S479" i="4"/>
  <c r="S471" i="4"/>
  <c r="S463" i="4"/>
  <c r="S455" i="4"/>
  <c r="S447" i="4"/>
  <c r="S439" i="4"/>
  <c r="S431" i="4"/>
  <c r="S423" i="4"/>
  <c r="S415" i="4"/>
  <c r="S407" i="4"/>
  <c r="S399" i="4"/>
  <c r="S391" i="4"/>
  <c r="S383" i="4"/>
  <c r="S375" i="4"/>
  <c r="S367" i="4"/>
  <c r="S359" i="4"/>
  <c r="S351" i="4"/>
  <c r="S343" i="4"/>
  <c r="S335" i="4"/>
  <c r="S327" i="4"/>
  <c r="S319" i="4"/>
  <c r="S311" i="4"/>
  <c r="S303" i="4"/>
  <c r="S295" i="4"/>
  <c r="S287" i="4"/>
  <c r="S279" i="4"/>
  <c r="S271" i="4"/>
  <c r="S263" i="4"/>
  <c r="S255" i="4"/>
  <c r="S247" i="4"/>
  <c r="S239" i="4"/>
  <c r="S231" i="4"/>
  <c r="S223" i="4"/>
  <c r="S215" i="4"/>
  <c r="S207" i="4"/>
  <c r="S199" i="4"/>
  <c r="S191" i="4"/>
  <c r="S183" i="4"/>
  <c r="S175" i="4"/>
  <c r="S167" i="4"/>
  <c r="S143" i="4"/>
  <c r="S111" i="4"/>
  <c r="S79" i="4"/>
  <c r="S494" i="3"/>
  <c r="S486" i="3"/>
  <c r="S478" i="3"/>
  <c r="S470" i="3"/>
  <c r="S462" i="3"/>
  <c r="S454" i="3"/>
  <c r="S446" i="3"/>
  <c r="S438" i="3"/>
  <c r="S430" i="3"/>
  <c r="S422" i="3"/>
  <c r="S414" i="3"/>
  <c r="S406" i="3"/>
  <c r="S398" i="3"/>
  <c r="S390" i="3"/>
  <c r="S382" i="3"/>
  <c r="S374" i="3"/>
  <c r="S366" i="3"/>
  <c r="S358" i="3"/>
  <c r="S350" i="3"/>
  <c r="S342" i="3"/>
  <c r="S334" i="3"/>
  <c r="S326" i="3"/>
  <c r="S318" i="3"/>
  <c r="S310" i="3"/>
  <c r="S302" i="3"/>
  <c r="S294" i="3"/>
  <c r="S286" i="3"/>
  <c r="S278" i="3"/>
  <c r="S270" i="3"/>
  <c r="S262" i="3"/>
  <c r="S254" i="3"/>
  <c r="S246" i="3"/>
  <c r="S238" i="3"/>
  <c r="S230" i="3"/>
  <c r="S222" i="3"/>
  <c r="S214" i="3"/>
  <c r="S206" i="3"/>
  <c r="S198" i="3"/>
  <c r="S190" i="3"/>
  <c r="S182" i="3"/>
  <c r="S174" i="3"/>
  <c r="S166" i="3"/>
  <c r="S120" i="3"/>
  <c r="S56" i="3"/>
  <c r="S238" i="10"/>
  <c r="S339" i="9"/>
  <c r="S274" i="9"/>
  <c r="S210" i="9"/>
  <c r="S484" i="8"/>
  <c r="S420" i="8"/>
  <c r="S356" i="8"/>
  <c r="S292" i="8"/>
  <c r="S228" i="8"/>
  <c r="S164" i="8"/>
  <c r="S439" i="7"/>
  <c r="S375" i="7"/>
  <c r="S311" i="7"/>
  <c r="S247" i="7"/>
  <c r="S183" i="7"/>
  <c r="S459" i="6"/>
  <c r="S395" i="6"/>
  <c r="S332" i="6"/>
  <c r="S300" i="6"/>
  <c r="S268" i="6"/>
  <c r="S236" i="6"/>
  <c r="S204" i="6"/>
  <c r="S172" i="6"/>
  <c r="S490" i="5"/>
  <c r="S467" i="5"/>
  <c r="S445" i="5"/>
  <c r="S429" i="5"/>
  <c r="S421" i="5"/>
  <c r="S413" i="5"/>
  <c r="S405" i="5"/>
  <c r="S397" i="5"/>
  <c r="S389" i="5"/>
  <c r="S381" i="5"/>
  <c r="S373" i="5"/>
  <c r="S365" i="5"/>
  <c r="S357" i="5"/>
  <c r="S349" i="5"/>
  <c r="S341" i="5"/>
  <c r="S333" i="5"/>
  <c r="S325" i="5"/>
  <c r="S317" i="5"/>
  <c r="S309" i="5"/>
  <c r="S301" i="5"/>
  <c r="S293" i="5"/>
  <c r="S285" i="5"/>
  <c r="S277" i="5"/>
  <c r="S269" i="5"/>
  <c r="S261" i="5"/>
  <c r="S253" i="5"/>
  <c r="S245" i="5"/>
  <c r="S237" i="5"/>
  <c r="S229" i="5"/>
  <c r="S221" i="5"/>
  <c r="S213" i="5"/>
  <c r="S205" i="5"/>
  <c r="S197" i="5"/>
  <c r="S189" i="5"/>
  <c r="S181" i="5"/>
  <c r="S173" i="5"/>
  <c r="S165" i="5"/>
  <c r="S133" i="5"/>
  <c r="S101" i="5"/>
  <c r="S69" i="5"/>
  <c r="S494" i="4"/>
  <c r="S486" i="4"/>
  <c r="S478" i="4"/>
  <c r="S470" i="4"/>
  <c r="S462" i="4"/>
  <c r="S454" i="4"/>
  <c r="S446" i="4"/>
  <c r="S438" i="4"/>
  <c r="S430" i="4"/>
  <c r="S422" i="4"/>
  <c r="S414" i="4"/>
  <c r="S406" i="4"/>
  <c r="S398" i="4"/>
  <c r="S390" i="4"/>
  <c r="S382" i="4"/>
  <c r="S374" i="4"/>
  <c r="S366" i="4"/>
  <c r="S358" i="4"/>
  <c r="S350" i="4"/>
  <c r="S342" i="4"/>
  <c r="S334" i="4"/>
  <c r="S326" i="4"/>
  <c r="S318" i="4"/>
  <c r="S310" i="4"/>
  <c r="S302" i="4"/>
  <c r="S294" i="4"/>
  <c r="S286" i="4"/>
  <c r="S278" i="4"/>
  <c r="S270" i="4"/>
  <c r="S262" i="4"/>
  <c r="S254" i="4"/>
  <c r="S246" i="4"/>
  <c r="S238" i="4"/>
  <c r="S230" i="4"/>
  <c r="S222" i="4"/>
  <c r="S214" i="4"/>
  <c r="S206" i="4"/>
  <c r="S198" i="4"/>
  <c r="S190" i="4"/>
  <c r="S182" i="4"/>
  <c r="S174" i="4"/>
  <c r="S166" i="4"/>
  <c r="S142" i="4"/>
  <c r="S110" i="4"/>
  <c r="S78" i="4"/>
  <c r="S493" i="3"/>
  <c r="S485" i="3"/>
  <c r="S477" i="3"/>
  <c r="S469" i="3"/>
  <c r="S461" i="3"/>
  <c r="S453" i="3"/>
  <c r="S445" i="3"/>
  <c r="S437" i="3"/>
  <c r="S429" i="3"/>
  <c r="S421" i="3"/>
  <c r="S413" i="3"/>
  <c r="S405" i="3"/>
  <c r="S397" i="3"/>
  <c r="S389" i="3"/>
  <c r="S381" i="3"/>
  <c r="S373" i="3"/>
  <c r="S365" i="3"/>
  <c r="S357" i="3"/>
  <c r="S349" i="3"/>
  <c r="S341" i="3"/>
  <c r="S333" i="3"/>
  <c r="S325" i="3"/>
  <c r="S317" i="3"/>
  <c r="S309" i="3"/>
  <c r="S301" i="3"/>
  <c r="S293" i="3"/>
  <c r="S285" i="3"/>
  <c r="S277" i="3"/>
  <c r="S269" i="3"/>
  <c r="S261" i="3"/>
  <c r="S253" i="3"/>
  <c r="S245" i="3"/>
  <c r="S237" i="3"/>
  <c r="S229" i="3"/>
  <c r="S221" i="3"/>
  <c r="S213" i="3"/>
  <c r="S205" i="3"/>
  <c r="S197" i="3"/>
  <c r="S189" i="3"/>
  <c r="S181" i="3"/>
  <c r="S173" i="3"/>
  <c r="S165" i="3"/>
  <c r="S112" i="3"/>
  <c r="S48" i="3"/>
  <c r="S190" i="10"/>
  <c r="S330" i="9"/>
  <c r="S266" i="9"/>
  <c r="S202" i="9"/>
  <c r="S476" i="8"/>
  <c r="S412" i="8"/>
  <c r="S348" i="8"/>
  <c r="S284" i="8"/>
  <c r="S220" i="8"/>
  <c r="S495" i="7"/>
  <c r="S431" i="7"/>
  <c r="S367" i="7"/>
  <c r="S303" i="7"/>
  <c r="S239" i="7"/>
  <c r="S175" i="7"/>
  <c r="S451" i="6"/>
  <c r="S387" i="6"/>
  <c r="S331" i="6"/>
  <c r="S299" i="6"/>
  <c r="S267" i="6"/>
  <c r="S235" i="6"/>
  <c r="S203" i="6"/>
  <c r="S171" i="6"/>
  <c r="S485" i="5"/>
  <c r="S466" i="5"/>
  <c r="S443" i="5"/>
  <c r="S428" i="5"/>
  <c r="S420" i="5"/>
  <c r="S412" i="5"/>
  <c r="S404" i="5"/>
  <c r="S396" i="5"/>
  <c r="S388" i="5"/>
  <c r="S380" i="5"/>
  <c r="S372" i="5"/>
  <c r="S364" i="5"/>
  <c r="S356" i="5"/>
  <c r="S348" i="5"/>
  <c r="S340" i="5"/>
  <c r="S332" i="5"/>
  <c r="S324" i="5"/>
  <c r="S316" i="5"/>
  <c r="S308" i="5"/>
  <c r="S300" i="5"/>
  <c r="S292" i="5"/>
  <c r="S284" i="5"/>
  <c r="S276" i="5"/>
  <c r="S268" i="5"/>
  <c r="S260" i="5"/>
  <c r="S252" i="5"/>
  <c r="S244" i="5"/>
  <c r="S236" i="5"/>
  <c r="S228" i="5"/>
  <c r="S220" i="5"/>
  <c r="S212" i="5"/>
  <c r="S204" i="5"/>
  <c r="S196" i="5"/>
  <c r="S188" i="5"/>
  <c r="S180" i="5"/>
  <c r="S172" i="5"/>
  <c r="S164" i="5"/>
  <c r="S132" i="5"/>
  <c r="S100" i="5"/>
  <c r="S68" i="5"/>
  <c r="S493" i="4"/>
  <c r="S485" i="4"/>
  <c r="S477" i="4"/>
  <c r="S469" i="4"/>
  <c r="S461" i="4"/>
  <c r="S453" i="4"/>
  <c r="S445" i="4"/>
  <c r="S437" i="4"/>
  <c r="S429" i="4"/>
  <c r="S421" i="4"/>
  <c r="S413" i="4"/>
  <c r="S405" i="4"/>
  <c r="S397" i="4"/>
  <c r="S389" i="4"/>
  <c r="S381" i="4"/>
  <c r="S373" i="4"/>
  <c r="S365" i="4"/>
  <c r="S357" i="4"/>
  <c r="S349" i="4"/>
  <c r="S341" i="4"/>
  <c r="S333" i="4"/>
  <c r="S325" i="4"/>
  <c r="S317" i="4"/>
  <c r="S309" i="4"/>
  <c r="S301" i="4"/>
  <c r="S293" i="4"/>
  <c r="S285" i="4"/>
  <c r="S277" i="4"/>
  <c r="S269" i="4"/>
  <c r="S261" i="4"/>
  <c r="S253" i="4"/>
  <c r="S245" i="4"/>
  <c r="S237" i="4"/>
  <c r="S229" i="4"/>
  <c r="S221" i="4"/>
  <c r="S213" i="4"/>
  <c r="S205" i="4"/>
  <c r="S197" i="4"/>
  <c r="S189" i="4"/>
  <c r="S181" i="4"/>
  <c r="S173" i="4"/>
  <c r="S165" i="4"/>
  <c r="S135" i="4"/>
  <c r="S103" i="4"/>
  <c r="S500" i="3"/>
  <c r="S492" i="3"/>
  <c r="S484" i="3"/>
  <c r="S476" i="3"/>
  <c r="S468" i="3"/>
  <c r="S460" i="3"/>
  <c r="S452" i="3"/>
  <c r="S444" i="3"/>
  <c r="S436" i="3"/>
  <c r="S428" i="3"/>
  <c r="S420" i="3"/>
  <c r="S412" i="3"/>
  <c r="S404" i="3"/>
  <c r="S396" i="3"/>
  <c r="S388" i="3"/>
  <c r="S380" i="3"/>
  <c r="S372" i="3"/>
  <c r="S364" i="3"/>
  <c r="S356" i="3"/>
  <c r="S348" i="3"/>
  <c r="S340" i="3"/>
  <c r="S332" i="3"/>
  <c r="S324" i="3"/>
  <c r="S316" i="3"/>
  <c r="S308" i="3"/>
  <c r="S300" i="3"/>
  <c r="S292" i="3"/>
  <c r="S284" i="3"/>
  <c r="S276" i="3"/>
  <c r="S268" i="3"/>
  <c r="S260" i="3"/>
  <c r="S252" i="3"/>
  <c r="S244" i="3"/>
  <c r="S236" i="3"/>
  <c r="S228" i="3"/>
  <c r="S220" i="3"/>
  <c r="S212" i="3"/>
  <c r="S204" i="3"/>
  <c r="S196" i="3"/>
  <c r="S188" i="3"/>
  <c r="S180" i="3"/>
  <c r="S172" i="3"/>
  <c r="S164" i="3"/>
  <c r="S104" i="3"/>
  <c r="S40" i="3"/>
  <c r="S464" i="9"/>
  <c r="S314" i="9"/>
  <c r="S250" i="9"/>
  <c r="S186" i="9"/>
  <c r="S460" i="8"/>
  <c r="S396" i="8"/>
  <c r="S332" i="8"/>
  <c r="S268" i="8"/>
  <c r="S204" i="8"/>
  <c r="S479" i="7"/>
  <c r="S415" i="7"/>
  <c r="S351" i="7"/>
  <c r="S287" i="7"/>
  <c r="S223" i="7"/>
  <c r="S499" i="6"/>
  <c r="S435" i="6"/>
  <c r="S371" i="6"/>
  <c r="S323" i="6"/>
  <c r="S291" i="6"/>
  <c r="S259" i="6"/>
  <c r="S227" i="6"/>
  <c r="S195" i="6"/>
  <c r="S151" i="6"/>
  <c r="S482" i="5"/>
  <c r="S459" i="5"/>
  <c r="S437" i="5"/>
  <c r="S426" i="5"/>
  <c r="S418" i="5"/>
  <c r="S410" i="5"/>
  <c r="S402" i="5"/>
  <c r="S394" i="5"/>
  <c r="S386" i="5"/>
  <c r="S378" i="5"/>
  <c r="S370" i="5"/>
  <c r="S362" i="5"/>
  <c r="S354" i="5"/>
  <c r="S346" i="5"/>
  <c r="S338" i="5"/>
  <c r="S330" i="5"/>
  <c r="S322" i="5"/>
  <c r="S314" i="5"/>
  <c r="S306" i="5"/>
  <c r="S298" i="5"/>
  <c r="S290" i="5"/>
  <c r="S282" i="5"/>
  <c r="S274" i="5"/>
  <c r="S266" i="5"/>
  <c r="S258" i="5"/>
  <c r="S250" i="5"/>
  <c r="S242" i="5"/>
  <c r="S234" i="5"/>
  <c r="S226" i="5"/>
  <c r="S218" i="5"/>
  <c r="S210" i="5"/>
  <c r="S202" i="5"/>
  <c r="S194" i="5"/>
  <c r="S186" i="5"/>
  <c r="S178" i="5"/>
  <c r="S170" i="5"/>
  <c r="S156" i="5"/>
  <c r="S124" i="5"/>
  <c r="S92" i="5"/>
  <c r="S499" i="4"/>
  <c r="S491" i="4"/>
  <c r="S483" i="4"/>
  <c r="S475" i="4"/>
  <c r="S467" i="4"/>
  <c r="S459" i="4"/>
  <c r="S451" i="4"/>
  <c r="S443" i="4"/>
  <c r="S435" i="4"/>
  <c r="S427" i="4"/>
  <c r="S419" i="4"/>
  <c r="S411" i="4"/>
  <c r="S403" i="4"/>
  <c r="S395" i="4"/>
  <c r="S387" i="4"/>
  <c r="S379" i="4"/>
  <c r="S371" i="4"/>
  <c r="S363" i="4"/>
  <c r="S355" i="4"/>
  <c r="S347" i="4"/>
  <c r="S339" i="4"/>
  <c r="S331" i="4"/>
  <c r="S323" i="4"/>
  <c r="S315" i="4"/>
  <c r="S307" i="4"/>
  <c r="S299" i="4"/>
  <c r="S291" i="4"/>
  <c r="S283" i="4"/>
  <c r="S275" i="4"/>
  <c r="S267" i="4"/>
  <c r="S259" i="4"/>
  <c r="S251" i="4"/>
  <c r="S243" i="4"/>
  <c r="S235" i="4"/>
  <c r="S227" i="4"/>
  <c r="S219" i="4"/>
  <c r="S211" i="4"/>
  <c r="S203" i="4"/>
  <c r="S195" i="4"/>
  <c r="S187" i="4"/>
  <c r="S179" i="4"/>
  <c r="S171" i="4"/>
  <c r="S159" i="4"/>
  <c r="S127" i="4"/>
  <c r="S95" i="4"/>
  <c r="S498" i="3"/>
  <c r="S490" i="3"/>
  <c r="S482" i="3"/>
  <c r="S474" i="3"/>
  <c r="S466" i="3"/>
  <c r="S458" i="3"/>
  <c r="S450" i="3"/>
  <c r="S442" i="3"/>
  <c r="S434" i="3"/>
  <c r="S426" i="3"/>
  <c r="S418" i="3"/>
  <c r="S410" i="3"/>
  <c r="S402" i="3"/>
  <c r="S394" i="3"/>
  <c r="S386" i="3"/>
  <c r="S378" i="3"/>
  <c r="S370" i="3"/>
  <c r="S362" i="3"/>
  <c r="S354" i="3"/>
  <c r="S346" i="3"/>
  <c r="S338" i="3"/>
  <c r="S330" i="3"/>
  <c r="S322" i="3"/>
  <c r="S314" i="3"/>
  <c r="S306" i="3"/>
  <c r="S298" i="3"/>
  <c r="S290" i="3"/>
  <c r="S282" i="3"/>
  <c r="S274" i="3"/>
  <c r="S266" i="3"/>
  <c r="S258" i="3"/>
  <c r="S250" i="3"/>
  <c r="S242" i="3"/>
  <c r="S234" i="3"/>
  <c r="S226" i="3"/>
  <c r="S218" i="3"/>
  <c r="S210" i="3"/>
  <c r="S202" i="3"/>
  <c r="S194" i="3"/>
  <c r="S186" i="3"/>
  <c r="S178" i="3"/>
  <c r="S170" i="3"/>
  <c r="S152" i="3"/>
  <c r="S88" i="3"/>
  <c r="S24" i="3"/>
  <c r="S432" i="9"/>
  <c r="S306" i="9"/>
  <c r="S242" i="9"/>
  <c r="S178" i="9"/>
  <c r="S452" i="8"/>
  <c r="S388" i="8"/>
  <c r="S324" i="8"/>
  <c r="S260" i="8"/>
  <c r="S196" i="8"/>
  <c r="S471" i="7"/>
  <c r="S407" i="7"/>
  <c r="S343" i="7"/>
  <c r="S279" i="7"/>
  <c r="S215" i="7"/>
  <c r="S491" i="6"/>
  <c r="S427" i="6"/>
  <c r="S363" i="6"/>
  <c r="S316" i="6"/>
  <c r="S284" i="6"/>
  <c r="S252" i="6"/>
  <c r="S220" i="6"/>
  <c r="S188" i="6"/>
  <c r="S499" i="5"/>
  <c r="S477" i="5"/>
  <c r="S458" i="5"/>
  <c r="S435" i="5"/>
  <c r="S425" i="5"/>
  <c r="S417" i="5"/>
  <c r="S409" i="5"/>
  <c r="S401" i="5"/>
  <c r="S393" i="5"/>
  <c r="S385" i="5"/>
  <c r="S377" i="5"/>
  <c r="S369" i="5"/>
  <c r="S361" i="5"/>
  <c r="S353" i="5"/>
  <c r="S345" i="5"/>
  <c r="S337" i="5"/>
  <c r="S329" i="5"/>
  <c r="S321" i="5"/>
  <c r="S313" i="5"/>
  <c r="S305" i="5"/>
  <c r="S297" i="5"/>
  <c r="S289" i="5"/>
  <c r="S281" i="5"/>
  <c r="S273" i="5"/>
  <c r="S265" i="5"/>
  <c r="S257" i="5"/>
  <c r="S249" i="5"/>
  <c r="S241" i="5"/>
  <c r="S233" i="5"/>
  <c r="S225" i="5"/>
  <c r="S217" i="5"/>
  <c r="S209" i="5"/>
  <c r="S201" i="5"/>
  <c r="S193" i="5"/>
  <c r="S185" i="5"/>
  <c r="S177" i="5"/>
  <c r="S169" i="5"/>
  <c r="S149" i="5"/>
  <c r="S117" i="5"/>
  <c r="S85" i="5"/>
  <c r="S498" i="4"/>
  <c r="S490" i="4"/>
  <c r="S482" i="4"/>
  <c r="S474" i="4"/>
  <c r="S466" i="4"/>
  <c r="S458" i="4"/>
  <c r="S450" i="4"/>
  <c r="S442" i="4"/>
  <c r="S434" i="4"/>
  <c r="S426" i="4"/>
  <c r="S418" i="4"/>
  <c r="S410" i="4"/>
  <c r="S402" i="4"/>
  <c r="S394" i="4"/>
  <c r="S386" i="4"/>
  <c r="S378" i="4"/>
  <c r="S370" i="4"/>
  <c r="S362" i="4"/>
  <c r="S354" i="4"/>
  <c r="S346" i="4"/>
  <c r="S338" i="4"/>
  <c r="S330" i="4"/>
  <c r="S322" i="4"/>
  <c r="S314" i="4"/>
  <c r="S306" i="4"/>
  <c r="S298" i="4"/>
  <c r="S290" i="4"/>
  <c r="S282" i="4"/>
  <c r="S274" i="4"/>
  <c r="S266" i="4"/>
  <c r="S258" i="4"/>
  <c r="S250" i="4"/>
  <c r="S242" i="4"/>
  <c r="S234" i="4"/>
  <c r="S226" i="4"/>
  <c r="S218" i="4"/>
  <c r="S210" i="4"/>
  <c r="S202" i="4"/>
  <c r="S194" i="4"/>
  <c r="S186" i="4"/>
  <c r="S178" i="4"/>
  <c r="S170" i="4"/>
  <c r="S158" i="4"/>
  <c r="S126" i="4"/>
  <c r="S94" i="4"/>
  <c r="S497" i="3"/>
  <c r="S489" i="3"/>
  <c r="S481" i="3"/>
  <c r="S473" i="3"/>
  <c r="S465" i="3"/>
  <c r="S457" i="3"/>
  <c r="S449" i="3"/>
  <c r="S441" i="3"/>
  <c r="S433" i="3"/>
  <c r="S425" i="3"/>
  <c r="S417" i="3"/>
  <c r="S409" i="3"/>
  <c r="S401" i="3"/>
  <c r="S393" i="3"/>
  <c r="S385" i="3"/>
  <c r="S377" i="3"/>
  <c r="S369" i="3"/>
  <c r="S361" i="3"/>
  <c r="S353" i="3"/>
  <c r="S345" i="3"/>
  <c r="S337" i="3"/>
  <c r="S329" i="3"/>
  <c r="S321" i="3"/>
  <c r="S313" i="3"/>
  <c r="S305" i="3"/>
  <c r="S297" i="3"/>
  <c r="S289" i="3"/>
  <c r="S281" i="3"/>
  <c r="S273" i="3"/>
  <c r="S265" i="3"/>
  <c r="S257" i="3"/>
  <c r="S249" i="3"/>
  <c r="S241" i="3"/>
  <c r="S233" i="3"/>
  <c r="S225" i="3"/>
  <c r="S217" i="3"/>
  <c r="S209" i="3"/>
  <c r="S201" i="3"/>
  <c r="S193" i="3"/>
  <c r="S185" i="3"/>
  <c r="S177" i="3"/>
  <c r="S169" i="3"/>
  <c r="S144" i="3"/>
  <c r="S80" i="3"/>
  <c r="S16" i="3"/>
  <c r="S496" i="9"/>
  <c r="S212" i="8"/>
  <c r="S379" i="6"/>
  <c r="S461" i="5"/>
  <c r="S379" i="5"/>
  <c r="S315" i="5"/>
  <c r="S251" i="5"/>
  <c r="S187" i="5"/>
  <c r="S484" i="4"/>
  <c r="S420" i="4"/>
  <c r="S356" i="4"/>
  <c r="S292" i="4"/>
  <c r="S228" i="4"/>
  <c r="S164" i="4"/>
  <c r="S459" i="3"/>
  <c r="S395" i="3"/>
  <c r="S331" i="3"/>
  <c r="S267" i="3"/>
  <c r="S203" i="3"/>
  <c r="S322" i="9"/>
  <c r="S487" i="7"/>
  <c r="S324" i="6"/>
  <c r="S442" i="5"/>
  <c r="S371" i="5"/>
  <c r="S307" i="5"/>
  <c r="S243" i="5"/>
  <c r="S179" i="5"/>
  <c r="S476" i="4"/>
  <c r="S412" i="4"/>
  <c r="S348" i="4"/>
  <c r="S284" i="4"/>
  <c r="S220" i="4"/>
  <c r="S134" i="4"/>
  <c r="S451" i="3"/>
  <c r="S387" i="3"/>
  <c r="S323" i="3"/>
  <c r="S259" i="3"/>
  <c r="S195" i="3"/>
  <c r="S258" i="9"/>
  <c r="S423" i="7"/>
  <c r="S292" i="6"/>
  <c r="S427" i="5"/>
  <c r="S363" i="5"/>
  <c r="S299" i="5"/>
  <c r="S235" i="5"/>
  <c r="S171" i="5"/>
  <c r="S468" i="4"/>
  <c r="S404" i="4"/>
  <c r="S340" i="4"/>
  <c r="S276" i="4"/>
  <c r="S212" i="4"/>
  <c r="S102" i="4"/>
  <c r="S443" i="3"/>
  <c r="S379" i="3"/>
  <c r="S315" i="3"/>
  <c r="S251" i="3"/>
  <c r="S187" i="3"/>
  <c r="S194" i="9"/>
  <c r="S359" i="7"/>
  <c r="S260" i="6"/>
  <c r="S419" i="5"/>
  <c r="S355" i="5"/>
  <c r="S291" i="5"/>
  <c r="S227" i="5"/>
  <c r="S157" i="5"/>
  <c r="S460" i="4"/>
  <c r="S396" i="4"/>
  <c r="S332" i="4"/>
  <c r="S268" i="4"/>
  <c r="S204" i="4"/>
  <c r="S499" i="3"/>
  <c r="S435" i="3"/>
  <c r="S371" i="3"/>
  <c r="S307" i="3"/>
  <c r="S243" i="3"/>
  <c r="S179" i="3"/>
  <c r="S468" i="8"/>
  <c r="S295" i="7"/>
  <c r="S228" i="6"/>
  <c r="S411" i="5"/>
  <c r="S347" i="5"/>
  <c r="S283" i="5"/>
  <c r="S219" i="5"/>
  <c r="S125" i="5"/>
  <c r="S452" i="4"/>
  <c r="S388" i="4"/>
  <c r="S324" i="4"/>
  <c r="S260" i="4"/>
  <c r="S196" i="4"/>
  <c r="S491" i="3"/>
  <c r="S427" i="3"/>
  <c r="S363" i="3"/>
  <c r="S299" i="3"/>
  <c r="S235" i="3"/>
  <c r="S171" i="3"/>
  <c r="S404" i="8"/>
  <c r="S231" i="7"/>
  <c r="S196" i="6"/>
  <c r="S403" i="5"/>
  <c r="S339" i="5"/>
  <c r="S275" i="5"/>
  <c r="S211" i="5"/>
  <c r="S93" i="5"/>
  <c r="S444" i="4"/>
  <c r="S380" i="4"/>
  <c r="S316" i="4"/>
  <c r="S252" i="4"/>
  <c r="S188" i="4"/>
  <c r="S483" i="3"/>
  <c r="S419" i="3"/>
  <c r="S355" i="3"/>
  <c r="S291" i="3"/>
  <c r="S227" i="3"/>
  <c r="S160" i="3"/>
  <c r="S340" i="8"/>
  <c r="S167" i="7"/>
  <c r="S164" i="6"/>
  <c r="S395" i="5"/>
  <c r="S331" i="5"/>
  <c r="S267" i="5"/>
  <c r="S203" i="5"/>
  <c r="S500" i="4"/>
  <c r="S436" i="4"/>
  <c r="S372" i="4"/>
  <c r="S308" i="4"/>
  <c r="S244" i="4"/>
  <c r="S180" i="4"/>
  <c r="S475" i="3"/>
  <c r="S411" i="3"/>
  <c r="S347" i="3"/>
  <c r="S283" i="3"/>
  <c r="S219" i="3"/>
  <c r="S96" i="3"/>
  <c r="S276" i="8"/>
  <c r="S443" i="6"/>
  <c r="S483" i="5"/>
  <c r="S387" i="5"/>
  <c r="S323" i="5"/>
  <c r="S259" i="5"/>
  <c r="S195" i="5"/>
  <c r="S492" i="4"/>
  <c r="S428" i="4"/>
  <c r="S364" i="4"/>
  <c r="S300" i="4"/>
  <c r="S236" i="4"/>
  <c r="S172" i="4"/>
  <c r="S467" i="3"/>
  <c r="S403" i="3"/>
  <c r="S339" i="3"/>
  <c r="S275" i="3"/>
  <c r="S211" i="3"/>
  <c r="S32" i="3"/>
  <c r="S5" i="3"/>
  <c r="S13" i="3"/>
  <c r="S21" i="3"/>
  <c r="S29" i="3"/>
  <c r="S37" i="3"/>
  <c r="S45" i="3"/>
  <c r="S53" i="3"/>
  <c r="S61" i="3"/>
  <c r="S69" i="3"/>
  <c r="S77" i="3"/>
  <c r="S85" i="3"/>
  <c r="S93" i="3"/>
  <c r="S101" i="3"/>
  <c r="S109" i="3"/>
  <c r="S117" i="3"/>
  <c r="S125" i="3"/>
  <c r="S133" i="3"/>
  <c r="S141" i="3"/>
  <c r="S149" i="3"/>
  <c r="S157" i="3"/>
  <c r="S3" i="37"/>
  <c r="S11" i="37"/>
  <c r="S19" i="37"/>
  <c r="S27" i="37"/>
  <c r="S35" i="37"/>
  <c r="S43" i="37"/>
  <c r="S51" i="37"/>
  <c r="S59" i="37"/>
  <c r="S67" i="37"/>
  <c r="S75" i="37"/>
  <c r="S83" i="37"/>
  <c r="S91" i="37"/>
  <c r="S99" i="37"/>
  <c r="S107" i="37"/>
  <c r="S115" i="37"/>
  <c r="S123" i="37"/>
  <c r="S131" i="37"/>
  <c r="S139" i="37"/>
  <c r="S147" i="37"/>
  <c r="S155" i="37"/>
  <c r="S163" i="37"/>
  <c r="S9" i="36"/>
  <c r="S17" i="36"/>
  <c r="S25" i="36"/>
  <c r="S33" i="36"/>
  <c r="S41" i="36"/>
  <c r="S49" i="36"/>
  <c r="S57" i="36"/>
  <c r="S65" i="36"/>
  <c r="S73" i="36"/>
  <c r="S81" i="36"/>
  <c r="S89" i="36"/>
  <c r="S97" i="36"/>
  <c r="S105" i="36"/>
  <c r="S113" i="36"/>
  <c r="S121" i="36"/>
  <c r="S129" i="36"/>
  <c r="S137" i="36"/>
  <c r="S145" i="36"/>
  <c r="S153" i="36"/>
  <c r="S161" i="36"/>
  <c r="S7" i="35"/>
  <c r="S15" i="35"/>
  <c r="S23" i="35"/>
  <c r="S31" i="35"/>
  <c r="S39" i="35"/>
  <c r="S47" i="35"/>
  <c r="S55" i="35"/>
  <c r="S63" i="35"/>
  <c r="S71" i="35"/>
  <c r="S79" i="35"/>
  <c r="S87" i="35"/>
  <c r="S95" i="35"/>
  <c r="S103" i="35"/>
  <c r="S111" i="35"/>
  <c r="S119" i="35"/>
  <c r="S127" i="35"/>
  <c r="S135" i="35"/>
  <c r="S26" i="3"/>
  <c r="S66" i="3"/>
  <c r="S106" i="3"/>
  <c r="S6" i="3"/>
  <c r="S14" i="3"/>
  <c r="S22" i="3"/>
  <c r="S30" i="3"/>
  <c r="S38" i="3"/>
  <c r="S46" i="3"/>
  <c r="S54" i="3"/>
  <c r="S62" i="3"/>
  <c r="S70" i="3"/>
  <c r="S78" i="3"/>
  <c r="S86" i="3"/>
  <c r="S94" i="3"/>
  <c r="S102" i="3"/>
  <c r="S110" i="3"/>
  <c r="S118" i="3"/>
  <c r="S126" i="3"/>
  <c r="S134" i="3"/>
  <c r="S142" i="3"/>
  <c r="S150" i="3"/>
  <c r="S158" i="3"/>
  <c r="S4" i="37"/>
  <c r="S12" i="37"/>
  <c r="S20" i="37"/>
  <c r="S28" i="37"/>
  <c r="S36" i="37"/>
  <c r="S44" i="37"/>
  <c r="S52" i="37"/>
  <c r="S60" i="37"/>
  <c r="S68" i="37"/>
  <c r="S76" i="37"/>
  <c r="S84" i="37"/>
  <c r="S92" i="37"/>
  <c r="S100" i="37"/>
  <c r="S108" i="37"/>
  <c r="S116" i="37"/>
  <c r="S124" i="37"/>
  <c r="S132" i="37"/>
  <c r="S140" i="37"/>
  <c r="S148" i="37"/>
  <c r="S156" i="37"/>
  <c r="S10" i="36"/>
  <c r="S18" i="36"/>
  <c r="S26" i="36"/>
  <c r="S34" i="36"/>
  <c r="S42" i="36"/>
  <c r="S50" i="36"/>
  <c r="S58" i="36"/>
  <c r="S66" i="36"/>
  <c r="S74" i="36"/>
  <c r="S82" i="36"/>
  <c r="S90" i="36"/>
  <c r="S98" i="36"/>
  <c r="S106" i="36"/>
  <c r="S114" i="36"/>
  <c r="S122" i="36"/>
  <c r="S130" i="36"/>
  <c r="S138" i="36"/>
  <c r="S146" i="36"/>
  <c r="S154" i="36"/>
  <c r="S162" i="36"/>
  <c r="S8" i="35"/>
  <c r="S16" i="35"/>
  <c r="S24" i="35"/>
  <c r="S32" i="35"/>
  <c r="S40" i="35"/>
  <c r="S48" i="35"/>
  <c r="S56" i="35"/>
  <c r="S64" i="35"/>
  <c r="S72" i="35"/>
  <c r="S80" i="35"/>
  <c r="S88" i="35"/>
  <c r="S96" i="35"/>
  <c r="S104" i="35"/>
  <c r="S112" i="35"/>
  <c r="S120" i="35"/>
  <c r="S128" i="35"/>
  <c r="S136" i="35"/>
  <c r="S153" i="35"/>
  <c r="S161" i="35"/>
  <c r="S7" i="34"/>
  <c r="S15" i="34"/>
  <c r="S23" i="34"/>
  <c r="S31" i="34"/>
  <c r="S39" i="34"/>
  <c r="S47" i="34"/>
  <c r="S55" i="34"/>
  <c r="S63" i="34"/>
  <c r="S71" i="34"/>
  <c r="S79" i="34"/>
  <c r="S87" i="34"/>
  <c r="S95" i="34"/>
  <c r="S103" i="34"/>
  <c r="S111" i="34"/>
  <c r="S119" i="34"/>
  <c r="S127" i="34"/>
  <c r="S135" i="34"/>
  <c r="S143" i="34"/>
  <c r="S151" i="34"/>
  <c r="S159" i="34"/>
  <c r="S3" i="32"/>
  <c r="S11" i="32"/>
  <c r="S19" i="32"/>
  <c r="S27" i="32"/>
  <c r="S35" i="32"/>
  <c r="S43" i="32"/>
  <c r="S51" i="32"/>
  <c r="S59" i="32"/>
  <c r="S67" i="32"/>
  <c r="S75" i="32"/>
  <c r="S83" i="32"/>
  <c r="S91" i="32"/>
  <c r="S99" i="32"/>
  <c r="S107" i="32"/>
  <c r="S115" i="32"/>
  <c r="S123" i="32"/>
  <c r="S131" i="32"/>
  <c r="S139" i="32"/>
  <c r="S147" i="32"/>
  <c r="S155" i="32"/>
  <c r="S163" i="32"/>
  <c r="S9" i="31"/>
  <c r="S17" i="31"/>
  <c r="S25" i="31"/>
  <c r="S33" i="31"/>
  <c r="S41" i="31"/>
  <c r="S49" i="31"/>
  <c r="S57" i="31"/>
  <c r="S65" i="31"/>
  <c r="S73" i="31"/>
  <c r="S81" i="31"/>
  <c r="S89" i="31"/>
  <c r="S97" i="31"/>
  <c r="S105" i="31"/>
  <c r="S113" i="31"/>
  <c r="S121" i="31"/>
  <c r="S129" i="31"/>
  <c r="S137" i="31"/>
  <c r="S145" i="31"/>
  <c r="S153" i="31"/>
  <c r="S161" i="31"/>
  <c r="S7" i="30"/>
  <c r="S15" i="30"/>
  <c r="S23" i="30"/>
  <c r="S31" i="30"/>
  <c r="S39" i="30"/>
  <c r="S47" i="30"/>
  <c r="S55" i="30"/>
  <c r="S63" i="30"/>
  <c r="S71" i="30"/>
  <c r="S79" i="30"/>
  <c r="S87" i="30"/>
  <c r="S95" i="30"/>
  <c r="S103" i="30"/>
  <c r="S111" i="30"/>
  <c r="S119" i="30"/>
  <c r="S127" i="30"/>
  <c r="S135" i="30"/>
  <c r="S143" i="30"/>
  <c r="S151" i="30"/>
  <c r="S159" i="30"/>
  <c r="S5" i="29"/>
  <c r="S13" i="29"/>
  <c r="S21" i="29"/>
  <c r="S29" i="29"/>
  <c r="S37" i="29"/>
  <c r="S45" i="29"/>
  <c r="S53" i="29"/>
  <c r="S61" i="29"/>
  <c r="S69" i="29"/>
  <c r="S77" i="29"/>
  <c r="S85" i="29"/>
  <c r="S93" i="29"/>
  <c r="S101" i="29"/>
  <c r="S109" i="29"/>
  <c r="S117" i="29"/>
  <c r="S125" i="29"/>
  <c r="S133" i="29"/>
  <c r="S141" i="29"/>
  <c r="S149" i="29"/>
  <c r="S157" i="29"/>
  <c r="S3" i="28"/>
  <c r="S11" i="28"/>
  <c r="S19" i="28"/>
  <c r="S27" i="28"/>
  <c r="S35" i="28"/>
  <c r="S43" i="28"/>
  <c r="S51" i="28"/>
  <c r="S59" i="28"/>
  <c r="S67" i="28"/>
  <c r="S75" i="28"/>
  <c r="S83" i="28"/>
  <c r="S91" i="28"/>
  <c r="S99" i="28"/>
  <c r="S107" i="28"/>
  <c r="S115" i="28"/>
  <c r="S123" i="28"/>
  <c r="S131" i="28"/>
  <c r="S139" i="28"/>
  <c r="S147" i="28"/>
  <c r="S155" i="28"/>
  <c r="S163" i="28"/>
  <c r="S9" i="27"/>
  <c r="S17" i="27"/>
  <c r="S25" i="27"/>
  <c r="S33" i="27"/>
  <c r="S41" i="27"/>
  <c r="S49" i="27"/>
  <c r="S57" i="27"/>
  <c r="S65" i="27"/>
  <c r="S73" i="27"/>
  <c r="S81" i="27"/>
  <c r="S89" i="27"/>
  <c r="S97" i="27"/>
  <c r="S105" i="27"/>
  <c r="S113" i="27"/>
  <c r="S121" i="27"/>
  <c r="S129" i="27"/>
  <c r="S137" i="27"/>
  <c r="S145" i="27"/>
  <c r="S153" i="27"/>
  <c r="S161" i="27"/>
  <c r="S7" i="26"/>
  <c r="S15" i="26"/>
  <c r="S23" i="26"/>
  <c r="S31" i="26"/>
  <c r="S39" i="26"/>
  <c r="S47" i="26"/>
  <c r="S55" i="26"/>
  <c r="S63" i="26"/>
  <c r="S71" i="26"/>
  <c r="S79" i="26"/>
  <c r="S87" i="26"/>
  <c r="S95" i="26"/>
  <c r="S103" i="26"/>
  <c r="S111" i="26"/>
  <c r="S119" i="26"/>
  <c r="S127" i="26"/>
  <c r="S135" i="26"/>
  <c r="S143" i="26"/>
  <c r="S151" i="26"/>
  <c r="S159" i="26"/>
  <c r="S5" i="25"/>
  <c r="S13" i="25"/>
  <c r="S21" i="25"/>
  <c r="S29" i="25"/>
  <c r="S37" i="25"/>
  <c r="S45" i="25"/>
  <c r="S53" i="25"/>
  <c r="S61" i="25"/>
  <c r="S69" i="25"/>
  <c r="S77" i="25"/>
  <c r="S85" i="25"/>
  <c r="S93" i="25"/>
  <c r="S101" i="25"/>
  <c r="S109" i="25"/>
  <c r="S117" i="25"/>
  <c r="S125" i="25"/>
  <c r="S133" i="25"/>
  <c r="S141" i="25"/>
  <c r="S149" i="25"/>
  <c r="S157" i="25"/>
  <c r="S3" i="24"/>
  <c r="S11" i="24"/>
  <c r="S19" i="24"/>
  <c r="S27" i="24"/>
  <c r="S35" i="24"/>
  <c r="S43" i="24"/>
  <c r="S51" i="24"/>
  <c r="S59" i="24"/>
  <c r="S67" i="24"/>
  <c r="S75" i="24"/>
  <c r="S83" i="24"/>
  <c r="S91" i="24"/>
  <c r="S99" i="24"/>
  <c r="S107" i="24"/>
  <c r="S115" i="24"/>
  <c r="S123" i="24"/>
  <c r="S131" i="24"/>
  <c r="S139" i="24"/>
  <c r="S147" i="24"/>
  <c r="S155" i="24"/>
  <c r="S163" i="24"/>
  <c r="S9" i="18"/>
  <c r="S17" i="18"/>
  <c r="S25" i="18"/>
  <c r="S33" i="18"/>
  <c r="S41" i="18"/>
  <c r="S49" i="18"/>
  <c r="S57" i="18"/>
  <c r="S65" i="18"/>
  <c r="S73" i="18"/>
  <c r="S81" i="18"/>
  <c r="S89" i="18"/>
  <c r="S97" i="18"/>
  <c r="S105" i="18"/>
  <c r="S113" i="18"/>
  <c r="S121" i="18"/>
  <c r="S129" i="18"/>
  <c r="S137" i="18"/>
  <c r="S145" i="18"/>
  <c r="S153" i="18"/>
  <c r="S161" i="18"/>
  <c r="S7" i="17"/>
  <c r="S15" i="17"/>
  <c r="S23" i="17"/>
  <c r="S31" i="17"/>
  <c r="S39" i="17"/>
  <c r="S47" i="17"/>
  <c r="S55" i="17"/>
  <c r="S63" i="17"/>
  <c r="S71" i="17"/>
  <c r="S79" i="17"/>
  <c r="S87" i="17"/>
  <c r="S95" i="17"/>
  <c r="S103" i="17"/>
  <c r="S111" i="17"/>
  <c r="S119" i="17"/>
  <c r="S127" i="17"/>
  <c r="S135" i="17"/>
  <c r="S143" i="17"/>
  <c r="S151" i="17"/>
  <c r="S159" i="17"/>
  <c r="S5" i="16"/>
  <c r="S13" i="16"/>
  <c r="S21" i="16"/>
  <c r="S29" i="16"/>
  <c r="S37" i="16"/>
  <c r="S45" i="16"/>
  <c r="S53" i="16"/>
  <c r="S61" i="16"/>
  <c r="S69" i="16"/>
  <c r="S77" i="16"/>
  <c r="S85" i="16"/>
  <c r="S93" i="16"/>
  <c r="S101" i="16"/>
  <c r="S109" i="16"/>
  <c r="S117" i="16"/>
  <c r="S125" i="16"/>
  <c r="S133" i="16"/>
  <c r="S141" i="16"/>
  <c r="S149" i="16"/>
  <c r="S157" i="16"/>
  <c r="S3" i="15"/>
  <c r="S11" i="15"/>
  <c r="S19" i="15"/>
  <c r="S27" i="15"/>
  <c r="S35" i="15"/>
  <c r="S43" i="15"/>
  <c r="S51" i="15"/>
  <c r="S59" i="15"/>
  <c r="S67" i="15"/>
  <c r="S75" i="15"/>
  <c r="S83" i="15"/>
  <c r="S91" i="15"/>
  <c r="S99" i="15"/>
  <c r="S107" i="15"/>
  <c r="S115" i="15"/>
  <c r="S123" i="15"/>
  <c r="S131" i="15"/>
  <c r="S139" i="15"/>
  <c r="S147" i="15"/>
  <c r="S155" i="15"/>
  <c r="S163" i="15"/>
  <c r="S9" i="14"/>
  <c r="S17" i="14"/>
  <c r="S25" i="14"/>
  <c r="S33" i="14"/>
  <c r="S41" i="14"/>
  <c r="S49" i="14"/>
  <c r="S57" i="14"/>
  <c r="S65" i="14"/>
  <c r="S73" i="14"/>
  <c r="S81" i="14"/>
  <c r="S89" i="14"/>
  <c r="S97" i="14"/>
  <c r="S105" i="14"/>
  <c r="S113" i="14"/>
  <c r="S121" i="14"/>
  <c r="S129" i="14"/>
  <c r="S137" i="14"/>
  <c r="S145" i="14"/>
  <c r="S153" i="14"/>
  <c r="S161" i="14"/>
  <c r="S7" i="13"/>
  <c r="S15" i="13"/>
  <c r="S23" i="13"/>
  <c r="S31" i="13"/>
  <c r="S39" i="13"/>
  <c r="S47" i="13"/>
  <c r="S55" i="13"/>
  <c r="S63" i="13"/>
  <c r="S71" i="13"/>
  <c r="S79" i="13"/>
  <c r="S87" i="13"/>
  <c r="S95" i="13"/>
  <c r="S103" i="13"/>
  <c r="S111" i="13"/>
  <c r="S119" i="13"/>
  <c r="S154" i="35"/>
  <c r="S162" i="35"/>
  <c r="S8" i="34"/>
  <c r="S16" i="34"/>
  <c r="S24" i="34"/>
  <c r="S32" i="34"/>
  <c r="S40" i="34"/>
  <c r="S48" i="34"/>
  <c r="S56" i="34"/>
  <c r="S64" i="34"/>
  <c r="S72" i="34"/>
  <c r="S80" i="34"/>
  <c r="S88" i="34"/>
  <c r="S96" i="34"/>
  <c r="S104" i="34"/>
  <c r="S112" i="34"/>
  <c r="S120" i="34"/>
  <c r="S128" i="34"/>
  <c r="S136" i="34"/>
  <c r="S144" i="34"/>
  <c r="S152" i="34"/>
  <c r="S160" i="34"/>
  <c r="S4" i="32"/>
  <c r="S12" i="32"/>
  <c r="S20" i="32"/>
  <c r="S28" i="32"/>
  <c r="S36" i="32"/>
  <c r="S44" i="32"/>
  <c r="S52" i="32"/>
  <c r="S60" i="32"/>
  <c r="S68" i="32"/>
  <c r="S76" i="32"/>
  <c r="S84" i="32"/>
  <c r="S92" i="32"/>
  <c r="S100" i="32"/>
  <c r="S108" i="32"/>
  <c r="S116" i="32"/>
  <c r="S124" i="32"/>
  <c r="S132" i="32"/>
  <c r="S140" i="32"/>
  <c r="S148" i="32"/>
  <c r="S156" i="32"/>
  <c r="S10" i="31"/>
  <c r="S18" i="31"/>
  <c r="S26" i="31"/>
  <c r="S34" i="31"/>
  <c r="S42" i="31"/>
  <c r="S50" i="31"/>
  <c r="S58" i="31"/>
  <c r="S66" i="31"/>
  <c r="S74" i="31"/>
  <c r="S82" i="31"/>
  <c r="S90" i="31"/>
  <c r="S98" i="31"/>
  <c r="S106" i="31"/>
  <c r="S114" i="31"/>
  <c r="S122" i="31"/>
  <c r="S130" i="31"/>
  <c r="S138" i="31"/>
  <c r="S146" i="31"/>
  <c r="S154" i="31"/>
  <c r="S162" i="31"/>
  <c r="S8" i="30"/>
  <c r="S16" i="30"/>
  <c r="S24" i="30"/>
  <c r="S32" i="30"/>
  <c r="S40" i="30"/>
  <c r="S48" i="30"/>
  <c r="S56" i="30"/>
  <c r="S64" i="30"/>
  <c r="S72" i="30"/>
  <c r="S80" i="30"/>
  <c r="S88" i="30"/>
  <c r="S96" i="30"/>
  <c r="S104" i="30"/>
  <c r="S112" i="30"/>
  <c r="S120" i="30"/>
  <c r="S128" i="30"/>
  <c r="S136" i="30"/>
  <c r="S144" i="30"/>
  <c r="S152" i="30"/>
  <c r="S160" i="30"/>
  <c r="S6" i="29"/>
  <c r="S14" i="29"/>
  <c r="S22" i="29"/>
  <c r="S30" i="29"/>
  <c r="S38" i="29"/>
  <c r="S46" i="29"/>
  <c r="S54" i="29"/>
  <c r="S62" i="29"/>
  <c r="S70" i="29"/>
  <c r="S78" i="29"/>
  <c r="S86" i="29"/>
  <c r="S94" i="29"/>
  <c r="S102" i="29"/>
  <c r="S110" i="29"/>
  <c r="S118" i="29"/>
  <c r="S126" i="29"/>
  <c r="S134" i="29"/>
  <c r="S142" i="29"/>
  <c r="S150" i="29"/>
  <c r="S158" i="29"/>
  <c r="S4" i="28"/>
  <c r="S12" i="28"/>
  <c r="S20" i="28"/>
  <c r="S28" i="28"/>
  <c r="S36" i="28"/>
  <c r="S44" i="28"/>
  <c r="S52" i="28"/>
  <c r="S60" i="28"/>
  <c r="S68" i="28"/>
  <c r="S76" i="28"/>
  <c r="S84" i="28"/>
  <c r="S92" i="28"/>
  <c r="S100" i="28"/>
  <c r="S108" i="28"/>
  <c r="S116" i="28"/>
  <c r="S124" i="28"/>
  <c r="S132" i="28"/>
  <c r="S140" i="28"/>
  <c r="S148" i="28"/>
  <c r="S156" i="28"/>
  <c r="S10" i="27"/>
  <c r="S18" i="27"/>
  <c r="S26" i="27"/>
  <c r="S34" i="27"/>
  <c r="S42" i="27"/>
  <c r="S50" i="27"/>
  <c r="S58" i="27"/>
  <c r="S66" i="27"/>
  <c r="S74" i="27"/>
  <c r="S82" i="27"/>
  <c r="S90" i="27"/>
  <c r="S98" i="27"/>
  <c r="S106" i="27"/>
  <c r="S114" i="27"/>
  <c r="S122" i="27"/>
  <c r="S130" i="27"/>
  <c r="S138" i="27"/>
  <c r="S146" i="27"/>
  <c r="S154" i="27"/>
  <c r="S162" i="27"/>
  <c r="S8" i="26"/>
  <c r="S16" i="26"/>
  <c r="S24" i="26"/>
  <c r="S32" i="26"/>
  <c r="S40" i="26"/>
  <c r="S48" i="26"/>
  <c r="S56" i="26"/>
  <c r="S64" i="26"/>
  <c r="S72" i="26"/>
  <c r="S80" i="26"/>
  <c r="S88" i="26"/>
  <c r="S96" i="26"/>
  <c r="S104" i="26"/>
  <c r="S112" i="26"/>
  <c r="S120" i="26"/>
  <c r="S128" i="26"/>
  <c r="S136" i="26"/>
  <c r="S144" i="26"/>
  <c r="S152" i="26"/>
  <c r="S160" i="26"/>
  <c r="S6" i="25"/>
  <c r="S14" i="25"/>
  <c r="S22" i="25"/>
  <c r="S30" i="25"/>
  <c r="S38" i="25"/>
  <c r="S46" i="25"/>
  <c r="S54" i="25"/>
  <c r="S62" i="25"/>
  <c r="S70" i="25"/>
  <c r="S78" i="25"/>
  <c r="S86" i="25"/>
  <c r="S94" i="25"/>
  <c r="S102" i="25"/>
  <c r="S110" i="25"/>
  <c r="S118" i="25"/>
  <c r="S126" i="25"/>
  <c r="S134" i="25"/>
  <c r="S142" i="25"/>
  <c r="S150" i="25"/>
  <c r="S158" i="25"/>
  <c r="S4" i="24"/>
  <c r="S12" i="24"/>
  <c r="S20" i="24"/>
  <c r="S28" i="24"/>
  <c r="S36" i="24"/>
  <c r="S44" i="24"/>
  <c r="S52" i="24"/>
  <c r="S60" i="24"/>
  <c r="S68" i="24"/>
  <c r="S76" i="24"/>
  <c r="S84" i="24"/>
  <c r="S92" i="24"/>
  <c r="S100" i="24"/>
  <c r="S108" i="24"/>
  <c r="S116" i="24"/>
  <c r="S124" i="24"/>
  <c r="S132" i="24"/>
  <c r="S140" i="24"/>
  <c r="S148" i="24"/>
  <c r="S156" i="24"/>
  <c r="S10" i="18"/>
  <c r="S18" i="18"/>
  <c r="S26" i="18"/>
  <c r="S34" i="18"/>
  <c r="S42" i="18"/>
  <c r="S50" i="18"/>
  <c r="S58" i="18"/>
  <c r="S66" i="18"/>
  <c r="S74" i="18"/>
  <c r="S82" i="18"/>
  <c r="S90" i="18"/>
  <c r="S98" i="18"/>
  <c r="S106" i="18"/>
  <c r="S114" i="18"/>
  <c r="S122" i="18"/>
  <c r="S130" i="18"/>
  <c r="S138" i="18"/>
  <c r="S146" i="18"/>
  <c r="S154" i="18"/>
  <c r="S162" i="18"/>
  <c r="S8" i="17"/>
  <c r="S16" i="17"/>
  <c r="S24" i="17"/>
  <c r="S32" i="17"/>
  <c r="S40" i="17"/>
  <c r="S48" i="17"/>
  <c r="S56" i="17"/>
  <c r="S64" i="17"/>
  <c r="S72" i="17"/>
  <c r="S80" i="17"/>
  <c r="S88" i="17"/>
  <c r="S96" i="17"/>
  <c r="S104" i="17"/>
  <c r="S112" i="17"/>
  <c r="S120" i="17"/>
  <c r="S128" i="17"/>
  <c r="S136" i="17"/>
  <c r="S144" i="17"/>
  <c r="S152" i="17"/>
  <c r="S160" i="17"/>
  <c r="S6" i="16"/>
  <c r="S14" i="16"/>
  <c r="S22" i="16"/>
  <c r="S30" i="16"/>
  <c r="S38" i="16"/>
  <c r="S46" i="16"/>
  <c r="S62" i="16"/>
  <c r="S70" i="16"/>
  <c r="S78" i="16"/>
  <c r="S86" i="16"/>
  <c r="S94" i="16"/>
  <c r="S102" i="16"/>
  <c r="S110" i="16"/>
  <c r="S118" i="16"/>
  <c r="S126" i="16"/>
  <c r="S134" i="16"/>
  <c r="S142" i="16"/>
  <c r="S150" i="16"/>
  <c r="S158" i="16"/>
  <c r="S4" i="15"/>
  <c r="S12" i="15"/>
  <c r="S20" i="15"/>
  <c r="S28" i="15"/>
  <c r="S36" i="15"/>
  <c r="S44" i="15"/>
  <c r="S52" i="15"/>
  <c r="S60" i="15"/>
  <c r="S68" i="15"/>
  <c r="S76" i="15"/>
  <c r="S84" i="15"/>
  <c r="S92" i="15"/>
  <c r="S100" i="15"/>
  <c r="S108" i="15"/>
  <c r="S116" i="15"/>
  <c r="S124" i="15"/>
  <c r="S132" i="15"/>
  <c r="S140" i="15"/>
  <c r="S148" i="15"/>
  <c r="S156" i="15"/>
  <c r="S10" i="14"/>
  <c r="S18" i="14"/>
  <c r="S26" i="14"/>
  <c r="S34" i="14"/>
  <c r="S42" i="14"/>
  <c r="S50" i="14"/>
  <c r="S58" i="14"/>
  <c r="S66" i="14"/>
  <c r="S74" i="14"/>
  <c r="S82" i="14"/>
  <c r="S90" i="14"/>
  <c r="S98" i="14"/>
  <c r="S106" i="14"/>
  <c r="S114" i="14"/>
  <c r="S122" i="14"/>
  <c r="S130" i="14"/>
  <c r="S138" i="14"/>
  <c r="S146" i="14"/>
  <c r="S154" i="14"/>
  <c r="S162" i="14"/>
  <c r="S8" i="13"/>
  <c r="S16" i="13"/>
  <c r="S24" i="13"/>
  <c r="S32" i="13"/>
  <c r="S40" i="13"/>
  <c r="S48" i="13"/>
  <c r="S56" i="13"/>
  <c r="S64" i="13"/>
  <c r="S72" i="13"/>
  <c r="S80" i="13"/>
  <c r="S88" i="13"/>
  <c r="S96" i="13"/>
  <c r="S104" i="13"/>
  <c r="S147" i="35"/>
  <c r="S155" i="35"/>
  <c r="S163" i="35"/>
  <c r="S9" i="34"/>
  <c r="S17" i="34"/>
  <c r="S25" i="34"/>
  <c r="S33" i="34"/>
  <c r="S41" i="34"/>
  <c r="S49" i="34"/>
  <c r="S57" i="34"/>
  <c r="S65" i="34"/>
  <c r="S73" i="34"/>
  <c r="S81" i="34"/>
  <c r="S89" i="34"/>
  <c r="S97" i="34"/>
  <c r="S105" i="34"/>
  <c r="S113" i="34"/>
  <c r="S121" i="34"/>
  <c r="S129" i="34"/>
  <c r="S137" i="34"/>
  <c r="S145" i="34"/>
  <c r="S153" i="34"/>
  <c r="S161" i="34"/>
  <c r="S5" i="32"/>
  <c r="S13" i="32"/>
  <c r="S21" i="32"/>
  <c r="S29" i="32"/>
  <c r="S37" i="32"/>
  <c r="S45" i="32"/>
  <c r="S53" i="32"/>
  <c r="S61" i="32"/>
  <c r="S69" i="32"/>
  <c r="S77" i="32"/>
  <c r="S85" i="32"/>
  <c r="S93" i="32"/>
  <c r="S101" i="32"/>
  <c r="S109" i="32"/>
  <c r="S117" i="32"/>
  <c r="S125" i="32"/>
  <c r="S133" i="32"/>
  <c r="S141" i="32"/>
  <c r="S149" i="32"/>
  <c r="S157" i="32"/>
  <c r="S3" i="31"/>
  <c r="S11" i="31"/>
  <c r="S19" i="31"/>
  <c r="S27" i="31"/>
  <c r="S35" i="31"/>
  <c r="S43" i="31"/>
  <c r="S51" i="31"/>
  <c r="S59" i="31"/>
  <c r="S67" i="31"/>
  <c r="S75" i="31"/>
  <c r="S83" i="31"/>
  <c r="S91" i="31"/>
  <c r="S99" i="31"/>
  <c r="S107" i="31"/>
  <c r="S115" i="31"/>
  <c r="S123" i="31"/>
  <c r="S131" i="31"/>
  <c r="S139" i="31"/>
  <c r="S147" i="31"/>
  <c r="S155" i="31"/>
  <c r="S163" i="31"/>
  <c r="S9" i="30"/>
  <c r="S17" i="30"/>
  <c r="S25" i="30"/>
  <c r="S33" i="30"/>
  <c r="S41" i="30"/>
  <c r="S49" i="30"/>
  <c r="S57" i="30"/>
  <c r="S65" i="30"/>
  <c r="S73" i="30"/>
  <c r="S81" i="30"/>
  <c r="S89" i="30"/>
  <c r="S97" i="30"/>
  <c r="S105" i="30"/>
  <c r="S113" i="30"/>
  <c r="S121" i="30"/>
  <c r="S129" i="30"/>
  <c r="S137" i="30"/>
  <c r="S145" i="30"/>
  <c r="S153" i="30"/>
  <c r="S161" i="30"/>
  <c r="S7" i="29"/>
  <c r="S15" i="29"/>
  <c r="S23" i="29"/>
  <c r="S31" i="29"/>
  <c r="S39" i="29"/>
  <c r="S47" i="29"/>
  <c r="S55" i="29"/>
  <c r="S63" i="29"/>
  <c r="S71" i="29"/>
  <c r="S79" i="29"/>
  <c r="S87" i="29"/>
  <c r="S95" i="29"/>
  <c r="S103" i="29"/>
  <c r="S111" i="29"/>
  <c r="S119" i="29"/>
  <c r="S127" i="29"/>
  <c r="S135" i="29"/>
  <c r="S143" i="29"/>
  <c r="S151" i="29"/>
  <c r="S159" i="29"/>
  <c r="S5" i="28"/>
  <c r="S13" i="28"/>
  <c r="S21" i="28"/>
  <c r="S29" i="28"/>
  <c r="S37" i="28"/>
  <c r="S45" i="28"/>
  <c r="S53" i="28"/>
  <c r="S61" i="28"/>
  <c r="S69" i="28"/>
  <c r="S77" i="28"/>
  <c r="S85" i="28"/>
  <c r="S93" i="28"/>
  <c r="S101" i="28"/>
  <c r="S109" i="28"/>
  <c r="S117" i="28"/>
  <c r="S125" i="28"/>
  <c r="S133" i="28"/>
  <c r="S141" i="28"/>
  <c r="S149" i="28"/>
  <c r="S157" i="28"/>
  <c r="S3" i="27"/>
  <c r="S11" i="27"/>
  <c r="S19" i="27"/>
  <c r="S27" i="27"/>
  <c r="S35" i="27"/>
  <c r="S43" i="27"/>
  <c r="S51" i="27"/>
  <c r="S59" i="27"/>
  <c r="S67" i="27"/>
  <c r="S75" i="27"/>
  <c r="S83" i="27"/>
  <c r="S91" i="27"/>
  <c r="S99" i="27"/>
  <c r="S107" i="27"/>
  <c r="S115" i="27"/>
  <c r="S123" i="27"/>
  <c r="S131" i="27"/>
  <c r="S139" i="27"/>
  <c r="S147" i="27"/>
  <c r="S155" i="27"/>
  <c r="S163" i="27"/>
  <c r="S9" i="26"/>
  <c r="S17" i="26"/>
  <c r="S25" i="26"/>
  <c r="S33" i="26"/>
  <c r="S41" i="26"/>
  <c r="S49" i="26"/>
  <c r="S57" i="26"/>
  <c r="S65" i="26"/>
  <c r="S73" i="26"/>
  <c r="S81" i="26"/>
  <c r="S89" i="26"/>
  <c r="S97" i="26"/>
  <c r="S105" i="26"/>
  <c r="S113" i="26"/>
  <c r="S121" i="26"/>
  <c r="S129" i="26"/>
  <c r="S137" i="26"/>
  <c r="S145" i="26"/>
  <c r="S153" i="26"/>
  <c r="S161" i="26"/>
  <c r="S7" i="25"/>
  <c r="S15" i="25"/>
  <c r="S23" i="25"/>
  <c r="S31" i="25"/>
  <c r="S39" i="25"/>
  <c r="S47" i="25"/>
  <c r="S55" i="25"/>
  <c r="S63" i="25"/>
  <c r="S71" i="25"/>
  <c r="S79" i="25"/>
  <c r="S87" i="25"/>
  <c r="S95" i="25"/>
  <c r="S103" i="25"/>
  <c r="S111" i="25"/>
  <c r="S119" i="25"/>
  <c r="S127" i="25"/>
  <c r="S135" i="25"/>
  <c r="S143" i="25"/>
  <c r="S151" i="25"/>
  <c r="S159" i="25"/>
  <c r="S5" i="24"/>
  <c r="S13" i="24"/>
  <c r="S21" i="24"/>
  <c r="S29" i="24"/>
  <c r="S37" i="24"/>
  <c r="S45" i="24"/>
  <c r="S53" i="24"/>
  <c r="S61" i="24"/>
  <c r="S69" i="24"/>
  <c r="S77" i="24"/>
  <c r="S85" i="24"/>
  <c r="S93" i="24"/>
  <c r="S101" i="24"/>
  <c r="S109" i="24"/>
  <c r="S117" i="24"/>
  <c r="S125" i="24"/>
  <c r="S133" i="24"/>
  <c r="S141" i="24"/>
  <c r="S149" i="24"/>
  <c r="S157" i="24"/>
  <c r="S3" i="18"/>
  <c r="S11" i="18"/>
  <c r="S19" i="18"/>
  <c r="S27" i="18"/>
  <c r="S35" i="18"/>
  <c r="S43" i="18"/>
  <c r="S51" i="18"/>
  <c r="S59" i="18"/>
  <c r="S67" i="18"/>
  <c r="S75" i="18"/>
  <c r="S83" i="18"/>
  <c r="S91" i="18"/>
  <c r="S99" i="18"/>
  <c r="S107" i="18"/>
  <c r="S115" i="18"/>
  <c r="S123" i="18"/>
  <c r="S131" i="18"/>
  <c r="S139" i="18"/>
  <c r="S147" i="18"/>
  <c r="S155" i="18"/>
  <c r="S163" i="18"/>
  <c r="S9" i="17"/>
  <c r="S17" i="17"/>
  <c r="S25" i="17"/>
  <c r="S33" i="17"/>
  <c r="S41" i="17"/>
  <c r="S49" i="17"/>
  <c r="S57" i="17"/>
  <c r="S65" i="17"/>
  <c r="S73" i="17"/>
  <c r="S81" i="17"/>
  <c r="S89" i="17"/>
  <c r="S97" i="17"/>
  <c r="S105" i="17"/>
  <c r="S113" i="17"/>
  <c r="S121" i="17"/>
  <c r="S129" i="17"/>
  <c r="S137" i="17"/>
  <c r="S145" i="17"/>
  <c r="S153" i="17"/>
  <c r="S161" i="17"/>
  <c r="S7" i="16"/>
  <c r="S15" i="16"/>
  <c r="S23" i="16"/>
  <c r="S31" i="16"/>
  <c r="S39" i="16"/>
  <c r="S47" i="16"/>
  <c r="S55" i="16"/>
  <c r="S63" i="16"/>
  <c r="S71" i="16"/>
  <c r="S79" i="16"/>
  <c r="S87" i="16"/>
  <c r="S95" i="16"/>
  <c r="S103" i="16"/>
  <c r="S111" i="16"/>
  <c r="S119" i="16"/>
  <c r="S127" i="16"/>
  <c r="S135" i="16"/>
  <c r="S143" i="16"/>
  <c r="S151" i="16"/>
  <c r="S159" i="16"/>
  <c r="S5" i="15"/>
  <c r="S13" i="15"/>
  <c r="S21" i="15"/>
  <c r="S29" i="15"/>
  <c r="S37" i="15"/>
  <c r="S45" i="15"/>
  <c r="S53" i="15"/>
  <c r="S61" i="15"/>
  <c r="S69" i="15"/>
  <c r="S77" i="15"/>
  <c r="S85" i="15"/>
  <c r="S93" i="15"/>
  <c r="S101" i="15"/>
  <c r="S109" i="15"/>
  <c r="S117" i="15"/>
  <c r="S125" i="15"/>
  <c r="S133" i="15"/>
  <c r="S141" i="15"/>
  <c r="S149" i="15"/>
  <c r="S157" i="15"/>
  <c r="S3" i="14"/>
  <c r="S11" i="14"/>
  <c r="S19" i="14"/>
  <c r="S27" i="14"/>
  <c r="S35" i="14"/>
  <c r="S43" i="14"/>
  <c r="S51" i="14"/>
  <c r="S59" i="14"/>
  <c r="S67" i="14"/>
  <c r="S75" i="14"/>
  <c r="S83" i="14"/>
  <c r="S91" i="14"/>
  <c r="S99" i="14"/>
  <c r="S107" i="14"/>
  <c r="S115" i="14"/>
  <c r="S123" i="14"/>
  <c r="S131" i="14"/>
  <c r="S139" i="14"/>
  <c r="S147" i="14"/>
  <c r="S155" i="14"/>
  <c r="S163" i="14"/>
  <c r="S9" i="13"/>
  <c r="S17" i="13"/>
  <c r="S25" i="13"/>
  <c r="S33" i="13"/>
  <c r="S41" i="13"/>
  <c r="S49" i="13"/>
  <c r="S57" i="13"/>
  <c r="S65" i="13"/>
  <c r="S73" i="13"/>
  <c r="S81" i="13"/>
  <c r="S89" i="13"/>
  <c r="S97" i="13"/>
  <c r="S105" i="13"/>
  <c r="S113" i="13"/>
  <c r="S121" i="13"/>
  <c r="S70" i="28"/>
  <c r="S78" i="28"/>
  <c r="S86" i="28"/>
  <c r="S94" i="28"/>
  <c r="S102" i="28"/>
  <c r="S110" i="28"/>
  <c r="S118" i="28"/>
  <c r="S126" i="28"/>
  <c r="S134" i="28"/>
  <c r="S142" i="28"/>
  <c r="S150" i="28"/>
  <c r="S158" i="28"/>
  <c r="S4" i="27"/>
  <c r="S12" i="27"/>
  <c r="S20" i="27"/>
  <c r="S28" i="27"/>
  <c r="S36" i="27"/>
  <c r="S44" i="27"/>
  <c r="S52" i="27"/>
  <c r="S60" i="27"/>
  <c r="S68" i="27"/>
  <c r="S76" i="27"/>
  <c r="S84" i="27"/>
  <c r="S92" i="27"/>
  <c r="S100" i="27"/>
  <c r="S108" i="27"/>
  <c r="S116" i="27"/>
  <c r="S124" i="27"/>
  <c r="S132" i="27"/>
  <c r="S140" i="27"/>
  <c r="S148" i="27"/>
  <c r="S156" i="27"/>
  <c r="S10" i="26"/>
  <c r="S18" i="26"/>
  <c r="S26" i="26"/>
  <c r="S34" i="26"/>
  <c r="S42" i="26"/>
  <c r="S50" i="26"/>
  <c r="S58" i="26"/>
  <c r="S66" i="26"/>
  <c r="S74" i="26"/>
  <c r="S82" i="26"/>
  <c r="S90" i="26"/>
  <c r="S98" i="26"/>
  <c r="S106" i="26"/>
  <c r="S114" i="26"/>
  <c r="S122" i="26"/>
  <c r="S130" i="26"/>
  <c r="S138" i="26"/>
  <c r="S146" i="26"/>
  <c r="S154" i="26"/>
  <c r="S162" i="26"/>
  <c r="S8" i="25"/>
  <c r="S16" i="25"/>
  <c r="S24" i="25"/>
  <c r="S32" i="25"/>
  <c r="S40" i="25"/>
  <c r="S48" i="25"/>
  <c r="S56" i="25"/>
  <c r="S64" i="25"/>
  <c r="S72" i="25"/>
  <c r="S80" i="25"/>
  <c r="S88" i="25"/>
  <c r="S96" i="25"/>
  <c r="S104" i="25"/>
  <c r="S112" i="25"/>
  <c r="S120" i="25"/>
  <c r="S128" i="25"/>
  <c r="S136" i="25"/>
  <c r="S144" i="25"/>
  <c r="S152" i="25"/>
  <c r="S160" i="25"/>
  <c r="S6" i="24"/>
  <c r="S14" i="24"/>
  <c r="S22" i="24"/>
  <c r="S30" i="24"/>
  <c r="S38" i="24"/>
  <c r="S46" i="24"/>
  <c r="S54" i="24"/>
  <c r="S62" i="24"/>
  <c r="S70" i="24"/>
  <c r="S78" i="24"/>
  <c r="S86" i="24"/>
  <c r="S94" i="24"/>
  <c r="S102" i="24"/>
  <c r="S110" i="24"/>
  <c r="S118" i="24"/>
  <c r="S126" i="24"/>
  <c r="S134" i="24"/>
  <c r="S142" i="24"/>
  <c r="S150" i="24"/>
  <c r="S158" i="24"/>
  <c r="S4" i="18"/>
  <c r="S12" i="18"/>
  <c r="S20" i="18"/>
  <c r="S28" i="18"/>
  <c r="S36" i="18"/>
  <c r="S44" i="18"/>
  <c r="S52" i="18"/>
  <c r="S60" i="18"/>
  <c r="S68" i="18"/>
  <c r="S76" i="18"/>
  <c r="S84" i="18"/>
  <c r="S92" i="18"/>
  <c r="S100" i="18"/>
  <c r="S108" i="18"/>
  <c r="S116" i="18"/>
  <c r="S124" i="18"/>
  <c r="S132" i="18"/>
  <c r="S140" i="18"/>
  <c r="S148" i="18"/>
  <c r="S156" i="18"/>
  <c r="S10" i="17"/>
  <c r="S18" i="17"/>
  <c r="S26" i="17"/>
  <c r="S34" i="17"/>
  <c r="S42" i="17"/>
  <c r="S50" i="17"/>
  <c r="S58" i="17"/>
  <c r="S66" i="17"/>
  <c r="S74" i="17"/>
  <c r="S82" i="17"/>
  <c r="S90" i="17"/>
  <c r="S98" i="17"/>
  <c r="S106" i="17"/>
  <c r="S114" i="17"/>
  <c r="S122" i="17"/>
  <c r="S130" i="17"/>
  <c r="S138" i="17"/>
  <c r="S146" i="17"/>
  <c r="S154" i="17"/>
  <c r="S162" i="17"/>
  <c r="S8" i="16"/>
  <c r="S16" i="16"/>
  <c r="S24" i="16"/>
  <c r="S32" i="16"/>
  <c r="S40" i="16"/>
  <c r="S48" i="16"/>
  <c r="S56" i="16"/>
  <c r="S64" i="16"/>
  <c r="S72" i="16"/>
  <c r="S80" i="16"/>
  <c r="S88" i="16"/>
  <c r="S96" i="16"/>
  <c r="S104" i="16"/>
  <c r="S112" i="16"/>
  <c r="S120" i="16"/>
  <c r="S128" i="16"/>
  <c r="S136" i="16"/>
  <c r="S144" i="16"/>
  <c r="S152" i="16"/>
  <c r="S160" i="16"/>
  <c r="S6" i="15"/>
  <c r="S14" i="15"/>
  <c r="S22" i="15"/>
  <c r="S30" i="15"/>
  <c r="S38" i="15"/>
  <c r="S46" i="15"/>
  <c r="S54" i="15"/>
  <c r="S62" i="15"/>
  <c r="S70" i="15"/>
  <c r="S78" i="15"/>
  <c r="S86" i="15"/>
  <c r="S94" i="15"/>
  <c r="S102" i="15"/>
  <c r="S110" i="15"/>
  <c r="S118" i="15"/>
  <c r="S126" i="15"/>
  <c r="S134" i="15"/>
  <c r="S142" i="15"/>
  <c r="S150" i="15"/>
  <c r="S158" i="15"/>
  <c r="S4" i="14"/>
  <c r="S12" i="14"/>
  <c r="S20" i="14"/>
  <c r="S28" i="14"/>
  <c r="S36" i="14"/>
  <c r="S44" i="14"/>
  <c r="S52" i="14"/>
  <c r="S60" i="14"/>
  <c r="S68" i="14"/>
  <c r="S76" i="14"/>
  <c r="S84" i="14"/>
  <c r="S92" i="14"/>
  <c r="S100" i="14"/>
  <c r="S108" i="14"/>
  <c r="S116" i="14"/>
  <c r="S124" i="14"/>
  <c r="S132" i="14"/>
  <c r="S140" i="14"/>
  <c r="S148" i="14"/>
  <c r="S156" i="14"/>
  <c r="S10" i="13"/>
  <c r="S18" i="13"/>
  <c r="S26" i="13"/>
  <c r="S34" i="13"/>
  <c r="S42" i="13"/>
  <c r="S50" i="13"/>
  <c r="S58" i="13"/>
  <c r="S66" i="13"/>
  <c r="S74" i="13"/>
  <c r="S82" i="13"/>
  <c r="S90" i="13"/>
  <c r="S98" i="13"/>
  <c r="S106" i="13"/>
  <c r="S114" i="13"/>
  <c r="S122" i="13"/>
  <c r="S130" i="13"/>
  <c r="S138" i="13"/>
  <c r="S146" i="13"/>
  <c r="S154" i="13"/>
  <c r="S162" i="13"/>
  <c r="S8" i="12"/>
  <c r="S16" i="12"/>
  <c r="S24" i="12"/>
  <c r="S32" i="12"/>
  <c r="S40" i="12"/>
  <c r="S48" i="12"/>
  <c r="S56" i="12"/>
  <c r="S64" i="12"/>
  <c r="S72" i="12"/>
  <c r="S80" i="12"/>
  <c r="S88" i="12"/>
  <c r="S96" i="12"/>
  <c r="S104" i="12"/>
  <c r="S112" i="12"/>
  <c r="S120" i="12"/>
  <c r="S128" i="12"/>
  <c r="S136" i="12"/>
  <c r="S144" i="12"/>
  <c r="S152" i="12"/>
  <c r="S160" i="12"/>
  <c r="S6" i="11"/>
  <c r="S14" i="11"/>
  <c r="S22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4" i="10"/>
  <c r="S12" i="10"/>
  <c r="S20" i="10"/>
  <c r="S28" i="10"/>
  <c r="S36" i="10"/>
  <c r="S44" i="10"/>
  <c r="S52" i="10"/>
  <c r="S60" i="10"/>
  <c r="S68" i="10"/>
  <c r="S76" i="10"/>
  <c r="S84" i="10"/>
  <c r="S92" i="10"/>
  <c r="S100" i="10"/>
  <c r="S108" i="10"/>
  <c r="S116" i="10"/>
  <c r="S124" i="10"/>
  <c r="S132" i="10"/>
  <c r="S140" i="10"/>
  <c r="S148" i="10"/>
  <c r="S156" i="10"/>
  <c r="S10" i="9"/>
  <c r="S18" i="9"/>
  <c r="S26" i="9"/>
  <c r="S34" i="9"/>
  <c r="S42" i="9"/>
  <c r="S50" i="9"/>
  <c r="S58" i="9"/>
  <c r="S66" i="9"/>
  <c r="S74" i="9"/>
  <c r="S82" i="9"/>
  <c r="S90" i="9"/>
  <c r="S98" i="9"/>
  <c r="S106" i="9"/>
  <c r="S114" i="9"/>
  <c r="S122" i="9"/>
  <c r="S130" i="9"/>
  <c r="S138" i="9"/>
  <c r="S146" i="9"/>
  <c r="S154" i="9"/>
  <c r="S162" i="9"/>
  <c r="S8" i="8"/>
  <c r="S16" i="8"/>
  <c r="S24" i="8"/>
  <c r="S32" i="8"/>
  <c r="S40" i="8"/>
  <c r="S48" i="8"/>
  <c r="S56" i="8"/>
  <c r="S64" i="8"/>
  <c r="S72" i="8"/>
  <c r="S80" i="8"/>
  <c r="S88" i="8"/>
  <c r="S96" i="8"/>
  <c r="S104" i="8"/>
  <c r="S112" i="8"/>
  <c r="S120" i="8"/>
  <c r="S128" i="8"/>
  <c r="S136" i="8"/>
  <c r="S144" i="8"/>
  <c r="S152" i="8"/>
  <c r="S160" i="8"/>
  <c r="S6" i="7"/>
  <c r="S14" i="7"/>
  <c r="S22" i="7"/>
  <c r="S30" i="7"/>
  <c r="S38" i="7"/>
  <c r="S46" i="7"/>
  <c r="S54" i="7"/>
  <c r="S62" i="7"/>
  <c r="S70" i="7"/>
  <c r="S78" i="7"/>
  <c r="S86" i="7"/>
  <c r="S94" i="7"/>
  <c r="S102" i="7"/>
  <c r="S110" i="7"/>
  <c r="S118" i="7"/>
  <c r="S126" i="7"/>
  <c r="S134" i="7"/>
  <c r="S142" i="7"/>
  <c r="S150" i="7"/>
  <c r="S158" i="7"/>
  <c r="S4" i="6"/>
  <c r="S12" i="6"/>
  <c r="S20" i="6"/>
  <c r="S28" i="6"/>
  <c r="S36" i="6"/>
  <c r="S44" i="6"/>
  <c r="S52" i="6"/>
  <c r="S60" i="6"/>
  <c r="S68" i="6"/>
  <c r="S76" i="6"/>
  <c r="S84" i="6"/>
  <c r="S92" i="6"/>
  <c r="S100" i="6"/>
  <c r="S108" i="6"/>
  <c r="S116" i="6"/>
  <c r="S124" i="6"/>
  <c r="S132" i="6"/>
  <c r="S140" i="6"/>
  <c r="S148" i="6"/>
  <c r="S156" i="6"/>
  <c r="S10" i="5"/>
  <c r="S18" i="5"/>
  <c r="S26" i="5"/>
  <c r="S34" i="5"/>
  <c r="S42" i="5"/>
  <c r="S50" i="5"/>
  <c r="S58" i="5"/>
  <c r="S66" i="5"/>
  <c r="S74" i="5"/>
  <c r="S82" i="5"/>
  <c r="S90" i="5"/>
  <c r="S98" i="5"/>
  <c r="S106" i="5"/>
  <c r="S114" i="5"/>
  <c r="S122" i="5"/>
  <c r="S130" i="5"/>
  <c r="S138" i="5"/>
  <c r="S146" i="5"/>
  <c r="S154" i="5"/>
  <c r="S162" i="5"/>
  <c r="S8" i="4"/>
  <c r="S16" i="4"/>
  <c r="S24" i="4"/>
  <c r="S32" i="4"/>
  <c r="S40" i="4"/>
  <c r="S48" i="4"/>
  <c r="S56" i="4"/>
  <c r="S64" i="4"/>
  <c r="S72" i="4"/>
  <c r="S80" i="4"/>
  <c r="S88" i="4"/>
  <c r="S96" i="4"/>
  <c r="S104" i="4"/>
  <c r="S112" i="4"/>
  <c r="S120" i="4"/>
  <c r="S128" i="4"/>
  <c r="S136" i="4"/>
  <c r="S144" i="4"/>
  <c r="S152" i="4"/>
  <c r="S160" i="4"/>
  <c r="S157" i="35"/>
  <c r="S3" i="34"/>
  <c r="S11" i="34"/>
  <c r="S19" i="34"/>
  <c r="S27" i="34"/>
  <c r="S35" i="34"/>
  <c r="S43" i="34"/>
  <c r="S51" i="34"/>
  <c r="S59" i="34"/>
  <c r="S67" i="34"/>
  <c r="S75" i="34"/>
  <c r="S83" i="34"/>
  <c r="S91" i="34"/>
  <c r="S99" i="34"/>
  <c r="S107" i="34"/>
  <c r="S115" i="34"/>
  <c r="S123" i="34"/>
  <c r="S131" i="34"/>
  <c r="S139" i="34"/>
  <c r="S147" i="34"/>
  <c r="S155" i="34"/>
  <c r="S163" i="34"/>
  <c r="S7" i="32"/>
  <c r="S15" i="32"/>
  <c r="S23" i="32"/>
  <c r="S31" i="32"/>
  <c r="S39" i="32"/>
  <c r="S47" i="32"/>
  <c r="S55" i="32"/>
  <c r="S63" i="32"/>
  <c r="S71" i="32"/>
  <c r="S79" i="32"/>
  <c r="S87" i="32"/>
  <c r="S95" i="32"/>
  <c r="S103" i="32"/>
  <c r="S111" i="32"/>
  <c r="S119" i="32"/>
  <c r="S127" i="32"/>
  <c r="S135" i="32"/>
  <c r="S143" i="32"/>
  <c r="S151" i="32"/>
  <c r="S159" i="32"/>
  <c r="S5" i="31"/>
  <c r="S13" i="31"/>
  <c r="S21" i="31"/>
  <c r="S29" i="31"/>
  <c r="S37" i="31"/>
  <c r="S45" i="31"/>
  <c r="S53" i="31"/>
  <c r="S61" i="31"/>
  <c r="S69" i="31"/>
  <c r="S77" i="31"/>
  <c r="S85" i="31"/>
  <c r="S93" i="31"/>
  <c r="S101" i="31"/>
  <c r="S109" i="31"/>
  <c r="S117" i="31"/>
  <c r="S125" i="31"/>
  <c r="S133" i="31"/>
  <c r="S141" i="31"/>
  <c r="S149" i="31"/>
  <c r="S157" i="31"/>
  <c r="S3" i="30"/>
  <c r="S11" i="30"/>
  <c r="S19" i="30"/>
  <c r="S27" i="30"/>
  <c r="S35" i="30"/>
  <c r="S43" i="30"/>
  <c r="S51" i="30"/>
  <c r="S59" i="30"/>
  <c r="S67" i="30"/>
  <c r="S75" i="30"/>
  <c r="S83" i="30"/>
  <c r="S91" i="30"/>
  <c r="S99" i="30"/>
  <c r="S107" i="30"/>
  <c r="S115" i="30"/>
  <c r="S123" i="30"/>
  <c r="S131" i="30"/>
  <c r="S139" i="30"/>
  <c r="S147" i="30"/>
  <c r="S155" i="30"/>
  <c r="S163" i="30"/>
  <c r="S9" i="29"/>
  <c r="S17" i="29"/>
  <c r="S25" i="29"/>
  <c r="S33" i="29"/>
  <c r="S41" i="29"/>
  <c r="S49" i="29"/>
  <c r="S57" i="29"/>
  <c r="S65" i="29"/>
  <c r="S73" i="29"/>
  <c r="S81" i="29"/>
  <c r="S89" i="29"/>
  <c r="S97" i="29"/>
  <c r="S105" i="29"/>
  <c r="S113" i="29"/>
  <c r="S121" i="29"/>
  <c r="S129" i="29"/>
  <c r="S137" i="29"/>
  <c r="S145" i="29"/>
  <c r="S153" i="29"/>
  <c r="S161" i="29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5" i="27"/>
  <c r="S13" i="27"/>
  <c r="S21" i="27"/>
  <c r="S29" i="27"/>
  <c r="S37" i="27"/>
  <c r="S45" i="27"/>
  <c r="S53" i="27"/>
  <c r="S61" i="27"/>
  <c r="S69" i="27"/>
  <c r="S77" i="27"/>
  <c r="S85" i="27"/>
  <c r="S93" i="27"/>
  <c r="S101" i="27"/>
  <c r="S109" i="27"/>
  <c r="S117" i="27"/>
  <c r="S125" i="27"/>
  <c r="S133" i="27"/>
  <c r="S141" i="27"/>
  <c r="S149" i="27"/>
  <c r="S157" i="27"/>
  <c r="S3" i="26"/>
  <c r="S11" i="26"/>
  <c r="S19" i="26"/>
  <c r="S27" i="26"/>
  <c r="S35" i="26"/>
  <c r="S43" i="26"/>
  <c r="S51" i="26"/>
  <c r="S59" i="26"/>
  <c r="S67" i="26"/>
  <c r="S75" i="26"/>
  <c r="S83" i="26"/>
  <c r="S91" i="26"/>
  <c r="S99" i="26"/>
  <c r="S107" i="26"/>
  <c r="S115" i="26"/>
  <c r="S123" i="26"/>
  <c r="S131" i="26"/>
  <c r="S139" i="26"/>
  <c r="S147" i="26"/>
  <c r="S155" i="26"/>
  <c r="S163" i="26"/>
  <c r="S9" i="25"/>
  <c r="S17" i="25"/>
  <c r="S25" i="25"/>
  <c r="S33" i="25"/>
  <c r="S41" i="25"/>
  <c r="S49" i="25"/>
  <c r="S57" i="25"/>
  <c r="S65" i="25"/>
  <c r="S73" i="25"/>
  <c r="S81" i="25"/>
  <c r="S89" i="25"/>
  <c r="S97" i="25"/>
  <c r="S105" i="25"/>
  <c r="S113" i="25"/>
  <c r="S121" i="25"/>
  <c r="S129" i="25"/>
  <c r="S137" i="25"/>
  <c r="S145" i="25"/>
  <c r="S153" i="25"/>
  <c r="S161" i="25"/>
  <c r="S7" i="24"/>
  <c r="S15" i="24"/>
  <c r="S23" i="24"/>
  <c r="S31" i="24"/>
  <c r="S39" i="24"/>
  <c r="S47" i="24"/>
  <c r="S55" i="24"/>
  <c r="S63" i="24"/>
  <c r="S71" i="24"/>
  <c r="S79" i="24"/>
  <c r="S87" i="24"/>
  <c r="S95" i="24"/>
  <c r="S103" i="24"/>
  <c r="S111" i="24"/>
  <c r="S119" i="24"/>
  <c r="S127" i="24"/>
  <c r="S135" i="24"/>
  <c r="S143" i="24"/>
  <c r="S151" i="24"/>
  <c r="S159" i="24"/>
  <c r="S5" i="18"/>
  <c r="S13" i="18"/>
  <c r="S21" i="18"/>
  <c r="S29" i="18"/>
  <c r="S37" i="18"/>
  <c r="S45" i="18"/>
  <c r="S53" i="18"/>
  <c r="S61" i="18"/>
  <c r="S69" i="18"/>
  <c r="S77" i="18"/>
  <c r="S85" i="18"/>
  <c r="S93" i="18"/>
  <c r="S101" i="18"/>
  <c r="S109" i="18"/>
  <c r="S117" i="18"/>
  <c r="S125" i="18"/>
  <c r="S133" i="18"/>
  <c r="S141" i="18"/>
  <c r="S149" i="18"/>
  <c r="S157" i="18"/>
  <c r="S3" i="17"/>
  <c r="S11" i="17"/>
  <c r="S19" i="17"/>
  <c r="S27" i="17"/>
  <c r="S35" i="17"/>
  <c r="S43" i="17"/>
  <c r="S51" i="17"/>
  <c r="S59" i="17"/>
  <c r="S67" i="17"/>
  <c r="S75" i="17"/>
  <c r="S83" i="17"/>
  <c r="S91" i="17"/>
  <c r="S99" i="17"/>
  <c r="S107" i="17"/>
  <c r="S115" i="17"/>
  <c r="S123" i="17"/>
  <c r="S131" i="17"/>
  <c r="S139" i="17"/>
  <c r="S147" i="17"/>
  <c r="S155" i="17"/>
  <c r="S163" i="17"/>
  <c r="S9" i="16"/>
  <c r="S17" i="16"/>
  <c r="S25" i="16"/>
  <c r="S33" i="16"/>
  <c r="S41" i="16"/>
  <c r="S49" i="16"/>
  <c r="S57" i="16"/>
  <c r="S65" i="16"/>
  <c r="S73" i="16"/>
  <c r="S81" i="16"/>
  <c r="S89" i="16"/>
  <c r="S97" i="16"/>
  <c r="S105" i="16"/>
  <c r="S113" i="16"/>
  <c r="S121" i="16"/>
  <c r="S129" i="16"/>
  <c r="S137" i="16"/>
  <c r="S145" i="16"/>
  <c r="S153" i="16"/>
  <c r="S161" i="16"/>
  <c r="S7" i="15"/>
  <c r="S15" i="15"/>
  <c r="S23" i="15"/>
  <c r="S31" i="15"/>
  <c r="S39" i="15"/>
  <c r="S47" i="15"/>
  <c r="S55" i="15"/>
  <c r="S63" i="15"/>
  <c r="S71" i="15"/>
  <c r="S79" i="15"/>
  <c r="S87" i="15"/>
  <c r="S95" i="15"/>
  <c r="S103" i="15"/>
  <c r="S111" i="15"/>
  <c r="S119" i="15"/>
  <c r="S127" i="15"/>
  <c r="S135" i="15"/>
  <c r="S143" i="15"/>
  <c r="S151" i="15"/>
  <c r="S159" i="15"/>
  <c r="S5" i="14"/>
  <c r="S13" i="14"/>
  <c r="S21" i="14"/>
  <c r="S29" i="14"/>
  <c r="S37" i="14"/>
  <c r="S45" i="14"/>
  <c r="S53" i="14"/>
  <c r="S61" i="14"/>
  <c r="S69" i="14"/>
  <c r="S77" i="14"/>
  <c r="S85" i="14"/>
  <c r="S93" i="14"/>
  <c r="S101" i="14"/>
  <c r="S109" i="14"/>
  <c r="S117" i="14"/>
  <c r="S125" i="14"/>
  <c r="S133" i="14"/>
  <c r="S141" i="14"/>
  <c r="S149" i="14"/>
  <c r="S157" i="14"/>
  <c r="S3" i="13"/>
  <c r="S11" i="13"/>
  <c r="S19" i="13"/>
  <c r="S27" i="13"/>
  <c r="S35" i="13"/>
  <c r="S43" i="13"/>
  <c r="S51" i="13"/>
  <c r="S59" i="13"/>
  <c r="S67" i="13"/>
  <c r="S75" i="13"/>
  <c r="S83" i="13"/>
  <c r="S91" i="13"/>
  <c r="S99" i="13"/>
  <c r="S107" i="13"/>
  <c r="S150" i="35"/>
  <c r="S158" i="35"/>
  <c r="S4" i="34"/>
  <c r="S12" i="34"/>
  <c r="S20" i="34"/>
  <c r="S28" i="34"/>
  <c r="S36" i="34"/>
  <c r="S44" i="34"/>
  <c r="S52" i="34"/>
  <c r="S60" i="34"/>
  <c r="S68" i="34"/>
  <c r="S76" i="34"/>
  <c r="S84" i="34"/>
  <c r="S92" i="34"/>
  <c r="S100" i="34"/>
  <c r="S108" i="34"/>
  <c r="S116" i="34"/>
  <c r="S124" i="34"/>
  <c r="S132" i="34"/>
  <c r="S140" i="34"/>
  <c r="S148" i="34"/>
  <c r="S156" i="34"/>
  <c r="S8" i="32"/>
  <c r="S16" i="32"/>
  <c r="S24" i="32"/>
  <c r="S32" i="32"/>
  <c r="S40" i="32"/>
  <c r="S48" i="32"/>
  <c r="S56" i="32"/>
  <c r="S64" i="32"/>
  <c r="S72" i="32"/>
  <c r="S80" i="32"/>
  <c r="S88" i="32"/>
  <c r="S96" i="32"/>
  <c r="S104" i="32"/>
  <c r="S112" i="32"/>
  <c r="S120" i="32"/>
  <c r="S128" i="32"/>
  <c r="S136" i="32"/>
  <c r="S144" i="32"/>
  <c r="S152" i="32"/>
  <c r="S160" i="32"/>
  <c r="S6" i="31"/>
  <c r="S14" i="31"/>
  <c r="S22" i="31"/>
  <c r="S30" i="31"/>
  <c r="S38" i="31"/>
  <c r="S46" i="31"/>
  <c r="S54" i="31"/>
  <c r="S62" i="31"/>
  <c r="S70" i="31"/>
  <c r="S78" i="31"/>
  <c r="S86" i="31"/>
  <c r="S94" i="31"/>
  <c r="S102" i="31"/>
  <c r="S110" i="31"/>
  <c r="S118" i="31"/>
  <c r="S126" i="31"/>
  <c r="S134" i="31"/>
  <c r="S142" i="31"/>
  <c r="S150" i="31"/>
  <c r="S158" i="31"/>
  <c r="S4" i="30"/>
  <c r="S12" i="30"/>
  <c r="S20" i="30"/>
  <c r="S28" i="30"/>
  <c r="S36" i="30"/>
  <c r="S44" i="30"/>
  <c r="S52" i="30"/>
  <c r="S60" i="30"/>
  <c r="S68" i="30"/>
  <c r="S76" i="30"/>
  <c r="S84" i="30"/>
  <c r="S92" i="30"/>
  <c r="S100" i="30"/>
  <c r="S108" i="30"/>
  <c r="S116" i="30"/>
  <c r="S124" i="30"/>
  <c r="S132" i="30"/>
  <c r="S140" i="30"/>
  <c r="S148" i="30"/>
  <c r="S156" i="30"/>
  <c r="S10" i="29"/>
  <c r="S18" i="29"/>
  <c r="S26" i="29"/>
  <c r="S34" i="29"/>
  <c r="S42" i="29"/>
  <c r="S50" i="29"/>
  <c r="S58" i="29"/>
  <c r="S66" i="29"/>
  <c r="S74" i="29"/>
  <c r="S82" i="29"/>
  <c r="S90" i="29"/>
  <c r="S98" i="29"/>
  <c r="S106" i="29"/>
  <c r="S114" i="29"/>
  <c r="S122" i="29"/>
  <c r="S130" i="29"/>
  <c r="S138" i="29"/>
  <c r="S146" i="29"/>
  <c r="S154" i="29"/>
  <c r="S162" i="29"/>
  <c r="S8" i="28"/>
  <c r="S16" i="28"/>
  <c r="S24" i="28"/>
  <c r="S32" i="28"/>
  <c r="S40" i="28"/>
  <c r="S48" i="28"/>
  <c r="S56" i="28"/>
  <c r="S64" i="28"/>
  <c r="S72" i="28"/>
  <c r="S80" i="28"/>
  <c r="S88" i="28"/>
  <c r="S96" i="28"/>
  <c r="S104" i="28"/>
  <c r="S112" i="28"/>
  <c r="S120" i="28"/>
  <c r="S128" i="28"/>
  <c r="S136" i="28"/>
  <c r="S144" i="28"/>
  <c r="S152" i="28"/>
  <c r="S160" i="28"/>
  <c r="S6" i="27"/>
  <c r="S14" i="27"/>
  <c r="S22" i="27"/>
  <c r="S30" i="27"/>
  <c r="S38" i="27"/>
  <c r="S46" i="27"/>
  <c r="S54" i="27"/>
  <c r="S62" i="27"/>
  <c r="S70" i="27"/>
  <c r="S78" i="27"/>
  <c r="S86" i="27"/>
  <c r="S94" i="27"/>
  <c r="S102" i="27"/>
  <c r="S110" i="27"/>
  <c r="S118" i="27"/>
  <c r="S126" i="27"/>
  <c r="S134" i="27"/>
  <c r="S142" i="27"/>
  <c r="S150" i="27"/>
  <c r="S158" i="27"/>
  <c r="S4" i="26"/>
  <c r="S12" i="26"/>
  <c r="S20" i="26"/>
  <c r="S28" i="26"/>
  <c r="S36" i="26"/>
  <c r="S44" i="26"/>
  <c r="S52" i="26"/>
  <c r="S60" i="26"/>
  <c r="S68" i="26"/>
  <c r="S76" i="26"/>
  <c r="S84" i="26"/>
  <c r="S92" i="26"/>
  <c r="S100" i="26"/>
  <c r="S108" i="26"/>
  <c r="S116" i="26"/>
  <c r="S124" i="26"/>
  <c r="S132" i="26"/>
  <c r="S140" i="26"/>
  <c r="S148" i="26"/>
  <c r="S156" i="26"/>
  <c r="S10" i="25"/>
  <c r="S18" i="25"/>
  <c r="S26" i="25"/>
  <c r="S34" i="25"/>
  <c r="S42" i="25"/>
  <c r="S50" i="25"/>
  <c r="S58" i="25"/>
  <c r="S66" i="25"/>
  <c r="S74" i="25"/>
  <c r="S82" i="25"/>
  <c r="S90" i="25"/>
  <c r="S98" i="25"/>
  <c r="S106" i="25"/>
  <c r="S114" i="25"/>
  <c r="S122" i="25"/>
  <c r="S130" i="25"/>
  <c r="S138" i="25"/>
  <c r="S146" i="25"/>
  <c r="S154" i="25"/>
  <c r="S162" i="25"/>
  <c r="S8" i="24"/>
  <c r="S16" i="24"/>
  <c r="S24" i="24"/>
  <c r="S32" i="24"/>
  <c r="S40" i="24"/>
  <c r="S48" i="24"/>
  <c r="S56" i="24"/>
  <c r="S64" i="24"/>
  <c r="S72" i="24"/>
  <c r="S80" i="24"/>
  <c r="S88" i="24"/>
  <c r="S96" i="24"/>
  <c r="S104" i="24"/>
  <c r="S112" i="24"/>
  <c r="S120" i="24"/>
  <c r="S128" i="24"/>
  <c r="S136" i="24"/>
  <c r="S144" i="24"/>
  <c r="S152" i="24"/>
  <c r="S160" i="24"/>
  <c r="S6" i="18"/>
  <c r="S14" i="18"/>
  <c r="S22" i="18"/>
  <c r="S30" i="18"/>
  <c r="S38" i="18"/>
  <c r="S46" i="18"/>
  <c r="S54" i="18"/>
  <c r="S62" i="18"/>
  <c r="S70" i="18"/>
  <c r="S78" i="18"/>
  <c r="S86" i="18"/>
  <c r="S94" i="18"/>
  <c r="S102" i="18"/>
  <c r="S110" i="18"/>
  <c r="S118" i="18"/>
  <c r="S126" i="18"/>
  <c r="S134" i="18"/>
  <c r="S142" i="18"/>
  <c r="S150" i="18"/>
  <c r="S158" i="18"/>
  <c r="S4" i="17"/>
  <c r="S12" i="17"/>
  <c r="S20" i="17"/>
  <c r="S28" i="17"/>
  <c r="S36" i="17"/>
  <c r="S44" i="17"/>
  <c r="S52" i="17"/>
  <c r="S60" i="17"/>
  <c r="S68" i="17"/>
  <c r="S76" i="17"/>
  <c r="S84" i="17"/>
  <c r="S92" i="17"/>
  <c r="S100" i="17"/>
  <c r="S108" i="17"/>
  <c r="S116" i="17"/>
  <c r="S124" i="17"/>
  <c r="S132" i="17"/>
  <c r="S140" i="17"/>
  <c r="S148" i="17"/>
  <c r="S156" i="17"/>
  <c r="S10" i="16"/>
  <c r="S18" i="16"/>
  <c r="S26" i="16"/>
  <c r="S34" i="16"/>
  <c r="S42" i="16"/>
  <c r="S50" i="16"/>
  <c r="S58" i="16"/>
  <c r="S66" i="16"/>
  <c r="S74" i="16"/>
  <c r="S82" i="16"/>
  <c r="S90" i="16"/>
  <c r="S98" i="16"/>
  <c r="S106" i="16"/>
  <c r="S114" i="16"/>
  <c r="S122" i="16"/>
  <c r="S130" i="16"/>
  <c r="S138" i="16"/>
  <c r="S146" i="16"/>
  <c r="S154" i="16"/>
  <c r="S162" i="16"/>
  <c r="S8" i="15"/>
  <c r="S16" i="15"/>
  <c r="S24" i="15"/>
  <c r="S32" i="15"/>
  <c r="S40" i="15"/>
  <c r="S48" i="15"/>
  <c r="S56" i="15"/>
  <c r="S64" i="15"/>
  <c r="S72" i="15"/>
  <c r="S80" i="15"/>
  <c r="S88" i="15"/>
  <c r="S96" i="15"/>
  <c r="S104" i="15"/>
  <c r="S112" i="15"/>
  <c r="S120" i="15"/>
  <c r="S128" i="15"/>
  <c r="S136" i="15"/>
  <c r="S144" i="15"/>
  <c r="S152" i="15"/>
  <c r="S160" i="15"/>
  <c r="S6" i="14"/>
  <c r="S14" i="14"/>
  <c r="S22" i="14"/>
  <c r="S30" i="14"/>
  <c r="S38" i="14"/>
  <c r="S46" i="14"/>
  <c r="S54" i="14"/>
  <c r="S62" i="14"/>
  <c r="S70" i="14"/>
  <c r="S78" i="14"/>
  <c r="S86" i="14"/>
  <c r="S94" i="14"/>
  <c r="S102" i="14"/>
  <c r="S110" i="14"/>
  <c r="S118" i="14"/>
  <c r="S126" i="14"/>
  <c r="S134" i="14"/>
  <c r="S142" i="14"/>
  <c r="S150" i="14"/>
  <c r="S158" i="14"/>
  <c r="S4" i="13"/>
  <c r="S12" i="13"/>
  <c r="S20" i="13"/>
  <c r="S28" i="13"/>
  <c r="S36" i="13"/>
  <c r="S44" i="13"/>
  <c r="S52" i="13"/>
  <c r="S60" i="13"/>
  <c r="S68" i="13"/>
  <c r="S76" i="13"/>
  <c r="S84" i="13"/>
  <c r="S92" i="13"/>
  <c r="S108" i="13"/>
  <c r="S143" i="35"/>
  <c r="S151" i="35"/>
  <c r="S159" i="35"/>
  <c r="S5" i="34"/>
  <c r="S13" i="34"/>
  <c r="S21" i="34"/>
  <c r="S29" i="34"/>
  <c r="S37" i="34"/>
  <c r="S45" i="34"/>
  <c r="S53" i="34"/>
  <c r="S61" i="34"/>
  <c r="S69" i="34"/>
  <c r="S77" i="34"/>
  <c r="S85" i="34"/>
  <c r="S93" i="34"/>
  <c r="S101" i="34"/>
  <c r="S109" i="34"/>
  <c r="S117" i="34"/>
  <c r="S125" i="34"/>
  <c r="S133" i="34"/>
  <c r="S141" i="34"/>
  <c r="S149" i="34"/>
  <c r="S157" i="34"/>
  <c r="S9" i="32"/>
  <c r="S17" i="32"/>
  <c r="S25" i="32"/>
  <c r="S33" i="32"/>
  <c r="S41" i="32"/>
  <c r="S49" i="32"/>
  <c r="S57" i="32"/>
  <c r="S65" i="32"/>
  <c r="S73" i="32"/>
  <c r="S81" i="32"/>
  <c r="S89" i="32"/>
  <c r="S97" i="32"/>
  <c r="S105" i="32"/>
  <c r="S113" i="32"/>
  <c r="S121" i="32"/>
  <c r="S129" i="32"/>
  <c r="S137" i="32"/>
  <c r="S145" i="32"/>
  <c r="S153" i="32"/>
  <c r="S161" i="32"/>
  <c r="S7" i="31"/>
  <c r="S15" i="31"/>
  <c r="S23" i="31"/>
  <c r="S31" i="31"/>
  <c r="S39" i="31"/>
  <c r="S47" i="31"/>
  <c r="S55" i="31"/>
  <c r="S63" i="31"/>
  <c r="S71" i="31"/>
  <c r="S79" i="31"/>
  <c r="S87" i="31"/>
  <c r="S95" i="31"/>
  <c r="S103" i="31"/>
  <c r="S111" i="31"/>
  <c r="S119" i="31"/>
  <c r="S127" i="31"/>
  <c r="S135" i="31"/>
  <c r="S143" i="31"/>
  <c r="S151" i="31"/>
  <c r="S159" i="31"/>
  <c r="S5" i="30"/>
  <c r="S13" i="30"/>
  <c r="S21" i="30"/>
  <c r="S29" i="30"/>
  <c r="S37" i="30"/>
  <c r="S45" i="30"/>
  <c r="S53" i="30"/>
  <c r="S61" i="30"/>
  <c r="S69" i="30"/>
  <c r="S77" i="30"/>
  <c r="S85" i="30"/>
  <c r="S93" i="30"/>
  <c r="S101" i="30"/>
  <c r="S109" i="30"/>
  <c r="S117" i="30"/>
  <c r="S125" i="30"/>
  <c r="S133" i="30"/>
  <c r="S141" i="30"/>
  <c r="S149" i="30"/>
  <c r="S157" i="30"/>
  <c r="S3" i="29"/>
  <c r="S11" i="29"/>
  <c r="S19" i="29"/>
  <c r="S27" i="29"/>
  <c r="S35" i="29"/>
  <c r="S43" i="29"/>
  <c r="S51" i="29"/>
  <c r="S59" i="29"/>
  <c r="S67" i="29"/>
  <c r="S75" i="29"/>
  <c r="S83" i="29"/>
  <c r="S91" i="29"/>
  <c r="S99" i="29"/>
  <c r="S107" i="29"/>
  <c r="S115" i="29"/>
  <c r="S123" i="29"/>
  <c r="S131" i="29"/>
  <c r="S139" i="29"/>
  <c r="S147" i="29"/>
  <c r="S155" i="29"/>
  <c r="S163" i="29"/>
  <c r="S9" i="28"/>
  <c r="S17" i="28"/>
  <c r="S25" i="28"/>
  <c r="S33" i="28"/>
  <c r="S41" i="28"/>
  <c r="S49" i="28"/>
  <c r="S57" i="28"/>
  <c r="S65" i="28"/>
  <c r="S73" i="28"/>
  <c r="S81" i="28"/>
  <c r="S89" i="28"/>
  <c r="S97" i="28"/>
  <c r="S105" i="28"/>
  <c r="S113" i="28"/>
  <c r="S121" i="28"/>
  <c r="S129" i="28"/>
  <c r="S137" i="28"/>
  <c r="S145" i="28"/>
  <c r="S153" i="28"/>
  <c r="S161" i="28"/>
  <c r="S7" i="27"/>
  <c r="S15" i="27"/>
  <c r="S23" i="27"/>
  <c r="S31" i="27"/>
  <c r="S39" i="27"/>
  <c r="S47" i="27"/>
  <c r="S55" i="27"/>
  <c r="S63" i="27"/>
  <c r="S71" i="27"/>
  <c r="S79" i="27"/>
  <c r="S87" i="27"/>
  <c r="S95" i="27"/>
  <c r="S103" i="27"/>
  <c r="S111" i="27"/>
  <c r="S119" i="27"/>
  <c r="S127" i="27"/>
  <c r="S135" i="27"/>
  <c r="S143" i="27"/>
  <c r="S151" i="27"/>
  <c r="S159" i="27"/>
  <c r="S5" i="26"/>
  <c r="S13" i="26"/>
  <c r="S21" i="26"/>
  <c r="S29" i="26"/>
  <c r="S37" i="26"/>
  <c r="S45" i="26"/>
  <c r="S53" i="26"/>
  <c r="S61" i="26"/>
  <c r="S69" i="26"/>
  <c r="S77" i="26"/>
  <c r="S85" i="26"/>
  <c r="S93" i="26"/>
  <c r="S101" i="26"/>
  <c r="S109" i="26"/>
  <c r="S117" i="26"/>
  <c r="S125" i="26"/>
  <c r="S133" i="26"/>
  <c r="S141" i="26"/>
  <c r="S149" i="26"/>
  <c r="S157" i="26"/>
  <c r="S3" i="25"/>
  <c r="S11" i="25"/>
  <c r="S19" i="25"/>
  <c r="S27" i="25"/>
  <c r="S35" i="25"/>
  <c r="S43" i="25"/>
  <c r="S51" i="25"/>
  <c r="S59" i="25"/>
  <c r="S67" i="25"/>
  <c r="S75" i="25"/>
  <c r="S83" i="25"/>
  <c r="S91" i="25"/>
  <c r="S99" i="25"/>
  <c r="S107" i="25"/>
  <c r="S115" i="25"/>
  <c r="S123" i="25"/>
  <c r="S131" i="25"/>
  <c r="S139" i="25"/>
  <c r="S147" i="25"/>
  <c r="S155" i="25"/>
  <c r="S163" i="25"/>
  <c r="S9" i="24"/>
  <c r="S17" i="24"/>
  <c r="S25" i="24"/>
  <c r="S33" i="24"/>
  <c r="S41" i="24"/>
  <c r="S49" i="24"/>
  <c r="S57" i="24"/>
  <c r="S65" i="24"/>
  <c r="S73" i="24"/>
  <c r="S81" i="24"/>
  <c r="S89" i="24"/>
  <c r="S97" i="24"/>
  <c r="S105" i="24"/>
  <c r="S113" i="24"/>
  <c r="S121" i="24"/>
  <c r="S129" i="24"/>
  <c r="S137" i="24"/>
  <c r="S145" i="24"/>
  <c r="S153" i="24"/>
  <c r="S161" i="24"/>
  <c r="S7" i="18"/>
  <c r="S15" i="18"/>
  <c r="S23" i="18"/>
  <c r="S31" i="18"/>
  <c r="S39" i="18"/>
  <c r="S47" i="18"/>
  <c r="S55" i="18"/>
  <c r="S63" i="18"/>
  <c r="S71" i="18"/>
  <c r="S79" i="18"/>
  <c r="S87" i="18"/>
  <c r="S95" i="18"/>
  <c r="S103" i="18"/>
  <c r="S111" i="18"/>
  <c r="S119" i="18"/>
  <c r="S127" i="18"/>
  <c r="S135" i="18"/>
  <c r="S143" i="18"/>
  <c r="S151" i="18"/>
  <c r="S159" i="18"/>
  <c r="S5" i="17"/>
  <c r="S13" i="17"/>
  <c r="S21" i="17"/>
  <c r="S29" i="17"/>
  <c r="S37" i="17"/>
  <c r="S45" i="17"/>
  <c r="S53" i="17"/>
  <c r="S61" i="17"/>
  <c r="S69" i="17"/>
  <c r="S77" i="17"/>
  <c r="S85" i="17"/>
  <c r="S93" i="17"/>
  <c r="S101" i="17"/>
  <c r="S109" i="17"/>
  <c r="S117" i="17"/>
  <c r="S125" i="17"/>
  <c r="S133" i="17"/>
  <c r="S141" i="17"/>
  <c r="S149" i="17"/>
  <c r="S157" i="17"/>
  <c r="S3" i="16"/>
  <c r="S11" i="16"/>
  <c r="S19" i="16"/>
  <c r="S27" i="16"/>
  <c r="S35" i="16"/>
  <c r="S43" i="16"/>
  <c r="S51" i="16"/>
  <c r="S59" i="16"/>
  <c r="S67" i="16"/>
  <c r="S75" i="16"/>
  <c r="S83" i="16"/>
  <c r="S91" i="16"/>
  <c r="S99" i="16"/>
  <c r="S107" i="16"/>
  <c r="S115" i="16"/>
  <c r="S123" i="16"/>
  <c r="S131" i="16"/>
  <c r="S139" i="16"/>
  <c r="S147" i="16"/>
  <c r="S155" i="16"/>
  <c r="S163" i="16"/>
  <c r="S9" i="15"/>
  <c r="S17" i="15"/>
  <c r="S25" i="15"/>
  <c r="S33" i="15"/>
  <c r="S41" i="15"/>
  <c r="S49" i="15"/>
  <c r="S57" i="15"/>
  <c r="S65" i="15"/>
  <c r="S73" i="15"/>
  <c r="S81" i="15"/>
  <c r="S89" i="15"/>
  <c r="S97" i="15"/>
  <c r="S105" i="15"/>
  <c r="S113" i="15"/>
  <c r="S121" i="15"/>
  <c r="S129" i="15"/>
  <c r="S137" i="15"/>
  <c r="S145" i="15"/>
  <c r="S153" i="15"/>
  <c r="S161" i="15"/>
  <c r="S7" i="14"/>
  <c r="S15" i="14"/>
  <c r="S23" i="14"/>
  <c r="S31" i="14"/>
  <c r="S39" i="14"/>
  <c r="S47" i="14"/>
  <c r="S55" i="14"/>
  <c r="S63" i="14"/>
  <c r="S71" i="14"/>
  <c r="S79" i="14"/>
  <c r="S87" i="14"/>
  <c r="S95" i="14"/>
  <c r="S103" i="14"/>
  <c r="S111" i="14"/>
  <c r="S119" i="14"/>
  <c r="S127" i="14"/>
  <c r="S135" i="14"/>
  <c r="S143" i="14"/>
  <c r="S151" i="14"/>
  <c r="S159" i="14"/>
  <c r="S5" i="13"/>
  <c r="S13" i="13"/>
  <c r="S21" i="13"/>
  <c r="S29" i="13"/>
  <c r="S37" i="13"/>
  <c r="S45" i="13"/>
  <c r="S53" i="13"/>
  <c r="S61" i="13"/>
  <c r="S69" i="13"/>
  <c r="S77" i="13"/>
  <c r="S85" i="13"/>
  <c r="S93" i="13"/>
  <c r="S101" i="13"/>
  <c r="S109" i="13"/>
  <c r="S117" i="13"/>
  <c r="S144" i="35"/>
  <c r="S152" i="35"/>
  <c r="S160" i="35"/>
  <c r="S6" i="34"/>
  <c r="S14" i="34"/>
  <c r="S22" i="34"/>
  <c r="S30" i="34"/>
  <c r="S38" i="34"/>
  <c r="S46" i="34"/>
  <c r="S54" i="34"/>
  <c r="S62" i="34"/>
  <c r="S70" i="34"/>
  <c r="S78" i="34"/>
  <c r="S86" i="34"/>
  <c r="S94" i="34"/>
  <c r="S102" i="34"/>
  <c r="S110" i="34"/>
  <c r="S118" i="34"/>
  <c r="S126" i="34"/>
  <c r="S134" i="34"/>
  <c r="S142" i="34"/>
  <c r="S150" i="34"/>
  <c r="S158" i="34"/>
  <c r="S10" i="32"/>
  <c r="S18" i="32"/>
  <c r="S26" i="32"/>
  <c r="S34" i="32"/>
  <c r="S42" i="32"/>
  <c r="S50" i="32"/>
  <c r="S58" i="32"/>
  <c r="S66" i="32"/>
  <c r="S74" i="32"/>
  <c r="S82" i="32"/>
  <c r="S90" i="32"/>
  <c r="S98" i="32"/>
  <c r="S106" i="32"/>
  <c r="S114" i="32"/>
  <c r="S122" i="32"/>
  <c r="S130" i="32"/>
  <c r="S138" i="32"/>
  <c r="S146" i="32"/>
  <c r="S154" i="32"/>
  <c r="S162" i="32"/>
  <c r="S8" i="31"/>
  <c r="S16" i="31"/>
  <c r="S24" i="31"/>
  <c r="S32" i="31"/>
  <c r="S40" i="31"/>
  <c r="S48" i="31"/>
  <c r="S56" i="31"/>
  <c r="S64" i="31"/>
  <c r="S72" i="31"/>
  <c r="S80" i="31"/>
  <c r="S88" i="31"/>
  <c r="S96" i="31"/>
  <c r="S104" i="31"/>
  <c r="S112" i="31"/>
  <c r="S120" i="31"/>
  <c r="S128" i="31"/>
  <c r="S136" i="31"/>
  <c r="S144" i="31"/>
  <c r="S152" i="31"/>
  <c r="S160" i="31"/>
  <c r="S6" i="30"/>
  <c r="S14" i="30"/>
  <c r="S22" i="30"/>
  <c r="S30" i="30"/>
  <c r="S38" i="30"/>
  <c r="S46" i="30"/>
  <c r="S54" i="30"/>
  <c r="S62" i="30"/>
  <c r="S70" i="30"/>
  <c r="S78" i="30"/>
  <c r="S86" i="30"/>
  <c r="S94" i="30"/>
  <c r="S102" i="30"/>
  <c r="S110" i="30"/>
  <c r="S118" i="30"/>
  <c r="S126" i="30"/>
  <c r="S134" i="30"/>
  <c r="S142" i="30"/>
  <c r="S150" i="30"/>
  <c r="S158" i="30"/>
  <c r="S4" i="29"/>
  <c r="S12" i="29"/>
  <c r="S20" i="29"/>
  <c r="S28" i="29"/>
  <c r="S36" i="29"/>
  <c r="S44" i="29"/>
  <c r="S52" i="29"/>
  <c r="S60" i="29"/>
  <c r="S68" i="29"/>
  <c r="S76" i="29"/>
  <c r="S84" i="29"/>
  <c r="S92" i="29"/>
  <c r="S100" i="29"/>
  <c r="S108" i="29"/>
  <c r="S116" i="29"/>
  <c r="S124" i="29"/>
  <c r="S132" i="29"/>
  <c r="S140" i="29"/>
  <c r="S148" i="29"/>
  <c r="S156" i="29"/>
  <c r="S10" i="28"/>
  <c r="S18" i="28"/>
  <c r="S26" i="28"/>
  <c r="S34" i="28"/>
  <c r="S42" i="28"/>
  <c r="S50" i="28"/>
  <c r="S58" i="28"/>
  <c r="S66" i="28"/>
  <c r="S74" i="28"/>
  <c r="S82" i="28"/>
  <c r="S90" i="28"/>
  <c r="S98" i="28"/>
  <c r="S106" i="28"/>
  <c r="S114" i="28"/>
  <c r="S122" i="28"/>
  <c r="S130" i="28"/>
  <c r="S138" i="28"/>
  <c r="S146" i="28"/>
  <c r="S154" i="28"/>
  <c r="S162" i="28"/>
  <c r="S8" i="27"/>
  <c r="S16" i="27"/>
  <c r="S24" i="27"/>
  <c r="S32" i="27"/>
  <c r="S40" i="27"/>
  <c r="S48" i="27"/>
  <c r="S56" i="27"/>
  <c r="S64" i="27"/>
  <c r="S72" i="27"/>
  <c r="S80" i="27"/>
  <c r="S88" i="27"/>
  <c r="S96" i="27"/>
  <c r="S104" i="27"/>
  <c r="S112" i="27"/>
  <c r="S120" i="27"/>
  <c r="S128" i="27"/>
  <c r="S136" i="27"/>
  <c r="S144" i="27"/>
  <c r="S152" i="27"/>
  <c r="S160" i="27"/>
  <c r="S6" i="26"/>
  <c r="S14" i="26"/>
  <c r="S22" i="26"/>
  <c r="S30" i="26"/>
  <c r="S38" i="26"/>
  <c r="S46" i="26"/>
  <c r="S54" i="26"/>
  <c r="S62" i="26"/>
  <c r="S70" i="26"/>
  <c r="S78" i="26"/>
  <c r="S86" i="26"/>
  <c r="S94" i="26"/>
  <c r="S102" i="26"/>
  <c r="S110" i="26"/>
  <c r="S118" i="26"/>
  <c r="S126" i="26"/>
  <c r="S134" i="26"/>
  <c r="S142" i="26"/>
  <c r="S150" i="26"/>
  <c r="S158" i="26"/>
  <c r="S4" i="25"/>
  <c r="S12" i="25"/>
  <c r="S20" i="25"/>
  <c r="S28" i="25"/>
  <c r="S36" i="25"/>
  <c r="S44" i="25"/>
  <c r="S52" i="25"/>
  <c r="S60" i="25"/>
  <c r="S68" i="25"/>
  <c r="S76" i="25"/>
  <c r="S84" i="25"/>
  <c r="S92" i="25"/>
  <c r="S100" i="25"/>
  <c r="S108" i="25"/>
  <c r="S116" i="25"/>
  <c r="S124" i="25"/>
  <c r="S132" i="25"/>
  <c r="S140" i="25"/>
  <c r="S148" i="25"/>
  <c r="S156" i="25"/>
  <c r="S10" i="24"/>
  <c r="S18" i="24"/>
  <c r="S26" i="24"/>
  <c r="S34" i="24"/>
  <c r="S42" i="24"/>
  <c r="S50" i="24"/>
  <c r="S58" i="24"/>
  <c r="S66" i="24"/>
  <c r="S74" i="24"/>
  <c r="S82" i="24"/>
  <c r="S90" i="24"/>
  <c r="S98" i="24"/>
  <c r="S106" i="24"/>
  <c r="S114" i="24"/>
  <c r="S122" i="24"/>
  <c r="S130" i="24"/>
  <c r="S138" i="24"/>
  <c r="S146" i="24"/>
  <c r="S154" i="24"/>
  <c r="S162" i="24"/>
  <c r="S8" i="18"/>
  <c r="S16" i="18"/>
  <c r="S24" i="18"/>
  <c r="S32" i="18"/>
  <c r="S40" i="18"/>
  <c r="S48" i="18"/>
  <c r="S56" i="18"/>
  <c r="S64" i="18"/>
  <c r="S72" i="18"/>
  <c r="S80" i="18"/>
  <c r="S88" i="18"/>
  <c r="S96" i="18"/>
  <c r="S104" i="18"/>
  <c r="S112" i="18"/>
  <c r="S120" i="18"/>
  <c r="S128" i="18"/>
  <c r="S136" i="18"/>
  <c r="S144" i="18"/>
  <c r="S152" i="18"/>
  <c r="S160" i="18"/>
  <c r="S6" i="17"/>
  <c r="S14" i="17"/>
  <c r="S22" i="17"/>
  <c r="S30" i="17"/>
  <c r="S38" i="17"/>
  <c r="S46" i="17"/>
  <c r="S54" i="17"/>
  <c r="S62" i="17"/>
  <c r="S70" i="17"/>
  <c r="S78" i="17"/>
  <c r="S86" i="17"/>
  <c r="S94" i="17"/>
  <c r="S102" i="17"/>
  <c r="S110" i="17"/>
  <c r="S118" i="17"/>
  <c r="S126" i="17"/>
  <c r="S134" i="17"/>
  <c r="S142" i="17"/>
  <c r="S150" i="17"/>
  <c r="S158" i="17"/>
  <c r="S4" i="16"/>
  <c r="S12" i="16"/>
  <c r="S20" i="16"/>
  <c r="S28" i="16"/>
  <c r="S36" i="16"/>
  <c r="S44" i="16"/>
  <c r="S52" i="16"/>
  <c r="S60" i="16"/>
  <c r="S68" i="16"/>
  <c r="S76" i="16"/>
  <c r="S84" i="16"/>
  <c r="S92" i="16"/>
  <c r="S100" i="16"/>
  <c r="S108" i="16"/>
  <c r="S116" i="16"/>
  <c r="S124" i="16"/>
  <c r="S132" i="16"/>
  <c r="S140" i="16"/>
  <c r="S148" i="16"/>
  <c r="S156" i="16"/>
  <c r="S10" i="15"/>
  <c r="S18" i="15"/>
  <c r="S26" i="15"/>
  <c r="S34" i="15"/>
  <c r="S42" i="15"/>
  <c r="S50" i="15"/>
  <c r="S58" i="15"/>
  <c r="S66" i="15"/>
  <c r="S74" i="15"/>
  <c r="S82" i="15"/>
  <c r="S90" i="15"/>
  <c r="S98" i="15"/>
  <c r="S106" i="15"/>
  <c r="S114" i="15"/>
  <c r="S122" i="15"/>
  <c r="S130" i="15"/>
  <c r="S138" i="15"/>
  <c r="S146" i="15"/>
  <c r="S154" i="15"/>
  <c r="S162" i="15"/>
  <c r="S8" i="14"/>
  <c r="S16" i="14"/>
  <c r="S24" i="14"/>
  <c r="S32" i="14"/>
  <c r="S40" i="14"/>
  <c r="S48" i="14"/>
  <c r="S56" i="14"/>
  <c r="S64" i="14"/>
  <c r="S72" i="14"/>
  <c r="S80" i="14"/>
  <c r="S88" i="14"/>
  <c r="S96" i="14"/>
  <c r="S104" i="14"/>
  <c r="S112" i="14"/>
  <c r="S120" i="14"/>
  <c r="S128" i="14"/>
  <c r="S136" i="14"/>
  <c r="S144" i="14"/>
  <c r="S152" i="14"/>
  <c r="S160" i="14"/>
  <c r="S6" i="13"/>
  <c r="S14" i="13"/>
  <c r="S22" i="13"/>
  <c r="S30" i="13"/>
  <c r="S38" i="13"/>
  <c r="S46" i="13"/>
  <c r="S54" i="13"/>
  <c r="S62" i="13"/>
  <c r="S70" i="13"/>
  <c r="S78" i="13"/>
  <c r="S86" i="13"/>
  <c r="S94" i="13"/>
  <c r="S102" i="13"/>
  <c r="S110" i="13"/>
  <c r="S118" i="13"/>
  <c r="S126" i="13"/>
  <c r="S112" i="13"/>
  <c r="S120" i="13"/>
  <c r="S128" i="13"/>
  <c r="S136" i="13"/>
  <c r="S144" i="13"/>
  <c r="S152" i="13"/>
  <c r="S160" i="13"/>
  <c r="S6" i="12"/>
  <c r="S14" i="12"/>
  <c r="S22" i="12"/>
  <c r="S30" i="12"/>
  <c r="S38" i="12"/>
  <c r="S46" i="12"/>
  <c r="S54" i="12"/>
  <c r="S62" i="12"/>
  <c r="S70" i="12"/>
  <c r="S78" i="12"/>
  <c r="S86" i="12"/>
  <c r="S94" i="12"/>
  <c r="S102" i="12"/>
  <c r="S110" i="12"/>
  <c r="S118" i="12"/>
  <c r="S126" i="12"/>
  <c r="S134" i="12"/>
  <c r="S142" i="12"/>
  <c r="S150" i="12"/>
  <c r="S158" i="12"/>
  <c r="S4" i="11"/>
  <c r="S12" i="11"/>
  <c r="S20" i="11"/>
  <c r="S28" i="11"/>
  <c r="S36" i="11"/>
  <c r="S44" i="11"/>
  <c r="S52" i="11"/>
  <c r="S60" i="11"/>
  <c r="S68" i="11"/>
  <c r="S76" i="11"/>
  <c r="S84" i="11"/>
  <c r="S92" i="11"/>
  <c r="S100" i="11"/>
  <c r="S108" i="11"/>
  <c r="S116" i="11"/>
  <c r="S124" i="11"/>
  <c r="S132" i="11"/>
  <c r="S140" i="11"/>
  <c r="S148" i="11"/>
  <c r="S156" i="11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22" i="10"/>
  <c r="S130" i="10"/>
  <c r="S138" i="10"/>
  <c r="S146" i="10"/>
  <c r="S154" i="10"/>
  <c r="S162" i="10"/>
  <c r="S8" i="9"/>
  <c r="S16" i="9"/>
  <c r="S24" i="9"/>
  <c r="S32" i="9"/>
  <c r="S40" i="9"/>
  <c r="S48" i="9"/>
  <c r="S56" i="9"/>
  <c r="S64" i="9"/>
  <c r="S72" i="9"/>
  <c r="S80" i="9"/>
  <c r="S88" i="9"/>
  <c r="S96" i="9"/>
  <c r="S104" i="9"/>
  <c r="S112" i="9"/>
  <c r="S120" i="9"/>
  <c r="S128" i="9"/>
  <c r="S136" i="9"/>
  <c r="S144" i="9"/>
  <c r="S152" i="9"/>
  <c r="S160" i="9"/>
  <c r="S6" i="8"/>
  <c r="S14" i="8"/>
  <c r="S22" i="8"/>
  <c r="S30" i="8"/>
  <c r="S38" i="8"/>
  <c r="S46" i="8"/>
  <c r="S54" i="8"/>
  <c r="S62" i="8"/>
  <c r="S70" i="8"/>
  <c r="S78" i="8"/>
  <c r="S86" i="8"/>
  <c r="S94" i="8"/>
  <c r="S102" i="8"/>
  <c r="S110" i="8"/>
  <c r="S126" i="8"/>
  <c r="S134" i="8"/>
  <c r="S142" i="8"/>
  <c r="S150" i="8"/>
  <c r="S158" i="8"/>
  <c r="S4" i="7"/>
  <c r="S12" i="7"/>
  <c r="S20" i="7"/>
  <c r="S28" i="7"/>
  <c r="S36" i="7"/>
  <c r="S44" i="7"/>
  <c r="S52" i="7"/>
  <c r="S60" i="7"/>
  <c r="S68" i="7"/>
  <c r="S76" i="7"/>
  <c r="S84" i="7"/>
  <c r="S92" i="7"/>
  <c r="S100" i="7"/>
  <c r="S108" i="7"/>
  <c r="S116" i="7"/>
  <c r="S124" i="7"/>
  <c r="S132" i="7"/>
  <c r="S140" i="7"/>
  <c r="S148" i="7"/>
  <c r="S156" i="7"/>
  <c r="S10" i="6"/>
  <c r="S18" i="6"/>
  <c r="S26" i="6"/>
  <c r="S34" i="6"/>
  <c r="S42" i="6"/>
  <c r="S50" i="6"/>
  <c r="S58" i="6"/>
  <c r="S66" i="6"/>
  <c r="S74" i="6"/>
  <c r="S82" i="6"/>
  <c r="S90" i="6"/>
  <c r="S98" i="6"/>
  <c r="S106" i="6"/>
  <c r="S114" i="6"/>
  <c r="S122" i="6"/>
  <c r="S130" i="6"/>
  <c r="S138" i="6"/>
  <c r="S146" i="6"/>
  <c r="S154" i="6"/>
  <c r="S162" i="6"/>
  <c r="S8" i="5"/>
  <c r="S16" i="5"/>
  <c r="S24" i="5"/>
  <c r="S32" i="5"/>
  <c r="S40" i="5"/>
  <c r="S48" i="5"/>
  <c r="S56" i="5"/>
  <c r="S64" i="5"/>
  <c r="S72" i="5"/>
  <c r="S80" i="5"/>
  <c r="S88" i="5"/>
  <c r="S96" i="5"/>
  <c r="S104" i="5"/>
  <c r="S112" i="5"/>
  <c r="S120" i="5"/>
  <c r="S128" i="5"/>
  <c r="S136" i="5"/>
  <c r="S144" i="5"/>
  <c r="S152" i="5"/>
  <c r="S160" i="5"/>
  <c r="S6" i="4"/>
  <c r="S14" i="4"/>
  <c r="S22" i="4"/>
  <c r="S30" i="4"/>
  <c r="S38" i="4"/>
  <c r="S46" i="4"/>
  <c r="S54" i="4"/>
  <c r="S62" i="4"/>
  <c r="S70" i="4"/>
  <c r="S129" i="13"/>
  <c r="S137" i="13"/>
  <c r="S145" i="13"/>
  <c r="S153" i="13"/>
  <c r="S161" i="13"/>
  <c r="S7" i="12"/>
  <c r="S15" i="12"/>
  <c r="S23" i="12"/>
  <c r="S31" i="12"/>
  <c r="S39" i="12"/>
  <c r="S47" i="12"/>
  <c r="S55" i="12"/>
  <c r="S63" i="12"/>
  <c r="S71" i="12"/>
  <c r="S79" i="12"/>
  <c r="S87" i="12"/>
  <c r="S95" i="12"/>
  <c r="S103" i="12"/>
  <c r="S111" i="12"/>
  <c r="S119" i="12"/>
  <c r="S127" i="12"/>
  <c r="S135" i="12"/>
  <c r="S143" i="12"/>
  <c r="S151" i="12"/>
  <c r="S159" i="12"/>
  <c r="S5" i="11"/>
  <c r="S13" i="11"/>
  <c r="S21" i="11"/>
  <c r="S29" i="11"/>
  <c r="S37" i="11"/>
  <c r="S45" i="11"/>
  <c r="S53" i="11"/>
  <c r="S61" i="11"/>
  <c r="S69" i="11"/>
  <c r="S77" i="11"/>
  <c r="S85" i="11"/>
  <c r="S93" i="11"/>
  <c r="S101" i="11"/>
  <c r="S109" i="11"/>
  <c r="S117" i="11"/>
  <c r="S125" i="11"/>
  <c r="S133" i="11"/>
  <c r="S141" i="11"/>
  <c r="S149" i="11"/>
  <c r="S157" i="11"/>
  <c r="S3" i="10"/>
  <c r="S11" i="10"/>
  <c r="S19" i="10"/>
  <c r="S27" i="10"/>
  <c r="S35" i="10"/>
  <c r="S43" i="10"/>
  <c r="S51" i="10"/>
  <c r="S59" i="10"/>
  <c r="S67" i="10"/>
  <c r="S75" i="10"/>
  <c r="S83" i="10"/>
  <c r="S91" i="10"/>
  <c r="S99" i="10"/>
  <c r="S107" i="10"/>
  <c r="S115" i="10"/>
  <c r="S123" i="10"/>
  <c r="S131" i="10"/>
  <c r="S139" i="10"/>
  <c r="S147" i="10"/>
  <c r="S155" i="10"/>
  <c r="S163" i="10"/>
  <c r="S9" i="9"/>
  <c r="S17" i="9"/>
  <c r="S25" i="9"/>
  <c r="S33" i="9"/>
  <c r="S41" i="9"/>
  <c r="S49" i="9"/>
  <c r="S57" i="9"/>
  <c r="S65" i="9"/>
  <c r="S73" i="9"/>
  <c r="S81" i="9"/>
  <c r="S89" i="9"/>
  <c r="S97" i="9"/>
  <c r="S105" i="9"/>
  <c r="S113" i="9"/>
  <c r="S121" i="9"/>
  <c r="S129" i="9"/>
  <c r="S137" i="9"/>
  <c r="S145" i="9"/>
  <c r="S153" i="9"/>
  <c r="S161" i="9"/>
  <c r="S7" i="8"/>
  <c r="S15" i="8"/>
  <c r="S23" i="8"/>
  <c r="S31" i="8"/>
  <c r="S39" i="8"/>
  <c r="S47" i="8"/>
  <c r="S55" i="8"/>
  <c r="S63" i="8"/>
  <c r="S71" i="8"/>
  <c r="S79" i="8"/>
  <c r="S87" i="8"/>
  <c r="S95" i="8"/>
  <c r="S103" i="8"/>
  <c r="S111" i="8"/>
  <c r="S119" i="8"/>
  <c r="S127" i="8"/>
  <c r="S135" i="8"/>
  <c r="S143" i="8"/>
  <c r="S151" i="8"/>
  <c r="S159" i="8"/>
  <c r="S5" i="7"/>
  <c r="S13" i="7"/>
  <c r="S21" i="7"/>
  <c r="S29" i="7"/>
  <c r="S37" i="7"/>
  <c r="S45" i="7"/>
  <c r="S53" i="7"/>
  <c r="S61" i="7"/>
  <c r="S69" i="7"/>
  <c r="S85" i="7"/>
  <c r="S93" i="7"/>
  <c r="S101" i="7"/>
  <c r="S117" i="7"/>
  <c r="S125" i="7"/>
  <c r="S133" i="7"/>
  <c r="S149" i="7"/>
  <c r="S157" i="7"/>
  <c r="S3" i="6"/>
  <c r="S11" i="6"/>
  <c r="S19" i="6"/>
  <c r="S27" i="6"/>
  <c r="S35" i="6"/>
  <c r="S43" i="6"/>
  <c r="S51" i="6"/>
  <c r="S59" i="6"/>
  <c r="S67" i="6"/>
  <c r="S75" i="6"/>
  <c r="S83" i="6"/>
  <c r="S91" i="6"/>
  <c r="S99" i="6"/>
  <c r="S107" i="6"/>
  <c r="S123" i="6"/>
  <c r="S131" i="6"/>
  <c r="S139" i="6"/>
  <c r="S147" i="6"/>
  <c r="S155" i="6"/>
  <c r="S163" i="6"/>
  <c r="S9" i="5"/>
  <c r="S17" i="5"/>
  <c r="S25" i="5"/>
  <c r="S33" i="5"/>
  <c r="S41" i="5"/>
  <c r="S49" i="5"/>
  <c r="S57" i="5"/>
  <c r="S65" i="5"/>
  <c r="S73" i="5"/>
  <c r="S81" i="5"/>
  <c r="S89" i="5"/>
  <c r="S97" i="5"/>
  <c r="S105" i="5"/>
  <c r="S113" i="5"/>
  <c r="S121" i="5"/>
  <c r="S129" i="5"/>
  <c r="S137" i="5"/>
  <c r="S145" i="5"/>
  <c r="S153" i="5"/>
  <c r="S161" i="5"/>
  <c r="S7" i="4"/>
  <c r="S15" i="4"/>
  <c r="S23" i="4"/>
  <c r="S31" i="4"/>
  <c r="S39" i="4"/>
  <c r="S47" i="4"/>
  <c r="S55" i="4"/>
  <c r="S63" i="4"/>
  <c r="S71" i="4"/>
  <c r="S115" i="13"/>
  <c r="S123" i="13"/>
  <c r="S131" i="13"/>
  <c r="S139" i="13"/>
  <c r="S147" i="13"/>
  <c r="S155" i="13"/>
  <c r="S163" i="13"/>
  <c r="S9" i="12"/>
  <c r="S17" i="12"/>
  <c r="S25" i="12"/>
  <c r="S33" i="12"/>
  <c r="S41" i="12"/>
  <c r="S49" i="12"/>
  <c r="S57" i="12"/>
  <c r="S65" i="12"/>
  <c r="S73" i="12"/>
  <c r="S81" i="12"/>
  <c r="S89" i="12"/>
  <c r="S97" i="12"/>
  <c r="S105" i="12"/>
  <c r="S113" i="12"/>
  <c r="S121" i="12"/>
  <c r="S129" i="12"/>
  <c r="S137" i="12"/>
  <c r="S145" i="12"/>
  <c r="S153" i="12"/>
  <c r="S161" i="12"/>
  <c r="S7" i="11"/>
  <c r="S15" i="11"/>
  <c r="S23" i="11"/>
  <c r="S31" i="11"/>
  <c r="S39" i="11"/>
  <c r="S47" i="11"/>
  <c r="S55" i="11"/>
  <c r="S63" i="11"/>
  <c r="S71" i="11"/>
  <c r="S79" i="11"/>
  <c r="S87" i="11"/>
  <c r="S95" i="11"/>
  <c r="S103" i="11"/>
  <c r="S111" i="11"/>
  <c r="S119" i="11"/>
  <c r="S127" i="11"/>
  <c r="S135" i="11"/>
  <c r="S143" i="11"/>
  <c r="S151" i="11"/>
  <c r="S159" i="11"/>
  <c r="S5" i="10"/>
  <c r="S13" i="10"/>
  <c r="S21" i="10"/>
  <c r="S29" i="10"/>
  <c r="S37" i="10"/>
  <c r="S45" i="10"/>
  <c r="S53" i="10"/>
  <c r="S61" i="10"/>
  <c r="S69" i="10"/>
  <c r="S77" i="10"/>
  <c r="S85" i="10"/>
  <c r="S93" i="10"/>
  <c r="S101" i="10"/>
  <c r="S109" i="10"/>
  <c r="S117" i="10"/>
  <c r="S125" i="10"/>
  <c r="S133" i="10"/>
  <c r="S141" i="10"/>
  <c r="S149" i="10"/>
  <c r="S157" i="10"/>
  <c r="S3" i="9"/>
  <c r="S11" i="9"/>
  <c r="S19" i="9"/>
  <c r="S27" i="9"/>
  <c r="S35" i="9"/>
  <c r="S43" i="9"/>
  <c r="S51" i="9"/>
  <c r="S59" i="9"/>
  <c r="S67" i="9"/>
  <c r="S75" i="9"/>
  <c r="S83" i="9"/>
  <c r="S91" i="9"/>
  <c r="S99" i="9"/>
  <c r="S107" i="9"/>
  <c r="S115" i="9"/>
  <c r="S123" i="9"/>
  <c r="S131" i="9"/>
  <c r="S139" i="9"/>
  <c r="S147" i="9"/>
  <c r="S155" i="9"/>
  <c r="S163" i="9"/>
  <c r="S9" i="8"/>
  <c r="S17" i="8"/>
  <c r="S25" i="8"/>
  <c r="S33" i="8"/>
  <c r="S41" i="8"/>
  <c r="S49" i="8"/>
  <c r="S57" i="8"/>
  <c r="S65" i="8"/>
  <c r="S73" i="8"/>
  <c r="S81" i="8"/>
  <c r="S89" i="8"/>
  <c r="S97" i="8"/>
  <c r="S105" i="8"/>
  <c r="S113" i="8"/>
  <c r="S121" i="8"/>
  <c r="S129" i="8"/>
  <c r="S137" i="8"/>
  <c r="S145" i="8"/>
  <c r="S153" i="8"/>
  <c r="S161" i="8"/>
  <c r="S7" i="7"/>
  <c r="S15" i="7"/>
  <c r="S23" i="7"/>
  <c r="S31" i="7"/>
  <c r="S39" i="7"/>
  <c r="S47" i="7"/>
  <c r="S55" i="7"/>
  <c r="S63" i="7"/>
  <c r="S71" i="7"/>
  <c r="S79" i="7"/>
  <c r="S87" i="7"/>
  <c r="S95" i="7"/>
  <c r="S103" i="7"/>
  <c r="S111" i="7"/>
  <c r="S119" i="7"/>
  <c r="S127" i="7"/>
  <c r="S135" i="7"/>
  <c r="S143" i="7"/>
  <c r="S151" i="7"/>
  <c r="S159" i="7"/>
  <c r="S5" i="6"/>
  <c r="S13" i="6"/>
  <c r="S21" i="6"/>
  <c r="S29" i="6"/>
  <c r="S37" i="6"/>
  <c r="S45" i="6"/>
  <c r="S53" i="6"/>
  <c r="S61" i="6"/>
  <c r="S69" i="6"/>
  <c r="S77" i="6"/>
  <c r="S85" i="6"/>
  <c r="S93" i="6"/>
  <c r="S101" i="6"/>
  <c r="S109" i="6"/>
  <c r="S117" i="6"/>
  <c r="S125" i="6"/>
  <c r="S133" i="6"/>
  <c r="S141" i="6"/>
  <c r="S149" i="6"/>
  <c r="S157" i="6"/>
  <c r="S3" i="5"/>
  <c r="S11" i="5"/>
  <c r="S19" i="5"/>
  <c r="S27" i="5"/>
  <c r="S35" i="5"/>
  <c r="S43" i="5"/>
  <c r="S51" i="5"/>
  <c r="S59" i="5"/>
  <c r="S67" i="5"/>
  <c r="S75" i="5"/>
  <c r="S83" i="5"/>
  <c r="S91" i="5"/>
  <c r="S99" i="5"/>
  <c r="S107" i="5"/>
  <c r="S115" i="5"/>
  <c r="S123" i="5"/>
  <c r="S131" i="5"/>
  <c r="S139" i="5"/>
  <c r="S147" i="5"/>
  <c r="S155" i="5"/>
  <c r="S163" i="5"/>
  <c r="S9" i="4"/>
  <c r="S17" i="4"/>
  <c r="S25" i="4"/>
  <c r="S33" i="4"/>
  <c r="S41" i="4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3" i="4"/>
  <c r="S161" i="4"/>
  <c r="S116" i="13"/>
  <c r="S124" i="13"/>
  <c r="S132" i="13"/>
  <c r="S140" i="13"/>
  <c r="S148" i="13"/>
  <c r="S156" i="13"/>
  <c r="S10" i="12"/>
  <c r="S18" i="12"/>
  <c r="S26" i="12"/>
  <c r="S34" i="12"/>
  <c r="S42" i="12"/>
  <c r="S50" i="12"/>
  <c r="S58" i="12"/>
  <c r="S66" i="12"/>
  <c r="S74" i="12"/>
  <c r="S82" i="12"/>
  <c r="S90" i="12"/>
  <c r="S98" i="12"/>
  <c r="S106" i="12"/>
  <c r="S114" i="12"/>
  <c r="S122" i="12"/>
  <c r="S130" i="12"/>
  <c r="S138" i="12"/>
  <c r="S146" i="12"/>
  <c r="S154" i="12"/>
  <c r="S162" i="12"/>
  <c r="S8" i="11"/>
  <c r="S16" i="11"/>
  <c r="S24" i="11"/>
  <c r="S32" i="11"/>
  <c r="S40" i="11"/>
  <c r="S48" i="11"/>
  <c r="S56" i="11"/>
  <c r="S64" i="11"/>
  <c r="S72" i="11"/>
  <c r="S80" i="11"/>
  <c r="S88" i="11"/>
  <c r="S96" i="11"/>
  <c r="S104" i="11"/>
  <c r="S112" i="11"/>
  <c r="S120" i="11"/>
  <c r="S128" i="11"/>
  <c r="S136" i="11"/>
  <c r="S144" i="11"/>
  <c r="S152" i="11"/>
  <c r="S160" i="11"/>
  <c r="S6" i="10"/>
  <c r="S14" i="10"/>
  <c r="S22" i="10"/>
  <c r="S30" i="10"/>
  <c r="S38" i="10"/>
  <c r="S46" i="10"/>
  <c r="S54" i="10"/>
  <c r="S62" i="10"/>
  <c r="S70" i="10"/>
  <c r="S78" i="10"/>
  <c r="S86" i="10"/>
  <c r="S94" i="10"/>
  <c r="S102" i="10"/>
  <c r="S110" i="10"/>
  <c r="S118" i="10"/>
  <c r="S126" i="10"/>
  <c r="S134" i="10"/>
  <c r="S142" i="10"/>
  <c r="S150" i="10"/>
  <c r="S158" i="10"/>
  <c r="S4" i="9"/>
  <c r="S12" i="9"/>
  <c r="S20" i="9"/>
  <c r="S28" i="9"/>
  <c r="S36" i="9"/>
  <c r="S44" i="9"/>
  <c r="S52" i="9"/>
  <c r="S60" i="9"/>
  <c r="S68" i="9"/>
  <c r="S76" i="9"/>
  <c r="S84" i="9"/>
  <c r="S92" i="9"/>
  <c r="S100" i="9"/>
  <c r="S108" i="9"/>
  <c r="S116" i="9"/>
  <c r="S124" i="9"/>
  <c r="S132" i="9"/>
  <c r="S140" i="9"/>
  <c r="S148" i="9"/>
  <c r="S156" i="9"/>
  <c r="S10" i="8"/>
  <c r="S18" i="8"/>
  <c r="S26" i="8"/>
  <c r="S34" i="8"/>
  <c r="S42" i="8"/>
  <c r="S50" i="8"/>
  <c r="S58" i="8"/>
  <c r="S66" i="8"/>
  <c r="S74" i="8"/>
  <c r="S82" i="8"/>
  <c r="S90" i="8"/>
  <c r="S98" i="8"/>
  <c r="S106" i="8"/>
  <c r="S114" i="8"/>
  <c r="S122" i="8"/>
  <c r="S130" i="8"/>
  <c r="S138" i="8"/>
  <c r="S146" i="8"/>
  <c r="S154" i="8"/>
  <c r="S162" i="8"/>
  <c r="S8" i="7"/>
  <c r="S16" i="7"/>
  <c r="S24" i="7"/>
  <c r="S32" i="7"/>
  <c r="S40" i="7"/>
  <c r="S48" i="7"/>
  <c r="S56" i="7"/>
  <c r="S64" i="7"/>
  <c r="S72" i="7"/>
  <c r="S80" i="7"/>
  <c r="S88" i="7"/>
  <c r="S96" i="7"/>
  <c r="S104" i="7"/>
  <c r="S112" i="7"/>
  <c r="S120" i="7"/>
  <c r="S128" i="7"/>
  <c r="S136" i="7"/>
  <c r="S144" i="7"/>
  <c r="S152" i="7"/>
  <c r="S160" i="7"/>
  <c r="S6" i="6"/>
  <c r="S14" i="6"/>
  <c r="S22" i="6"/>
  <c r="S30" i="6"/>
  <c r="S38" i="6"/>
  <c r="S46" i="6"/>
  <c r="S54" i="6"/>
  <c r="S62" i="6"/>
  <c r="S70" i="6"/>
  <c r="S78" i="6"/>
  <c r="S86" i="6"/>
  <c r="S94" i="6"/>
  <c r="S102" i="6"/>
  <c r="S110" i="6"/>
  <c r="S118" i="6"/>
  <c r="S126" i="6"/>
  <c r="S134" i="6"/>
  <c r="S142" i="6"/>
  <c r="S150" i="6"/>
  <c r="S158" i="6"/>
  <c r="S4" i="5"/>
  <c r="S12" i="5"/>
  <c r="S20" i="5"/>
  <c r="S28" i="5"/>
  <c r="S36" i="5"/>
  <c r="S44" i="5"/>
  <c r="S52" i="5"/>
  <c r="S60" i="5"/>
  <c r="S10" i="4"/>
  <c r="S18" i="4"/>
  <c r="S26" i="4"/>
  <c r="S34" i="4"/>
  <c r="S42" i="4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4" i="4"/>
  <c r="S162" i="4"/>
  <c r="S125" i="13"/>
  <c r="S133" i="13"/>
  <c r="S141" i="13"/>
  <c r="S149" i="13"/>
  <c r="S157" i="13"/>
  <c r="S3" i="12"/>
  <c r="S11" i="12"/>
  <c r="S19" i="12"/>
  <c r="S27" i="12"/>
  <c r="S35" i="12"/>
  <c r="S43" i="12"/>
  <c r="S51" i="12"/>
  <c r="S59" i="12"/>
  <c r="S67" i="12"/>
  <c r="S75" i="12"/>
  <c r="S83" i="12"/>
  <c r="S91" i="12"/>
  <c r="S99" i="12"/>
  <c r="S107" i="12"/>
  <c r="S115" i="12"/>
  <c r="S123" i="12"/>
  <c r="S131" i="12"/>
  <c r="S139" i="12"/>
  <c r="S147" i="12"/>
  <c r="S155" i="12"/>
  <c r="S163" i="12"/>
  <c r="S9" i="11"/>
  <c r="S17" i="11"/>
  <c r="S25" i="11"/>
  <c r="S33" i="11"/>
  <c r="S41" i="11"/>
  <c r="S49" i="11"/>
  <c r="S57" i="11"/>
  <c r="S65" i="11"/>
  <c r="S73" i="11"/>
  <c r="S81" i="11"/>
  <c r="S89" i="11"/>
  <c r="S97" i="11"/>
  <c r="S105" i="11"/>
  <c r="S113" i="11"/>
  <c r="S121" i="11"/>
  <c r="S129" i="11"/>
  <c r="S137" i="11"/>
  <c r="S145" i="11"/>
  <c r="S153" i="11"/>
  <c r="S161" i="11"/>
  <c r="S7" i="10"/>
  <c r="S15" i="10"/>
  <c r="S23" i="10"/>
  <c r="S31" i="10"/>
  <c r="S39" i="10"/>
  <c r="S47" i="10"/>
  <c r="S55" i="10"/>
  <c r="S63" i="10"/>
  <c r="S71" i="10"/>
  <c r="S79" i="10"/>
  <c r="S87" i="10"/>
  <c r="S95" i="10"/>
  <c r="S103" i="10"/>
  <c r="S111" i="10"/>
  <c r="S119" i="10"/>
  <c r="S127" i="10"/>
  <c r="S135" i="10"/>
  <c r="S143" i="10"/>
  <c r="S151" i="10"/>
  <c r="S159" i="10"/>
  <c r="S5" i="9"/>
  <c r="S13" i="9"/>
  <c r="S21" i="9"/>
  <c r="S29" i="9"/>
  <c r="S37" i="9"/>
  <c r="S45" i="9"/>
  <c r="S53" i="9"/>
  <c r="S61" i="9"/>
  <c r="S69" i="9"/>
  <c r="S77" i="9"/>
  <c r="S85" i="9"/>
  <c r="S93" i="9"/>
  <c r="S101" i="9"/>
  <c r="S109" i="9"/>
  <c r="S117" i="9"/>
  <c r="S125" i="9"/>
  <c r="S133" i="9"/>
  <c r="S141" i="9"/>
  <c r="S149" i="9"/>
  <c r="S157" i="9"/>
  <c r="S3" i="8"/>
  <c r="S11" i="8"/>
  <c r="S19" i="8"/>
  <c r="S27" i="8"/>
  <c r="S35" i="8"/>
  <c r="S43" i="8"/>
  <c r="S51" i="8"/>
  <c r="S59" i="8"/>
  <c r="S67" i="8"/>
  <c r="S75" i="8"/>
  <c r="S83" i="8"/>
  <c r="S91" i="8"/>
  <c r="S99" i="8"/>
  <c r="S107" i="8"/>
  <c r="S115" i="8"/>
  <c r="S123" i="8"/>
  <c r="S131" i="8"/>
  <c r="S139" i="8"/>
  <c r="S147" i="8"/>
  <c r="S155" i="8"/>
  <c r="S163" i="8"/>
  <c r="S9" i="7"/>
  <c r="S17" i="7"/>
  <c r="S25" i="7"/>
  <c r="S33" i="7"/>
  <c r="S41" i="7"/>
  <c r="S49" i="7"/>
  <c r="S57" i="7"/>
  <c r="S65" i="7"/>
  <c r="S73" i="7"/>
  <c r="S81" i="7"/>
  <c r="S89" i="7"/>
  <c r="S97" i="7"/>
  <c r="S105" i="7"/>
  <c r="S113" i="7"/>
  <c r="S121" i="7"/>
  <c r="S129" i="7"/>
  <c r="S137" i="7"/>
  <c r="S145" i="7"/>
  <c r="S153" i="7"/>
  <c r="S161" i="7"/>
  <c r="S7" i="6"/>
  <c r="S15" i="6"/>
  <c r="S23" i="6"/>
  <c r="S31" i="6"/>
  <c r="S39" i="6"/>
  <c r="S47" i="6"/>
  <c r="S55" i="6"/>
  <c r="S63" i="6"/>
  <c r="S71" i="6"/>
  <c r="S79" i="6"/>
  <c r="S87" i="6"/>
  <c r="S103" i="6"/>
  <c r="S111" i="6"/>
  <c r="S127" i="6"/>
  <c r="S135" i="6"/>
  <c r="S143" i="6"/>
  <c r="S159" i="6"/>
  <c r="S5" i="5"/>
  <c r="S13" i="5"/>
  <c r="S21" i="5"/>
  <c r="S29" i="5"/>
  <c r="S37" i="5"/>
  <c r="S45" i="5"/>
  <c r="S53" i="5"/>
  <c r="S61" i="5"/>
  <c r="S3" i="4"/>
  <c r="S11" i="4"/>
  <c r="S19" i="4"/>
  <c r="S27" i="4"/>
  <c r="S35" i="4"/>
  <c r="S43" i="4"/>
  <c r="S51" i="4"/>
  <c r="S59" i="4"/>
  <c r="S67" i="4"/>
  <c r="S75" i="4"/>
  <c r="S83" i="4"/>
  <c r="S91" i="4"/>
  <c r="S99" i="4"/>
  <c r="S107" i="4"/>
  <c r="S115" i="4"/>
  <c r="S123" i="4"/>
  <c r="S131" i="4"/>
  <c r="S139" i="4"/>
  <c r="S147" i="4"/>
  <c r="S155" i="4"/>
  <c r="S163" i="4"/>
  <c r="S134" i="13"/>
  <c r="S142" i="13"/>
  <c r="S150" i="13"/>
  <c r="S158" i="13"/>
  <c r="S4" i="12"/>
  <c r="S12" i="12"/>
  <c r="S20" i="12"/>
  <c r="S28" i="12"/>
  <c r="S36" i="12"/>
  <c r="S44" i="12"/>
  <c r="S52" i="12"/>
  <c r="S60" i="12"/>
  <c r="S68" i="12"/>
  <c r="S76" i="12"/>
  <c r="S84" i="12"/>
  <c r="S92" i="12"/>
  <c r="S100" i="12"/>
  <c r="S108" i="12"/>
  <c r="S116" i="12"/>
  <c r="S124" i="12"/>
  <c r="S132" i="12"/>
  <c r="S140" i="12"/>
  <c r="S148" i="12"/>
  <c r="S156" i="12"/>
  <c r="S10" i="11"/>
  <c r="S18" i="11"/>
  <c r="S26" i="11"/>
  <c r="S34" i="11"/>
  <c r="S42" i="11"/>
  <c r="S50" i="11"/>
  <c r="S58" i="11"/>
  <c r="S66" i="11"/>
  <c r="S82" i="11"/>
  <c r="S90" i="11"/>
  <c r="S98" i="11"/>
  <c r="S106" i="11"/>
  <c r="S114" i="11"/>
  <c r="S122" i="11"/>
  <c r="S130" i="11"/>
  <c r="S138" i="11"/>
  <c r="S146" i="11"/>
  <c r="S154" i="11"/>
  <c r="S162" i="11"/>
  <c r="S8" i="10"/>
  <c r="S16" i="10"/>
  <c r="S24" i="10"/>
  <c r="S32" i="10"/>
  <c r="S40" i="10"/>
  <c r="S48" i="10"/>
  <c r="S56" i="10"/>
  <c r="S64" i="10"/>
  <c r="S72" i="10"/>
  <c r="S80" i="10"/>
  <c r="S88" i="10"/>
  <c r="S96" i="10"/>
  <c r="S104" i="10"/>
  <c r="S112" i="10"/>
  <c r="S120" i="10"/>
  <c r="S128" i="10"/>
  <c r="S136" i="10"/>
  <c r="S144" i="10"/>
  <c r="S152" i="10"/>
  <c r="S160" i="10"/>
  <c r="S6" i="9"/>
  <c r="S14" i="9"/>
  <c r="S22" i="9"/>
  <c r="S30" i="9"/>
  <c r="S38" i="9"/>
  <c r="S54" i="9"/>
  <c r="S62" i="9"/>
  <c r="S70" i="9"/>
  <c r="S78" i="9"/>
  <c r="S86" i="9"/>
  <c r="S94" i="9"/>
  <c r="S102" i="9"/>
  <c r="S110" i="9"/>
  <c r="S118" i="9"/>
  <c r="S126" i="9"/>
  <c r="S134" i="9"/>
  <c r="S142" i="9"/>
  <c r="S150" i="9"/>
  <c r="S158" i="9"/>
  <c r="S4" i="8"/>
  <c r="S12" i="8"/>
  <c r="S20" i="8"/>
  <c r="S28" i="8"/>
  <c r="S36" i="8"/>
  <c r="S44" i="8"/>
  <c r="S52" i="8"/>
  <c r="S60" i="8"/>
  <c r="S68" i="8"/>
  <c r="S76" i="8"/>
  <c r="S84" i="8"/>
  <c r="S92" i="8"/>
  <c r="S108" i="8"/>
  <c r="S116" i="8"/>
  <c r="S124" i="8"/>
  <c r="S132" i="8"/>
  <c r="S140" i="8"/>
  <c r="S148" i="8"/>
  <c r="S156" i="8"/>
  <c r="S10" i="7"/>
  <c r="S18" i="7"/>
  <c r="S26" i="7"/>
  <c r="S34" i="7"/>
  <c r="S42" i="7"/>
  <c r="S50" i="7"/>
  <c r="S58" i="7"/>
  <c r="S66" i="7"/>
  <c r="S74" i="7"/>
  <c r="S82" i="7"/>
  <c r="S90" i="7"/>
  <c r="S98" i="7"/>
  <c r="S106" i="7"/>
  <c r="S114" i="7"/>
  <c r="S122" i="7"/>
  <c r="S130" i="7"/>
  <c r="S138" i="7"/>
  <c r="S146" i="7"/>
  <c r="S154" i="7"/>
  <c r="S162" i="7"/>
  <c r="S8" i="6"/>
  <c r="S16" i="6"/>
  <c r="S24" i="6"/>
  <c r="S32" i="6"/>
  <c r="S40" i="6"/>
  <c r="S48" i="6"/>
  <c r="S56" i="6"/>
  <c r="S64" i="6"/>
  <c r="S72" i="6"/>
  <c r="S80" i="6"/>
  <c r="S88" i="6"/>
  <c r="S104" i="6"/>
  <c r="S112" i="6"/>
  <c r="S120" i="6"/>
  <c r="S128" i="6"/>
  <c r="S136" i="6"/>
  <c r="S152" i="6"/>
  <c r="S160" i="6"/>
  <c r="S6" i="5"/>
  <c r="S14" i="5"/>
  <c r="S22" i="5"/>
  <c r="S30" i="5"/>
  <c r="S38" i="5"/>
  <c r="S46" i="5"/>
  <c r="S54" i="5"/>
  <c r="S62" i="5"/>
  <c r="S70" i="5"/>
  <c r="S78" i="5"/>
  <c r="S86" i="5"/>
  <c r="S94" i="5"/>
  <c r="S102" i="5"/>
  <c r="S110" i="5"/>
  <c r="S118" i="5"/>
  <c r="S126" i="5"/>
  <c r="S134" i="5"/>
  <c r="S142" i="5"/>
  <c r="S150" i="5"/>
  <c r="S158" i="5"/>
  <c r="S4" i="4"/>
  <c r="S12" i="4"/>
  <c r="S20" i="4"/>
  <c r="S28" i="4"/>
  <c r="S36" i="4"/>
  <c r="S44" i="4"/>
  <c r="S52" i="4"/>
  <c r="S60" i="4"/>
  <c r="S68" i="4"/>
  <c r="S76" i="4"/>
  <c r="S84" i="4"/>
  <c r="S92" i="4"/>
  <c r="S100" i="4"/>
  <c r="S108" i="4"/>
  <c r="S116" i="4"/>
  <c r="S124" i="4"/>
  <c r="S132" i="4"/>
  <c r="S140" i="4"/>
  <c r="S148" i="4"/>
  <c r="S156" i="4"/>
  <c r="S127" i="13"/>
  <c r="S135" i="13"/>
  <c r="S143" i="13"/>
  <c r="S151" i="13"/>
  <c r="S159" i="13"/>
  <c r="S5" i="12"/>
  <c r="S13" i="12"/>
  <c r="S21" i="12"/>
  <c r="S29" i="12"/>
  <c r="S37" i="12"/>
  <c r="S45" i="12"/>
  <c r="S53" i="12"/>
  <c r="S61" i="12"/>
  <c r="S69" i="12"/>
  <c r="S77" i="12"/>
  <c r="S85" i="12"/>
  <c r="S93" i="12"/>
  <c r="S101" i="12"/>
  <c r="S109" i="12"/>
  <c r="S117" i="12"/>
  <c r="S125" i="12"/>
  <c r="S133" i="12"/>
  <c r="S141" i="12"/>
  <c r="S149" i="12"/>
  <c r="S157" i="12"/>
  <c r="S3" i="11"/>
  <c r="S11" i="11"/>
  <c r="S19" i="11"/>
  <c r="S27" i="11"/>
  <c r="S35" i="11"/>
  <c r="S43" i="11"/>
  <c r="S51" i="11"/>
  <c r="S59" i="11"/>
  <c r="S67" i="11"/>
  <c r="S75" i="11"/>
  <c r="S83" i="11"/>
  <c r="S91" i="11"/>
  <c r="S99" i="11"/>
  <c r="S107" i="11"/>
  <c r="S115" i="11"/>
  <c r="S123" i="11"/>
  <c r="S131" i="11"/>
  <c r="S139" i="11"/>
  <c r="S147" i="11"/>
  <c r="S155" i="11"/>
  <c r="S163" i="11"/>
  <c r="S9" i="10"/>
  <c r="S17" i="10"/>
  <c r="S25" i="10"/>
  <c r="S33" i="10"/>
  <c r="S41" i="10"/>
  <c r="S49" i="10"/>
  <c r="S57" i="10"/>
  <c r="S65" i="10"/>
  <c r="S73" i="10"/>
  <c r="S81" i="10"/>
  <c r="S89" i="10"/>
  <c r="S97" i="10"/>
  <c r="S105" i="10"/>
  <c r="S113" i="10"/>
  <c r="S121" i="10"/>
  <c r="S129" i="10"/>
  <c r="S137" i="10"/>
  <c r="S145" i="10"/>
  <c r="S153" i="10"/>
  <c r="S161" i="10"/>
  <c r="S7" i="9"/>
  <c r="S15" i="9"/>
  <c r="S23" i="9"/>
  <c r="S31" i="9"/>
  <c r="S39" i="9"/>
  <c r="S47" i="9"/>
  <c r="S55" i="9"/>
  <c r="S63" i="9"/>
  <c r="S71" i="9"/>
  <c r="S79" i="9"/>
  <c r="S87" i="9"/>
  <c r="S95" i="9"/>
  <c r="S103" i="9"/>
  <c r="S111" i="9"/>
  <c r="S119" i="9"/>
  <c r="S127" i="9"/>
  <c r="S135" i="9"/>
  <c r="S143" i="9"/>
  <c r="S151" i="9"/>
  <c r="S159" i="9"/>
  <c r="S5" i="8"/>
  <c r="S13" i="8"/>
  <c r="S21" i="8"/>
  <c r="S29" i="8"/>
  <c r="S37" i="8"/>
  <c r="S45" i="8"/>
  <c r="S53" i="8"/>
  <c r="S61" i="8"/>
  <c r="S69" i="8"/>
  <c r="S77" i="8"/>
  <c r="S85" i="8"/>
  <c r="S93" i="8"/>
  <c r="S101" i="8"/>
  <c r="S109" i="8"/>
  <c r="S117" i="8"/>
  <c r="S125" i="8"/>
  <c r="S133" i="8"/>
  <c r="S141" i="8"/>
  <c r="S149" i="8"/>
  <c r="S157" i="8"/>
  <c r="S3" i="7"/>
  <c r="S11" i="7"/>
  <c r="S19" i="7"/>
  <c r="S27" i="7"/>
  <c r="S35" i="7"/>
  <c r="S43" i="7"/>
  <c r="S51" i="7"/>
  <c r="S59" i="7"/>
  <c r="S67" i="7"/>
  <c r="S75" i="7"/>
  <c r="S83" i="7"/>
  <c r="S91" i="7"/>
  <c r="S99" i="7"/>
  <c r="S107" i="7"/>
  <c r="S115" i="7"/>
  <c r="S123" i="7"/>
  <c r="S131" i="7"/>
  <c r="S139" i="7"/>
  <c r="S147" i="7"/>
  <c r="S155" i="7"/>
  <c r="S163" i="7"/>
  <c r="S9" i="6"/>
  <c r="S17" i="6"/>
  <c r="S25" i="6"/>
  <c r="S33" i="6"/>
  <c r="S41" i="6"/>
  <c r="S49" i="6"/>
  <c r="S57" i="6"/>
  <c r="S65" i="6"/>
  <c r="S73" i="6"/>
  <c r="S81" i="6"/>
  <c r="S89" i="6"/>
  <c r="S97" i="6"/>
  <c r="S105" i="6"/>
  <c r="S113" i="6"/>
  <c r="S121" i="6"/>
  <c r="S129" i="6"/>
  <c r="S137" i="6"/>
  <c r="S145" i="6"/>
  <c r="S153" i="6"/>
  <c r="S161" i="6"/>
  <c r="S7" i="5"/>
  <c r="S15" i="5"/>
  <c r="S23" i="5"/>
  <c r="S31" i="5"/>
  <c r="S39" i="5"/>
  <c r="S47" i="5"/>
  <c r="S55" i="5"/>
  <c r="S63" i="5"/>
  <c r="S71" i="5"/>
  <c r="S79" i="5"/>
  <c r="S87" i="5"/>
  <c r="S95" i="5"/>
  <c r="S103" i="5"/>
  <c r="S111" i="5"/>
  <c r="S119" i="5"/>
  <c r="S127" i="5"/>
  <c r="S135" i="5"/>
  <c r="S143" i="5"/>
  <c r="S151" i="5"/>
  <c r="S159" i="5"/>
  <c r="S5" i="4"/>
  <c r="S13" i="4"/>
  <c r="S21" i="4"/>
  <c r="S29" i="4"/>
  <c r="S37" i="4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49" i="4"/>
  <c r="S157" i="4"/>
  <c r="S309" i="33"/>
  <c r="S118" i="33"/>
  <c r="S470" i="33"/>
  <c r="S29" i="33"/>
  <c r="S61" i="33"/>
  <c r="S93" i="33"/>
  <c r="S125" i="33"/>
  <c r="S157" i="33"/>
  <c r="S189" i="33"/>
  <c r="S221" i="33"/>
  <c r="S253" i="33"/>
  <c r="S285" i="33"/>
  <c r="S317" i="33"/>
  <c r="S349" i="33"/>
  <c r="S381" i="33"/>
  <c r="S413" i="33"/>
  <c r="S445" i="33"/>
  <c r="S477" i="33"/>
  <c r="S21" i="33"/>
  <c r="S405" i="33"/>
  <c r="S22" i="33"/>
  <c r="S246" i="33"/>
  <c r="S438" i="33"/>
  <c r="S30" i="33"/>
  <c r="S62" i="33"/>
  <c r="S94" i="33"/>
  <c r="S126" i="33"/>
  <c r="S158" i="33"/>
  <c r="S190" i="33"/>
  <c r="S222" i="33"/>
  <c r="S254" i="33"/>
  <c r="S286" i="33"/>
  <c r="S318" i="33"/>
  <c r="S350" i="33"/>
  <c r="S382" i="33"/>
  <c r="S414" i="33"/>
  <c r="S446" i="33"/>
  <c r="S478" i="33"/>
  <c r="S85" i="33"/>
  <c r="S341" i="33"/>
  <c r="S86" i="33"/>
  <c r="S150" i="33"/>
  <c r="S406" i="33"/>
  <c r="S5" i="33"/>
  <c r="S37" i="33"/>
  <c r="S69" i="33"/>
  <c r="S101" i="33"/>
  <c r="S133" i="33"/>
  <c r="S165" i="33"/>
  <c r="S197" i="33"/>
  <c r="S229" i="33"/>
  <c r="S261" i="33"/>
  <c r="S293" i="33"/>
  <c r="S325" i="33"/>
  <c r="S357" i="33"/>
  <c r="S389" i="33"/>
  <c r="S421" i="33"/>
  <c r="S453" i="33"/>
  <c r="S485" i="33"/>
  <c r="S117" i="33"/>
  <c r="S213" i="33"/>
  <c r="S277" i="33"/>
  <c r="S437" i="33"/>
  <c r="S182" i="33"/>
  <c r="S310" i="33"/>
  <c r="S6" i="33"/>
  <c r="S38" i="33"/>
  <c r="S70" i="33"/>
  <c r="S102" i="33"/>
  <c r="S134" i="33"/>
  <c r="S166" i="33"/>
  <c r="S198" i="33"/>
  <c r="S230" i="33"/>
  <c r="S262" i="33"/>
  <c r="S294" i="33"/>
  <c r="S326" i="33"/>
  <c r="S358" i="33"/>
  <c r="S390" i="33"/>
  <c r="S422" i="33"/>
  <c r="S454" i="33"/>
  <c r="S486" i="33"/>
  <c r="S149" i="33"/>
  <c r="S181" i="33"/>
  <c r="S245" i="33"/>
  <c r="S469" i="33"/>
  <c r="S214" i="33"/>
  <c r="S342" i="33"/>
  <c r="S13" i="33"/>
  <c r="S45" i="33"/>
  <c r="S77" i="33"/>
  <c r="S109" i="33"/>
  <c r="S141" i="33"/>
  <c r="S173" i="33"/>
  <c r="S205" i="33"/>
  <c r="S237" i="33"/>
  <c r="S269" i="33"/>
  <c r="S301" i="33"/>
  <c r="S333" i="33"/>
  <c r="S365" i="33"/>
  <c r="S397" i="33"/>
  <c r="S429" i="33"/>
  <c r="S461" i="33"/>
  <c r="S493" i="33"/>
  <c r="S53" i="33"/>
  <c r="S373" i="33"/>
  <c r="S54" i="33"/>
  <c r="S278" i="33"/>
  <c r="S374" i="33"/>
  <c r="S14" i="33"/>
  <c r="S46" i="33"/>
  <c r="S78" i="33"/>
  <c r="S110" i="33"/>
  <c r="S142" i="33"/>
  <c r="S174" i="33"/>
  <c r="S206" i="33"/>
  <c r="S238" i="33"/>
  <c r="S270" i="33"/>
  <c r="S302" i="33"/>
  <c r="S334" i="33"/>
  <c r="S366" i="33"/>
  <c r="S398" i="33"/>
  <c r="S430" i="33"/>
  <c r="S462" i="33"/>
  <c r="S494" i="33"/>
  <c r="S7" i="33"/>
  <c r="S15" i="33"/>
  <c r="S23" i="33"/>
  <c r="S31" i="33"/>
  <c r="S39" i="33"/>
  <c r="S47" i="33"/>
  <c r="S55" i="33"/>
  <c r="S63" i="33"/>
  <c r="S71" i="33"/>
  <c r="S79" i="33"/>
  <c r="S87" i="33"/>
  <c r="S95" i="33"/>
  <c r="S103" i="33"/>
  <c r="S111" i="33"/>
  <c r="S119" i="33"/>
  <c r="S127" i="33"/>
  <c r="S135" i="33"/>
  <c r="S143" i="33"/>
  <c r="S151" i="33"/>
  <c r="S159" i="33"/>
  <c r="S167" i="33"/>
  <c r="S175" i="33"/>
  <c r="S183" i="33"/>
  <c r="S191" i="33"/>
  <c r="S199" i="33"/>
  <c r="S207" i="33"/>
  <c r="S215" i="33"/>
  <c r="S223" i="33"/>
  <c r="S231" i="33"/>
  <c r="S239" i="33"/>
  <c r="S247" i="33"/>
  <c r="S255" i="33"/>
  <c r="S263" i="33"/>
  <c r="S271" i="33"/>
  <c r="S279" i="33"/>
  <c r="S287" i="33"/>
  <c r="S295" i="33"/>
  <c r="S303" i="33"/>
  <c r="S311" i="33"/>
  <c r="S319" i="33"/>
  <c r="S327" i="33"/>
  <c r="S335" i="33"/>
  <c r="S343" i="33"/>
  <c r="S351" i="33"/>
  <c r="S359" i="33"/>
  <c r="S367" i="33"/>
  <c r="S375" i="33"/>
  <c r="S383" i="33"/>
  <c r="S391" i="33"/>
  <c r="S399" i="33"/>
  <c r="S407" i="33"/>
  <c r="S415" i="33"/>
  <c r="S423" i="33"/>
  <c r="S431" i="33"/>
  <c r="S439" i="33"/>
  <c r="S447" i="33"/>
  <c r="S455" i="33"/>
  <c r="S463" i="33"/>
  <c r="S471" i="33"/>
  <c r="S479" i="33"/>
  <c r="S487" i="33"/>
  <c r="S495" i="33"/>
  <c r="S8" i="33"/>
  <c r="S16" i="33"/>
  <c r="S24" i="33"/>
  <c r="S32" i="33"/>
  <c r="S40" i="33"/>
  <c r="S48" i="33"/>
  <c r="S56" i="33"/>
  <c r="S64" i="33"/>
  <c r="S72" i="33"/>
  <c r="S80" i="33"/>
  <c r="S88" i="33"/>
  <c r="S96" i="33"/>
  <c r="S104" i="33"/>
  <c r="S112" i="33"/>
  <c r="S120" i="33"/>
  <c r="S128" i="33"/>
  <c r="S136" i="33"/>
  <c r="S144" i="33"/>
  <c r="S152" i="33"/>
  <c r="S160" i="33"/>
  <c r="S168" i="33"/>
  <c r="S176" i="33"/>
  <c r="S184" i="33"/>
  <c r="S192" i="33"/>
  <c r="S200" i="33"/>
  <c r="S208" i="33"/>
  <c r="S216" i="33"/>
  <c r="S224" i="33"/>
  <c r="S232" i="33"/>
  <c r="S240" i="33"/>
  <c r="S248" i="33"/>
  <c r="S256" i="33"/>
  <c r="S264" i="33"/>
  <c r="S272" i="33"/>
  <c r="S280" i="33"/>
  <c r="S288" i="33"/>
  <c r="S296" i="33"/>
  <c r="S304" i="33"/>
  <c r="S312" i="33"/>
  <c r="S320" i="33"/>
  <c r="S328" i="33"/>
  <c r="S336" i="33"/>
  <c r="S344" i="33"/>
  <c r="S352" i="33"/>
  <c r="S360" i="33"/>
  <c r="S368" i="33"/>
  <c r="S376" i="33"/>
  <c r="S384" i="33"/>
  <c r="S392" i="33"/>
  <c r="S400" i="33"/>
  <c r="S408" i="33"/>
  <c r="S416" i="33"/>
  <c r="S424" i="33"/>
  <c r="S432" i="33"/>
  <c r="S440" i="33"/>
  <c r="S448" i="33"/>
  <c r="S456" i="33"/>
  <c r="S464" i="33"/>
  <c r="S472" i="33"/>
  <c r="S480" i="33"/>
  <c r="S488" i="33"/>
  <c r="S496" i="33"/>
  <c r="S9" i="33"/>
  <c r="S17" i="33"/>
  <c r="S25" i="33"/>
  <c r="S33" i="33"/>
  <c r="S41" i="33"/>
  <c r="S49" i="33"/>
  <c r="S57" i="33"/>
  <c r="S65" i="33"/>
  <c r="S73" i="33"/>
  <c r="S81" i="33"/>
  <c r="S89" i="33"/>
  <c r="S97" i="33"/>
  <c r="S105" i="33"/>
  <c r="S113" i="33"/>
  <c r="S121" i="33"/>
  <c r="S129" i="33"/>
  <c r="S137" i="33"/>
  <c r="S145" i="33"/>
  <c r="S153" i="33"/>
  <c r="S161" i="33"/>
  <c r="S169" i="33"/>
  <c r="S177" i="33"/>
  <c r="S185" i="33"/>
  <c r="S193" i="33"/>
  <c r="S201" i="33"/>
  <c r="S209" i="33"/>
  <c r="S217" i="33"/>
  <c r="S225" i="33"/>
  <c r="S233" i="33"/>
  <c r="S241" i="33"/>
  <c r="S249" i="33"/>
  <c r="S257" i="33"/>
  <c r="S265" i="33"/>
  <c r="S273" i="33"/>
  <c r="S281" i="33"/>
  <c r="S289" i="33"/>
  <c r="S297" i="33"/>
  <c r="S305" i="33"/>
  <c r="S313" i="33"/>
  <c r="S321" i="33"/>
  <c r="S329" i="33"/>
  <c r="S337" i="33"/>
  <c r="S345" i="33"/>
  <c r="S353" i="33"/>
  <c r="S361" i="33"/>
  <c r="S369" i="33"/>
  <c r="S377" i="33"/>
  <c r="S385" i="33"/>
  <c r="S393" i="33"/>
  <c r="S401" i="33"/>
  <c r="S409" i="33"/>
  <c r="S417" i="33"/>
  <c r="S425" i="33"/>
  <c r="S433" i="33"/>
  <c r="S441" i="33"/>
  <c r="S449" i="33"/>
  <c r="S457" i="33"/>
  <c r="S465" i="33"/>
  <c r="S473" i="33"/>
  <c r="S481" i="33"/>
  <c r="S489" i="33"/>
  <c r="S497" i="33"/>
  <c r="S10" i="33"/>
  <c r="S18" i="33"/>
  <c r="S26" i="33"/>
  <c r="S34" i="33"/>
  <c r="S42" i="33"/>
  <c r="S50" i="33"/>
  <c r="S58" i="33"/>
  <c r="S66" i="33"/>
  <c r="S74" i="33"/>
  <c r="S82" i="33"/>
  <c r="S90" i="33"/>
  <c r="S98" i="33"/>
  <c r="S106" i="33"/>
  <c r="S114" i="33"/>
  <c r="S122" i="33"/>
  <c r="S130" i="33"/>
  <c r="S138" i="33"/>
  <c r="S146" i="33"/>
  <c r="S154" i="33"/>
  <c r="S162" i="33"/>
  <c r="S170" i="33"/>
  <c r="S178" i="33"/>
  <c r="S186" i="33"/>
  <c r="S194" i="33"/>
  <c r="S202" i="33"/>
  <c r="S210" i="33"/>
  <c r="S218" i="33"/>
  <c r="S226" i="33"/>
  <c r="S234" i="33"/>
  <c r="S242" i="33"/>
  <c r="S250" i="33"/>
  <c r="S258" i="33"/>
  <c r="S266" i="33"/>
  <c r="S274" i="33"/>
  <c r="S282" i="33"/>
  <c r="S290" i="33"/>
  <c r="S298" i="33"/>
  <c r="S306" i="33"/>
  <c r="S314" i="33"/>
  <c r="S322" i="33"/>
  <c r="S330" i="33"/>
  <c r="S338" i="33"/>
  <c r="S346" i="33"/>
  <c r="S354" i="33"/>
  <c r="S362" i="33"/>
  <c r="S370" i="33"/>
  <c r="S378" i="33"/>
  <c r="S386" i="33"/>
  <c r="S394" i="33"/>
  <c r="S402" i="33"/>
  <c r="S410" i="33"/>
  <c r="S418" i="33"/>
  <c r="S426" i="33"/>
  <c r="S434" i="33"/>
  <c r="S442" i="33"/>
  <c r="S450" i="33"/>
  <c r="S458" i="33"/>
  <c r="S466" i="33"/>
  <c r="S474" i="33"/>
  <c r="S482" i="33"/>
  <c r="S490" i="33"/>
  <c r="S498" i="33"/>
  <c r="S3" i="33"/>
  <c r="S11" i="33"/>
  <c r="S19" i="33"/>
  <c r="S27" i="33"/>
  <c r="S35" i="33"/>
  <c r="S43" i="33"/>
  <c r="S51" i="33"/>
  <c r="S59" i="33"/>
  <c r="S67" i="33"/>
  <c r="S75" i="33"/>
  <c r="S83" i="33"/>
  <c r="S91" i="33"/>
  <c r="S99" i="33"/>
  <c r="S107" i="33"/>
  <c r="S115" i="33"/>
  <c r="S123" i="33"/>
  <c r="S131" i="33"/>
  <c r="S139" i="33"/>
  <c r="S147" i="33"/>
  <c r="S155" i="33"/>
  <c r="S163" i="33"/>
  <c r="S171" i="33"/>
  <c r="S179" i="33"/>
  <c r="S187" i="33"/>
  <c r="S195" i="33"/>
  <c r="S203" i="33"/>
  <c r="S211" i="33"/>
  <c r="S219" i="33"/>
  <c r="S227" i="33"/>
  <c r="S235" i="33"/>
  <c r="S243" i="33"/>
  <c r="S251" i="33"/>
  <c r="S259" i="33"/>
  <c r="S267" i="33"/>
  <c r="S275" i="33"/>
  <c r="S283" i="33"/>
  <c r="S291" i="33"/>
  <c r="S299" i="33"/>
  <c r="S307" i="33"/>
  <c r="S315" i="33"/>
  <c r="S323" i="33"/>
  <c r="S331" i="33"/>
  <c r="S339" i="33"/>
  <c r="S347" i="33"/>
  <c r="S355" i="33"/>
  <c r="S363" i="33"/>
  <c r="S371" i="33"/>
  <c r="S379" i="33"/>
  <c r="S387" i="33"/>
  <c r="S395" i="33"/>
  <c r="S403" i="33"/>
  <c r="S411" i="33"/>
  <c r="S419" i="33"/>
  <c r="S427" i="33"/>
  <c r="S435" i="33"/>
  <c r="S443" i="33"/>
  <c r="S451" i="33"/>
  <c r="S459" i="33"/>
  <c r="S467" i="33"/>
  <c r="S475" i="33"/>
  <c r="S483" i="33"/>
  <c r="S491" i="33"/>
  <c r="S499" i="33"/>
  <c r="S4" i="33"/>
  <c r="S12" i="33"/>
  <c r="S20" i="33"/>
  <c r="S28" i="33"/>
  <c r="S36" i="33"/>
  <c r="S44" i="33"/>
  <c r="S52" i="33"/>
  <c r="S60" i="33"/>
  <c r="S68" i="33"/>
  <c r="S76" i="33"/>
  <c r="S84" i="33"/>
  <c r="S92" i="33"/>
  <c r="S100" i="33"/>
  <c r="S108" i="33"/>
  <c r="S116" i="33"/>
  <c r="S124" i="33"/>
  <c r="S132" i="33"/>
  <c r="S140" i="33"/>
  <c r="S148" i="33"/>
  <c r="S156" i="33"/>
  <c r="S164" i="33"/>
  <c r="S172" i="33"/>
  <c r="S180" i="33"/>
  <c r="S188" i="33"/>
  <c r="S196" i="33"/>
  <c r="S204" i="33"/>
  <c r="S212" i="33"/>
  <c r="S220" i="33"/>
  <c r="S228" i="33"/>
  <c r="S236" i="33"/>
  <c r="S244" i="33"/>
  <c r="S252" i="33"/>
  <c r="S260" i="33"/>
  <c r="S268" i="33"/>
  <c r="S276" i="33"/>
  <c r="S284" i="33"/>
  <c r="S292" i="33"/>
  <c r="S300" i="33"/>
  <c r="S308" i="33"/>
  <c r="S316" i="33"/>
  <c r="S324" i="33"/>
  <c r="S332" i="33"/>
  <c r="S340" i="33"/>
  <c r="S348" i="33"/>
  <c r="S356" i="33"/>
  <c r="S364" i="33"/>
  <c r="S372" i="33"/>
  <c r="S380" i="33"/>
  <c r="S388" i="33"/>
  <c r="S396" i="33"/>
  <c r="S404" i="33"/>
  <c r="S412" i="33"/>
  <c r="S420" i="33"/>
  <c r="S428" i="33"/>
  <c r="S436" i="33"/>
  <c r="S444" i="33"/>
  <c r="S452" i="33"/>
  <c r="S460" i="33"/>
  <c r="S468" i="33"/>
  <c r="S476" i="33"/>
  <c r="S484" i="33"/>
  <c r="S492" i="33"/>
  <c r="S9" i="2"/>
  <c r="S17" i="2"/>
  <c r="S25" i="2"/>
  <c r="S33" i="2"/>
  <c r="S41" i="2"/>
  <c r="S49" i="2"/>
  <c r="S57" i="2"/>
  <c r="S65" i="2"/>
  <c r="S73" i="2"/>
  <c r="S81" i="2"/>
  <c r="S89" i="2"/>
  <c r="S97" i="2"/>
  <c r="S105" i="2"/>
  <c r="S113" i="2"/>
  <c r="S121" i="2"/>
  <c r="S129" i="2"/>
  <c r="S137" i="2"/>
  <c r="S145" i="2"/>
  <c r="S153" i="2"/>
  <c r="S161" i="2"/>
  <c r="S169" i="2"/>
  <c r="S177" i="2"/>
  <c r="S185" i="2"/>
  <c r="S193" i="2"/>
  <c r="S201" i="2"/>
  <c r="S209" i="2"/>
  <c r="S217" i="2"/>
  <c r="S225" i="2"/>
  <c r="S233" i="2"/>
  <c r="S241" i="2"/>
  <c r="S249" i="2"/>
  <c r="S257" i="2"/>
  <c r="S265" i="2"/>
  <c r="S273" i="2"/>
  <c r="S281" i="2"/>
  <c r="S289" i="2"/>
  <c r="S297" i="2"/>
  <c r="S305" i="2"/>
  <c r="S313" i="2"/>
  <c r="S10" i="2"/>
  <c r="S18" i="2"/>
  <c r="S26" i="2"/>
  <c r="S34" i="2"/>
  <c r="S42" i="2"/>
  <c r="S50" i="2"/>
  <c r="S58" i="2"/>
  <c r="S66" i="2"/>
  <c r="S74" i="2"/>
  <c r="S82" i="2"/>
  <c r="S90" i="2"/>
  <c r="S98" i="2"/>
  <c r="S106" i="2"/>
  <c r="S114" i="2"/>
  <c r="S122" i="2"/>
  <c r="S130" i="2"/>
  <c r="S138" i="2"/>
  <c r="S146" i="2"/>
  <c r="S154" i="2"/>
  <c r="S162" i="2"/>
  <c r="S170" i="2"/>
  <c r="S178" i="2"/>
  <c r="S186" i="2"/>
  <c r="S194" i="2"/>
  <c r="S202" i="2"/>
  <c r="S210" i="2"/>
  <c r="S218" i="2"/>
  <c r="S226" i="2"/>
  <c r="S234" i="2"/>
  <c r="S242" i="2"/>
  <c r="S250" i="2"/>
  <c r="S258" i="2"/>
  <c r="S266" i="2"/>
  <c r="S274" i="2"/>
  <c r="S282" i="2"/>
  <c r="S290" i="2"/>
  <c r="S298" i="2"/>
  <c r="S306" i="2"/>
  <c r="S314" i="2"/>
  <c r="S322" i="2"/>
  <c r="S330" i="2"/>
  <c r="S338" i="2"/>
  <c r="S346" i="2"/>
  <c r="S354" i="2"/>
  <c r="S362" i="2"/>
  <c r="S370" i="2"/>
  <c r="S378" i="2"/>
  <c r="S386" i="2"/>
  <c r="S394" i="2"/>
  <c r="S402" i="2"/>
  <c r="S410" i="2"/>
  <c r="S418" i="2"/>
  <c r="S426" i="2"/>
  <c r="S434" i="2"/>
  <c r="S442" i="2"/>
  <c r="S450" i="2"/>
  <c r="S458" i="2"/>
  <c r="S466" i="2"/>
  <c r="S474" i="2"/>
  <c r="S482" i="2"/>
  <c r="S490" i="2"/>
  <c r="S498" i="2"/>
  <c r="S420" i="2"/>
  <c r="S444" i="2"/>
  <c r="S468" i="2"/>
  <c r="S11" i="2"/>
  <c r="S19" i="2"/>
  <c r="S27" i="2"/>
  <c r="S35" i="2"/>
  <c r="S43" i="2"/>
  <c r="S51" i="2"/>
  <c r="S59" i="2"/>
  <c r="S67" i="2"/>
  <c r="S75" i="2"/>
  <c r="S83" i="2"/>
  <c r="S91" i="2"/>
  <c r="S99" i="2"/>
  <c r="S107" i="2"/>
  <c r="S115" i="2"/>
  <c r="S123" i="2"/>
  <c r="S131" i="2"/>
  <c r="S139" i="2"/>
  <c r="S147" i="2"/>
  <c r="S155" i="2"/>
  <c r="S163" i="2"/>
  <c r="S171" i="2"/>
  <c r="S179" i="2"/>
  <c r="S187" i="2"/>
  <c r="S195" i="2"/>
  <c r="S203" i="2"/>
  <c r="S211" i="2"/>
  <c r="S219" i="2"/>
  <c r="S227" i="2"/>
  <c r="S235" i="2"/>
  <c r="S243" i="2"/>
  <c r="S251" i="2"/>
  <c r="S259" i="2"/>
  <c r="S267" i="2"/>
  <c r="S275" i="2"/>
  <c r="S283" i="2"/>
  <c r="S291" i="2"/>
  <c r="S299" i="2"/>
  <c r="S307" i="2"/>
  <c r="S315" i="2"/>
  <c r="S323" i="2"/>
  <c r="S331" i="2"/>
  <c r="S339" i="2"/>
  <c r="S347" i="2"/>
  <c r="S355" i="2"/>
  <c r="S363" i="2"/>
  <c r="S371" i="2"/>
  <c r="S379" i="2"/>
  <c r="S387" i="2"/>
  <c r="S395" i="2"/>
  <c r="S403" i="2"/>
  <c r="S411" i="2"/>
  <c r="S419" i="2"/>
  <c r="S427" i="2"/>
  <c r="S435" i="2"/>
  <c r="S443" i="2"/>
  <c r="S451" i="2"/>
  <c r="S459" i="2"/>
  <c r="S467" i="2"/>
  <c r="S475" i="2"/>
  <c r="S483" i="2"/>
  <c r="S491" i="2"/>
  <c r="S499" i="2"/>
  <c r="S3" i="2"/>
  <c r="S380" i="2"/>
  <c r="S396" i="2"/>
  <c r="S412" i="2"/>
  <c r="S436" i="2"/>
  <c r="S460" i="2"/>
  <c r="S4" i="2"/>
  <c r="S12" i="2"/>
  <c r="S20" i="2"/>
  <c r="S28" i="2"/>
  <c r="S36" i="2"/>
  <c r="S44" i="2"/>
  <c r="S52" i="2"/>
  <c r="S60" i="2"/>
  <c r="S68" i="2"/>
  <c r="S76" i="2"/>
  <c r="S84" i="2"/>
  <c r="S92" i="2"/>
  <c r="S100" i="2"/>
  <c r="S108" i="2"/>
  <c r="S116" i="2"/>
  <c r="S124" i="2"/>
  <c r="S132" i="2"/>
  <c r="S140" i="2"/>
  <c r="S148" i="2"/>
  <c r="S156" i="2"/>
  <c r="S164" i="2"/>
  <c r="S172" i="2"/>
  <c r="S180" i="2"/>
  <c r="S188" i="2"/>
  <c r="S196" i="2"/>
  <c r="S204" i="2"/>
  <c r="S212" i="2"/>
  <c r="S220" i="2"/>
  <c r="S228" i="2"/>
  <c r="S236" i="2"/>
  <c r="S244" i="2"/>
  <c r="S252" i="2"/>
  <c r="S260" i="2"/>
  <c r="S268" i="2"/>
  <c r="S276" i="2"/>
  <c r="S284" i="2"/>
  <c r="S292" i="2"/>
  <c r="S300" i="2"/>
  <c r="S308" i="2"/>
  <c r="S316" i="2"/>
  <c r="S324" i="2"/>
  <c r="S332" i="2"/>
  <c r="S340" i="2"/>
  <c r="S348" i="2"/>
  <c r="S356" i="2"/>
  <c r="S364" i="2"/>
  <c r="S372" i="2"/>
  <c r="S388" i="2"/>
  <c r="S404" i="2"/>
  <c r="S428" i="2"/>
  <c r="S452" i="2"/>
  <c r="S476" i="2"/>
  <c r="S5" i="2"/>
  <c r="S13" i="2"/>
  <c r="S21" i="2"/>
  <c r="S29" i="2"/>
  <c r="S37" i="2"/>
  <c r="S45" i="2"/>
  <c r="S53" i="2"/>
  <c r="S61" i="2"/>
  <c r="S69" i="2"/>
  <c r="S77" i="2"/>
  <c r="S85" i="2"/>
  <c r="S93" i="2"/>
  <c r="S101" i="2"/>
  <c r="S109" i="2"/>
  <c r="S117" i="2"/>
  <c r="S125" i="2"/>
  <c r="S133" i="2"/>
  <c r="S141" i="2"/>
  <c r="S149" i="2"/>
  <c r="S157" i="2"/>
  <c r="S165" i="2"/>
  <c r="S173" i="2"/>
  <c r="S181" i="2"/>
  <c r="S189" i="2"/>
  <c r="S197" i="2"/>
  <c r="S205" i="2"/>
  <c r="S213" i="2"/>
  <c r="S221" i="2"/>
  <c r="S229" i="2"/>
  <c r="S237" i="2"/>
  <c r="S245" i="2"/>
  <c r="S6" i="2"/>
  <c r="S24" i="2"/>
  <c r="S47" i="2"/>
  <c r="S70" i="2"/>
  <c r="S88" i="2"/>
  <c r="S111" i="2"/>
  <c r="S134" i="2"/>
  <c r="S152" i="2"/>
  <c r="S175" i="2"/>
  <c r="S198" i="2"/>
  <c r="S216" i="2"/>
  <c r="S239" i="2"/>
  <c r="S256" i="2"/>
  <c r="S272" i="2"/>
  <c r="S288" i="2"/>
  <c r="S304" i="2"/>
  <c r="S320" i="2"/>
  <c r="S334" i="2"/>
  <c r="S345" i="2"/>
  <c r="S359" i="2"/>
  <c r="S373" i="2"/>
  <c r="S384" i="2"/>
  <c r="S398" i="2"/>
  <c r="S409" i="2"/>
  <c r="S423" i="2"/>
  <c r="S437" i="2"/>
  <c r="S448" i="2"/>
  <c r="S462" i="2"/>
  <c r="S473" i="2"/>
  <c r="S486" i="2"/>
  <c r="S496" i="2"/>
  <c r="S385" i="2"/>
  <c r="S413" i="2"/>
  <c r="S438" i="2"/>
  <c r="S463" i="2"/>
  <c r="S487" i="2"/>
  <c r="S86" i="2"/>
  <c r="S214" i="2"/>
  <c r="S368" i="2"/>
  <c r="S457" i="2"/>
  <c r="S7" i="2"/>
  <c r="S30" i="2"/>
  <c r="S48" i="2"/>
  <c r="S71" i="2"/>
  <c r="S94" i="2"/>
  <c r="S112" i="2"/>
  <c r="S135" i="2"/>
  <c r="S158" i="2"/>
  <c r="S176" i="2"/>
  <c r="S199" i="2"/>
  <c r="S222" i="2"/>
  <c r="S240" i="2"/>
  <c r="S261" i="2"/>
  <c r="S277" i="2"/>
  <c r="S293" i="2"/>
  <c r="S309" i="2"/>
  <c r="S321" i="2"/>
  <c r="S335" i="2"/>
  <c r="S349" i="2"/>
  <c r="S360" i="2"/>
  <c r="S374" i="2"/>
  <c r="S399" i="2"/>
  <c r="S424" i="2"/>
  <c r="S449" i="2"/>
  <c r="S477" i="2"/>
  <c r="S497" i="2"/>
  <c r="S104" i="2"/>
  <c r="S254" i="2"/>
  <c r="S329" i="2"/>
  <c r="S432" i="2"/>
  <c r="S8" i="2"/>
  <c r="S31" i="2"/>
  <c r="S54" i="2"/>
  <c r="S72" i="2"/>
  <c r="S95" i="2"/>
  <c r="S118" i="2"/>
  <c r="S136" i="2"/>
  <c r="S159" i="2"/>
  <c r="S182" i="2"/>
  <c r="S200" i="2"/>
  <c r="S223" i="2"/>
  <c r="S246" i="2"/>
  <c r="S262" i="2"/>
  <c r="S278" i="2"/>
  <c r="S294" i="2"/>
  <c r="S310" i="2"/>
  <c r="S325" i="2"/>
  <c r="S336" i="2"/>
  <c r="S350" i="2"/>
  <c r="S361" i="2"/>
  <c r="S375" i="2"/>
  <c r="S389" i="2"/>
  <c r="S400" i="2"/>
  <c r="S414" i="2"/>
  <c r="S425" i="2"/>
  <c r="S439" i="2"/>
  <c r="S453" i="2"/>
  <c r="S464" i="2"/>
  <c r="S478" i="2"/>
  <c r="S488" i="2"/>
  <c r="S500" i="2"/>
  <c r="S279" i="2"/>
  <c r="S311" i="2"/>
  <c r="S337" i="2"/>
  <c r="S365" i="2"/>
  <c r="S390" i="2"/>
  <c r="S415" i="2"/>
  <c r="S440" i="2"/>
  <c r="S465" i="2"/>
  <c r="S489" i="2"/>
  <c r="S14" i="2"/>
  <c r="S32" i="2"/>
  <c r="S55" i="2"/>
  <c r="S78" i="2"/>
  <c r="S96" i="2"/>
  <c r="S119" i="2"/>
  <c r="S142" i="2"/>
  <c r="S160" i="2"/>
  <c r="S183" i="2"/>
  <c r="S206" i="2"/>
  <c r="S224" i="2"/>
  <c r="S247" i="2"/>
  <c r="S263" i="2"/>
  <c r="S295" i="2"/>
  <c r="S326" i="2"/>
  <c r="S351" i="2"/>
  <c r="S376" i="2"/>
  <c r="S401" i="2"/>
  <c r="S429" i="2"/>
  <c r="S454" i="2"/>
  <c r="S479" i="2"/>
  <c r="S63" i="2"/>
  <c r="S232" i="2"/>
  <c r="S357" i="2"/>
  <c r="S446" i="2"/>
  <c r="S15" i="2"/>
  <c r="S38" i="2"/>
  <c r="S56" i="2"/>
  <c r="S79" i="2"/>
  <c r="S102" i="2"/>
  <c r="S120" i="2"/>
  <c r="S143" i="2"/>
  <c r="S166" i="2"/>
  <c r="S184" i="2"/>
  <c r="S207" i="2"/>
  <c r="S230" i="2"/>
  <c r="S248" i="2"/>
  <c r="S264" i="2"/>
  <c r="S280" i="2"/>
  <c r="S296" i="2"/>
  <c r="S312" i="2"/>
  <c r="S327" i="2"/>
  <c r="S341" i="2"/>
  <c r="S352" i="2"/>
  <c r="S366" i="2"/>
  <c r="S377" i="2"/>
  <c r="S391" i="2"/>
  <c r="S405" i="2"/>
  <c r="S416" i="2"/>
  <c r="S430" i="2"/>
  <c r="S441" i="2"/>
  <c r="S455" i="2"/>
  <c r="S469" i="2"/>
  <c r="S480" i="2"/>
  <c r="S492" i="2"/>
  <c r="S150" i="2"/>
  <c r="S286" i="2"/>
  <c r="S382" i="2"/>
  <c r="S484" i="2"/>
  <c r="S16" i="2"/>
  <c r="S39" i="2"/>
  <c r="S62" i="2"/>
  <c r="S80" i="2"/>
  <c r="S103" i="2"/>
  <c r="S126" i="2"/>
  <c r="S144" i="2"/>
  <c r="S167" i="2"/>
  <c r="S190" i="2"/>
  <c r="S208" i="2"/>
  <c r="S231" i="2"/>
  <c r="S253" i="2"/>
  <c r="S269" i="2"/>
  <c r="S285" i="2"/>
  <c r="S301" i="2"/>
  <c r="S317" i="2"/>
  <c r="S328" i="2"/>
  <c r="S342" i="2"/>
  <c r="S353" i="2"/>
  <c r="S367" i="2"/>
  <c r="S381" i="2"/>
  <c r="S392" i="2"/>
  <c r="S406" i="2"/>
  <c r="S417" i="2"/>
  <c r="S431" i="2"/>
  <c r="S445" i="2"/>
  <c r="S456" i="2"/>
  <c r="S470" i="2"/>
  <c r="S481" i="2"/>
  <c r="S493" i="2"/>
  <c r="S22" i="2"/>
  <c r="S168" i="2"/>
  <c r="S302" i="2"/>
  <c r="S393" i="2"/>
  <c r="S471" i="2"/>
  <c r="S127" i="2"/>
  <c r="S270" i="2"/>
  <c r="S343" i="2"/>
  <c r="S421" i="2"/>
  <c r="S23" i="2"/>
  <c r="S46" i="2"/>
  <c r="S64" i="2"/>
  <c r="S87" i="2"/>
  <c r="S110" i="2"/>
  <c r="S128" i="2"/>
  <c r="S151" i="2"/>
  <c r="S174" i="2"/>
  <c r="S192" i="2"/>
  <c r="S215" i="2"/>
  <c r="S238" i="2"/>
  <c r="S255" i="2"/>
  <c r="S271" i="2"/>
  <c r="S287" i="2"/>
  <c r="S303" i="2"/>
  <c r="S319" i="2"/>
  <c r="S333" i="2"/>
  <c r="S344" i="2"/>
  <c r="S358" i="2"/>
  <c r="S369" i="2"/>
  <c r="S383" i="2"/>
  <c r="S397" i="2"/>
  <c r="S408" i="2"/>
  <c r="S422" i="2"/>
  <c r="S433" i="2"/>
  <c r="S447" i="2"/>
  <c r="S461" i="2"/>
  <c r="S472" i="2"/>
  <c r="S485" i="2"/>
  <c r="S495" i="2"/>
  <c r="S40" i="2"/>
  <c r="S191" i="2"/>
  <c r="S318" i="2"/>
  <c r="S407" i="2"/>
  <c r="S494" i="2"/>
  <c r="AH333" i="1"/>
  <c r="AH241" i="1"/>
  <c r="AH212" i="1"/>
  <c r="AH200" i="1"/>
  <c r="AH181" i="1"/>
  <c r="AH167" i="1"/>
  <c r="AH131" i="1"/>
  <c r="AH96" i="1"/>
  <c r="AH86" i="1"/>
  <c r="AG333" i="1"/>
  <c r="AG241" i="1"/>
  <c r="AG212" i="1"/>
  <c r="AG200" i="1"/>
  <c r="AG181" i="1"/>
  <c r="AG167" i="1"/>
  <c r="AG131" i="1"/>
  <c r="AG96" i="1"/>
  <c r="AG86" i="1"/>
  <c r="AF333" i="1"/>
  <c r="AF241" i="1"/>
  <c r="AF212" i="1"/>
  <c r="AF200" i="1"/>
  <c r="AF181" i="1"/>
  <c r="AF167" i="1"/>
  <c r="Y106" i="45" s="1"/>
  <c r="AF131" i="1"/>
  <c r="AF96" i="1"/>
  <c r="AF86" i="1"/>
  <c r="AE333" i="1"/>
  <c r="AE241" i="1"/>
  <c r="AE212" i="1"/>
  <c r="AE200" i="1"/>
  <c r="AE181" i="1"/>
  <c r="AE167" i="1"/>
  <c r="AE131" i="1"/>
  <c r="AE96" i="1"/>
  <c r="AE86" i="1"/>
  <c r="AD333" i="1"/>
  <c r="AD241" i="1"/>
  <c r="AD212" i="1"/>
  <c r="AD200" i="1"/>
  <c r="AD181" i="1"/>
  <c r="AD167" i="1"/>
  <c r="W106" i="45" s="1"/>
  <c r="AD131" i="1"/>
  <c r="AD96" i="1"/>
  <c r="AD86" i="1"/>
  <c r="AC333" i="1"/>
  <c r="AC241" i="1"/>
  <c r="AC212" i="1"/>
  <c r="AC200" i="1"/>
  <c r="AC181" i="1"/>
  <c r="AC167" i="1"/>
  <c r="V106" i="45" s="1"/>
  <c r="AC131" i="1"/>
  <c r="AC96" i="1"/>
  <c r="AC86" i="1"/>
  <c r="AB333" i="1"/>
  <c r="AB241" i="1"/>
  <c r="AB212" i="1"/>
  <c r="AB200" i="1"/>
  <c r="AB181" i="1"/>
  <c r="AB167" i="1"/>
  <c r="AB131" i="1"/>
  <c r="AB96" i="1"/>
  <c r="AB86" i="1"/>
  <c r="AA333" i="1"/>
  <c r="AA241" i="1"/>
  <c r="AA212" i="1"/>
  <c r="AA200" i="1"/>
  <c r="AA181" i="1"/>
  <c r="AA167" i="1"/>
  <c r="T106" i="45" s="1"/>
  <c r="AA131" i="1"/>
  <c r="AA96" i="1"/>
  <c r="AA86" i="1"/>
  <c r="Z333" i="1"/>
  <c r="Z241" i="1"/>
  <c r="Z212" i="1"/>
  <c r="Z200" i="1"/>
  <c r="Z181" i="1"/>
  <c r="Z167" i="1"/>
  <c r="S106" i="45" s="1"/>
  <c r="Z131" i="1"/>
  <c r="Z96" i="1"/>
  <c r="Z86" i="1"/>
  <c r="Y333" i="1"/>
  <c r="Y241" i="1"/>
  <c r="Y212" i="1"/>
  <c r="Y200" i="1"/>
  <c r="Y181" i="1"/>
  <c r="Y167" i="1"/>
  <c r="R106" i="45" s="1"/>
  <c r="Y131" i="1"/>
  <c r="Y96" i="1"/>
  <c r="Y86" i="1"/>
  <c r="X333" i="1"/>
  <c r="X241" i="1"/>
  <c r="X212" i="1"/>
  <c r="X200" i="1"/>
  <c r="X181" i="1"/>
  <c r="X167" i="1"/>
  <c r="X131" i="1"/>
  <c r="X96" i="1"/>
  <c r="X86" i="1"/>
  <c r="W333" i="1"/>
  <c r="W241" i="1"/>
  <c r="W212" i="1"/>
  <c r="W200" i="1"/>
  <c r="W181" i="1"/>
  <c r="W167" i="1"/>
  <c r="P106" i="45" s="1"/>
  <c r="W131" i="1"/>
  <c r="W96" i="1"/>
  <c r="W86" i="1"/>
  <c r="V333" i="1"/>
  <c r="V241" i="1"/>
  <c r="V212" i="1"/>
  <c r="V200" i="1"/>
  <c r="V181" i="1"/>
  <c r="V167" i="1"/>
  <c r="O106" i="45" s="1"/>
  <c r="V131" i="1"/>
  <c r="V96" i="1"/>
  <c r="V86" i="1"/>
  <c r="U333" i="1"/>
  <c r="U241" i="1"/>
  <c r="U212" i="1"/>
  <c r="U200" i="1"/>
  <c r="U181" i="1"/>
  <c r="U167" i="1"/>
  <c r="U131" i="1"/>
  <c r="U96" i="1"/>
  <c r="U86" i="1"/>
  <c r="T333" i="1"/>
  <c r="T241" i="1"/>
  <c r="T212" i="1"/>
  <c r="T200" i="1"/>
  <c r="T181" i="1"/>
  <c r="T167" i="1"/>
  <c r="T131" i="1"/>
  <c r="T96" i="1"/>
  <c r="T86" i="1"/>
  <c r="S333" i="1"/>
  <c r="S241" i="1"/>
  <c r="S212" i="1"/>
  <c r="S200" i="1"/>
  <c r="S181" i="1"/>
  <c r="S167" i="1"/>
  <c r="L106" i="45" s="1"/>
  <c r="S131" i="1"/>
  <c r="S96" i="1"/>
  <c r="S86" i="1"/>
  <c r="R333" i="1"/>
  <c r="R241" i="1"/>
  <c r="R212" i="1"/>
  <c r="R200" i="1"/>
  <c r="R181" i="1"/>
  <c r="R167" i="1"/>
  <c r="R131" i="1"/>
  <c r="R96" i="1"/>
  <c r="R86" i="1"/>
  <c r="Q333" i="1"/>
  <c r="Q241" i="1"/>
  <c r="Q212" i="1"/>
  <c r="Q200" i="1"/>
  <c r="Q181" i="1"/>
  <c r="Q167" i="1"/>
  <c r="Q131" i="1"/>
  <c r="Q96" i="1"/>
  <c r="Q86" i="1"/>
  <c r="P333" i="1"/>
  <c r="P241" i="1"/>
  <c r="P212" i="1"/>
  <c r="P200" i="1"/>
  <c r="P181" i="1"/>
  <c r="P167" i="1"/>
  <c r="P131" i="1"/>
  <c r="P96" i="1"/>
  <c r="P86" i="1"/>
  <c r="O333" i="1"/>
  <c r="O241" i="1"/>
  <c r="O212" i="1"/>
  <c r="O200" i="1"/>
  <c r="O181" i="1"/>
  <c r="O167" i="1"/>
  <c r="H106" i="45" s="1"/>
  <c r="O131" i="1"/>
  <c r="O96" i="1"/>
  <c r="O86" i="1"/>
  <c r="N333" i="1"/>
  <c r="N241" i="1"/>
  <c r="N212" i="1"/>
  <c r="N200" i="1"/>
  <c r="N181" i="1"/>
  <c r="N167" i="1"/>
  <c r="G106" i="45" s="1"/>
  <c r="N131" i="1"/>
  <c r="N96" i="1"/>
  <c r="N86" i="1"/>
  <c r="M333" i="1"/>
  <c r="M241" i="1"/>
  <c r="M212" i="1"/>
  <c r="M200" i="1"/>
  <c r="M181" i="1"/>
  <c r="M167" i="1"/>
  <c r="M131" i="1"/>
  <c r="M96" i="1"/>
  <c r="M86" i="1"/>
  <c r="L86" i="1"/>
  <c r="L96" i="1"/>
  <c r="L131" i="1"/>
  <c r="L167" i="1"/>
  <c r="L181" i="1"/>
  <c r="L200" i="1"/>
  <c r="L212" i="1"/>
  <c r="L241" i="1"/>
  <c r="L333" i="1"/>
  <c r="N7" i="1"/>
  <c r="O8" i="1"/>
  <c r="Q10" i="1"/>
  <c r="M11" i="1"/>
  <c r="L12" i="1"/>
  <c r="O13" i="1"/>
  <c r="S15" i="1"/>
  <c r="O16" i="1"/>
  <c r="Q18" i="1"/>
  <c r="Q19" i="1"/>
  <c r="N23" i="1"/>
  <c r="Q24" i="1"/>
  <c r="R26" i="1"/>
  <c r="M27" i="1"/>
  <c r="P30" i="1"/>
  <c r="N31" i="1"/>
  <c r="O32" i="1"/>
  <c r="N34" i="1"/>
  <c r="M36" i="1"/>
  <c r="O38" i="1"/>
  <c r="N42" i="1"/>
  <c r="O43" i="1"/>
  <c r="O44" i="1"/>
  <c r="Q45" i="1"/>
  <c r="L46" i="1"/>
  <c r="O48" i="1"/>
  <c r="N50" i="1"/>
  <c r="O51" i="1"/>
  <c r="N53" i="1"/>
  <c r="M54" i="1"/>
  <c r="N59" i="1"/>
  <c r="Q60" i="1"/>
  <c r="R63" i="1"/>
  <c r="N64" i="1"/>
  <c r="P67" i="1"/>
  <c r="N68" i="1"/>
  <c r="O69" i="1"/>
  <c r="N71" i="1"/>
  <c r="M72" i="1"/>
  <c r="Q75" i="1"/>
  <c r="P76" i="1"/>
  <c r="N77" i="1"/>
  <c r="O78" i="1"/>
  <c r="Q80" i="1"/>
  <c r="T81" i="1"/>
  <c r="O83" i="1"/>
  <c r="N85" i="1"/>
  <c r="O87" i="1"/>
  <c r="S89" i="1"/>
  <c r="Q90" i="1"/>
  <c r="P93" i="1"/>
  <c r="N94" i="1"/>
  <c r="O95" i="1"/>
  <c r="N98" i="1"/>
  <c r="Q99" i="1"/>
  <c r="P100" i="1"/>
  <c r="P101" i="1"/>
  <c r="M102" i="1"/>
  <c r="U103" i="1"/>
  <c r="R104" i="1"/>
  <c r="N106" i="1"/>
  <c r="N107" i="1"/>
  <c r="AB112" i="1"/>
  <c r="P113" i="1"/>
  <c r="N115" i="1"/>
  <c r="R116" i="1"/>
  <c r="M119" i="1"/>
  <c r="O120" i="1"/>
  <c r="P121" i="1"/>
  <c r="Q123" i="1"/>
  <c r="N124" i="1"/>
  <c r="P126" i="1"/>
  <c r="Q128" i="1"/>
  <c r="P129" i="1"/>
  <c r="N132" i="1"/>
  <c r="O133" i="1"/>
  <c r="M137" i="1"/>
  <c r="M138" i="1"/>
  <c r="R139" i="1"/>
  <c r="P140" i="1"/>
  <c r="N142" i="1"/>
  <c r="O143" i="1"/>
  <c r="M146" i="1"/>
  <c r="Q147" i="1"/>
  <c r="O148" i="1"/>
  <c r="P149" i="1"/>
  <c r="N151" i="1"/>
  <c r="O152" i="1"/>
  <c r="N153" i="1"/>
  <c r="P155" i="1"/>
  <c r="O156" i="1"/>
  <c r="R160" i="1"/>
  <c r="O161" i="1"/>
  <c r="M166" i="1"/>
  <c r="P170" i="1"/>
  <c r="I108" i="45" s="1"/>
  <c r="W172" i="1"/>
  <c r="M174" i="1"/>
  <c r="O178" i="1"/>
  <c r="H111" i="45" s="1"/>
  <c r="P182" i="1"/>
  <c r="N185" i="1"/>
  <c r="M186" i="1"/>
  <c r="Q187" i="1"/>
  <c r="N188" i="1"/>
  <c r="O189" i="1"/>
  <c r="M190" i="1"/>
  <c r="N192" i="1"/>
  <c r="L193" i="1"/>
  <c r="E93" i="45" s="1"/>
  <c r="M195" i="1"/>
  <c r="T196" i="1"/>
  <c r="N197" i="1"/>
  <c r="P198" i="1"/>
  <c r="M199" i="1"/>
  <c r="O203" i="1"/>
  <c r="R204" i="1"/>
  <c r="N205" i="1"/>
  <c r="S206" i="1"/>
  <c r="P207" i="1"/>
  <c r="L208" i="1"/>
  <c r="L210" i="1"/>
  <c r="O211" i="1"/>
  <c r="M213" i="1"/>
  <c r="N214" i="1"/>
  <c r="P216" i="1"/>
  <c r="M217" i="1"/>
  <c r="M221" i="1"/>
  <c r="N222" i="1"/>
  <c r="P224" i="1"/>
  <c r="R225" i="1"/>
  <c r="L227" i="1"/>
  <c r="O228" i="1"/>
  <c r="P229" i="1"/>
  <c r="N230" i="1"/>
  <c r="P232" i="1"/>
  <c r="P233" i="1"/>
  <c r="O235" i="1"/>
  <c r="Q236" i="1"/>
  <c r="M237" i="1"/>
  <c r="N238" i="1"/>
  <c r="Q240" i="1"/>
  <c r="M242" i="1"/>
  <c r="R244" i="1"/>
  <c r="P246" i="1"/>
  <c r="O247" i="1"/>
  <c r="M249" i="1"/>
  <c r="P250" i="1"/>
  <c r="N254" i="1"/>
  <c r="P255" i="1"/>
  <c r="R257" i="1"/>
  <c r="N258" i="1"/>
  <c r="O260" i="1"/>
  <c r="T262" i="1"/>
  <c r="P263" i="1"/>
  <c r="M265" i="1"/>
  <c r="M266" i="1"/>
  <c r="P269" i="1"/>
  <c r="P270" i="1"/>
  <c r="N271" i="1"/>
  <c r="U272" i="1"/>
  <c r="M274" i="1"/>
  <c r="N275" i="1"/>
  <c r="R277" i="1"/>
  <c r="P278" i="1"/>
  <c r="N279" i="1"/>
  <c r="O280" i="1"/>
  <c r="M282" i="1"/>
  <c r="M283" i="1"/>
  <c r="N287" i="1"/>
  <c r="O288" i="1"/>
  <c r="R290" i="1"/>
  <c r="M291" i="1"/>
  <c r="O293" i="1"/>
  <c r="N295" i="1"/>
  <c r="S296" i="1"/>
  <c r="P298" i="1"/>
  <c r="N299" i="1"/>
  <c r="L300" i="1"/>
  <c r="O301" i="1"/>
  <c r="U303" i="1"/>
  <c r="O304" i="1"/>
  <c r="M306" i="1"/>
  <c r="M307" i="1"/>
  <c r="L308" i="1"/>
  <c r="S310" i="1"/>
  <c r="P311" i="1"/>
  <c r="O312" i="1"/>
  <c r="H196" i="45" s="1"/>
  <c r="M314" i="1"/>
  <c r="L315" i="1"/>
  <c r="N319" i="1"/>
  <c r="P320" i="1"/>
  <c r="R322" i="1"/>
  <c r="N323" i="1"/>
  <c r="O325" i="1"/>
  <c r="N327" i="1"/>
  <c r="P328" i="1"/>
  <c r="M330" i="1"/>
  <c r="M331" i="1"/>
  <c r="N336" i="1"/>
  <c r="V337" i="1"/>
  <c r="M339" i="1"/>
  <c r="N340" i="1"/>
  <c r="P343" i="1"/>
  <c r="Q344" i="1"/>
  <c r="O345" i="1"/>
  <c r="H228" i="45" s="1"/>
  <c r="M348" i="1"/>
  <c r="N349" i="1"/>
  <c r="N353" i="1"/>
  <c r="O354" i="1"/>
  <c r="R356" i="1"/>
  <c r="K240" i="45" s="1"/>
  <c r="N357" i="1"/>
  <c r="T359" i="1"/>
  <c r="N361" i="1"/>
  <c r="O362" i="1"/>
  <c r="S364" i="1"/>
  <c r="N365" i="1"/>
  <c r="O366" i="1"/>
  <c r="R369" i="1"/>
  <c r="O370" i="1"/>
  <c r="M372" i="1"/>
  <c r="N373" i="1"/>
  <c r="N377" i="1"/>
  <c r="O378" i="1"/>
  <c r="M380" i="1"/>
  <c r="N381" i="1"/>
  <c r="O382" i="1"/>
  <c r="N385" i="1"/>
  <c r="O386" i="1"/>
  <c r="Q388" i="1"/>
  <c r="N389" i="1"/>
  <c r="S391" i="1"/>
  <c r="N393" i="1"/>
  <c r="O394" i="1"/>
  <c r="M396" i="1"/>
  <c r="N397" i="1"/>
  <c r="P399" i="1"/>
  <c r="Q401" i="1"/>
  <c r="R403" i="1"/>
  <c r="M405" i="1"/>
  <c r="N406" i="1"/>
  <c r="N410" i="1"/>
  <c r="O411" i="1"/>
  <c r="M413" i="1"/>
  <c r="N414" i="1"/>
  <c r="N418" i="1"/>
  <c r="S419" i="1"/>
  <c r="Q421" i="1"/>
  <c r="N422" i="1"/>
  <c r="S426" i="1"/>
  <c r="O427" i="1"/>
  <c r="L428" i="1"/>
  <c r="M429" i="1"/>
  <c r="S6" i="1"/>
  <c r="AN181" i="1"/>
  <c r="AN212" i="1"/>
  <c r="AN96" i="1"/>
  <c r="AO96" i="1"/>
  <c r="AP131" i="1"/>
  <c r="N106" i="45" l="1"/>
  <c r="U106" i="45"/>
  <c r="AQ62" i="1"/>
  <c r="AA38" i="45"/>
  <c r="AA116" i="45"/>
  <c r="AB38" i="45"/>
  <c r="AB116" i="45"/>
  <c r="AC38" i="45"/>
  <c r="AC116" i="45"/>
  <c r="AD38" i="45"/>
  <c r="AD116" i="45"/>
  <c r="AE38" i="45"/>
  <c r="AE116" i="45"/>
  <c r="AF38" i="45"/>
  <c r="AF116" i="45"/>
  <c r="AG38" i="45"/>
  <c r="AG116" i="45"/>
  <c r="AH38" i="45"/>
  <c r="AH116" i="45"/>
  <c r="AI38" i="45"/>
  <c r="AI116" i="45"/>
  <c r="F38" i="45"/>
  <c r="F116" i="45"/>
  <c r="H38" i="45"/>
  <c r="H116" i="45"/>
  <c r="E38" i="45"/>
  <c r="E116" i="45"/>
  <c r="J38" i="45"/>
  <c r="J116" i="45"/>
  <c r="G38" i="45"/>
  <c r="G116" i="45"/>
  <c r="L38" i="45"/>
  <c r="L116" i="45"/>
  <c r="I38" i="45"/>
  <c r="I116" i="45"/>
  <c r="N38" i="45"/>
  <c r="N116" i="45"/>
  <c r="K38" i="45"/>
  <c r="K116" i="45"/>
  <c r="P38" i="45"/>
  <c r="P116" i="45"/>
  <c r="M38" i="45"/>
  <c r="M116" i="45"/>
  <c r="R38" i="45"/>
  <c r="R116" i="45"/>
  <c r="O38" i="45"/>
  <c r="O116" i="45"/>
  <c r="T38" i="45"/>
  <c r="T116" i="45"/>
  <c r="Q38" i="45"/>
  <c r="Q116" i="45"/>
  <c r="E288" i="45"/>
  <c r="AJ288" i="45" s="1"/>
  <c r="AQ402" i="1"/>
  <c r="S38" i="45"/>
  <c r="S116" i="45"/>
  <c r="E101" i="45"/>
  <c r="AJ101" i="45" s="1"/>
  <c r="AQ169" i="1"/>
  <c r="AM101" i="45" s="1"/>
  <c r="AJ85" i="45"/>
  <c r="AJ115" i="45"/>
  <c r="Z106" i="45"/>
  <c r="X106" i="45"/>
  <c r="I106" i="45"/>
  <c r="AQ176" i="1"/>
  <c r="AQ184" i="1"/>
  <c r="E102" i="45"/>
  <c r="AJ102" i="45" s="1"/>
  <c r="AQ165" i="1"/>
  <c r="E105" i="45"/>
  <c r="AJ105" i="45" s="1"/>
  <c r="AQ164" i="1"/>
  <c r="AA106" i="45"/>
  <c r="Q106" i="45"/>
  <c r="AQ157" i="1"/>
  <c r="D157" i="44" s="1"/>
  <c r="AQ158" i="1"/>
  <c r="E106" i="45"/>
  <c r="F106" i="45"/>
  <c r="J106" i="45"/>
  <c r="M106" i="45"/>
  <c r="AG8" i="5"/>
  <c r="AG17" i="5"/>
  <c r="AH5" i="5"/>
  <c r="AI15" i="5"/>
  <c r="AG15" i="5"/>
  <c r="AI18" i="5"/>
  <c r="AH23" i="5"/>
  <c r="AI9" i="5"/>
  <c r="AI8" i="5"/>
  <c r="AQ267" i="1"/>
  <c r="D240" i="44" s="1"/>
  <c r="AJ135" i="45"/>
  <c r="W107" i="45"/>
  <c r="AJ107" i="45" s="1"/>
  <c r="AU145" i="1" s="1"/>
  <c r="AQ145" i="1"/>
  <c r="W229" i="45"/>
  <c r="AJ229" i="45" s="1"/>
  <c r="AQ347" i="1"/>
  <c r="K106" i="45"/>
  <c r="AG20" i="5"/>
  <c r="AG7" i="5"/>
  <c r="AG26" i="5"/>
  <c r="AI7" i="5"/>
  <c r="AG21" i="5"/>
  <c r="AG9" i="5"/>
  <c r="AH14" i="5"/>
  <c r="AG4" i="5"/>
  <c r="AH15" i="5"/>
  <c r="AG12" i="5"/>
  <c r="AI20" i="5"/>
  <c r="AG18" i="5"/>
  <c r="AG23" i="5"/>
  <c r="AH20" i="5"/>
  <c r="AH24" i="5"/>
  <c r="AI26" i="5"/>
  <c r="AH26" i="5"/>
  <c r="AH7" i="5"/>
  <c r="AH4" i="5"/>
  <c r="AG6" i="5"/>
  <c r="AG10" i="5"/>
  <c r="AH22" i="5"/>
  <c r="AI10" i="5"/>
  <c r="AH16" i="5"/>
  <c r="AG22" i="5"/>
  <c r="AH10" i="5"/>
  <c r="AI21" i="5"/>
  <c r="AH19" i="5"/>
  <c r="AI19" i="5"/>
  <c r="AH25" i="5"/>
  <c r="AH6" i="5"/>
  <c r="AG19" i="5"/>
  <c r="AH8" i="5"/>
  <c r="AH21" i="5"/>
  <c r="AI24" i="5"/>
  <c r="AI13" i="5"/>
  <c r="AH11" i="5"/>
  <c r="AG5" i="5"/>
  <c r="AH17" i="5"/>
  <c r="AI12" i="5"/>
  <c r="AH18" i="5"/>
  <c r="AI22" i="5"/>
  <c r="AI11" i="5"/>
  <c r="AG24" i="5"/>
  <c r="AI5" i="5"/>
  <c r="AI25" i="5"/>
  <c r="AI4" i="5"/>
  <c r="AH9" i="5"/>
  <c r="AG14" i="5"/>
  <c r="AI16" i="5"/>
  <c r="AI14" i="5"/>
  <c r="AG13" i="5"/>
  <c r="AG16" i="5"/>
  <c r="AF3" i="5"/>
  <c r="AI17" i="5"/>
  <c r="AG11" i="5"/>
  <c r="AI23" i="5"/>
  <c r="AH13" i="5"/>
  <c r="AG25" i="5"/>
  <c r="AI6" i="5"/>
  <c r="AH12" i="5"/>
  <c r="H84" i="45"/>
  <c r="AJ84" i="45" s="1"/>
  <c r="AU184" i="1" s="1"/>
  <c r="AQ183" i="1"/>
  <c r="AQ135" i="1"/>
  <c r="AQ168" i="1"/>
  <c r="AI33" i="45"/>
  <c r="AJ33" i="45" s="1"/>
  <c r="AQ39" i="1"/>
  <c r="AQ109" i="1"/>
  <c r="AQ58" i="1"/>
  <c r="H94" i="45"/>
  <c r="AJ94" i="45" s="1"/>
  <c r="AQ194" i="1"/>
  <c r="S114" i="45"/>
  <c r="AJ114" i="45" s="1"/>
  <c r="AQ175" i="1"/>
  <c r="AQ41" i="1"/>
  <c r="J34" i="45"/>
  <c r="AJ34" i="45" s="1"/>
  <c r="AQ40" i="1"/>
  <c r="AQ136" i="1"/>
  <c r="AF109" i="45"/>
  <c r="AJ109" i="45" s="1"/>
  <c r="AQ171" i="1"/>
  <c r="AD29" i="45"/>
  <c r="AJ29" i="45" s="1"/>
  <c r="AQ35" i="1"/>
  <c r="AQ173" i="1"/>
  <c r="A133" i="44" s="1"/>
  <c r="M103" i="45"/>
  <c r="AJ103" i="45" s="1"/>
  <c r="AQ163" i="1"/>
  <c r="AQ74" i="1"/>
  <c r="N421" i="1"/>
  <c r="L63" i="1"/>
  <c r="Q8" i="1"/>
  <c r="L36" i="1"/>
  <c r="M8" i="1"/>
  <c r="L421" i="1"/>
  <c r="M113" i="1"/>
  <c r="V18" i="1"/>
  <c r="L26" i="1"/>
  <c r="N26" i="1"/>
  <c r="Q299" i="1"/>
  <c r="V274" i="1"/>
  <c r="L331" i="1"/>
  <c r="N46" i="1"/>
  <c r="O365" i="1"/>
  <c r="L323" i="1"/>
  <c r="M10" i="1"/>
  <c r="N250" i="1"/>
  <c r="O151" i="1"/>
  <c r="P240" i="1"/>
  <c r="Q160" i="1"/>
  <c r="L121" i="1"/>
  <c r="M32" i="1"/>
  <c r="N265" i="1"/>
  <c r="R378" i="1"/>
  <c r="L240" i="1"/>
  <c r="M60" i="1"/>
  <c r="L232" i="1"/>
  <c r="M214" i="1"/>
  <c r="N388" i="1"/>
  <c r="P133" i="1"/>
  <c r="M337" i="1"/>
  <c r="AO131" i="1"/>
  <c r="AO167" i="1"/>
  <c r="AH106" i="45" s="1"/>
  <c r="AO181" i="1"/>
  <c r="AO200" i="1"/>
  <c r="AO212" i="1"/>
  <c r="AO241" i="1"/>
  <c r="AO86" i="1"/>
  <c r="AO333" i="1"/>
  <c r="AP167" i="1"/>
  <c r="AI106" i="45" s="1"/>
  <c r="AP181" i="1"/>
  <c r="AP200" i="1"/>
  <c r="AP212" i="1"/>
  <c r="AP241" i="1"/>
  <c r="AP86" i="1"/>
  <c r="AP333" i="1"/>
  <c r="AP96" i="1"/>
  <c r="AL212" i="1"/>
  <c r="AL200" i="1"/>
  <c r="AL241" i="1"/>
  <c r="AL86" i="1"/>
  <c r="AL333" i="1"/>
  <c r="AL96" i="1"/>
  <c r="AL131" i="1"/>
  <c r="AL167" i="1"/>
  <c r="AE106" i="45" s="1"/>
  <c r="AL181" i="1"/>
  <c r="AM167" i="1"/>
  <c r="AF106" i="45" s="1"/>
  <c r="AM333" i="1"/>
  <c r="AM96" i="1"/>
  <c r="AM131" i="1"/>
  <c r="AM181" i="1"/>
  <c r="AM200" i="1"/>
  <c r="AM212" i="1"/>
  <c r="AM241" i="1"/>
  <c r="AM86" i="1"/>
  <c r="AN131" i="1"/>
  <c r="AN167" i="1"/>
  <c r="AG106" i="45" s="1"/>
  <c r="AN200" i="1"/>
  <c r="AN241" i="1"/>
  <c r="AN86" i="1"/>
  <c r="AN333" i="1"/>
  <c r="AK200" i="1"/>
  <c r="AK167" i="1"/>
  <c r="AD106" i="45" s="1"/>
  <c r="AK181" i="1"/>
  <c r="AK212" i="1"/>
  <c r="AK241" i="1"/>
  <c r="AK86" i="1"/>
  <c r="AK333" i="1"/>
  <c r="AK96" i="1"/>
  <c r="AK131" i="1"/>
  <c r="AJ200" i="1"/>
  <c r="AJ241" i="1"/>
  <c r="AJ86" i="1"/>
  <c r="AJ333" i="1"/>
  <c r="AJ96" i="1"/>
  <c r="AJ131" i="1"/>
  <c r="AJ167" i="1"/>
  <c r="AC106" i="45" s="1"/>
  <c r="AJ212" i="1"/>
  <c r="AJ181" i="1"/>
  <c r="AI333" i="1"/>
  <c r="AI131" i="1"/>
  <c r="AI96" i="1"/>
  <c r="AI167" i="1"/>
  <c r="AB106" i="45" s="1"/>
  <c r="AI181" i="1"/>
  <c r="AI200" i="1"/>
  <c r="AI212" i="1"/>
  <c r="AI241" i="1"/>
  <c r="AI86" i="1"/>
  <c r="S77" i="1"/>
  <c r="L405" i="1"/>
  <c r="L225" i="1"/>
  <c r="M69" i="1"/>
  <c r="M151" i="1"/>
  <c r="M224" i="1"/>
  <c r="M353" i="1"/>
  <c r="N63" i="1"/>
  <c r="N172" i="1"/>
  <c r="N283" i="1"/>
  <c r="O397" i="1"/>
  <c r="P279" i="1"/>
  <c r="Q27" i="1"/>
  <c r="Q377" i="1"/>
  <c r="R182" i="1"/>
  <c r="S275" i="1"/>
  <c r="L388" i="1"/>
  <c r="L290" i="1"/>
  <c r="L216" i="1"/>
  <c r="L71" i="1"/>
  <c r="M80" i="1"/>
  <c r="M232" i="1"/>
  <c r="M370" i="1"/>
  <c r="N81" i="1"/>
  <c r="N298" i="1"/>
  <c r="O90" i="1"/>
  <c r="H57" i="45" s="1"/>
  <c r="O187" i="1"/>
  <c r="P6" i="1"/>
  <c r="P296" i="1"/>
  <c r="Q64" i="1"/>
  <c r="R53" i="1"/>
  <c r="W315" i="1"/>
  <c r="L372" i="1"/>
  <c r="L282" i="1"/>
  <c r="L148" i="1"/>
  <c r="M385" i="1"/>
  <c r="N315" i="1"/>
  <c r="P23" i="1"/>
  <c r="P196" i="1"/>
  <c r="P315" i="1"/>
  <c r="Q196" i="1"/>
  <c r="T19" i="1"/>
  <c r="L356" i="1"/>
  <c r="E240" i="45" s="1"/>
  <c r="L266" i="1"/>
  <c r="L211" i="1"/>
  <c r="L140" i="1"/>
  <c r="L53" i="1"/>
  <c r="M16" i="1"/>
  <c r="M89" i="1"/>
  <c r="M187" i="1"/>
  <c r="M247" i="1"/>
  <c r="M403" i="1"/>
  <c r="N330" i="1"/>
  <c r="O106" i="1"/>
  <c r="P68" i="1"/>
  <c r="U230" i="1"/>
  <c r="N148" i="1"/>
  <c r="L339" i="1"/>
  <c r="L258" i="1"/>
  <c r="M18" i="1"/>
  <c r="M280" i="1"/>
  <c r="M418" i="1"/>
  <c r="N104" i="1"/>
  <c r="N233" i="1"/>
  <c r="O116" i="1"/>
  <c r="P205" i="1"/>
  <c r="P344" i="1"/>
  <c r="Q98" i="1"/>
  <c r="R282" i="1"/>
  <c r="L186" i="1"/>
  <c r="L129" i="1"/>
  <c r="L45" i="1"/>
  <c r="M26" i="1"/>
  <c r="M103" i="1"/>
  <c r="M207" i="1"/>
  <c r="M312" i="1"/>
  <c r="F196" i="45" s="1"/>
  <c r="N11" i="1"/>
  <c r="N356" i="1"/>
  <c r="G240" i="45" s="1"/>
  <c r="P386" i="1"/>
  <c r="Q121" i="1"/>
  <c r="R151" i="1"/>
  <c r="P412" i="1"/>
  <c r="N412" i="1"/>
  <c r="M363" i="1"/>
  <c r="N363" i="1"/>
  <c r="M177" i="1"/>
  <c r="L177" i="1"/>
  <c r="O177" i="1"/>
  <c r="T177" i="1"/>
  <c r="M150" i="1"/>
  <c r="L150" i="1"/>
  <c r="O150" i="1"/>
  <c r="M122" i="1"/>
  <c r="T122" i="1"/>
  <c r="N122" i="1"/>
  <c r="L122" i="1"/>
  <c r="P25" i="1"/>
  <c r="M25" i="1"/>
  <c r="M44" i="1"/>
  <c r="M420" i="1"/>
  <c r="P420" i="1"/>
  <c r="L420" i="1"/>
  <c r="N420" i="1"/>
  <c r="R387" i="1"/>
  <c r="L387" i="1"/>
  <c r="N387" i="1"/>
  <c r="P387" i="1"/>
  <c r="P379" i="1"/>
  <c r="N379" i="1"/>
  <c r="P346" i="1"/>
  <c r="N346" i="1"/>
  <c r="R346" i="1"/>
  <c r="M159" i="1"/>
  <c r="O159" i="1"/>
  <c r="L159" i="1"/>
  <c r="M141" i="1"/>
  <c r="L141" i="1"/>
  <c r="O141" i="1"/>
  <c r="P130" i="1"/>
  <c r="Q130" i="1"/>
  <c r="N130" i="1"/>
  <c r="L130" i="1"/>
  <c r="P114" i="1"/>
  <c r="L114" i="1"/>
  <c r="N114" i="1"/>
  <c r="S114" i="1"/>
  <c r="M105" i="1"/>
  <c r="N105" i="1"/>
  <c r="V105" i="1"/>
  <c r="P97" i="1"/>
  <c r="Q97" i="1"/>
  <c r="N97" i="1"/>
  <c r="P88" i="1"/>
  <c r="Q88" i="1"/>
  <c r="N88" i="1"/>
  <c r="R88" i="1"/>
  <c r="O79" i="1"/>
  <c r="M79" i="1"/>
  <c r="Q70" i="1"/>
  <c r="M70" i="1"/>
  <c r="S61" i="1"/>
  <c r="M61" i="1"/>
  <c r="V52" i="1"/>
  <c r="Q52" i="1"/>
  <c r="M52" i="1"/>
  <c r="O17" i="1"/>
  <c r="M17" i="1"/>
  <c r="Q17" i="1"/>
  <c r="L379" i="1"/>
  <c r="L363" i="1"/>
  <c r="L105" i="1"/>
  <c r="M428" i="1"/>
  <c r="N428" i="1"/>
  <c r="P404" i="1"/>
  <c r="N404" i="1"/>
  <c r="L404" i="1"/>
  <c r="V404" i="1"/>
  <c r="M395" i="1"/>
  <c r="N395" i="1"/>
  <c r="P371" i="1"/>
  <c r="N371" i="1"/>
  <c r="L371" i="1"/>
  <c r="M355" i="1"/>
  <c r="P355" i="1"/>
  <c r="L355" i="1"/>
  <c r="N355" i="1"/>
  <c r="P338" i="1"/>
  <c r="N338" i="1"/>
  <c r="L338" i="1"/>
  <c r="L329" i="1"/>
  <c r="Q329" i="1"/>
  <c r="M329" i="1"/>
  <c r="O321" i="1"/>
  <c r="M321" i="1"/>
  <c r="L313" i="1"/>
  <c r="Q313" i="1"/>
  <c r="M313" i="1"/>
  <c r="O305" i="1"/>
  <c r="P305" i="1"/>
  <c r="M305" i="1"/>
  <c r="L297" i="1"/>
  <c r="M297" i="1"/>
  <c r="P297" i="1"/>
  <c r="Q297" i="1"/>
  <c r="O289" i="1"/>
  <c r="V289" i="1"/>
  <c r="M289" i="1"/>
  <c r="P281" i="1"/>
  <c r="M281" i="1"/>
  <c r="Q281" i="1"/>
  <c r="O273" i="1"/>
  <c r="M273" i="1"/>
  <c r="P264" i="1"/>
  <c r="Q264" i="1"/>
  <c r="M264" i="1"/>
  <c r="Q256" i="1"/>
  <c r="M256" i="1"/>
  <c r="O248" i="1"/>
  <c r="Q248" i="1"/>
  <c r="M248" i="1"/>
  <c r="O239" i="1"/>
  <c r="M239" i="1"/>
  <c r="Q231" i="1"/>
  <c r="M231" i="1"/>
  <c r="P231" i="1"/>
  <c r="O223" i="1"/>
  <c r="Q223" i="1"/>
  <c r="P223" i="1"/>
  <c r="M223" i="1"/>
  <c r="O215" i="1"/>
  <c r="M215" i="1"/>
  <c r="O33" i="1"/>
  <c r="U33" i="1"/>
  <c r="L97" i="1"/>
  <c r="M423" i="1"/>
  <c r="O423" i="1"/>
  <c r="O415" i="1"/>
  <c r="R415" i="1"/>
  <c r="M407" i="1"/>
  <c r="O407" i="1"/>
  <c r="N398" i="1"/>
  <c r="O398" i="1"/>
  <c r="M390" i="1"/>
  <c r="O390" i="1"/>
  <c r="S374" i="1"/>
  <c r="O374" i="1"/>
  <c r="N358" i="1"/>
  <c r="O358" i="1"/>
  <c r="M350" i="1"/>
  <c r="O350" i="1"/>
  <c r="R341" i="1"/>
  <c r="O341" i="1"/>
  <c r="M332" i="1"/>
  <c r="O332" i="1"/>
  <c r="L332" i="1"/>
  <c r="L324" i="1"/>
  <c r="O324" i="1"/>
  <c r="N316" i="1"/>
  <c r="O316" i="1"/>
  <c r="L316" i="1"/>
  <c r="M308" i="1"/>
  <c r="O308" i="1"/>
  <c r="N300" i="1"/>
  <c r="O300" i="1"/>
  <c r="M292" i="1"/>
  <c r="L292" i="1"/>
  <c r="O292" i="1"/>
  <c r="Z284" i="1"/>
  <c r="W284" i="1"/>
  <c r="O284" i="1"/>
  <c r="L284" i="1"/>
  <c r="L276" i="1"/>
  <c r="O276" i="1"/>
  <c r="M268" i="1"/>
  <c r="O268" i="1"/>
  <c r="L268" i="1"/>
  <c r="N259" i="1"/>
  <c r="O259" i="1"/>
  <c r="L259" i="1"/>
  <c r="M251" i="1"/>
  <c r="L251" i="1"/>
  <c r="O251" i="1"/>
  <c r="M243" i="1"/>
  <c r="O243" i="1"/>
  <c r="P234" i="1"/>
  <c r="L234" i="1"/>
  <c r="N234" i="1"/>
  <c r="Q234" i="1"/>
  <c r="S234" i="1"/>
  <c r="N226" i="1"/>
  <c r="L226" i="1"/>
  <c r="L218" i="1"/>
  <c r="N218" i="1"/>
  <c r="P209" i="1"/>
  <c r="Q209" i="1"/>
  <c r="N209" i="1"/>
  <c r="P201" i="1"/>
  <c r="N201" i="1"/>
  <c r="M191" i="1"/>
  <c r="V191" i="1"/>
  <c r="P180" i="1"/>
  <c r="M180" i="1"/>
  <c r="O144" i="1"/>
  <c r="P144" i="1"/>
  <c r="N134" i="1"/>
  <c r="U134" i="1"/>
  <c r="P134" i="1"/>
  <c r="N125" i="1"/>
  <c r="P125" i="1"/>
  <c r="O117" i="1"/>
  <c r="P117" i="1"/>
  <c r="M108" i="1"/>
  <c r="P108" i="1"/>
  <c r="M91" i="1"/>
  <c r="O91" i="1"/>
  <c r="N82" i="1"/>
  <c r="O82" i="1"/>
  <c r="P73" i="1"/>
  <c r="I76" i="45" s="1"/>
  <c r="L73" i="1"/>
  <c r="E76" i="45" s="1"/>
  <c r="O73" i="1"/>
  <c r="H76" i="45" s="1"/>
  <c r="M65" i="1"/>
  <c r="F60" i="45" s="1"/>
  <c r="O65" i="1"/>
  <c r="H60" i="45" s="1"/>
  <c r="Q65" i="1"/>
  <c r="J60" i="45" s="1"/>
  <c r="L65" i="1"/>
  <c r="E60" i="45" s="1"/>
  <c r="P55" i="1"/>
  <c r="O55" i="1"/>
  <c r="L55" i="1"/>
  <c r="P47" i="1"/>
  <c r="O47" i="1"/>
  <c r="L47" i="1"/>
  <c r="N37" i="1"/>
  <c r="O37" i="1"/>
  <c r="L37" i="1"/>
  <c r="L28" i="1"/>
  <c r="Q28" i="1"/>
  <c r="O28" i="1"/>
  <c r="M20" i="1"/>
  <c r="O20" i="1"/>
  <c r="P12" i="1"/>
  <c r="O12" i="1"/>
  <c r="L412" i="1"/>
  <c r="L346" i="1"/>
  <c r="L88" i="1"/>
  <c r="L395" i="1"/>
  <c r="AE9" i="1"/>
  <c r="M9" i="1"/>
  <c r="L243" i="1"/>
  <c r="L82" i="1"/>
  <c r="L20" i="1"/>
  <c r="M33" i="1"/>
  <c r="L429" i="1"/>
  <c r="L413" i="1"/>
  <c r="L396" i="1"/>
  <c r="L380" i="1"/>
  <c r="L364" i="1"/>
  <c r="L348" i="1"/>
  <c r="L314" i="1"/>
  <c r="L291" i="1"/>
  <c r="L249" i="1"/>
  <c r="L233" i="1"/>
  <c r="L217" i="1"/>
  <c r="L195" i="1"/>
  <c r="L172" i="1"/>
  <c r="L149" i="1"/>
  <c r="L106" i="1"/>
  <c r="L89" i="1"/>
  <c r="L72" i="1"/>
  <c r="M53" i="1"/>
  <c r="M129" i="1"/>
  <c r="M336" i="1"/>
  <c r="M369" i="1"/>
  <c r="M401" i="1"/>
  <c r="N10" i="1"/>
  <c r="N45" i="1"/>
  <c r="N80" i="1"/>
  <c r="N217" i="1"/>
  <c r="N249" i="1"/>
  <c r="N282" i="1"/>
  <c r="N314" i="1"/>
  <c r="N339" i="1"/>
  <c r="N372" i="1"/>
  <c r="N405" i="1"/>
  <c r="O99" i="1"/>
  <c r="O132" i="1"/>
  <c r="O174" i="1"/>
  <c r="O204" i="1"/>
  <c r="O269" i="1"/>
  <c r="P59" i="1"/>
  <c r="P222" i="1"/>
  <c r="P258" i="1"/>
  <c r="P314" i="1"/>
  <c r="P377" i="1"/>
  <c r="P429" i="1"/>
  <c r="Q53" i="1"/>
  <c r="Q266" i="1"/>
  <c r="Q331" i="1"/>
  <c r="R18" i="1"/>
  <c r="R148" i="1"/>
  <c r="R217" i="1"/>
  <c r="S394" i="1"/>
  <c r="U426" i="1"/>
  <c r="X354" i="1"/>
  <c r="L427" i="1"/>
  <c r="L411" i="1"/>
  <c r="L394" i="1"/>
  <c r="L378" i="1"/>
  <c r="L362" i="1"/>
  <c r="L345" i="1"/>
  <c r="E228" i="45" s="1"/>
  <c r="L330" i="1"/>
  <c r="L307" i="1"/>
  <c r="L265" i="1"/>
  <c r="L242" i="1"/>
  <c r="L230" i="1"/>
  <c r="L214" i="1"/>
  <c r="L189" i="1"/>
  <c r="L160" i="1"/>
  <c r="L142" i="1"/>
  <c r="L123" i="1"/>
  <c r="L104" i="1"/>
  <c r="L87" i="1"/>
  <c r="L19" i="1"/>
  <c r="M34" i="1"/>
  <c r="M104" i="1"/>
  <c r="M132" i="1"/>
  <c r="M189" i="1"/>
  <c r="M208" i="1"/>
  <c r="M230" i="1"/>
  <c r="M344" i="1"/>
  <c r="M377" i="1"/>
  <c r="M410" i="1"/>
  <c r="N18" i="1"/>
  <c r="N139" i="1"/>
  <c r="N225" i="1"/>
  <c r="N257" i="1"/>
  <c r="N290" i="1"/>
  <c r="N322" i="1"/>
  <c r="N348" i="1"/>
  <c r="N380" i="1"/>
  <c r="N413" i="1"/>
  <c r="O107" i="1"/>
  <c r="O142" i="1"/>
  <c r="P7" i="1"/>
  <c r="P77" i="1"/>
  <c r="P287" i="1"/>
  <c r="P323" i="1"/>
  <c r="Q107" i="1"/>
  <c r="Q224" i="1"/>
  <c r="Q283" i="1"/>
  <c r="Q348" i="1"/>
  <c r="R249" i="1"/>
  <c r="S149" i="1"/>
  <c r="S237" i="1"/>
  <c r="T68" i="1"/>
  <c r="U50" i="1"/>
  <c r="Z24" i="1"/>
  <c r="AC128" i="1"/>
  <c r="AC396" i="1"/>
  <c r="L422" i="1"/>
  <c r="L406" i="1"/>
  <c r="L389" i="1"/>
  <c r="L373" i="1"/>
  <c r="L357" i="1"/>
  <c r="L340" i="1"/>
  <c r="L306" i="1"/>
  <c r="L283" i="1"/>
  <c r="L187" i="1"/>
  <c r="L98" i="1"/>
  <c r="L64" i="1"/>
  <c r="L18" i="1"/>
  <c r="M43" i="1"/>
  <c r="M63" i="1"/>
  <c r="M87" i="1"/>
  <c r="M112" i="1"/>
  <c r="M142" i="1"/>
  <c r="M255" i="1"/>
  <c r="M288" i="1"/>
  <c r="M320" i="1"/>
  <c r="M345" i="1"/>
  <c r="F228" i="45" s="1"/>
  <c r="M378" i="1"/>
  <c r="M411" i="1"/>
  <c r="N19" i="1"/>
  <c r="N54" i="1"/>
  <c r="N87" i="1"/>
  <c r="N113" i="1"/>
  <c r="N140" i="1"/>
  <c r="N291" i="1"/>
  <c r="O115" i="1"/>
  <c r="O186" i="1"/>
  <c r="O340" i="1"/>
  <c r="O373" i="1"/>
  <c r="O406" i="1"/>
  <c r="P15" i="1"/>
  <c r="P85" i="1"/>
  <c r="P204" i="1"/>
  <c r="P288" i="1"/>
  <c r="P396" i="1"/>
  <c r="Q78" i="1"/>
  <c r="Q120" i="1"/>
  <c r="Q353" i="1"/>
  <c r="R421" i="1"/>
  <c r="S152" i="1"/>
  <c r="T72" i="1"/>
  <c r="U216" i="1"/>
  <c r="W115" i="1"/>
  <c r="Z85" i="1"/>
  <c r="L322" i="1"/>
  <c r="L299" i="1"/>
  <c r="L257" i="1"/>
  <c r="L238" i="1"/>
  <c r="L224" i="1"/>
  <c r="L156" i="1"/>
  <c r="L139" i="1"/>
  <c r="L115" i="1"/>
  <c r="L81" i="1"/>
  <c r="L34" i="1"/>
  <c r="L11" i="1"/>
  <c r="M24" i="1"/>
  <c r="M45" i="1"/>
  <c r="M94" i="1"/>
  <c r="M120" i="1"/>
  <c r="M160" i="1"/>
  <c r="M196" i="1"/>
  <c r="M238" i="1"/>
  <c r="M263" i="1"/>
  <c r="M296" i="1"/>
  <c r="M328" i="1"/>
  <c r="M354" i="1"/>
  <c r="M386" i="1"/>
  <c r="M419" i="1"/>
  <c r="N27" i="1"/>
  <c r="N89" i="1"/>
  <c r="N121" i="1"/>
  <c r="N149" i="1"/>
  <c r="N266" i="1"/>
  <c r="N331" i="1"/>
  <c r="O123" i="1"/>
  <c r="O195" i="1"/>
  <c r="O349" i="1"/>
  <c r="O381" i="1"/>
  <c r="O414" i="1"/>
  <c r="P31" i="1"/>
  <c r="P354" i="1"/>
  <c r="P410" i="1"/>
  <c r="Q87" i="1"/>
  <c r="Q199" i="1"/>
  <c r="Q380" i="1"/>
  <c r="R187" i="1"/>
  <c r="R314" i="1"/>
  <c r="AA312" i="1"/>
  <c r="T196" i="45" s="1"/>
  <c r="L419" i="1"/>
  <c r="L403" i="1"/>
  <c r="L386" i="1"/>
  <c r="L370" i="1"/>
  <c r="L354" i="1"/>
  <c r="L337" i="1"/>
  <c r="L298" i="1"/>
  <c r="L275" i="1"/>
  <c r="L235" i="1"/>
  <c r="L222" i="1"/>
  <c r="L198" i="1"/>
  <c r="L151" i="1"/>
  <c r="L132" i="1"/>
  <c r="L95" i="1"/>
  <c r="L80" i="1"/>
  <c r="L54" i="1"/>
  <c r="L10" i="1"/>
  <c r="M51" i="1"/>
  <c r="M71" i="1"/>
  <c r="M95" i="1"/>
  <c r="M121" i="1"/>
  <c r="M198" i="1"/>
  <c r="M216" i="1"/>
  <c r="M361" i="1"/>
  <c r="M393" i="1"/>
  <c r="M426" i="1"/>
  <c r="N95" i="1"/>
  <c r="N156" i="1"/>
  <c r="N274" i="1"/>
  <c r="N306" i="1"/>
  <c r="N364" i="1"/>
  <c r="N396" i="1"/>
  <c r="N429" i="1"/>
  <c r="O124" i="1"/>
  <c r="O160" i="1"/>
  <c r="O196" i="1"/>
  <c r="P42" i="1"/>
  <c r="P213" i="1"/>
  <c r="P249" i="1"/>
  <c r="P419" i="1"/>
  <c r="Q43" i="1"/>
  <c r="Q250" i="1"/>
  <c r="Q315" i="1"/>
  <c r="Q410" i="1"/>
  <c r="R121" i="1"/>
  <c r="S196" i="1"/>
  <c r="S349" i="1"/>
  <c r="T112" i="1"/>
  <c r="U328" i="1"/>
  <c r="X50" i="1"/>
  <c r="L6" i="1"/>
  <c r="L414" i="1"/>
  <c r="L397" i="1"/>
  <c r="L381" i="1"/>
  <c r="L365" i="1"/>
  <c r="L349" i="1"/>
  <c r="L274" i="1"/>
  <c r="L250" i="1"/>
  <c r="L196" i="1"/>
  <c r="L174" i="1"/>
  <c r="L113" i="1"/>
  <c r="L90" i="1"/>
  <c r="L27" i="1"/>
  <c r="M78" i="1"/>
  <c r="M128" i="1"/>
  <c r="M222" i="1"/>
  <c r="M240" i="1"/>
  <c r="M272" i="1"/>
  <c r="M304" i="1"/>
  <c r="M362" i="1"/>
  <c r="M394" i="1"/>
  <c r="M427" i="1"/>
  <c r="N36" i="1"/>
  <c r="N72" i="1"/>
  <c r="N129" i="1"/>
  <c r="N242" i="1"/>
  <c r="N307" i="1"/>
  <c r="O98" i="1"/>
  <c r="O357" i="1"/>
  <c r="O389" i="1"/>
  <c r="O422" i="1"/>
  <c r="P50" i="1"/>
  <c r="P214" i="1"/>
  <c r="P306" i="1"/>
  <c r="P364" i="1"/>
  <c r="Q413" i="1"/>
  <c r="S107" i="1"/>
  <c r="S353" i="1"/>
  <c r="T287" i="1"/>
  <c r="V380" i="1"/>
  <c r="W196" i="1"/>
  <c r="M155" i="1"/>
  <c r="Q182" i="1"/>
  <c r="N182" i="1"/>
  <c r="N210" i="1"/>
  <c r="O75" i="1"/>
  <c r="O236" i="1"/>
  <c r="Q146" i="1"/>
  <c r="AP425" i="1"/>
  <c r="AO425" i="1"/>
  <c r="AN425" i="1"/>
  <c r="AM425" i="1"/>
  <c r="AL425" i="1"/>
  <c r="AK425" i="1"/>
  <c r="AJ425" i="1"/>
  <c r="AI425" i="1"/>
  <c r="AF425" i="1"/>
  <c r="AG425" i="1"/>
  <c r="AH425" i="1"/>
  <c r="AE425" i="1"/>
  <c r="AD425" i="1"/>
  <c r="AC425" i="1"/>
  <c r="AB425" i="1"/>
  <c r="Z425" i="1"/>
  <c r="Y425" i="1"/>
  <c r="V425" i="1"/>
  <c r="W425" i="1"/>
  <c r="U425" i="1"/>
  <c r="R425" i="1"/>
  <c r="S425" i="1"/>
  <c r="Q425" i="1"/>
  <c r="T425" i="1"/>
  <c r="AA425" i="1"/>
  <c r="X425" i="1"/>
  <c r="M425" i="1"/>
  <c r="N425" i="1"/>
  <c r="L425" i="1"/>
  <c r="P425" i="1"/>
  <c r="O425" i="1"/>
  <c r="AP417" i="1"/>
  <c r="AN417" i="1"/>
  <c r="AO417" i="1"/>
  <c r="AM417" i="1"/>
  <c r="AL417" i="1"/>
  <c r="AJ417" i="1"/>
  <c r="AK417" i="1"/>
  <c r="AI417" i="1"/>
  <c r="AF417" i="1"/>
  <c r="AH417" i="1"/>
  <c r="AG417" i="1"/>
  <c r="AE417" i="1"/>
  <c r="AD417" i="1"/>
  <c r="AC417" i="1"/>
  <c r="AA417" i="1"/>
  <c r="Y417" i="1"/>
  <c r="AB417" i="1"/>
  <c r="Z417" i="1"/>
  <c r="X417" i="1"/>
  <c r="V417" i="1"/>
  <c r="W417" i="1"/>
  <c r="U417" i="1"/>
  <c r="R417" i="1"/>
  <c r="Q417" i="1"/>
  <c r="S417" i="1"/>
  <c r="M417" i="1"/>
  <c r="P417" i="1"/>
  <c r="T417" i="1"/>
  <c r="N417" i="1"/>
  <c r="L417" i="1"/>
  <c r="O417" i="1"/>
  <c r="AN409" i="1"/>
  <c r="AP409" i="1"/>
  <c r="AM409" i="1"/>
  <c r="AO409" i="1"/>
  <c r="AL409" i="1"/>
  <c r="AK409" i="1"/>
  <c r="AJ409" i="1"/>
  <c r="AI409" i="1"/>
  <c r="AF409" i="1"/>
  <c r="AG409" i="1"/>
  <c r="AH409" i="1"/>
  <c r="AE409" i="1"/>
  <c r="AC409" i="1"/>
  <c r="AD409" i="1"/>
  <c r="AB409" i="1"/>
  <c r="AA409" i="1"/>
  <c r="Z409" i="1"/>
  <c r="V409" i="1"/>
  <c r="W409" i="1"/>
  <c r="X409" i="1"/>
  <c r="Y409" i="1"/>
  <c r="R409" i="1"/>
  <c r="Q409" i="1"/>
  <c r="U409" i="1"/>
  <c r="S409" i="1"/>
  <c r="M409" i="1"/>
  <c r="N409" i="1"/>
  <c r="L409" i="1"/>
  <c r="T409" i="1"/>
  <c r="O409" i="1"/>
  <c r="AP400" i="1"/>
  <c r="AO400" i="1"/>
  <c r="AN400" i="1"/>
  <c r="AM400" i="1"/>
  <c r="AL400" i="1"/>
  <c r="AJ400" i="1"/>
  <c r="AK400" i="1"/>
  <c r="AI400" i="1"/>
  <c r="AF400" i="1"/>
  <c r="AG400" i="1"/>
  <c r="AH400" i="1"/>
  <c r="AE400" i="1"/>
  <c r="AD400" i="1"/>
  <c r="AB400" i="1"/>
  <c r="AC400" i="1"/>
  <c r="Z400" i="1"/>
  <c r="AA400" i="1"/>
  <c r="V400" i="1"/>
  <c r="X400" i="1"/>
  <c r="W400" i="1"/>
  <c r="Y400" i="1"/>
  <c r="R400" i="1"/>
  <c r="S400" i="1"/>
  <c r="Q400" i="1"/>
  <c r="T400" i="1"/>
  <c r="U400" i="1"/>
  <c r="M400" i="1"/>
  <c r="N400" i="1"/>
  <c r="L400" i="1"/>
  <c r="O400" i="1"/>
  <c r="P400" i="1"/>
  <c r="AN392" i="1"/>
  <c r="AO392" i="1"/>
  <c r="AM392" i="1"/>
  <c r="AP392" i="1"/>
  <c r="AK392" i="1"/>
  <c r="AJ392" i="1"/>
  <c r="AL392" i="1"/>
  <c r="AI392" i="1"/>
  <c r="AH392" i="1"/>
  <c r="AF392" i="1"/>
  <c r="AG392" i="1"/>
  <c r="AE392" i="1"/>
  <c r="AD392" i="1"/>
  <c r="AC392" i="1"/>
  <c r="AB392" i="1"/>
  <c r="AA392" i="1"/>
  <c r="Z392" i="1"/>
  <c r="X392" i="1"/>
  <c r="Y392" i="1"/>
  <c r="V392" i="1"/>
  <c r="W392" i="1"/>
  <c r="R392" i="1"/>
  <c r="Q392" i="1"/>
  <c r="U392" i="1"/>
  <c r="S392" i="1"/>
  <c r="M392" i="1"/>
  <c r="N392" i="1"/>
  <c r="L392" i="1"/>
  <c r="P392" i="1"/>
  <c r="T392" i="1"/>
  <c r="O392" i="1"/>
  <c r="AO384" i="1"/>
  <c r="AN384" i="1"/>
  <c r="AM384" i="1"/>
  <c r="AP384" i="1"/>
  <c r="AL384" i="1"/>
  <c r="AJ384" i="1"/>
  <c r="AK384" i="1"/>
  <c r="AI384" i="1"/>
  <c r="AF384" i="1"/>
  <c r="AG384" i="1"/>
  <c r="AH384" i="1"/>
  <c r="AD384" i="1"/>
  <c r="AC384" i="1"/>
  <c r="AE384" i="1"/>
  <c r="AB384" i="1"/>
  <c r="AA384" i="1"/>
  <c r="Y384" i="1"/>
  <c r="Z384" i="1"/>
  <c r="V384" i="1"/>
  <c r="W384" i="1"/>
  <c r="T384" i="1"/>
  <c r="R384" i="1"/>
  <c r="U384" i="1"/>
  <c r="Q384" i="1"/>
  <c r="X384" i="1"/>
  <c r="S384" i="1"/>
  <c r="M384" i="1"/>
  <c r="P384" i="1"/>
  <c r="N384" i="1"/>
  <c r="L384" i="1"/>
  <c r="O384" i="1"/>
  <c r="AO376" i="1"/>
  <c r="AP376" i="1"/>
  <c r="AN376" i="1"/>
  <c r="AM376" i="1"/>
  <c r="AL376" i="1"/>
  <c r="AK376" i="1"/>
  <c r="AJ376" i="1"/>
  <c r="AI376" i="1"/>
  <c r="AF376" i="1"/>
  <c r="AH376" i="1"/>
  <c r="AG376" i="1"/>
  <c r="AD376" i="1"/>
  <c r="AC376" i="1"/>
  <c r="Y376" i="1"/>
  <c r="AB376" i="1"/>
  <c r="V376" i="1"/>
  <c r="Z376" i="1"/>
  <c r="X376" i="1"/>
  <c r="W376" i="1"/>
  <c r="AE376" i="1"/>
  <c r="AA376" i="1"/>
  <c r="R376" i="1"/>
  <c r="Q376" i="1"/>
  <c r="T376" i="1"/>
  <c r="U376" i="1"/>
  <c r="S376" i="1"/>
  <c r="M376" i="1"/>
  <c r="N376" i="1"/>
  <c r="L376" i="1"/>
  <c r="O376" i="1"/>
  <c r="AN368" i="1"/>
  <c r="AM368" i="1"/>
  <c r="AO368" i="1"/>
  <c r="AP368" i="1"/>
  <c r="AL368" i="1"/>
  <c r="AJ368" i="1"/>
  <c r="AK368" i="1"/>
  <c r="AI368" i="1"/>
  <c r="AF368" i="1"/>
  <c r="AG368" i="1"/>
  <c r="AH368" i="1"/>
  <c r="AE368" i="1"/>
  <c r="AB368" i="1"/>
  <c r="AC368" i="1"/>
  <c r="AD368" i="1"/>
  <c r="AA368" i="1"/>
  <c r="Y368" i="1"/>
  <c r="Z368" i="1"/>
  <c r="V368" i="1"/>
  <c r="W368" i="1"/>
  <c r="R368" i="1"/>
  <c r="S368" i="1"/>
  <c r="Q368" i="1"/>
  <c r="X368" i="1"/>
  <c r="M368" i="1"/>
  <c r="T368" i="1"/>
  <c r="N368" i="1"/>
  <c r="L368" i="1"/>
  <c r="U368" i="1"/>
  <c r="O368" i="1"/>
  <c r="P368" i="1"/>
  <c r="AP360" i="1"/>
  <c r="AN360" i="1"/>
  <c r="AM360" i="1"/>
  <c r="AO360" i="1"/>
  <c r="AL360" i="1"/>
  <c r="AK360" i="1"/>
  <c r="AJ360" i="1"/>
  <c r="AI360" i="1"/>
  <c r="AF360" i="1"/>
  <c r="AG360" i="1"/>
  <c r="AH360" i="1"/>
  <c r="AD360" i="1"/>
  <c r="AE360" i="1"/>
  <c r="AC360" i="1"/>
  <c r="AB360" i="1"/>
  <c r="Z360" i="1"/>
  <c r="Y360" i="1"/>
  <c r="V360" i="1"/>
  <c r="W360" i="1"/>
  <c r="X360" i="1"/>
  <c r="AA360" i="1"/>
  <c r="U360" i="1"/>
  <c r="S360" i="1"/>
  <c r="R360" i="1"/>
  <c r="Q360" i="1"/>
  <c r="T360" i="1"/>
  <c r="M360" i="1"/>
  <c r="N360" i="1"/>
  <c r="L360" i="1"/>
  <c r="P360" i="1"/>
  <c r="O360" i="1"/>
  <c r="AP352" i="1"/>
  <c r="AO352" i="1"/>
  <c r="AN352" i="1"/>
  <c r="AM352" i="1"/>
  <c r="AL352" i="1"/>
  <c r="AJ352" i="1"/>
  <c r="AK352" i="1"/>
  <c r="AI352" i="1"/>
  <c r="AF352" i="1"/>
  <c r="AH352" i="1"/>
  <c r="AG352" i="1"/>
  <c r="AE352" i="1"/>
  <c r="AD352" i="1"/>
  <c r="AC352" i="1"/>
  <c r="AA352" i="1"/>
  <c r="Y352" i="1"/>
  <c r="AB352" i="1"/>
  <c r="X352" i="1"/>
  <c r="V352" i="1"/>
  <c r="Z352" i="1"/>
  <c r="W352" i="1"/>
  <c r="U352" i="1"/>
  <c r="R352" i="1"/>
  <c r="Q352" i="1"/>
  <c r="T352" i="1"/>
  <c r="S352" i="1"/>
  <c r="M352" i="1"/>
  <c r="P352" i="1"/>
  <c r="N352" i="1"/>
  <c r="L352" i="1"/>
  <c r="O352" i="1"/>
  <c r="AO343" i="1"/>
  <c r="AN343" i="1"/>
  <c r="AP343" i="1"/>
  <c r="AM343" i="1"/>
  <c r="AL343" i="1"/>
  <c r="AK343" i="1"/>
  <c r="AJ343" i="1"/>
  <c r="AI343" i="1"/>
  <c r="AF343" i="1"/>
  <c r="AG343" i="1"/>
  <c r="AE343" i="1"/>
  <c r="AC343" i="1"/>
  <c r="AD343" i="1"/>
  <c r="Y343" i="1"/>
  <c r="AA343" i="1"/>
  <c r="AH343" i="1"/>
  <c r="V343" i="1"/>
  <c r="Z343" i="1"/>
  <c r="W343" i="1"/>
  <c r="AB343" i="1"/>
  <c r="X343" i="1"/>
  <c r="Q343" i="1"/>
  <c r="R343" i="1"/>
  <c r="U343" i="1"/>
  <c r="S343" i="1"/>
  <c r="T343" i="1"/>
  <c r="M343" i="1"/>
  <c r="N343" i="1"/>
  <c r="L343" i="1"/>
  <c r="O343" i="1"/>
  <c r="AP335" i="1"/>
  <c r="AN335" i="1"/>
  <c r="AM335" i="1"/>
  <c r="AO335" i="1"/>
  <c r="AL335" i="1"/>
  <c r="AK335" i="1"/>
  <c r="AI335" i="1"/>
  <c r="AF335" i="1"/>
  <c r="AG335" i="1"/>
  <c r="AH335" i="1"/>
  <c r="AJ335" i="1"/>
  <c r="AD335" i="1"/>
  <c r="AB335" i="1"/>
  <c r="AE335" i="1"/>
  <c r="AC335" i="1"/>
  <c r="Y335" i="1"/>
  <c r="Z335" i="1"/>
  <c r="V335" i="1"/>
  <c r="AA335" i="1"/>
  <c r="X335" i="1"/>
  <c r="W335" i="1"/>
  <c r="Q335" i="1"/>
  <c r="S335" i="1"/>
  <c r="R335" i="1"/>
  <c r="U335" i="1"/>
  <c r="M335" i="1"/>
  <c r="T335" i="1"/>
  <c r="N335" i="1"/>
  <c r="L335" i="1"/>
  <c r="O335" i="1"/>
  <c r="P335" i="1"/>
  <c r="AO326" i="1"/>
  <c r="AP326" i="1"/>
  <c r="AN326" i="1"/>
  <c r="AM326" i="1"/>
  <c r="AL326" i="1"/>
  <c r="AK326" i="1"/>
  <c r="AI326" i="1"/>
  <c r="AJ326" i="1"/>
  <c r="AH326" i="1"/>
  <c r="AG326" i="1"/>
  <c r="Z208" i="45" s="1"/>
  <c r="AD326" i="1"/>
  <c r="W208" i="45" s="1"/>
  <c r="AC326" i="1"/>
  <c r="V208" i="45" s="1"/>
  <c r="AE326" i="1"/>
  <c r="X208" i="45" s="1"/>
  <c r="AF326" i="1"/>
  <c r="Y208" i="45" s="1"/>
  <c r="AB326" i="1"/>
  <c r="U208" i="45" s="1"/>
  <c r="Z326" i="1"/>
  <c r="Y326" i="1"/>
  <c r="AA326" i="1"/>
  <c r="U326" i="1"/>
  <c r="X326" i="1"/>
  <c r="V326" i="1"/>
  <c r="W326" i="1"/>
  <c r="T326" i="1"/>
  <c r="S326" i="1"/>
  <c r="Q326" i="1"/>
  <c r="R326" i="1"/>
  <c r="M326" i="1"/>
  <c r="L326" i="1"/>
  <c r="N326" i="1"/>
  <c r="P326" i="1"/>
  <c r="O326" i="1"/>
  <c r="AO318" i="1"/>
  <c r="AP318" i="1"/>
  <c r="AM318" i="1"/>
  <c r="AN318" i="1"/>
  <c r="AK318" i="1"/>
  <c r="AL318" i="1"/>
  <c r="AJ318" i="1"/>
  <c r="AI318" i="1"/>
  <c r="AH318" i="1"/>
  <c r="AG318" i="1"/>
  <c r="AF318" i="1"/>
  <c r="AC318" i="1"/>
  <c r="AE318" i="1"/>
  <c r="AB318" i="1"/>
  <c r="AD318" i="1"/>
  <c r="Z318" i="1"/>
  <c r="Y318" i="1"/>
  <c r="X318" i="1"/>
  <c r="U318" i="1"/>
  <c r="V318" i="1"/>
  <c r="W318" i="1"/>
  <c r="Q318" i="1"/>
  <c r="R318" i="1"/>
  <c r="AA318" i="1"/>
  <c r="S318" i="1"/>
  <c r="M318" i="1"/>
  <c r="L318" i="1"/>
  <c r="N318" i="1"/>
  <c r="T318" i="1"/>
  <c r="P318" i="1"/>
  <c r="O318" i="1"/>
  <c r="AO310" i="1"/>
  <c r="AP310" i="1"/>
  <c r="AM310" i="1"/>
  <c r="AN310" i="1"/>
  <c r="AK310" i="1"/>
  <c r="AL310" i="1"/>
  <c r="AI310" i="1"/>
  <c r="AJ310" i="1"/>
  <c r="AG310" i="1"/>
  <c r="AH310" i="1"/>
  <c r="AF310" i="1"/>
  <c r="AC310" i="1"/>
  <c r="AE310" i="1"/>
  <c r="AD310" i="1"/>
  <c r="Z310" i="1"/>
  <c r="AA310" i="1"/>
  <c r="Y310" i="1"/>
  <c r="U310" i="1"/>
  <c r="AB310" i="1"/>
  <c r="V310" i="1"/>
  <c r="W310" i="1"/>
  <c r="X310" i="1"/>
  <c r="T310" i="1"/>
  <c r="Q310" i="1"/>
  <c r="R310" i="1"/>
  <c r="M310" i="1"/>
  <c r="L310" i="1"/>
  <c r="P310" i="1"/>
  <c r="N310" i="1"/>
  <c r="O310" i="1"/>
  <c r="AO302" i="1"/>
  <c r="AN302" i="1"/>
  <c r="AM302" i="1"/>
  <c r="AP302" i="1"/>
  <c r="AK302" i="1"/>
  <c r="AL302" i="1"/>
  <c r="AI302" i="1"/>
  <c r="AJ302" i="1"/>
  <c r="AG302" i="1"/>
  <c r="Z188" i="45" s="1"/>
  <c r="AF302" i="1"/>
  <c r="Y188" i="45" s="1"/>
  <c r="AH302" i="1"/>
  <c r="AC302" i="1"/>
  <c r="V188" i="45" s="1"/>
  <c r="AE302" i="1"/>
  <c r="X188" i="45" s="1"/>
  <c r="AB302" i="1"/>
  <c r="U188" i="45" s="1"/>
  <c r="AD302" i="1"/>
  <c r="W188" i="45" s="1"/>
  <c r="Y302" i="1"/>
  <c r="AA302" i="1"/>
  <c r="U302" i="1"/>
  <c r="Z302" i="1"/>
  <c r="V302" i="1"/>
  <c r="X302" i="1"/>
  <c r="W302" i="1"/>
  <c r="Q302" i="1"/>
  <c r="S302" i="1"/>
  <c r="R302" i="1"/>
  <c r="T302" i="1"/>
  <c r="M302" i="1"/>
  <c r="L302" i="1"/>
  <c r="P302" i="1"/>
  <c r="N302" i="1"/>
  <c r="O302" i="1"/>
  <c r="AO294" i="1"/>
  <c r="AP294" i="1"/>
  <c r="AM294" i="1"/>
  <c r="AN294" i="1"/>
  <c r="AK294" i="1"/>
  <c r="AL294" i="1"/>
  <c r="AJ294" i="1"/>
  <c r="AI294" i="1"/>
  <c r="AH294" i="1"/>
  <c r="AG294" i="1"/>
  <c r="Z174" i="45" s="1"/>
  <c r="AC294" i="1"/>
  <c r="V174" i="45" s="1"/>
  <c r="AD294" i="1"/>
  <c r="W174" i="45" s="1"/>
  <c r="AB294" i="1"/>
  <c r="U174" i="45" s="1"/>
  <c r="AF294" i="1"/>
  <c r="Y174" i="45" s="1"/>
  <c r="AE294" i="1"/>
  <c r="X174" i="45" s="1"/>
  <c r="Y294" i="1"/>
  <c r="U294" i="1"/>
  <c r="AA294" i="1"/>
  <c r="X294" i="1"/>
  <c r="V294" i="1"/>
  <c r="Z294" i="1"/>
  <c r="W294" i="1"/>
  <c r="T294" i="1"/>
  <c r="S294" i="1"/>
  <c r="Q294" i="1"/>
  <c r="R294" i="1"/>
  <c r="P294" i="1"/>
  <c r="M294" i="1"/>
  <c r="L294" i="1"/>
  <c r="N294" i="1"/>
  <c r="O294" i="1"/>
  <c r="AO286" i="1"/>
  <c r="AM286" i="1"/>
  <c r="AN286" i="1"/>
  <c r="AP286" i="1"/>
  <c r="AL286" i="1"/>
  <c r="AK286" i="1"/>
  <c r="AI286" i="1"/>
  <c r="AH286" i="1"/>
  <c r="AG286" i="1"/>
  <c r="Z166" i="45" s="1"/>
  <c r="AJ286" i="1"/>
  <c r="AF286" i="1"/>
  <c r="Y166" i="45" s="1"/>
  <c r="AC286" i="1"/>
  <c r="V166" i="45" s="1"/>
  <c r="AD286" i="1"/>
  <c r="W166" i="45" s="1"/>
  <c r="AE286" i="1"/>
  <c r="X166" i="45" s="1"/>
  <c r="AB286" i="1"/>
  <c r="U166" i="45" s="1"/>
  <c r="AA286" i="1"/>
  <c r="Y286" i="1"/>
  <c r="X286" i="1"/>
  <c r="U286" i="1"/>
  <c r="V286" i="1"/>
  <c r="W286" i="1"/>
  <c r="Z286" i="1"/>
  <c r="S286" i="1"/>
  <c r="Q286" i="1"/>
  <c r="R286" i="1"/>
  <c r="T286" i="1"/>
  <c r="P286" i="1"/>
  <c r="M286" i="1"/>
  <c r="L286" i="1"/>
  <c r="N286" i="1"/>
  <c r="O286" i="1"/>
  <c r="AO278" i="1"/>
  <c r="AP278" i="1"/>
  <c r="AN278" i="1"/>
  <c r="AM278" i="1"/>
  <c r="AL278" i="1"/>
  <c r="AK278" i="1"/>
  <c r="AI278" i="1"/>
  <c r="AJ278" i="1"/>
  <c r="AH278" i="1"/>
  <c r="AF278" i="1"/>
  <c r="Y158" i="45" s="1"/>
  <c r="AG278" i="1"/>
  <c r="Z158" i="45" s="1"/>
  <c r="AC278" i="1"/>
  <c r="V158" i="45" s="1"/>
  <c r="AD278" i="1"/>
  <c r="W158" i="45" s="1"/>
  <c r="AB278" i="1"/>
  <c r="U158" i="45" s="1"/>
  <c r="AE278" i="1"/>
  <c r="X158" i="45" s="1"/>
  <c r="Y278" i="1"/>
  <c r="Z278" i="1"/>
  <c r="U278" i="1"/>
  <c r="V278" i="1"/>
  <c r="AA278" i="1"/>
  <c r="W278" i="1"/>
  <c r="X278" i="1"/>
  <c r="T278" i="1"/>
  <c r="Q278" i="1"/>
  <c r="R278" i="1"/>
  <c r="S278" i="1"/>
  <c r="M278" i="1"/>
  <c r="L278" i="1"/>
  <c r="N278" i="1"/>
  <c r="O278" i="1"/>
  <c r="AO270" i="1"/>
  <c r="AP270" i="1"/>
  <c r="AM270" i="1"/>
  <c r="AL270" i="1"/>
  <c r="AK270" i="1"/>
  <c r="AN270" i="1"/>
  <c r="AJ270" i="1"/>
  <c r="AI270" i="1"/>
  <c r="AF270" i="1"/>
  <c r="Y149" i="45" s="1"/>
  <c r="AH270" i="1"/>
  <c r="AE270" i="1"/>
  <c r="X149" i="45" s="1"/>
  <c r="AC270" i="1"/>
  <c r="V149" i="45" s="1"/>
  <c r="AG270" i="1"/>
  <c r="Z149" i="45" s="1"/>
  <c r="AD270" i="1"/>
  <c r="W149" i="45" s="1"/>
  <c r="AB270" i="1"/>
  <c r="U149" i="45" s="1"/>
  <c r="AA270" i="1"/>
  <c r="Y270" i="1"/>
  <c r="Z270" i="1"/>
  <c r="U270" i="1"/>
  <c r="V270" i="1"/>
  <c r="W270" i="1"/>
  <c r="X270" i="1"/>
  <c r="Q270" i="1"/>
  <c r="S270" i="1"/>
  <c r="R270" i="1"/>
  <c r="T270" i="1"/>
  <c r="M270" i="1"/>
  <c r="L270" i="1"/>
  <c r="N270" i="1"/>
  <c r="O270" i="1"/>
  <c r="AO261" i="1"/>
  <c r="AP261" i="1"/>
  <c r="AM261" i="1"/>
  <c r="AL261" i="1"/>
  <c r="AK261" i="1"/>
  <c r="AN261" i="1"/>
  <c r="AI261" i="1"/>
  <c r="AJ261" i="1"/>
  <c r="AH261" i="1"/>
  <c r="AG261" i="1"/>
  <c r="Z142" i="45" s="1"/>
  <c r="AD261" i="1"/>
  <c r="W142" i="45" s="1"/>
  <c r="AC261" i="1"/>
  <c r="V142" i="45" s="1"/>
  <c r="AE261" i="1"/>
  <c r="X142" i="45" s="1"/>
  <c r="AF261" i="1"/>
  <c r="Y142" i="45" s="1"/>
  <c r="AB261" i="1"/>
  <c r="U142" i="45" s="1"/>
  <c r="Z261" i="1"/>
  <c r="Y261" i="1"/>
  <c r="AA261" i="1"/>
  <c r="U261" i="1"/>
  <c r="V261" i="1"/>
  <c r="X261" i="1"/>
  <c r="W261" i="1"/>
  <c r="T261" i="1"/>
  <c r="S261" i="1"/>
  <c r="Q261" i="1"/>
  <c r="R261" i="1"/>
  <c r="M261" i="1"/>
  <c r="L261" i="1"/>
  <c r="N261" i="1"/>
  <c r="P261" i="1"/>
  <c r="O261" i="1"/>
  <c r="AO253" i="1"/>
  <c r="AP253" i="1"/>
  <c r="AN253" i="1"/>
  <c r="AM253" i="1"/>
  <c r="AK253" i="1"/>
  <c r="AL253" i="1"/>
  <c r="AJ253" i="1"/>
  <c r="AI253" i="1"/>
  <c r="AH253" i="1"/>
  <c r="AF253" i="1"/>
  <c r="Y133" i="45" s="1"/>
  <c r="AC253" i="1"/>
  <c r="V133" i="45" s="1"/>
  <c r="AD253" i="1"/>
  <c r="W133" i="45" s="1"/>
  <c r="AB253" i="1"/>
  <c r="U133" i="45" s="1"/>
  <c r="AE253" i="1"/>
  <c r="X133" i="45" s="1"/>
  <c r="Z253" i="1"/>
  <c r="Y253" i="1"/>
  <c r="U253" i="1"/>
  <c r="V253" i="1"/>
  <c r="X253" i="1"/>
  <c r="W253" i="1"/>
  <c r="AA253" i="1"/>
  <c r="AG253" i="1"/>
  <c r="Z133" i="45" s="1"/>
  <c r="Q253" i="1"/>
  <c r="T253" i="1"/>
  <c r="R253" i="1"/>
  <c r="M253" i="1"/>
  <c r="L253" i="1"/>
  <c r="S253" i="1"/>
  <c r="N253" i="1"/>
  <c r="P253" i="1"/>
  <c r="O253" i="1"/>
  <c r="AO245" i="1"/>
  <c r="AP245" i="1"/>
  <c r="AN245" i="1"/>
  <c r="AK245" i="1"/>
  <c r="AM245" i="1"/>
  <c r="AL245" i="1"/>
  <c r="AI245" i="1"/>
  <c r="AJ245" i="1"/>
  <c r="AF245" i="1"/>
  <c r="AH245" i="1"/>
  <c r="AG245" i="1"/>
  <c r="AC245" i="1"/>
  <c r="AE245" i="1"/>
  <c r="AD245" i="1"/>
  <c r="Z245" i="1"/>
  <c r="AB245" i="1"/>
  <c r="AA245" i="1"/>
  <c r="Y245" i="1"/>
  <c r="U245" i="1"/>
  <c r="X245" i="1"/>
  <c r="V245" i="1"/>
  <c r="W245" i="1"/>
  <c r="T245" i="1"/>
  <c r="Q245" i="1"/>
  <c r="R245" i="1"/>
  <c r="S245" i="1"/>
  <c r="M245" i="1"/>
  <c r="L245" i="1"/>
  <c r="P245" i="1"/>
  <c r="N245" i="1"/>
  <c r="O245" i="1"/>
  <c r="AP236" i="1"/>
  <c r="AO236" i="1"/>
  <c r="AN236" i="1"/>
  <c r="AM236" i="1"/>
  <c r="AL236" i="1"/>
  <c r="AI236" i="1"/>
  <c r="AJ236" i="1"/>
  <c r="AH236" i="1"/>
  <c r="AG236" i="1"/>
  <c r="AE236" i="1"/>
  <c r="AK236" i="1"/>
  <c r="AF236" i="1"/>
  <c r="AD236" i="1"/>
  <c r="AC236" i="1"/>
  <c r="AA236" i="1"/>
  <c r="Z236" i="1"/>
  <c r="Y236" i="1"/>
  <c r="AB236" i="1"/>
  <c r="U236" i="1"/>
  <c r="X236" i="1"/>
  <c r="V236" i="1"/>
  <c r="S236" i="1"/>
  <c r="W236" i="1"/>
  <c r="L236" i="1"/>
  <c r="R236" i="1"/>
  <c r="M236" i="1"/>
  <c r="P236" i="1"/>
  <c r="T236" i="1"/>
  <c r="N236" i="1"/>
  <c r="AP228" i="1"/>
  <c r="AO228" i="1"/>
  <c r="AN228" i="1"/>
  <c r="AM228" i="1"/>
  <c r="AL228" i="1"/>
  <c r="AK228" i="1"/>
  <c r="AJ228" i="1"/>
  <c r="AI228" i="1"/>
  <c r="AH228" i="1"/>
  <c r="AE228" i="1"/>
  <c r="AF228" i="1"/>
  <c r="AG228" i="1"/>
  <c r="AC228" i="1"/>
  <c r="AD228" i="1"/>
  <c r="AA228" i="1"/>
  <c r="AB228" i="1"/>
  <c r="Y228" i="1"/>
  <c r="X228" i="1"/>
  <c r="U228" i="1"/>
  <c r="Z228" i="1"/>
  <c r="V228" i="1"/>
  <c r="W228" i="1"/>
  <c r="S228" i="1"/>
  <c r="L228" i="1"/>
  <c r="P228" i="1"/>
  <c r="M228" i="1"/>
  <c r="R228" i="1"/>
  <c r="Q228" i="1"/>
  <c r="N228" i="1"/>
  <c r="AP220" i="1"/>
  <c r="AO220" i="1"/>
  <c r="AN220" i="1"/>
  <c r="AM220" i="1"/>
  <c r="AL220" i="1"/>
  <c r="AK220" i="1"/>
  <c r="AI220" i="1"/>
  <c r="AJ220" i="1"/>
  <c r="AH220" i="1"/>
  <c r="AG220" i="1"/>
  <c r="AF220" i="1"/>
  <c r="AE220" i="1"/>
  <c r="AC220" i="1"/>
  <c r="AA220" i="1"/>
  <c r="AD220" i="1"/>
  <c r="AB220" i="1"/>
  <c r="Y220" i="1"/>
  <c r="X220" i="1"/>
  <c r="U220" i="1"/>
  <c r="V220" i="1"/>
  <c r="Z220" i="1"/>
  <c r="W220" i="1"/>
  <c r="S220" i="1"/>
  <c r="T220" i="1"/>
  <c r="Q220" i="1"/>
  <c r="L220" i="1"/>
  <c r="P220" i="1"/>
  <c r="M220" i="1"/>
  <c r="N220" i="1"/>
  <c r="R220" i="1"/>
  <c r="AP211" i="1"/>
  <c r="AO211" i="1"/>
  <c r="AN211" i="1"/>
  <c r="AM211" i="1"/>
  <c r="AL211" i="1"/>
  <c r="AJ211" i="1"/>
  <c r="AH211" i="1"/>
  <c r="AK211" i="1"/>
  <c r="AI211" i="1"/>
  <c r="AG211" i="1"/>
  <c r="AF211" i="1"/>
  <c r="AE211" i="1"/>
  <c r="AB211" i="1"/>
  <c r="AC211" i="1"/>
  <c r="AD211" i="1"/>
  <c r="AA211" i="1"/>
  <c r="X211" i="1"/>
  <c r="Y211" i="1"/>
  <c r="T211" i="1"/>
  <c r="U211" i="1"/>
  <c r="V211" i="1"/>
  <c r="W211" i="1"/>
  <c r="S211" i="1"/>
  <c r="P211" i="1"/>
  <c r="Z211" i="1"/>
  <c r="Q211" i="1"/>
  <c r="R211" i="1"/>
  <c r="M211" i="1"/>
  <c r="N211" i="1"/>
  <c r="AO203" i="1"/>
  <c r="AP203" i="1"/>
  <c r="AN203" i="1"/>
  <c r="AM203" i="1"/>
  <c r="AK203" i="1"/>
  <c r="AL203" i="1"/>
  <c r="AJ203" i="1"/>
  <c r="AH203" i="1"/>
  <c r="AI203" i="1"/>
  <c r="AG203" i="1"/>
  <c r="AE203" i="1"/>
  <c r="AB203" i="1"/>
  <c r="AF203" i="1"/>
  <c r="AD203" i="1"/>
  <c r="AC203" i="1"/>
  <c r="AA203" i="1"/>
  <c r="X203" i="1"/>
  <c r="Y203" i="1"/>
  <c r="T203" i="1"/>
  <c r="Z203" i="1"/>
  <c r="U203" i="1"/>
  <c r="V203" i="1"/>
  <c r="W203" i="1"/>
  <c r="P203" i="1"/>
  <c r="Q203" i="1"/>
  <c r="R203" i="1"/>
  <c r="S203" i="1"/>
  <c r="M203" i="1"/>
  <c r="N203" i="1"/>
  <c r="AP193" i="1"/>
  <c r="AI93" i="45" s="1"/>
  <c r="AO193" i="1"/>
  <c r="AH93" i="45" s="1"/>
  <c r="AM193" i="1"/>
  <c r="AF93" i="45" s="1"/>
  <c r="AN193" i="1"/>
  <c r="AG93" i="45" s="1"/>
  <c r="AL193" i="1"/>
  <c r="AE93" i="45" s="1"/>
  <c r="AK193" i="1"/>
  <c r="AD93" i="45" s="1"/>
  <c r="AJ193" i="1"/>
  <c r="AC93" i="45" s="1"/>
  <c r="AI193" i="1"/>
  <c r="AB93" i="45" s="1"/>
  <c r="AH193" i="1"/>
  <c r="AA93" i="45" s="1"/>
  <c r="AE193" i="1"/>
  <c r="X93" i="45" s="1"/>
  <c r="AG193" i="1"/>
  <c r="Z93" i="45" s="1"/>
  <c r="AD193" i="1"/>
  <c r="W93" i="45" s="1"/>
  <c r="Z193" i="1"/>
  <c r="S93" i="45" s="1"/>
  <c r="AF193" i="1"/>
  <c r="Y93" i="45" s="1"/>
  <c r="AB193" i="1"/>
  <c r="U93" i="45" s="1"/>
  <c r="AA193" i="1"/>
  <c r="T93" i="45" s="1"/>
  <c r="AC193" i="1"/>
  <c r="V93" i="45" s="1"/>
  <c r="U193" i="1"/>
  <c r="N93" i="45" s="1"/>
  <c r="W193" i="1"/>
  <c r="P93" i="45" s="1"/>
  <c r="V193" i="1"/>
  <c r="O93" i="45" s="1"/>
  <c r="T193" i="1"/>
  <c r="M93" i="45" s="1"/>
  <c r="X193" i="1"/>
  <c r="Q93" i="45" s="1"/>
  <c r="S193" i="1"/>
  <c r="L93" i="45" s="1"/>
  <c r="R193" i="1"/>
  <c r="K93" i="45" s="1"/>
  <c r="Q193" i="1"/>
  <c r="J93" i="45" s="1"/>
  <c r="O193" i="1"/>
  <c r="H93" i="45" s="1"/>
  <c r="M193" i="1"/>
  <c r="F93" i="45" s="1"/>
  <c r="Y193" i="1"/>
  <c r="R93" i="45" s="1"/>
  <c r="AP185" i="1"/>
  <c r="AO185" i="1"/>
  <c r="AN185" i="1"/>
  <c r="AM185" i="1"/>
  <c r="AL185" i="1"/>
  <c r="AK185" i="1"/>
  <c r="AI185" i="1"/>
  <c r="AG185" i="1"/>
  <c r="Z86" i="45" s="1"/>
  <c r="AE185" i="1"/>
  <c r="X86" i="45" s="1"/>
  <c r="AJ185" i="1"/>
  <c r="AF185" i="1"/>
  <c r="Y86" i="45" s="1"/>
  <c r="AD185" i="1"/>
  <c r="W86" i="45" s="1"/>
  <c r="AH185" i="1"/>
  <c r="AC185" i="1"/>
  <c r="V86" i="45" s="1"/>
  <c r="AB185" i="1"/>
  <c r="U86" i="45" s="1"/>
  <c r="Z185" i="1"/>
  <c r="AA185" i="1"/>
  <c r="Y185" i="1"/>
  <c r="U185" i="1"/>
  <c r="X185" i="1"/>
  <c r="W185" i="1"/>
  <c r="V185" i="1"/>
  <c r="T185" i="1"/>
  <c r="S185" i="1"/>
  <c r="R185" i="1"/>
  <c r="O185" i="1"/>
  <c r="M185" i="1"/>
  <c r="Q185" i="1"/>
  <c r="AP170" i="1"/>
  <c r="AI108" i="45" s="1"/>
  <c r="AN170" i="1"/>
  <c r="AG108" i="45" s="1"/>
  <c r="AM170" i="1"/>
  <c r="AF108" i="45" s="1"/>
  <c r="AO170" i="1"/>
  <c r="AH108" i="45" s="1"/>
  <c r="AL170" i="1"/>
  <c r="AE108" i="45" s="1"/>
  <c r="AJ170" i="1"/>
  <c r="AC108" i="45" s="1"/>
  <c r="AG170" i="1"/>
  <c r="Z108" i="45" s="1"/>
  <c r="AH170" i="1"/>
  <c r="AA108" i="45" s="1"/>
  <c r="AI170" i="1"/>
  <c r="AB108" i="45" s="1"/>
  <c r="AE170" i="1"/>
  <c r="X108" i="45" s="1"/>
  <c r="AD170" i="1"/>
  <c r="W108" i="45" s="1"/>
  <c r="AK170" i="1"/>
  <c r="AD108" i="45" s="1"/>
  <c r="AF170" i="1"/>
  <c r="Y108" i="45" s="1"/>
  <c r="AC170" i="1"/>
  <c r="V108" i="45" s="1"/>
  <c r="AB170" i="1"/>
  <c r="U108" i="45" s="1"/>
  <c r="AA170" i="1"/>
  <c r="T108" i="45" s="1"/>
  <c r="Z170" i="1"/>
  <c r="S108" i="45" s="1"/>
  <c r="W170" i="1"/>
  <c r="P108" i="45" s="1"/>
  <c r="S170" i="1"/>
  <c r="L108" i="45" s="1"/>
  <c r="T170" i="1"/>
  <c r="M108" i="45" s="1"/>
  <c r="U170" i="1"/>
  <c r="N108" i="45" s="1"/>
  <c r="Y170" i="1"/>
  <c r="R108" i="45" s="1"/>
  <c r="X170" i="1"/>
  <c r="Q108" i="45" s="1"/>
  <c r="V170" i="1"/>
  <c r="O108" i="45" s="1"/>
  <c r="O170" i="1"/>
  <c r="H108" i="45" s="1"/>
  <c r="R170" i="1"/>
  <c r="K108" i="45" s="1"/>
  <c r="L170" i="1"/>
  <c r="E108" i="45" s="1"/>
  <c r="Q170" i="1"/>
  <c r="J108" i="45" s="1"/>
  <c r="M170" i="1"/>
  <c r="F108" i="45" s="1"/>
  <c r="AP155" i="1"/>
  <c r="AO155" i="1"/>
  <c r="AN155" i="1"/>
  <c r="AM155" i="1"/>
  <c r="AL155" i="1"/>
  <c r="AK155" i="1"/>
  <c r="AJ155" i="1"/>
  <c r="AI155" i="1"/>
  <c r="AG155" i="1"/>
  <c r="AD155" i="1"/>
  <c r="AB155" i="1"/>
  <c r="AC155" i="1"/>
  <c r="AH155" i="1"/>
  <c r="AE155" i="1"/>
  <c r="AF155" i="1"/>
  <c r="AA155" i="1"/>
  <c r="Z155" i="1"/>
  <c r="W155" i="1"/>
  <c r="Y155" i="1"/>
  <c r="V155" i="1"/>
  <c r="R155" i="1"/>
  <c r="S155" i="1"/>
  <c r="T155" i="1"/>
  <c r="X155" i="1"/>
  <c r="U155" i="1"/>
  <c r="N155" i="1"/>
  <c r="Q155" i="1"/>
  <c r="O155" i="1"/>
  <c r="L155" i="1"/>
  <c r="AP147" i="1"/>
  <c r="AO147" i="1"/>
  <c r="AN147" i="1"/>
  <c r="AM147" i="1"/>
  <c r="AK147" i="1"/>
  <c r="AJ147" i="1"/>
  <c r="AG147" i="1"/>
  <c r="AL147" i="1"/>
  <c r="AI147" i="1"/>
  <c r="AH147" i="1"/>
  <c r="AD147" i="1"/>
  <c r="AF147" i="1"/>
  <c r="AE147" i="1"/>
  <c r="AC147" i="1"/>
  <c r="AB147" i="1"/>
  <c r="Z147" i="1"/>
  <c r="AA147" i="1"/>
  <c r="W147" i="1"/>
  <c r="X147" i="1"/>
  <c r="V147" i="1"/>
  <c r="Y147" i="1"/>
  <c r="T147" i="1"/>
  <c r="U147" i="1"/>
  <c r="S147" i="1"/>
  <c r="R147" i="1"/>
  <c r="N147" i="1"/>
  <c r="O147" i="1"/>
  <c r="L147" i="1"/>
  <c r="P147" i="1"/>
  <c r="AP138" i="1"/>
  <c r="AN138" i="1"/>
  <c r="AO138" i="1"/>
  <c r="AM138" i="1"/>
  <c r="AL138" i="1"/>
  <c r="AK138" i="1"/>
  <c r="AJ138" i="1"/>
  <c r="AG138" i="1"/>
  <c r="AH138" i="1"/>
  <c r="AF138" i="1"/>
  <c r="AE138" i="1"/>
  <c r="AI138" i="1"/>
  <c r="AC138" i="1"/>
  <c r="Z138" i="1"/>
  <c r="AA138" i="1"/>
  <c r="AB138" i="1"/>
  <c r="W138" i="1"/>
  <c r="Y138" i="1"/>
  <c r="X138" i="1"/>
  <c r="R138" i="1"/>
  <c r="U138" i="1"/>
  <c r="T138" i="1"/>
  <c r="S138" i="1"/>
  <c r="N138" i="1"/>
  <c r="O138" i="1"/>
  <c r="AD138" i="1"/>
  <c r="V138" i="1"/>
  <c r="Q138" i="1"/>
  <c r="P138" i="1"/>
  <c r="L138" i="1"/>
  <c r="AP127" i="1"/>
  <c r="AN127" i="1"/>
  <c r="AO127" i="1"/>
  <c r="AM127" i="1"/>
  <c r="AK127" i="1"/>
  <c r="AL127" i="1"/>
  <c r="AI127" i="1"/>
  <c r="AJ127" i="1"/>
  <c r="AG127" i="1"/>
  <c r="AH127" i="1"/>
  <c r="AF127" i="1"/>
  <c r="AE127" i="1"/>
  <c r="AD127" i="1"/>
  <c r="AC127" i="1"/>
  <c r="AA127" i="1"/>
  <c r="Y127" i="1"/>
  <c r="AB127" i="1"/>
  <c r="Z127" i="1"/>
  <c r="V127" i="1"/>
  <c r="W127" i="1"/>
  <c r="X127" i="1"/>
  <c r="T127" i="1"/>
  <c r="R127" i="1"/>
  <c r="S127" i="1"/>
  <c r="U127" i="1"/>
  <c r="N127" i="1"/>
  <c r="Q127" i="1"/>
  <c r="O127" i="1"/>
  <c r="L127" i="1"/>
  <c r="P127" i="1"/>
  <c r="AP119" i="1"/>
  <c r="AN119" i="1"/>
  <c r="AO119" i="1"/>
  <c r="AK119" i="1"/>
  <c r="AL119" i="1"/>
  <c r="AM119" i="1"/>
  <c r="AI119" i="1"/>
  <c r="AJ119" i="1"/>
  <c r="AG119" i="1"/>
  <c r="AH119" i="1"/>
  <c r="AF119" i="1"/>
  <c r="AD119" i="1"/>
  <c r="AE119" i="1"/>
  <c r="AC119" i="1"/>
  <c r="Z119" i="1"/>
  <c r="Y119" i="1"/>
  <c r="AB119" i="1"/>
  <c r="V119" i="1"/>
  <c r="W119" i="1"/>
  <c r="X119" i="1"/>
  <c r="T119" i="1"/>
  <c r="U119" i="1"/>
  <c r="R119" i="1"/>
  <c r="S119" i="1"/>
  <c r="Q119" i="1"/>
  <c r="N119" i="1"/>
  <c r="O119" i="1"/>
  <c r="L119" i="1"/>
  <c r="P119" i="1"/>
  <c r="AA119" i="1"/>
  <c r="AP111" i="1"/>
  <c r="AN111" i="1"/>
  <c r="AO111" i="1"/>
  <c r="AK111" i="1"/>
  <c r="AM111" i="1"/>
  <c r="AL111" i="1"/>
  <c r="AI111" i="1"/>
  <c r="AJ111" i="1"/>
  <c r="AG111" i="1"/>
  <c r="AH111" i="1"/>
  <c r="AF111" i="1"/>
  <c r="AD111" i="1"/>
  <c r="AE111" i="1"/>
  <c r="AC111" i="1"/>
  <c r="Y111" i="1"/>
  <c r="AA111" i="1"/>
  <c r="V111" i="1"/>
  <c r="W111" i="1"/>
  <c r="Z111" i="1"/>
  <c r="X111" i="1"/>
  <c r="T111" i="1"/>
  <c r="AB111" i="1"/>
  <c r="S111" i="1"/>
  <c r="R111" i="1"/>
  <c r="U111" i="1"/>
  <c r="N111" i="1"/>
  <c r="O111" i="1"/>
  <c r="L111" i="1"/>
  <c r="P111" i="1"/>
  <c r="AP102" i="1"/>
  <c r="AO102" i="1"/>
  <c r="AN102" i="1"/>
  <c r="AM102" i="1"/>
  <c r="AK102" i="1"/>
  <c r="AL102" i="1"/>
  <c r="AI102" i="1"/>
  <c r="AJ102" i="1"/>
  <c r="AG102" i="1"/>
  <c r="AH102" i="1"/>
  <c r="AF102" i="1"/>
  <c r="AD102" i="1"/>
  <c r="AE102" i="1"/>
  <c r="AC102" i="1"/>
  <c r="Y102" i="1"/>
  <c r="AB102" i="1"/>
  <c r="V102" i="1"/>
  <c r="W102" i="1"/>
  <c r="AA102" i="1"/>
  <c r="X102" i="1"/>
  <c r="T102" i="1"/>
  <c r="Z102" i="1"/>
  <c r="R102" i="1"/>
  <c r="U102" i="1"/>
  <c r="S102" i="1"/>
  <c r="N102" i="1"/>
  <c r="O102" i="1"/>
  <c r="L102" i="1"/>
  <c r="Q102" i="1"/>
  <c r="P102" i="1"/>
  <c r="AN93" i="1"/>
  <c r="AP93" i="1"/>
  <c r="AO93" i="1"/>
  <c r="AM93" i="1"/>
  <c r="AL93" i="1"/>
  <c r="AK93" i="1"/>
  <c r="AI93" i="1"/>
  <c r="AJ93" i="1"/>
  <c r="AF93" i="1"/>
  <c r="Y70" i="45" s="1"/>
  <c r="AG93" i="1"/>
  <c r="Z70" i="45" s="1"/>
  <c r="AH93" i="1"/>
  <c r="AD93" i="1"/>
  <c r="W70" i="45" s="1"/>
  <c r="AB93" i="1"/>
  <c r="U70" i="45" s="1"/>
  <c r="AC93" i="1"/>
  <c r="V70" i="45" s="1"/>
  <c r="AE93" i="1"/>
  <c r="X70" i="45" s="1"/>
  <c r="Y93" i="1"/>
  <c r="V93" i="1"/>
  <c r="Z93" i="1"/>
  <c r="W93" i="1"/>
  <c r="AA93" i="1"/>
  <c r="X93" i="1"/>
  <c r="S93" i="1"/>
  <c r="Q93" i="1"/>
  <c r="U93" i="1"/>
  <c r="R93" i="1"/>
  <c r="T93" i="1"/>
  <c r="M93" i="1"/>
  <c r="N93" i="1"/>
  <c r="L93" i="1"/>
  <c r="O93" i="1"/>
  <c r="AP84" i="1"/>
  <c r="AO84" i="1"/>
  <c r="AM84" i="1"/>
  <c r="AK84" i="1"/>
  <c r="AL84" i="1"/>
  <c r="AN84" i="1"/>
  <c r="AI84" i="1"/>
  <c r="AJ84" i="1"/>
  <c r="AH84" i="1"/>
  <c r="AG84" i="1"/>
  <c r="AF84" i="1"/>
  <c r="AC84" i="1"/>
  <c r="AD84" i="1"/>
  <c r="AE84" i="1"/>
  <c r="AB84" i="1"/>
  <c r="Y84" i="1"/>
  <c r="AA84" i="1"/>
  <c r="U84" i="1"/>
  <c r="V84" i="1"/>
  <c r="W84" i="1"/>
  <c r="Z84" i="1"/>
  <c r="X84" i="1"/>
  <c r="Q84" i="1"/>
  <c r="R84" i="1"/>
  <c r="T84" i="1"/>
  <c r="M84" i="1"/>
  <c r="L84" i="1"/>
  <c r="N84" i="1"/>
  <c r="S84" i="1"/>
  <c r="O84" i="1"/>
  <c r="AO76" i="1"/>
  <c r="AP76" i="1"/>
  <c r="AN76" i="1"/>
  <c r="AL76" i="1"/>
  <c r="AM76" i="1"/>
  <c r="AK76" i="1"/>
  <c r="AI76" i="1"/>
  <c r="AJ76" i="1"/>
  <c r="AH76" i="1"/>
  <c r="AG76" i="1"/>
  <c r="Z72" i="45" s="1"/>
  <c r="AC76" i="1"/>
  <c r="V72" i="45" s="1"/>
  <c r="AF76" i="1"/>
  <c r="Y72" i="45" s="1"/>
  <c r="AE76" i="1"/>
  <c r="X72" i="45" s="1"/>
  <c r="AD76" i="1"/>
  <c r="W72" i="45" s="1"/>
  <c r="AB76" i="1"/>
  <c r="U72" i="45" s="1"/>
  <c r="AA76" i="1"/>
  <c r="Y76" i="1"/>
  <c r="Z76" i="1"/>
  <c r="U76" i="1"/>
  <c r="V76" i="1"/>
  <c r="W76" i="1"/>
  <c r="Q76" i="1"/>
  <c r="T76" i="1"/>
  <c r="R76" i="1"/>
  <c r="S76" i="1"/>
  <c r="M76" i="1"/>
  <c r="L76" i="1"/>
  <c r="N76" i="1"/>
  <c r="O76" i="1"/>
  <c r="X76" i="1"/>
  <c r="AO67" i="1"/>
  <c r="AP67" i="1"/>
  <c r="AN67" i="1"/>
  <c r="AL67" i="1"/>
  <c r="AM67" i="1"/>
  <c r="AK67" i="1"/>
  <c r="AI67" i="1"/>
  <c r="AJ67" i="1"/>
  <c r="AH67" i="1"/>
  <c r="AG67" i="1"/>
  <c r="AC67" i="1"/>
  <c r="AD67" i="1"/>
  <c r="AF67" i="1"/>
  <c r="AB67" i="1"/>
  <c r="AE67" i="1"/>
  <c r="Y67" i="1"/>
  <c r="Z67" i="1"/>
  <c r="U67" i="1"/>
  <c r="V67" i="1"/>
  <c r="W67" i="1"/>
  <c r="X67" i="1"/>
  <c r="AA67" i="1"/>
  <c r="T67" i="1"/>
  <c r="Q67" i="1"/>
  <c r="S67" i="1"/>
  <c r="R67" i="1"/>
  <c r="M67" i="1"/>
  <c r="L67" i="1"/>
  <c r="N67" i="1"/>
  <c r="O67" i="1"/>
  <c r="AP57" i="1"/>
  <c r="AO57" i="1"/>
  <c r="AN57" i="1"/>
  <c r="AM57" i="1"/>
  <c r="AL57" i="1"/>
  <c r="AK57" i="1"/>
  <c r="AI57" i="1"/>
  <c r="AJ57" i="1"/>
  <c r="AH57" i="1"/>
  <c r="AG57" i="1"/>
  <c r="AC57" i="1"/>
  <c r="AD57" i="1"/>
  <c r="AE57" i="1"/>
  <c r="AF57" i="1"/>
  <c r="AB57" i="1"/>
  <c r="Y57" i="1"/>
  <c r="AA57" i="1"/>
  <c r="Z57" i="1"/>
  <c r="U57" i="1"/>
  <c r="V57" i="1"/>
  <c r="W57" i="1"/>
  <c r="S57" i="1"/>
  <c r="Q57" i="1"/>
  <c r="R57" i="1"/>
  <c r="T57" i="1"/>
  <c r="X57" i="1"/>
  <c r="M57" i="1"/>
  <c r="L57" i="1"/>
  <c r="N57" i="1"/>
  <c r="O57" i="1"/>
  <c r="AO49" i="1"/>
  <c r="AP49" i="1"/>
  <c r="AN49" i="1"/>
  <c r="AM49" i="1"/>
  <c r="AL49" i="1"/>
  <c r="AK49" i="1"/>
  <c r="AI49" i="1"/>
  <c r="AJ49" i="1"/>
  <c r="AH49" i="1"/>
  <c r="AG49" i="1"/>
  <c r="Z43" i="45" s="1"/>
  <c r="AF49" i="1"/>
  <c r="Y43" i="45" s="1"/>
  <c r="AE49" i="1"/>
  <c r="X43" i="45" s="1"/>
  <c r="AC49" i="1"/>
  <c r="V43" i="45" s="1"/>
  <c r="AD49" i="1"/>
  <c r="W43" i="45" s="1"/>
  <c r="AB49" i="1"/>
  <c r="U43" i="45" s="1"/>
  <c r="AA49" i="1"/>
  <c r="Z49" i="1"/>
  <c r="Y49" i="1"/>
  <c r="U49" i="1"/>
  <c r="V49" i="1"/>
  <c r="W49" i="1"/>
  <c r="X49" i="1"/>
  <c r="S49" i="1"/>
  <c r="Q49" i="1"/>
  <c r="T49" i="1"/>
  <c r="R49" i="1"/>
  <c r="M49" i="1"/>
  <c r="L49" i="1"/>
  <c r="N49" i="1"/>
  <c r="O49" i="1"/>
  <c r="AP30" i="1"/>
  <c r="AO30" i="1"/>
  <c r="AN30" i="1"/>
  <c r="AM30" i="1"/>
  <c r="AL30" i="1"/>
  <c r="AK30" i="1"/>
  <c r="AI30" i="1"/>
  <c r="AJ30" i="1"/>
  <c r="AH30" i="1"/>
  <c r="AG30" i="1"/>
  <c r="Z25" i="45" s="1"/>
  <c r="AF30" i="1"/>
  <c r="Y25" i="45" s="1"/>
  <c r="AC30" i="1"/>
  <c r="V25" i="45" s="1"/>
  <c r="AE30" i="1"/>
  <c r="X25" i="45" s="1"/>
  <c r="AD30" i="1"/>
  <c r="W25" i="45" s="1"/>
  <c r="AB30" i="1"/>
  <c r="U25" i="45" s="1"/>
  <c r="Z30" i="1"/>
  <c r="Y30" i="1"/>
  <c r="AA30" i="1"/>
  <c r="U30" i="1"/>
  <c r="V30" i="1"/>
  <c r="W30" i="1"/>
  <c r="X30" i="1"/>
  <c r="Q30" i="1"/>
  <c r="R30" i="1"/>
  <c r="T30" i="1"/>
  <c r="M30" i="1"/>
  <c r="L30" i="1"/>
  <c r="N30" i="1"/>
  <c r="O30" i="1"/>
  <c r="AO22" i="1"/>
  <c r="AP22" i="1"/>
  <c r="AN22" i="1"/>
  <c r="AM22" i="1"/>
  <c r="AL22" i="1"/>
  <c r="AK22" i="1"/>
  <c r="AI22" i="1"/>
  <c r="AJ22" i="1"/>
  <c r="AH22" i="1"/>
  <c r="AF22" i="1"/>
  <c r="Y4" i="45" s="1"/>
  <c r="AG22" i="1"/>
  <c r="Z4" i="45" s="1"/>
  <c r="AC22" i="1"/>
  <c r="V4" i="45" s="1"/>
  <c r="AD22" i="1"/>
  <c r="W4" i="45" s="1"/>
  <c r="AB22" i="1"/>
  <c r="U4" i="45" s="1"/>
  <c r="AE22" i="1"/>
  <c r="X4" i="45" s="1"/>
  <c r="AA22" i="1"/>
  <c r="Y22" i="1"/>
  <c r="U22" i="1"/>
  <c r="Z22" i="1"/>
  <c r="V22" i="1"/>
  <c r="W22" i="1"/>
  <c r="X22" i="1"/>
  <c r="Q22" i="1"/>
  <c r="T22" i="1"/>
  <c r="S22" i="1"/>
  <c r="R22" i="1"/>
  <c r="M22" i="1"/>
  <c r="L22" i="1"/>
  <c r="N22" i="1"/>
  <c r="O22" i="1"/>
  <c r="AP14" i="1"/>
  <c r="AO14" i="1"/>
  <c r="AN14" i="1"/>
  <c r="AM14" i="1"/>
  <c r="AL14" i="1"/>
  <c r="AK14" i="1"/>
  <c r="AI14" i="1"/>
  <c r="AJ14" i="1"/>
  <c r="AH14" i="1"/>
  <c r="AG14" i="1"/>
  <c r="Z10" i="45" s="1"/>
  <c r="AF14" i="1"/>
  <c r="Y10" i="45" s="1"/>
  <c r="AC14" i="1"/>
  <c r="V10" i="45" s="1"/>
  <c r="AD14" i="1"/>
  <c r="W10" i="45" s="1"/>
  <c r="AE14" i="1"/>
  <c r="X10" i="45" s="1"/>
  <c r="AB14" i="1"/>
  <c r="U10" i="45" s="1"/>
  <c r="AA14" i="1"/>
  <c r="Y14" i="1"/>
  <c r="U14" i="1"/>
  <c r="V14" i="1"/>
  <c r="Z14" i="1"/>
  <c r="W14" i="1"/>
  <c r="X14" i="1"/>
  <c r="S14" i="1"/>
  <c r="Q14" i="1"/>
  <c r="R14" i="1"/>
  <c r="M14" i="1"/>
  <c r="L14" i="1"/>
  <c r="N14" i="1"/>
  <c r="O14" i="1"/>
  <c r="M127" i="1"/>
  <c r="N193" i="1"/>
  <c r="G93" i="45" s="1"/>
  <c r="P14" i="1"/>
  <c r="P49" i="1"/>
  <c r="P84" i="1"/>
  <c r="P409" i="1"/>
  <c r="T228" i="1"/>
  <c r="AO424" i="1"/>
  <c r="AP424" i="1"/>
  <c r="AM424" i="1"/>
  <c r="AN424" i="1"/>
  <c r="AK424" i="1"/>
  <c r="AL424" i="1"/>
  <c r="AI424" i="1"/>
  <c r="AJ424" i="1"/>
  <c r="AF424" i="1"/>
  <c r="AG424" i="1"/>
  <c r="AH424" i="1"/>
  <c r="AC424" i="1"/>
  <c r="AD424" i="1"/>
  <c r="AE424" i="1"/>
  <c r="AB424" i="1"/>
  <c r="X424" i="1"/>
  <c r="Z424" i="1"/>
  <c r="Y424" i="1"/>
  <c r="U424" i="1"/>
  <c r="V424" i="1"/>
  <c r="W424" i="1"/>
  <c r="S424" i="1"/>
  <c r="Q424" i="1"/>
  <c r="T424" i="1"/>
  <c r="M424" i="1"/>
  <c r="L424" i="1"/>
  <c r="N424" i="1"/>
  <c r="P424" i="1"/>
  <c r="AA424" i="1"/>
  <c r="R424" i="1"/>
  <c r="O424" i="1"/>
  <c r="AO416" i="1"/>
  <c r="AP416" i="1"/>
  <c r="AM416" i="1"/>
  <c r="AN416" i="1"/>
  <c r="AL416" i="1"/>
  <c r="AK416" i="1"/>
  <c r="AI416" i="1"/>
  <c r="AF416" i="1"/>
  <c r="AJ416" i="1"/>
  <c r="AH416" i="1"/>
  <c r="AG416" i="1"/>
  <c r="AE416" i="1"/>
  <c r="AC416" i="1"/>
  <c r="AD416" i="1"/>
  <c r="AB416" i="1"/>
  <c r="Z416" i="1"/>
  <c r="AA416" i="1"/>
  <c r="Y416" i="1"/>
  <c r="U416" i="1"/>
  <c r="X416" i="1"/>
  <c r="V416" i="1"/>
  <c r="W416" i="1"/>
  <c r="S416" i="1"/>
  <c r="Q416" i="1"/>
  <c r="R416" i="1"/>
  <c r="T416" i="1"/>
  <c r="M416" i="1"/>
  <c r="L416" i="1"/>
  <c r="P416" i="1"/>
  <c r="N416" i="1"/>
  <c r="O416" i="1"/>
  <c r="AO408" i="1"/>
  <c r="AM408" i="1"/>
  <c r="AP408" i="1"/>
  <c r="AN408" i="1"/>
  <c r="AL408" i="1"/>
  <c r="AK408" i="1"/>
  <c r="AI408" i="1"/>
  <c r="AJ408" i="1"/>
  <c r="AF408" i="1"/>
  <c r="AG408" i="1"/>
  <c r="AH408" i="1"/>
  <c r="AE408" i="1"/>
  <c r="AC408" i="1"/>
  <c r="AD408" i="1"/>
  <c r="Y408" i="1"/>
  <c r="AB408" i="1"/>
  <c r="AA408" i="1"/>
  <c r="U408" i="1"/>
  <c r="Z408" i="1"/>
  <c r="V408" i="1"/>
  <c r="W408" i="1"/>
  <c r="S408" i="1"/>
  <c r="X408" i="1"/>
  <c r="T408" i="1"/>
  <c r="Q408" i="1"/>
  <c r="R408" i="1"/>
  <c r="P408" i="1"/>
  <c r="M408" i="1"/>
  <c r="L408" i="1"/>
  <c r="N408" i="1"/>
  <c r="O408" i="1"/>
  <c r="AO399" i="1"/>
  <c r="AP399" i="1"/>
  <c r="AM399" i="1"/>
  <c r="AL399" i="1"/>
  <c r="AN399" i="1"/>
  <c r="AK399" i="1"/>
  <c r="AI399" i="1"/>
  <c r="AF399" i="1"/>
  <c r="AG399" i="1"/>
  <c r="AH399" i="1"/>
  <c r="AE399" i="1"/>
  <c r="AJ399" i="1"/>
  <c r="AC399" i="1"/>
  <c r="AD399" i="1"/>
  <c r="AB399" i="1"/>
  <c r="Z399" i="1"/>
  <c r="Y399" i="1"/>
  <c r="U399" i="1"/>
  <c r="AA399" i="1"/>
  <c r="V399" i="1"/>
  <c r="X399" i="1"/>
  <c r="W399" i="1"/>
  <c r="S399" i="1"/>
  <c r="R399" i="1"/>
  <c r="Q399" i="1"/>
  <c r="T399" i="1"/>
  <c r="M399" i="1"/>
  <c r="L399" i="1"/>
  <c r="N399" i="1"/>
  <c r="O399" i="1"/>
  <c r="AO391" i="1"/>
  <c r="AN391" i="1"/>
  <c r="AM391" i="1"/>
  <c r="AP391" i="1"/>
  <c r="AL391" i="1"/>
  <c r="AK391" i="1"/>
  <c r="AI391" i="1"/>
  <c r="AJ391" i="1"/>
  <c r="AH391" i="1"/>
  <c r="AF391" i="1"/>
  <c r="AG391" i="1"/>
  <c r="AE391" i="1"/>
  <c r="AD391" i="1"/>
  <c r="AC391" i="1"/>
  <c r="AB391" i="1"/>
  <c r="AA391" i="1"/>
  <c r="Z391" i="1"/>
  <c r="U391" i="1"/>
  <c r="X391" i="1"/>
  <c r="Y391" i="1"/>
  <c r="V391" i="1"/>
  <c r="W391" i="1"/>
  <c r="R391" i="1"/>
  <c r="Q391" i="1"/>
  <c r="T391" i="1"/>
  <c r="M391" i="1"/>
  <c r="L391" i="1"/>
  <c r="N391" i="1"/>
  <c r="P391" i="1"/>
  <c r="O391" i="1"/>
  <c r="AO383" i="1"/>
  <c r="AP383" i="1"/>
  <c r="AM383" i="1"/>
  <c r="AN383" i="1"/>
  <c r="AK383" i="1"/>
  <c r="AL383" i="1"/>
  <c r="AI383" i="1"/>
  <c r="AF383" i="1"/>
  <c r="AG383" i="1"/>
  <c r="AE383" i="1"/>
  <c r="AJ383" i="1"/>
  <c r="AC383" i="1"/>
  <c r="AH383" i="1"/>
  <c r="AB383" i="1"/>
  <c r="AD383" i="1"/>
  <c r="Z383" i="1"/>
  <c r="U383" i="1"/>
  <c r="V383" i="1"/>
  <c r="AA383" i="1"/>
  <c r="Y383" i="1"/>
  <c r="W383" i="1"/>
  <c r="X383" i="1"/>
  <c r="Q383" i="1"/>
  <c r="S383" i="1"/>
  <c r="M383" i="1"/>
  <c r="L383" i="1"/>
  <c r="R383" i="1"/>
  <c r="P383" i="1"/>
  <c r="N383" i="1"/>
  <c r="T383" i="1"/>
  <c r="O383" i="1"/>
  <c r="AO375" i="1"/>
  <c r="AP375" i="1"/>
  <c r="AM375" i="1"/>
  <c r="AN375" i="1"/>
  <c r="AK375" i="1"/>
  <c r="AL375" i="1"/>
  <c r="AI375" i="1"/>
  <c r="AJ375" i="1"/>
  <c r="AF375" i="1"/>
  <c r="AH375" i="1"/>
  <c r="AG375" i="1"/>
  <c r="AE375" i="1"/>
  <c r="AC375" i="1"/>
  <c r="AD375" i="1"/>
  <c r="AA375" i="1"/>
  <c r="Y375" i="1"/>
  <c r="U375" i="1"/>
  <c r="AB375" i="1"/>
  <c r="V375" i="1"/>
  <c r="Z375" i="1"/>
  <c r="X375" i="1"/>
  <c r="W375" i="1"/>
  <c r="Q375" i="1"/>
  <c r="T375" i="1"/>
  <c r="S375" i="1"/>
  <c r="R375" i="1"/>
  <c r="P375" i="1"/>
  <c r="M375" i="1"/>
  <c r="L375" i="1"/>
  <c r="N375" i="1"/>
  <c r="O375" i="1"/>
  <c r="AO367" i="1"/>
  <c r="AP367" i="1"/>
  <c r="AN367" i="1"/>
  <c r="AM367" i="1"/>
  <c r="AK367" i="1"/>
  <c r="AL367" i="1"/>
  <c r="AI367" i="1"/>
  <c r="AJ367" i="1"/>
  <c r="AH367" i="1"/>
  <c r="AG367" i="1"/>
  <c r="AF367" i="1"/>
  <c r="AC367" i="1"/>
  <c r="AE367" i="1"/>
  <c r="AB367" i="1"/>
  <c r="AD367" i="1"/>
  <c r="AA367" i="1"/>
  <c r="Y367" i="1"/>
  <c r="Z367" i="1"/>
  <c r="X367" i="1"/>
  <c r="U367" i="1"/>
  <c r="V367" i="1"/>
  <c r="W367" i="1"/>
  <c r="S367" i="1"/>
  <c r="Q367" i="1"/>
  <c r="T367" i="1"/>
  <c r="R367" i="1"/>
  <c r="M367" i="1"/>
  <c r="L367" i="1"/>
  <c r="N367" i="1"/>
  <c r="O367" i="1"/>
  <c r="AO359" i="1"/>
  <c r="AP359" i="1"/>
  <c r="AM359" i="1"/>
  <c r="AK359" i="1"/>
  <c r="AL359" i="1"/>
  <c r="AN359" i="1"/>
  <c r="AI359" i="1"/>
  <c r="AJ359" i="1"/>
  <c r="AG359" i="1"/>
  <c r="AH359" i="1"/>
  <c r="AF359" i="1"/>
  <c r="AC359" i="1"/>
  <c r="AD359" i="1"/>
  <c r="AE359" i="1"/>
  <c r="AB359" i="1"/>
  <c r="Z359" i="1"/>
  <c r="Y359" i="1"/>
  <c r="U359" i="1"/>
  <c r="V359" i="1"/>
  <c r="W359" i="1"/>
  <c r="AA359" i="1"/>
  <c r="X359" i="1"/>
  <c r="Q359" i="1"/>
  <c r="M359" i="1"/>
  <c r="L359" i="1"/>
  <c r="R359" i="1"/>
  <c r="N359" i="1"/>
  <c r="P359" i="1"/>
  <c r="S359" i="1"/>
  <c r="O359" i="1"/>
  <c r="AO351" i="1"/>
  <c r="AP351" i="1"/>
  <c r="AM351" i="1"/>
  <c r="AN351" i="1"/>
  <c r="AL351" i="1"/>
  <c r="AK351" i="1"/>
  <c r="AI351" i="1"/>
  <c r="AJ351" i="1"/>
  <c r="AH351" i="1"/>
  <c r="AG351" i="1"/>
  <c r="AC351" i="1"/>
  <c r="AE351" i="1"/>
  <c r="AD351" i="1"/>
  <c r="AB351" i="1"/>
  <c r="Z351" i="1"/>
  <c r="AA351" i="1"/>
  <c r="Y351" i="1"/>
  <c r="U351" i="1"/>
  <c r="AF351" i="1"/>
  <c r="X351" i="1"/>
  <c r="V351" i="1"/>
  <c r="W351" i="1"/>
  <c r="S351" i="1"/>
  <c r="Q351" i="1"/>
  <c r="T351" i="1"/>
  <c r="R351" i="1"/>
  <c r="M351" i="1"/>
  <c r="L351" i="1"/>
  <c r="P351" i="1"/>
  <c r="N351" i="1"/>
  <c r="O351" i="1"/>
  <c r="AO342" i="1"/>
  <c r="AM342" i="1"/>
  <c r="AP342" i="1"/>
  <c r="AN342" i="1"/>
  <c r="AL342" i="1"/>
  <c r="AK342" i="1"/>
  <c r="AI342" i="1"/>
  <c r="AJ342" i="1"/>
  <c r="AG342" i="1"/>
  <c r="AH342" i="1"/>
  <c r="AF342" i="1"/>
  <c r="AC342" i="1"/>
  <c r="AE342" i="1"/>
  <c r="AD342" i="1"/>
  <c r="Y342" i="1"/>
  <c r="AA342" i="1"/>
  <c r="U342" i="1"/>
  <c r="V342" i="1"/>
  <c r="Z342" i="1"/>
  <c r="W342" i="1"/>
  <c r="X342" i="1"/>
  <c r="T342" i="1"/>
  <c r="Q342" i="1"/>
  <c r="R342" i="1"/>
  <c r="S342" i="1"/>
  <c r="P342" i="1"/>
  <c r="M342" i="1"/>
  <c r="L342" i="1"/>
  <c r="AB342" i="1"/>
  <c r="N342" i="1"/>
  <c r="O342" i="1"/>
  <c r="AO334" i="1"/>
  <c r="AP334" i="1"/>
  <c r="AM334" i="1"/>
  <c r="AL334" i="1"/>
  <c r="AK334" i="1"/>
  <c r="AN334" i="1"/>
  <c r="AJ334" i="1"/>
  <c r="AI334" i="1"/>
  <c r="AG334" i="1"/>
  <c r="AF334" i="1"/>
  <c r="AH334" i="1"/>
  <c r="AC334" i="1"/>
  <c r="AD334" i="1"/>
  <c r="AB334" i="1"/>
  <c r="Y334" i="1"/>
  <c r="Z334" i="1"/>
  <c r="U334" i="1"/>
  <c r="V334" i="1"/>
  <c r="AA334" i="1"/>
  <c r="X334" i="1"/>
  <c r="W334" i="1"/>
  <c r="AE334" i="1"/>
  <c r="T334" i="1"/>
  <c r="Q334" i="1"/>
  <c r="S334" i="1"/>
  <c r="R334" i="1"/>
  <c r="M334" i="1"/>
  <c r="L334" i="1"/>
  <c r="N334" i="1"/>
  <c r="O334" i="1"/>
  <c r="AP325" i="1"/>
  <c r="AO325" i="1"/>
  <c r="AN325" i="1"/>
  <c r="AM325" i="1"/>
  <c r="AL325" i="1"/>
  <c r="AK325" i="1"/>
  <c r="AI325" i="1"/>
  <c r="AH325" i="1"/>
  <c r="AJ325" i="1"/>
  <c r="AE325" i="1"/>
  <c r="AG325" i="1"/>
  <c r="AD325" i="1"/>
  <c r="AC325" i="1"/>
  <c r="AA325" i="1"/>
  <c r="AF325" i="1"/>
  <c r="AB325" i="1"/>
  <c r="Z325" i="1"/>
  <c r="Y325" i="1"/>
  <c r="U325" i="1"/>
  <c r="X325" i="1"/>
  <c r="V325" i="1"/>
  <c r="S325" i="1"/>
  <c r="L325" i="1"/>
  <c r="Q325" i="1"/>
  <c r="M325" i="1"/>
  <c r="T325" i="1"/>
  <c r="R325" i="1"/>
  <c r="N325" i="1"/>
  <c r="W325" i="1"/>
  <c r="AP317" i="1"/>
  <c r="AO317" i="1"/>
  <c r="AM317" i="1"/>
  <c r="AN317" i="1"/>
  <c r="AL317" i="1"/>
  <c r="AK317" i="1"/>
  <c r="AJ317" i="1"/>
  <c r="AI317" i="1"/>
  <c r="AH317" i="1"/>
  <c r="AE317" i="1"/>
  <c r="X203" i="45" s="1"/>
  <c r="AG317" i="1"/>
  <c r="Z203" i="45" s="1"/>
  <c r="AC317" i="1"/>
  <c r="V203" i="45" s="1"/>
  <c r="AA317" i="1"/>
  <c r="AB317" i="1"/>
  <c r="U203" i="45" s="1"/>
  <c r="AF317" i="1"/>
  <c r="Y203" i="45" s="1"/>
  <c r="AD317" i="1"/>
  <c r="W203" i="45" s="1"/>
  <c r="Z317" i="1"/>
  <c r="Y317" i="1"/>
  <c r="X317" i="1"/>
  <c r="U317" i="1"/>
  <c r="V317" i="1"/>
  <c r="T317" i="1"/>
  <c r="W317" i="1"/>
  <c r="L317" i="1"/>
  <c r="S317" i="1"/>
  <c r="M317" i="1"/>
  <c r="N317" i="1"/>
  <c r="R317" i="1"/>
  <c r="Q317" i="1"/>
  <c r="P317" i="1"/>
  <c r="AP309" i="1"/>
  <c r="AO309" i="1"/>
  <c r="AN309" i="1"/>
  <c r="AM309" i="1"/>
  <c r="AK309" i="1"/>
  <c r="AL309" i="1"/>
  <c r="AJ309" i="1"/>
  <c r="AI309" i="1"/>
  <c r="AE309" i="1"/>
  <c r="X194" i="45" s="1"/>
  <c r="AH309" i="1"/>
  <c r="AF309" i="1"/>
  <c r="Y194" i="45" s="1"/>
  <c r="AC309" i="1"/>
  <c r="V194" i="45" s="1"/>
  <c r="AD309" i="1"/>
  <c r="W194" i="45" s="1"/>
  <c r="AG309" i="1"/>
  <c r="Z194" i="45" s="1"/>
  <c r="AA309" i="1"/>
  <c r="AB309" i="1"/>
  <c r="U194" i="45" s="1"/>
  <c r="Z309" i="1"/>
  <c r="Y309" i="1"/>
  <c r="U309" i="1"/>
  <c r="V309" i="1"/>
  <c r="W309" i="1"/>
  <c r="X309" i="1"/>
  <c r="T309" i="1"/>
  <c r="S309" i="1"/>
  <c r="L309" i="1"/>
  <c r="Q309" i="1"/>
  <c r="M309" i="1"/>
  <c r="P309" i="1"/>
  <c r="N309" i="1"/>
  <c r="AP301" i="1"/>
  <c r="AO301" i="1"/>
  <c r="AN301" i="1"/>
  <c r="AM301" i="1"/>
  <c r="AL301" i="1"/>
  <c r="AK301" i="1"/>
  <c r="AI301" i="1"/>
  <c r="AJ301" i="1"/>
  <c r="AH301" i="1"/>
  <c r="AE301" i="1"/>
  <c r="X186" i="45" s="1"/>
  <c r="AF301" i="1"/>
  <c r="Y186" i="45" s="1"/>
  <c r="AG301" i="1"/>
  <c r="Z186" i="45" s="1"/>
  <c r="AD301" i="1"/>
  <c r="W186" i="45" s="1"/>
  <c r="AC301" i="1"/>
  <c r="V186" i="45" s="1"/>
  <c r="AA301" i="1"/>
  <c r="Z301" i="1"/>
  <c r="AB301" i="1"/>
  <c r="U186" i="45" s="1"/>
  <c r="Y301" i="1"/>
  <c r="U301" i="1"/>
  <c r="V301" i="1"/>
  <c r="W301" i="1"/>
  <c r="X301" i="1"/>
  <c r="S301" i="1"/>
  <c r="L301" i="1"/>
  <c r="R301" i="1"/>
  <c r="T301" i="1"/>
  <c r="M301" i="1"/>
  <c r="P301" i="1"/>
  <c r="N301" i="1"/>
  <c r="Q301" i="1"/>
  <c r="AP293" i="1"/>
  <c r="AO293" i="1"/>
  <c r="AN293" i="1"/>
  <c r="AM293" i="1"/>
  <c r="AL293" i="1"/>
  <c r="AK293" i="1"/>
  <c r="AJ293" i="1"/>
  <c r="AI293" i="1"/>
  <c r="AH293" i="1"/>
  <c r="AE293" i="1"/>
  <c r="X173" i="45" s="1"/>
  <c r="AC293" i="1"/>
  <c r="V173" i="45" s="1"/>
  <c r="AA293" i="1"/>
  <c r="AB293" i="1"/>
  <c r="U173" i="45" s="1"/>
  <c r="AG293" i="1"/>
  <c r="Z173" i="45" s="1"/>
  <c r="AF293" i="1"/>
  <c r="Y173" i="45" s="1"/>
  <c r="AD293" i="1"/>
  <c r="W173" i="45" s="1"/>
  <c r="Y293" i="1"/>
  <c r="U293" i="1"/>
  <c r="X293" i="1"/>
  <c r="V293" i="1"/>
  <c r="Z293" i="1"/>
  <c r="W293" i="1"/>
  <c r="S293" i="1"/>
  <c r="T293" i="1"/>
  <c r="L293" i="1"/>
  <c r="Q293" i="1"/>
  <c r="P293" i="1"/>
  <c r="M293" i="1"/>
  <c r="R293" i="1"/>
  <c r="N293" i="1"/>
  <c r="AP285" i="1"/>
  <c r="AO285" i="1"/>
  <c r="AN285" i="1"/>
  <c r="AM285" i="1"/>
  <c r="AL285" i="1"/>
  <c r="AI285" i="1"/>
  <c r="AK285" i="1"/>
  <c r="AH285" i="1"/>
  <c r="AJ285" i="1"/>
  <c r="AG285" i="1"/>
  <c r="Z165" i="45" s="1"/>
  <c r="AE285" i="1"/>
  <c r="X165" i="45" s="1"/>
  <c r="AF285" i="1"/>
  <c r="Y165" i="45" s="1"/>
  <c r="AC285" i="1"/>
  <c r="V165" i="45" s="1"/>
  <c r="AD285" i="1"/>
  <c r="W165" i="45" s="1"/>
  <c r="AA285" i="1"/>
  <c r="AB285" i="1"/>
  <c r="U165" i="45" s="1"/>
  <c r="Y285" i="1"/>
  <c r="X285" i="1"/>
  <c r="U285" i="1"/>
  <c r="V285" i="1"/>
  <c r="Z285" i="1"/>
  <c r="W285" i="1"/>
  <c r="T285" i="1"/>
  <c r="L285" i="1"/>
  <c r="P285" i="1"/>
  <c r="M285" i="1"/>
  <c r="S285" i="1"/>
  <c r="N285" i="1"/>
  <c r="R285" i="1"/>
  <c r="Q285" i="1"/>
  <c r="AP277" i="1"/>
  <c r="AO277" i="1"/>
  <c r="AN277" i="1"/>
  <c r="AM277" i="1"/>
  <c r="AL277" i="1"/>
  <c r="AK277" i="1"/>
  <c r="AI277" i="1"/>
  <c r="AJ277" i="1"/>
  <c r="AE277" i="1"/>
  <c r="X156" i="45" s="1"/>
  <c r="AH277" i="1"/>
  <c r="AF277" i="1"/>
  <c r="Y156" i="45" s="1"/>
  <c r="AG277" i="1"/>
  <c r="Z156" i="45" s="1"/>
  <c r="AC277" i="1"/>
  <c r="V156" i="45" s="1"/>
  <c r="AA277" i="1"/>
  <c r="AD277" i="1"/>
  <c r="W156" i="45" s="1"/>
  <c r="AB277" i="1"/>
  <c r="U156" i="45" s="1"/>
  <c r="Y277" i="1"/>
  <c r="Z277" i="1"/>
  <c r="U277" i="1"/>
  <c r="V277" i="1"/>
  <c r="S277" i="1"/>
  <c r="T277" i="1"/>
  <c r="W277" i="1"/>
  <c r="P277" i="1"/>
  <c r="L277" i="1"/>
  <c r="X277" i="1"/>
  <c r="Q277" i="1"/>
  <c r="M277" i="1"/>
  <c r="N277" i="1"/>
  <c r="AP269" i="1"/>
  <c r="AO269" i="1"/>
  <c r="AN269" i="1"/>
  <c r="AM269" i="1"/>
  <c r="AL269" i="1"/>
  <c r="AK269" i="1"/>
  <c r="AJ269" i="1"/>
  <c r="AI269" i="1"/>
  <c r="AH269" i="1"/>
  <c r="AG269" i="1"/>
  <c r="Z148" i="45" s="1"/>
  <c r="AE269" i="1"/>
  <c r="X148" i="45" s="1"/>
  <c r="AF269" i="1"/>
  <c r="Y148" i="45" s="1"/>
  <c r="AC269" i="1"/>
  <c r="V148" i="45" s="1"/>
  <c r="AD269" i="1"/>
  <c r="W148" i="45" s="1"/>
  <c r="AA269" i="1"/>
  <c r="AB269" i="1"/>
  <c r="U148" i="45" s="1"/>
  <c r="Y269" i="1"/>
  <c r="Z269" i="1"/>
  <c r="U269" i="1"/>
  <c r="V269" i="1"/>
  <c r="X269" i="1"/>
  <c r="T269" i="1"/>
  <c r="W269" i="1"/>
  <c r="L269" i="1"/>
  <c r="R269" i="1"/>
  <c r="M269" i="1"/>
  <c r="N269" i="1"/>
  <c r="Q269" i="1"/>
  <c r="AP260" i="1"/>
  <c r="AO260" i="1"/>
  <c r="AN260" i="1"/>
  <c r="AM260" i="1"/>
  <c r="AL260" i="1"/>
  <c r="AK260" i="1"/>
  <c r="AI260" i="1"/>
  <c r="AJ260" i="1"/>
  <c r="AH260" i="1"/>
  <c r="AE260" i="1"/>
  <c r="X141" i="45" s="1"/>
  <c r="AG260" i="1"/>
  <c r="Z141" i="45" s="1"/>
  <c r="AF260" i="1"/>
  <c r="Y141" i="45" s="1"/>
  <c r="AD260" i="1"/>
  <c r="W141" i="45" s="1"/>
  <c r="AC260" i="1"/>
  <c r="V141" i="45" s="1"/>
  <c r="AA260" i="1"/>
  <c r="AB260" i="1"/>
  <c r="U141" i="45" s="1"/>
  <c r="Z260" i="1"/>
  <c r="Y260" i="1"/>
  <c r="U260" i="1"/>
  <c r="V260" i="1"/>
  <c r="X260" i="1"/>
  <c r="W260" i="1"/>
  <c r="T260" i="1"/>
  <c r="S260" i="1"/>
  <c r="L260" i="1"/>
  <c r="Q260" i="1"/>
  <c r="M260" i="1"/>
  <c r="R260" i="1"/>
  <c r="N260" i="1"/>
  <c r="AP252" i="1"/>
  <c r="AN252" i="1"/>
  <c r="AM252" i="1"/>
  <c r="AO252" i="1"/>
  <c r="AL252" i="1"/>
  <c r="AK252" i="1"/>
  <c r="AJ252" i="1"/>
  <c r="AI252" i="1"/>
  <c r="AH252" i="1"/>
  <c r="AG252" i="1"/>
  <c r="AE252" i="1"/>
  <c r="AF252" i="1"/>
  <c r="AC252" i="1"/>
  <c r="AA252" i="1"/>
  <c r="AD252" i="1"/>
  <c r="AB252" i="1"/>
  <c r="Z252" i="1"/>
  <c r="Y252" i="1"/>
  <c r="U252" i="1"/>
  <c r="V252" i="1"/>
  <c r="X252" i="1"/>
  <c r="S252" i="1"/>
  <c r="W252" i="1"/>
  <c r="L252" i="1"/>
  <c r="M252" i="1"/>
  <c r="T252" i="1"/>
  <c r="N252" i="1"/>
  <c r="R252" i="1"/>
  <c r="Q252" i="1"/>
  <c r="P252" i="1"/>
  <c r="AP244" i="1"/>
  <c r="AO244" i="1"/>
  <c r="AN244" i="1"/>
  <c r="AM244" i="1"/>
  <c r="AK244" i="1"/>
  <c r="AL244" i="1"/>
  <c r="AJ244" i="1"/>
  <c r="AI244" i="1"/>
  <c r="AE244" i="1"/>
  <c r="X122" i="45" s="1"/>
  <c r="AF244" i="1"/>
  <c r="Y122" i="45" s="1"/>
  <c r="AH244" i="1"/>
  <c r="AG244" i="1"/>
  <c r="Z122" i="45" s="1"/>
  <c r="AC244" i="1"/>
  <c r="V122" i="45" s="1"/>
  <c r="AD244" i="1"/>
  <c r="W122" i="45" s="1"/>
  <c r="AA244" i="1"/>
  <c r="Z244" i="1"/>
  <c r="AB244" i="1"/>
  <c r="U122" i="45" s="1"/>
  <c r="Y244" i="1"/>
  <c r="U244" i="1"/>
  <c r="X244" i="1"/>
  <c r="V244" i="1"/>
  <c r="W244" i="1"/>
  <c r="S244" i="1"/>
  <c r="L244" i="1"/>
  <c r="Q244" i="1"/>
  <c r="M244" i="1"/>
  <c r="T244" i="1"/>
  <c r="P244" i="1"/>
  <c r="N244" i="1"/>
  <c r="AP235" i="1"/>
  <c r="AO235" i="1"/>
  <c r="AN235" i="1"/>
  <c r="AM235" i="1"/>
  <c r="AL235" i="1"/>
  <c r="AK235" i="1"/>
  <c r="AJ235" i="1"/>
  <c r="AH235" i="1"/>
  <c r="AI235" i="1"/>
  <c r="AG235" i="1"/>
  <c r="AE235" i="1"/>
  <c r="AF235" i="1"/>
  <c r="AB235" i="1"/>
  <c r="AD235" i="1"/>
  <c r="AC235" i="1"/>
  <c r="AA235" i="1"/>
  <c r="Z235" i="1"/>
  <c r="X235" i="1"/>
  <c r="Y235" i="1"/>
  <c r="T235" i="1"/>
  <c r="U235" i="1"/>
  <c r="V235" i="1"/>
  <c r="P235" i="1"/>
  <c r="Q235" i="1"/>
  <c r="R235" i="1"/>
  <c r="S235" i="1"/>
  <c r="W235" i="1"/>
  <c r="M235" i="1"/>
  <c r="N235" i="1"/>
  <c r="AP227" i="1"/>
  <c r="AO227" i="1"/>
  <c r="AN227" i="1"/>
  <c r="AM227" i="1"/>
  <c r="AL227" i="1"/>
  <c r="AK227" i="1"/>
  <c r="AJ227" i="1"/>
  <c r="AH227" i="1"/>
  <c r="AI227" i="1"/>
  <c r="AG227" i="1"/>
  <c r="AE227" i="1"/>
  <c r="AF227" i="1"/>
  <c r="AD227" i="1"/>
  <c r="AB227" i="1"/>
  <c r="AC227" i="1"/>
  <c r="AA227" i="1"/>
  <c r="Z227" i="1"/>
  <c r="X227" i="1"/>
  <c r="Y227" i="1"/>
  <c r="T227" i="1"/>
  <c r="U227" i="1"/>
  <c r="V227" i="1"/>
  <c r="W227" i="1"/>
  <c r="P227" i="1"/>
  <c r="Q227" i="1"/>
  <c r="R227" i="1"/>
  <c r="S227" i="1"/>
  <c r="M227" i="1"/>
  <c r="N227" i="1"/>
  <c r="AO219" i="1"/>
  <c r="AN219" i="1"/>
  <c r="AP219" i="1"/>
  <c r="AM219" i="1"/>
  <c r="AK219" i="1"/>
  <c r="AL219" i="1"/>
  <c r="AJ219" i="1"/>
  <c r="AH219" i="1"/>
  <c r="AI219" i="1"/>
  <c r="AG219" i="1"/>
  <c r="AF219" i="1"/>
  <c r="AE219" i="1"/>
  <c r="AB219" i="1"/>
  <c r="AC219" i="1"/>
  <c r="AA219" i="1"/>
  <c r="AD219" i="1"/>
  <c r="X219" i="1"/>
  <c r="Y219" i="1"/>
  <c r="T219" i="1"/>
  <c r="U219" i="1"/>
  <c r="V219" i="1"/>
  <c r="W219" i="1"/>
  <c r="Z219" i="1"/>
  <c r="P219" i="1"/>
  <c r="S219" i="1"/>
  <c r="Q219" i="1"/>
  <c r="R219" i="1"/>
  <c r="M219" i="1"/>
  <c r="N219" i="1"/>
  <c r="AP210" i="1"/>
  <c r="AO210" i="1"/>
  <c r="AN210" i="1"/>
  <c r="AM210" i="1"/>
  <c r="AL210" i="1"/>
  <c r="AK210" i="1"/>
  <c r="AJ210" i="1"/>
  <c r="AI210" i="1"/>
  <c r="AH210" i="1"/>
  <c r="AF210" i="1"/>
  <c r="AE210" i="1"/>
  <c r="Z210" i="1"/>
  <c r="AA210" i="1"/>
  <c r="AG210" i="1"/>
  <c r="AB210" i="1"/>
  <c r="AC210" i="1"/>
  <c r="AD210" i="1"/>
  <c r="X210" i="1"/>
  <c r="U210" i="1"/>
  <c r="Y210" i="1"/>
  <c r="S210" i="1"/>
  <c r="R210" i="1"/>
  <c r="O210" i="1"/>
  <c r="P210" i="1"/>
  <c r="T210" i="1"/>
  <c r="V210" i="1"/>
  <c r="M210" i="1"/>
  <c r="W210" i="1"/>
  <c r="AP202" i="1"/>
  <c r="AO202" i="1"/>
  <c r="AM202" i="1"/>
  <c r="AN202" i="1"/>
  <c r="AL202" i="1"/>
  <c r="AK202" i="1"/>
  <c r="AJ202" i="1"/>
  <c r="AI202" i="1"/>
  <c r="AH202" i="1"/>
  <c r="AF202" i="1"/>
  <c r="AG202" i="1"/>
  <c r="AE202" i="1"/>
  <c r="AD202" i="1"/>
  <c r="AC202" i="1"/>
  <c r="Z202" i="1"/>
  <c r="AB202" i="1"/>
  <c r="AA202" i="1"/>
  <c r="Y202" i="1"/>
  <c r="U202" i="1"/>
  <c r="V202" i="1"/>
  <c r="T202" i="1"/>
  <c r="W202" i="1"/>
  <c r="X202" i="1"/>
  <c r="R202" i="1"/>
  <c r="P202" i="1"/>
  <c r="O202" i="1"/>
  <c r="Q202" i="1"/>
  <c r="M202" i="1"/>
  <c r="S202" i="1"/>
  <c r="AP192" i="1"/>
  <c r="AO192" i="1"/>
  <c r="AM192" i="1"/>
  <c r="AL192" i="1"/>
  <c r="AN192" i="1"/>
  <c r="AK192" i="1"/>
  <c r="AJ192" i="1"/>
  <c r="AF192" i="1"/>
  <c r="Y95" i="45" s="1"/>
  <c r="AE192" i="1"/>
  <c r="X95" i="45" s="1"/>
  <c r="AH192" i="1"/>
  <c r="AG192" i="1"/>
  <c r="Z95" i="45" s="1"/>
  <c r="AD192" i="1"/>
  <c r="W95" i="45" s="1"/>
  <c r="AC192" i="1"/>
  <c r="V95" i="45" s="1"/>
  <c r="AI192" i="1"/>
  <c r="AB192" i="1"/>
  <c r="U95" i="45" s="1"/>
  <c r="AA192" i="1"/>
  <c r="W192" i="1"/>
  <c r="S192" i="1"/>
  <c r="T192" i="1"/>
  <c r="Z192" i="1"/>
  <c r="U192" i="1"/>
  <c r="X192" i="1"/>
  <c r="Y192" i="1"/>
  <c r="V192" i="1"/>
  <c r="P192" i="1"/>
  <c r="Q192" i="1"/>
  <c r="O192" i="1"/>
  <c r="L192" i="1"/>
  <c r="R192" i="1"/>
  <c r="M192" i="1"/>
  <c r="AP182" i="1"/>
  <c r="AO182" i="1"/>
  <c r="AM182" i="1"/>
  <c r="AN182" i="1"/>
  <c r="AL182" i="1"/>
  <c r="AK182" i="1"/>
  <c r="AJ182" i="1"/>
  <c r="AI182" i="1"/>
  <c r="AH182" i="1"/>
  <c r="AG182" i="1"/>
  <c r="Z83" i="45" s="1"/>
  <c r="AE182" i="1"/>
  <c r="X83" i="45" s="1"/>
  <c r="AF182" i="1"/>
  <c r="Y83" i="45" s="1"/>
  <c r="AD182" i="1"/>
  <c r="W83" i="45" s="1"/>
  <c r="AC182" i="1"/>
  <c r="V83" i="45" s="1"/>
  <c r="AB182" i="1"/>
  <c r="U83" i="45" s="1"/>
  <c r="AA182" i="1"/>
  <c r="Z182" i="1"/>
  <c r="W182" i="1"/>
  <c r="S182" i="1"/>
  <c r="Y182" i="1"/>
  <c r="T182" i="1"/>
  <c r="U182" i="1"/>
  <c r="X182" i="1"/>
  <c r="V182" i="1"/>
  <c r="O182" i="1"/>
  <c r="L182" i="1"/>
  <c r="M182" i="1"/>
  <c r="AP166" i="1"/>
  <c r="AO166" i="1"/>
  <c r="AN166" i="1"/>
  <c r="AK166" i="1"/>
  <c r="AL166" i="1"/>
  <c r="AM166" i="1"/>
  <c r="AJ166" i="1"/>
  <c r="AI166" i="1"/>
  <c r="AG166" i="1"/>
  <c r="Z104" i="45" s="1"/>
  <c r="AF166" i="1"/>
  <c r="Y104" i="45" s="1"/>
  <c r="AH166" i="1"/>
  <c r="AD166" i="1"/>
  <c r="W104" i="45" s="1"/>
  <c r="AE166" i="1"/>
  <c r="X104" i="45" s="1"/>
  <c r="AB166" i="1"/>
  <c r="U104" i="45" s="1"/>
  <c r="Y166" i="1"/>
  <c r="V166" i="1"/>
  <c r="W166" i="1"/>
  <c r="AC166" i="1"/>
  <c r="V104" i="45" s="1"/>
  <c r="Z166" i="1"/>
  <c r="T166" i="1"/>
  <c r="AA166" i="1"/>
  <c r="R166" i="1"/>
  <c r="X166" i="1"/>
  <c r="U166" i="1"/>
  <c r="P166" i="1"/>
  <c r="N166" i="1"/>
  <c r="O166" i="1"/>
  <c r="L166" i="1"/>
  <c r="S166" i="1"/>
  <c r="Q166" i="1"/>
  <c r="AP154" i="1"/>
  <c r="AO154" i="1"/>
  <c r="AM154" i="1"/>
  <c r="AK154" i="1"/>
  <c r="AN154" i="1"/>
  <c r="AL154" i="1"/>
  <c r="AJ154" i="1"/>
  <c r="AI154" i="1"/>
  <c r="AG154" i="1"/>
  <c r="AH154" i="1"/>
  <c r="AD154" i="1"/>
  <c r="AF154" i="1"/>
  <c r="AE154" i="1"/>
  <c r="AB154" i="1"/>
  <c r="AC154" i="1"/>
  <c r="Y154" i="1"/>
  <c r="AA154" i="1"/>
  <c r="Z154" i="1"/>
  <c r="V154" i="1"/>
  <c r="W154" i="1"/>
  <c r="T154" i="1"/>
  <c r="X154" i="1"/>
  <c r="S154" i="1"/>
  <c r="R154" i="1"/>
  <c r="N154" i="1"/>
  <c r="Q154" i="1"/>
  <c r="O154" i="1"/>
  <c r="L154" i="1"/>
  <c r="U154" i="1"/>
  <c r="AP146" i="1"/>
  <c r="AN146" i="1"/>
  <c r="AO146" i="1"/>
  <c r="AK146" i="1"/>
  <c r="AL146" i="1"/>
  <c r="AM146" i="1"/>
  <c r="AJ146" i="1"/>
  <c r="AI146" i="1"/>
  <c r="AG146" i="1"/>
  <c r="AH146" i="1"/>
  <c r="AD146" i="1"/>
  <c r="AF146" i="1"/>
  <c r="AB146" i="1"/>
  <c r="Y146" i="1"/>
  <c r="AC146" i="1"/>
  <c r="Z146" i="1"/>
  <c r="AE146" i="1"/>
  <c r="V146" i="1"/>
  <c r="AA146" i="1"/>
  <c r="W146" i="1"/>
  <c r="T146" i="1"/>
  <c r="X146" i="1"/>
  <c r="U146" i="1"/>
  <c r="S146" i="1"/>
  <c r="R146" i="1"/>
  <c r="N146" i="1"/>
  <c r="O146" i="1"/>
  <c r="L146" i="1"/>
  <c r="AP137" i="1"/>
  <c r="AO137" i="1"/>
  <c r="AN137" i="1"/>
  <c r="AK137" i="1"/>
  <c r="AM137" i="1"/>
  <c r="AL137" i="1"/>
  <c r="AJ137" i="1"/>
  <c r="AI137" i="1"/>
  <c r="AG137" i="1"/>
  <c r="Z99" i="45" s="1"/>
  <c r="AH137" i="1"/>
  <c r="AD137" i="1"/>
  <c r="W99" i="45" s="1"/>
  <c r="AE137" i="1"/>
  <c r="X99" i="45" s="1"/>
  <c r="AF137" i="1"/>
  <c r="Y99" i="45" s="1"/>
  <c r="AC137" i="1"/>
  <c r="V99" i="45" s="1"/>
  <c r="Y137" i="1"/>
  <c r="Z137" i="1"/>
  <c r="AA137" i="1"/>
  <c r="V137" i="1"/>
  <c r="AB137" i="1"/>
  <c r="U99" i="45" s="1"/>
  <c r="W137" i="1"/>
  <c r="X137" i="1"/>
  <c r="T137" i="1"/>
  <c r="U137" i="1"/>
  <c r="R137" i="1"/>
  <c r="S137" i="1"/>
  <c r="N137" i="1"/>
  <c r="O137" i="1"/>
  <c r="L137" i="1"/>
  <c r="Q137" i="1"/>
  <c r="P137" i="1"/>
  <c r="AN126" i="1"/>
  <c r="AO126" i="1"/>
  <c r="AP126" i="1"/>
  <c r="AM126" i="1"/>
  <c r="AL126" i="1"/>
  <c r="AI126" i="1"/>
  <c r="AJ126" i="1"/>
  <c r="AK126" i="1"/>
  <c r="AF126" i="1"/>
  <c r="AG126" i="1"/>
  <c r="AH126" i="1"/>
  <c r="AE126" i="1"/>
  <c r="AD126" i="1"/>
  <c r="AB126" i="1"/>
  <c r="AC126" i="1"/>
  <c r="AA126" i="1"/>
  <c r="Y126" i="1"/>
  <c r="Z126" i="1"/>
  <c r="V126" i="1"/>
  <c r="W126" i="1"/>
  <c r="X126" i="1"/>
  <c r="Q126" i="1"/>
  <c r="R126" i="1"/>
  <c r="S126" i="1"/>
  <c r="U126" i="1"/>
  <c r="M126" i="1"/>
  <c r="N126" i="1"/>
  <c r="L126" i="1"/>
  <c r="O126" i="1"/>
  <c r="T126" i="1"/>
  <c r="AP118" i="1"/>
  <c r="AN118" i="1"/>
  <c r="AO118" i="1"/>
  <c r="AM118" i="1"/>
  <c r="AK118" i="1"/>
  <c r="AL118" i="1"/>
  <c r="AI118" i="1"/>
  <c r="AJ118" i="1"/>
  <c r="AF118" i="1"/>
  <c r="AG118" i="1"/>
  <c r="AH118" i="1"/>
  <c r="AD118" i="1"/>
  <c r="AB118" i="1"/>
  <c r="AE118" i="1"/>
  <c r="AC118" i="1"/>
  <c r="Z118" i="1"/>
  <c r="Y118" i="1"/>
  <c r="V118" i="1"/>
  <c r="W118" i="1"/>
  <c r="U118" i="1"/>
  <c r="AA118" i="1"/>
  <c r="T118" i="1"/>
  <c r="Q118" i="1"/>
  <c r="R118" i="1"/>
  <c r="X118" i="1"/>
  <c r="M118" i="1"/>
  <c r="N118" i="1"/>
  <c r="L118" i="1"/>
  <c r="O118" i="1"/>
  <c r="S118" i="1"/>
  <c r="AN110" i="1"/>
  <c r="AO110" i="1"/>
  <c r="AP110" i="1"/>
  <c r="AM110" i="1"/>
  <c r="AL110" i="1"/>
  <c r="AK110" i="1"/>
  <c r="AI110" i="1"/>
  <c r="AJ110" i="1"/>
  <c r="AF110" i="1"/>
  <c r="AG110" i="1"/>
  <c r="AH110" i="1"/>
  <c r="AD110" i="1"/>
  <c r="AE110" i="1"/>
  <c r="AB110" i="1"/>
  <c r="Z110" i="1"/>
  <c r="Y110" i="1"/>
  <c r="AC110" i="1"/>
  <c r="AA110" i="1"/>
  <c r="V110" i="1"/>
  <c r="W110" i="1"/>
  <c r="U110" i="1"/>
  <c r="Q110" i="1"/>
  <c r="S110" i="1"/>
  <c r="R110" i="1"/>
  <c r="X110" i="1"/>
  <c r="T110" i="1"/>
  <c r="M110" i="1"/>
  <c r="N110" i="1"/>
  <c r="L110" i="1"/>
  <c r="O110" i="1"/>
  <c r="AP101" i="1"/>
  <c r="AN101" i="1"/>
  <c r="AO101" i="1"/>
  <c r="AM101" i="1"/>
  <c r="AK101" i="1"/>
  <c r="AL101" i="1"/>
  <c r="AI101" i="1"/>
  <c r="AJ101" i="1"/>
  <c r="AF101" i="1"/>
  <c r="AG101" i="1"/>
  <c r="AE101" i="1"/>
  <c r="AD101" i="1"/>
  <c r="AB101" i="1"/>
  <c r="AC101" i="1"/>
  <c r="AA101" i="1"/>
  <c r="Y101" i="1"/>
  <c r="AH101" i="1"/>
  <c r="V101" i="1"/>
  <c r="W101" i="1"/>
  <c r="X101" i="1"/>
  <c r="S101" i="1"/>
  <c r="Q101" i="1"/>
  <c r="Z101" i="1"/>
  <c r="T101" i="1"/>
  <c r="R101" i="1"/>
  <c r="U101" i="1"/>
  <c r="M101" i="1"/>
  <c r="N101" i="1"/>
  <c r="L101" i="1"/>
  <c r="O101" i="1"/>
  <c r="AO92" i="1"/>
  <c r="AP92" i="1"/>
  <c r="AN92" i="1"/>
  <c r="AM92" i="1"/>
  <c r="AK92" i="1"/>
  <c r="AL92" i="1"/>
  <c r="AI92" i="1"/>
  <c r="AJ92" i="1"/>
  <c r="AH92" i="1"/>
  <c r="AF92" i="1"/>
  <c r="Y67" i="45" s="1"/>
  <c r="AG92" i="1"/>
  <c r="Z67" i="45" s="1"/>
  <c r="AC92" i="1"/>
  <c r="V67" i="45" s="1"/>
  <c r="AD92" i="1"/>
  <c r="W67" i="45" s="1"/>
  <c r="AB92" i="1"/>
  <c r="U67" i="45" s="1"/>
  <c r="AE92" i="1"/>
  <c r="X67" i="45" s="1"/>
  <c r="Y92" i="1"/>
  <c r="U92" i="1"/>
  <c r="V92" i="1"/>
  <c r="Z92" i="1"/>
  <c r="W92" i="1"/>
  <c r="AA92" i="1"/>
  <c r="X92" i="1"/>
  <c r="S92" i="1"/>
  <c r="Q92" i="1"/>
  <c r="R92" i="1"/>
  <c r="M92" i="1"/>
  <c r="L92" i="1"/>
  <c r="T92" i="1"/>
  <c r="N92" i="1"/>
  <c r="O92" i="1"/>
  <c r="AP83" i="1"/>
  <c r="AO83" i="1"/>
  <c r="AN83" i="1"/>
  <c r="AM83" i="1"/>
  <c r="AL83" i="1"/>
  <c r="AK83" i="1"/>
  <c r="AJ83" i="1"/>
  <c r="AH83" i="1"/>
  <c r="AG83" i="1"/>
  <c r="Z80" i="45" s="1"/>
  <c r="AF83" i="1"/>
  <c r="Y80" i="45" s="1"/>
  <c r="AI83" i="1"/>
  <c r="AC83" i="1"/>
  <c r="V80" i="45" s="1"/>
  <c r="AA83" i="1"/>
  <c r="AD83" i="1"/>
  <c r="W80" i="45" s="1"/>
  <c r="AB83" i="1"/>
  <c r="U80" i="45" s="1"/>
  <c r="U83" i="1"/>
  <c r="V83" i="1"/>
  <c r="Y83" i="1"/>
  <c r="Z83" i="1"/>
  <c r="AE83" i="1"/>
  <c r="X80" i="45" s="1"/>
  <c r="W83" i="1"/>
  <c r="S83" i="1"/>
  <c r="X83" i="1"/>
  <c r="T83" i="1"/>
  <c r="R83" i="1"/>
  <c r="P83" i="1"/>
  <c r="L83" i="1"/>
  <c r="Q83" i="1"/>
  <c r="M83" i="1"/>
  <c r="N83" i="1"/>
  <c r="AP75" i="1"/>
  <c r="AN75" i="1"/>
  <c r="AO75" i="1"/>
  <c r="AM75" i="1"/>
  <c r="AL75" i="1"/>
  <c r="AK75" i="1"/>
  <c r="AJ75" i="1"/>
  <c r="AI75" i="1"/>
  <c r="AF75" i="1"/>
  <c r="Y71" i="45" s="1"/>
  <c r="AH75" i="1"/>
  <c r="AC75" i="1"/>
  <c r="V71" i="45" s="1"/>
  <c r="AG75" i="1"/>
  <c r="Z71" i="45" s="1"/>
  <c r="AE75" i="1"/>
  <c r="X71" i="45" s="1"/>
  <c r="AA75" i="1"/>
  <c r="AB75" i="1"/>
  <c r="U71" i="45" s="1"/>
  <c r="Z75" i="1"/>
  <c r="U75" i="1"/>
  <c r="Y75" i="1"/>
  <c r="V75" i="1"/>
  <c r="AD75" i="1"/>
  <c r="W71" i="45" s="1"/>
  <c r="T75" i="1"/>
  <c r="W75" i="1"/>
  <c r="X75" i="1"/>
  <c r="S75" i="1"/>
  <c r="P75" i="1"/>
  <c r="L75" i="1"/>
  <c r="R75" i="1"/>
  <c r="M75" i="1"/>
  <c r="N75" i="1"/>
  <c r="AP66" i="1"/>
  <c r="AO66" i="1"/>
  <c r="AN66" i="1"/>
  <c r="AL66" i="1"/>
  <c r="AM66" i="1"/>
  <c r="AK66" i="1"/>
  <c r="AJ66" i="1"/>
  <c r="AG66" i="1"/>
  <c r="AC66" i="1"/>
  <c r="AI66" i="1"/>
  <c r="AH66" i="1"/>
  <c r="AF66" i="1"/>
  <c r="AA66" i="1"/>
  <c r="AD66" i="1"/>
  <c r="AB66" i="1"/>
  <c r="AE66" i="1"/>
  <c r="U66" i="1"/>
  <c r="Z66" i="1"/>
  <c r="V66" i="1"/>
  <c r="X66" i="1"/>
  <c r="Y66" i="1"/>
  <c r="T66" i="1"/>
  <c r="P66" i="1"/>
  <c r="L66" i="1"/>
  <c r="W66" i="1"/>
  <c r="S66" i="1"/>
  <c r="M66" i="1"/>
  <c r="R66" i="1"/>
  <c r="N66" i="1"/>
  <c r="Q66" i="1"/>
  <c r="AP56" i="1"/>
  <c r="AO56" i="1"/>
  <c r="AN56" i="1"/>
  <c r="AM56" i="1"/>
  <c r="AK56" i="1"/>
  <c r="AL56" i="1"/>
  <c r="AJ56" i="1"/>
  <c r="AI56" i="1"/>
  <c r="AH56" i="1"/>
  <c r="AC56" i="1"/>
  <c r="V52" i="45" s="1"/>
  <c r="AE56" i="1"/>
  <c r="X52" i="45" s="1"/>
  <c r="AA56" i="1"/>
  <c r="AF56" i="1"/>
  <c r="Y52" i="45" s="1"/>
  <c r="AB56" i="1"/>
  <c r="U52" i="45" s="1"/>
  <c r="AG56" i="1"/>
  <c r="Z52" i="45" s="1"/>
  <c r="AD56" i="1"/>
  <c r="W52" i="45" s="1"/>
  <c r="Z56" i="1"/>
  <c r="U56" i="1"/>
  <c r="Y56" i="1"/>
  <c r="V56" i="1"/>
  <c r="X56" i="1"/>
  <c r="S56" i="1"/>
  <c r="W56" i="1"/>
  <c r="T56" i="1"/>
  <c r="P56" i="1"/>
  <c r="L56" i="1"/>
  <c r="M56" i="1"/>
  <c r="Q56" i="1"/>
  <c r="N56" i="1"/>
  <c r="R56" i="1"/>
  <c r="AP48" i="1"/>
  <c r="AO48" i="1"/>
  <c r="AN48" i="1"/>
  <c r="AM48" i="1"/>
  <c r="AL48" i="1"/>
  <c r="AK48" i="1"/>
  <c r="AJ48" i="1"/>
  <c r="AI48" i="1"/>
  <c r="AG48" i="1"/>
  <c r="AH48" i="1"/>
  <c r="AF48" i="1"/>
  <c r="AE48" i="1"/>
  <c r="AC48" i="1"/>
  <c r="AA48" i="1"/>
  <c r="AD48" i="1"/>
  <c r="AB48" i="1"/>
  <c r="Z48" i="1"/>
  <c r="U48" i="1"/>
  <c r="V48" i="1"/>
  <c r="X48" i="1"/>
  <c r="W48" i="1"/>
  <c r="S48" i="1"/>
  <c r="Y48" i="1"/>
  <c r="T48" i="1"/>
  <c r="R48" i="1"/>
  <c r="P48" i="1"/>
  <c r="L48" i="1"/>
  <c r="Q48" i="1"/>
  <c r="M48" i="1"/>
  <c r="N48" i="1"/>
  <c r="AP38" i="1"/>
  <c r="AO38" i="1"/>
  <c r="AM38" i="1"/>
  <c r="AN38" i="1"/>
  <c r="AK38" i="1"/>
  <c r="AJ38" i="1"/>
  <c r="AI38" i="1"/>
  <c r="AF38" i="1"/>
  <c r="Y32" i="45" s="1"/>
  <c r="AG38" i="1"/>
  <c r="Z32" i="45" s="1"/>
  <c r="AC38" i="1"/>
  <c r="V32" i="45" s="1"/>
  <c r="AE38" i="1"/>
  <c r="X32" i="45" s="1"/>
  <c r="AA38" i="1"/>
  <c r="AB38" i="1"/>
  <c r="U32" i="45" s="1"/>
  <c r="AH38" i="1"/>
  <c r="Z38" i="1"/>
  <c r="AD38" i="1"/>
  <c r="W32" i="45" s="1"/>
  <c r="U38" i="1"/>
  <c r="Y38" i="1"/>
  <c r="V38" i="1"/>
  <c r="X38" i="1"/>
  <c r="AL38" i="1"/>
  <c r="W38" i="1"/>
  <c r="T38" i="1"/>
  <c r="P38" i="1"/>
  <c r="L38" i="1"/>
  <c r="R38" i="1"/>
  <c r="M38" i="1"/>
  <c r="N38" i="1"/>
  <c r="S38" i="1"/>
  <c r="AP29" i="1"/>
  <c r="AO29" i="1"/>
  <c r="AN29" i="1"/>
  <c r="AM29" i="1"/>
  <c r="AL29" i="1"/>
  <c r="AK29" i="1"/>
  <c r="AJ29" i="1"/>
  <c r="AI29" i="1"/>
  <c r="AG29" i="1"/>
  <c r="AH29" i="1"/>
  <c r="AF29" i="1"/>
  <c r="AC29" i="1"/>
  <c r="AE29" i="1"/>
  <c r="AA29" i="1"/>
  <c r="AD29" i="1"/>
  <c r="AB29" i="1"/>
  <c r="Z29" i="1"/>
  <c r="U29" i="1"/>
  <c r="V29" i="1"/>
  <c r="W29" i="1"/>
  <c r="Y29" i="1"/>
  <c r="X29" i="1"/>
  <c r="S29" i="1"/>
  <c r="T29" i="1"/>
  <c r="P29" i="1"/>
  <c r="L29" i="1"/>
  <c r="M29" i="1"/>
  <c r="R29" i="1"/>
  <c r="N29" i="1"/>
  <c r="Q29" i="1"/>
  <c r="AP21" i="1"/>
  <c r="AO21" i="1"/>
  <c r="AN21" i="1"/>
  <c r="AM21" i="1"/>
  <c r="AK21" i="1"/>
  <c r="AJ21" i="1"/>
  <c r="AL21" i="1"/>
  <c r="AI21" i="1"/>
  <c r="AF21" i="1"/>
  <c r="Y17" i="45" s="1"/>
  <c r="AH21" i="1"/>
  <c r="AE21" i="1"/>
  <c r="X17" i="45" s="1"/>
  <c r="AC21" i="1"/>
  <c r="V17" i="45" s="1"/>
  <c r="AG21" i="1"/>
  <c r="Z17" i="45" s="1"/>
  <c r="AA21" i="1"/>
  <c r="AB21" i="1"/>
  <c r="U17" i="45" s="1"/>
  <c r="Z21" i="1"/>
  <c r="U21" i="1"/>
  <c r="AD21" i="1"/>
  <c r="W17" i="45" s="1"/>
  <c r="Y21" i="1"/>
  <c r="V21" i="1"/>
  <c r="X21" i="1"/>
  <c r="T21" i="1"/>
  <c r="S21" i="1"/>
  <c r="W21" i="1"/>
  <c r="P21" i="1"/>
  <c r="L21" i="1"/>
  <c r="R21" i="1"/>
  <c r="M21" i="1"/>
  <c r="Q21" i="1"/>
  <c r="N21" i="1"/>
  <c r="AP13" i="1"/>
  <c r="AN13" i="1"/>
  <c r="AO13" i="1"/>
  <c r="AM13" i="1"/>
  <c r="AL13" i="1"/>
  <c r="AK13" i="1"/>
  <c r="AJ13" i="1"/>
  <c r="AH13" i="1"/>
  <c r="AI13" i="1"/>
  <c r="AG13" i="1"/>
  <c r="Z9" i="45" s="1"/>
  <c r="AF13" i="1"/>
  <c r="Y9" i="45" s="1"/>
  <c r="AC13" i="1"/>
  <c r="V9" i="45" s="1"/>
  <c r="AA13" i="1"/>
  <c r="AD13" i="1"/>
  <c r="W9" i="45" s="1"/>
  <c r="AB13" i="1"/>
  <c r="U9" i="45" s="1"/>
  <c r="AE13" i="1"/>
  <c r="X9" i="45" s="1"/>
  <c r="U13" i="1"/>
  <c r="V13" i="1"/>
  <c r="Z13" i="1"/>
  <c r="T13" i="1"/>
  <c r="S13" i="1"/>
  <c r="X13" i="1"/>
  <c r="R13" i="1"/>
  <c r="P13" i="1"/>
  <c r="L13" i="1"/>
  <c r="Q13" i="1"/>
  <c r="M13" i="1"/>
  <c r="Y13" i="1"/>
  <c r="W13" i="1"/>
  <c r="N13" i="1"/>
  <c r="L219" i="1"/>
  <c r="L203" i="1"/>
  <c r="M147" i="1"/>
  <c r="O21" i="1"/>
  <c r="O56" i="1"/>
  <c r="O219" i="1"/>
  <c r="O244" i="1"/>
  <c r="O277" i="1"/>
  <c r="O309" i="1"/>
  <c r="P110" i="1"/>
  <c r="P185" i="1"/>
  <c r="P325" i="1"/>
  <c r="P367" i="1"/>
  <c r="Q111" i="1"/>
  <c r="Q210" i="1"/>
  <c r="R309" i="1"/>
  <c r="S30" i="1"/>
  <c r="L202" i="1"/>
  <c r="M111" i="1"/>
  <c r="N170" i="1"/>
  <c r="G108" i="45" s="1"/>
  <c r="O220" i="1"/>
  <c r="P22" i="1"/>
  <c r="P57" i="1"/>
  <c r="P146" i="1"/>
  <c r="P193" i="1"/>
  <c r="I93" i="45" s="1"/>
  <c r="P376" i="1"/>
  <c r="Q38" i="1"/>
  <c r="S269" i="1"/>
  <c r="T14" i="1"/>
  <c r="L185" i="1"/>
  <c r="M154" i="1"/>
  <c r="N202" i="1"/>
  <c r="O29" i="1"/>
  <c r="O66" i="1"/>
  <c r="O227" i="1"/>
  <c r="O252" i="1"/>
  <c r="O285" i="1"/>
  <c r="O317" i="1"/>
  <c r="P92" i="1"/>
  <c r="P118" i="1"/>
  <c r="P154" i="1"/>
  <c r="P260" i="1"/>
  <c r="P334" i="1"/>
  <c r="AP415" i="1"/>
  <c r="AO415" i="1"/>
  <c r="AM415" i="1"/>
  <c r="AN415" i="1"/>
  <c r="AL415" i="1"/>
  <c r="AK415" i="1"/>
  <c r="AJ415" i="1"/>
  <c r="AH415" i="1"/>
  <c r="AI415" i="1"/>
  <c r="AE415" i="1"/>
  <c r="AF415" i="1"/>
  <c r="AG415" i="1"/>
  <c r="AC415" i="1"/>
  <c r="AD415" i="1"/>
  <c r="AA415" i="1"/>
  <c r="AB415" i="1"/>
  <c r="Z415" i="1"/>
  <c r="X415" i="1"/>
  <c r="Y415" i="1"/>
  <c r="U415" i="1"/>
  <c r="V415" i="1"/>
  <c r="W415" i="1"/>
  <c r="P415" i="1"/>
  <c r="Q415" i="1"/>
  <c r="T415" i="1"/>
  <c r="S415" i="1"/>
  <c r="AP366" i="1"/>
  <c r="AO366" i="1"/>
  <c r="AN366" i="1"/>
  <c r="AM366" i="1"/>
  <c r="AL366" i="1"/>
  <c r="AK366" i="1"/>
  <c r="AJ366" i="1"/>
  <c r="AH366" i="1"/>
  <c r="AI366" i="1"/>
  <c r="AF366" i="1"/>
  <c r="AE366" i="1"/>
  <c r="AG366" i="1"/>
  <c r="AD366" i="1"/>
  <c r="AC366" i="1"/>
  <c r="AA366" i="1"/>
  <c r="X366" i="1"/>
  <c r="Y366" i="1"/>
  <c r="U366" i="1"/>
  <c r="AB366" i="1"/>
  <c r="V366" i="1"/>
  <c r="Z366" i="1"/>
  <c r="W366" i="1"/>
  <c r="T366" i="1"/>
  <c r="P366" i="1"/>
  <c r="S366" i="1"/>
  <c r="Q366" i="1"/>
  <c r="R366" i="1"/>
  <c r="AN324" i="1"/>
  <c r="AO324" i="1"/>
  <c r="AP324" i="1"/>
  <c r="AM324" i="1"/>
  <c r="AL324" i="1"/>
  <c r="AJ324" i="1"/>
  <c r="AK324" i="1"/>
  <c r="AH324" i="1"/>
  <c r="AI324" i="1"/>
  <c r="AG324" i="1"/>
  <c r="Z207" i="45" s="1"/>
  <c r="AF324" i="1"/>
  <c r="AE324" i="1"/>
  <c r="AB324" i="1"/>
  <c r="U207" i="45" s="1"/>
  <c r="AD324" i="1"/>
  <c r="AC324" i="1"/>
  <c r="AA324" i="1"/>
  <c r="X324" i="1"/>
  <c r="Z324" i="1"/>
  <c r="Y324" i="1"/>
  <c r="T324" i="1"/>
  <c r="U324" i="1"/>
  <c r="V324" i="1"/>
  <c r="W324" i="1"/>
  <c r="P324" i="1"/>
  <c r="S324" i="1"/>
  <c r="Q324" i="1"/>
  <c r="R324" i="1"/>
  <c r="AP276" i="1"/>
  <c r="AO276" i="1"/>
  <c r="AN276" i="1"/>
  <c r="AM276" i="1"/>
  <c r="AL276" i="1"/>
  <c r="AJ276" i="1"/>
  <c r="AH276" i="1"/>
  <c r="AI276" i="1"/>
  <c r="AK276" i="1"/>
  <c r="AG276" i="1"/>
  <c r="Z155" i="45" s="1"/>
  <c r="AE276" i="1"/>
  <c r="X155" i="45" s="1"/>
  <c r="AF276" i="1"/>
  <c r="Y155" i="45" s="1"/>
  <c r="AD276" i="1"/>
  <c r="W155" i="45" s="1"/>
  <c r="AB276" i="1"/>
  <c r="U155" i="45" s="1"/>
  <c r="AC276" i="1"/>
  <c r="V155" i="45" s="1"/>
  <c r="AA276" i="1"/>
  <c r="X276" i="1"/>
  <c r="Y276" i="1"/>
  <c r="T276" i="1"/>
  <c r="Z276" i="1"/>
  <c r="U276" i="1"/>
  <c r="V276" i="1"/>
  <c r="P276" i="1"/>
  <c r="Q276" i="1"/>
  <c r="R276" i="1"/>
  <c r="W276" i="1"/>
  <c r="S276" i="1"/>
  <c r="AP218" i="1"/>
  <c r="AO218" i="1"/>
  <c r="AM218" i="1"/>
  <c r="AL218" i="1"/>
  <c r="AN218" i="1"/>
  <c r="AK218" i="1"/>
  <c r="AJ218" i="1"/>
  <c r="AI218" i="1"/>
  <c r="AH218" i="1"/>
  <c r="AG218" i="1"/>
  <c r="AF218" i="1"/>
  <c r="AE218" i="1"/>
  <c r="Z218" i="1"/>
  <c r="AA218" i="1"/>
  <c r="AD218" i="1"/>
  <c r="AB218" i="1"/>
  <c r="AC218" i="1"/>
  <c r="Y218" i="1"/>
  <c r="X218" i="1"/>
  <c r="U218" i="1"/>
  <c r="V218" i="1"/>
  <c r="W218" i="1"/>
  <c r="S218" i="1"/>
  <c r="R218" i="1"/>
  <c r="AO162" i="1"/>
  <c r="AP162" i="1"/>
  <c r="AN162" i="1"/>
  <c r="AL162" i="1"/>
  <c r="AM162" i="1"/>
  <c r="AK162" i="1"/>
  <c r="AI162" i="1"/>
  <c r="AF162" i="1"/>
  <c r="Y100" i="45" s="1"/>
  <c r="AG162" i="1"/>
  <c r="Z100" i="45" s="1"/>
  <c r="AJ162" i="1"/>
  <c r="AH162" i="1"/>
  <c r="AE162" i="1"/>
  <c r="X100" i="45" s="1"/>
  <c r="AD162" i="1"/>
  <c r="W100" i="45" s="1"/>
  <c r="AB162" i="1"/>
  <c r="U100" i="45" s="1"/>
  <c r="AA162" i="1"/>
  <c r="Y162" i="1"/>
  <c r="X162" i="1"/>
  <c r="V162" i="1"/>
  <c r="W162" i="1"/>
  <c r="AC162" i="1"/>
  <c r="V100" i="45" s="1"/>
  <c r="Z162" i="1"/>
  <c r="U162" i="1"/>
  <c r="Q162" i="1"/>
  <c r="T162" i="1"/>
  <c r="R162" i="1"/>
  <c r="S162" i="1"/>
  <c r="AP100" i="1"/>
  <c r="AO100" i="1"/>
  <c r="AM100" i="1"/>
  <c r="AN100" i="1"/>
  <c r="AK100" i="1"/>
  <c r="AL100" i="1"/>
  <c r="AI100" i="1"/>
  <c r="AJ100" i="1"/>
  <c r="AH100" i="1"/>
  <c r="AF100" i="1"/>
  <c r="AC100" i="1"/>
  <c r="AE100" i="1"/>
  <c r="AD100" i="1"/>
  <c r="AB100" i="1"/>
  <c r="Z100" i="1"/>
  <c r="AA100" i="1"/>
  <c r="Y100" i="1"/>
  <c r="U100" i="1"/>
  <c r="V100" i="1"/>
  <c r="W100" i="1"/>
  <c r="X100" i="1"/>
  <c r="S100" i="1"/>
  <c r="Q100" i="1"/>
  <c r="AG100" i="1"/>
  <c r="T100" i="1"/>
  <c r="R100" i="1"/>
  <c r="AP28" i="1"/>
  <c r="AO28" i="1"/>
  <c r="AN28" i="1"/>
  <c r="AM28" i="1"/>
  <c r="AL28" i="1"/>
  <c r="AJ28" i="1"/>
  <c r="AI28" i="1"/>
  <c r="AK28" i="1"/>
  <c r="AG28" i="1"/>
  <c r="Z23" i="45" s="1"/>
  <c r="AE28" i="1"/>
  <c r="X23" i="45" s="1"/>
  <c r="AH28" i="1"/>
  <c r="AF28" i="1"/>
  <c r="Y23" i="45" s="1"/>
  <c r="AD28" i="1"/>
  <c r="W23" i="45" s="1"/>
  <c r="AB28" i="1"/>
  <c r="U23" i="45" s="1"/>
  <c r="AC28" i="1"/>
  <c r="V23" i="45" s="1"/>
  <c r="Z28" i="1"/>
  <c r="Y28" i="1"/>
  <c r="X28" i="1"/>
  <c r="T28" i="1"/>
  <c r="U28" i="1"/>
  <c r="V28" i="1"/>
  <c r="AA28" i="1"/>
  <c r="R28" i="1"/>
  <c r="S28" i="1"/>
  <c r="M88" i="1"/>
  <c r="M139" i="1"/>
  <c r="M148" i="1"/>
  <c r="M156" i="1"/>
  <c r="M201" i="1"/>
  <c r="M209" i="1"/>
  <c r="M225" i="1"/>
  <c r="M233" i="1"/>
  <c r="M257" i="1"/>
  <c r="M290" i="1"/>
  <c r="M298" i="1"/>
  <c r="M322" i="1"/>
  <c r="M338" i="1"/>
  <c r="M346" i="1"/>
  <c r="M371" i="1"/>
  <c r="M379" i="1"/>
  <c r="M387" i="1"/>
  <c r="M404" i="1"/>
  <c r="M412" i="1"/>
  <c r="N12" i="1"/>
  <c r="N20" i="1"/>
  <c r="N28" i="1"/>
  <c r="N47" i="1"/>
  <c r="N55" i="1"/>
  <c r="N65" i="1"/>
  <c r="G60" i="45" s="1"/>
  <c r="N73" i="1"/>
  <c r="G76" i="45" s="1"/>
  <c r="N90" i="1"/>
  <c r="G57" i="45" s="1"/>
  <c r="N123" i="1"/>
  <c r="N141" i="1"/>
  <c r="N150" i="1"/>
  <c r="N159" i="1"/>
  <c r="N174" i="1"/>
  <c r="N186" i="1"/>
  <c r="N195" i="1"/>
  <c r="N243" i="1"/>
  <c r="N251" i="1"/>
  <c r="N268" i="1"/>
  <c r="N276" i="1"/>
  <c r="N284" i="1"/>
  <c r="N292" i="1"/>
  <c r="N308" i="1"/>
  <c r="N324" i="1"/>
  <c r="N332" i="1"/>
  <c r="O6" i="1"/>
  <c r="O100" i="1"/>
  <c r="O108" i="1"/>
  <c r="O125" i="1"/>
  <c r="O188" i="1"/>
  <c r="O197" i="1"/>
  <c r="O205" i="1"/>
  <c r="O213" i="1"/>
  <c r="O221" i="1"/>
  <c r="O229" i="1"/>
  <c r="O237" i="1"/>
  <c r="P8" i="1"/>
  <c r="P16" i="1"/>
  <c r="P24" i="1"/>
  <c r="P32" i="1"/>
  <c r="P43" i="1"/>
  <c r="P51" i="1"/>
  <c r="P60" i="1"/>
  <c r="P69" i="1"/>
  <c r="P78" i="1"/>
  <c r="P94" i="1"/>
  <c r="P156" i="1"/>
  <c r="P172" i="1"/>
  <c r="P187" i="1"/>
  <c r="P197" i="1"/>
  <c r="P206" i="1"/>
  <c r="P215" i="1"/>
  <c r="P242" i="1"/>
  <c r="P271" i="1"/>
  <c r="P280" i="1"/>
  <c r="P289" i="1"/>
  <c r="P307" i="1"/>
  <c r="P345" i="1"/>
  <c r="I228" i="45" s="1"/>
  <c r="P356" i="1"/>
  <c r="I240" i="45" s="1"/>
  <c r="P378" i="1"/>
  <c r="P388" i="1"/>
  <c r="P411" i="1"/>
  <c r="P421" i="1"/>
  <c r="Q9" i="1"/>
  <c r="Q44" i="1"/>
  <c r="Q54" i="1"/>
  <c r="Q79" i="1"/>
  <c r="Q89" i="1"/>
  <c r="Q112" i="1"/>
  <c r="Q122" i="1"/>
  <c r="Q132" i="1"/>
  <c r="Q148" i="1"/>
  <c r="J57" i="45" s="1"/>
  <c r="Q225" i="1"/>
  <c r="Q239" i="1"/>
  <c r="Q354" i="1"/>
  <c r="Q385" i="1"/>
  <c r="Q418" i="1"/>
  <c r="R91" i="1"/>
  <c r="R124" i="1"/>
  <c r="R156" i="1"/>
  <c r="R350" i="1"/>
  <c r="S43" i="1"/>
  <c r="S160" i="1"/>
  <c r="S279" i="1"/>
  <c r="S320" i="1"/>
  <c r="S401" i="1"/>
  <c r="T27" i="1"/>
  <c r="T307" i="1"/>
  <c r="U69" i="1"/>
  <c r="U337" i="1"/>
  <c r="V27" i="1"/>
  <c r="V120" i="1"/>
  <c r="V307" i="1"/>
  <c r="V419" i="1"/>
  <c r="W130" i="1"/>
  <c r="X396" i="1"/>
  <c r="AP382" i="1"/>
  <c r="AM382" i="1"/>
  <c r="AO382" i="1"/>
  <c r="AN382" i="1"/>
  <c r="AL382" i="1"/>
  <c r="AK382" i="1"/>
  <c r="AJ382" i="1"/>
  <c r="AH382" i="1"/>
  <c r="AI382" i="1"/>
  <c r="AE382" i="1"/>
  <c r="AF382" i="1"/>
  <c r="AG382" i="1"/>
  <c r="AC382" i="1"/>
  <c r="AA382" i="1"/>
  <c r="AB382" i="1"/>
  <c r="AD382" i="1"/>
  <c r="Z382" i="1"/>
  <c r="X382" i="1"/>
  <c r="U382" i="1"/>
  <c r="V382" i="1"/>
  <c r="T382" i="1"/>
  <c r="R382" i="1"/>
  <c r="P382" i="1"/>
  <c r="Y382" i="1"/>
  <c r="Q382" i="1"/>
  <c r="S382" i="1"/>
  <c r="AP341" i="1"/>
  <c r="AO341" i="1"/>
  <c r="AN341" i="1"/>
  <c r="AM341" i="1"/>
  <c r="AL341" i="1"/>
  <c r="AK341" i="1"/>
  <c r="AH341" i="1"/>
  <c r="AI341" i="1"/>
  <c r="AJ341" i="1"/>
  <c r="AF341" i="1"/>
  <c r="AE341" i="1"/>
  <c r="AG341" i="1"/>
  <c r="AC341" i="1"/>
  <c r="AA341" i="1"/>
  <c r="AD341" i="1"/>
  <c r="X341" i="1"/>
  <c r="Y341" i="1"/>
  <c r="U341" i="1"/>
  <c r="V341" i="1"/>
  <c r="AB341" i="1"/>
  <c r="S341" i="1"/>
  <c r="Z341" i="1"/>
  <c r="P341" i="1"/>
  <c r="W341" i="1"/>
  <c r="Q341" i="1"/>
  <c r="T341" i="1"/>
  <c r="AP300" i="1"/>
  <c r="AO300" i="1"/>
  <c r="AN300" i="1"/>
  <c r="AM300" i="1"/>
  <c r="AL300" i="1"/>
  <c r="AK300" i="1"/>
  <c r="AJ300" i="1"/>
  <c r="AH300" i="1"/>
  <c r="AI300" i="1"/>
  <c r="AG300" i="1"/>
  <c r="Z185" i="45" s="1"/>
  <c r="AE300" i="1"/>
  <c r="X185" i="45" s="1"/>
  <c r="AF300" i="1"/>
  <c r="Y185" i="45" s="1"/>
  <c r="AB300" i="1"/>
  <c r="U185" i="45" s="1"/>
  <c r="AD300" i="1"/>
  <c r="W185" i="45" s="1"/>
  <c r="AC300" i="1"/>
  <c r="V185" i="45" s="1"/>
  <c r="AA300" i="1"/>
  <c r="Z300" i="1"/>
  <c r="X300" i="1"/>
  <c r="Y300" i="1"/>
  <c r="T300" i="1"/>
  <c r="U300" i="1"/>
  <c r="V300" i="1"/>
  <c r="W300" i="1"/>
  <c r="P300" i="1"/>
  <c r="Q300" i="1"/>
  <c r="R300" i="1"/>
  <c r="AP259" i="1"/>
  <c r="AO259" i="1"/>
  <c r="AN259" i="1"/>
  <c r="AM259" i="1"/>
  <c r="AL259" i="1"/>
  <c r="AJ259" i="1"/>
  <c r="AK259" i="1"/>
  <c r="AH259" i="1"/>
  <c r="AI259" i="1"/>
  <c r="AG259" i="1"/>
  <c r="AF259" i="1"/>
  <c r="AE259" i="1"/>
  <c r="AB259" i="1"/>
  <c r="AD259" i="1"/>
  <c r="AC259" i="1"/>
  <c r="AA259" i="1"/>
  <c r="X259" i="1"/>
  <c r="Z259" i="1"/>
  <c r="Y259" i="1"/>
  <c r="T259" i="1"/>
  <c r="U259" i="1"/>
  <c r="V259" i="1"/>
  <c r="W259" i="1"/>
  <c r="P259" i="1"/>
  <c r="S259" i="1"/>
  <c r="Q259" i="1"/>
  <c r="R259" i="1"/>
  <c r="AP226" i="1"/>
  <c r="AO226" i="1"/>
  <c r="AN226" i="1"/>
  <c r="AM226" i="1"/>
  <c r="AL226" i="1"/>
  <c r="AK226" i="1"/>
  <c r="AJ226" i="1"/>
  <c r="AI226" i="1"/>
  <c r="AH226" i="1"/>
  <c r="AE226" i="1"/>
  <c r="AF226" i="1"/>
  <c r="AG226" i="1"/>
  <c r="AD226" i="1"/>
  <c r="Z226" i="1"/>
  <c r="AA226" i="1"/>
  <c r="AC226" i="1"/>
  <c r="X226" i="1"/>
  <c r="U226" i="1"/>
  <c r="AB226" i="1"/>
  <c r="W226" i="1"/>
  <c r="Y226" i="1"/>
  <c r="V226" i="1"/>
  <c r="T226" i="1"/>
  <c r="S226" i="1"/>
  <c r="R226" i="1"/>
  <c r="AO191" i="1"/>
  <c r="AP191" i="1"/>
  <c r="AN191" i="1"/>
  <c r="AK191" i="1"/>
  <c r="AM191" i="1"/>
  <c r="AL191" i="1"/>
  <c r="AJ191" i="1"/>
  <c r="AG191" i="1"/>
  <c r="Z92" i="45" s="1"/>
  <c r="AI191" i="1"/>
  <c r="AF191" i="1"/>
  <c r="Y92" i="45" s="1"/>
  <c r="AE191" i="1"/>
  <c r="X92" i="45" s="1"/>
  <c r="AH191" i="1"/>
  <c r="AD191" i="1"/>
  <c r="W92" i="45" s="1"/>
  <c r="AB191" i="1"/>
  <c r="U92" i="45" s="1"/>
  <c r="AA191" i="1"/>
  <c r="AC191" i="1"/>
  <c r="V92" i="45" s="1"/>
  <c r="X191" i="1"/>
  <c r="W191" i="1"/>
  <c r="T191" i="1"/>
  <c r="Z191" i="1"/>
  <c r="U191" i="1"/>
  <c r="Y191" i="1"/>
  <c r="R191" i="1"/>
  <c r="S191" i="1"/>
  <c r="AP117" i="1"/>
  <c r="AO117" i="1"/>
  <c r="AN117" i="1"/>
  <c r="AK117" i="1"/>
  <c r="AL117" i="1"/>
  <c r="AM117" i="1"/>
  <c r="AI117" i="1"/>
  <c r="AJ117" i="1"/>
  <c r="AH117" i="1"/>
  <c r="AF117" i="1"/>
  <c r="AC117" i="1"/>
  <c r="AG117" i="1"/>
  <c r="AD117" i="1"/>
  <c r="AB117" i="1"/>
  <c r="AE117" i="1"/>
  <c r="Z117" i="1"/>
  <c r="Y117" i="1"/>
  <c r="AA117" i="1"/>
  <c r="U117" i="1"/>
  <c r="V117" i="1"/>
  <c r="W117" i="1"/>
  <c r="X117" i="1"/>
  <c r="T117" i="1"/>
  <c r="Q117" i="1"/>
  <c r="R117" i="1"/>
  <c r="S117" i="1"/>
  <c r="AP82" i="1"/>
  <c r="AO82" i="1"/>
  <c r="AN82" i="1"/>
  <c r="AM82" i="1"/>
  <c r="AL82" i="1"/>
  <c r="AI82" i="1"/>
  <c r="AG82" i="1"/>
  <c r="AJ82" i="1"/>
  <c r="AH82" i="1"/>
  <c r="AE82" i="1"/>
  <c r="AF82" i="1"/>
  <c r="Y79" i="45" s="1"/>
  <c r="AK82" i="1"/>
  <c r="AD82" i="1"/>
  <c r="AC82" i="1"/>
  <c r="AB82" i="1"/>
  <c r="Z82" i="1"/>
  <c r="Y82" i="1"/>
  <c r="X82" i="1"/>
  <c r="T82" i="1"/>
  <c r="AA82" i="1"/>
  <c r="U82" i="1"/>
  <c r="V82" i="1"/>
  <c r="W82" i="1"/>
  <c r="S82" i="1"/>
  <c r="R82" i="1"/>
  <c r="AO37" i="1"/>
  <c r="AP37" i="1"/>
  <c r="AN37" i="1"/>
  <c r="AM37" i="1"/>
  <c r="AL37" i="1"/>
  <c r="AK37" i="1"/>
  <c r="AJ37" i="1"/>
  <c r="AG37" i="1"/>
  <c r="Z31" i="45" s="1"/>
  <c r="AH37" i="1"/>
  <c r="AE37" i="1"/>
  <c r="X31" i="45" s="1"/>
  <c r="AI37" i="1"/>
  <c r="AF37" i="1"/>
  <c r="Y31" i="45" s="1"/>
  <c r="AD37" i="1"/>
  <c r="W31" i="45" s="1"/>
  <c r="AB37" i="1"/>
  <c r="U31" i="45" s="1"/>
  <c r="Z37" i="1"/>
  <c r="Y37" i="1"/>
  <c r="AC37" i="1"/>
  <c r="V31" i="45" s="1"/>
  <c r="X37" i="1"/>
  <c r="T37" i="1"/>
  <c r="U37" i="1"/>
  <c r="AA37" i="1"/>
  <c r="V37" i="1"/>
  <c r="S37" i="1"/>
  <c r="W37" i="1"/>
  <c r="R37" i="1"/>
  <c r="AP422" i="1"/>
  <c r="AN422" i="1"/>
  <c r="AO422" i="1"/>
  <c r="AM422" i="1"/>
  <c r="AK422" i="1"/>
  <c r="AL422" i="1"/>
  <c r="AJ422" i="1"/>
  <c r="AH422" i="1"/>
  <c r="AI422" i="1"/>
  <c r="AG422" i="1"/>
  <c r="AF422" i="1"/>
  <c r="AE422" i="1"/>
  <c r="AB422" i="1"/>
  <c r="AC422" i="1"/>
  <c r="AD422" i="1"/>
  <c r="AA422" i="1"/>
  <c r="X422" i="1"/>
  <c r="Z422" i="1"/>
  <c r="Y422" i="1"/>
  <c r="T422" i="1"/>
  <c r="U422" i="1"/>
  <c r="V422" i="1"/>
  <c r="W422" i="1"/>
  <c r="P422" i="1"/>
  <c r="S422" i="1"/>
  <c r="Q422" i="1"/>
  <c r="R422" i="1"/>
  <c r="AP406" i="1"/>
  <c r="AO406" i="1"/>
  <c r="AN406" i="1"/>
  <c r="AM406" i="1"/>
  <c r="AL406" i="1"/>
  <c r="AK406" i="1"/>
  <c r="AJ406" i="1"/>
  <c r="AH406" i="1"/>
  <c r="AI406" i="1"/>
  <c r="AG406" i="1"/>
  <c r="AF406" i="1"/>
  <c r="AE406" i="1"/>
  <c r="AD406" i="1"/>
  <c r="AB406" i="1"/>
  <c r="AC406" i="1"/>
  <c r="AA406" i="1"/>
  <c r="Z406" i="1"/>
  <c r="Y406" i="1"/>
  <c r="X406" i="1"/>
  <c r="T406" i="1"/>
  <c r="U406" i="1"/>
  <c r="V406" i="1"/>
  <c r="W406" i="1"/>
  <c r="P406" i="1"/>
  <c r="Q406" i="1"/>
  <c r="AO389" i="1"/>
  <c r="AP389" i="1"/>
  <c r="AN389" i="1"/>
  <c r="AM389" i="1"/>
  <c r="AL389" i="1"/>
  <c r="AK389" i="1"/>
  <c r="AJ389" i="1"/>
  <c r="AH389" i="1"/>
  <c r="AI389" i="1"/>
  <c r="AG389" i="1"/>
  <c r="AF389" i="1"/>
  <c r="AE389" i="1"/>
  <c r="AB389" i="1"/>
  <c r="AD389" i="1"/>
  <c r="AC389" i="1"/>
  <c r="AA389" i="1"/>
  <c r="Y389" i="1"/>
  <c r="X389" i="1"/>
  <c r="Z389" i="1"/>
  <c r="T389" i="1"/>
  <c r="U389" i="1"/>
  <c r="V389" i="1"/>
  <c r="W389" i="1"/>
  <c r="S389" i="1"/>
  <c r="P389" i="1"/>
  <c r="R389" i="1"/>
  <c r="Q389" i="1"/>
  <c r="AO373" i="1"/>
  <c r="AN373" i="1"/>
  <c r="AP373" i="1"/>
  <c r="AM373" i="1"/>
  <c r="AL373" i="1"/>
  <c r="AK373" i="1"/>
  <c r="AJ373" i="1"/>
  <c r="AH373" i="1"/>
  <c r="AI373" i="1"/>
  <c r="AG373" i="1"/>
  <c r="AF373" i="1"/>
  <c r="AE373" i="1"/>
  <c r="AB373" i="1"/>
  <c r="AC373" i="1"/>
  <c r="AD373" i="1"/>
  <c r="AA373" i="1"/>
  <c r="Z373" i="1"/>
  <c r="X373" i="1"/>
  <c r="Y373" i="1"/>
  <c r="T373" i="1"/>
  <c r="U373" i="1"/>
  <c r="V373" i="1"/>
  <c r="W373" i="1"/>
  <c r="R373" i="1"/>
  <c r="P373" i="1"/>
  <c r="Q373" i="1"/>
  <c r="S373" i="1"/>
  <c r="AP357" i="1"/>
  <c r="AN357" i="1"/>
  <c r="AM357" i="1"/>
  <c r="AO357" i="1"/>
  <c r="AL357" i="1"/>
  <c r="AK357" i="1"/>
  <c r="AJ357" i="1"/>
  <c r="AH357" i="1"/>
  <c r="AI357" i="1"/>
  <c r="AG357" i="1"/>
  <c r="AE357" i="1"/>
  <c r="AF357" i="1"/>
  <c r="AB357" i="1"/>
  <c r="AC357" i="1"/>
  <c r="AD357" i="1"/>
  <c r="AA357" i="1"/>
  <c r="X357" i="1"/>
  <c r="Z357" i="1"/>
  <c r="Y357" i="1"/>
  <c r="T357" i="1"/>
  <c r="U357" i="1"/>
  <c r="V357" i="1"/>
  <c r="W357" i="1"/>
  <c r="S357" i="1"/>
  <c r="P357" i="1"/>
  <c r="Q357" i="1"/>
  <c r="R357" i="1"/>
  <c r="AP340" i="1"/>
  <c r="AO340" i="1"/>
  <c r="AN340" i="1"/>
  <c r="AM340" i="1"/>
  <c r="AL340" i="1"/>
  <c r="AK340" i="1"/>
  <c r="AJ340" i="1"/>
  <c r="AH340" i="1"/>
  <c r="AI340" i="1"/>
  <c r="AG340" i="1"/>
  <c r="AE340" i="1"/>
  <c r="AF340" i="1"/>
  <c r="AD340" i="1"/>
  <c r="AB340" i="1"/>
  <c r="AC340" i="1"/>
  <c r="AA340" i="1"/>
  <c r="Z340" i="1"/>
  <c r="X340" i="1"/>
  <c r="Y340" i="1"/>
  <c r="T340" i="1"/>
  <c r="U340" i="1"/>
  <c r="V340" i="1"/>
  <c r="P340" i="1"/>
  <c r="W340" i="1"/>
  <c r="Q340" i="1"/>
  <c r="S340" i="1"/>
  <c r="R340" i="1"/>
  <c r="AP323" i="1"/>
  <c r="AO323" i="1"/>
  <c r="AN323" i="1"/>
  <c r="AM323" i="1"/>
  <c r="AL323" i="1"/>
  <c r="AK323" i="1"/>
  <c r="AI323" i="1"/>
  <c r="AJ323" i="1"/>
  <c r="AF323" i="1"/>
  <c r="AG323" i="1"/>
  <c r="AE323" i="1"/>
  <c r="AH323" i="1"/>
  <c r="AB323" i="1"/>
  <c r="AD323" i="1"/>
  <c r="Z323" i="1"/>
  <c r="AC323" i="1"/>
  <c r="AA323" i="1"/>
  <c r="Y323" i="1"/>
  <c r="U323" i="1"/>
  <c r="X323" i="1"/>
  <c r="S323" i="1"/>
  <c r="V323" i="1"/>
  <c r="W323" i="1"/>
  <c r="T323" i="1"/>
  <c r="R323" i="1"/>
  <c r="AP315" i="1"/>
  <c r="AO315" i="1"/>
  <c r="AN315" i="1"/>
  <c r="AM315" i="1"/>
  <c r="AL315" i="1"/>
  <c r="AK315" i="1"/>
  <c r="AJ315" i="1"/>
  <c r="AI315" i="1"/>
  <c r="AH315" i="1"/>
  <c r="AE315" i="1"/>
  <c r="X200" i="45" s="1"/>
  <c r="AD315" i="1"/>
  <c r="W200" i="45" s="1"/>
  <c r="AF315" i="1"/>
  <c r="Y200" i="45" s="1"/>
  <c r="AB315" i="1"/>
  <c r="U200" i="45" s="1"/>
  <c r="AG315" i="1"/>
  <c r="Z200" i="45" s="1"/>
  <c r="Z315" i="1"/>
  <c r="AA315" i="1"/>
  <c r="X315" i="1"/>
  <c r="U315" i="1"/>
  <c r="AC315" i="1"/>
  <c r="V200" i="45" s="1"/>
  <c r="T315" i="1"/>
  <c r="S315" i="1"/>
  <c r="V315" i="1"/>
  <c r="Y315" i="1"/>
  <c r="R315" i="1"/>
  <c r="AP299" i="1"/>
  <c r="AO299" i="1"/>
  <c r="AN299" i="1"/>
  <c r="AL299" i="1"/>
  <c r="AM299" i="1"/>
  <c r="AK299" i="1"/>
  <c r="AI299" i="1"/>
  <c r="AJ299" i="1"/>
  <c r="AE299" i="1"/>
  <c r="X184" i="45" s="1"/>
  <c r="AG299" i="1"/>
  <c r="Z184" i="45" s="1"/>
  <c r="AF299" i="1"/>
  <c r="Y184" i="45" s="1"/>
  <c r="AH299" i="1"/>
  <c r="AB299" i="1"/>
  <c r="U184" i="45" s="1"/>
  <c r="AD299" i="1"/>
  <c r="W184" i="45" s="1"/>
  <c r="Z299" i="1"/>
  <c r="AA299" i="1"/>
  <c r="AC299" i="1"/>
  <c r="V184" i="45" s="1"/>
  <c r="Y299" i="1"/>
  <c r="U299" i="1"/>
  <c r="V299" i="1"/>
  <c r="X299" i="1"/>
  <c r="T299" i="1"/>
  <c r="W299" i="1"/>
  <c r="S299" i="1"/>
  <c r="R299" i="1"/>
  <c r="AP275" i="1"/>
  <c r="AO275" i="1"/>
  <c r="AN275" i="1"/>
  <c r="AM275" i="1"/>
  <c r="AL275" i="1"/>
  <c r="AK275" i="1"/>
  <c r="AJ275" i="1"/>
  <c r="AI275" i="1"/>
  <c r="AH275" i="1"/>
  <c r="AE275" i="1"/>
  <c r="X154" i="45" s="1"/>
  <c r="AG275" i="1"/>
  <c r="Z154" i="45" s="1"/>
  <c r="AD275" i="1"/>
  <c r="W154" i="45" s="1"/>
  <c r="AB275" i="1"/>
  <c r="U154" i="45" s="1"/>
  <c r="AF275" i="1"/>
  <c r="Y154" i="45" s="1"/>
  <c r="Z275" i="1"/>
  <c r="AC275" i="1"/>
  <c r="V154" i="45" s="1"/>
  <c r="AA275" i="1"/>
  <c r="X275" i="1"/>
  <c r="U275" i="1"/>
  <c r="Y275" i="1"/>
  <c r="W275" i="1"/>
  <c r="T275" i="1"/>
  <c r="V275" i="1"/>
  <c r="R275" i="1"/>
  <c r="AP258" i="1"/>
  <c r="AO258" i="1"/>
  <c r="AN258" i="1"/>
  <c r="AM258" i="1"/>
  <c r="AL258" i="1"/>
  <c r="AK258" i="1"/>
  <c r="AI258" i="1"/>
  <c r="AJ258" i="1"/>
  <c r="AF258" i="1"/>
  <c r="Y138" i="45" s="1"/>
  <c r="AE258" i="1"/>
  <c r="AH258" i="1"/>
  <c r="AB258" i="1"/>
  <c r="AG258" i="1"/>
  <c r="Z138" i="45" s="1"/>
  <c r="AD258" i="1"/>
  <c r="W138" i="45" s="1"/>
  <c r="Z258" i="1"/>
  <c r="AC258" i="1"/>
  <c r="AA258" i="1"/>
  <c r="Y258" i="1"/>
  <c r="U258" i="1"/>
  <c r="X258" i="1"/>
  <c r="S258" i="1"/>
  <c r="W258" i="1"/>
  <c r="T258" i="1"/>
  <c r="V258" i="1"/>
  <c r="R258" i="1"/>
  <c r="AP250" i="1"/>
  <c r="AO250" i="1"/>
  <c r="AN250" i="1"/>
  <c r="AL250" i="1"/>
  <c r="AM250" i="1"/>
  <c r="AK250" i="1"/>
  <c r="AJ250" i="1"/>
  <c r="AI250" i="1"/>
  <c r="AH250" i="1"/>
  <c r="AG250" i="1"/>
  <c r="Z130" i="45" s="1"/>
  <c r="AE250" i="1"/>
  <c r="X130" i="45" s="1"/>
  <c r="AD250" i="1"/>
  <c r="W130" i="45" s="1"/>
  <c r="AB250" i="1"/>
  <c r="U130" i="45" s="1"/>
  <c r="AF250" i="1"/>
  <c r="Y130" i="45" s="1"/>
  <c r="Z250" i="1"/>
  <c r="AA250" i="1"/>
  <c r="AC250" i="1"/>
  <c r="V130" i="45" s="1"/>
  <c r="U250" i="1"/>
  <c r="Y250" i="1"/>
  <c r="X250" i="1"/>
  <c r="S250" i="1"/>
  <c r="W250" i="1"/>
  <c r="T250" i="1"/>
  <c r="R250" i="1"/>
  <c r="AP233" i="1"/>
  <c r="AO233" i="1"/>
  <c r="AN233" i="1"/>
  <c r="AM233" i="1"/>
  <c r="AL233" i="1"/>
  <c r="AK233" i="1"/>
  <c r="AI233" i="1"/>
  <c r="AH233" i="1"/>
  <c r="AG233" i="1"/>
  <c r="AE233" i="1"/>
  <c r="AD233" i="1"/>
  <c r="AC233" i="1"/>
  <c r="AJ233" i="1"/>
  <c r="AF233" i="1"/>
  <c r="AA233" i="1"/>
  <c r="Z233" i="1"/>
  <c r="W233" i="1"/>
  <c r="S233" i="1"/>
  <c r="T233" i="1"/>
  <c r="AB233" i="1"/>
  <c r="Y233" i="1"/>
  <c r="X233" i="1"/>
  <c r="U233" i="1"/>
  <c r="V233" i="1"/>
  <c r="AP217" i="1"/>
  <c r="AN217" i="1"/>
  <c r="AM217" i="1"/>
  <c r="AO217" i="1"/>
  <c r="AL217" i="1"/>
  <c r="AK217" i="1"/>
  <c r="AJ217" i="1"/>
  <c r="AH217" i="1"/>
  <c r="AI217" i="1"/>
  <c r="AG217" i="1"/>
  <c r="AF217" i="1"/>
  <c r="AE217" i="1"/>
  <c r="AD217" i="1"/>
  <c r="AC217" i="1"/>
  <c r="AA217" i="1"/>
  <c r="Z217" i="1"/>
  <c r="AB217" i="1"/>
  <c r="W217" i="1"/>
  <c r="S217" i="1"/>
  <c r="Y217" i="1"/>
  <c r="X217" i="1"/>
  <c r="T217" i="1"/>
  <c r="U217" i="1"/>
  <c r="V217" i="1"/>
  <c r="AP199" i="1"/>
  <c r="AN199" i="1"/>
  <c r="AO199" i="1"/>
  <c r="AK199" i="1"/>
  <c r="AL199" i="1"/>
  <c r="AM199" i="1"/>
  <c r="AJ199" i="1"/>
  <c r="AI199" i="1"/>
  <c r="AH199" i="1"/>
  <c r="AG199" i="1"/>
  <c r="AF199" i="1"/>
  <c r="AD199" i="1"/>
  <c r="AC199" i="1"/>
  <c r="AE199" i="1"/>
  <c r="Z199" i="1"/>
  <c r="Y199" i="1"/>
  <c r="AB199" i="1"/>
  <c r="AA199" i="1"/>
  <c r="V199" i="1"/>
  <c r="X199" i="1"/>
  <c r="W199" i="1"/>
  <c r="T199" i="1"/>
  <c r="S199" i="1"/>
  <c r="R199" i="1"/>
  <c r="U199" i="1"/>
  <c r="AO179" i="1"/>
  <c r="AN179" i="1"/>
  <c r="AP179" i="1"/>
  <c r="AM179" i="1"/>
  <c r="AL179" i="1"/>
  <c r="AK179" i="1"/>
  <c r="AJ179" i="1"/>
  <c r="AI179" i="1"/>
  <c r="AH179" i="1"/>
  <c r="AF179" i="1"/>
  <c r="AG179" i="1"/>
  <c r="AD179" i="1"/>
  <c r="AE179" i="1"/>
  <c r="AC179" i="1"/>
  <c r="AB179" i="1"/>
  <c r="Y179" i="1"/>
  <c r="AA179" i="1"/>
  <c r="Z179" i="1"/>
  <c r="X179" i="1"/>
  <c r="V179" i="1"/>
  <c r="W179" i="1"/>
  <c r="Q179" i="1"/>
  <c r="R179" i="1"/>
  <c r="U179" i="1"/>
  <c r="T179" i="1"/>
  <c r="S179" i="1"/>
  <c r="AO143" i="1"/>
  <c r="AP143" i="1"/>
  <c r="AM143" i="1"/>
  <c r="AK143" i="1"/>
  <c r="AN143" i="1"/>
  <c r="AL143" i="1"/>
  <c r="AI143" i="1"/>
  <c r="AJ143" i="1"/>
  <c r="AH143" i="1"/>
  <c r="AG143" i="1"/>
  <c r="AC143" i="1"/>
  <c r="AD143" i="1"/>
  <c r="AF143" i="1"/>
  <c r="AB143" i="1"/>
  <c r="AE143" i="1"/>
  <c r="AA143" i="1"/>
  <c r="Y143" i="1"/>
  <c r="U143" i="1"/>
  <c r="Z143" i="1"/>
  <c r="V143" i="1"/>
  <c r="W143" i="1"/>
  <c r="Q143" i="1"/>
  <c r="S143" i="1"/>
  <c r="T143" i="1"/>
  <c r="R143" i="1"/>
  <c r="AO133" i="1"/>
  <c r="AN133" i="1"/>
  <c r="AP133" i="1"/>
  <c r="AK133" i="1"/>
  <c r="AM133" i="1"/>
  <c r="AL133" i="1"/>
  <c r="AI133" i="1"/>
  <c r="AJ133" i="1"/>
  <c r="AH133" i="1"/>
  <c r="AC133" i="1"/>
  <c r="AD133" i="1"/>
  <c r="AE133" i="1"/>
  <c r="AB133" i="1"/>
  <c r="AG133" i="1"/>
  <c r="Y133" i="1"/>
  <c r="AF133" i="1"/>
  <c r="Z133" i="1"/>
  <c r="U133" i="1"/>
  <c r="V133" i="1"/>
  <c r="AA133" i="1"/>
  <c r="W133" i="1"/>
  <c r="S133" i="1"/>
  <c r="X133" i="1"/>
  <c r="T133" i="1"/>
  <c r="Q133" i="1"/>
  <c r="R133" i="1"/>
  <c r="AP116" i="1"/>
  <c r="AN116" i="1"/>
  <c r="AO116" i="1"/>
  <c r="AM116" i="1"/>
  <c r="AL116" i="1"/>
  <c r="AK116" i="1"/>
  <c r="AJ116" i="1"/>
  <c r="AG116" i="1"/>
  <c r="AH116" i="1"/>
  <c r="AI116" i="1"/>
  <c r="AE116" i="1"/>
  <c r="AC116" i="1"/>
  <c r="AF116" i="1"/>
  <c r="AD116" i="1"/>
  <c r="AA116" i="1"/>
  <c r="AB116" i="1"/>
  <c r="Z116" i="1"/>
  <c r="U116" i="1"/>
  <c r="V116" i="1"/>
  <c r="W116" i="1"/>
  <c r="Y116" i="1"/>
  <c r="T116" i="1"/>
  <c r="S116" i="1"/>
  <c r="AP99" i="1"/>
  <c r="AN99" i="1"/>
  <c r="AO99" i="1"/>
  <c r="AM99" i="1"/>
  <c r="AL99" i="1"/>
  <c r="AK99" i="1"/>
  <c r="AJ99" i="1"/>
  <c r="AH99" i="1"/>
  <c r="AG99" i="1"/>
  <c r="AF99" i="1"/>
  <c r="AC99" i="1"/>
  <c r="AE99" i="1"/>
  <c r="AD99" i="1"/>
  <c r="AA99" i="1"/>
  <c r="AB99" i="1"/>
  <c r="Z99" i="1"/>
  <c r="U99" i="1"/>
  <c r="V99" i="1"/>
  <c r="W99" i="1"/>
  <c r="S99" i="1"/>
  <c r="T99" i="1"/>
  <c r="AI99" i="1"/>
  <c r="Y99" i="1"/>
  <c r="X99" i="1"/>
  <c r="AP81" i="1"/>
  <c r="AO81" i="1"/>
  <c r="AN81" i="1"/>
  <c r="AM81" i="1"/>
  <c r="AL81" i="1"/>
  <c r="AK81" i="1"/>
  <c r="AI81" i="1"/>
  <c r="AH81" i="1"/>
  <c r="AJ81" i="1"/>
  <c r="AG81" i="1"/>
  <c r="Z78" i="45" s="1"/>
  <c r="AE81" i="1"/>
  <c r="X78" i="45" s="1"/>
  <c r="AF81" i="1"/>
  <c r="Y78" i="45" s="1"/>
  <c r="Z81" i="1"/>
  <c r="AC81" i="1"/>
  <c r="V78" i="45" s="1"/>
  <c r="AD81" i="1"/>
  <c r="W78" i="45" s="1"/>
  <c r="AA81" i="1"/>
  <c r="AB81" i="1"/>
  <c r="U78" i="45" s="1"/>
  <c r="X81" i="1"/>
  <c r="U81" i="1"/>
  <c r="W81" i="1"/>
  <c r="V81" i="1"/>
  <c r="Y81" i="1"/>
  <c r="S81" i="1"/>
  <c r="R81" i="1"/>
  <c r="AP64" i="1"/>
  <c r="AO64" i="1"/>
  <c r="AN64" i="1"/>
  <c r="AM64" i="1"/>
  <c r="AL64" i="1"/>
  <c r="AK64" i="1"/>
  <c r="AI64" i="1"/>
  <c r="AH64" i="1"/>
  <c r="AJ64" i="1"/>
  <c r="AF64" i="1"/>
  <c r="AG64" i="1"/>
  <c r="AE64" i="1"/>
  <c r="Z64" i="1"/>
  <c r="AD64" i="1"/>
  <c r="AA64" i="1"/>
  <c r="AB64" i="1"/>
  <c r="X64" i="1"/>
  <c r="U64" i="1"/>
  <c r="AC64" i="1"/>
  <c r="Y64" i="1"/>
  <c r="T64" i="1"/>
  <c r="V64" i="1"/>
  <c r="W64" i="1"/>
  <c r="S64" i="1"/>
  <c r="R64" i="1"/>
  <c r="AP46" i="1"/>
  <c r="AO46" i="1"/>
  <c r="AN46" i="1"/>
  <c r="AM46" i="1"/>
  <c r="AL46" i="1"/>
  <c r="AK46" i="1"/>
  <c r="AI46" i="1"/>
  <c r="AH46" i="1"/>
  <c r="AG46" i="1"/>
  <c r="Z41" i="45" s="1"/>
  <c r="AE46" i="1"/>
  <c r="X41" i="45" s="1"/>
  <c r="AJ46" i="1"/>
  <c r="AF46" i="1"/>
  <c r="Y41" i="45" s="1"/>
  <c r="Z46" i="1"/>
  <c r="AC46" i="1"/>
  <c r="V41" i="45" s="1"/>
  <c r="AD46" i="1"/>
  <c r="W41" i="45" s="1"/>
  <c r="AA46" i="1"/>
  <c r="AB46" i="1"/>
  <c r="U41" i="45" s="1"/>
  <c r="X46" i="1"/>
  <c r="U46" i="1"/>
  <c r="V46" i="1"/>
  <c r="W46" i="1"/>
  <c r="S46" i="1"/>
  <c r="Y46" i="1"/>
  <c r="R46" i="1"/>
  <c r="AP19" i="1"/>
  <c r="AO19" i="1"/>
  <c r="AN19" i="1"/>
  <c r="AM19" i="1"/>
  <c r="AL19" i="1"/>
  <c r="AK19" i="1"/>
  <c r="AI19" i="1"/>
  <c r="AH19" i="1"/>
  <c r="AJ19" i="1"/>
  <c r="AE19" i="1"/>
  <c r="X15" i="45" s="1"/>
  <c r="AF19" i="1"/>
  <c r="Y15" i="45" s="1"/>
  <c r="AG19" i="1"/>
  <c r="Z15" i="45" s="1"/>
  <c r="Z19" i="1"/>
  <c r="AA19" i="1"/>
  <c r="AC19" i="1"/>
  <c r="V15" i="45" s="1"/>
  <c r="AB19" i="1"/>
  <c r="U15" i="45" s="1"/>
  <c r="X19" i="1"/>
  <c r="AD19" i="1"/>
  <c r="W15" i="45" s="1"/>
  <c r="Y19" i="1"/>
  <c r="U19" i="1"/>
  <c r="W19" i="1"/>
  <c r="V19" i="1"/>
  <c r="S19" i="1"/>
  <c r="R19" i="1"/>
  <c r="L321" i="1"/>
  <c r="L305" i="1"/>
  <c r="L289" i="1"/>
  <c r="L281" i="1"/>
  <c r="L273" i="1"/>
  <c r="L264" i="1"/>
  <c r="L256" i="1"/>
  <c r="L248" i="1"/>
  <c r="L191" i="1"/>
  <c r="L128" i="1"/>
  <c r="L120" i="1"/>
  <c r="L112" i="1"/>
  <c r="L103" i="1"/>
  <c r="L79" i="1"/>
  <c r="L70" i="1"/>
  <c r="L61" i="1"/>
  <c r="L52" i="1"/>
  <c r="L44" i="1"/>
  <c r="L33" i="1"/>
  <c r="L25" i="1"/>
  <c r="L17" i="1"/>
  <c r="L9" i="1"/>
  <c r="M19" i="1"/>
  <c r="M46" i="1"/>
  <c r="M64" i="1"/>
  <c r="M81" i="1"/>
  <c r="M97" i="1"/>
  <c r="M114" i="1"/>
  <c r="M130" i="1"/>
  <c r="M140" i="1"/>
  <c r="M149" i="1"/>
  <c r="M172" i="1"/>
  <c r="M218" i="1"/>
  <c r="M226" i="1"/>
  <c r="M234" i="1"/>
  <c r="M250" i="1"/>
  <c r="M258" i="1"/>
  <c r="M275" i="1"/>
  <c r="M299" i="1"/>
  <c r="M315" i="1"/>
  <c r="M323" i="1"/>
  <c r="M356" i="1"/>
  <c r="F240" i="45" s="1"/>
  <c r="M364" i="1"/>
  <c r="M388" i="1"/>
  <c r="M421" i="1"/>
  <c r="N91" i="1"/>
  <c r="N99" i="1"/>
  <c r="N116" i="1"/>
  <c r="N160" i="1"/>
  <c r="N177" i="1"/>
  <c r="N187" i="1"/>
  <c r="N196" i="1"/>
  <c r="N204" i="1"/>
  <c r="N341" i="1"/>
  <c r="N350" i="1"/>
  <c r="N366" i="1"/>
  <c r="N374" i="1"/>
  <c r="N382" i="1"/>
  <c r="N390" i="1"/>
  <c r="N407" i="1"/>
  <c r="N415" i="1"/>
  <c r="N423" i="1"/>
  <c r="O7" i="1"/>
  <c r="O15" i="1"/>
  <c r="O23" i="1"/>
  <c r="O31" i="1"/>
  <c r="O42" i="1"/>
  <c r="O50" i="1"/>
  <c r="O59" i="1"/>
  <c r="O68" i="1"/>
  <c r="O77" i="1"/>
  <c r="O85" i="1"/>
  <c r="O134" i="1"/>
  <c r="O153" i="1"/>
  <c r="O162" i="1"/>
  <c r="O179" i="1"/>
  <c r="O198" i="1"/>
  <c r="O206" i="1"/>
  <c r="O214" i="1"/>
  <c r="O222" i="1"/>
  <c r="O230" i="1"/>
  <c r="O238" i="1"/>
  <c r="O246" i="1"/>
  <c r="O254" i="1"/>
  <c r="O262" i="1"/>
  <c r="O271" i="1"/>
  <c r="O279" i="1"/>
  <c r="O287" i="1"/>
  <c r="O295" i="1"/>
  <c r="O303" i="1"/>
  <c r="O311" i="1"/>
  <c r="O319" i="1"/>
  <c r="O327" i="1"/>
  <c r="P9" i="1"/>
  <c r="P17" i="1"/>
  <c r="P33" i="1"/>
  <c r="P44" i="1"/>
  <c r="P52" i="1"/>
  <c r="P61" i="1"/>
  <c r="P70" i="1"/>
  <c r="P79" i="1"/>
  <c r="P87" i="1"/>
  <c r="P95" i="1"/>
  <c r="P103" i="1"/>
  <c r="P112" i="1"/>
  <c r="P120" i="1"/>
  <c r="P128" i="1"/>
  <c r="P148" i="1"/>
  <c r="P177" i="1"/>
  <c r="P188" i="1"/>
  <c r="P225" i="1"/>
  <c r="P262" i="1"/>
  <c r="P272" i="1"/>
  <c r="P290" i="1"/>
  <c r="P299" i="1"/>
  <c r="P327" i="1"/>
  <c r="P336" i="1"/>
  <c r="P369" i="1"/>
  <c r="P401" i="1"/>
  <c r="Q20" i="1"/>
  <c r="Q32" i="1"/>
  <c r="Q55" i="1"/>
  <c r="Q69" i="1"/>
  <c r="Q113" i="1"/>
  <c r="Q149" i="1"/>
  <c r="Q201" i="1"/>
  <c r="Q215" i="1"/>
  <c r="Q226" i="1"/>
  <c r="Q255" i="1"/>
  <c r="Q272" i="1"/>
  <c r="Q288" i="1"/>
  <c r="Q304" i="1"/>
  <c r="Q320" i="1"/>
  <c r="Q336" i="1"/>
  <c r="Q356" i="1"/>
  <c r="J240" i="45" s="1"/>
  <c r="R129" i="1"/>
  <c r="R196" i="1"/>
  <c r="R393" i="1"/>
  <c r="S50" i="1"/>
  <c r="S125" i="1"/>
  <c r="S243" i="1"/>
  <c r="S327" i="1"/>
  <c r="S406" i="1"/>
  <c r="T31" i="1"/>
  <c r="U79" i="1"/>
  <c r="U255" i="1"/>
  <c r="U354" i="1"/>
  <c r="V321" i="1"/>
  <c r="X214" i="1"/>
  <c r="AP398" i="1"/>
  <c r="AO398" i="1"/>
  <c r="AM398" i="1"/>
  <c r="AN398" i="1"/>
  <c r="AL398" i="1"/>
  <c r="AK398" i="1"/>
  <c r="AJ398" i="1"/>
  <c r="AH398" i="1"/>
  <c r="AI398" i="1"/>
  <c r="AE398" i="1"/>
  <c r="AF398" i="1"/>
  <c r="AC398" i="1"/>
  <c r="AD398" i="1"/>
  <c r="AA398" i="1"/>
  <c r="Y398" i="1"/>
  <c r="X398" i="1"/>
  <c r="AG398" i="1"/>
  <c r="U398" i="1"/>
  <c r="V398" i="1"/>
  <c r="Z398" i="1"/>
  <c r="W398" i="1"/>
  <c r="P398" i="1"/>
  <c r="S398" i="1"/>
  <c r="R398" i="1"/>
  <c r="Q398" i="1"/>
  <c r="AB398" i="1"/>
  <c r="T398" i="1"/>
  <c r="AP358" i="1"/>
  <c r="AO358" i="1"/>
  <c r="AM358" i="1"/>
  <c r="AN358" i="1"/>
  <c r="AL358" i="1"/>
  <c r="AK358" i="1"/>
  <c r="AH358" i="1"/>
  <c r="AI358" i="1"/>
  <c r="AJ358" i="1"/>
  <c r="AF358" i="1"/>
  <c r="AE358" i="1"/>
  <c r="AC358" i="1"/>
  <c r="AG358" i="1"/>
  <c r="AA358" i="1"/>
  <c r="AB358" i="1"/>
  <c r="X358" i="1"/>
  <c r="Z358" i="1"/>
  <c r="Y358" i="1"/>
  <c r="AD358" i="1"/>
  <c r="U358" i="1"/>
  <c r="V358" i="1"/>
  <c r="W358" i="1"/>
  <c r="T358" i="1"/>
  <c r="S358" i="1"/>
  <c r="P358" i="1"/>
  <c r="Q358" i="1"/>
  <c r="R358" i="1"/>
  <c r="AP316" i="1"/>
  <c r="AN316" i="1"/>
  <c r="AO316" i="1"/>
  <c r="AM316" i="1"/>
  <c r="AL316" i="1"/>
  <c r="AK316" i="1"/>
  <c r="AJ316" i="1"/>
  <c r="AH316" i="1"/>
  <c r="AI316" i="1"/>
  <c r="AG316" i="1"/>
  <c r="Z201" i="45" s="1"/>
  <c r="AE316" i="1"/>
  <c r="X201" i="45" s="1"/>
  <c r="AF316" i="1"/>
  <c r="Y201" i="45" s="1"/>
  <c r="AB316" i="1"/>
  <c r="U201" i="45" s="1"/>
  <c r="AC316" i="1"/>
  <c r="V201" i="45" s="1"/>
  <c r="AA316" i="1"/>
  <c r="AD316" i="1"/>
  <c r="W201" i="45" s="1"/>
  <c r="X316" i="1"/>
  <c r="Z316" i="1"/>
  <c r="Y316" i="1"/>
  <c r="T316" i="1"/>
  <c r="U316" i="1"/>
  <c r="V316" i="1"/>
  <c r="W316" i="1"/>
  <c r="S316" i="1"/>
  <c r="P316" i="1"/>
  <c r="Q316" i="1"/>
  <c r="R316" i="1"/>
  <c r="AP284" i="1"/>
  <c r="AN284" i="1"/>
  <c r="AO284" i="1"/>
  <c r="AM284" i="1"/>
  <c r="AL284" i="1"/>
  <c r="AK284" i="1"/>
  <c r="AJ284" i="1"/>
  <c r="AH284" i="1"/>
  <c r="AI284" i="1"/>
  <c r="AG284" i="1"/>
  <c r="Z164" i="45" s="1"/>
  <c r="AE284" i="1"/>
  <c r="X164" i="45" s="1"/>
  <c r="AB284" i="1"/>
  <c r="U164" i="45" s="1"/>
  <c r="AF284" i="1"/>
  <c r="Y164" i="45" s="1"/>
  <c r="AC284" i="1"/>
  <c r="V164" i="45" s="1"/>
  <c r="AD284" i="1"/>
  <c r="W164" i="45" s="1"/>
  <c r="AA284" i="1"/>
  <c r="X284" i="1"/>
  <c r="Y284" i="1"/>
  <c r="T284" i="1"/>
  <c r="U284" i="1"/>
  <c r="V284" i="1"/>
  <c r="S284" i="1"/>
  <c r="P284" i="1"/>
  <c r="Q284" i="1"/>
  <c r="R284" i="1"/>
  <c r="AP234" i="1"/>
  <c r="AO234" i="1"/>
  <c r="AN234" i="1"/>
  <c r="AM234" i="1"/>
  <c r="AL234" i="1"/>
  <c r="AI234" i="1"/>
  <c r="AJ234" i="1"/>
  <c r="AG234" i="1"/>
  <c r="AE234" i="1"/>
  <c r="AK234" i="1"/>
  <c r="AF234" i="1"/>
  <c r="AD234" i="1"/>
  <c r="AH234" i="1"/>
  <c r="Z234" i="1"/>
  <c r="AA234" i="1"/>
  <c r="AC234" i="1"/>
  <c r="AB234" i="1"/>
  <c r="Y234" i="1"/>
  <c r="X234" i="1"/>
  <c r="U234" i="1"/>
  <c r="W234" i="1"/>
  <c r="V234" i="1"/>
  <c r="T234" i="1"/>
  <c r="R234" i="1"/>
  <c r="AO144" i="1"/>
  <c r="AP144" i="1"/>
  <c r="AN144" i="1"/>
  <c r="AL144" i="1"/>
  <c r="AM144" i="1"/>
  <c r="AK144" i="1"/>
  <c r="AI144" i="1"/>
  <c r="AJ144" i="1"/>
  <c r="AF144" i="1"/>
  <c r="AG144" i="1"/>
  <c r="AH144" i="1"/>
  <c r="AD144" i="1"/>
  <c r="AB144" i="1"/>
  <c r="AA144" i="1"/>
  <c r="Y144" i="1"/>
  <c r="AC144" i="1"/>
  <c r="Z144" i="1"/>
  <c r="AE144" i="1"/>
  <c r="V144" i="1"/>
  <c r="W144" i="1"/>
  <c r="X144" i="1"/>
  <c r="S144" i="1"/>
  <c r="Q144" i="1"/>
  <c r="U144" i="1"/>
  <c r="T144" i="1"/>
  <c r="R144" i="1"/>
  <c r="AO6" i="1"/>
  <c r="AP6" i="1"/>
  <c r="AN6" i="1"/>
  <c r="AL6" i="1"/>
  <c r="AM6" i="1"/>
  <c r="AK6" i="1"/>
  <c r="AI6" i="1"/>
  <c r="AJ6" i="1"/>
  <c r="AH6" i="1"/>
  <c r="AG6" i="1"/>
  <c r="AC6" i="1"/>
  <c r="AE6" i="1"/>
  <c r="AD6" i="1"/>
  <c r="AF6" i="1"/>
  <c r="AB6" i="1"/>
  <c r="Y6" i="1"/>
  <c r="U6" i="1"/>
  <c r="V6" i="1"/>
  <c r="AA6" i="1"/>
  <c r="W6" i="1"/>
  <c r="Z6" i="1"/>
  <c r="Q6" i="1"/>
  <c r="R6" i="1"/>
  <c r="X6" i="1"/>
  <c r="T6" i="1"/>
  <c r="AO414" i="1"/>
  <c r="AN414" i="1"/>
  <c r="AP414" i="1"/>
  <c r="AM414" i="1"/>
  <c r="AL414" i="1"/>
  <c r="AK414" i="1"/>
  <c r="AJ414" i="1"/>
  <c r="AH414" i="1"/>
  <c r="AI414" i="1"/>
  <c r="AG414" i="1"/>
  <c r="AF414" i="1"/>
  <c r="AB414" i="1"/>
  <c r="AE414" i="1"/>
  <c r="AC414" i="1"/>
  <c r="AD414" i="1"/>
  <c r="AA414" i="1"/>
  <c r="Z414" i="1"/>
  <c r="X414" i="1"/>
  <c r="Y414" i="1"/>
  <c r="T414" i="1"/>
  <c r="U414" i="1"/>
  <c r="V414" i="1"/>
  <c r="P414" i="1"/>
  <c r="Q414" i="1"/>
  <c r="R414" i="1"/>
  <c r="AP397" i="1"/>
  <c r="AO397" i="1"/>
  <c r="AN397" i="1"/>
  <c r="AM397" i="1"/>
  <c r="AL397" i="1"/>
  <c r="AK397" i="1"/>
  <c r="AJ397" i="1"/>
  <c r="AH397" i="1"/>
  <c r="AI397" i="1"/>
  <c r="AG397" i="1"/>
  <c r="AE397" i="1"/>
  <c r="AF397" i="1"/>
  <c r="AB397" i="1"/>
  <c r="AC397" i="1"/>
  <c r="AA397" i="1"/>
  <c r="AD397" i="1"/>
  <c r="Y397" i="1"/>
  <c r="X397" i="1"/>
  <c r="T397" i="1"/>
  <c r="U397" i="1"/>
  <c r="V397" i="1"/>
  <c r="W397" i="1"/>
  <c r="S397" i="1"/>
  <c r="P397" i="1"/>
  <c r="R397" i="1"/>
  <c r="Q397" i="1"/>
  <c r="Z397" i="1"/>
  <c r="AP381" i="1"/>
  <c r="AN381" i="1"/>
  <c r="AO381" i="1"/>
  <c r="AM381" i="1"/>
  <c r="AL381" i="1"/>
  <c r="AK381" i="1"/>
  <c r="AJ381" i="1"/>
  <c r="AH381" i="1"/>
  <c r="AI381" i="1"/>
  <c r="AG381" i="1"/>
  <c r="AE381" i="1"/>
  <c r="AF381" i="1"/>
  <c r="AB381" i="1"/>
  <c r="AC381" i="1"/>
  <c r="AA381" i="1"/>
  <c r="AD381" i="1"/>
  <c r="Z381" i="1"/>
  <c r="X381" i="1"/>
  <c r="T381" i="1"/>
  <c r="U381" i="1"/>
  <c r="V381" i="1"/>
  <c r="W381" i="1"/>
  <c r="R381" i="1"/>
  <c r="P381" i="1"/>
  <c r="Y381" i="1"/>
  <c r="Q381" i="1"/>
  <c r="AO365" i="1"/>
  <c r="AN365" i="1"/>
  <c r="AP365" i="1"/>
  <c r="AM365" i="1"/>
  <c r="AK365" i="1"/>
  <c r="AL365" i="1"/>
  <c r="AJ365" i="1"/>
  <c r="AH365" i="1"/>
  <c r="AI365" i="1"/>
  <c r="AG365" i="1"/>
  <c r="AE365" i="1"/>
  <c r="AB365" i="1"/>
  <c r="AD365" i="1"/>
  <c r="AF365" i="1"/>
  <c r="AC365" i="1"/>
  <c r="AA365" i="1"/>
  <c r="X365" i="1"/>
  <c r="T365" i="1"/>
  <c r="Y365" i="1"/>
  <c r="U365" i="1"/>
  <c r="V365" i="1"/>
  <c r="Z365" i="1"/>
  <c r="P365" i="1"/>
  <c r="S365" i="1"/>
  <c r="Q365" i="1"/>
  <c r="W365" i="1"/>
  <c r="AN349" i="1"/>
  <c r="AO349" i="1"/>
  <c r="AP349" i="1"/>
  <c r="AM349" i="1"/>
  <c r="AL349" i="1"/>
  <c r="AK349" i="1"/>
  <c r="AJ349" i="1"/>
  <c r="AH349" i="1"/>
  <c r="AI349" i="1"/>
  <c r="AG349" i="1"/>
  <c r="AE349" i="1"/>
  <c r="AB349" i="1"/>
  <c r="AC349" i="1"/>
  <c r="AD349" i="1"/>
  <c r="AA349" i="1"/>
  <c r="Z349" i="1"/>
  <c r="X349" i="1"/>
  <c r="Y349" i="1"/>
  <c r="T349" i="1"/>
  <c r="AF349" i="1"/>
  <c r="U349" i="1"/>
  <c r="V349" i="1"/>
  <c r="W349" i="1"/>
  <c r="P349" i="1"/>
  <c r="Q349" i="1"/>
  <c r="R349" i="1"/>
  <c r="AP331" i="1"/>
  <c r="AO331" i="1"/>
  <c r="AN331" i="1"/>
  <c r="AM331" i="1"/>
  <c r="AL331" i="1"/>
  <c r="AK331" i="1"/>
  <c r="AJ331" i="1"/>
  <c r="AI331" i="1"/>
  <c r="AE331" i="1"/>
  <c r="AH331" i="1"/>
  <c r="AF331" i="1"/>
  <c r="AG331" i="1"/>
  <c r="AB331" i="1"/>
  <c r="Z331" i="1"/>
  <c r="AA331" i="1"/>
  <c r="AC331" i="1"/>
  <c r="AD331" i="1"/>
  <c r="U331" i="1"/>
  <c r="W331" i="1"/>
  <c r="V331" i="1"/>
  <c r="T331" i="1"/>
  <c r="Y331" i="1"/>
  <c r="X331" i="1"/>
  <c r="R331" i="1"/>
  <c r="AP307" i="1"/>
  <c r="AO307" i="1"/>
  <c r="AN307" i="1"/>
  <c r="AL307" i="1"/>
  <c r="AM307" i="1"/>
  <c r="AK307" i="1"/>
  <c r="AJ307" i="1"/>
  <c r="AI307" i="1"/>
  <c r="AH307" i="1"/>
  <c r="AG307" i="1"/>
  <c r="Z192" i="45" s="1"/>
  <c r="AE307" i="1"/>
  <c r="X192" i="45" s="1"/>
  <c r="AB307" i="1"/>
  <c r="U192" i="45" s="1"/>
  <c r="AF307" i="1"/>
  <c r="Y192" i="45" s="1"/>
  <c r="Z307" i="1"/>
  <c r="AC307" i="1"/>
  <c r="V192" i="45" s="1"/>
  <c r="AA307" i="1"/>
  <c r="AD307" i="1"/>
  <c r="W192" i="45" s="1"/>
  <c r="Y307" i="1"/>
  <c r="X307" i="1"/>
  <c r="U307" i="1"/>
  <c r="W307" i="1"/>
  <c r="R307" i="1"/>
  <c r="AP291" i="1"/>
  <c r="AO291" i="1"/>
  <c r="AN291" i="1"/>
  <c r="AM291" i="1"/>
  <c r="AL291" i="1"/>
  <c r="AK291" i="1"/>
  <c r="AJ291" i="1"/>
  <c r="AI291" i="1"/>
  <c r="AF291" i="1"/>
  <c r="Y171" i="45" s="1"/>
  <c r="AE291" i="1"/>
  <c r="X171" i="45" s="1"/>
  <c r="AB291" i="1"/>
  <c r="U171" i="45" s="1"/>
  <c r="AH291" i="1"/>
  <c r="Z291" i="1"/>
  <c r="AD291" i="1"/>
  <c r="W171" i="45" s="1"/>
  <c r="AC291" i="1"/>
  <c r="V171" i="45" s="1"/>
  <c r="AA291" i="1"/>
  <c r="AG291" i="1"/>
  <c r="Z171" i="45" s="1"/>
  <c r="U291" i="1"/>
  <c r="X291" i="1"/>
  <c r="W291" i="1"/>
  <c r="Y291" i="1"/>
  <c r="V291" i="1"/>
  <c r="T291" i="1"/>
  <c r="S291" i="1"/>
  <c r="R291" i="1"/>
  <c r="AP283" i="1"/>
  <c r="AO283" i="1"/>
  <c r="AN283" i="1"/>
  <c r="AM283" i="1"/>
  <c r="AL283" i="1"/>
  <c r="AK283" i="1"/>
  <c r="AJ283" i="1"/>
  <c r="AI283" i="1"/>
  <c r="AH283" i="1"/>
  <c r="AG283" i="1"/>
  <c r="Z163" i="45" s="1"/>
  <c r="AE283" i="1"/>
  <c r="X163" i="45" s="1"/>
  <c r="AB283" i="1"/>
  <c r="U163" i="45" s="1"/>
  <c r="AF283" i="1"/>
  <c r="Y163" i="45" s="1"/>
  <c r="AD283" i="1"/>
  <c r="W163" i="45" s="1"/>
  <c r="Z283" i="1"/>
  <c r="AA283" i="1"/>
  <c r="Y283" i="1"/>
  <c r="X283" i="1"/>
  <c r="U283" i="1"/>
  <c r="V283" i="1"/>
  <c r="AC283" i="1"/>
  <c r="V163" i="45" s="1"/>
  <c r="W283" i="1"/>
  <c r="S283" i="1"/>
  <c r="R283" i="1"/>
  <c r="AP266" i="1"/>
  <c r="AO266" i="1"/>
  <c r="AN266" i="1"/>
  <c r="AM266" i="1"/>
  <c r="AL266" i="1"/>
  <c r="AK266" i="1"/>
  <c r="AJ266" i="1"/>
  <c r="AI266" i="1"/>
  <c r="AG266" i="1"/>
  <c r="Z146" i="45" s="1"/>
  <c r="AE266" i="1"/>
  <c r="X146" i="45" s="1"/>
  <c r="AF266" i="1"/>
  <c r="Y146" i="45" s="1"/>
  <c r="AB266" i="1"/>
  <c r="U146" i="45" s="1"/>
  <c r="Z266" i="1"/>
  <c r="AH266" i="1"/>
  <c r="AA266" i="1"/>
  <c r="AC266" i="1"/>
  <c r="V146" i="45" s="1"/>
  <c r="AD266" i="1"/>
  <c r="W146" i="45" s="1"/>
  <c r="U266" i="1"/>
  <c r="W266" i="1"/>
  <c r="V266" i="1"/>
  <c r="Y266" i="1"/>
  <c r="S266" i="1"/>
  <c r="X266" i="1"/>
  <c r="T266" i="1"/>
  <c r="R266" i="1"/>
  <c r="AP242" i="1"/>
  <c r="AM242" i="1"/>
  <c r="AN242" i="1"/>
  <c r="AL242" i="1"/>
  <c r="AO242" i="1"/>
  <c r="AK242" i="1"/>
  <c r="AJ242" i="1"/>
  <c r="AI242" i="1"/>
  <c r="AH242" i="1"/>
  <c r="AE242" i="1"/>
  <c r="AB242" i="1"/>
  <c r="AF242" i="1"/>
  <c r="AG242" i="1"/>
  <c r="Z242" i="1"/>
  <c r="AC242" i="1"/>
  <c r="AA242" i="1"/>
  <c r="AD242" i="1"/>
  <c r="Y242" i="1"/>
  <c r="U242" i="1"/>
  <c r="X242" i="1"/>
  <c r="T242" i="1"/>
  <c r="S242" i="1"/>
  <c r="V242" i="1"/>
  <c r="R242" i="1"/>
  <c r="AP225" i="1"/>
  <c r="AO225" i="1"/>
  <c r="AN225" i="1"/>
  <c r="AM225" i="1"/>
  <c r="AL225" i="1"/>
  <c r="AK225" i="1"/>
  <c r="AJ225" i="1"/>
  <c r="AI225" i="1"/>
  <c r="AH225" i="1"/>
  <c r="AE225" i="1"/>
  <c r="AF225" i="1"/>
  <c r="AG225" i="1"/>
  <c r="AD225" i="1"/>
  <c r="AC225" i="1"/>
  <c r="AA225" i="1"/>
  <c r="AB225" i="1"/>
  <c r="Z225" i="1"/>
  <c r="W225" i="1"/>
  <c r="S225" i="1"/>
  <c r="T225" i="1"/>
  <c r="X225" i="1"/>
  <c r="U225" i="1"/>
  <c r="V225" i="1"/>
  <c r="AO208" i="1"/>
  <c r="AP208" i="1"/>
  <c r="AN208" i="1"/>
  <c r="AM208" i="1"/>
  <c r="AK208" i="1"/>
  <c r="AL208" i="1"/>
  <c r="AJ208" i="1"/>
  <c r="AH208" i="1"/>
  <c r="AG208" i="1"/>
  <c r="AI208" i="1"/>
  <c r="AD208" i="1"/>
  <c r="AF208" i="1"/>
  <c r="AE208" i="1"/>
  <c r="AA208" i="1"/>
  <c r="Z208" i="1"/>
  <c r="W208" i="1"/>
  <c r="X208" i="1"/>
  <c r="T208" i="1"/>
  <c r="Y208" i="1"/>
  <c r="V208" i="1"/>
  <c r="R208" i="1"/>
  <c r="AC208" i="1"/>
  <c r="AB208" i="1"/>
  <c r="U208" i="1"/>
  <c r="S208" i="1"/>
  <c r="AP190" i="1"/>
  <c r="AO190" i="1"/>
  <c r="AN190" i="1"/>
  <c r="AK190" i="1"/>
  <c r="AM190" i="1"/>
  <c r="AL190" i="1"/>
  <c r="AJ190" i="1"/>
  <c r="AI190" i="1"/>
  <c r="AH190" i="1"/>
  <c r="AG190" i="1"/>
  <c r="Z91" i="45" s="1"/>
  <c r="AF190" i="1"/>
  <c r="Y91" i="45" s="1"/>
  <c r="AD190" i="1"/>
  <c r="W91" i="45" s="1"/>
  <c r="AE190" i="1"/>
  <c r="X91" i="45" s="1"/>
  <c r="AB190" i="1"/>
  <c r="U91" i="45" s="1"/>
  <c r="Y190" i="1"/>
  <c r="AC190" i="1"/>
  <c r="V91" i="45" s="1"/>
  <c r="V190" i="1"/>
  <c r="X190" i="1"/>
  <c r="W190" i="1"/>
  <c r="AA190" i="1"/>
  <c r="T190" i="1"/>
  <c r="Z190" i="1"/>
  <c r="R190" i="1"/>
  <c r="AO161" i="1"/>
  <c r="AP161" i="1"/>
  <c r="AN161" i="1"/>
  <c r="AK161" i="1"/>
  <c r="AL161" i="1"/>
  <c r="AM161" i="1"/>
  <c r="AJ161" i="1"/>
  <c r="AI161" i="1"/>
  <c r="AH161" i="1"/>
  <c r="AF161" i="1"/>
  <c r="AG161" i="1"/>
  <c r="AC161" i="1"/>
  <c r="AD161" i="1"/>
  <c r="AE161" i="1"/>
  <c r="AB161" i="1"/>
  <c r="AA161" i="1"/>
  <c r="Y161" i="1"/>
  <c r="U161" i="1"/>
  <c r="X161" i="1"/>
  <c r="V161" i="1"/>
  <c r="W161" i="1"/>
  <c r="T161" i="1"/>
  <c r="Q161" i="1"/>
  <c r="R161" i="1"/>
  <c r="Z161" i="1"/>
  <c r="S161" i="1"/>
  <c r="AO152" i="1"/>
  <c r="AP152" i="1"/>
  <c r="AM152" i="1"/>
  <c r="AK152" i="1"/>
  <c r="AN152" i="1"/>
  <c r="AL152" i="1"/>
  <c r="AI152" i="1"/>
  <c r="AF152" i="1"/>
  <c r="AC152" i="1"/>
  <c r="AG152" i="1"/>
  <c r="AE152" i="1"/>
  <c r="AJ152" i="1"/>
  <c r="AB152" i="1"/>
  <c r="AH152" i="1"/>
  <c r="Y152" i="1"/>
  <c r="AA152" i="1"/>
  <c r="X152" i="1"/>
  <c r="U152" i="1"/>
  <c r="V152" i="1"/>
  <c r="W152" i="1"/>
  <c r="AD152" i="1"/>
  <c r="Q152" i="1"/>
  <c r="R152" i="1"/>
  <c r="AP124" i="1"/>
  <c r="AO124" i="1"/>
  <c r="AN124" i="1"/>
  <c r="AM124" i="1"/>
  <c r="AL124" i="1"/>
  <c r="AJ124" i="1"/>
  <c r="AK124" i="1"/>
  <c r="AI124" i="1"/>
  <c r="AG124" i="1"/>
  <c r="AF124" i="1"/>
  <c r="AC124" i="1"/>
  <c r="AH124" i="1"/>
  <c r="AE124" i="1"/>
  <c r="AA124" i="1"/>
  <c r="AB124" i="1"/>
  <c r="AD124" i="1"/>
  <c r="Z124" i="1"/>
  <c r="Y124" i="1"/>
  <c r="U124" i="1"/>
  <c r="V124" i="1"/>
  <c r="X124" i="1"/>
  <c r="W124" i="1"/>
  <c r="S124" i="1"/>
  <c r="T124" i="1"/>
  <c r="AP107" i="1"/>
  <c r="AO107" i="1"/>
  <c r="AN107" i="1"/>
  <c r="AM107" i="1"/>
  <c r="AL107" i="1"/>
  <c r="AK107" i="1"/>
  <c r="AJ107" i="1"/>
  <c r="AI107" i="1"/>
  <c r="AG107" i="1"/>
  <c r="AF107" i="1"/>
  <c r="AC107" i="1"/>
  <c r="AH107" i="1"/>
  <c r="AA107" i="1"/>
  <c r="AB107" i="1"/>
  <c r="AD107" i="1"/>
  <c r="Z107" i="1"/>
  <c r="AE107" i="1"/>
  <c r="Y107" i="1"/>
  <c r="U107" i="1"/>
  <c r="V107" i="1"/>
  <c r="X107" i="1"/>
  <c r="T107" i="1"/>
  <c r="W107" i="1"/>
  <c r="AO90" i="1"/>
  <c r="AP90" i="1"/>
  <c r="AN90" i="1"/>
  <c r="AM90" i="1"/>
  <c r="AK90" i="1"/>
  <c r="AL90" i="1"/>
  <c r="AI90" i="1"/>
  <c r="AJ90" i="1"/>
  <c r="AG90" i="1"/>
  <c r="AE90" i="1"/>
  <c r="AF90" i="1"/>
  <c r="AD90" i="1"/>
  <c r="AH90" i="1"/>
  <c r="AC90" i="1"/>
  <c r="AB90" i="1"/>
  <c r="AA90" i="1"/>
  <c r="Z90" i="1"/>
  <c r="Y90" i="1"/>
  <c r="X90" i="1"/>
  <c r="T90" i="1"/>
  <c r="U90" i="1"/>
  <c r="V90" i="1"/>
  <c r="S90" i="1"/>
  <c r="W90" i="1"/>
  <c r="R90" i="1"/>
  <c r="K57" i="45" s="1"/>
  <c r="AP72" i="1"/>
  <c r="AO72" i="1"/>
  <c r="AM72" i="1"/>
  <c r="AN72" i="1"/>
  <c r="AL72" i="1"/>
  <c r="AK72" i="1"/>
  <c r="AI72" i="1"/>
  <c r="AH72" i="1"/>
  <c r="AJ72" i="1"/>
  <c r="AF72" i="1"/>
  <c r="AE72" i="1"/>
  <c r="AG72" i="1"/>
  <c r="Z72" i="1"/>
  <c r="AA72" i="1"/>
  <c r="AB72" i="1"/>
  <c r="X72" i="1"/>
  <c r="Y72" i="1"/>
  <c r="U72" i="1"/>
  <c r="AC72" i="1"/>
  <c r="S72" i="1"/>
  <c r="V72" i="1"/>
  <c r="AD72" i="1"/>
  <c r="W72" i="1"/>
  <c r="R72" i="1"/>
  <c r="AP54" i="1"/>
  <c r="AO54" i="1"/>
  <c r="AN54" i="1"/>
  <c r="AM54" i="1"/>
  <c r="AL54" i="1"/>
  <c r="AK54" i="1"/>
  <c r="AI54" i="1"/>
  <c r="AH54" i="1"/>
  <c r="AJ54" i="1"/>
  <c r="AF54" i="1"/>
  <c r="AE54" i="1"/>
  <c r="Z54" i="1"/>
  <c r="AA54" i="1"/>
  <c r="AC54" i="1"/>
  <c r="AG54" i="1"/>
  <c r="AB54" i="1"/>
  <c r="AD54" i="1"/>
  <c r="X54" i="1"/>
  <c r="Y54" i="1"/>
  <c r="U54" i="1"/>
  <c r="V54" i="1"/>
  <c r="R54" i="1"/>
  <c r="AP36" i="1"/>
  <c r="AO36" i="1"/>
  <c r="AN36" i="1"/>
  <c r="AM36" i="1"/>
  <c r="AL36" i="1"/>
  <c r="AK36" i="1"/>
  <c r="AI36" i="1"/>
  <c r="AH36" i="1"/>
  <c r="AJ36" i="1"/>
  <c r="AE36" i="1"/>
  <c r="AG36" i="1"/>
  <c r="AF36" i="1"/>
  <c r="Z36" i="1"/>
  <c r="AA36" i="1"/>
  <c r="AB36" i="1"/>
  <c r="AD36" i="1"/>
  <c r="AC36" i="1"/>
  <c r="X36" i="1"/>
  <c r="Y36" i="1"/>
  <c r="U36" i="1"/>
  <c r="S36" i="1"/>
  <c r="T36" i="1"/>
  <c r="V36" i="1"/>
  <c r="W36" i="1"/>
  <c r="R36" i="1"/>
  <c r="AP27" i="1"/>
  <c r="AO27" i="1"/>
  <c r="AN27" i="1"/>
  <c r="AM27" i="1"/>
  <c r="AL27" i="1"/>
  <c r="AK27" i="1"/>
  <c r="AI27" i="1"/>
  <c r="AH27" i="1"/>
  <c r="AJ27" i="1"/>
  <c r="AG27" i="1"/>
  <c r="AE27" i="1"/>
  <c r="Z27" i="1"/>
  <c r="AD27" i="1"/>
  <c r="AA27" i="1"/>
  <c r="AB27" i="1"/>
  <c r="AF27" i="1"/>
  <c r="X27" i="1"/>
  <c r="AC27" i="1"/>
  <c r="U27" i="1"/>
  <c r="Y27" i="1"/>
  <c r="W27" i="1"/>
  <c r="S27" i="1"/>
  <c r="R27" i="1"/>
  <c r="AP11" i="1"/>
  <c r="AO11" i="1"/>
  <c r="AN11" i="1"/>
  <c r="AM11" i="1"/>
  <c r="AL11" i="1"/>
  <c r="AK11" i="1"/>
  <c r="AI11" i="1"/>
  <c r="AH11" i="1"/>
  <c r="AG11" i="1"/>
  <c r="Z7" i="45" s="1"/>
  <c r="AE11" i="1"/>
  <c r="X7" i="45" s="1"/>
  <c r="AF11" i="1"/>
  <c r="Y7" i="45" s="1"/>
  <c r="AJ11" i="1"/>
  <c r="Z11" i="1"/>
  <c r="AC11" i="1"/>
  <c r="V7" i="45" s="1"/>
  <c r="AD11" i="1"/>
  <c r="W7" i="45" s="1"/>
  <c r="AA11" i="1"/>
  <c r="AB11" i="1"/>
  <c r="U7" i="45" s="1"/>
  <c r="X11" i="1"/>
  <c r="U11" i="1"/>
  <c r="W11" i="1"/>
  <c r="V11" i="1"/>
  <c r="Y11" i="1"/>
  <c r="T11" i="1"/>
  <c r="S11" i="1"/>
  <c r="R11" i="1"/>
  <c r="AP429" i="1"/>
  <c r="AO429" i="1"/>
  <c r="AN429" i="1"/>
  <c r="AL429" i="1"/>
  <c r="AM429" i="1"/>
  <c r="AK429" i="1"/>
  <c r="AJ429" i="1"/>
  <c r="AI429" i="1"/>
  <c r="AH429" i="1"/>
  <c r="AE429" i="1"/>
  <c r="X119" i="45" s="1"/>
  <c r="AG429" i="1"/>
  <c r="Z119" i="45" s="1"/>
  <c r="AB429" i="1"/>
  <c r="U119" i="45" s="1"/>
  <c r="AD429" i="1"/>
  <c r="W119" i="45" s="1"/>
  <c r="Z429" i="1"/>
  <c r="AA429" i="1"/>
  <c r="AC429" i="1"/>
  <c r="V119" i="45" s="1"/>
  <c r="AF429" i="1"/>
  <c r="Y119" i="45" s="1"/>
  <c r="T429" i="1"/>
  <c r="X429" i="1"/>
  <c r="U429" i="1"/>
  <c r="Y429" i="1"/>
  <c r="S429" i="1"/>
  <c r="R429" i="1"/>
  <c r="V429" i="1"/>
  <c r="W429" i="1"/>
  <c r="AP421" i="1"/>
  <c r="AO421" i="1"/>
  <c r="AN421" i="1"/>
  <c r="AM421" i="1"/>
  <c r="AL421" i="1"/>
  <c r="AK421" i="1"/>
  <c r="AJ421" i="1"/>
  <c r="AI421" i="1"/>
  <c r="AF421" i="1"/>
  <c r="AE421" i="1"/>
  <c r="AB421" i="1"/>
  <c r="AG421" i="1"/>
  <c r="Z421" i="1"/>
  <c r="AC421" i="1"/>
  <c r="AD421" i="1"/>
  <c r="AA421" i="1"/>
  <c r="AH421" i="1"/>
  <c r="Y421" i="1"/>
  <c r="T421" i="1"/>
  <c r="U421" i="1"/>
  <c r="W421" i="1"/>
  <c r="V421" i="1"/>
  <c r="S421" i="1"/>
  <c r="X421" i="1"/>
  <c r="AP413" i="1"/>
  <c r="AO413" i="1"/>
  <c r="AN413" i="1"/>
  <c r="AM413" i="1"/>
  <c r="AL413" i="1"/>
  <c r="AK413" i="1"/>
  <c r="AJ413" i="1"/>
  <c r="AI413" i="1"/>
  <c r="AH413" i="1"/>
  <c r="AG413" i="1"/>
  <c r="AF413" i="1"/>
  <c r="AB413" i="1"/>
  <c r="AE413" i="1"/>
  <c r="AD413" i="1"/>
  <c r="Z413" i="1"/>
  <c r="AA413" i="1"/>
  <c r="AC413" i="1"/>
  <c r="Y413" i="1"/>
  <c r="T413" i="1"/>
  <c r="X413" i="1"/>
  <c r="U413" i="1"/>
  <c r="W413" i="1"/>
  <c r="S413" i="1"/>
  <c r="V413" i="1"/>
  <c r="R413" i="1"/>
  <c r="AP405" i="1"/>
  <c r="AN405" i="1"/>
  <c r="AO405" i="1"/>
  <c r="AM405" i="1"/>
  <c r="AL405" i="1"/>
  <c r="AK405" i="1"/>
  <c r="AJ405" i="1"/>
  <c r="AI405" i="1"/>
  <c r="AH405" i="1"/>
  <c r="AF405" i="1"/>
  <c r="AG405" i="1"/>
  <c r="AD405" i="1"/>
  <c r="AB405" i="1"/>
  <c r="Z405" i="1"/>
  <c r="AC405" i="1"/>
  <c r="AE405" i="1"/>
  <c r="AA405" i="1"/>
  <c r="Y405" i="1"/>
  <c r="X405" i="1"/>
  <c r="T405" i="1"/>
  <c r="U405" i="1"/>
  <c r="W405" i="1"/>
  <c r="V405" i="1"/>
  <c r="S405" i="1"/>
  <c r="R405" i="1"/>
  <c r="AP396" i="1"/>
  <c r="AO396" i="1"/>
  <c r="AN396" i="1"/>
  <c r="AM396" i="1"/>
  <c r="AL396" i="1"/>
  <c r="AJ396" i="1"/>
  <c r="AK396" i="1"/>
  <c r="AI396" i="1"/>
  <c r="AH396" i="1"/>
  <c r="AE396" i="1"/>
  <c r="AG396" i="1"/>
  <c r="AB396" i="1"/>
  <c r="AF396" i="1"/>
  <c r="Z396" i="1"/>
  <c r="AA396" i="1"/>
  <c r="AD396" i="1"/>
  <c r="Y396" i="1"/>
  <c r="T396" i="1"/>
  <c r="U396" i="1"/>
  <c r="W396" i="1"/>
  <c r="V396" i="1"/>
  <c r="S396" i="1"/>
  <c r="AP388" i="1"/>
  <c r="AO388" i="1"/>
  <c r="AN388" i="1"/>
  <c r="AM388" i="1"/>
  <c r="AL388" i="1"/>
  <c r="AK388" i="1"/>
  <c r="AJ388" i="1"/>
  <c r="AI388" i="1"/>
  <c r="AH388" i="1"/>
  <c r="AF388" i="1"/>
  <c r="AG388" i="1"/>
  <c r="AE388" i="1"/>
  <c r="AB388" i="1"/>
  <c r="AD388" i="1"/>
  <c r="Z388" i="1"/>
  <c r="AC388" i="1"/>
  <c r="AA388" i="1"/>
  <c r="Y388" i="1"/>
  <c r="T388" i="1"/>
  <c r="X388" i="1"/>
  <c r="U388" i="1"/>
  <c r="V388" i="1"/>
  <c r="S388" i="1"/>
  <c r="W388" i="1"/>
  <c r="R388" i="1"/>
  <c r="AP380" i="1"/>
  <c r="AO380" i="1"/>
  <c r="AN380" i="1"/>
  <c r="AL380" i="1"/>
  <c r="AM380" i="1"/>
  <c r="AJ380" i="1"/>
  <c r="AK380" i="1"/>
  <c r="AI380" i="1"/>
  <c r="AE380" i="1"/>
  <c r="AD380" i="1"/>
  <c r="AG380" i="1"/>
  <c r="AB380" i="1"/>
  <c r="AH380" i="1"/>
  <c r="Z380" i="1"/>
  <c r="AA380" i="1"/>
  <c r="AF380" i="1"/>
  <c r="Y380" i="1"/>
  <c r="AC380" i="1"/>
  <c r="T380" i="1"/>
  <c r="U380" i="1"/>
  <c r="X380" i="1"/>
  <c r="W380" i="1"/>
  <c r="S380" i="1"/>
  <c r="R380" i="1"/>
  <c r="AP372" i="1"/>
  <c r="AO372" i="1"/>
  <c r="AM372" i="1"/>
  <c r="AL372" i="1"/>
  <c r="AN372" i="1"/>
  <c r="AK372" i="1"/>
  <c r="AJ372" i="1"/>
  <c r="AI372" i="1"/>
  <c r="AH372" i="1"/>
  <c r="AG372" i="1"/>
  <c r="AF372" i="1"/>
  <c r="AE372" i="1"/>
  <c r="AB372" i="1"/>
  <c r="Z372" i="1"/>
  <c r="AC372" i="1"/>
  <c r="AA372" i="1"/>
  <c r="AD372" i="1"/>
  <c r="Y372" i="1"/>
  <c r="T372" i="1"/>
  <c r="U372" i="1"/>
  <c r="X372" i="1"/>
  <c r="R372" i="1"/>
  <c r="W372" i="1"/>
  <c r="V372" i="1"/>
  <c r="S372" i="1"/>
  <c r="AP364" i="1"/>
  <c r="AO364" i="1"/>
  <c r="AN364" i="1"/>
  <c r="AL364" i="1"/>
  <c r="AM364" i="1"/>
  <c r="AJ364" i="1"/>
  <c r="AK364" i="1"/>
  <c r="AI364" i="1"/>
  <c r="AH364" i="1"/>
  <c r="AE364" i="1"/>
  <c r="AG364" i="1"/>
  <c r="AB364" i="1"/>
  <c r="AD364" i="1"/>
  <c r="AF364" i="1"/>
  <c r="Z364" i="1"/>
  <c r="AA364" i="1"/>
  <c r="X364" i="1"/>
  <c r="T364" i="1"/>
  <c r="Y364" i="1"/>
  <c r="U364" i="1"/>
  <c r="V364" i="1"/>
  <c r="R364" i="1"/>
  <c r="AC364" i="1"/>
  <c r="AP356" i="1"/>
  <c r="AI240" i="45" s="1"/>
  <c r="AO356" i="1"/>
  <c r="AH240" i="45" s="1"/>
  <c r="AN356" i="1"/>
  <c r="AG240" i="45" s="1"/>
  <c r="AM356" i="1"/>
  <c r="AF240" i="45" s="1"/>
  <c r="AL356" i="1"/>
  <c r="AE240" i="45" s="1"/>
  <c r="AK356" i="1"/>
  <c r="AD240" i="45" s="1"/>
  <c r="AJ356" i="1"/>
  <c r="AC240" i="45" s="1"/>
  <c r="AI356" i="1"/>
  <c r="AB240" i="45" s="1"/>
  <c r="AE356" i="1"/>
  <c r="X240" i="45" s="1"/>
  <c r="AF356" i="1"/>
  <c r="Y240" i="45" s="1"/>
  <c r="AH356" i="1"/>
  <c r="AA240" i="45" s="1"/>
  <c r="AB356" i="1"/>
  <c r="U240" i="45" s="1"/>
  <c r="AG356" i="1"/>
  <c r="Z240" i="45" s="1"/>
  <c r="Z356" i="1"/>
  <c r="S240" i="45" s="1"/>
  <c r="AD356" i="1"/>
  <c r="W240" i="45" s="1"/>
  <c r="AC356" i="1"/>
  <c r="V240" i="45" s="1"/>
  <c r="AA356" i="1"/>
  <c r="T240" i="45" s="1"/>
  <c r="T356" i="1"/>
  <c r="M240" i="45" s="1"/>
  <c r="U356" i="1"/>
  <c r="N240" i="45" s="1"/>
  <c r="Y356" i="1"/>
  <c r="R240" i="45" s="1"/>
  <c r="W356" i="1"/>
  <c r="P240" i="45" s="1"/>
  <c r="V356" i="1"/>
  <c r="O240" i="45" s="1"/>
  <c r="S356" i="1"/>
  <c r="L240" i="45" s="1"/>
  <c r="X356" i="1"/>
  <c r="Q240" i="45" s="1"/>
  <c r="AP348" i="1"/>
  <c r="AO348" i="1"/>
  <c r="AN348" i="1"/>
  <c r="AM348" i="1"/>
  <c r="AL348" i="1"/>
  <c r="AK348" i="1"/>
  <c r="AJ348" i="1"/>
  <c r="AI348" i="1"/>
  <c r="AH348" i="1"/>
  <c r="AF348" i="1"/>
  <c r="AG348" i="1"/>
  <c r="AE348" i="1"/>
  <c r="AB348" i="1"/>
  <c r="AD348" i="1"/>
  <c r="Z348" i="1"/>
  <c r="AA348" i="1"/>
  <c r="AC348" i="1"/>
  <c r="Y348" i="1"/>
  <c r="T348" i="1"/>
  <c r="X348" i="1"/>
  <c r="U348" i="1"/>
  <c r="W348" i="1"/>
  <c r="S348" i="1"/>
  <c r="R348" i="1"/>
  <c r="AP339" i="1"/>
  <c r="AN339" i="1"/>
  <c r="AO339" i="1"/>
  <c r="AM339" i="1"/>
  <c r="AL339" i="1"/>
  <c r="AK339" i="1"/>
  <c r="AJ339" i="1"/>
  <c r="AI339" i="1"/>
  <c r="AH339" i="1"/>
  <c r="AE339" i="1"/>
  <c r="AG339" i="1"/>
  <c r="AF339" i="1"/>
  <c r="AD339" i="1"/>
  <c r="AB339" i="1"/>
  <c r="Z339" i="1"/>
  <c r="AC339" i="1"/>
  <c r="AA339" i="1"/>
  <c r="X339" i="1"/>
  <c r="Y339" i="1"/>
  <c r="U339" i="1"/>
  <c r="W339" i="1"/>
  <c r="V339" i="1"/>
  <c r="T339" i="1"/>
  <c r="S339" i="1"/>
  <c r="R339" i="1"/>
  <c r="AP330" i="1"/>
  <c r="AO330" i="1"/>
  <c r="AM330" i="1"/>
  <c r="AN330" i="1"/>
  <c r="AL330" i="1"/>
  <c r="AK330" i="1"/>
  <c r="AJ330" i="1"/>
  <c r="AI330" i="1"/>
  <c r="AF330" i="1"/>
  <c r="Y205" i="45" s="1"/>
  <c r="AG330" i="1"/>
  <c r="Z205" i="45" s="1"/>
  <c r="AD330" i="1"/>
  <c r="W205" i="45" s="1"/>
  <c r="AE330" i="1"/>
  <c r="X205" i="45" s="1"/>
  <c r="AH330" i="1"/>
  <c r="AC330" i="1"/>
  <c r="V205" i="45" s="1"/>
  <c r="AA330" i="1"/>
  <c r="AB330" i="1"/>
  <c r="U205" i="45" s="1"/>
  <c r="X330" i="1"/>
  <c r="Z330" i="1"/>
  <c r="Y330" i="1"/>
  <c r="W330" i="1"/>
  <c r="S330" i="1"/>
  <c r="T330" i="1"/>
  <c r="U330" i="1"/>
  <c r="V330" i="1"/>
  <c r="Q330" i="1"/>
  <c r="AP322" i="1"/>
  <c r="AO322" i="1"/>
  <c r="AM322" i="1"/>
  <c r="AN322" i="1"/>
  <c r="AL322" i="1"/>
  <c r="AK322" i="1"/>
  <c r="AJ322" i="1"/>
  <c r="AI322" i="1"/>
  <c r="AH322" i="1"/>
  <c r="AF322" i="1"/>
  <c r="AD322" i="1"/>
  <c r="AG322" i="1"/>
  <c r="AE322" i="1"/>
  <c r="AC322" i="1"/>
  <c r="AA322" i="1"/>
  <c r="AB322" i="1"/>
  <c r="X322" i="1"/>
  <c r="W322" i="1"/>
  <c r="S322" i="1"/>
  <c r="Z322" i="1"/>
  <c r="T322" i="1"/>
  <c r="Y322" i="1"/>
  <c r="U322" i="1"/>
  <c r="V322" i="1"/>
  <c r="Q322" i="1"/>
  <c r="AP314" i="1"/>
  <c r="AN314" i="1"/>
  <c r="AM314" i="1"/>
  <c r="AO314" i="1"/>
  <c r="AL314" i="1"/>
  <c r="AK314" i="1"/>
  <c r="AJ314" i="1"/>
  <c r="AH314" i="1"/>
  <c r="AI314" i="1"/>
  <c r="AF314" i="1"/>
  <c r="AD314" i="1"/>
  <c r="AE314" i="1"/>
  <c r="AG314" i="1"/>
  <c r="AC314" i="1"/>
  <c r="AB314" i="1"/>
  <c r="AA314" i="1"/>
  <c r="Z314" i="1"/>
  <c r="X314" i="1"/>
  <c r="W314" i="1"/>
  <c r="S314" i="1"/>
  <c r="T314" i="1"/>
  <c r="U314" i="1"/>
  <c r="Y314" i="1"/>
  <c r="V314" i="1"/>
  <c r="Q314" i="1"/>
  <c r="AP306" i="1"/>
  <c r="AO306" i="1"/>
  <c r="AN306" i="1"/>
  <c r="AM306" i="1"/>
  <c r="AL306" i="1"/>
  <c r="AK306" i="1"/>
  <c r="AJ306" i="1"/>
  <c r="AH306" i="1"/>
  <c r="AF306" i="1"/>
  <c r="Y191" i="45" s="1"/>
  <c r="AG306" i="1"/>
  <c r="Z191" i="45" s="1"/>
  <c r="AD306" i="1"/>
  <c r="W191" i="45" s="1"/>
  <c r="AE306" i="1"/>
  <c r="X191" i="45" s="1"/>
  <c r="AI306" i="1"/>
  <c r="AC306" i="1"/>
  <c r="V191" i="45" s="1"/>
  <c r="AB306" i="1"/>
  <c r="U191" i="45" s="1"/>
  <c r="AA306" i="1"/>
  <c r="Z306" i="1"/>
  <c r="X306" i="1"/>
  <c r="W306" i="1"/>
  <c r="S306" i="1"/>
  <c r="Y306" i="1"/>
  <c r="T306" i="1"/>
  <c r="U306" i="1"/>
  <c r="V306" i="1"/>
  <c r="Q306" i="1"/>
  <c r="AP298" i="1"/>
  <c r="AO298" i="1"/>
  <c r="AN298" i="1"/>
  <c r="AM298" i="1"/>
  <c r="AL298" i="1"/>
  <c r="AK298" i="1"/>
  <c r="AI298" i="1"/>
  <c r="AJ298" i="1"/>
  <c r="AF298" i="1"/>
  <c r="Y183" i="45" s="1"/>
  <c r="AD298" i="1"/>
  <c r="W183" i="45" s="1"/>
  <c r="AE298" i="1"/>
  <c r="X183" i="45" s="1"/>
  <c r="AG298" i="1"/>
  <c r="Z183" i="45" s="1"/>
  <c r="AH298" i="1"/>
  <c r="AC298" i="1"/>
  <c r="V183" i="45" s="1"/>
  <c r="AA298" i="1"/>
  <c r="AB298" i="1"/>
  <c r="U183" i="45" s="1"/>
  <c r="Z298" i="1"/>
  <c r="X298" i="1"/>
  <c r="W298" i="1"/>
  <c r="S298" i="1"/>
  <c r="T298" i="1"/>
  <c r="Y298" i="1"/>
  <c r="U298" i="1"/>
  <c r="V298" i="1"/>
  <c r="Q298" i="1"/>
  <c r="AP290" i="1"/>
  <c r="AO290" i="1"/>
  <c r="AN290" i="1"/>
  <c r="AM290" i="1"/>
  <c r="AL290" i="1"/>
  <c r="AK290" i="1"/>
  <c r="AJ290" i="1"/>
  <c r="AI290" i="1"/>
  <c r="AH290" i="1"/>
  <c r="AF290" i="1"/>
  <c r="Y170" i="45" s="1"/>
  <c r="AD290" i="1"/>
  <c r="W170" i="45" s="1"/>
  <c r="AE290" i="1"/>
  <c r="X170" i="45" s="1"/>
  <c r="AC290" i="1"/>
  <c r="V170" i="45" s="1"/>
  <c r="AA290" i="1"/>
  <c r="AB290" i="1"/>
  <c r="U170" i="45" s="1"/>
  <c r="Z290" i="1"/>
  <c r="X290" i="1"/>
  <c r="W290" i="1"/>
  <c r="S290" i="1"/>
  <c r="T290" i="1"/>
  <c r="U290" i="1"/>
  <c r="AG290" i="1"/>
  <c r="Z170" i="45" s="1"/>
  <c r="V290" i="1"/>
  <c r="Q290" i="1"/>
  <c r="AP282" i="1"/>
  <c r="AN282" i="1"/>
  <c r="AO282" i="1"/>
  <c r="AM282" i="1"/>
  <c r="AL282" i="1"/>
  <c r="AK282" i="1"/>
  <c r="AJ282" i="1"/>
  <c r="AH282" i="1"/>
  <c r="AI282" i="1"/>
  <c r="AF282" i="1"/>
  <c r="Y162" i="45" s="1"/>
  <c r="AD282" i="1"/>
  <c r="W162" i="45" s="1"/>
  <c r="AG282" i="1"/>
  <c r="Z162" i="45" s="1"/>
  <c r="AE282" i="1"/>
  <c r="X162" i="45" s="1"/>
  <c r="AC282" i="1"/>
  <c r="V162" i="45" s="1"/>
  <c r="AB282" i="1"/>
  <c r="U162" i="45" s="1"/>
  <c r="AA282" i="1"/>
  <c r="Z282" i="1"/>
  <c r="X282" i="1"/>
  <c r="W282" i="1"/>
  <c r="S282" i="1"/>
  <c r="Y282" i="1"/>
  <c r="T282" i="1"/>
  <c r="U282" i="1"/>
  <c r="V282" i="1"/>
  <c r="Q282" i="1"/>
  <c r="AP274" i="1"/>
  <c r="AO274" i="1"/>
  <c r="AN274" i="1"/>
  <c r="AM274" i="1"/>
  <c r="AL274" i="1"/>
  <c r="AH274" i="1"/>
  <c r="AK274" i="1"/>
  <c r="AF274" i="1"/>
  <c r="Y153" i="45" s="1"/>
  <c r="AD274" i="1"/>
  <c r="W153" i="45" s="1"/>
  <c r="AJ274" i="1"/>
  <c r="AE274" i="1"/>
  <c r="X153" i="45" s="1"/>
  <c r="AG274" i="1"/>
  <c r="Z153" i="45" s="1"/>
  <c r="AI274" i="1"/>
  <c r="AC274" i="1"/>
  <c r="V153" i="45" s="1"/>
  <c r="AB274" i="1"/>
  <c r="U153" i="45" s="1"/>
  <c r="AA274" i="1"/>
  <c r="W274" i="1"/>
  <c r="S274" i="1"/>
  <c r="X274" i="1"/>
  <c r="Z274" i="1"/>
  <c r="T274" i="1"/>
  <c r="U274" i="1"/>
  <c r="Y274" i="1"/>
  <c r="Q274" i="1"/>
  <c r="AP265" i="1"/>
  <c r="AO265" i="1"/>
  <c r="AN265" i="1"/>
  <c r="AM265" i="1"/>
  <c r="AL265" i="1"/>
  <c r="AK265" i="1"/>
  <c r="AJ265" i="1"/>
  <c r="AI265" i="1"/>
  <c r="AF265" i="1"/>
  <c r="AD265" i="1"/>
  <c r="AG265" i="1"/>
  <c r="AE265" i="1"/>
  <c r="AH265" i="1"/>
  <c r="AC265" i="1"/>
  <c r="AA265" i="1"/>
  <c r="AB265" i="1"/>
  <c r="Y265" i="1"/>
  <c r="X265" i="1"/>
  <c r="W265" i="1"/>
  <c r="S265" i="1"/>
  <c r="T265" i="1"/>
  <c r="Z265" i="1"/>
  <c r="U265" i="1"/>
  <c r="V265" i="1"/>
  <c r="Q265" i="1"/>
  <c r="AP257" i="1"/>
  <c r="AO257" i="1"/>
  <c r="AN257" i="1"/>
  <c r="AM257" i="1"/>
  <c r="AL257" i="1"/>
  <c r="AK257" i="1"/>
  <c r="AJ257" i="1"/>
  <c r="AI257" i="1"/>
  <c r="AH257" i="1"/>
  <c r="AF257" i="1"/>
  <c r="Y137" i="45" s="1"/>
  <c r="AD257" i="1"/>
  <c r="W137" i="45" s="1"/>
  <c r="AE257" i="1"/>
  <c r="X137" i="45" s="1"/>
  <c r="AG257" i="1"/>
  <c r="Z137" i="45" s="1"/>
  <c r="AC257" i="1"/>
  <c r="V137" i="45" s="1"/>
  <c r="AA257" i="1"/>
  <c r="AB257" i="1"/>
  <c r="U137" i="45" s="1"/>
  <c r="W257" i="1"/>
  <c r="S257" i="1"/>
  <c r="T257" i="1"/>
  <c r="Y257" i="1"/>
  <c r="U257" i="1"/>
  <c r="X257" i="1"/>
  <c r="V257" i="1"/>
  <c r="Z257" i="1"/>
  <c r="Q257" i="1"/>
  <c r="AP249" i="1"/>
  <c r="AO249" i="1"/>
  <c r="AN249" i="1"/>
  <c r="AL249" i="1"/>
  <c r="AM249" i="1"/>
  <c r="AK249" i="1"/>
  <c r="AJ249" i="1"/>
  <c r="AH249" i="1"/>
  <c r="AI249" i="1"/>
  <c r="AF249" i="1"/>
  <c r="Y128" i="45" s="1"/>
  <c r="AD249" i="1"/>
  <c r="W128" i="45" s="1"/>
  <c r="AG249" i="1"/>
  <c r="Z128" i="45" s="1"/>
  <c r="AE249" i="1"/>
  <c r="X128" i="45" s="1"/>
  <c r="AC249" i="1"/>
  <c r="V128" i="45" s="1"/>
  <c r="AB249" i="1"/>
  <c r="U128" i="45" s="1"/>
  <c r="AA249" i="1"/>
  <c r="Z249" i="1"/>
  <c r="W249" i="1"/>
  <c r="S249" i="1"/>
  <c r="T249" i="1"/>
  <c r="U249" i="1"/>
  <c r="Y249" i="1"/>
  <c r="V249" i="1"/>
  <c r="Q249" i="1"/>
  <c r="AO240" i="1"/>
  <c r="AP240" i="1"/>
  <c r="AN240" i="1"/>
  <c r="AM240" i="1"/>
  <c r="AL240" i="1"/>
  <c r="AK240" i="1"/>
  <c r="AJ240" i="1"/>
  <c r="AH240" i="1"/>
  <c r="AI240" i="1"/>
  <c r="AG240" i="1"/>
  <c r="AD240" i="1"/>
  <c r="AE240" i="1"/>
  <c r="AB240" i="1"/>
  <c r="AF240" i="1"/>
  <c r="AC240" i="1"/>
  <c r="AA240" i="1"/>
  <c r="Z240" i="1"/>
  <c r="W240" i="1"/>
  <c r="Y240" i="1"/>
  <c r="T240" i="1"/>
  <c r="S240" i="1"/>
  <c r="V240" i="1"/>
  <c r="U240" i="1"/>
  <c r="R240" i="1"/>
  <c r="X240" i="1"/>
  <c r="AO232" i="1"/>
  <c r="AP232" i="1"/>
  <c r="AN232" i="1"/>
  <c r="AM232" i="1"/>
  <c r="AK232" i="1"/>
  <c r="AL232" i="1"/>
  <c r="AJ232" i="1"/>
  <c r="AH232" i="1"/>
  <c r="AG232" i="1"/>
  <c r="AI232" i="1"/>
  <c r="AD232" i="1"/>
  <c r="AE232" i="1"/>
  <c r="AF232" i="1"/>
  <c r="AC232" i="1"/>
  <c r="AB232" i="1"/>
  <c r="AA232" i="1"/>
  <c r="Z232" i="1"/>
  <c r="W232" i="1"/>
  <c r="T232" i="1"/>
  <c r="X232" i="1"/>
  <c r="U232" i="1"/>
  <c r="S232" i="1"/>
  <c r="R232" i="1"/>
  <c r="V232" i="1"/>
  <c r="Y232" i="1"/>
  <c r="AO224" i="1"/>
  <c r="AP224" i="1"/>
  <c r="AN224" i="1"/>
  <c r="AM224" i="1"/>
  <c r="AK224" i="1"/>
  <c r="AL224" i="1"/>
  <c r="AJ224" i="1"/>
  <c r="AH224" i="1"/>
  <c r="AG224" i="1"/>
  <c r="AD224" i="1"/>
  <c r="AI224" i="1"/>
  <c r="AE224" i="1"/>
  <c r="AF224" i="1"/>
  <c r="AC224" i="1"/>
  <c r="AA224" i="1"/>
  <c r="AB224" i="1"/>
  <c r="Z224" i="1"/>
  <c r="Y224" i="1"/>
  <c r="W224" i="1"/>
  <c r="T224" i="1"/>
  <c r="X224" i="1"/>
  <c r="U224" i="1"/>
  <c r="R224" i="1"/>
  <c r="S224" i="1"/>
  <c r="AO216" i="1"/>
  <c r="AP216" i="1"/>
  <c r="AN216" i="1"/>
  <c r="AM216" i="1"/>
  <c r="AK216" i="1"/>
  <c r="AL216" i="1"/>
  <c r="AJ216" i="1"/>
  <c r="AH216" i="1"/>
  <c r="AG216" i="1"/>
  <c r="AD216" i="1"/>
  <c r="AI216" i="1"/>
  <c r="AF216" i="1"/>
  <c r="AE216" i="1"/>
  <c r="AC216" i="1"/>
  <c r="AA216" i="1"/>
  <c r="Z216" i="1"/>
  <c r="AB216" i="1"/>
  <c r="W216" i="1"/>
  <c r="Y216" i="1"/>
  <c r="X216" i="1"/>
  <c r="T216" i="1"/>
  <c r="V216" i="1"/>
  <c r="R216" i="1"/>
  <c r="AP207" i="1"/>
  <c r="AO207" i="1"/>
  <c r="AN207" i="1"/>
  <c r="AM207" i="1"/>
  <c r="AK207" i="1"/>
  <c r="AL207" i="1"/>
  <c r="AJ207" i="1"/>
  <c r="AI207" i="1"/>
  <c r="AG207" i="1"/>
  <c r="AH207" i="1"/>
  <c r="AD207" i="1"/>
  <c r="AF207" i="1"/>
  <c r="AE207" i="1"/>
  <c r="AA207" i="1"/>
  <c r="Y207" i="1"/>
  <c r="Z207" i="1"/>
  <c r="V207" i="1"/>
  <c r="W207" i="1"/>
  <c r="X207" i="1"/>
  <c r="T207" i="1"/>
  <c r="AB207" i="1"/>
  <c r="U207" i="1"/>
  <c r="R207" i="1"/>
  <c r="AC207" i="1"/>
  <c r="S207" i="1"/>
  <c r="AP198" i="1"/>
  <c r="AN198" i="1"/>
  <c r="AO198" i="1"/>
  <c r="AL198" i="1"/>
  <c r="AM198" i="1"/>
  <c r="AK198" i="1"/>
  <c r="AI198" i="1"/>
  <c r="AJ198" i="1"/>
  <c r="AF198" i="1"/>
  <c r="AH198" i="1"/>
  <c r="AG198" i="1"/>
  <c r="AD198" i="1"/>
  <c r="AC198" i="1"/>
  <c r="AE198" i="1"/>
  <c r="Z198" i="1"/>
  <c r="Y198" i="1"/>
  <c r="AB198" i="1"/>
  <c r="AA198" i="1"/>
  <c r="V198" i="1"/>
  <c r="X198" i="1"/>
  <c r="W198" i="1"/>
  <c r="Q198" i="1"/>
  <c r="S198" i="1"/>
  <c r="R198" i="1"/>
  <c r="T198" i="1"/>
  <c r="U198" i="1"/>
  <c r="AP189" i="1"/>
  <c r="AN189" i="1"/>
  <c r="AO189" i="1"/>
  <c r="AM189" i="1"/>
  <c r="AL189" i="1"/>
  <c r="AK189" i="1"/>
  <c r="AI189" i="1"/>
  <c r="AJ189" i="1"/>
  <c r="AF189" i="1"/>
  <c r="Y89" i="45" s="1"/>
  <c r="AH189" i="1"/>
  <c r="AG189" i="1"/>
  <c r="Z89" i="45" s="1"/>
  <c r="AE189" i="1"/>
  <c r="X89" i="45" s="1"/>
  <c r="AD189" i="1"/>
  <c r="W89" i="45" s="1"/>
  <c r="AA189" i="1"/>
  <c r="Z189" i="1"/>
  <c r="Y189" i="1"/>
  <c r="AC189" i="1"/>
  <c r="V89" i="45" s="1"/>
  <c r="AB189" i="1"/>
  <c r="U89" i="45" s="1"/>
  <c r="V189" i="1"/>
  <c r="X189" i="1"/>
  <c r="W189" i="1"/>
  <c r="U189" i="1"/>
  <c r="S189" i="1"/>
  <c r="Q189" i="1"/>
  <c r="T189" i="1"/>
  <c r="R189" i="1"/>
  <c r="AO178" i="1"/>
  <c r="AH111" i="45" s="1"/>
  <c r="AP178" i="1"/>
  <c r="AI111" i="45" s="1"/>
  <c r="AN178" i="1"/>
  <c r="AG111" i="45" s="1"/>
  <c r="AM178" i="1"/>
  <c r="AF111" i="45" s="1"/>
  <c r="AK178" i="1"/>
  <c r="AD111" i="45" s="1"/>
  <c r="AL178" i="1"/>
  <c r="AE111" i="45" s="1"/>
  <c r="AJ178" i="1"/>
  <c r="AC111" i="45" s="1"/>
  <c r="AI178" i="1"/>
  <c r="AB111" i="45" s="1"/>
  <c r="AH178" i="1"/>
  <c r="AA111" i="45" s="1"/>
  <c r="AF178" i="1"/>
  <c r="Y111" i="45" s="1"/>
  <c r="AE178" i="1"/>
  <c r="X111" i="45" s="1"/>
  <c r="AC178" i="1"/>
  <c r="V111" i="45" s="1"/>
  <c r="AG178" i="1"/>
  <c r="Z111" i="45" s="1"/>
  <c r="Z178" i="1"/>
  <c r="S111" i="45" s="1"/>
  <c r="AD178" i="1"/>
  <c r="W111" i="45" s="1"/>
  <c r="AB178" i="1"/>
  <c r="U111" i="45" s="1"/>
  <c r="Y178" i="1"/>
  <c r="R111" i="45" s="1"/>
  <c r="U178" i="1"/>
  <c r="N111" i="45" s="1"/>
  <c r="X178" i="1"/>
  <c r="Q111" i="45" s="1"/>
  <c r="V178" i="1"/>
  <c r="O111" i="45" s="1"/>
  <c r="W178" i="1"/>
  <c r="P111" i="45" s="1"/>
  <c r="AA178" i="1"/>
  <c r="T111" i="45" s="1"/>
  <c r="Q178" i="1"/>
  <c r="J111" i="45" s="1"/>
  <c r="R178" i="1"/>
  <c r="K111" i="45" s="1"/>
  <c r="T178" i="1"/>
  <c r="M111" i="45" s="1"/>
  <c r="AP160" i="1"/>
  <c r="AO160" i="1"/>
  <c r="AN160" i="1"/>
  <c r="AM160" i="1"/>
  <c r="AL160" i="1"/>
  <c r="AK160" i="1"/>
  <c r="AJ160" i="1"/>
  <c r="AH160" i="1"/>
  <c r="AF160" i="1"/>
  <c r="AG160" i="1"/>
  <c r="AI160" i="1"/>
  <c r="AC160" i="1"/>
  <c r="AA160" i="1"/>
  <c r="AE160" i="1"/>
  <c r="AD160" i="1"/>
  <c r="Z160" i="1"/>
  <c r="Y160" i="1"/>
  <c r="U160" i="1"/>
  <c r="X160" i="1"/>
  <c r="V160" i="1"/>
  <c r="T160" i="1"/>
  <c r="AB160" i="1"/>
  <c r="W160" i="1"/>
  <c r="AP151" i="1"/>
  <c r="AO151" i="1"/>
  <c r="AN151" i="1"/>
  <c r="AM151" i="1"/>
  <c r="AL151" i="1"/>
  <c r="AK151" i="1"/>
  <c r="AH151" i="1"/>
  <c r="AI151" i="1"/>
  <c r="AJ151" i="1"/>
  <c r="AF151" i="1"/>
  <c r="AC151" i="1"/>
  <c r="AG151" i="1"/>
  <c r="AE151" i="1"/>
  <c r="AD151" i="1"/>
  <c r="AA151" i="1"/>
  <c r="AB151" i="1"/>
  <c r="Z151" i="1"/>
  <c r="X151" i="1"/>
  <c r="U151" i="1"/>
  <c r="V151" i="1"/>
  <c r="Y151" i="1"/>
  <c r="T151" i="1"/>
  <c r="S151" i="1"/>
  <c r="AP142" i="1"/>
  <c r="AO142" i="1"/>
  <c r="AN142" i="1"/>
  <c r="AM142" i="1"/>
  <c r="AL142" i="1"/>
  <c r="AF142" i="1"/>
  <c r="AK142" i="1"/>
  <c r="AH142" i="1"/>
  <c r="AG142" i="1"/>
  <c r="AE142" i="1"/>
  <c r="AC142" i="1"/>
  <c r="AI142" i="1"/>
  <c r="AJ142" i="1"/>
  <c r="AA142" i="1"/>
  <c r="AD142" i="1"/>
  <c r="AB142" i="1"/>
  <c r="Y142" i="1"/>
  <c r="X142" i="1"/>
  <c r="U142" i="1"/>
  <c r="Z142" i="1"/>
  <c r="V142" i="1"/>
  <c r="W142" i="1"/>
  <c r="S142" i="1"/>
  <c r="AP132" i="1"/>
  <c r="AO132" i="1"/>
  <c r="AN132" i="1"/>
  <c r="AM132" i="1"/>
  <c r="AL132" i="1"/>
  <c r="AK132" i="1"/>
  <c r="AJ132" i="1"/>
  <c r="AI132" i="1"/>
  <c r="AH132" i="1"/>
  <c r="AC132" i="1"/>
  <c r="AF132" i="1"/>
  <c r="AE132" i="1"/>
  <c r="AA132" i="1"/>
  <c r="AB132" i="1"/>
  <c r="AD132" i="1"/>
  <c r="U132" i="1"/>
  <c r="V132" i="1"/>
  <c r="AG132" i="1"/>
  <c r="Z132" i="1"/>
  <c r="Y132" i="1"/>
  <c r="W132" i="1"/>
  <c r="T132" i="1"/>
  <c r="X132" i="1"/>
  <c r="S132" i="1"/>
  <c r="AO123" i="1"/>
  <c r="AP123" i="1"/>
  <c r="AN123" i="1"/>
  <c r="AM123" i="1"/>
  <c r="AK123" i="1"/>
  <c r="AL123" i="1"/>
  <c r="AI123" i="1"/>
  <c r="AJ123" i="1"/>
  <c r="AG123" i="1"/>
  <c r="AH123" i="1"/>
  <c r="AE123" i="1"/>
  <c r="AF123" i="1"/>
  <c r="AD123" i="1"/>
  <c r="AC123" i="1"/>
  <c r="AB123" i="1"/>
  <c r="AA123" i="1"/>
  <c r="Y123" i="1"/>
  <c r="X123" i="1"/>
  <c r="T123" i="1"/>
  <c r="U123" i="1"/>
  <c r="V123" i="1"/>
  <c r="Z123" i="1"/>
  <c r="S123" i="1"/>
  <c r="W123" i="1"/>
  <c r="R123" i="1"/>
  <c r="AO115" i="1"/>
  <c r="AP115" i="1"/>
  <c r="AN115" i="1"/>
  <c r="AM115" i="1"/>
  <c r="AL115" i="1"/>
  <c r="AK115" i="1"/>
  <c r="AI115" i="1"/>
  <c r="AG115" i="1"/>
  <c r="AE115" i="1"/>
  <c r="AJ115" i="1"/>
  <c r="AH115" i="1"/>
  <c r="AF115" i="1"/>
  <c r="AD115" i="1"/>
  <c r="AC115" i="1"/>
  <c r="AB115" i="1"/>
  <c r="AA115" i="1"/>
  <c r="Z115" i="1"/>
  <c r="Y115" i="1"/>
  <c r="X115" i="1"/>
  <c r="T115" i="1"/>
  <c r="U115" i="1"/>
  <c r="V115" i="1"/>
  <c r="S115" i="1"/>
  <c r="R115" i="1"/>
  <c r="AO106" i="1"/>
  <c r="AP106" i="1"/>
  <c r="AN106" i="1"/>
  <c r="AM106" i="1"/>
  <c r="AL106" i="1"/>
  <c r="AK106" i="1"/>
  <c r="AI106" i="1"/>
  <c r="AG106" i="1"/>
  <c r="AE106" i="1"/>
  <c r="AJ106" i="1"/>
  <c r="AH106" i="1"/>
  <c r="AD106" i="1"/>
  <c r="AF106" i="1"/>
  <c r="AB106" i="1"/>
  <c r="AC106" i="1"/>
  <c r="Z106" i="1"/>
  <c r="Y106" i="1"/>
  <c r="X106" i="1"/>
  <c r="T106" i="1"/>
  <c r="AA106" i="1"/>
  <c r="U106" i="1"/>
  <c r="V106" i="1"/>
  <c r="W106" i="1"/>
  <c r="S106" i="1"/>
  <c r="R106" i="1"/>
  <c r="AO98" i="1"/>
  <c r="AP98" i="1"/>
  <c r="AN98" i="1"/>
  <c r="AM98" i="1"/>
  <c r="AK98" i="1"/>
  <c r="AL98" i="1"/>
  <c r="AI98" i="1"/>
  <c r="AJ98" i="1"/>
  <c r="AG98" i="1"/>
  <c r="AH98" i="1"/>
  <c r="AE98" i="1"/>
  <c r="AF98" i="1"/>
  <c r="AD98" i="1"/>
  <c r="AB98" i="1"/>
  <c r="AC98" i="1"/>
  <c r="AA98" i="1"/>
  <c r="Z98" i="1"/>
  <c r="Y98" i="1"/>
  <c r="X98" i="1"/>
  <c r="T98" i="1"/>
  <c r="U98" i="1"/>
  <c r="V98" i="1"/>
  <c r="W98" i="1"/>
  <c r="S98" i="1"/>
  <c r="R98" i="1"/>
  <c r="AP89" i="1"/>
  <c r="AO89" i="1"/>
  <c r="AN89" i="1"/>
  <c r="AM89" i="1"/>
  <c r="AL89" i="1"/>
  <c r="AK89" i="1"/>
  <c r="AI89" i="1"/>
  <c r="AH89" i="1"/>
  <c r="AE89" i="1"/>
  <c r="X54" i="45" s="1"/>
  <c r="AF89" i="1"/>
  <c r="Y54" i="45" s="1"/>
  <c r="Z89" i="1"/>
  <c r="AJ89" i="1"/>
  <c r="AG89" i="1"/>
  <c r="Z54" i="45" s="1"/>
  <c r="AA89" i="1"/>
  <c r="AC89" i="1"/>
  <c r="V54" i="45" s="1"/>
  <c r="AB89" i="1"/>
  <c r="U54" i="45" s="1"/>
  <c r="AD89" i="1"/>
  <c r="W54" i="45" s="1"/>
  <c r="X89" i="1"/>
  <c r="Y89" i="1"/>
  <c r="U89" i="1"/>
  <c r="T89" i="1"/>
  <c r="W89" i="1"/>
  <c r="R89" i="1"/>
  <c r="AP80" i="1"/>
  <c r="AO80" i="1"/>
  <c r="AN80" i="1"/>
  <c r="AL80" i="1"/>
  <c r="AM80" i="1"/>
  <c r="AK80" i="1"/>
  <c r="AJ80" i="1"/>
  <c r="AH80" i="1"/>
  <c r="AI80" i="1"/>
  <c r="AG80" i="1"/>
  <c r="AE80" i="1"/>
  <c r="AF80" i="1"/>
  <c r="AC80" i="1"/>
  <c r="AD80" i="1"/>
  <c r="AA80" i="1"/>
  <c r="AB80" i="1"/>
  <c r="Z80" i="1"/>
  <c r="Y80" i="1"/>
  <c r="W80" i="1"/>
  <c r="S80" i="1"/>
  <c r="X80" i="1"/>
  <c r="U80" i="1"/>
  <c r="T80" i="1"/>
  <c r="AP71" i="1"/>
  <c r="AO71" i="1"/>
  <c r="AN71" i="1"/>
  <c r="AL71" i="1"/>
  <c r="AM71" i="1"/>
  <c r="AK71" i="1"/>
  <c r="AJ71" i="1"/>
  <c r="AH71" i="1"/>
  <c r="AI71" i="1"/>
  <c r="AF71" i="1"/>
  <c r="AE71" i="1"/>
  <c r="AG71" i="1"/>
  <c r="AC71" i="1"/>
  <c r="AA71" i="1"/>
  <c r="Z71" i="1"/>
  <c r="AB71" i="1"/>
  <c r="AD71" i="1"/>
  <c r="W71" i="1"/>
  <c r="S71" i="1"/>
  <c r="X71" i="1"/>
  <c r="Y71" i="1"/>
  <c r="U71" i="1"/>
  <c r="V71" i="1"/>
  <c r="T71" i="1"/>
  <c r="AP63" i="1"/>
  <c r="AO63" i="1"/>
  <c r="AM63" i="1"/>
  <c r="AL63" i="1"/>
  <c r="AN63" i="1"/>
  <c r="AK63" i="1"/>
  <c r="AJ63" i="1"/>
  <c r="AI63" i="1"/>
  <c r="AH63" i="1"/>
  <c r="AF63" i="1"/>
  <c r="AG63" i="1"/>
  <c r="AE63" i="1"/>
  <c r="AD63" i="1"/>
  <c r="AA63" i="1"/>
  <c r="Y63" i="1"/>
  <c r="W63" i="1"/>
  <c r="S63" i="1"/>
  <c r="X63" i="1"/>
  <c r="U63" i="1"/>
  <c r="Z63" i="1"/>
  <c r="AC63" i="1"/>
  <c r="T63" i="1"/>
  <c r="AB63" i="1"/>
  <c r="AP53" i="1"/>
  <c r="AO53" i="1"/>
  <c r="AN53" i="1"/>
  <c r="AM53" i="1"/>
  <c r="AL53" i="1"/>
  <c r="AK53" i="1"/>
  <c r="AJ53" i="1"/>
  <c r="AH53" i="1"/>
  <c r="AI53" i="1"/>
  <c r="AF53" i="1"/>
  <c r="AE53" i="1"/>
  <c r="AA53" i="1"/>
  <c r="AC53" i="1"/>
  <c r="AG53" i="1"/>
  <c r="AD53" i="1"/>
  <c r="AB53" i="1"/>
  <c r="W53" i="1"/>
  <c r="S53" i="1"/>
  <c r="X53" i="1"/>
  <c r="Y53" i="1"/>
  <c r="U53" i="1"/>
  <c r="T53" i="1"/>
  <c r="Z53" i="1"/>
  <c r="V53" i="1"/>
  <c r="AP45" i="1"/>
  <c r="AO45" i="1"/>
  <c r="AL45" i="1"/>
  <c r="AN45" i="1"/>
  <c r="AK45" i="1"/>
  <c r="AM45" i="1"/>
  <c r="AJ45" i="1"/>
  <c r="AH45" i="1"/>
  <c r="AI45" i="1"/>
  <c r="AF45" i="1"/>
  <c r="AG45" i="1"/>
  <c r="AE45" i="1"/>
  <c r="AC45" i="1"/>
  <c r="AD45" i="1"/>
  <c r="AA45" i="1"/>
  <c r="Y45" i="1"/>
  <c r="W45" i="1"/>
  <c r="S45" i="1"/>
  <c r="Z45" i="1"/>
  <c r="X45" i="1"/>
  <c r="U45" i="1"/>
  <c r="AB45" i="1"/>
  <c r="V45" i="1"/>
  <c r="T45" i="1"/>
  <c r="AP34" i="1"/>
  <c r="AO34" i="1"/>
  <c r="AN34" i="1"/>
  <c r="AL34" i="1"/>
  <c r="AM34" i="1"/>
  <c r="AK34" i="1"/>
  <c r="AJ34" i="1"/>
  <c r="AH34" i="1"/>
  <c r="AE34" i="1"/>
  <c r="AG34" i="1"/>
  <c r="AI34" i="1"/>
  <c r="AC34" i="1"/>
  <c r="AF34" i="1"/>
  <c r="AB34" i="1"/>
  <c r="AA34" i="1"/>
  <c r="Z34" i="1"/>
  <c r="W34" i="1"/>
  <c r="S34" i="1"/>
  <c r="AD34" i="1"/>
  <c r="X34" i="1"/>
  <c r="Y34" i="1"/>
  <c r="U34" i="1"/>
  <c r="V34" i="1"/>
  <c r="T34" i="1"/>
  <c r="AP26" i="1"/>
  <c r="AO26" i="1"/>
  <c r="AN26" i="1"/>
  <c r="AL26" i="1"/>
  <c r="AM26" i="1"/>
  <c r="AK26" i="1"/>
  <c r="AJ26" i="1"/>
  <c r="AH26" i="1"/>
  <c r="AG26" i="1"/>
  <c r="Z30" i="45" s="1"/>
  <c r="AE26" i="1"/>
  <c r="X30" i="45" s="1"/>
  <c r="AI26" i="1"/>
  <c r="AD26" i="1"/>
  <c r="W30" i="45" s="1"/>
  <c r="AC26" i="1"/>
  <c r="V30" i="45" s="1"/>
  <c r="AF26" i="1"/>
  <c r="Y30" i="45" s="1"/>
  <c r="AB26" i="1"/>
  <c r="U30" i="45" s="1"/>
  <c r="Z26" i="1"/>
  <c r="Y26" i="1"/>
  <c r="W26" i="1"/>
  <c r="S26" i="1"/>
  <c r="X26" i="1"/>
  <c r="U26" i="1"/>
  <c r="AA26" i="1"/>
  <c r="T26" i="1"/>
  <c r="V26" i="1"/>
  <c r="AP18" i="1"/>
  <c r="AO18" i="1"/>
  <c r="AN18" i="1"/>
  <c r="AL18" i="1"/>
  <c r="AM18" i="1"/>
  <c r="AK18" i="1"/>
  <c r="AJ18" i="1"/>
  <c r="AI18" i="1"/>
  <c r="AH18" i="1"/>
  <c r="AE18" i="1"/>
  <c r="AF18" i="1"/>
  <c r="AC18" i="1"/>
  <c r="AD18" i="1"/>
  <c r="Z18" i="1"/>
  <c r="AG18" i="1"/>
  <c r="AA18" i="1"/>
  <c r="W18" i="1"/>
  <c r="S18" i="1"/>
  <c r="X18" i="1"/>
  <c r="AB18" i="1"/>
  <c r="Y18" i="1"/>
  <c r="U18" i="1"/>
  <c r="T18" i="1"/>
  <c r="AP10" i="1"/>
  <c r="AO10" i="1"/>
  <c r="AL10" i="1"/>
  <c r="AM10" i="1"/>
  <c r="AN10" i="1"/>
  <c r="AK10" i="1"/>
  <c r="AJ10" i="1"/>
  <c r="AH10" i="1"/>
  <c r="AI10" i="1"/>
  <c r="AG10" i="1"/>
  <c r="Z6" i="45" s="1"/>
  <c r="AE10" i="1"/>
  <c r="X6" i="45" s="1"/>
  <c r="AF10" i="1"/>
  <c r="Y6" i="45" s="1"/>
  <c r="AC10" i="1"/>
  <c r="V6" i="45" s="1"/>
  <c r="AD10" i="1"/>
  <c r="W6" i="45" s="1"/>
  <c r="AB10" i="1"/>
  <c r="U6" i="45" s="1"/>
  <c r="Z10" i="1"/>
  <c r="AA10" i="1"/>
  <c r="Y10" i="1"/>
  <c r="W10" i="1"/>
  <c r="X10" i="1"/>
  <c r="U10" i="1"/>
  <c r="V10" i="1"/>
  <c r="T10" i="1"/>
  <c r="L426" i="1"/>
  <c r="L418" i="1"/>
  <c r="L410" i="1"/>
  <c r="L401" i="1"/>
  <c r="L393" i="1"/>
  <c r="L385" i="1"/>
  <c r="L377" i="1"/>
  <c r="L369" i="1"/>
  <c r="L361" i="1"/>
  <c r="L353" i="1"/>
  <c r="L344" i="1"/>
  <c r="L336" i="1"/>
  <c r="L328" i="1"/>
  <c r="L320" i="1"/>
  <c r="L312" i="1"/>
  <c r="E196" i="45" s="1"/>
  <c r="L304" i="1"/>
  <c r="L296" i="1"/>
  <c r="L288" i="1"/>
  <c r="L280" i="1"/>
  <c r="L272" i="1"/>
  <c r="L263" i="1"/>
  <c r="L255" i="1"/>
  <c r="L247" i="1"/>
  <c r="L239" i="1"/>
  <c r="L231" i="1"/>
  <c r="L223" i="1"/>
  <c r="L215" i="1"/>
  <c r="L207" i="1"/>
  <c r="L199" i="1"/>
  <c r="L190" i="1"/>
  <c r="L180" i="1"/>
  <c r="L94" i="1"/>
  <c r="L78" i="1"/>
  <c r="L69" i="1"/>
  <c r="L60" i="1"/>
  <c r="L51" i="1"/>
  <c r="L43" i="1"/>
  <c r="L32" i="1"/>
  <c r="L24" i="1"/>
  <c r="L16" i="1"/>
  <c r="L8" i="1"/>
  <c r="M12" i="1"/>
  <c r="M28" i="1"/>
  <c r="M37" i="1"/>
  <c r="M47" i="1"/>
  <c r="M55" i="1"/>
  <c r="M73" i="1"/>
  <c r="F76" i="45" s="1"/>
  <c r="M82" i="1"/>
  <c r="M90" i="1"/>
  <c r="F57" i="45" s="1"/>
  <c r="M98" i="1"/>
  <c r="M106" i="1"/>
  <c r="M115" i="1"/>
  <c r="M123" i="1"/>
  <c r="M259" i="1"/>
  <c r="M276" i="1"/>
  <c r="M284" i="1"/>
  <c r="M300" i="1"/>
  <c r="M316" i="1"/>
  <c r="M324" i="1"/>
  <c r="M340" i="1"/>
  <c r="M349" i="1"/>
  <c r="M357" i="1"/>
  <c r="M365" i="1"/>
  <c r="M373" i="1"/>
  <c r="M381" i="1"/>
  <c r="M389" i="1"/>
  <c r="M397" i="1"/>
  <c r="M406" i="1"/>
  <c r="M414" i="1"/>
  <c r="M422" i="1"/>
  <c r="N6" i="1"/>
  <c r="N100" i="1"/>
  <c r="N108" i="1"/>
  <c r="N117" i="1"/>
  <c r="N133" i="1"/>
  <c r="N143" i="1"/>
  <c r="N152" i="1"/>
  <c r="N161" i="1"/>
  <c r="N178" i="1"/>
  <c r="G111" i="45" s="1"/>
  <c r="N213" i="1"/>
  <c r="N221" i="1"/>
  <c r="N229" i="1"/>
  <c r="N237" i="1"/>
  <c r="O24" i="1"/>
  <c r="O60" i="1"/>
  <c r="O94" i="1"/>
  <c r="O180" i="1"/>
  <c r="O190" i="1"/>
  <c r="O199" i="1"/>
  <c r="O207" i="1"/>
  <c r="O231" i="1"/>
  <c r="O255" i="1"/>
  <c r="O263" i="1"/>
  <c r="O272" i="1"/>
  <c r="O296" i="1"/>
  <c r="O320" i="1"/>
  <c r="O328" i="1"/>
  <c r="O336" i="1"/>
  <c r="O344" i="1"/>
  <c r="O353" i="1"/>
  <c r="O361" i="1"/>
  <c r="O369" i="1"/>
  <c r="O377" i="1"/>
  <c r="O385" i="1"/>
  <c r="O393" i="1"/>
  <c r="O401" i="1"/>
  <c r="O410" i="1"/>
  <c r="O418" i="1"/>
  <c r="O426" i="1"/>
  <c r="P10" i="1"/>
  <c r="P18" i="1"/>
  <c r="P26" i="1"/>
  <c r="P34" i="1"/>
  <c r="P45" i="1"/>
  <c r="P53" i="1"/>
  <c r="P63" i="1"/>
  <c r="P71" i="1"/>
  <c r="P80" i="1"/>
  <c r="P104" i="1"/>
  <c r="P139" i="1"/>
  <c r="P160" i="1"/>
  <c r="P178" i="1"/>
  <c r="I111" i="45" s="1"/>
  <c r="P189" i="1"/>
  <c r="P199" i="1"/>
  <c r="P208" i="1"/>
  <c r="P217" i="1"/>
  <c r="P226" i="1"/>
  <c r="P254" i="1"/>
  <c r="P273" i="1"/>
  <c r="P282" i="1"/>
  <c r="P291" i="1"/>
  <c r="P319" i="1"/>
  <c r="P337" i="1"/>
  <c r="P348" i="1"/>
  <c r="P370" i="1"/>
  <c r="P380" i="1"/>
  <c r="P403" i="1"/>
  <c r="P413" i="1"/>
  <c r="Q11" i="1"/>
  <c r="Q33" i="1"/>
  <c r="Q46" i="1"/>
  <c r="Q81" i="1"/>
  <c r="Q91" i="1"/>
  <c r="Q103" i="1"/>
  <c r="Q114" i="1"/>
  <c r="Q124" i="1"/>
  <c r="Q151" i="1"/>
  <c r="Q190" i="1"/>
  <c r="Q216" i="1"/>
  <c r="Q273" i="1"/>
  <c r="Q289" i="1"/>
  <c r="Q305" i="1"/>
  <c r="Q321" i="1"/>
  <c r="Q337" i="1"/>
  <c r="Q361" i="1"/>
  <c r="Q393" i="1"/>
  <c r="Q426" i="1"/>
  <c r="R34" i="1"/>
  <c r="R71" i="1"/>
  <c r="R99" i="1"/>
  <c r="R396" i="1"/>
  <c r="S10" i="1"/>
  <c r="S54" i="1"/>
  <c r="S94" i="1"/>
  <c r="S128" i="1"/>
  <c r="S246" i="1"/>
  <c r="S289" i="1"/>
  <c r="S331" i="1"/>
  <c r="S370" i="1"/>
  <c r="S414" i="1"/>
  <c r="T42" i="1"/>
  <c r="T134" i="1"/>
  <c r="V63" i="1"/>
  <c r="W28" i="1"/>
  <c r="W151" i="1"/>
  <c r="W364" i="1"/>
  <c r="X116" i="1"/>
  <c r="Y225" i="1"/>
  <c r="AO308" i="1"/>
  <c r="AN308" i="1"/>
  <c r="AP308" i="1"/>
  <c r="AM308" i="1"/>
  <c r="AL308" i="1"/>
  <c r="AK308" i="1"/>
  <c r="AJ308" i="1"/>
  <c r="AH308" i="1"/>
  <c r="AI308" i="1"/>
  <c r="AG308" i="1"/>
  <c r="Z193" i="45" s="1"/>
  <c r="AE308" i="1"/>
  <c r="X193" i="45" s="1"/>
  <c r="AF308" i="1"/>
  <c r="Y193" i="45" s="1"/>
  <c r="AB308" i="1"/>
  <c r="U193" i="45" s="1"/>
  <c r="AC308" i="1"/>
  <c r="V193" i="45" s="1"/>
  <c r="AD308" i="1"/>
  <c r="W193" i="45" s="1"/>
  <c r="AA308" i="1"/>
  <c r="Z308" i="1"/>
  <c r="X308" i="1"/>
  <c r="Y308" i="1"/>
  <c r="T308" i="1"/>
  <c r="U308" i="1"/>
  <c r="V308" i="1"/>
  <c r="W308" i="1"/>
  <c r="P308" i="1"/>
  <c r="Q308" i="1"/>
  <c r="R308" i="1"/>
  <c r="S308" i="1"/>
  <c r="L201" i="1"/>
  <c r="AP428" i="1"/>
  <c r="AO428" i="1"/>
  <c r="AN428" i="1"/>
  <c r="AM428" i="1"/>
  <c r="AL428" i="1"/>
  <c r="AK428" i="1"/>
  <c r="AJ428" i="1"/>
  <c r="AI428" i="1"/>
  <c r="AH428" i="1"/>
  <c r="AF428" i="1"/>
  <c r="Y118" i="45" s="1"/>
  <c r="AE428" i="1"/>
  <c r="X118" i="45" s="1"/>
  <c r="AD428" i="1"/>
  <c r="W118" i="45" s="1"/>
  <c r="AG428" i="1"/>
  <c r="Z118" i="45" s="1"/>
  <c r="AC428" i="1"/>
  <c r="V118" i="45" s="1"/>
  <c r="AA428" i="1"/>
  <c r="X428" i="1"/>
  <c r="W428" i="1"/>
  <c r="S428" i="1"/>
  <c r="T428" i="1"/>
  <c r="AB428" i="1"/>
  <c r="U118" i="45" s="1"/>
  <c r="U428" i="1"/>
  <c r="Y428" i="1"/>
  <c r="V428" i="1"/>
  <c r="Z428" i="1"/>
  <c r="R428" i="1"/>
  <c r="Q428" i="1"/>
  <c r="AP412" i="1"/>
  <c r="AO412" i="1"/>
  <c r="AM412" i="1"/>
  <c r="AN412" i="1"/>
  <c r="AK412" i="1"/>
  <c r="AL412" i="1"/>
  <c r="AJ412" i="1"/>
  <c r="AF412" i="1"/>
  <c r="AI412" i="1"/>
  <c r="AD412" i="1"/>
  <c r="AG412" i="1"/>
  <c r="AH412" i="1"/>
  <c r="AE412" i="1"/>
  <c r="AC412" i="1"/>
  <c r="AB412" i="1"/>
  <c r="AA412" i="1"/>
  <c r="Z412" i="1"/>
  <c r="X412" i="1"/>
  <c r="W412" i="1"/>
  <c r="S412" i="1"/>
  <c r="T412" i="1"/>
  <c r="Y412" i="1"/>
  <c r="U412" i="1"/>
  <c r="V412" i="1"/>
  <c r="Q412" i="1"/>
  <c r="AP395" i="1"/>
  <c r="AO395" i="1"/>
  <c r="AM395" i="1"/>
  <c r="AN395" i="1"/>
  <c r="AL395" i="1"/>
  <c r="AK395" i="1"/>
  <c r="AJ395" i="1"/>
  <c r="AI395" i="1"/>
  <c r="AF395" i="1"/>
  <c r="AG395" i="1"/>
  <c r="AD395" i="1"/>
  <c r="AH395" i="1"/>
  <c r="AE395" i="1"/>
  <c r="AC395" i="1"/>
  <c r="AA395" i="1"/>
  <c r="Y395" i="1"/>
  <c r="X395" i="1"/>
  <c r="AB395" i="1"/>
  <c r="W395" i="1"/>
  <c r="S395" i="1"/>
  <c r="T395" i="1"/>
  <c r="U395" i="1"/>
  <c r="V395" i="1"/>
  <c r="R395" i="1"/>
  <c r="Q395" i="1"/>
  <c r="AP379" i="1"/>
  <c r="AO379" i="1"/>
  <c r="AN379" i="1"/>
  <c r="AM379" i="1"/>
  <c r="AL379" i="1"/>
  <c r="AK379" i="1"/>
  <c r="AJ379" i="1"/>
  <c r="AH379" i="1"/>
  <c r="AF379" i="1"/>
  <c r="AD379" i="1"/>
  <c r="AI379" i="1"/>
  <c r="AE379" i="1"/>
  <c r="AG379" i="1"/>
  <c r="AC379" i="1"/>
  <c r="AB379" i="1"/>
  <c r="AA379" i="1"/>
  <c r="Y379" i="1"/>
  <c r="Z379" i="1"/>
  <c r="X379" i="1"/>
  <c r="W379" i="1"/>
  <c r="S379" i="1"/>
  <c r="T379" i="1"/>
  <c r="U379" i="1"/>
  <c r="R379" i="1"/>
  <c r="V379" i="1"/>
  <c r="Q379" i="1"/>
  <c r="AP363" i="1"/>
  <c r="AO363" i="1"/>
  <c r="AN363" i="1"/>
  <c r="AM363" i="1"/>
  <c r="AL363" i="1"/>
  <c r="AK363" i="1"/>
  <c r="AJ363" i="1"/>
  <c r="AI363" i="1"/>
  <c r="AH363" i="1"/>
  <c r="AF363" i="1"/>
  <c r="AD363" i="1"/>
  <c r="AE363" i="1"/>
  <c r="AG363" i="1"/>
  <c r="AC363" i="1"/>
  <c r="AA363" i="1"/>
  <c r="AB363" i="1"/>
  <c r="X363" i="1"/>
  <c r="W363" i="1"/>
  <c r="S363" i="1"/>
  <c r="T363" i="1"/>
  <c r="Y363" i="1"/>
  <c r="U363" i="1"/>
  <c r="V363" i="1"/>
  <c r="Z363" i="1"/>
  <c r="R363" i="1"/>
  <c r="Q363" i="1"/>
  <c r="AP346" i="1"/>
  <c r="AO346" i="1"/>
  <c r="AM346" i="1"/>
  <c r="AN346" i="1"/>
  <c r="AL346" i="1"/>
  <c r="AK346" i="1"/>
  <c r="AJ346" i="1"/>
  <c r="AF346" i="1"/>
  <c r="AD346" i="1"/>
  <c r="AG346" i="1"/>
  <c r="AE346" i="1"/>
  <c r="AC346" i="1"/>
  <c r="AB346" i="1"/>
  <c r="AI346" i="1"/>
  <c r="AA346" i="1"/>
  <c r="AH346" i="1"/>
  <c r="Z346" i="1"/>
  <c r="X346" i="1"/>
  <c r="W346" i="1"/>
  <c r="S346" i="1"/>
  <c r="Y346" i="1"/>
  <c r="T346" i="1"/>
  <c r="U346" i="1"/>
  <c r="V346" i="1"/>
  <c r="Q346" i="1"/>
  <c r="AO329" i="1"/>
  <c r="AP329" i="1"/>
  <c r="AN329" i="1"/>
  <c r="AM329" i="1"/>
  <c r="AL329" i="1"/>
  <c r="AK329" i="1"/>
  <c r="AJ329" i="1"/>
  <c r="AH329" i="1"/>
  <c r="AG329" i="1"/>
  <c r="Z206" i="45" s="1"/>
  <c r="AI329" i="1"/>
  <c r="AD329" i="1"/>
  <c r="W206" i="45" s="1"/>
  <c r="AF329" i="1"/>
  <c r="Y206" i="45" s="1"/>
  <c r="AE329" i="1"/>
  <c r="X206" i="45" s="1"/>
  <c r="Z329" i="1"/>
  <c r="AA329" i="1"/>
  <c r="AB329" i="1"/>
  <c r="U206" i="45" s="1"/>
  <c r="Y329" i="1"/>
  <c r="W329" i="1"/>
  <c r="AC329" i="1"/>
  <c r="V206" i="45" s="1"/>
  <c r="T329" i="1"/>
  <c r="V329" i="1"/>
  <c r="U329" i="1"/>
  <c r="X329" i="1"/>
  <c r="R329" i="1"/>
  <c r="S329" i="1"/>
  <c r="AO313" i="1"/>
  <c r="AP313" i="1"/>
  <c r="AN313" i="1"/>
  <c r="AM313" i="1"/>
  <c r="AL313" i="1"/>
  <c r="AK313" i="1"/>
  <c r="AJ313" i="1"/>
  <c r="AH313" i="1"/>
  <c r="AG313" i="1"/>
  <c r="Z197" i="45" s="1"/>
  <c r="AF313" i="1"/>
  <c r="Y197" i="45" s="1"/>
  <c r="AD313" i="1"/>
  <c r="W197" i="45" s="1"/>
  <c r="AI313" i="1"/>
  <c r="AE313" i="1"/>
  <c r="X197" i="45" s="1"/>
  <c r="AB313" i="1"/>
  <c r="U197" i="45" s="1"/>
  <c r="AA313" i="1"/>
  <c r="AC313" i="1"/>
  <c r="V197" i="45" s="1"/>
  <c r="W313" i="1"/>
  <c r="X313" i="1"/>
  <c r="T313" i="1"/>
  <c r="Z313" i="1"/>
  <c r="Y313" i="1"/>
  <c r="S313" i="1"/>
  <c r="R313" i="1"/>
  <c r="U313" i="1"/>
  <c r="V313" i="1"/>
  <c r="AO297" i="1"/>
  <c r="AP297" i="1"/>
  <c r="AN297" i="1"/>
  <c r="AM297" i="1"/>
  <c r="AL297" i="1"/>
  <c r="AK297" i="1"/>
  <c r="AJ297" i="1"/>
  <c r="AH297" i="1"/>
  <c r="AG297" i="1"/>
  <c r="Z181" i="45" s="1"/>
  <c r="AI297" i="1"/>
  <c r="AD297" i="1"/>
  <c r="W181" i="45" s="1"/>
  <c r="AF297" i="1"/>
  <c r="Y181" i="45" s="1"/>
  <c r="AE297" i="1"/>
  <c r="X181" i="45" s="1"/>
  <c r="AA297" i="1"/>
  <c r="AC297" i="1"/>
  <c r="V181" i="45" s="1"/>
  <c r="AB297" i="1"/>
  <c r="U181" i="45" s="1"/>
  <c r="Z297" i="1"/>
  <c r="W297" i="1"/>
  <c r="T297" i="1"/>
  <c r="Y297" i="1"/>
  <c r="U297" i="1"/>
  <c r="R297" i="1"/>
  <c r="X297" i="1"/>
  <c r="V297" i="1"/>
  <c r="S297" i="1"/>
  <c r="AO281" i="1"/>
  <c r="AP281" i="1"/>
  <c r="AN281" i="1"/>
  <c r="AM281" i="1"/>
  <c r="AL281" i="1"/>
  <c r="AK281" i="1"/>
  <c r="AJ281" i="1"/>
  <c r="AH281" i="1"/>
  <c r="AG281" i="1"/>
  <c r="Z161" i="45" s="1"/>
  <c r="AF281" i="1"/>
  <c r="Y161" i="45" s="1"/>
  <c r="AD281" i="1"/>
  <c r="W161" i="45" s="1"/>
  <c r="AE281" i="1"/>
  <c r="X161" i="45" s="1"/>
  <c r="AI281" i="1"/>
  <c r="AB281" i="1"/>
  <c r="U161" i="45" s="1"/>
  <c r="AA281" i="1"/>
  <c r="Z281" i="1"/>
  <c r="W281" i="1"/>
  <c r="Y281" i="1"/>
  <c r="X281" i="1"/>
  <c r="T281" i="1"/>
  <c r="V281" i="1"/>
  <c r="AC281" i="1"/>
  <c r="V161" i="45" s="1"/>
  <c r="R281" i="1"/>
  <c r="S281" i="1"/>
  <c r="AO256" i="1"/>
  <c r="AP256" i="1"/>
  <c r="AN256" i="1"/>
  <c r="AM256" i="1"/>
  <c r="AL256" i="1"/>
  <c r="AK256" i="1"/>
  <c r="AJ256" i="1"/>
  <c r="AH256" i="1"/>
  <c r="AG256" i="1"/>
  <c r="AI256" i="1"/>
  <c r="AF256" i="1"/>
  <c r="AD256" i="1"/>
  <c r="AE256" i="1"/>
  <c r="AC256" i="1"/>
  <c r="AA256" i="1"/>
  <c r="X256" i="1"/>
  <c r="W256" i="1"/>
  <c r="T256" i="1"/>
  <c r="Y256" i="1"/>
  <c r="AB256" i="1"/>
  <c r="R256" i="1"/>
  <c r="V256" i="1"/>
  <c r="U256" i="1"/>
  <c r="Z256" i="1"/>
  <c r="AP239" i="1"/>
  <c r="AO239" i="1"/>
  <c r="AN239" i="1"/>
  <c r="AM239" i="1"/>
  <c r="AK239" i="1"/>
  <c r="AL239" i="1"/>
  <c r="AJ239" i="1"/>
  <c r="AI239" i="1"/>
  <c r="AG239" i="1"/>
  <c r="AH239" i="1"/>
  <c r="AF239" i="1"/>
  <c r="AD239" i="1"/>
  <c r="AE239" i="1"/>
  <c r="AB239" i="1"/>
  <c r="Y239" i="1"/>
  <c r="AA239" i="1"/>
  <c r="V239" i="1"/>
  <c r="AC239" i="1"/>
  <c r="W239" i="1"/>
  <c r="T239" i="1"/>
  <c r="X239" i="1"/>
  <c r="Z239" i="1"/>
  <c r="U239" i="1"/>
  <c r="R239" i="1"/>
  <c r="S239" i="1"/>
  <c r="AP223" i="1"/>
  <c r="AO223" i="1"/>
  <c r="AN223" i="1"/>
  <c r="AK223" i="1"/>
  <c r="AL223" i="1"/>
  <c r="AM223" i="1"/>
  <c r="AJ223" i="1"/>
  <c r="AI223" i="1"/>
  <c r="AG223" i="1"/>
  <c r="AH223" i="1"/>
  <c r="AD223" i="1"/>
  <c r="AE223" i="1"/>
  <c r="AF223" i="1"/>
  <c r="AB223" i="1"/>
  <c r="Y223" i="1"/>
  <c r="AC223" i="1"/>
  <c r="AA223" i="1"/>
  <c r="Z223" i="1"/>
  <c r="V223" i="1"/>
  <c r="W223" i="1"/>
  <c r="T223" i="1"/>
  <c r="R223" i="1"/>
  <c r="X223" i="1"/>
  <c r="U223" i="1"/>
  <c r="AN206" i="1"/>
  <c r="AP206" i="1"/>
  <c r="AO206" i="1"/>
  <c r="AM206" i="1"/>
  <c r="AL206" i="1"/>
  <c r="AK206" i="1"/>
  <c r="AI206" i="1"/>
  <c r="AF206" i="1"/>
  <c r="AG206" i="1"/>
  <c r="AJ206" i="1"/>
  <c r="AH206" i="1"/>
  <c r="AE206" i="1"/>
  <c r="AB206" i="1"/>
  <c r="AA206" i="1"/>
  <c r="Y206" i="1"/>
  <c r="Z206" i="1"/>
  <c r="AD206" i="1"/>
  <c r="V206" i="1"/>
  <c r="W206" i="1"/>
  <c r="X206" i="1"/>
  <c r="AC206" i="1"/>
  <c r="T206" i="1"/>
  <c r="Q206" i="1"/>
  <c r="R206" i="1"/>
  <c r="U206" i="1"/>
  <c r="AO188" i="1"/>
  <c r="AN188" i="1"/>
  <c r="AP188" i="1"/>
  <c r="AK188" i="1"/>
  <c r="AM188" i="1"/>
  <c r="AL188" i="1"/>
  <c r="AI188" i="1"/>
  <c r="AJ188" i="1"/>
  <c r="AH188" i="1"/>
  <c r="AG188" i="1"/>
  <c r="Z90" i="45" s="1"/>
  <c r="AF188" i="1"/>
  <c r="Y90" i="45" s="1"/>
  <c r="AC188" i="1"/>
  <c r="V90" i="45" s="1"/>
  <c r="AE188" i="1"/>
  <c r="X90" i="45" s="1"/>
  <c r="AD188" i="1"/>
  <c r="W90" i="45" s="1"/>
  <c r="AA188" i="1"/>
  <c r="Z188" i="1"/>
  <c r="Y188" i="1"/>
  <c r="U188" i="1"/>
  <c r="AB188" i="1"/>
  <c r="U90" i="45" s="1"/>
  <c r="V188" i="1"/>
  <c r="X188" i="1"/>
  <c r="W188" i="1"/>
  <c r="S188" i="1"/>
  <c r="Q188" i="1"/>
  <c r="T188" i="1"/>
  <c r="R188" i="1"/>
  <c r="AN159" i="1"/>
  <c r="AP159" i="1"/>
  <c r="AO159" i="1"/>
  <c r="AM159" i="1"/>
  <c r="AK159" i="1"/>
  <c r="AL159" i="1"/>
  <c r="AJ159" i="1"/>
  <c r="AH159" i="1"/>
  <c r="AI159" i="1"/>
  <c r="AG159" i="1"/>
  <c r="AE159" i="1"/>
  <c r="AF159" i="1"/>
  <c r="AB159" i="1"/>
  <c r="AC159" i="1"/>
  <c r="AA159" i="1"/>
  <c r="Z159" i="1"/>
  <c r="X159" i="1"/>
  <c r="AD159" i="1"/>
  <c r="Y159" i="1"/>
  <c r="T159" i="1"/>
  <c r="U159" i="1"/>
  <c r="V159" i="1"/>
  <c r="W159" i="1"/>
  <c r="S159" i="1"/>
  <c r="P159" i="1"/>
  <c r="Q159" i="1"/>
  <c r="R159" i="1"/>
  <c r="AO141" i="1"/>
  <c r="AP141" i="1"/>
  <c r="AN141" i="1"/>
  <c r="AM141" i="1"/>
  <c r="AL141" i="1"/>
  <c r="AH141" i="1"/>
  <c r="AI141" i="1"/>
  <c r="AG141" i="1"/>
  <c r="AJ141" i="1"/>
  <c r="AF141" i="1"/>
  <c r="AE141" i="1"/>
  <c r="AK141" i="1"/>
  <c r="AB141" i="1"/>
  <c r="AC141" i="1"/>
  <c r="AD141" i="1"/>
  <c r="AA141" i="1"/>
  <c r="X141" i="1"/>
  <c r="Y141" i="1"/>
  <c r="T141" i="1"/>
  <c r="U141" i="1"/>
  <c r="Z141" i="1"/>
  <c r="V141" i="1"/>
  <c r="W141" i="1"/>
  <c r="P141" i="1"/>
  <c r="Q141" i="1"/>
  <c r="R141" i="1"/>
  <c r="AP122" i="1"/>
  <c r="AO122" i="1"/>
  <c r="AM122" i="1"/>
  <c r="AN122" i="1"/>
  <c r="AL122" i="1"/>
  <c r="AK122" i="1"/>
  <c r="AI122" i="1"/>
  <c r="AH122" i="1"/>
  <c r="AJ122" i="1"/>
  <c r="AF122" i="1"/>
  <c r="AE122" i="1"/>
  <c r="AG122" i="1"/>
  <c r="Z122" i="1"/>
  <c r="AA122" i="1"/>
  <c r="AC122" i="1"/>
  <c r="AB122" i="1"/>
  <c r="AD122" i="1"/>
  <c r="X122" i="1"/>
  <c r="Y122" i="1"/>
  <c r="U122" i="1"/>
  <c r="V122" i="1"/>
  <c r="S122" i="1"/>
  <c r="W122" i="1"/>
  <c r="R122" i="1"/>
  <c r="AP105" i="1"/>
  <c r="AO105" i="1"/>
  <c r="AN105" i="1"/>
  <c r="AM105" i="1"/>
  <c r="AL105" i="1"/>
  <c r="AK105" i="1"/>
  <c r="AI105" i="1"/>
  <c r="AH105" i="1"/>
  <c r="AE105" i="1"/>
  <c r="AJ105" i="1"/>
  <c r="AG105" i="1"/>
  <c r="Z105" i="1"/>
  <c r="AA105" i="1"/>
  <c r="AF105" i="1"/>
  <c r="AB105" i="1"/>
  <c r="AC105" i="1"/>
  <c r="AD105" i="1"/>
  <c r="X105" i="1"/>
  <c r="Y105" i="1"/>
  <c r="U105" i="1"/>
  <c r="W105" i="1"/>
  <c r="S105" i="1"/>
  <c r="R105" i="1"/>
  <c r="AP88" i="1"/>
  <c r="AO88" i="1"/>
  <c r="AN88" i="1"/>
  <c r="AL88" i="1"/>
  <c r="AM88" i="1"/>
  <c r="AK88" i="1"/>
  <c r="AJ88" i="1"/>
  <c r="AI88" i="1"/>
  <c r="AH88" i="1"/>
  <c r="AE88" i="1"/>
  <c r="X51" i="45" s="1"/>
  <c r="AG88" i="1"/>
  <c r="Z51" i="45" s="1"/>
  <c r="AF88" i="1"/>
  <c r="Y51" i="45" s="1"/>
  <c r="AA88" i="1"/>
  <c r="AC88" i="1"/>
  <c r="V51" i="45" s="1"/>
  <c r="AD88" i="1"/>
  <c r="W51" i="45" s="1"/>
  <c r="Z88" i="1"/>
  <c r="W88" i="1"/>
  <c r="S88" i="1"/>
  <c r="AB88" i="1"/>
  <c r="U51" i="45" s="1"/>
  <c r="X88" i="1"/>
  <c r="Y88" i="1"/>
  <c r="U88" i="1"/>
  <c r="V88" i="1"/>
  <c r="T88" i="1"/>
  <c r="AP70" i="1"/>
  <c r="AO70" i="1"/>
  <c r="AN70" i="1"/>
  <c r="AM70" i="1"/>
  <c r="AL70" i="1"/>
  <c r="AK70" i="1"/>
  <c r="AJ70" i="1"/>
  <c r="AG70" i="1"/>
  <c r="AH70" i="1"/>
  <c r="AF70" i="1"/>
  <c r="AI70" i="1"/>
  <c r="AE70" i="1"/>
  <c r="AD70" i="1"/>
  <c r="AC70" i="1"/>
  <c r="Z70" i="1"/>
  <c r="AA70" i="1"/>
  <c r="W70" i="1"/>
  <c r="X70" i="1"/>
  <c r="AB70" i="1"/>
  <c r="Y70" i="1"/>
  <c r="V70" i="1"/>
  <c r="R70" i="1"/>
  <c r="S70" i="1"/>
  <c r="U70" i="1"/>
  <c r="T70" i="1"/>
  <c r="AP52" i="1"/>
  <c r="AO52" i="1"/>
  <c r="AN52" i="1"/>
  <c r="AM52" i="1"/>
  <c r="AL52" i="1"/>
  <c r="AK52" i="1"/>
  <c r="AJ52" i="1"/>
  <c r="AG52" i="1"/>
  <c r="AH52" i="1"/>
  <c r="AI52" i="1"/>
  <c r="AF52" i="1"/>
  <c r="AD52" i="1"/>
  <c r="AE52" i="1"/>
  <c r="AC52" i="1"/>
  <c r="AB52" i="1"/>
  <c r="Z52" i="1"/>
  <c r="W52" i="1"/>
  <c r="X52" i="1"/>
  <c r="Y52" i="1"/>
  <c r="R52" i="1"/>
  <c r="T52" i="1"/>
  <c r="U52" i="1"/>
  <c r="S52" i="1"/>
  <c r="AP25" i="1"/>
  <c r="AO25" i="1"/>
  <c r="AN25" i="1"/>
  <c r="AM25" i="1"/>
  <c r="AK25" i="1"/>
  <c r="AL25" i="1"/>
  <c r="AJ25" i="1"/>
  <c r="AG25" i="1"/>
  <c r="AH25" i="1"/>
  <c r="AI25" i="1"/>
  <c r="AF25" i="1"/>
  <c r="Y21" i="45" s="1"/>
  <c r="AE25" i="1"/>
  <c r="AD25" i="1"/>
  <c r="AC25" i="1"/>
  <c r="AB25" i="1"/>
  <c r="Z25" i="1"/>
  <c r="Y25" i="1"/>
  <c r="W25" i="1"/>
  <c r="X25" i="1"/>
  <c r="AA25" i="1"/>
  <c r="U25" i="1"/>
  <c r="T25" i="1"/>
  <c r="R25" i="1"/>
  <c r="V25" i="1"/>
  <c r="AO9" i="1"/>
  <c r="AN9" i="1"/>
  <c r="AP9" i="1"/>
  <c r="AM9" i="1"/>
  <c r="AK9" i="1"/>
  <c r="AL9" i="1"/>
  <c r="AJ9" i="1"/>
  <c r="AG9" i="1"/>
  <c r="AH9" i="1"/>
  <c r="AI9" i="1"/>
  <c r="AF9" i="1"/>
  <c r="AC9" i="1"/>
  <c r="AD9" i="1"/>
  <c r="AB9" i="1"/>
  <c r="Z9" i="1"/>
  <c r="AA9" i="1"/>
  <c r="Y9" i="1"/>
  <c r="W9" i="1"/>
  <c r="X9" i="1"/>
  <c r="S9" i="1"/>
  <c r="R9" i="1"/>
  <c r="V9" i="1"/>
  <c r="T9" i="1"/>
  <c r="L327" i="1"/>
  <c r="L319" i="1"/>
  <c r="L311" i="1"/>
  <c r="L303" i="1"/>
  <c r="L295" i="1"/>
  <c r="L287" i="1"/>
  <c r="L279" i="1"/>
  <c r="L271" i="1"/>
  <c r="L262" i="1"/>
  <c r="L254" i="1"/>
  <c r="L246" i="1"/>
  <c r="L206" i="1"/>
  <c r="L179" i="1"/>
  <c r="L162" i="1"/>
  <c r="L153" i="1"/>
  <c r="L144" i="1"/>
  <c r="L134" i="1"/>
  <c r="L85" i="1"/>
  <c r="L77" i="1"/>
  <c r="L68" i="1"/>
  <c r="L59" i="1"/>
  <c r="L50" i="1"/>
  <c r="L42" i="1"/>
  <c r="L31" i="1"/>
  <c r="L23" i="1"/>
  <c r="L15" i="1"/>
  <c r="L7" i="1"/>
  <c r="M99" i="1"/>
  <c r="M107" i="1"/>
  <c r="M116" i="1"/>
  <c r="M124" i="1"/>
  <c r="M204" i="1"/>
  <c r="M341" i="1"/>
  <c r="M358" i="1"/>
  <c r="M366" i="1"/>
  <c r="M374" i="1"/>
  <c r="M382" i="1"/>
  <c r="M398" i="1"/>
  <c r="M415" i="1"/>
  <c r="N15" i="1"/>
  <c r="N144" i="1"/>
  <c r="N162" i="1"/>
  <c r="N179" i="1"/>
  <c r="N189" i="1"/>
  <c r="N198" i="1"/>
  <c r="N206" i="1"/>
  <c r="N246" i="1"/>
  <c r="N262" i="1"/>
  <c r="N303" i="1"/>
  <c r="N311" i="1"/>
  <c r="O9" i="1"/>
  <c r="O25" i="1"/>
  <c r="O52" i="1"/>
  <c r="O61" i="1"/>
  <c r="O70" i="1"/>
  <c r="O103" i="1"/>
  <c r="O112" i="1"/>
  <c r="O128" i="1"/>
  <c r="O191" i="1"/>
  <c r="O208" i="1"/>
  <c r="O216" i="1"/>
  <c r="O224" i="1"/>
  <c r="O232" i="1"/>
  <c r="O240" i="1"/>
  <c r="O256" i="1"/>
  <c r="O264" i="1"/>
  <c r="O281" i="1"/>
  <c r="O297" i="1"/>
  <c r="O313" i="1"/>
  <c r="O329" i="1"/>
  <c r="O337" i="1"/>
  <c r="O403" i="1"/>
  <c r="O419" i="1"/>
  <c r="P11" i="1"/>
  <c r="P19" i="1"/>
  <c r="P27" i="1"/>
  <c r="P36" i="1"/>
  <c r="P46" i="1"/>
  <c r="P54" i="1"/>
  <c r="P64" i="1"/>
  <c r="P72" i="1"/>
  <c r="P81" i="1"/>
  <c r="P89" i="1"/>
  <c r="P105" i="1"/>
  <c r="P122" i="1"/>
  <c r="P151" i="1"/>
  <c r="P161" i="1"/>
  <c r="P179" i="1"/>
  <c r="P190" i="1"/>
  <c r="P218" i="1"/>
  <c r="P237" i="1"/>
  <c r="P274" i="1"/>
  <c r="P283" i="1"/>
  <c r="P329" i="1"/>
  <c r="P361" i="1"/>
  <c r="P393" i="1"/>
  <c r="P426" i="1"/>
  <c r="Q12" i="1"/>
  <c r="Q34" i="1"/>
  <c r="Q47" i="1"/>
  <c r="Q71" i="1"/>
  <c r="Q82" i="1"/>
  <c r="Q94" i="1"/>
  <c r="Q104" i="1"/>
  <c r="Q115" i="1"/>
  <c r="Q139" i="1"/>
  <c r="Q172" i="1"/>
  <c r="Q191" i="1"/>
  <c r="Q204" i="1"/>
  <c r="Q217" i="1"/>
  <c r="Q242" i="1"/>
  <c r="Q258" i="1"/>
  <c r="Q275" i="1"/>
  <c r="Q291" i="1"/>
  <c r="Q307" i="1"/>
  <c r="Q323" i="1"/>
  <c r="Q339" i="1"/>
  <c r="Q364" i="1"/>
  <c r="Q396" i="1"/>
  <c r="Q429" i="1"/>
  <c r="R132" i="1"/>
  <c r="R201" i="1"/>
  <c r="R233" i="1"/>
  <c r="R265" i="1"/>
  <c r="R298" i="1"/>
  <c r="R330" i="1"/>
  <c r="R365" i="1"/>
  <c r="S178" i="1"/>
  <c r="L111" i="45" s="1"/>
  <c r="S216" i="1"/>
  <c r="T46" i="1"/>
  <c r="T142" i="1"/>
  <c r="U190" i="1"/>
  <c r="U281" i="1"/>
  <c r="U385" i="1"/>
  <c r="V80" i="1"/>
  <c r="V148" i="1"/>
  <c r="V224" i="1"/>
  <c r="W54" i="1"/>
  <c r="W382" i="1"/>
  <c r="X249" i="1"/>
  <c r="Z152" i="1"/>
  <c r="Z395" i="1"/>
  <c r="AP423" i="1"/>
  <c r="AO423" i="1"/>
  <c r="AM423" i="1"/>
  <c r="AN423" i="1"/>
  <c r="AL423" i="1"/>
  <c r="AK423" i="1"/>
  <c r="AH423" i="1"/>
  <c r="AI423" i="1"/>
  <c r="AJ423" i="1"/>
  <c r="AE423" i="1"/>
  <c r="AF423" i="1"/>
  <c r="AC423" i="1"/>
  <c r="AG423" i="1"/>
  <c r="AD423" i="1"/>
  <c r="AA423" i="1"/>
  <c r="AB423" i="1"/>
  <c r="X423" i="1"/>
  <c r="Z423" i="1"/>
  <c r="Y423" i="1"/>
  <c r="U423" i="1"/>
  <c r="V423" i="1"/>
  <c r="W423" i="1"/>
  <c r="P423" i="1"/>
  <c r="S423" i="1"/>
  <c r="Q423" i="1"/>
  <c r="T423" i="1"/>
  <c r="R423" i="1"/>
  <c r="AP390" i="1"/>
  <c r="AN390" i="1"/>
  <c r="AM390" i="1"/>
  <c r="AO390" i="1"/>
  <c r="AL390" i="1"/>
  <c r="AK390" i="1"/>
  <c r="AH390" i="1"/>
  <c r="AI390" i="1"/>
  <c r="AJ390" i="1"/>
  <c r="AE390" i="1"/>
  <c r="AF390" i="1"/>
  <c r="AG390" i="1"/>
  <c r="AD390" i="1"/>
  <c r="AC390" i="1"/>
  <c r="AA390" i="1"/>
  <c r="AB390" i="1"/>
  <c r="X390" i="1"/>
  <c r="Z390" i="1"/>
  <c r="U390" i="1"/>
  <c r="Y390" i="1"/>
  <c r="V390" i="1"/>
  <c r="S390" i="1"/>
  <c r="P390" i="1"/>
  <c r="R390" i="1"/>
  <c r="W390" i="1"/>
  <c r="Q390" i="1"/>
  <c r="T390" i="1"/>
  <c r="AP350" i="1"/>
  <c r="AO350" i="1"/>
  <c r="AM350" i="1"/>
  <c r="AN350" i="1"/>
  <c r="AL350" i="1"/>
  <c r="AJ350" i="1"/>
  <c r="AH350" i="1"/>
  <c r="AI350" i="1"/>
  <c r="AK350" i="1"/>
  <c r="AF350" i="1"/>
  <c r="AG350" i="1"/>
  <c r="AE350" i="1"/>
  <c r="AC350" i="1"/>
  <c r="AD350" i="1"/>
  <c r="AA350" i="1"/>
  <c r="AB350" i="1"/>
  <c r="Z350" i="1"/>
  <c r="X350" i="1"/>
  <c r="Y350" i="1"/>
  <c r="U350" i="1"/>
  <c r="V350" i="1"/>
  <c r="W350" i="1"/>
  <c r="P350" i="1"/>
  <c r="Q350" i="1"/>
  <c r="T350" i="1"/>
  <c r="S350" i="1"/>
  <c r="AP292" i="1"/>
  <c r="AO292" i="1"/>
  <c r="AM292" i="1"/>
  <c r="AN292" i="1"/>
  <c r="AL292" i="1"/>
  <c r="AK292" i="1"/>
  <c r="AJ292" i="1"/>
  <c r="AH292" i="1"/>
  <c r="AI292" i="1"/>
  <c r="AG292" i="1"/>
  <c r="Z172" i="45" s="1"/>
  <c r="AF292" i="1"/>
  <c r="Y172" i="45" s="1"/>
  <c r="AE292" i="1"/>
  <c r="X172" i="45" s="1"/>
  <c r="AB292" i="1"/>
  <c r="U172" i="45" s="1"/>
  <c r="AC292" i="1"/>
  <c r="V172" i="45" s="1"/>
  <c r="AD292" i="1"/>
  <c r="W172" i="45" s="1"/>
  <c r="AA292" i="1"/>
  <c r="Z292" i="1"/>
  <c r="X292" i="1"/>
  <c r="Y292" i="1"/>
  <c r="T292" i="1"/>
  <c r="U292" i="1"/>
  <c r="V292" i="1"/>
  <c r="P292" i="1"/>
  <c r="S292" i="1"/>
  <c r="W292" i="1"/>
  <c r="Q292" i="1"/>
  <c r="R292" i="1"/>
  <c r="AP251" i="1"/>
  <c r="AN251" i="1"/>
  <c r="AM251" i="1"/>
  <c r="AO251" i="1"/>
  <c r="AL251" i="1"/>
  <c r="AJ251" i="1"/>
  <c r="AK251" i="1"/>
  <c r="AH251" i="1"/>
  <c r="AI251" i="1"/>
  <c r="AG251" i="1"/>
  <c r="Z131" i="45" s="1"/>
  <c r="AE251" i="1"/>
  <c r="X131" i="45" s="1"/>
  <c r="AB251" i="1"/>
  <c r="U131" i="45" s="1"/>
  <c r="AF251" i="1"/>
  <c r="Y131" i="45" s="1"/>
  <c r="AC251" i="1"/>
  <c r="V131" i="45" s="1"/>
  <c r="AA251" i="1"/>
  <c r="AD251" i="1"/>
  <c r="W131" i="45" s="1"/>
  <c r="X251" i="1"/>
  <c r="Z251" i="1"/>
  <c r="Y251" i="1"/>
  <c r="T251" i="1"/>
  <c r="U251" i="1"/>
  <c r="V251" i="1"/>
  <c r="W251" i="1"/>
  <c r="S251" i="1"/>
  <c r="P251" i="1"/>
  <c r="Q251" i="1"/>
  <c r="R251" i="1"/>
  <c r="AP209" i="1"/>
  <c r="AO209" i="1"/>
  <c r="AM209" i="1"/>
  <c r="AL209" i="1"/>
  <c r="AN209" i="1"/>
  <c r="AK209" i="1"/>
  <c r="AI209" i="1"/>
  <c r="AH209" i="1"/>
  <c r="AJ209" i="1"/>
  <c r="AF209" i="1"/>
  <c r="AE209" i="1"/>
  <c r="AC209" i="1"/>
  <c r="AA209" i="1"/>
  <c r="AG209" i="1"/>
  <c r="AB209" i="1"/>
  <c r="AD209" i="1"/>
  <c r="Z209" i="1"/>
  <c r="W209" i="1"/>
  <c r="S209" i="1"/>
  <c r="X209" i="1"/>
  <c r="T209" i="1"/>
  <c r="U209" i="1"/>
  <c r="Y209" i="1"/>
  <c r="V209" i="1"/>
  <c r="AO153" i="1"/>
  <c r="AN153" i="1"/>
  <c r="AP153" i="1"/>
  <c r="AM153" i="1"/>
  <c r="AL153" i="1"/>
  <c r="AI153" i="1"/>
  <c r="AK153" i="1"/>
  <c r="AJ153" i="1"/>
  <c r="AF153" i="1"/>
  <c r="AG153" i="1"/>
  <c r="AE153" i="1"/>
  <c r="AD153" i="1"/>
  <c r="AB153" i="1"/>
  <c r="AH153" i="1"/>
  <c r="AC153" i="1"/>
  <c r="Y153" i="1"/>
  <c r="AA153" i="1"/>
  <c r="V153" i="1"/>
  <c r="W153" i="1"/>
  <c r="U153" i="1"/>
  <c r="X153" i="1"/>
  <c r="Z153" i="1"/>
  <c r="Q153" i="1"/>
  <c r="R153" i="1"/>
  <c r="S153" i="1"/>
  <c r="T153" i="1"/>
  <c r="AO125" i="1"/>
  <c r="AP125" i="1"/>
  <c r="AN125" i="1"/>
  <c r="AM125" i="1"/>
  <c r="AK125" i="1"/>
  <c r="AL125" i="1"/>
  <c r="AI125" i="1"/>
  <c r="AJ125" i="1"/>
  <c r="AH125" i="1"/>
  <c r="AG125" i="1"/>
  <c r="AF125" i="1"/>
  <c r="AC125" i="1"/>
  <c r="AE125" i="1"/>
  <c r="AD125" i="1"/>
  <c r="AB125" i="1"/>
  <c r="AA125" i="1"/>
  <c r="Y125" i="1"/>
  <c r="Z125" i="1"/>
  <c r="U125" i="1"/>
  <c r="V125" i="1"/>
  <c r="W125" i="1"/>
  <c r="X125" i="1"/>
  <c r="Q125" i="1"/>
  <c r="R125" i="1"/>
  <c r="T125" i="1"/>
  <c r="AP91" i="1"/>
  <c r="AO91" i="1"/>
  <c r="AN91" i="1"/>
  <c r="AM91" i="1"/>
  <c r="AL91" i="1"/>
  <c r="AK91" i="1"/>
  <c r="AJ91" i="1"/>
  <c r="AI91" i="1"/>
  <c r="AF91" i="1"/>
  <c r="Y61" i="45" s="1"/>
  <c r="AH91" i="1"/>
  <c r="AG91" i="1"/>
  <c r="Z61" i="45" s="1"/>
  <c r="AE91" i="1"/>
  <c r="X61" i="45" s="1"/>
  <c r="AC91" i="1"/>
  <c r="V61" i="45" s="1"/>
  <c r="AA91" i="1"/>
  <c r="AB91" i="1"/>
  <c r="U61" i="45" s="1"/>
  <c r="AD91" i="1"/>
  <c r="W61" i="45" s="1"/>
  <c r="Z91" i="1"/>
  <c r="Y91" i="1"/>
  <c r="U91" i="1"/>
  <c r="V91" i="1"/>
  <c r="X91" i="1"/>
  <c r="W91" i="1"/>
  <c r="T91" i="1"/>
  <c r="S91" i="1"/>
  <c r="AP65" i="1"/>
  <c r="AI60" i="45" s="1"/>
  <c r="AO65" i="1"/>
  <c r="AH60" i="45" s="1"/>
  <c r="AM65" i="1"/>
  <c r="AF60" i="45" s="1"/>
  <c r="AN65" i="1"/>
  <c r="AG60" i="45" s="1"/>
  <c r="AL65" i="1"/>
  <c r="AE60" i="45" s="1"/>
  <c r="AK65" i="1"/>
  <c r="AD60" i="45" s="1"/>
  <c r="AJ65" i="1"/>
  <c r="AC60" i="45" s="1"/>
  <c r="AG65" i="1"/>
  <c r="Z60" i="45" s="1"/>
  <c r="AF65" i="1"/>
  <c r="Y60" i="45" s="1"/>
  <c r="AE65" i="1"/>
  <c r="X60" i="45" s="1"/>
  <c r="AI65" i="1"/>
  <c r="AB60" i="45" s="1"/>
  <c r="AH65" i="1"/>
  <c r="AA60" i="45" s="1"/>
  <c r="AD65" i="1"/>
  <c r="W60" i="45" s="1"/>
  <c r="AB65" i="1"/>
  <c r="U60" i="45" s="1"/>
  <c r="AC65" i="1"/>
  <c r="V60" i="45" s="1"/>
  <c r="Y65" i="1"/>
  <c r="R60" i="45" s="1"/>
  <c r="X65" i="1"/>
  <c r="Q60" i="45" s="1"/>
  <c r="T65" i="1"/>
  <c r="M60" i="45" s="1"/>
  <c r="U65" i="1"/>
  <c r="N60" i="45" s="1"/>
  <c r="Z65" i="1"/>
  <c r="S60" i="45" s="1"/>
  <c r="V65" i="1"/>
  <c r="O60" i="45" s="1"/>
  <c r="W65" i="1"/>
  <c r="P60" i="45" s="1"/>
  <c r="AA65" i="1"/>
  <c r="T60" i="45" s="1"/>
  <c r="S65" i="1"/>
  <c r="L60" i="45" s="1"/>
  <c r="R65" i="1"/>
  <c r="K60" i="45" s="1"/>
  <c r="AO20" i="1"/>
  <c r="AP20" i="1"/>
  <c r="AN20" i="1"/>
  <c r="AM20" i="1"/>
  <c r="AL20" i="1"/>
  <c r="AK20" i="1"/>
  <c r="AI20" i="1"/>
  <c r="AG20" i="1"/>
  <c r="AE20" i="1"/>
  <c r="AF20" i="1"/>
  <c r="AJ20" i="1"/>
  <c r="AH20" i="1"/>
  <c r="AD20" i="1"/>
  <c r="AC20" i="1"/>
  <c r="AB20" i="1"/>
  <c r="Z20" i="1"/>
  <c r="AA20" i="1"/>
  <c r="Y20" i="1"/>
  <c r="X20" i="1"/>
  <c r="T20" i="1"/>
  <c r="U20" i="1"/>
  <c r="V20" i="1"/>
  <c r="R20" i="1"/>
  <c r="W20" i="1"/>
  <c r="L209" i="1"/>
  <c r="AP420" i="1"/>
  <c r="AO420" i="1"/>
  <c r="AN420" i="1"/>
  <c r="AL420" i="1"/>
  <c r="AM420" i="1"/>
  <c r="AK420" i="1"/>
  <c r="AJ420" i="1"/>
  <c r="AI420" i="1"/>
  <c r="AF420" i="1"/>
  <c r="AE420" i="1"/>
  <c r="AD420" i="1"/>
  <c r="AH420" i="1"/>
  <c r="AC420" i="1"/>
  <c r="AA420" i="1"/>
  <c r="AB420" i="1"/>
  <c r="AG420" i="1"/>
  <c r="X420" i="1"/>
  <c r="W420" i="1"/>
  <c r="S420" i="1"/>
  <c r="Y420" i="1"/>
  <c r="T420" i="1"/>
  <c r="U420" i="1"/>
  <c r="V420" i="1"/>
  <c r="R420" i="1"/>
  <c r="Z420" i="1"/>
  <c r="Q420" i="1"/>
  <c r="AP404" i="1"/>
  <c r="AO404" i="1"/>
  <c r="AN404" i="1"/>
  <c r="AM404" i="1"/>
  <c r="AL404" i="1"/>
  <c r="AK404" i="1"/>
  <c r="AH404" i="1"/>
  <c r="AJ404" i="1"/>
  <c r="AF404" i="1"/>
  <c r="AI404" i="1"/>
  <c r="AD404" i="1"/>
  <c r="AC404" i="1"/>
  <c r="AB404" i="1"/>
  <c r="AE404" i="1"/>
  <c r="AA404" i="1"/>
  <c r="AG404" i="1"/>
  <c r="Z404" i="1"/>
  <c r="Y404" i="1"/>
  <c r="X404" i="1"/>
  <c r="W404" i="1"/>
  <c r="S404" i="1"/>
  <c r="T404" i="1"/>
  <c r="U404" i="1"/>
  <c r="Q404" i="1"/>
  <c r="R404" i="1"/>
  <c r="AP387" i="1"/>
  <c r="AO387" i="1"/>
  <c r="AN387" i="1"/>
  <c r="AM387" i="1"/>
  <c r="AL387" i="1"/>
  <c r="AK387" i="1"/>
  <c r="AI387" i="1"/>
  <c r="AH387" i="1"/>
  <c r="AJ387" i="1"/>
  <c r="AF387" i="1"/>
  <c r="AD387" i="1"/>
  <c r="AG387" i="1"/>
  <c r="AE387" i="1"/>
  <c r="AC387" i="1"/>
  <c r="AA387" i="1"/>
  <c r="AB387" i="1"/>
  <c r="Y387" i="1"/>
  <c r="X387" i="1"/>
  <c r="W387" i="1"/>
  <c r="S387" i="1"/>
  <c r="T387" i="1"/>
  <c r="U387" i="1"/>
  <c r="Z387" i="1"/>
  <c r="V387" i="1"/>
  <c r="Q387" i="1"/>
  <c r="AP371" i="1"/>
  <c r="AO371" i="1"/>
  <c r="AN371" i="1"/>
  <c r="AL371" i="1"/>
  <c r="AM371" i="1"/>
  <c r="AK371" i="1"/>
  <c r="AH371" i="1"/>
  <c r="AF371" i="1"/>
  <c r="AG371" i="1"/>
  <c r="AD371" i="1"/>
  <c r="AE371" i="1"/>
  <c r="AI371" i="1"/>
  <c r="AJ371" i="1"/>
  <c r="AC371" i="1"/>
  <c r="AB371" i="1"/>
  <c r="AA371" i="1"/>
  <c r="Y371" i="1"/>
  <c r="Z371" i="1"/>
  <c r="X371" i="1"/>
  <c r="W371" i="1"/>
  <c r="S371" i="1"/>
  <c r="T371" i="1"/>
  <c r="U371" i="1"/>
  <c r="R371" i="1"/>
  <c r="Q371" i="1"/>
  <c r="AP355" i="1"/>
  <c r="AO355" i="1"/>
  <c r="AN355" i="1"/>
  <c r="AL355" i="1"/>
  <c r="AM355" i="1"/>
  <c r="AK355" i="1"/>
  <c r="AJ355" i="1"/>
  <c r="AI355" i="1"/>
  <c r="AF355" i="1"/>
  <c r="AD355" i="1"/>
  <c r="AE355" i="1"/>
  <c r="AC355" i="1"/>
  <c r="AG355" i="1"/>
  <c r="AA355" i="1"/>
  <c r="AH355" i="1"/>
  <c r="AB355" i="1"/>
  <c r="X355" i="1"/>
  <c r="Z355" i="1"/>
  <c r="W355" i="1"/>
  <c r="S355" i="1"/>
  <c r="T355" i="1"/>
  <c r="U355" i="1"/>
  <c r="Y355" i="1"/>
  <c r="V355" i="1"/>
  <c r="R355" i="1"/>
  <c r="Q355" i="1"/>
  <c r="AP338" i="1"/>
  <c r="AN338" i="1"/>
  <c r="AO338" i="1"/>
  <c r="AM338" i="1"/>
  <c r="AL338" i="1"/>
  <c r="AK338" i="1"/>
  <c r="AH338" i="1"/>
  <c r="AJ338" i="1"/>
  <c r="AF338" i="1"/>
  <c r="AD338" i="1"/>
  <c r="AE338" i="1"/>
  <c r="AC338" i="1"/>
  <c r="AB338" i="1"/>
  <c r="AG338" i="1"/>
  <c r="AA338" i="1"/>
  <c r="AI338" i="1"/>
  <c r="Z338" i="1"/>
  <c r="X338" i="1"/>
  <c r="W338" i="1"/>
  <c r="S338" i="1"/>
  <c r="T338" i="1"/>
  <c r="Y338" i="1"/>
  <c r="U338" i="1"/>
  <c r="Q338" i="1"/>
  <c r="V338" i="1"/>
  <c r="AO321" i="1"/>
  <c r="AP321" i="1"/>
  <c r="AN321" i="1"/>
  <c r="AM321" i="1"/>
  <c r="AL321" i="1"/>
  <c r="AK321" i="1"/>
  <c r="AJ321" i="1"/>
  <c r="AH321" i="1"/>
  <c r="AG321" i="1"/>
  <c r="AI321" i="1"/>
  <c r="AF321" i="1"/>
  <c r="AD321" i="1"/>
  <c r="AE321" i="1"/>
  <c r="AC321" i="1"/>
  <c r="AA321" i="1"/>
  <c r="AB321" i="1"/>
  <c r="W321" i="1"/>
  <c r="Z321" i="1"/>
  <c r="T321" i="1"/>
  <c r="Y321" i="1"/>
  <c r="R321" i="1"/>
  <c r="U321" i="1"/>
  <c r="S321" i="1"/>
  <c r="AO305" i="1"/>
  <c r="AP305" i="1"/>
  <c r="AN305" i="1"/>
  <c r="AM305" i="1"/>
  <c r="AL305" i="1"/>
  <c r="AK305" i="1"/>
  <c r="AJ305" i="1"/>
  <c r="AH305" i="1"/>
  <c r="AI305" i="1"/>
  <c r="AG305" i="1"/>
  <c r="Z190" i="45" s="1"/>
  <c r="AD305" i="1"/>
  <c r="W190" i="45" s="1"/>
  <c r="AE305" i="1"/>
  <c r="X190" i="45" s="1"/>
  <c r="AF305" i="1"/>
  <c r="Y190" i="45" s="1"/>
  <c r="AB305" i="1"/>
  <c r="U190" i="45" s="1"/>
  <c r="AC305" i="1"/>
  <c r="V190" i="45" s="1"/>
  <c r="AA305" i="1"/>
  <c r="Z305" i="1"/>
  <c r="X305" i="1"/>
  <c r="W305" i="1"/>
  <c r="Y305" i="1"/>
  <c r="T305" i="1"/>
  <c r="V305" i="1"/>
  <c r="S305" i="1"/>
  <c r="R305" i="1"/>
  <c r="U305" i="1"/>
  <c r="AO289" i="1"/>
  <c r="AP289" i="1"/>
  <c r="AN289" i="1"/>
  <c r="AM289" i="1"/>
  <c r="AL289" i="1"/>
  <c r="AK289" i="1"/>
  <c r="AJ289" i="1"/>
  <c r="AH289" i="1"/>
  <c r="AG289" i="1"/>
  <c r="Z169" i="45" s="1"/>
  <c r="AF289" i="1"/>
  <c r="Y169" i="45" s="1"/>
  <c r="AD289" i="1"/>
  <c r="W169" i="45" s="1"/>
  <c r="AE289" i="1"/>
  <c r="X169" i="45" s="1"/>
  <c r="AI289" i="1"/>
  <c r="AC289" i="1"/>
  <c r="V169" i="45" s="1"/>
  <c r="AA289" i="1"/>
  <c r="Z289" i="1"/>
  <c r="AB289" i="1"/>
  <c r="U169" i="45" s="1"/>
  <c r="Y289" i="1"/>
  <c r="W289" i="1"/>
  <c r="T289" i="1"/>
  <c r="R289" i="1"/>
  <c r="U289" i="1"/>
  <c r="X289" i="1"/>
  <c r="AO273" i="1"/>
  <c r="AP273" i="1"/>
  <c r="AN273" i="1"/>
  <c r="AM273" i="1"/>
  <c r="AL273" i="1"/>
  <c r="AK273" i="1"/>
  <c r="AJ273" i="1"/>
  <c r="AH273" i="1"/>
  <c r="AI273" i="1"/>
  <c r="AG273" i="1"/>
  <c r="Z152" i="45" s="1"/>
  <c r="AD273" i="1"/>
  <c r="W152" i="45" s="1"/>
  <c r="AE273" i="1"/>
  <c r="X152" i="45" s="1"/>
  <c r="AF273" i="1"/>
  <c r="Y152" i="45" s="1"/>
  <c r="AB273" i="1"/>
  <c r="U152" i="45" s="1"/>
  <c r="AC273" i="1"/>
  <c r="V152" i="45" s="1"/>
  <c r="AA273" i="1"/>
  <c r="Z273" i="1"/>
  <c r="W273" i="1"/>
  <c r="X273" i="1"/>
  <c r="T273" i="1"/>
  <c r="V273" i="1"/>
  <c r="U273" i="1"/>
  <c r="Y273" i="1"/>
  <c r="S273" i="1"/>
  <c r="R273" i="1"/>
  <c r="AO264" i="1"/>
  <c r="AP264" i="1"/>
  <c r="AN264" i="1"/>
  <c r="AM264" i="1"/>
  <c r="AL264" i="1"/>
  <c r="AK264" i="1"/>
  <c r="AJ264" i="1"/>
  <c r="AH264" i="1"/>
  <c r="AG264" i="1"/>
  <c r="Z145" i="45" s="1"/>
  <c r="AI264" i="1"/>
  <c r="AD264" i="1"/>
  <c r="W145" i="45" s="1"/>
  <c r="AF264" i="1"/>
  <c r="Y145" i="45" s="1"/>
  <c r="AE264" i="1"/>
  <c r="X145" i="45" s="1"/>
  <c r="AA264" i="1"/>
  <c r="AC264" i="1"/>
  <c r="V145" i="45" s="1"/>
  <c r="AB264" i="1"/>
  <c r="U145" i="45" s="1"/>
  <c r="Y264" i="1"/>
  <c r="X264" i="1"/>
  <c r="W264" i="1"/>
  <c r="T264" i="1"/>
  <c r="V264" i="1"/>
  <c r="U264" i="1"/>
  <c r="Z264" i="1"/>
  <c r="R264" i="1"/>
  <c r="S264" i="1"/>
  <c r="AO248" i="1"/>
  <c r="AP248" i="1"/>
  <c r="AN248" i="1"/>
  <c r="AM248" i="1"/>
  <c r="AL248" i="1"/>
  <c r="AK248" i="1"/>
  <c r="AJ248" i="1"/>
  <c r="AH248" i="1"/>
  <c r="AG248" i="1"/>
  <c r="Z127" i="45" s="1"/>
  <c r="AF248" i="1"/>
  <c r="Y127" i="45" s="1"/>
  <c r="AI248" i="1"/>
  <c r="AD248" i="1"/>
  <c r="W127" i="45" s="1"/>
  <c r="AE248" i="1"/>
  <c r="X127" i="45" s="1"/>
  <c r="AB248" i="1"/>
  <c r="U127" i="45" s="1"/>
  <c r="AA248" i="1"/>
  <c r="AC248" i="1"/>
  <c r="V127" i="45" s="1"/>
  <c r="Z248" i="1"/>
  <c r="W248" i="1"/>
  <c r="T248" i="1"/>
  <c r="Y248" i="1"/>
  <c r="X248" i="1"/>
  <c r="S248" i="1"/>
  <c r="R248" i="1"/>
  <c r="V248" i="1"/>
  <c r="U248" i="1"/>
  <c r="AP231" i="1"/>
  <c r="AO231" i="1"/>
  <c r="AK231" i="1"/>
  <c r="AN231" i="1"/>
  <c r="AM231" i="1"/>
  <c r="AL231" i="1"/>
  <c r="AJ231" i="1"/>
  <c r="AI231" i="1"/>
  <c r="AH231" i="1"/>
  <c r="AG231" i="1"/>
  <c r="AD231" i="1"/>
  <c r="AF231" i="1"/>
  <c r="AC231" i="1"/>
  <c r="AB231" i="1"/>
  <c r="Y231" i="1"/>
  <c r="Z231" i="1"/>
  <c r="V231" i="1"/>
  <c r="AE231" i="1"/>
  <c r="W231" i="1"/>
  <c r="AA231" i="1"/>
  <c r="T231" i="1"/>
  <c r="X231" i="1"/>
  <c r="S231" i="1"/>
  <c r="R231" i="1"/>
  <c r="U231" i="1"/>
  <c r="AP215" i="1"/>
  <c r="AO215" i="1"/>
  <c r="AN215" i="1"/>
  <c r="AK215" i="1"/>
  <c r="AM215" i="1"/>
  <c r="AL215" i="1"/>
  <c r="AJ215" i="1"/>
  <c r="AI215" i="1"/>
  <c r="AG215" i="1"/>
  <c r="AD215" i="1"/>
  <c r="AH215" i="1"/>
  <c r="AE215" i="1"/>
  <c r="AC215" i="1"/>
  <c r="AF215" i="1"/>
  <c r="Y215" i="1"/>
  <c r="Z215" i="1"/>
  <c r="AB215" i="1"/>
  <c r="AA215" i="1"/>
  <c r="V215" i="1"/>
  <c r="W215" i="1"/>
  <c r="X215" i="1"/>
  <c r="T215" i="1"/>
  <c r="U215" i="1"/>
  <c r="R215" i="1"/>
  <c r="S215" i="1"/>
  <c r="AO197" i="1"/>
  <c r="AP197" i="1"/>
  <c r="AN197" i="1"/>
  <c r="AK197" i="1"/>
  <c r="AL197" i="1"/>
  <c r="AM197" i="1"/>
  <c r="AI197" i="1"/>
  <c r="AH197" i="1"/>
  <c r="AJ197" i="1"/>
  <c r="AG197" i="1"/>
  <c r="Z98" i="45" s="1"/>
  <c r="AF197" i="1"/>
  <c r="Y98" i="45" s="1"/>
  <c r="AC197" i="1"/>
  <c r="V98" i="45" s="1"/>
  <c r="AD197" i="1"/>
  <c r="W98" i="45" s="1"/>
  <c r="AE197" i="1"/>
  <c r="X98" i="45" s="1"/>
  <c r="Z197" i="1"/>
  <c r="Y197" i="1"/>
  <c r="AB197" i="1"/>
  <c r="U98" i="45" s="1"/>
  <c r="U197" i="1"/>
  <c r="AA197" i="1"/>
  <c r="V197" i="1"/>
  <c r="X197" i="1"/>
  <c r="W197" i="1"/>
  <c r="Q197" i="1"/>
  <c r="S197" i="1"/>
  <c r="R197" i="1"/>
  <c r="T197" i="1"/>
  <c r="AP177" i="1"/>
  <c r="AN177" i="1"/>
  <c r="AO177" i="1"/>
  <c r="AM177" i="1"/>
  <c r="AL177" i="1"/>
  <c r="AK177" i="1"/>
  <c r="AJ177" i="1"/>
  <c r="AH177" i="1"/>
  <c r="AI177" i="1"/>
  <c r="AF177" i="1"/>
  <c r="Y110" i="45" s="1"/>
  <c r="AE177" i="1"/>
  <c r="X110" i="45" s="1"/>
  <c r="AC177" i="1"/>
  <c r="V110" i="45" s="1"/>
  <c r="AD177" i="1"/>
  <c r="W110" i="45" s="1"/>
  <c r="AA177" i="1"/>
  <c r="AG177" i="1"/>
  <c r="Z110" i="45" s="1"/>
  <c r="Z177" i="1"/>
  <c r="AB177" i="1"/>
  <c r="U110" i="45" s="1"/>
  <c r="U177" i="1"/>
  <c r="X177" i="1"/>
  <c r="V177" i="1"/>
  <c r="Y177" i="1"/>
  <c r="W177" i="1"/>
  <c r="S177" i="1"/>
  <c r="AP150" i="1"/>
  <c r="AO150" i="1"/>
  <c r="AN150" i="1"/>
  <c r="AM150" i="1"/>
  <c r="AL150" i="1"/>
  <c r="AJ150" i="1"/>
  <c r="AH150" i="1"/>
  <c r="AK150" i="1"/>
  <c r="AI150" i="1"/>
  <c r="AG150" i="1"/>
  <c r="AE150" i="1"/>
  <c r="AF150" i="1"/>
  <c r="AB150" i="1"/>
  <c r="AC150" i="1"/>
  <c r="AD150" i="1"/>
  <c r="AA150" i="1"/>
  <c r="Z150" i="1"/>
  <c r="X150" i="1"/>
  <c r="Y150" i="1"/>
  <c r="T150" i="1"/>
  <c r="U150" i="1"/>
  <c r="V150" i="1"/>
  <c r="W150" i="1"/>
  <c r="P150" i="1"/>
  <c r="Q150" i="1"/>
  <c r="R150" i="1"/>
  <c r="S150" i="1"/>
  <c r="AP130" i="1"/>
  <c r="AO130" i="1"/>
  <c r="AN130" i="1"/>
  <c r="AM130" i="1"/>
  <c r="AL130" i="1"/>
  <c r="AK130" i="1"/>
  <c r="AI130" i="1"/>
  <c r="AH130" i="1"/>
  <c r="AJ130" i="1"/>
  <c r="AG130" i="1"/>
  <c r="AF130" i="1"/>
  <c r="AE130" i="1"/>
  <c r="Z130" i="1"/>
  <c r="AD130" i="1"/>
  <c r="AA130" i="1"/>
  <c r="AB130" i="1"/>
  <c r="AC130" i="1"/>
  <c r="X130" i="1"/>
  <c r="U130" i="1"/>
  <c r="V130" i="1"/>
  <c r="T130" i="1"/>
  <c r="S130" i="1"/>
  <c r="Y130" i="1"/>
  <c r="R130" i="1"/>
  <c r="AP114" i="1"/>
  <c r="AO114" i="1"/>
  <c r="AN114" i="1"/>
  <c r="AM114" i="1"/>
  <c r="AL114" i="1"/>
  <c r="AK114" i="1"/>
  <c r="AI114" i="1"/>
  <c r="AH114" i="1"/>
  <c r="AJ114" i="1"/>
  <c r="AG114" i="1"/>
  <c r="AE114" i="1"/>
  <c r="Z114" i="1"/>
  <c r="AD114" i="1"/>
  <c r="AC114" i="1"/>
  <c r="AF114" i="1"/>
  <c r="AA114" i="1"/>
  <c r="AB114" i="1"/>
  <c r="X114" i="1"/>
  <c r="U114" i="1"/>
  <c r="Y114" i="1"/>
  <c r="W114" i="1"/>
  <c r="T114" i="1"/>
  <c r="V114" i="1"/>
  <c r="R114" i="1"/>
  <c r="AP97" i="1"/>
  <c r="AO97" i="1"/>
  <c r="AN97" i="1"/>
  <c r="AM97" i="1"/>
  <c r="AL97" i="1"/>
  <c r="AI97" i="1"/>
  <c r="AH97" i="1"/>
  <c r="AJ97" i="1"/>
  <c r="AG97" i="1"/>
  <c r="AE97" i="1"/>
  <c r="AK97" i="1"/>
  <c r="AF97" i="1"/>
  <c r="Z97" i="1"/>
  <c r="AD97" i="1"/>
  <c r="AA97" i="1"/>
  <c r="AB97" i="1"/>
  <c r="AC97" i="1"/>
  <c r="X97" i="1"/>
  <c r="U97" i="1"/>
  <c r="W97" i="1"/>
  <c r="Y97" i="1"/>
  <c r="V97" i="1"/>
  <c r="R97" i="1"/>
  <c r="AP79" i="1"/>
  <c r="AO79" i="1"/>
  <c r="AN79" i="1"/>
  <c r="AM79" i="1"/>
  <c r="AK79" i="1"/>
  <c r="AJ79" i="1"/>
  <c r="AL79" i="1"/>
  <c r="AG79" i="1"/>
  <c r="AH79" i="1"/>
  <c r="AI79" i="1"/>
  <c r="AF79" i="1"/>
  <c r="AC79" i="1"/>
  <c r="AD79" i="1"/>
  <c r="AE79" i="1"/>
  <c r="AB79" i="1"/>
  <c r="Z79" i="1"/>
  <c r="Y79" i="1"/>
  <c r="W79" i="1"/>
  <c r="AA79" i="1"/>
  <c r="X79" i="1"/>
  <c r="V79" i="1"/>
  <c r="R79" i="1"/>
  <c r="T79" i="1"/>
  <c r="S79" i="1"/>
  <c r="AP61" i="1"/>
  <c r="AO61" i="1"/>
  <c r="AN61" i="1"/>
  <c r="AM61" i="1"/>
  <c r="AK61" i="1"/>
  <c r="AL61" i="1"/>
  <c r="AJ61" i="1"/>
  <c r="AG61" i="1"/>
  <c r="AI61" i="1"/>
  <c r="AH61" i="1"/>
  <c r="AF61" i="1"/>
  <c r="AE61" i="1"/>
  <c r="X58" i="45" s="1"/>
  <c r="AD61" i="1"/>
  <c r="AC61" i="1"/>
  <c r="AB61" i="1"/>
  <c r="AA61" i="1"/>
  <c r="Z61" i="1"/>
  <c r="Y61" i="1"/>
  <c r="W61" i="1"/>
  <c r="X61" i="1"/>
  <c r="V61" i="1"/>
  <c r="U61" i="1"/>
  <c r="R61" i="1"/>
  <c r="T61" i="1"/>
  <c r="AP44" i="1"/>
  <c r="AO44" i="1"/>
  <c r="AN44" i="1"/>
  <c r="AM44" i="1"/>
  <c r="AK44" i="1"/>
  <c r="AL44" i="1"/>
  <c r="AJ44" i="1"/>
  <c r="AG44" i="1"/>
  <c r="Z39" i="45" s="1"/>
  <c r="AH44" i="1"/>
  <c r="AI44" i="1"/>
  <c r="AF44" i="1"/>
  <c r="Y39" i="45" s="1"/>
  <c r="AE44" i="1"/>
  <c r="X39" i="45" s="1"/>
  <c r="AC44" i="1"/>
  <c r="V39" i="45" s="1"/>
  <c r="AD44" i="1"/>
  <c r="W39" i="45" s="1"/>
  <c r="AA44" i="1"/>
  <c r="AB44" i="1"/>
  <c r="U39" i="45" s="1"/>
  <c r="Y44" i="1"/>
  <c r="W44" i="1"/>
  <c r="Z44" i="1"/>
  <c r="X44" i="1"/>
  <c r="R44" i="1"/>
  <c r="V44" i="1"/>
  <c r="S44" i="1"/>
  <c r="U44" i="1"/>
  <c r="T44" i="1"/>
  <c r="AO33" i="1"/>
  <c r="AP33" i="1"/>
  <c r="AN33" i="1"/>
  <c r="AL33" i="1"/>
  <c r="AK33" i="1"/>
  <c r="AM33" i="1"/>
  <c r="AJ33" i="1"/>
  <c r="AI33" i="1"/>
  <c r="AG33" i="1"/>
  <c r="Z27" i="45" s="1"/>
  <c r="AH33" i="1"/>
  <c r="AF33" i="1"/>
  <c r="Y27" i="45" s="1"/>
  <c r="AD33" i="1"/>
  <c r="W27" i="45" s="1"/>
  <c r="AE33" i="1"/>
  <c r="X27" i="45" s="1"/>
  <c r="AC33" i="1"/>
  <c r="V27" i="45" s="1"/>
  <c r="AB33" i="1"/>
  <c r="U27" i="45" s="1"/>
  <c r="AA33" i="1"/>
  <c r="W33" i="1"/>
  <c r="X33" i="1"/>
  <c r="Z33" i="1"/>
  <c r="Y33" i="1"/>
  <c r="R33" i="1"/>
  <c r="S33" i="1"/>
  <c r="V33" i="1"/>
  <c r="T33" i="1"/>
  <c r="AP17" i="1"/>
  <c r="AO17" i="1"/>
  <c r="AN17" i="1"/>
  <c r="AM17" i="1"/>
  <c r="AL17" i="1"/>
  <c r="AK17" i="1"/>
  <c r="AJ17" i="1"/>
  <c r="AG17" i="1"/>
  <c r="Z13" i="45" s="1"/>
  <c r="AI17" i="1"/>
  <c r="AH17" i="1"/>
  <c r="AE17" i="1"/>
  <c r="X13" i="45" s="1"/>
  <c r="AF17" i="1"/>
  <c r="Y13" i="45" s="1"/>
  <c r="AD17" i="1"/>
  <c r="W13" i="45" s="1"/>
  <c r="AC17" i="1"/>
  <c r="V13" i="45" s="1"/>
  <c r="Z17" i="1"/>
  <c r="AA17" i="1"/>
  <c r="W17" i="1"/>
  <c r="X17" i="1"/>
  <c r="AB17" i="1"/>
  <c r="U13" i="45" s="1"/>
  <c r="Y17" i="1"/>
  <c r="S17" i="1"/>
  <c r="V17" i="1"/>
  <c r="R17" i="1"/>
  <c r="T17" i="1"/>
  <c r="AO427" i="1"/>
  <c r="AP427" i="1"/>
  <c r="AN427" i="1"/>
  <c r="AM427" i="1"/>
  <c r="AL427" i="1"/>
  <c r="AK427" i="1"/>
  <c r="AJ427" i="1"/>
  <c r="AH427" i="1"/>
  <c r="AG427" i="1"/>
  <c r="Z117" i="45" s="1"/>
  <c r="AI427" i="1"/>
  <c r="AE427" i="1"/>
  <c r="X117" i="45" s="1"/>
  <c r="AD427" i="1"/>
  <c r="W117" i="45" s="1"/>
  <c r="AF427" i="1"/>
  <c r="Y117" i="45" s="1"/>
  <c r="Y427" i="1"/>
  <c r="Z427" i="1"/>
  <c r="AA427" i="1"/>
  <c r="AC427" i="1"/>
  <c r="V117" i="45" s="1"/>
  <c r="W427" i="1"/>
  <c r="X427" i="1"/>
  <c r="T427" i="1"/>
  <c r="AB427" i="1"/>
  <c r="U117" i="45" s="1"/>
  <c r="V427" i="1"/>
  <c r="R427" i="1"/>
  <c r="U427" i="1"/>
  <c r="S427" i="1"/>
  <c r="Q427" i="1"/>
  <c r="AO419" i="1"/>
  <c r="AP419" i="1"/>
  <c r="AN419" i="1"/>
  <c r="AM419" i="1"/>
  <c r="AL419" i="1"/>
  <c r="AK419" i="1"/>
  <c r="AJ419" i="1"/>
  <c r="AH419" i="1"/>
  <c r="AG419" i="1"/>
  <c r="AI419" i="1"/>
  <c r="AE419" i="1"/>
  <c r="AF419" i="1"/>
  <c r="AD419" i="1"/>
  <c r="Y419" i="1"/>
  <c r="AC419" i="1"/>
  <c r="Z419" i="1"/>
  <c r="AA419" i="1"/>
  <c r="AB419" i="1"/>
  <c r="W419" i="1"/>
  <c r="T419" i="1"/>
  <c r="X419" i="1"/>
  <c r="R419" i="1"/>
  <c r="U419" i="1"/>
  <c r="Q419" i="1"/>
  <c r="AO411" i="1"/>
  <c r="AP411" i="1"/>
  <c r="AN411" i="1"/>
  <c r="AM411" i="1"/>
  <c r="AL411" i="1"/>
  <c r="AK411" i="1"/>
  <c r="AJ411" i="1"/>
  <c r="AH411" i="1"/>
  <c r="AG411" i="1"/>
  <c r="AI411" i="1"/>
  <c r="AE411" i="1"/>
  <c r="AD411" i="1"/>
  <c r="AF411" i="1"/>
  <c r="Y411" i="1"/>
  <c r="Z411" i="1"/>
  <c r="AB411" i="1"/>
  <c r="AA411" i="1"/>
  <c r="W411" i="1"/>
  <c r="T411" i="1"/>
  <c r="AC411" i="1"/>
  <c r="X411" i="1"/>
  <c r="R411" i="1"/>
  <c r="S411" i="1"/>
  <c r="V411" i="1"/>
  <c r="Q411" i="1"/>
  <c r="AO403" i="1"/>
  <c r="AP403" i="1"/>
  <c r="AN403" i="1"/>
  <c r="AM403" i="1"/>
  <c r="AL403" i="1"/>
  <c r="AK403" i="1"/>
  <c r="AJ403" i="1"/>
  <c r="AH403" i="1"/>
  <c r="AG403" i="1"/>
  <c r="AI403" i="1"/>
  <c r="AF403" i="1"/>
  <c r="AD403" i="1"/>
  <c r="Y403" i="1"/>
  <c r="AB403" i="1"/>
  <c r="AC403" i="1"/>
  <c r="Z403" i="1"/>
  <c r="AE403" i="1"/>
  <c r="AA403" i="1"/>
  <c r="X403" i="1"/>
  <c r="W403" i="1"/>
  <c r="T403" i="1"/>
  <c r="V403" i="1"/>
  <c r="U403" i="1"/>
  <c r="S403" i="1"/>
  <c r="Q403" i="1"/>
  <c r="AO394" i="1"/>
  <c r="AP394" i="1"/>
  <c r="AN394" i="1"/>
  <c r="AM394" i="1"/>
  <c r="AL394" i="1"/>
  <c r="AK394" i="1"/>
  <c r="AJ394" i="1"/>
  <c r="AH394" i="1"/>
  <c r="AG394" i="1"/>
  <c r="AI394" i="1"/>
  <c r="AD394" i="1"/>
  <c r="AE394" i="1"/>
  <c r="Y394" i="1"/>
  <c r="AF394" i="1"/>
  <c r="Z394" i="1"/>
  <c r="AA394" i="1"/>
  <c r="AC394" i="1"/>
  <c r="AB394" i="1"/>
  <c r="W394" i="1"/>
  <c r="T394" i="1"/>
  <c r="X394" i="1"/>
  <c r="V394" i="1"/>
  <c r="R394" i="1"/>
  <c r="Q394" i="1"/>
  <c r="AO386" i="1"/>
  <c r="AP386" i="1"/>
  <c r="AN386" i="1"/>
  <c r="AM386" i="1"/>
  <c r="AL386" i="1"/>
  <c r="AK386" i="1"/>
  <c r="AJ386" i="1"/>
  <c r="AH386" i="1"/>
  <c r="AG386" i="1"/>
  <c r="AI386" i="1"/>
  <c r="AF386" i="1"/>
  <c r="AD386" i="1"/>
  <c r="AE386" i="1"/>
  <c r="Y386" i="1"/>
  <c r="AC386" i="1"/>
  <c r="Z386" i="1"/>
  <c r="AA386" i="1"/>
  <c r="AB386" i="1"/>
  <c r="W386" i="1"/>
  <c r="X386" i="1"/>
  <c r="T386" i="1"/>
  <c r="V386" i="1"/>
  <c r="S386" i="1"/>
  <c r="R386" i="1"/>
  <c r="U386" i="1"/>
  <c r="Q386" i="1"/>
  <c r="AO378" i="1"/>
  <c r="AP378" i="1"/>
  <c r="AN378" i="1"/>
  <c r="AM378" i="1"/>
  <c r="AL378" i="1"/>
  <c r="AK378" i="1"/>
  <c r="AJ378" i="1"/>
  <c r="AH378" i="1"/>
  <c r="AG378" i="1"/>
  <c r="AI378" i="1"/>
  <c r="AD378" i="1"/>
  <c r="AE378" i="1"/>
  <c r="AF378" i="1"/>
  <c r="Y378" i="1"/>
  <c r="Z378" i="1"/>
  <c r="AB378" i="1"/>
  <c r="AA378" i="1"/>
  <c r="AC378" i="1"/>
  <c r="X378" i="1"/>
  <c r="W378" i="1"/>
  <c r="T378" i="1"/>
  <c r="V378" i="1"/>
  <c r="U378" i="1"/>
  <c r="S378" i="1"/>
  <c r="Q378" i="1"/>
  <c r="AO370" i="1"/>
  <c r="AP370" i="1"/>
  <c r="AN370" i="1"/>
  <c r="AM370" i="1"/>
  <c r="AL370" i="1"/>
  <c r="AK370" i="1"/>
  <c r="AJ370" i="1"/>
  <c r="AH370" i="1"/>
  <c r="AG370" i="1"/>
  <c r="AF370" i="1"/>
  <c r="AD370" i="1"/>
  <c r="AE370" i="1"/>
  <c r="AI370" i="1"/>
  <c r="Y370" i="1"/>
  <c r="AB370" i="1"/>
  <c r="AC370" i="1"/>
  <c r="Z370" i="1"/>
  <c r="AA370" i="1"/>
  <c r="W370" i="1"/>
  <c r="T370" i="1"/>
  <c r="V370" i="1"/>
  <c r="U370" i="1"/>
  <c r="X370" i="1"/>
  <c r="R370" i="1"/>
  <c r="Q370" i="1"/>
  <c r="AO362" i="1"/>
  <c r="AP362" i="1"/>
  <c r="AN362" i="1"/>
  <c r="AM362" i="1"/>
  <c r="AL362" i="1"/>
  <c r="AK362" i="1"/>
  <c r="AJ362" i="1"/>
  <c r="AH362" i="1"/>
  <c r="AG362" i="1"/>
  <c r="AI362" i="1"/>
  <c r="AD362" i="1"/>
  <c r="AE362" i="1"/>
  <c r="AF362" i="1"/>
  <c r="Y362" i="1"/>
  <c r="Z362" i="1"/>
  <c r="AA362" i="1"/>
  <c r="AB362" i="1"/>
  <c r="AC362" i="1"/>
  <c r="W362" i="1"/>
  <c r="X362" i="1"/>
  <c r="T362" i="1"/>
  <c r="V362" i="1"/>
  <c r="R362" i="1"/>
  <c r="U362" i="1"/>
  <c r="S362" i="1"/>
  <c r="Q362" i="1"/>
  <c r="AO354" i="1"/>
  <c r="AP354" i="1"/>
  <c r="AN354" i="1"/>
  <c r="AM354" i="1"/>
  <c r="AL354" i="1"/>
  <c r="AK354" i="1"/>
  <c r="AJ354" i="1"/>
  <c r="AH354" i="1"/>
  <c r="AG354" i="1"/>
  <c r="AI354" i="1"/>
  <c r="AD354" i="1"/>
  <c r="AF354" i="1"/>
  <c r="AE354" i="1"/>
  <c r="AC354" i="1"/>
  <c r="Z354" i="1"/>
  <c r="AA354" i="1"/>
  <c r="AB354" i="1"/>
  <c r="W354" i="1"/>
  <c r="T354" i="1"/>
  <c r="Y354" i="1"/>
  <c r="R354" i="1"/>
  <c r="V354" i="1"/>
  <c r="S354" i="1"/>
  <c r="AO345" i="1"/>
  <c r="AH228" i="45" s="1"/>
  <c r="AP345" i="1"/>
  <c r="AI228" i="45" s="1"/>
  <c r="AN345" i="1"/>
  <c r="AG228" i="45" s="1"/>
  <c r="AM345" i="1"/>
  <c r="AF228" i="45" s="1"/>
  <c r="AL345" i="1"/>
  <c r="AE228" i="45" s="1"/>
  <c r="AK345" i="1"/>
  <c r="AD228" i="45" s="1"/>
  <c r="AJ345" i="1"/>
  <c r="AC228" i="45" s="1"/>
  <c r="AH345" i="1"/>
  <c r="AA228" i="45" s="1"/>
  <c r="AG345" i="1"/>
  <c r="Z228" i="45" s="1"/>
  <c r="AI345" i="1"/>
  <c r="AB228" i="45" s="1"/>
  <c r="AF345" i="1"/>
  <c r="Y228" i="45" s="1"/>
  <c r="AD345" i="1"/>
  <c r="W228" i="45" s="1"/>
  <c r="AE345" i="1"/>
  <c r="X228" i="45" s="1"/>
  <c r="Z345" i="1"/>
  <c r="S228" i="45" s="1"/>
  <c r="AB345" i="1"/>
  <c r="U228" i="45" s="1"/>
  <c r="AA345" i="1"/>
  <c r="T228" i="45" s="1"/>
  <c r="AC345" i="1"/>
  <c r="V228" i="45" s="1"/>
  <c r="W345" i="1"/>
  <c r="P228" i="45" s="1"/>
  <c r="Y345" i="1"/>
  <c r="R228" i="45" s="1"/>
  <c r="T345" i="1"/>
  <c r="M228" i="45" s="1"/>
  <c r="X345" i="1"/>
  <c r="Q228" i="45" s="1"/>
  <c r="R345" i="1"/>
  <c r="K228" i="45" s="1"/>
  <c r="U345" i="1"/>
  <c r="N228" i="45" s="1"/>
  <c r="S345" i="1"/>
  <c r="L228" i="45" s="1"/>
  <c r="V345" i="1"/>
  <c r="O228" i="45" s="1"/>
  <c r="AO337" i="1"/>
  <c r="AP337" i="1"/>
  <c r="AN337" i="1"/>
  <c r="AM337" i="1"/>
  <c r="AL337" i="1"/>
  <c r="AK337" i="1"/>
  <c r="AJ337" i="1"/>
  <c r="AH337" i="1"/>
  <c r="AG337" i="1"/>
  <c r="AI337" i="1"/>
  <c r="AD337" i="1"/>
  <c r="AE337" i="1"/>
  <c r="AF337" i="1"/>
  <c r="AB337" i="1"/>
  <c r="AC337" i="1"/>
  <c r="Z337" i="1"/>
  <c r="AA337" i="1"/>
  <c r="X337" i="1"/>
  <c r="W337" i="1"/>
  <c r="T337" i="1"/>
  <c r="R337" i="1"/>
  <c r="Y337" i="1"/>
  <c r="AP328" i="1"/>
  <c r="AN328" i="1"/>
  <c r="AM328" i="1"/>
  <c r="AO328" i="1"/>
  <c r="AK328" i="1"/>
  <c r="AL328" i="1"/>
  <c r="AJ328" i="1"/>
  <c r="AI328" i="1"/>
  <c r="AH328" i="1"/>
  <c r="AG328" i="1"/>
  <c r="Z204" i="45" s="1"/>
  <c r="AD328" i="1"/>
  <c r="W204" i="45" s="1"/>
  <c r="AE328" i="1"/>
  <c r="X204" i="45" s="1"/>
  <c r="AF328" i="1"/>
  <c r="Y204" i="45" s="1"/>
  <c r="AC328" i="1"/>
  <c r="V204" i="45" s="1"/>
  <c r="AB328" i="1"/>
  <c r="U204" i="45" s="1"/>
  <c r="Z328" i="1"/>
  <c r="Y328" i="1"/>
  <c r="AA328" i="1"/>
  <c r="X328" i="1"/>
  <c r="V328" i="1"/>
  <c r="W328" i="1"/>
  <c r="T328" i="1"/>
  <c r="R328" i="1"/>
  <c r="S328" i="1"/>
  <c r="AP320" i="1"/>
  <c r="AO320" i="1"/>
  <c r="AN320" i="1"/>
  <c r="AK320" i="1"/>
  <c r="AM320" i="1"/>
  <c r="AL320" i="1"/>
  <c r="AJ320" i="1"/>
  <c r="AI320" i="1"/>
  <c r="AG320" i="1"/>
  <c r="AF320" i="1"/>
  <c r="AD320" i="1"/>
  <c r="AH320" i="1"/>
  <c r="AE320" i="1"/>
  <c r="AC320" i="1"/>
  <c r="Y320" i="1"/>
  <c r="AB320" i="1"/>
  <c r="AA320" i="1"/>
  <c r="V320" i="1"/>
  <c r="W320" i="1"/>
  <c r="Z320" i="1"/>
  <c r="T320" i="1"/>
  <c r="X320" i="1"/>
  <c r="R320" i="1"/>
  <c r="U320" i="1"/>
  <c r="AP312" i="1"/>
  <c r="AI196" i="45" s="1"/>
  <c r="AO312" i="1"/>
  <c r="AH196" i="45" s="1"/>
  <c r="AN312" i="1"/>
  <c r="AG196" i="45" s="1"/>
  <c r="AK312" i="1"/>
  <c r="AD196" i="45" s="1"/>
  <c r="AM312" i="1"/>
  <c r="AF196" i="45" s="1"/>
  <c r="AL312" i="1"/>
  <c r="AE196" i="45" s="1"/>
  <c r="AJ312" i="1"/>
  <c r="AC196" i="45" s="1"/>
  <c r="AI312" i="1"/>
  <c r="AB196" i="45" s="1"/>
  <c r="AG312" i="1"/>
  <c r="Z196" i="45" s="1"/>
  <c r="AH312" i="1"/>
  <c r="AA196" i="45" s="1"/>
  <c r="AF312" i="1"/>
  <c r="Y196" i="45" s="1"/>
  <c r="AD312" i="1"/>
  <c r="W196" i="45" s="1"/>
  <c r="AC312" i="1"/>
  <c r="V196" i="45" s="1"/>
  <c r="AE312" i="1"/>
  <c r="X196" i="45" s="1"/>
  <c r="AB312" i="1"/>
  <c r="U196" i="45" s="1"/>
  <c r="Y312" i="1"/>
  <c r="R196" i="45" s="1"/>
  <c r="V312" i="1"/>
  <c r="O196" i="45" s="1"/>
  <c r="W312" i="1"/>
  <c r="P196" i="45" s="1"/>
  <c r="X312" i="1"/>
  <c r="Q196" i="45" s="1"/>
  <c r="T312" i="1"/>
  <c r="M196" i="45" s="1"/>
  <c r="R312" i="1"/>
  <c r="K196" i="45" s="1"/>
  <c r="S312" i="1"/>
  <c r="L196" i="45" s="1"/>
  <c r="Z312" i="1"/>
  <c r="S196" i="45" s="1"/>
  <c r="AP304" i="1"/>
  <c r="AO304" i="1"/>
  <c r="AM304" i="1"/>
  <c r="AK304" i="1"/>
  <c r="AN304" i="1"/>
  <c r="AL304" i="1"/>
  <c r="AJ304" i="1"/>
  <c r="AI304" i="1"/>
  <c r="AG304" i="1"/>
  <c r="Z189" i="45" s="1"/>
  <c r="AH304" i="1"/>
  <c r="AD304" i="1"/>
  <c r="W189" i="45" s="1"/>
  <c r="AE304" i="1"/>
  <c r="X189" i="45" s="1"/>
  <c r="AF304" i="1"/>
  <c r="Y189" i="45" s="1"/>
  <c r="AB304" i="1"/>
  <c r="U189" i="45" s="1"/>
  <c r="AC304" i="1"/>
  <c r="V189" i="45" s="1"/>
  <c r="Y304" i="1"/>
  <c r="AA304" i="1"/>
  <c r="V304" i="1"/>
  <c r="X304" i="1"/>
  <c r="W304" i="1"/>
  <c r="T304" i="1"/>
  <c r="Z304" i="1"/>
  <c r="S304" i="1"/>
  <c r="R304" i="1"/>
  <c r="U304" i="1"/>
  <c r="AP296" i="1"/>
  <c r="AO296" i="1"/>
  <c r="AM296" i="1"/>
  <c r="AK296" i="1"/>
  <c r="AL296" i="1"/>
  <c r="AN296" i="1"/>
  <c r="AJ296" i="1"/>
  <c r="AI296" i="1"/>
  <c r="AH296" i="1"/>
  <c r="AG296" i="1"/>
  <c r="Z178" i="45" s="1"/>
  <c r="AD296" i="1"/>
  <c r="W178" i="45" s="1"/>
  <c r="AC296" i="1"/>
  <c r="V178" i="45" s="1"/>
  <c r="AB296" i="1"/>
  <c r="U178" i="45" s="1"/>
  <c r="AE296" i="1"/>
  <c r="X178" i="45" s="1"/>
  <c r="AF296" i="1"/>
  <c r="Y178" i="45" s="1"/>
  <c r="Y296" i="1"/>
  <c r="Z296" i="1"/>
  <c r="AA296" i="1"/>
  <c r="X296" i="1"/>
  <c r="V296" i="1"/>
  <c r="W296" i="1"/>
  <c r="T296" i="1"/>
  <c r="U296" i="1"/>
  <c r="R296" i="1"/>
  <c r="AP288" i="1"/>
  <c r="AO288" i="1"/>
  <c r="AN288" i="1"/>
  <c r="AM288" i="1"/>
  <c r="AL288" i="1"/>
  <c r="AK288" i="1"/>
  <c r="AJ288" i="1"/>
  <c r="AI288" i="1"/>
  <c r="AG288" i="1"/>
  <c r="Z168" i="45" s="1"/>
  <c r="AF288" i="1"/>
  <c r="Y168" i="45" s="1"/>
  <c r="AD288" i="1"/>
  <c r="W168" i="45" s="1"/>
  <c r="AE288" i="1"/>
  <c r="X168" i="45" s="1"/>
  <c r="AH288" i="1"/>
  <c r="AC288" i="1"/>
  <c r="V168" i="45" s="1"/>
  <c r="AA288" i="1"/>
  <c r="Y288" i="1"/>
  <c r="Z288" i="1"/>
  <c r="V288" i="1"/>
  <c r="W288" i="1"/>
  <c r="AB288" i="1"/>
  <c r="U168" i="45" s="1"/>
  <c r="T288" i="1"/>
  <c r="X288" i="1"/>
  <c r="U288" i="1"/>
  <c r="R288" i="1"/>
  <c r="S288" i="1"/>
  <c r="AP280" i="1"/>
  <c r="AO280" i="1"/>
  <c r="AN280" i="1"/>
  <c r="AM280" i="1"/>
  <c r="AL280" i="1"/>
  <c r="AK280" i="1"/>
  <c r="AJ280" i="1"/>
  <c r="AI280" i="1"/>
  <c r="AG280" i="1"/>
  <c r="Z160" i="45" s="1"/>
  <c r="AH280" i="1"/>
  <c r="AF280" i="1"/>
  <c r="Y160" i="45" s="1"/>
  <c r="AD280" i="1"/>
  <c r="W160" i="45" s="1"/>
  <c r="AE280" i="1"/>
  <c r="X160" i="45" s="1"/>
  <c r="AC280" i="1"/>
  <c r="V160" i="45" s="1"/>
  <c r="AB280" i="1"/>
  <c r="U160" i="45" s="1"/>
  <c r="Y280" i="1"/>
  <c r="Z280" i="1"/>
  <c r="AA280" i="1"/>
  <c r="V280" i="1"/>
  <c r="W280" i="1"/>
  <c r="X280" i="1"/>
  <c r="T280" i="1"/>
  <c r="R280" i="1"/>
  <c r="S280" i="1"/>
  <c r="U280" i="1"/>
  <c r="AP272" i="1"/>
  <c r="AO272" i="1"/>
  <c r="AN272" i="1"/>
  <c r="AK272" i="1"/>
  <c r="AM272" i="1"/>
  <c r="AJ272" i="1"/>
  <c r="AL272" i="1"/>
  <c r="AI272" i="1"/>
  <c r="AG272" i="1"/>
  <c r="AH272" i="1"/>
  <c r="AD272" i="1"/>
  <c r="AB272" i="1"/>
  <c r="AC272" i="1"/>
  <c r="Y272" i="1"/>
  <c r="AF272" i="1"/>
  <c r="Z272" i="1"/>
  <c r="AE272" i="1"/>
  <c r="V272" i="1"/>
  <c r="W272" i="1"/>
  <c r="X272" i="1"/>
  <c r="AA272" i="1"/>
  <c r="T272" i="1"/>
  <c r="S272" i="1"/>
  <c r="R272" i="1"/>
  <c r="AP263" i="1"/>
  <c r="AO263" i="1"/>
  <c r="AM263" i="1"/>
  <c r="AN263" i="1"/>
  <c r="AK263" i="1"/>
  <c r="AL263" i="1"/>
  <c r="AJ263" i="1"/>
  <c r="AI263" i="1"/>
  <c r="AH263" i="1"/>
  <c r="AG263" i="1"/>
  <c r="Z144" i="45" s="1"/>
  <c r="AD263" i="1"/>
  <c r="W144" i="45" s="1"/>
  <c r="AE263" i="1"/>
  <c r="X144" i="45" s="1"/>
  <c r="AC263" i="1"/>
  <c r="V144" i="45" s="1"/>
  <c r="AB263" i="1"/>
  <c r="U144" i="45" s="1"/>
  <c r="Z263" i="1"/>
  <c r="Y263" i="1"/>
  <c r="AA263" i="1"/>
  <c r="AF263" i="1"/>
  <c r="Y144" i="45" s="1"/>
  <c r="V263" i="1"/>
  <c r="X263" i="1"/>
  <c r="W263" i="1"/>
  <c r="T263" i="1"/>
  <c r="U263" i="1"/>
  <c r="R263" i="1"/>
  <c r="AP255" i="1"/>
  <c r="AO255" i="1"/>
  <c r="AN255" i="1"/>
  <c r="AK255" i="1"/>
  <c r="AM255" i="1"/>
  <c r="AL255" i="1"/>
  <c r="AJ255" i="1"/>
  <c r="AI255" i="1"/>
  <c r="AG255" i="1"/>
  <c r="Z136" i="45" s="1"/>
  <c r="AH255" i="1"/>
  <c r="AF255" i="1"/>
  <c r="Y136" i="45" s="1"/>
  <c r="AD255" i="1"/>
  <c r="W136" i="45" s="1"/>
  <c r="AE255" i="1"/>
  <c r="X136" i="45" s="1"/>
  <c r="AC255" i="1"/>
  <c r="V136" i="45" s="1"/>
  <c r="Y255" i="1"/>
  <c r="AA255" i="1"/>
  <c r="Z255" i="1"/>
  <c r="V255" i="1"/>
  <c r="X255" i="1"/>
  <c r="W255" i="1"/>
  <c r="T255" i="1"/>
  <c r="R255" i="1"/>
  <c r="S255" i="1"/>
  <c r="AB255" i="1"/>
  <c r="U136" i="45" s="1"/>
  <c r="AP247" i="1"/>
  <c r="AO247" i="1"/>
  <c r="AN247" i="1"/>
  <c r="AK247" i="1"/>
  <c r="AL247" i="1"/>
  <c r="AM247" i="1"/>
  <c r="AJ247" i="1"/>
  <c r="AI247" i="1"/>
  <c r="AG247" i="1"/>
  <c r="Z126" i="45" s="1"/>
  <c r="AF247" i="1"/>
  <c r="Y126" i="45" s="1"/>
  <c r="AH247" i="1"/>
  <c r="AD247" i="1"/>
  <c r="W126" i="45" s="1"/>
  <c r="AC247" i="1"/>
  <c r="V126" i="45" s="1"/>
  <c r="AE247" i="1"/>
  <c r="X126" i="45" s="1"/>
  <c r="AB247" i="1"/>
  <c r="U126" i="45" s="1"/>
  <c r="Y247" i="1"/>
  <c r="AA247" i="1"/>
  <c r="X247" i="1"/>
  <c r="V247" i="1"/>
  <c r="Z247" i="1"/>
  <c r="W247" i="1"/>
  <c r="T247" i="1"/>
  <c r="R247" i="1"/>
  <c r="S247" i="1"/>
  <c r="U247" i="1"/>
  <c r="AN238" i="1"/>
  <c r="AO238" i="1"/>
  <c r="AP238" i="1"/>
  <c r="AM238" i="1"/>
  <c r="AL238" i="1"/>
  <c r="AI238" i="1"/>
  <c r="AJ238" i="1"/>
  <c r="AK238" i="1"/>
  <c r="AF238" i="1"/>
  <c r="AG238" i="1"/>
  <c r="AH238" i="1"/>
  <c r="AE238" i="1"/>
  <c r="AB238" i="1"/>
  <c r="Y238" i="1"/>
  <c r="AA238" i="1"/>
  <c r="X238" i="1"/>
  <c r="V238" i="1"/>
  <c r="AC238" i="1"/>
  <c r="W238" i="1"/>
  <c r="AD238" i="1"/>
  <c r="Z238" i="1"/>
  <c r="Q238" i="1"/>
  <c r="U238" i="1"/>
  <c r="T238" i="1"/>
  <c r="R238" i="1"/>
  <c r="S238" i="1"/>
  <c r="AP230" i="1"/>
  <c r="AN230" i="1"/>
  <c r="AO230" i="1"/>
  <c r="AM230" i="1"/>
  <c r="AL230" i="1"/>
  <c r="AK230" i="1"/>
  <c r="AJ230" i="1"/>
  <c r="AI230" i="1"/>
  <c r="AF230" i="1"/>
  <c r="AH230" i="1"/>
  <c r="AG230" i="1"/>
  <c r="AC230" i="1"/>
  <c r="AB230" i="1"/>
  <c r="AD230" i="1"/>
  <c r="Y230" i="1"/>
  <c r="Z230" i="1"/>
  <c r="V230" i="1"/>
  <c r="AE230" i="1"/>
  <c r="W230" i="1"/>
  <c r="AA230" i="1"/>
  <c r="X230" i="1"/>
  <c r="T230" i="1"/>
  <c r="Q230" i="1"/>
  <c r="S230" i="1"/>
  <c r="R230" i="1"/>
  <c r="AO222" i="1"/>
  <c r="AN222" i="1"/>
  <c r="AP222" i="1"/>
  <c r="AM222" i="1"/>
  <c r="AL222" i="1"/>
  <c r="AK222" i="1"/>
  <c r="AI222" i="1"/>
  <c r="AJ222" i="1"/>
  <c r="AF222" i="1"/>
  <c r="AG222" i="1"/>
  <c r="AH222" i="1"/>
  <c r="AE222" i="1"/>
  <c r="AD222" i="1"/>
  <c r="AB222" i="1"/>
  <c r="Y222" i="1"/>
  <c r="AC222" i="1"/>
  <c r="AA222" i="1"/>
  <c r="Z222" i="1"/>
  <c r="V222" i="1"/>
  <c r="W222" i="1"/>
  <c r="X222" i="1"/>
  <c r="S222" i="1"/>
  <c r="Q222" i="1"/>
  <c r="T222" i="1"/>
  <c r="R222" i="1"/>
  <c r="U222" i="1"/>
  <c r="AP214" i="1"/>
  <c r="AO214" i="1"/>
  <c r="AN214" i="1"/>
  <c r="AM214" i="1"/>
  <c r="AL214" i="1"/>
  <c r="AK214" i="1"/>
  <c r="AI214" i="1"/>
  <c r="AJ214" i="1"/>
  <c r="AF214" i="1"/>
  <c r="AG214" i="1"/>
  <c r="AH214" i="1"/>
  <c r="AD214" i="1"/>
  <c r="AB214" i="1"/>
  <c r="AC214" i="1"/>
  <c r="Y214" i="1"/>
  <c r="Z214" i="1"/>
  <c r="V214" i="1"/>
  <c r="AE214" i="1"/>
  <c r="W214" i="1"/>
  <c r="U214" i="1"/>
  <c r="T214" i="1"/>
  <c r="Q214" i="1"/>
  <c r="AA214" i="1"/>
  <c r="R214" i="1"/>
  <c r="S214" i="1"/>
  <c r="AO205" i="1"/>
  <c r="AP205" i="1"/>
  <c r="AN205" i="1"/>
  <c r="AM205" i="1"/>
  <c r="AK205" i="1"/>
  <c r="AL205" i="1"/>
  <c r="AJ205" i="1"/>
  <c r="AI205" i="1"/>
  <c r="AF205" i="1"/>
  <c r="AD205" i="1"/>
  <c r="AC205" i="1"/>
  <c r="AE205" i="1"/>
  <c r="AB205" i="1"/>
  <c r="AH205" i="1"/>
  <c r="AG205" i="1"/>
  <c r="AA205" i="1"/>
  <c r="Y205" i="1"/>
  <c r="Z205" i="1"/>
  <c r="U205" i="1"/>
  <c r="V205" i="1"/>
  <c r="W205" i="1"/>
  <c r="X205" i="1"/>
  <c r="T205" i="1"/>
  <c r="Q205" i="1"/>
  <c r="R205" i="1"/>
  <c r="S205" i="1"/>
  <c r="AP196" i="1"/>
  <c r="AN196" i="1"/>
  <c r="AO196" i="1"/>
  <c r="AM196" i="1"/>
  <c r="AL196" i="1"/>
  <c r="AK196" i="1"/>
  <c r="AI196" i="1"/>
  <c r="AJ196" i="1"/>
  <c r="AH196" i="1"/>
  <c r="AE196" i="1"/>
  <c r="X97" i="45" s="1"/>
  <c r="AD196" i="1"/>
  <c r="W97" i="45" s="1"/>
  <c r="AG196" i="1"/>
  <c r="Z97" i="45" s="1"/>
  <c r="AC196" i="1"/>
  <c r="V97" i="45" s="1"/>
  <c r="AF196" i="1"/>
  <c r="Y97" i="45" s="1"/>
  <c r="AB196" i="1"/>
  <c r="U97" i="45" s="1"/>
  <c r="AA196" i="1"/>
  <c r="Z196" i="1"/>
  <c r="U196" i="1"/>
  <c r="V196" i="1"/>
  <c r="Y196" i="1"/>
  <c r="X196" i="1"/>
  <c r="AP187" i="1"/>
  <c r="AO187" i="1"/>
  <c r="AN187" i="1"/>
  <c r="AM187" i="1"/>
  <c r="AL187" i="1"/>
  <c r="AK187" i="1"/>
  <c r="AJ187" i="1"/>
  <c r="AI187" i="1"/>
  <c r="AH187" i="1"/>
  <c r="AG187" i="1"/>
  <c r="Z88" i="45" s="1"/>
  <c r="AF187" i="1"/>
  <c r="Y88" i="45" s="1"/>
  <c r="AC187" i="1"/>
  <c r="V88" i="45" s="1"/>
  <c r="AE187" i="1"/>
  <c r="X88" i="45" s="1"/>
  <c r="AA187" i="1"/>
  <c r="Z187" i="1"/>
  <c r="Y187" i="1"/>
  <c r="U187" i="1"/>
  <c r="AD187" i="1"/>
  <c r="W88" i="45" s="1"/>
  <c r="AB187" i="1"/>
  <c r="U88" i="45" s="1"/>
  <c r="V187" i="1"/>
  <c r="X187" i="1"/>
  <c r="W187" i="1"/>
  <c r="S187" i="1"/>
  <c r="T187" i="1"/>
  <c r="AP174" i="1"/>
  <c r="AN174" i="1"/>
  <c r="AO174" i="1"/>
  <c r="AM174" i="1"/>
  <c r="AL174" i="1"/>
  <c r="AK174" i="1"/>
  <c r="AJ174" i="1"/>
  <c r="AH174" i="1"/>
  <c r="AI174" i="1"/>
  <c r="AG174" i="1"/>
  <c r="Z113" i="45" s="1"/>
  <c r="AE174" i="1"/>
  <c r="X113" i="45" s="1"/>
  <c r="AF174" i="1"/>
  <c r="Y113" i="45" s="1"/>
  <c r="AB174" i="1"/>
  <c r="U113" i="45" s="1"/>
  <c r="AC174" i="1"/>
  <c r="V113" i="45" s="1"/>
  <c r="AD174" i="1"/>
  <c r="W113" i="45" s="1"/>
  <c r="AA174" i="1"/>
  <c r="Z174" i="1"/>
  <c r="X174" i="1"/>
  <c r="Y174" i="1"/>
  <c r="T174" i="1"/>
  <c r="U174" i="1"/>
  <c r="V174" i="1"/>
  <c r="S174" i="1"/>
  <c r="P174" i="1"/>
  <c r="W174" i="1"/>
  <c r="Q174" i="1"/>
  <c r="R174" i="1"/>
  <c r="AP149" i="1"/>
  <c r="AN149" i="1"/>
  <c r="AO149" i="1"/>
  <c r="AM149" i="1"/>
  <c r="AL149" i="1"/>
  <c r="AJ149" i="1"/>
  <c r="AK149" i="1"/>
  <c r="AI149" i="1"/>
  <c r="AH149" i="1"/>
  <c r="AG149" i="1"/>
  <c r="AE149" i="1"/>
  <c r="AF149" i="1"/>
  <c r="Z149" i="1"/>
  <c r="AD149" i="1"/>
  <c r="AA149" i="1"/>
  <c r="AC149" i="1"/>
  <c r="AB149" i="1"/>
  <c r="X149" i="1"/>
  <c r="U149" i="1"/>
  <c r="Y149" i="1"/>
  <c r="W149" i="1"/>
  <c r="T149" i="1"/>
  <c r="V149" i="1"/>
  <c r="R149" i="1"/>
  <c r="AP140" i="1"/>
  <c r="AO140" i="1"/>
  <c r="AM140" i="1"/>
  <c r="AN140" i="1"/>
  <c r="AL140" i="1"/>
  <c r="AK140" i="1"/>
  <c r="AJ140" i="1"/>
  <c r="AI140" i="1"/>
  <c r="AH140" i="1"/>
  <c r="AF140" i="1"/>
  <c r="AE140" i="1"/>
  <c r="AG140" i="1"/>
  <c r="AC140" i="1"/>
  <c r="Z140" i="1"/>
  <c r="AA140" i="1"/>
  <c r="AD140" i="1"/>
  <c r="AB140" i="1"/>
  <c r="Y140" i="1"/>
  <c r="X140" i="1"/>
  <c r="U140" i="1"/>
  <c r="W140" i="1"/>
  <c r="V140" i="1"/>
  <c r="T140" i="1"/>
  <c r="S140" i="1"/>
  <c r="R140" i="1"/>
  <c r="AP129" i="1"/>
  <c r="AO129" i="1"/>
  <c r="AM129" i="1"/>
  <c r="AL129" i="1"/>
  <c r="AN129" i="1"/>
  <c r="AJ129" i="1"/>
  <c r="AK129" i="1"/>
  <c r="AI129" i="1"/>
  <c r="AH129" i="1"/>
  <c r="AG129" i="1"/>
  <c r="AF129" i="1"/>
  <c r="AE129" i="1"/>
  <c r="AD129" i="1"/>
  <c r="AA129" i="1"/>
  <c r="W129" i="1"/>
  <c r="S129" i="1"/>
  <c r="X129" i="1"/>
  <c r="T129" i="1"/>
  <c r="AB129" i="1"/>
  <c r="U129" i="1"/>
  <c r="Z129" i="1"/>
  <c r="Y129" i="1"/>
  <c r="AC129" i="1"/>
  <c r="V129" i="1"/>
  <c r="AP121" i="1"/>
  <c r="AO121" i="1"/>
  <c r="AN121" i="1"/>
  <c r="AM121" i="1"/>
  <c r="AL121" i="1"/>
  <c r="AK121" i="1"/>
  <c r="AJ121" i="1"/>
  <c r="AH121" i="1"/>
  <c r="AF121" i="1"/>
  <c r="AI121" i="1"/>
  <c r="AE121" i="1"/>
  <c r="AG121" i="1"/>
  <c r="AA121" i="1"/>
  <c r="AC121" i="1"/>
  <c r="AB121" i="1"/>
  <c r="AD121" i="1"/>
  <c r="Z121" i="1"/>
  <c r="W121" i="1"/>
  <c r="S121" i="1"/>
  <c r="X121" i="1"/>
  <c r="T121" i="1"/>
  <c r="Y121" i="1"/>
  <c r="U121" i="1"/>
  <c r="V121" i="1"/>
  <c r="AP113" i="1"/>
  <c r="AO113" i="1"/>
  <c r="AN113" i="1"/>
  <c r="AM113" i="1"/>
  <c r="AL113" i="1"/>
  <c r="AK113" i="1"/>
  <c r="AJ113" i="1"/>
  <c r="AH113" i="1"/>
  <c r="AF113" i="1"/>
  <c r="AG113" i="1"/>
  <c r="AE113" i="1"/>
  <c r="AI113" i="1"/>
  <c r="AD113" i="1"/>
  <c r="AC113" i="1"/>
  <c r="AA113" i="1"/>
  <c r="W113" i="1"/>
  <c r="S113" i="1"/>
  <c r="Z113" i="1"/>
  <c r="X113" i="1"/>
  <c r="T113" i="1"/>
  <c r="AB113" i="1"/>
  <c r="U113" i="1"/>
  <c r="Y113" i="1"/>
  <c r="V113" i="1"/>
  <c r="AP104" i="1"/>
  <c r="AO104" i="1"/>
  <c r="AM104" i="1"/>
  <c r="AN104" i="1"/>
  <c r="AL104" i="1"/>
  <c r="AJ104" i="1"/>
  <c r="AK104" i="1"/>
  <c r="AH104" i="1"/>
  <c r="AI104" i="1"/>
  <c r="AE104" i="1"/>
  <c r="AF104" i="1"/>
  <c r="AG104" i="1"/>
  <c r="AC104" i="1"/>
  <c r="AA104" i="1"/>
  <c r="AB104" i="1"/>
  <c r="Z104" i="1"/>
  <c r="W104" i="1"/>
  <c r="S104" i="1"/>
  <c r="AD104" i="1"/>
  <c r="X104" i="1"/>
  <c r="T104" i="1"/>
  <c r="Y104" i="1"/>
  <c r="U104" i="1"/>
  <c r="V104" i="1"/>
  <c r="AP95" i="1"/>
  <c r="AO95" i="1"/>
  <c r="AN95" i="1"/>
  <c r="AM95" i="1"/>
  <c r="AL95" i="1"/>
  <c r="AK95" i="1"/>
  <c r="AJ95" i="1"/>
  <c r="AG95" i="1"/>
  <c r="AH95" i="1"/>
  <c r="AF95" i="1"/>
  <c r="AE95" i="1"/>
  <c r="AD95" i="1"/>
  <c r="AI95" i="1"/>
  <c r="AB95" i="1"/>
  <c r="AA95" i="1"/>
  <c r="Z95" i="1"/>
  <c r="Y95" i="1"/>
  <c r="W95" i="1"/>
  <c r="AC95" i="1"/>
  <c r="X95" i="1"/>
  <c r="U95" i="1"/>
  <c r="T95" i="1"/>
  <c r="R95" i="1"/>
  <c r="V95" i="1"/>
  <c r="S95" i="1"/>
  <c r="AP87" i="1"/>
  <c r="AO87" i="1"/>
  <c r="AN87" i="1"/>
  <c r="AM87" i="1"/>
  <c r="AL87" i="1"/>
  <c r="AJ87" i="1"/>
  <c r="AK87" i="1"/>
  <c r="AG87" i="1"/>
  <c r="Z50" i="45" s="1"/>
  <c r="AI87" i="1"/>
  <c r="AH87" i="1"/>
  <c r="AE87" i="1"/>
  <c r="X50" i="45" s="1"/>
  <c r="AC87" i="1"/>
  <c r="V50" i="45" s="1"/>
  <c r="AA87" i="1"/>
  <c r="AD87" i="1"/>
  <c r="W50" i="45" s="1"/>
  <c r="Z87" i="1"/>
  <c r="W87" i="1"/>
  <c r="AB87" i="1"/>
  <c r="U50" i="45" s="1"/>
  <c r="AF87" i="1"/>
  <c r="Y50" i="45" s="1"/>
  <c r="X87" i="1"/>
  <c r="Y87" i="1"/>
  <c r="U87" i="1"/>
  <c r="S87" i="1"/>
  <c r="R87" i="1"/>
  <c r="T87" i="1"/>
  <c r="V87" i="1"/>
  <c r="AP78" i="1"/>
  <c r="AO78" i="1"/>
  <c r="AN78" i="1"/>
  <c r="AL78" i="1"/>
  <c r="AM78" i="1"/>
  <c r="AJ78" i="1"/>
  <c r="AK78" i="1"/>
  <c r="AI78" i="1"/>
  <c r="AG78" i="1"/>
  <c r="AH78" i="1"/>
  <c r="AF78" i="1"/>
  <c r="AD78" i="1"/>
  <c r="AE78" i="1"/>
  <c r="AC78" i="1"/>
  <c r="Y78" i="1"/>
  <c r="AB78" i="1"/>
  <c r="Z78" i="1"/>
  <c r="V78" i="1"/>
  <c r="W78" i="1"/>
  <c r="AA78" i="1"/>
  <c r="X78" i="1"/>
  <c r="T78" i="1"/>
  <c r="S78" i="1"/>
  <c r="R78" i="1"/>
  <c r="U78" i="1"/>
  <c r="AP69" i="1"/>
  <c r="AO69" i="1"/>
  <c r="AN69" i="1"/>
  <c r="AL69" i="1"/>
  <c r="AM69" i="1"/>
  <c r="AJ69" i="1"/>
  <c r="AK69" i="1"/>
  <c r="AG69" i="1"/>
  <c r="AH69" i="1"/>
  <c r="AI69" i="1"/>
  <c r="AD69" i="1"/>
  <c r="AF69" i="1"/>
  <c r="AE69" i="1"/>
  <c r="AC69" i="1"/>
  <c r="Y69" i="1"/>
  <c r="Z69" i="1"/>
  <c r="AA69" i="1"/>
  <c r="V69" i="1"/>
  <c r="W69" i="1"/>
  <c r="X69" i="1"/>
  <c r="T69" i="1"/>
  <c r="AB69" i="1"/>
  <c r="R69" i="1"/>
  <c r="S69" i="1"/>
  <c r="AP60" i="1"/>
  <c r="AN60" i="1"/>
  <c r="AO60" i="1"/>
  <c r="AM60" i="1"/>
  <c r="AL60" i="1"/>
  <c r="AJ60" i="1"/>
  <c r="AG60" i="1"/>
  <c r="AK60" i="1"/>
  <c r="AI60" i="1"/>
  <c r="AH60" i="1"/>
  <c r="AF60" i="1"/>
  <c r="AD60" i="1"/>
  <c r="W56" i="45" s="1"/>
  <c r="AE60" i="1"/>
  <c r="AC60" i="1"/>
  <c r="Y60" i="1"/>
  <c r="AB60" i="1"/>
  <c r="AA60" i="1"/>
  <c r="Z60" i="1"/>
  <c r="V60" i="1"/>
  <c r="W60" i="1"/>
  <c r="X60" i="1"/>
  <c r="T60" i="1"/>
  <c r="S60" i="1"/>
  <c r="U60" i="1"/>
  <c r="R60" i="1"/>
  <c r="AP51" i="1"/>
  <c r="AO51" i="1"/>
  <c r="AN51" i="1"/>
  <c r="AM51" i="1"/>
  <c r="AL51" i="1"/>
  <c r="AJ51" i="1"/>
  <c r="AK51" i="1"/>
  <c r="AG51" i="1"/>
  <c r="Z45" i="45" s="1"/>
  <c r="AH51" i="1"/>
  <c r="AI51" i="1"/>
  <c r="AF51" i="1"/>
  <c r="Y45" i="45" s="1"/>
  <c r="AD51" i="1"/>
  <c r="W45" i="45" s="1"/>
  <c r="Z51" i="1"/>
  <c r="Y51" i="1"/>
  <c r="AE51" i="1"/>
  <c r="X45" i="45" s="1"/>
  <c r="AC51" i="1"/>
  <c r="V45" i="45" s="1"/>
  <c r="AB51" i="1"/>
  <c r="U45" i="45" s="1"/>
  <c r="AA51" i="1"/>
  <c r="V51" i="1"/>
  <c r="W51" i="1"/>
  <c r="X51" i="1"/>
  <c r="T51" i="1"/>
  <c r="U51" i="1"/>
  <c r="R51" i="1"/>
  <c r="S51" i="1"/>
  <c r="AP43" i="1"/>
  <c r="AN43" i="1"/>
  <c r="AM43" i="1"/>
  <c r="AL43" i="1"/>
  <c r="AO43" i="1"/>
  <c r="AJ43" i="1"/>
  <c r="AG43" i="1"/>
  <c r="AH43" i="1"/>
  <c r="AK43" i="1"/>
  <c r="AF43" i="1"/>
  <c r="AI43" i="1"/>
  <c r="AD43" i="1"/>
  <c r="AE43" i="1"/>
  <c r="AC43" i="1"/>
  <c r="Y43" i="1"/>
  <c r="AA43" i="1"/>
  <c r="V43" i="1"/>
  <c r="AB43" i="1"/>
  <c r="W43" i="1"/>
  <c r="Z43" i="1"/>
  <c r="X43" i="1"/>
  <c r="T43" i="1"/>
  <c r="U43" i="1"/>
  <c r="R43" i="1"/>
  <c r="AP32" i="1"/>
  <c r="AO32" i="1"/>
  <c r="AN32" i="1"/>
  <c r="AM32" i="1"/>
  <c r="AL32" i="1"/>
  <c r="AJ32" i="1"/>
  <c r="AK32" i="1"/>
  <c r="AI32" i="1"/>
  <c r="AG32" i="1"/>
  <c r="AH32" i="1"/>
  <c r="AF32" i="1"/>
  <c r="AE32" i="1"/>
  <c r="AD32" i="1"/>
  <c r="AC32" i="1"/>
  <c r="Y32" i="1"/>
  <c r="AB32" i="1"/>
  <c r="AA32" i="1"/>
  <c r="V32" i="1"/>
  <c r="W32" i="1"/>
  <c r="X32" i="1"/>
  <c r="T32" i="1"/>
  <c r="Z32" i="1"/>
  <c r="U32" i="1"/>
  <c r="R32" i="1"/>
  <c r="S32" i="1"/>
  <c r="AP24" i="1"/>
  <c r="AN24" i="1"/>
  <c r="AO24" i="1"/>
  <c r="AL24" i="1"/>
  <c r="AJ24" i="1"/>
  <c r="AM24" i="1"/>
  <c r="AG24" i="1"/>
  <c r="Z20" i="45" s="1"/>
  <c r="AH24" i="1"/>
  <c r="AF24" i="1"/>
  <c r="Y20" i="45" s="1"/>
  <c r="AK24" i="1"/>
  <c r="AD24" i="1"/>
  <c r="W20" i="45" s="1"/>
  <c r="AC24" i="1"/>
  <c r="V20" i="45" s="1"/>
  <c r="AI24" i="1"/>
  <c r="AE24" i="1"/>
  <c r="X20" i="45" s="1"/>
  <c r="AA24" i="1"/>
  <c r="Y24" i="1"/>
  <c r="V24" i="1"/>
  <c r="AB24" i="1"/>
  <c r="W24" i="1"/>
  <c r="X24" i="1"/>
  <c r="T24" i="1"/>
  <c r="S24" i="1"/>
  <c r="R24" i="1"/>
  <c r="U24" i="1"/>
  <c r="AP16" i="1"/>
  <c r="AN16" i="1"/>
  <c r="AO16" i="1"/>
  <c r="AL16" i="1"/>
  <c r="AM16" i="1"/>
  <c r="AJ16" i="1"/>
  <c r="AK16" i="1"/>
  <c r="AG16" i="1"/>
  <c r="Z12" i="45" s="1"/>
  <c r="AI16" i="1"/>
  <c r="AH16" i="1"/>
  <c r="AD16" i="1"/>
  <c r="W12" i="45" s="1"/>
  <c r="AE16" i="1"/>
  <c r="X12" i="45" s="1"/>
  <c r="AF16" i="1"/>
  <c r="Y12" i="45" s="1"/>
  <c r="AB16" i="1"/>
  <c r="U12" i="45" s="1"/>
  <c r="Y16" i="1"/>
  <c r="AC16" i="1"/>
  <c r="V12" i="45" s="1"/>
  <c r="Z16" i="1"/>
  <c r="V16" i="1"/>
  <c r="AA16" i="1"/>
  <c r="W16" i="1"/>
  <c r="X16" i="1"/>
  <c r="T16" i="1"/>
  <c r="R16" i="1"/>
  <c r="U16" i="1"/>
  <c r="S16" i="1"/>
  <c r="AP8" i="1"/>
  <c r="AO8" i="1"/>
  <c r="AN8" i="1"/>
  <c r="AL8" i="1"/>
  <c r="AM8" i="1"/>
  <c r="AJ8" i="1"/>
  <c r="AK8" i="1"/>
  <c r="AI8" i="1"/>
  <c r="AG8" i="1"/>
  <c r="AH8" i="1"/>
  <c r="AD8" i="1"/>
  <c r="AC8" i="1"/>
  <c r="Y8" i="1"/>
  <c r="AF8" i="1"/>
  <c r="AB8" i="1"/>
  <c r="Z8" i="1"/>
  <c r="AA8" i="1"/>
  <c r="V8" i="1"/>
  <c r="W8" i="1"/>
  <c r="X8" i="1"/>
  <c r="T8" i="1"/>
  <c r="AE8" i="1"/>
  <c r="U8" i="1"/>
  <c r="R8" i="1"/>
  <c r="S8" i="1"/>
  <c r="L237" i="1"/>
  <c r="L229" i="1"/>
  <c r="L221" i="1"/>
  <c r="L213" i="1"/>
  <c r="L205" i="1"/>
  <c r="L197" i="1"/>
  <c r="L188" i="1"/>
  <c r="L178" i="1"/>
  <c r="E111" i="45" s="1"/>
  <c r="L161" i="1"/>
  <c r="L152" i="1"/>
  <c r="L143" i="1"/>
  <c r="L133" i="1"/>
  <c r="L125" i="1"/>
  <c r="L117" i="1"/>
  <c r="L108" i="1"/>
  <c r="L100" i="1"/>
  <c r="M6" i="1"/>
  <c r="M100" i="1"/>
  <c r="M117" i="1"/>
  <c r="M125" i="1"/>
  <c r="M133" i="1"/>
  <c r="M143" i="1"/>
  <c r="M152" i="1"/>
  <c r="M161" i="1"/>
  <c r="M178" i="1"/>
  <c r="F111" i="45" s="1"/>
  <c r="M188" i="1"/>
  <c r="M197" i="1"/>
  <c r="M205" i="1"/>
  <c r="M229" i="1"/>
  <c r="N8" i="1"/>
  <c r="N16" i="1"/>
  <c r="N24" i="1"/>
  <c r="N32" i="1"/>
  <c r="N43" i="1"/>
  <c r="N51" i="1"/>
  <c r="N60" i="1"/>
  <c r="N69" i="1"/>
  <c r="N78" i="1"/>
  <c r="N180" i="1"/>
  <c r="N190" i="1"/>
  <c r="N199" i="1"/>
  <c r="N207" i="1"/>
  <c r="N215" i="1"/>
  <c r="N223" i="1"/>
  <c r="N231" i="1"/>
  <c r="N239" i="1"/>
  <c r="N247" i="1"/>
  <c r="N255" i="1"/>
  <c r="N263" i="1"/>
  <c r="N272" i="1"/>
  <c r="N280" i="1"/>
  <c r="N288" i="1"/>
  <c r="N296" i="1"/>
  <c r="N304" i="1"/>
  <c r="N312" i="1"/>
  <c r="G196" i="45" s="1"/>
  <c r="N320" i="1"/>
  <c r="N328" i="1"/>
  <c r="N344" i="1"/>
  <c r="N369" i="1"/>
  <c r="N401" i="1"/>
  <c r="N426" i="1"/>
  <c r="O10" i="1"/>
  <c r="O18" i="1"/>
  <c r="O26" i="1"/>
  <c r="O34" i="1"/>
  <c r="O45" i="1"/>
  <c r="O53" i="1"/>
  <c r="O63" i="1"/>
  <c r="O71" i="1"/>
  <c r="O80" i="1"/>
  <c r="O88" i="1"/>
  <c r="O104" i="1"/>
  <c r="O113" i="1"/>
  <c r="O121" i="1"/>
  <c r="O129" i="1"/>
  <c r="O139" i="1"/>
  <c r="O201" i="1"/>
  <c r="O209" i="1"/>
  <c r="O217" i="1"/>
  <c r="O225" i="1"/>
  <c r="O233" i="1"/>
  <c r="O249" i="1"/>
  <c r="O257" i="1"/>
  <c r="O265" i="1"/>
  <c r="O274" i="1"/>
  <c r="O282" i="1"/>
  <c r="O290" i="1"/>
  <c r="O298" i="1"/>
  <c r="O306" i="1"/>
  <c r="O314" i="1"/>
  <c r="O322" i="1"/>
  <c r="O330" i="1"/>
  <c r="O338" i="1"/>
  <c r="O346" i="1"/>
  <c r="O355" i="1"/>
  <c r="O363" i="1"/>
  <c r="O371" i="1"/>
  <c r="O379" i="1"/>
  <c r="O387" i="1"/>
  <c r="O395" i="1"/>
  <c r="O404" i="1"/>
  <c r="O412" i="1"/>
  <c r="O420" i="1"/>
  <c r="O428" i="1"/>
  <c r="P20" i="1"/>
  <c r="P28" i="1"/>
  <c r="P37" i="1"/>
  <c r="P65" i="1"/>
  <c r="I60" i="45" s="1"/>
  <c r="P82" i="1"/>
  <c r="P90" i="1"/>
  <c r="I57" i="45" s="1"/>
  <c r="P98" i="1"/>
  <c r="P106" i="1"/>
  <c r="P115" i="1"/>
  <c r="P123" i="1"/>
  <c r="P142" i="1"/>
  <c r="P152" i="1"/>
  <c r="P162" i="1"/>
  <c r="P191" i="1"/>
  <c r="P238" i="1"/>
  <c r="P247" i="1"/>
  <c r="P256" i="1"/>
  <c r="P265" i="1"/>
  <c r="P275" i="1"/>
  <c r="P303" i="1"/>
  <c r="P312" i="1"/>
  <c r="I196" i="45" s="1"/>
  <c r="P321" i="1"/>
  <c r="P330" i="1"/>
  <c r="P339" i="1"/>
  <c r="P362" i="1"/>
  <c r="P372" i="1"/>
  <c r="P394" i="1"/>
  <c r="P405" i="1"/>
  <c r="P427" i="1"/>
  <c r="Q25" i="1"/>
  <c r="Q36" i="1"/>
  <c r="Q61" i="1"/>
  <c r="Q72" i="1"/>
  <c r="Q95" i="1"/>
  <c r="Q105" i="1"/>
  <c r="Q116" i="1"/>
  <c r="Q140" i="1"/>
  <c r="Q177" i="1"/>
  <c r="Q207" i="1"/>
  <c r="Q218" i="1"/>
  <c r="Q232" i="1"/>
  <c r="Q369" i="1"/>
  <c r="R10" i="1"/>
  <c r="R45" i="1"/>
  <c r="R80" i="1"/>
  <c r="R107" i="1"/>
  <c r="R177" i="1"/>
  <c r="R406" i="1"/>
  <c r="S20" i="1"/>
  <c r="S97" i="1"/>
  <c r="S223" i="1"/>
  <c r="S256" i="1"/>
  <c r="S300" i="1"/>
  <c r="S337" i="1"/>
  <c r="S381" i="1"/>
  <c r="T54" i="1"/>
  <c r="T97" i="1"/>
  <c r="T152" i="1"/>
  <c r="U9" i="1"/>
  <c r="U394" i="1"/>
  <c r="V348" i="1"/>
  <c r="W242" i="1"/>
  <c r="W414" i="1"/>
  <c r="X143" i="1"/>
  <c r="Y290" i="1"/>
  <c r="AA52" i="1"/>
  <c r="AP407" i="1"/>
  <c r="AN407" i="1"/>
  <c r="AO407" i="1"/>
  <c r="AM407" i="1"/>
  <c r="AL407" i="1"/>
  <c r="AK407" i="1"/>
  <c r="AH407" i="1"/>
  <c r="AI407" i="1"/>
  <c r="AJ407" i="1"/>
  <c r="AE407" i="1"/>
  <c r="AF407" i="1"/>
  <c r="AG407" i="1"/>
  <c r="AC407" i="1"/>
  <c r="AA407" i="1"/>
  <c r="Y407" i="1"/>
  <c r="X407" i="1"/>
  <c r="AD407" i="1"/>
  <c r="U407" i="1"/>
  <c r="Z407" i="1"/>
  <c r="V407" i="1"/>
  <c r="AB407" i="1"/>
  <c r="S407" i="1"/>
  <c r="W407" i="1"/>
  <c r="T407" i="1"/>
  <c r="P407" i="1"/>
  <c r="Q407" i="1"/>
  <c r="R407" i="1"/>
  <c r="AP374" i="1"/>
  <c r="AO374" i="1"/>
  <c r="AM374" i="1"/>
  <c r="AN374" i="1"/>
  <c r="AK374" i="1"/>
  <c r="AH374" i="1"/>
  <c r="AI374" i="1"/>
  <c r="AJ374" i="1"/>
  <c r="AF374" i="1"/>
  <c r="AE374" i="1"/>
  <c r="AL374" i="1"/>
  <c r="AC374" i="1"/>
  <c r="AG374" i="1"/>
  <c r="AD374" i="1"/>
  <c r="AA374" i="1"/>
  <c r="X374" i="1"/>
  <c r="U374" i="1"/>
  <c r="AB374" i="1"/>
  <c r="V374" i="1"/>
  <c r="Z374" i="1"/>
  <c r="Y374" i="1"/>
  <c r="W374" i="1"/>
  <c r="P374" i="1"/>
  <c r="Q374" i="1"/>
  <c r="T374" i="1"/>
  <c r="AO332" i="1"/>
  <c r="AN332" i="1"/>
  <c r="AP332" i="1"/>
  <c r="AM332" i="1"/>
  <c r="AL332" i="1"/>
  <c r="AK332" i="1"/>
  <c r="AJ332" i="1"/>
  <c r="AH332" i="1"/>
  <c r="AI332" i="1"/>
  <c r="AG332" i="1"/>
  <c r="AE332" i="1"/>
  <c r="AF332" i="1"/>
  <c r="AB332" i="1"/>
  <c r="AC332" i="1"/>
  <c r="AA332" i="1"/>
  <c r="X332" i="1"/>
  <c r="Y332" i="1"/>
  <c r="T332" i="1"/>
  <c r="AD332" i="1"/>
  <c r="U332" i="1"/>
  <c r="V332" i="1"/>
  <c r="W332" i="1"/>
  <c r="S332" i="1"/>
  <c r="P332" i="1"/>
  <c r="Z332" i="1"/>
  <c r="Q332" i="1"/>
  <c r="R332" i="1"/>
  <c r="AO268" i="1"/>
  <c r="AN268" i="1"/>
  <c r="AP268" i="1"/>
  <c r="AL268" i="1"/>
  <c r="AK268" i="1"/>
  <c r="AM268" i="1"/>
  <c r="AJ268" i="1"/>
  <c r="AH268" i="1"/>
  <c r="AI268" i="1"/>
  <c r="AG268" i="1"/>
  <c r="Z147" i="45" s="1"/>
  <c r="AE268" i="1"/>
  <c r="X147" i="45" s="1"/>
  <c r="AF268" i="1"/>
  <c r="Y147" i="45" s="1"/>
  <c r="AB268" i="1"/>
  <c r="U147" i="45" s="1"/>
  <c r="AC268" i="1"/>
  <c r="V147" i="45" s="1"/>
  <c r="AA268" i="1"/>
  <c r="X268" i="1"/>
  <c r="AD268" i="1"/>
  <c r="W147" i="45" s="1"/>
  <c r="Y268" i="1"/>
  <c r="T268" i="1"/>
  <c r="U268" i="1"/>
  <c r="Z268" i="1"/>
  <c r="V268" i="1"/>
  <c r="W268" i="1"/>
  <c r="S268" i="1"/>
  <c r="P268" i="1"/>
  <c r="Q268" i="1"/>
  <c r="R268" i="1"/>
  <c r="AO243" i="1"/>
  <c r="AP243" i="1"/>
  <c r="AN243" i="1"/>
  <c r="AM243" i="1"/>
  <c r="AL243" i="1"/>
  <c r="AK243" i="1"/>
  <c r="AJ243" i="1"/>
  <c r="AH243" i="1"/>
  <c r="AI243" i="1"/>
  <c r="AG243" i="1"/>
  <c r="AE243" i="1"/>
  <c r="AF243" i="1"/>
  <c r="AB243" i="1"/>
  <c r="AC243" i="1"/>
  <c r="AD243" i="1"/>
  <c r="AA243" i="1"/>
  <c r="Z243" i="1"/>
  <c r="X243" i="1"/>
  <c r="Y243" i="1"/>
  <c r="T243" i="1"/>
  <c r="U243" i="1"/>
  <c r="V243" i="1"/>
  <c r="W243" i="1"/>
  <c r="P243" i="1"/>
  <c r="Q243" i="1"/>
  <c r="R243" i="1"/>
  <c r="AP201" i="1"/>
  <c r="AO201" i="1"/>
  <c r="AN201" i="1"/>
  <c r="AM201" i="1"/>
  <c r="AL201" i="1"/>
  <c r="AJ201" i="1"/>
  <c r="AK201" i="1"/>
  <c r="AI201" i="1"/>
  <c r="AH201" i="1"/>
  <c r="AF201" i="1"/>
  <c r="AG201" i="1"/>
  <c r="AE201" i="1"/>
  <c r="AD201" i="1"/>
  <c r="AC201" i="1"/>
  <c r="AB201" i="1"/>
  <c r="AA201" i="1"/>
  <c r="X201" i="1"/>
  <c r="W201" i="1"/>
  <c r="S201" i="1"/>
  <c r="Z201" i="1"/>
  <c r="Y201" i="1"/>
  <c r="T201" i="1"/>
  <c r="U201" i="1"/>
  <c r="V201" i="1"/>
  <c r="AP180" i="1"/>
  <c r="AO180" i="1"/>
  <c r="AN180" i="1"/>
  <c r="AK180" i="1"/>
  <c r="AL180" i="1"/>
  <c r="AJ180" i="1"/>
  <c r="AM180" i="1"/>
  <c r="AI180" i="1"/>
  <c r="AG180" i="1"/>
  <c r="Z140" i="45" s="1"/>
  <c r="AH180" i="1"/>
  <c r="AF180" i="1"/>
  <c r="Y140" i="45" s="1"/>
  <c r="AD180" i="1"/>
  <c r="W140" i="45" s="1"/>
  <c r="AC180" i="1"/>
  <c r="V140" i="45" s="1"/>
  <c r="AB180" i="1"/>
  <c r="U140" i="45" s="1"/>
  <c r="Y180" i="1"/>
  <c r="AA180" i="1"/>
  <c r="AE180" i="1"/>
  <c r="X140" i="45" s="1"/>
  <c r="Z180" i="1"/>
  <c r="X180" i="1"/>
  <c r="V180" i="1"/>
  <c r="W180" i="1"/>
  <c r="T180" i="1"/>
  <c r="R180" i="1"/>
  <c r="U180" i="1"/>
  <c r="S180" i="1"/>
  <c r="AN134" i="1"/>
  <c r="AP134" i="1"/>
  <c r="AO134" i="1"/>
  <c r="AM134" i="1"/>
  <c r="AL134" i="1"/>
  <c r="AK134" i="1"/>
  <c r="AI134" i="1"/>
  <c r="AJ134" i="1"/>
  <c r="AF134" i="1"/>
  <c r="AG134" i="1"/>
  <c r="AH134" i="1"/>
  <c r="AD134" i="1"/>
  <c r="AE134" i="1"/>
  <c r="AB134" i="1"/>
  <c r="AC134" i="1"/>
  <c r="Y134" i="1"/>
  <c r="Z134" i="1"/>
  <c r="AA134" i="1"/>
  <c r="V134" i="1"/>
  <c r="W134" i="1"/>
  <c r="X134" i="1"/>
  <c r="S134" i="1"/>
  <c r="Q134" i="1"/>
  <c r="R134" i="1"/>
  <c r="AP108" i="1"/>
  <c r="AO108" i="1"/>
  <c r="AN108" i="1"/>
  <c r="AK108" i="1"/>
  <c r="AM108" i="1"/>
  <c r="AL108" i="1"/>
  <c r="AI108" i="1"/>
  <c r="AJ108" i="1"/>
  <c r="AH108" i="1"/>
  <c r="AG108" i="1"/>
  <c r="AF108" i="1"/>
  <c r="AC108" i="1"/>
  <c r="AD108" i="1"/>
  <c r="AE108" i="1"/>
  <c r="AB108" i="1"/>
  <c r="Z108" i="1"/>
  <c r="Y108" i="1"/>
  <c r="AA108" i="1"/>
  <c r="U108" i="1"/>
  <c r="V108" i="1"/>
  <c r="W108" i="1"/>
  <c r="X108" i="1"/>
  <c r="Q108" i="1"/>
  <c r="S108" i="1"/>
  <c r="R108" i="1"/>
  <c r="T108" i="1"/>
  <c r="AP73" i="1"/>
  <c r="AI76" i="45" s="1"/>
  <c r="AO73" i="1"/>
  <c r="AH76" i="45" s="1"/>
  <c r="AN73" i="1"/>
  <c r="AG76" i="45" s="1"/>
  <c r="AM73" i="1"/>
  <c r="AF76" i="45" s="1"/>
  <c r="AL73" i="1"/>
  <c r="AE76" i="45" s="1"/>
  <c r="AK73" i="1"/>
  <c r="AD76" i="45" s="1"/>
  <c r="AJ73" i="1"/>
  <c r="AC76" i="45" s="1"/>
  <c r="AI73" i="1"/>
  <c r="AB76" i="45" s="1"/>
  <c r="AG73" i="1"/>
  <c r="Z76" i="45" s="1"/>
  <c r="AF73" i="1"/>
  <c r="Y76" i="45" s="1"/>
  <c r="AE73" i="1"/>
  <c r="X76" i="45" s="1"/>
  <c r="AH73" i="1"/>
  <c r="AA76" i="45" s="1"/>
  <c r="AD73" i="1"/>
  <c r="W76" i="45" s="1"/>
  <c r="AB73" i="1"/>
  <c r="U76" i="45" s="1"/>
  <c r="AA73" i="1"/>
  <c r="T76" i="45" s="1"/>
  <c r="AC73" i="1"/>
  <c r="V76" i="45" s="1"/>
  <c r="Y73" i="1"/>
  <c r="R76" i="45" s="1"/>
  <c r="X73" i="1"/>
  <c r="Q76" i="45" s="1"/>
  <c r="T73" i="1"/>
  <c r="M76" i="45" s="1"/>
  <c r="Z73" i="1"/>
  <c r="S76" i="45" s="1"/>
  <c r="U73" i="1"/>
  <c r="N76" i="45" s="1"/>
  <c r="V73" i="1"/>
  <c r="O76" i="45" s="1"/>
  <c r="W73" i="1"/>
  <c r="P76" i="45" s="1"/>
  <c r="R73" i="1"/>
  <c r="K76" i="45" s="1"/>
  <c r="AO55" i="1"/>
  <c r="AP55" i="1"/>
  <c r="AN55" i="1"/>
  <c r="AL55" i="1"/>
  <c r="AM55" i="1"/>
  <c r="AK55" i="1"/>
  <c r="AG55" i="1"/>
  <c r="Z49" i="45" s="1"/>
  <c r="AI55" i="1"/>
  <c r="AE55" i="1"/>
  <c r="X49" i="45" s="1"/>
  <c r="AJ55" i="1"/>
  <c r="AH55" i="1"/>
  <c r="AD55" i="1"/>
  <c r="W49" i="45" s="1"/>
  <c r="AC55" i="1"/>
  <c r="V49" i="45" s="1"/>
  <c r="AF55" i="1"/>
  <c r="AB55" i="1"/>
  <c r="AA55" i="1"/>
  <c r="Y55" i="1"/>
  <c r="X55" i="1"/>
  <c r="T55" i="1"/>
  <c r="U55" i="1"/>
  <c r="V55" i="1"/>
  <c r="W55" i="1"/>
  <c r="Z55" i="1"/>
  <c r="S55" i="1"/>
  <c r="R55" i="1"/>
  <c r="AP47" i="1"/>
  <c r="AO47" i="1"/>
  <c r="AN47" i="1"/>
  <c r="AM47" i="1"/>
  <c r="AL47" i="1"/>
  <c r="AI47" i="1"/>
  <c r="AK47" i="1"/>
  <c r="AG47" i="1"/>
  <c r="AE47" i="1"/>
  <c r="AJ47" i="1"/>
  <c r="AF47" i="1"/>
  <c r="AD47" i="1"/>
  <c r="AC47" i="1"/>
  <c r="AH47" i="1"/>
  <c r="AB47" i="1"/>
  <c r="AA47" i="1"/>
  <c r="Z47" i="1"/>
  <c r="Y47" i="1"/>
  <c r="X47" i="1"/>
  <c r="T47" i="1"/>
  <c r="U47" i="1"/>
  <c r="V47" i="1"/>
  <c r="W47" i="1"/>
  <c r="S47" i="1"/>
  <c r="R47" i="1"/>
  <c r="AP12" i="1"/>
  <c r="AO12" i="1"/>
  <c r="AM12" i="1"/>
  <c r="AN12" i="1"/>
  <c r="AL12" i="1"/>
  <c r="AI12" i="1"/>
  <c r="AG12" i="1"/>
  <c r="AH12" i="1"/>
  <c r="AE12" i="1"/>
  <c r="AK12" i="1"/>
  <c r="AF12" i="1"/>
  <c r="AJ12" i="1"/>
  <c r="AD12" i="1"/>
  <c r="AC12" i="1"/>
  <c r="AB12" i="1"/>
  <c r="U8" i="45" s="1"/>
  <c r="Z12" i="1"/>
  <c r="AA12" i="1"/>
  <c r="Y12" i="1"/>
  <c r="X12" i="1"/>
  <c r="T12" i="1"/>
  <c r="U12" i="1"/>
  <c r="V12" i="1"/>
  <c r="W12" i="1"/>
  <c r="S12" i="1"/>
  <c r="R12" i="1"/>
  <c r="AO426" i="1"/>
  <c r="AP426" i="1"/>
  <c r="AM426" i="1"/>
  <c r="AN426" i="1"/>
  <c r="AK426" i="1"/>
  <c r="AL426" i="1"/>
  <c r="AJ426" i="1"/>
  <c r="AI426" i="1"/>
  <c r="AG426" i="1"/>
  <c r="Z46" i="45" s="1"/>
  <c r="AH426" i="1"/>
  <c r="AE426" i="1"/>
  <c r="X46" i="45" s="1"/>
  <c r="AD426" i="1"/>
  <c r="W46" i="45" s="1"/>
  <c r="AF426" i="1"/>
  <c r="Y46" i="45" s="1"/>
  <c r="AB426" i="1"/>
  <c r="U46" i="45" s="1"/>
  <c r="Z426" i="1"/>
  <c r="Y426" i="1"/>
  <c r="AC426" i="1"/>
  <c r="V46" i="45" s="1"/>
  <c r="AA426" i="1"/>
  <c r="V426" i="1"/>
  <c r="W426" i="1"/>
  <c r="X426" i="1"/>
  <c r="T426" i="1"/>
  <c r="R426" i="1"/>
  <c r="AO418" i="1"/>
  <c r="AP418" i="1"/>
  <c r="AN418" i="1"/>
  <c r="AL418" i="1"/>
  <c r="AK418" i="1"/>
  <c r="AM418" i="1"/>
  <c r="AJ418" i="1"/>
  <c r="AI418" i="1"/>
  <c r="AH418" i="1"/>
  <c r="AG418" i="1"/>
  <c r="AE418" i="1"/>
  <c r="AF418" i="1"/>
  <c r="AD418" i="1"/>
  <c r="AC418" i="1"/>
  <c r="AB418" i="1"/>
  <c r="X418" i="1"/>
  <c r="V418" i="1"/>
  <c r="Y418" i="1"/>
  <c r="W418" i="1"/>
  <c r="T418" i="1"/>
  <c r="AA418" i="1"/>
  <c r="Z418" i="1"/>
  <c r="S418" i="1"/>
  <c r="R418" i="1"/>
  <c r="U418" i="1"/>
  <c r="AO410" i="1"/>
  <c r="AP410" i="1"/>
  <c r="AN410" i="1"/>
  <c r="AM410" i="1"/>
  <c r="AL410" i="1"/>
  <c r="AK410" i="1"/>
  <c r="AJ410" i="1"/>
  <c r="AI410" i="1"/>
  <c r="AG410" i="1"/>
  <c r="AH410" i="1"/>
  <c r="AE410" i="1"/>
  <c r="AD410" i="1"/>
  <c r="AF410" i="1"/>
  <c r="AB410" i="1"/>
  <c r="AA410" i="1"/>
  <c r="Z410" i="1"/>
  <c r="V410" i="1"/>
  <c r="W410" i="1"/>
  <c r="Y410" i="1"/>
  <c r="T410" i="1"/>
  <c r="X410" i="1"/>
  <c r="AC410" i="1"/>
  <c r="U410" i="1"/>
  <c r="R410" i="1"/>
  <c r="S410" i="1"/>
  <c r="AO401" i="1"/>
  <c r="AP401" i="1"/>
  <c r="AN401" i="1"/>
  <c r="AK401" i="1"/>
  <c r="AM401" i="1"/>
  <c r="AJ401" i="1"/>
  <c r="AL401" i="1"/>
  <c r="AI401" i="1"/>
  <c r="AG401" i="1"/>
  <c r="AH401" i="1"/>
  <c r="AE401" i="1"/>
  <c r="AF401" i="1"/>
  <c r="AD401" i="1"/>
  <c r="AB401" i="1"/>
  <c r="AC401" i="1"/>
  <c r="Z401" i="1"/>
  <c r="AA401" i="1"/>
  <c r="V401" i="1"/>
  <c r="X401" i="1"/>
  <c r="W401" i="1"/>
  <c r="T401" i="1"/>
  <c r="U401" i="1"/>
  <c r="Y401" i="1"/>
  <c r="R401" i="1"/>
  <c r="AO393" i="1"/>
  <c r="AP393" i="1"/>
  <c r="AN393" i="1"/>
  <c r="AM393" i="1"/>
  <c r="AK393" i="1"/>
  <c r="AL393" i="1"/>
  <c r="AJ393" i="1"/>
  <c r="AI393" i="1"/>
  <c r="AG393" i="1"/>
  <c r="AD393" i="1"/>
  <c r="AH393" i="1"/>
  <c r="AE393" i="1"/>
  <c r="AB393" i="1"/>
  <c r="AF393" i="1"/>
  <c r="AA393" i="1"/>
  <c r="Z393" i="1"/>
  <c r="AC393" i="1"/>
  <c r="Y393" i="1"/>
  <c r="V393" i="1"/>
  <c r="W393" i="1"/>
  <c r="T393" i="1"/>
  <c r="U393" i="1"/>
  <c r="X393" i="1"/>
  <c r="S393" i="1"/>
  <c r="AO385" i="1"/>
  <c r="AP385" i="1"/>
  <c r="AN385" i="1"/>
  <c r="AK385" i="1"/>
  <c r="AM385" i="1"/>
  <c r="AL385" i="1"/>
  <c r="AJ385" i="1"/>
  <c r="AI385" i="1"/>
  <c r="AG385" i="1"/>
  <c r="AF385" i="1"/>
  <c r="AD385" i="1"/>
  <c r="AH385" i="1"/>
  <c r="AE385" i="1"/>
  <c r="AC385" i="1"/>
  <c r="AB385" i="1"/>
  <c r="AA385" i="1"/>
  <c r="Y385" i="1"/>
  <c r="Z385" i="1"/>
  <c r="V385" i="1"/>
  <c r="W385" i="1"/>
  <c r="X385" i="1"/>
  <c r="T385" i="1"/>
  <c r="S385" i="1"/>
  <c r="R385" i="1"/>
  <c r="AP377" i="1"/>
  <c r="AO377" i="1"/>
  <c r="AN377" i="1"/>
  <c r="AM377" i="1"/>
  <c r="AK377" i="1"/>
  <c r="AL377" i="1"/>
  <c r="AJ377" i="1"/>
  <c r="AI377" i="1"/>
  <c r="AH377" i="1"/>
  <c r="AG377" i="1"/>
  <c r="AD377" i="1"/>
  <c r="AF377" i="1"/>
  <c r="AB377" i="1"/>
  <c r="Y377" i="1"/>
  <c r="AE377" i="1"/>
  <c r="AC377" i="1"/>
  <c r="Z377" i="1"/>
  <c r="V377" i="1"/>
  <c r="X377" i="1"/>
  <c r="W377" i="1"/>
  <c r="AA377" i="1"/>
  <c r="T377" i="1"/>
  <c r="U377" i="1"/>
  <c r="S377" i="1"/>
  <c r="R377" i="1"/>
  <c r="AP369" i="1"/>
  <c r="AO369" i="1"/>
  <c r="AM369" i="1"/>
  <c r="AK369" i="1"/>
  <c r="AL369" i="1"/>
  <c r="AN369" i="1"/>
  <c r="AJ369" i="1"/>
  <c r="AI369" i="1"/>
  <c r="AG369" i="1"/>
  <c r="AH369" i="1"/>
  <c r="AF369" i="1"/>
  <c r="AD369" i="1"/>
  <c r="AE369" i="1"/>
  <c r="AB369" i="1"/>
  <c r="AC369" i="1"/>
  <c r="AA369" i="1"/>
  <c r="Y369" i="1"/>
  <c r="Z369" i="1"/>
  <c r="V369" i="1"/>
  <c r="W369" i="1"/>
  <c r="T369" i="1"/>
  <c r="X369" i="1"/>
  <c r="S369" i="1"/>
  <c r="U369" i="1"/>
  <c r="AP361" i="1"/>
  <c r="AO361" i="1"/>
  <c r="AM361" i="1"/>
  <c r="AN361" i="1"/>
  <c r="AK361" i="1"/>
  <c r="AL361" i="1"/>
  <c r="AJ361" i="1"/>
  <c r="AI361" i="1"/>
  <c r="AG361" i="1"/>
  <c r="AH361" i="1"/>
  <c r="AF361" i="1"/>
  <c r="AD361" i="1"/>
  <c r="AE361" i="1"/>
  <c r="AB361" i="1"/>
  <c r="Z361" i="1"/>
  <c r="Y361" i="1"/>
  <c r="AA361" i="1"/>
  <c r="V361" i="1"/>
  <c r="AC361" i="1"/>
  <c r="W361" i="1"/>
  <c r="X361" i="1"/>
  <c r="T361" i="1"/>
  <c r="R361" i="1"/>
  <c r="U361" i="1"/>
  <c r="S361" i="1"/>
  <c r="AP353" i="1"/>
  <c r="AO353" i="1"/>
  <c r="AN353" i="1"/>
  <c r="AL353" i="1"/>
  <c r="AK353" i="1"/>
  <c r="AM353" i="1"/>
  <c r="AJ353" i="1"/>
  <c r="AI353" i="1"/>
  <c r="AH353" i="1"/>
  <c r="AG353" i="1"/>
  <c r="AD353" i="1"/>
  <c r="AE353" i="1"/>
  <c r="AC353" i="1"/>
  <c r="AF353" i="1"/>
  <c r="Y353" i="1"/>
  <c r="AB353" i="1"/>
  <c r="AA353" i="1"/>
  <c r="X353" i="1"/>
  <c r="V353" i="1"/>
  <c r="Z353" i="1"/>
  <c r="W353" i="1"/>
  <c r="T353" i="1"/>
  <c r="U353" i="1"/>
  <c r="R353" i="1"/>
  <c r="AP344" i="1"/>
  <c r="AO344" i="1"/>
  <c r="AN344" i="1"/>
  <c r="AM344" i="1"/>
  <c r="AL344" i="1"/>
  <c r="AK344" i="1"/>
  <c r="AJ344" i="1"/>
  <c r="AI344" i="1"/>
  <c r="AG344" i="1"/>
  <c r="AH344" i="1"/>
  <c r="AF344" i="1"/>
  <c r="AD344" i="1"/>
  <c r="AE344" i="1"/>
  <c r="AB344" i="1"/>
  <c r="Y344" i="1"/>
  <c r="AC344" i="1"/>
  <c r="AA344" i="1"/>
  <c r="Z344" i="1"/>
  <c r="V344" i="1"/>
  <c r="W344" i="1"/>
  <c r="T344" i="1"/>
  <c r="X344" i="1"/>
  <c r="R344" i="1"/>
  <c r="U344" i="1"/>
  <c r="S344" i="1"/>
  <c r="AP336" i="1"/>
  <c r="AO336" i="1"/>
  <c r="AN336" i="1"/>
  <c r="AK336" i="1"/>
  <c r="AM336" i="1"/>
  <c r="AJ336" i="1"/>
  <c r="AL336" i="1"/>
  <c r="AI336" i="1"/>
  <c r="AG336" i="1"/>
  <c r="AH336" i="1"/>
  <c r="AD336" i="1"/>
  <c r="AF336" i="1"/>
  <c r="AB336" i="1"/>
  <c r="AE336" i="1"/>
  <c r="AC336" i="1"/>
  <c r="Y336" i="1"/>
  <c r="Z336" i="1"/>
  <c r="V336" i="1"/>
  <c r="AA336" i="1"/>
  <c r="X336" i="1"/>
  <c r="W336" i="1"/>
  <c r="T336" i="1"/>
  <c r="U336" i="1"/>
  <c r="S336" i="1"/>
  <c r="R336" i="1"/>
  <c r="AN327" i="1"/>
  <c r="AO327" i="1"/>
  <c r="AM327" i="1"/>
  <c r="AP327" i="1"/>
  <c r="AL327" i="1"/>
  <c r="AK327" i="1"/>
  <c r="AI327" i="1"/>
  <c r="AJ327" i="1"/>
  <c r="AF327" i="1"/>
  <c r="AH327" i="1"/>
  <c r="AG327" i="1"/>
  <c r="AE327" i="1"/>
  <c r="AD327" i="1"/>
  <c r="AC327" i="1"/>
  <c r="AB327" i="1"/>
  <c r="Z327" i="1"/>
  <c r="Y327" i="1"/>
  <c r="AA327" i="1"/>
  <c r="X327" i="1"/>
  <c r="V327" i="1"/>
  <c r="W327" i="1"/>
  <c r="U327" i="1"/>
  <c r="Q327" i="1"/>
  <c r="R327" i="1"/>
  <c r="T327" i="1"/>
  <c r="AP319" i="1"/>
  <c r="AO319" i="1"/>
  <c r="AN319" i="1"/>
  <c r="AM319" i="1"/>
  <c r="AL319" i="1"/>
  <c r="AK319" i="1"/>
  <c r="AJ319" i="1"/>
  <c r="AI319" i="1"/>
  <c r="AF319" i="1"/>
  <c r="AG319" i="1"/>
  <c r="AH319" i="1"/>
  <c r="AD319" i="1"/>
  <c r="AE319" i="1"/>
  <c r="Z319" i="1"/>
  <c r="Y319" i="1"/>
  <c r="AB319" i="1"/>
  <c r="V319" i="1"/>
  <c r="W319" i="1"/>
  <c r="AC319" i="1"/>
  <c r="X319" i="1"/>
  <c r="AA319" i="1"/>
  <c r="U319" i="1"/>
  <c r="Q319" i="1"/>
  <c r="R319" i="1"/>
  <c r="S319" i="1"/>
  <c r="T319" i="1"/>
  <c r="AO311" i="1"/>
  <c r="AP311" i="1"/>
  <c r="AN311" i="1"/>
  <c r="AM311" i="1"/>
  <c r="AL311" i="1"/>
  <c r="AK311" i="1"/>
  <c r="AI311" i="1"/>
  <c r="AJ311" i="1"/>
  <c r="AF311" i="1"/>
  <c r="AG311" i="1"/>
  <c r="AH311" i="1"/>
  <c r="AE311" i="1"/>
  <c r="AD311" i="1"/>
  <c r="AC311" i="1"/>
  <c r="AA311" i="1"/>
  <c r="Y311" i="1"/>
  <c r="AB311" i="1"/>
  <c r="V311" i="1"/>
  <c r="W311" i="1"/>
  <c r="Z311" i="1"/>
  <c r="U311" i="1"/>
  <c r="X311" i="1"/>
  <c r="Q311" i="1"/>
  <c r="T311" i="1"/>
  <c r="R311" i="1"/>
  <c r="S311" i="1"/>
  <c r="AN303" i="1"/>
  <c r="AP303" i="1"/>
  <c r="AM303" i="1"/>
  <c r="AO303" i="1"/>
  <c r="AL303" i="1"/>
  <c r="AK303" i="1"/>
  <c r="AI303" i="1"/>
  <c r="AJ303" i="1"/>
  <c r="AF303" i="1"/>
  <c r="Y187" i="45" s="1"/>
  <c r="AG303" i="1"/>
  <c r="Z187" i="45" s="1"/>
  <c r="AH303" i="1"/>
  <c r="AE303" i="1"/>
  <c r="X187" i="45" s="1"/>
  <c r="AB303" i="1"/>
  <c r="U187" i="45" s="1"/>
  <c r="AD303" i="1"/>
  <c r="W187" i="45" s="1"/>
  <c r="AC303" i="1"/>
  <c r="V187" i="45" s="1"/>
  <c r="Y303" i="1"/>
  <c r="AA303" i="1"/>
  <c r="Z303" i="1"/>
  <c r="V303" i="1"/>
  <c r="X303" i="1"/>
  <c r="W303" i="1"/>
  <c r="Q303" i="1"/>
  <c r="S303" i="1"/>
  <c r="R303" i="1"/>
  <c r="T303" i="1"/>
  <c r="AP295" i="1"/>
  <c r="AN295" i="1"/>
  <c r="AM295" i="1"/>
  <c r="AO295" i="1"/>
  <c r="AL295" i="1"/>
  <c r="AK295" i="1"/>
  <c r="AJ295" i="1"/>
  <c r="AI295" i="1"/>
  <c r="AF295" i="1"/>
  <c r="Y175" i="45" s="1"/>
  <c r="AH295" i="1"/>
  <c r="AG295" i="1"/>
  <c r="Z175" i="45" s="1"/>
  <c r="AD295" i="1"/>
  <c r="W175" i="45" s="1"/>
  <c r="AC295" i="1"/>
  <c r="V175" i="45" s="1"/>
  <c r="AB295" i="1"/>
  <c r="U175" i="45" s="1"/>
  <c r="AE295" i="1"/>
  <c r="X175" i="45" s="1"/>
  <c r="Y295" i="1"/>
  <c r="AA295" i="1"/>
  <c r="X295" i="1"/>
  <c r="V295" i="1"/>
  <c r="Z295" i="1"/>
  <c r="W295" i="1"/>
  <c r="S295" i="1"/>
  <c r="Q295" i="1"/>
  <c r="U295" i="1"/>
  <c r="T295" i="1"/>
  <c r="R295" i="1"/>
  <c r="AO287" i="1"/>
  <c r="AN287" i="1"/>
  <c r="AM287" i="1"/>
  <c r="AP287" i="1"/>
  <c r="AL287" i="1"/>
  <c r="AK287" i="1"/>
  <c r="AI287" i="1"/>
  <c r="AJ287" i="1"/>
  <c r="AF287" i="1"/>
  <c r="Y167" i="45" s="1"/>
  <c r="AG287" i="1"/>
  <c r="Z167" i="45" s="1"/>
  <c r="AH287" i="1"/>
  <c r="AD287" i="1"/>
  <c r="W167" i="45" s="1"/>
  <c r="AE287" i="1"/>
  <c r="X167" i="45" s="1"/>
  <c r="AA287" i="1"/>
  <c r="Y287" i="1"/>
  <c r="AC287" i="1"/>
  <c r="V167" i="45" s="1"/>
  <c r="Z287" i="1"/>
  <c r="V287" i="1"/>
  <c r="W287" i="1"/>
  <c r="AB287" i="1"/>
  <c r="U167" i="45" s="1"/>
  <c r="X287" i="1"/>
  <c r="Q287" i="1"/>
  <c r="R287" i="1"/>
  <c r="U287" i="1"/>
  <c r="S287" i="1"/>
  <c r="AO279" i="1"/>
  <c r="AN279" i="1"/>
  <c r="AM279" i="1"/>
  <c r="AP279" i="1"/>
  <c r="AL279" i="1"/>
  <c r="AK279" i="1"/>
  <c r="AI279" i="1"/>
  <c r="AJ279" i="1"/>
  <c r="AF279" i="1"/>
  <c r="Y159" i="45" s="1"/>
  <c r="AG279" i="1"/>
  <c r="Z159" i="45" s="1"/>
  <c r="AH279" i="1"/>
  <c r="AE279" i="1"/>
  <c r="X159" i="45" s="1"/>
  <c r="AC279" i="1"/>
  <c r="V159" i="45" s="1"/>
  <c r="AD279" i="1"/>
  <c r="W159" i="45" s="1"/>
  <c r="Y279" i="1"/>
  <c r="Z279" i="1"/>
  <c r="AA279" i="1"/>
  <c r="V279" i="1"/>
  <c r="W279" i="1"/>
  <c r="AB279" i="1"/>
  <c r="U159" i="45" s="1"/>
  <c r="X279" i="1"/>
  <c r="T279" i="1"/>
  <c r="Q279" i="1"/>
  <c r="R279" i="1"/>
  <c r="U279" i="1"/>
  <c r="AP271" i="1"/>
  <c r="AN271" i="1"/>
  <c r="AO271" i="1"/>
  <c r="AM271" i="1"/>
  <c r="AL271" i="1"/>
  <c r="AK271" i="1"/>
  <c r="AI271" i="1"/>
  <c r="AF271" i="1"/>
  <c r="Y150" i="45" s="1"/>
  <c r="AG271" i="1"/>
  <c r="Z150" i="45" s="1"/>
  <c r="AH271" i="1"/>
  <c r="AJ271" i="1"/>
  <c r="AD271" i="1"/>
  <c r="W150" i="45" s="1"/>
  <c r="AB271" i="1"/>
  <c r="U150" i="45" s="1"/>
  <c r="Y271" i="1"/>
  <c r="Z271" i="1"/>
  <c r="AE271" i="1"/>
  <c r="X150" i="45" s="1"/>
  <c r="AC271" i="1"/>
  <c r="V150" i="45" s="1"/>
  <c r="V271" i="1"/>
  <c r="W271" i="1"/>
  <c r="X271" i="1"/>
  <c r="AA271" i="1"/>
  <c r="U271" i="1"/>
  <c r="Q271" i="1"/>
  <c r="S271" i="1"/>
  <c r="R271" i="1"/>
  <c r="T271" i="1"/>
  <c r="AN262" i="1"/>
  <c r="AM262" i="1"/>
  <c r="AO262" i="1"/>
  <c r="AP262" i="1"/>
  <c r="AL262" i="1"/>
  <c r="AI262" i="1"/>
  <c r="AJ262" i="1"/>
  <c r="AF262" i="1"/>
  <c r="Y143" i="45" s="1"/>
  <c r="AH262" i="1"/>
  <c r="AG262" i="1"/>
  <c r="Z143" i="45" s="1"/>
  <c r="AK262" i="1"/>
  <c r="AE262" i="1"/>
  <c r="X143" i="45" s="1"/>
  <c r="AC262" i="1"/>
  <c r="V143" i="45" s="1"/>
  <c r="AB262" i="1"/>
  <c r="U143" i="45" s="1"/>
  <c r="Z262" i="1"/>
  <c r="Y262" i="1"/>
  <c r="AA262" i="1"/>
  <c r="V262" i="1"/>
  <c r="X262" i="1"/>
  <c r="W262" i="1"/>
  <c r="AD262" i="1"/>
  <c r="W143" i="45" s="1"/>
  <c r="S262" i="1"/>
  <c r="Q262" i="1"/>
  <c r="U262" i="1"/>
  <c r="R262" i="1"/>
  <c r="AP254" i="1"/>
  <c r="AO254" i="1"/>
  <c r="AN254" i="1"/>
  <c r="AM254" i="1"/>
  <c r="AL254" i="1"/>
  <c r="AK254" i="1"/>
  <c r="AJ254" i="1"/>
  <c r="AI254" i="1"/>
  <c r="AF254" i="1"/>
  <c r="Y134" i="45" s="1"/>
  <c r="AG254" i="1"/>
  <c r="Z134" i="45" s="1"/>
  <c r="AH254" i="1"/>
  <c r="AD254" i="1"/>
  <c r="W134" i="45" s="1"/>
  <c r="AE254" i="1"/>
  <c r="X134" i="45" s="1"/>
  <c r="Z254" i="1"/>
  <c r="Y254" i="1"/>
  <c r="AC254" i="1"/>
  <c r="V134" i="45" s="1"/>
  <c r="AB254" i="1"/>
  <c r="U134" i="45" s="1"/>
  <c r="V254" i="1"/>
  <c r="X254" i="1"/>
  <c r="W254" i="1"/>
  <c r="AA254" i="1"/>
  <c r="U254" i="1"/>
  <c r="Q254" i="1"/>
  <c r="T254" i="1"/>
  <c r="R254" i="1"/>
  <c r="S254" i="1"/>
  <c r="AO246" i="1"/>
  <c r="AP246" i="1"/>
  <c r="AN246" i="1"/>
  <c r="AM246" i="1"/>
  <c r="AL246" i="1"/>
  <c r="AI246" i="1"/>
  <c r="AK246" i="1"/>
  <c r="AF246" i="1"/>
  <c r="Y125" i="45" s="1"/>
  <c r="AJ246" i="1"/>
  <c r="AG246" i="1"/>
  <c r="Z125" i="45" s="1"/>
  <c r="AH246" i="1"/>
  <c r="AE246" i="1"/>
  <c r="X125" i="45" s="1"/>
  <c r="AD246" i="1"/>
  <c r="W125" i="45" s="1"/>
  <c r="AC246" i="1"/>
  <c r="V125" i="45" s="1"/>
  <c r="AB246" i="1"/>
  <c r="U125" i="45" s="1"/>
  <c r="AA246" i="1"/>
  <c r="Y246" i="1"/>
  <c r="X246" i="1"/>
  <c r="V246" i="1"/>
  <c r="Z246" i="1"/>
  <c r="W246" i="1"/>
  <c r="U246" i="1"/>
  <c r="Q246" i="1"/>
  <c r="R246" i="1"/>
  <c r="T246" i="1"/>
  <c r="AO237" i="1"/>
  <c r="AP237" i="1"/>
  <c r="AN237" i="1"/>
  <c r="AM237" i="1"/>
  <c r="AK237" i="1"/>
  <c r="AL237" i="1"/>
  <c r="AI237" i="1"/>
  <c r="AJ237" i="1"/>
  <c r="AF237" i="1"/>
  <c r="AG237" i="1"/>
  <c r="AD237" i="1"/>
  <c r="AC237" i="1"/>
  <c r="AH237" i="1"/>
  <c r="AE237" i="1"/>
  <c r="AB237" i="1"/>
  <c r="Y237" i="1"/>
  <c r="U237" i="1"/>
  <c r="X237" i="1"/>
  <c r="AA237" i="1"/>
  <c r="V237" i="1"/>
  <c r="W237" i="1"/>
  <c r="Z237" i="1"/>
  <c r="Q237" i="1"/>
  <c r="T237" i="1"/>
  <c r="R237" i="1"/>
  <c r="AO229" i="1"/>
  <c r="AP229" i="1"/>
  <c r="AN229" i="1"/>
  <c r="AK229" i="1"/>
  <c r="AM229" i="1"/>
  <c r="AL229" i="1"/>
  <c r="AJ229" i="1"/>
  <c r="AI229" i="1"/>
  <c r="AH229" i="1"/>
  <c r="AF229" i="1"/>
  <c r="AG229" i="1"/>
  <c r="AE229" i="1"/>
  <c r="AC229" i="1"/>
  <c r="AB229" i="1"/>
  <c r="AA229" i="1"/>
  <c r="AD229" i="1"/>
  <c r="Y229" i="1"/>
  <c r="X229" i="1"/>
  <c r="U229" i="1"/>
  <c r="Z229" i="1"/>
  <c r="V229" i="1"/>
  <c r="W229" i="1"/>
  <c r="Q229" i="1"/>
  <c r="S229" i="1"/>
  <c r="R229" i="1"/>
  <c r="T229" i="1"/>
  <c r="AO221" i="1"/>
  <c r="AP221" i="1"/>
  <c r="AN221" i="1"/>
  <c r="AM221" i="1"/>
  <c r="AK221" i="1"/>
  <c r="AL221" i="1"/>
  <c r="AI221" i="1"/>
  <c r="AH221" i="1"/>
  <c r="AC221" i="1"/>
  <c r="AG221" i="1"/>
  <c r="AE221" i="1"/>
  <c r="AF221" i="1"/>
  <c r="AD221" i="1"/>
  <c r="AJ221" i="1"/>
  <c r="AB221" i="1"/>
  <c r="Y221" i="1"/>
  <c r="AA221" i="1"/>
  <c r="U221" i="1"/>
  <c r="V221" i="1"/>
  <c r="Z221" i="1"/>
  <c r="W221" i="1"/>
  <c r="S221" i="1"/>
  <c r="Q221" i="1"/>
  <c r="T221" i="1"/>
  <c r="X221" i="1"/>
  <c r="R221" i="1"/>
  <c r="AO213" i="1"/>
  <c r="AP213" i="1"/>
  <c r="AN213" i="1"/>
  <c r="AK213" i="1"/>
  <c r="AM213" i="1"/>
  <c r="AL213" i="1"/>
  <c r="AI213" i="1"/>
  <c r="AJ213" i="1"/>
  <c r="AG213" i="1"/>
  <c r="AC213" i="1"/>
  <c r="AD213" i="1"/>
  <c r="AE213" i="1"/>
  <c r="AB213" i="1"/>
  <c r="AH213" i="1"/>
  <c r="Y213" i="1"/>
  <c r="AF213" i="1"/>
  <c r="Z213" i="1"/>
  <c r="U213" i="1"/>
  <c r="V213" i="1"/>
  <c r="W213" i="1"/>
  <c r="X213" i="1"/>
  <c r="AA213" i="1"/>
  <c r="S213" i="1"/>
  <c r="Q213" i="1"/>
  <c r="R213" i="1"/>
  <c r="T213" i="1"/>
  <c r="AP204" i="1"/>
  <c r="AO204" i="1"/>
  <c r="AN204" i="1"/>
  <c r="AM204" i="1"/>
  <c r="AL204" i="1"/>
  <c r="AK204" i="1"/>
  <c r="AJ204" i="1"/>
  <c r="AI204" i="1"/>
  <c r="AH204" i="1"/>
  <c r="AG204" i="1"/>
  <c r="AF204" i="1"/>
  <c r="AD204" i="1"/>
  <c r="AC204" i="1"/>
  <c r="AE204" i="1"/>
  <c r="AA204" i="1"/>
  <c r="AB204" i="1"/>
  <c r="Z204" i="1"/>
  <c r="Y204" i="1"/>
  <c r="U204" i="1"/>
  <c r="V204" i="1"/>
  <c r="W204" i="1"/>
  <c r="X204" i="1"/>
  <c r="S204" i="1"/>
  <c r="T204" i="1"/>
  <c r="AO195" i="1"/>
  <c r="AP195" i="1"/>
  <c r="AN195" i="1"/>
  <c r="AM195" i="1"/>
  <c r="AK195" i="1"/>
  <c r="AJ195" i="1"/>
  <c r="AH195" i="1"/>
  <c r="AL195" i="1"/>
  <c r="AI195" i="1"/>
  <c r="AG195" i="1"/>
  <c r="Z96" i="45" s="1"/>
  <c r="AE195" i="1"/>
  <c r="X96" i="45" s="1"/>
  <c r="AB195" i="1"/>
  <c r="U96" i="45" s="1"/>
  <c r="AD195" i="1"/>
  <c r="W96" i="45" s="1"/>
  <c r="AC195" i="1"/>
  <c r="V96" i="45" s="1"/>
  <c r="AF195" i="1"/>
  <c r="Y96" i="45" s="1"/>
  <c r="AA195" i="1"/>
  <c r="X195" i="1"/>
  <c r="Z195" i="1"/>
  <c r="Y195" i="1"/>
  <c r="T195" i="1"/>
  <c r="U195" i="1"/>
  <c r="V195" i="1"/>
  <c r="S195" i="1"/>
  <c r="W195" i="1"/>
  <c r="P195" i="1"/>
  <c r="Q195" i="1"/>
  <c r="R195" i="1"/>
  <c r="AO186" i="1"/>
  <c r="AN186" i="1"/>
  <c r="AP186" i="1"/>
  <c r="AM186" i="1"/>
  <c r="AL186" i="1"/>
  <c r="AJ186" i="1"/>
  <c r="AK186" i="1"/>
  <c r="AH186" i="1"/>
  <c r="AI186" i="1"/>
  <c r="AG186" i="1"/>
  <c r="Z87" i="45" s="1"/>
  <c r="AE186" i="1"/>
  <c r="X87" i="45" s="1"/>
  <c r="AD186" i="1"/>
  <c r="W87" i="45" s="1"/>
  <c r="AB186" i="1"/>
  <c r="U87" i="45" s="1"/>
  <c r="AC186" i="1"/>
  <c r="V87" i="45" s="1"/>
  <c r="AA186" i="1"/>
  <c r="AF186" i="1"/>
  <c r="Y87" i="45" s="1"/>
  <c r="X186" i="1"/>
  <c r="Z186" i="1"/>
  <c r="Y186" i="1"/>
  <c r="T186" i="1"/>
  <c r="U186" i="1"/>
  <c r="V186" i="1"/>
  <c r="W186" i="1"/>
  <c r="P186" i="1"/>
  <c r="S186" i="1"/>
  <c r="Q186" i="1"/>
  <c r="R186" i="1"/>
  <c r="AP172" i="1"/>
  <c r="AO172" i="1"/>
  <c r="AN172" i="1"/>
  <c r="AM172" i="1"/>
  <c r="AL172" i="1"/>
  <c r="AJ172" i="1"/>
  <c r="AK172" i="1"/>
  <c r="AI172" i="1"/>
  <c r="AH172" i="1"/>
  <c r="AE172" i="1"/>
  <c r="X112" i="45" s="1"/>
  <c r="AD172" i="1"/>
  <c r="W112" i="45" s="1"/>
  <c r="AF172" i="1"/>
  <c r="Y112" i="45" s="1"/>
  <c r="Z172" i="1"/>
  <c r="AG172" i="1"/>
  <c r="Z112" i="45" s="1"/>
  <c r="AA172" i="1"/>
  <c r="AC172" i="1"/>
  <c r="V112" i="45" s="1"/>
  <c r="AB172" i="1"/>
  <c r="U112" i="45" s="1"/>
  <c r="U172" i="1"/>
  <c r="X172" i="1"/>
  <c r="Y172" i="1"/>
  <c r="V172" i="1"/>
  <c r="T172" i="1"/>
  <c r="S172" i="1"/>
  <c r="R172" i="1"/>
  <c r="AP156" i="1"/>
  <c r="AO156" i="1"/>
  <c r="AN156" i="1"/>
  <c r="AM156" i="1"/>
  <c r="AL156" i="1"/>
  <c r="AK156" i="1"/>
  <c r="AJ156" i="1"/>
  <c r="AH156" i="1"/>
  <c r="AE156" i="1"/>
  <c r="AD156" i="1"/>
  <c r="AI156" i="1"/>
  <c r="AG156" i="1"/>
  <c r="AC156" i="1"/>
  <c r="AA156" i="1"/>
  <c r="AF156" i="1"/>
  <c r="Z156" i="1"/>
  <c r="AB156" i="1"/>
  <c r="W156" i="1"/>
  <c r="S156" i="1"/>
  <c r="Y156" i="1"/>
  <c r="T156" i="1"/>
  <c r="X156" i="1"/>
  <c r="U156" i="1"/>
  <c r="V156" i="1"/>
  <c r="AP148" i="1"/>
  <c r="AN148" i="1"/>
  <c r="AO148" i="1"/>
  <c r="AM148" i="1"/>
  <c r="AL148" i="1"/>
  <c r="AK148" i="1"/>
  <c r="AJ148" i="1"/>
  <c r="AI148" i="1"/>
  <c r="AH148" i="1"/>
  <c r="AG148" i="1"/>
  <c r="AE148" i="1"/>
  <c r="AF148" i="1"/>
  <c r="AC148" i="1"/>
  <c r="AD148" i="1"/>
  <c r="AA148" i="1"/>
  <c r="AB148" i="1"/>
  <c r="Z148" i="1"/>
  <c r="W148" i="1"/>
  <c r="S148" i="1"/>
  <c r="T148" i="1"/>
  <c r="X148" i="1"/>
  <c r="U148" i="1"/>
  <c r="Y148" i="1"/>
  <c r="AP139" i="1"/>
  <c r="AN139" i="1"/>
  <c r="AM139" i="1"/>
  <c r="AO139" i="1"/>
  <c r="AL139" i="1"/>
  <c r="AK139" i="1"/>
  <c r="AJ139" i="1"/>
  <c r="AH139" i="1"/>
  <c r="AI139" i="1"/>
  <c r="AF139" i="1"/>
  <c r="AE139" i="1"/>
  <c r="AG139" i="1"/>
  <c r="AC139" i="1"/>
  <c r="AA139" i="1"/>
  <c r="Z139" i="1"/>
  <c r="AB139" i="1"/>
  <c r="W139" i="1"/>
  <c r="S139" i="1"/>
  <c r="Y139" i="1"/>
  <c r="X139" i="1"/>
  <c r="T139" i="1"/>
  <c r="U139" i="1"/>
  <c r="AD139" i="1"/>
  <c r="V139" i="1"/>
  <c r="AP128" i="1"/>
  <c r="AN128" i="1"/>
  <c r="AO128" i="1"/>
  <c r="AM128" i="1"/>
  <c r="AL128" i="1"/>
  <c r="AK128" i="1"/>
  <c r="AJ128" i="1"/>
  <c r="AG128" i="1"/>
  <c r="AI128" i="1"/>
  <c r="AH128" i="1"/>
  <c r="AF128" i="1"/>
  <c r="AE128" i="1"/>
  <c r="AD128" i="1"/>
  <c r="AB128" i="1"/>
  <c r="Z128" i="1"/>
  <c r="Y128" i="1"/>
  <c r="W128" i="1"/>
  <c r="X128" i="1"/>
  <c r="U128" i="1"/>
  <c r="AA128" i="1"/>
  <c r="R128" i="1"/>
  <c r="V128" i="1"/>
  <c r="T128" i="1"/>
  <c r="AP120" i="1"/>
  <c r="AO120" i="1"/>
  <c r="AN120" i="1"/>
  <c r="AM120" i="1"/>
  <c r="AL120" i="1"/>
  <c r="AJ120" i="1"/>
  <c r="AG120" i="1"/>
  <c r="AK120" i="1"/>
  <c r="AH120" i="1"/>
  <c r="AI120" i="1"/>
  <c r="AF120" i="1"/>
  <c r="AE120" i="1"/>
  <c r="AB120" i="1"/>
  <c r="AD120" i="1"/>
  <c r="AA120" i="1"/>
  <c r="AC120" i="1"/>
  <c r="Z120" i="1"/>
  <c r="W120" i="1"/>
  <c r="X120" i="1"/>
  <c r="Y120" i="1"/>
  <c r="T120" i="1"/>
  <c r="U120" i="1"/>
  <c r="R120" i="1"/>
  <c r="S120" i="1"/>
  <c r="AP112" i="1"/>
  <c r="AO112" i="1"/>
  <c r="AN112" i="1"/>
  <c r="AM112" i="1"/>
  <c r="AL112" i="1"/>
  <c r="AK112" i="1"/>
  <c r="AJ112" i="1"/>
  <c r="AI112" i="1"/>
  <c r="AG112" i="1"/>
  <c r="AH112" i="1"/>
  <c r="AF112" i="1"/>
  <c r="AE112" i="1"/>
  <c r="AD112" i="1"/>
  <c r="AC112" i="1"/>
  <c r="AA112" i="1"/>
  <c r="Y112" i="1"/>
  <c r="W112" i="1"/>
  <c r="Z112" i="1"/>
  <c r="X112" i="1"/>
  <c r="V112" i="1"/>
  <c r="S112" i="1"/>
  <c r="R112" i="1"/>
  <c r="U112" i="1"/>
  <c r="AP103" i="1"/>
  <c r="AO103" i="1"/>
  <c r="AN103" i="1"/>
  <c r="AL103" i="1"/>
  <c r="AM103" i="1"/>
  <c r="AJ103" i="1"/>
  <c r="AG103" i="1"/>
  <c r="AH103" i="1"/>
  <c r="AK103" i="1"/>
  <c r="AI103" i="1"/>
  <c r="AF103" i="1"/>
  <c r="AC103" i="1"/>
  <c r="AB103" i="1"/>
  <c r="AE103" i="1"/>
  <c r="W103" i="1"/>
  <c r="AA103" i="1"/>
  <c r="AD103" i="1"/>
  <c r="X103" i="1"/>
  <c r="Y103" i="1"/>
  <c r="V103" i="1"/>
  <c r="Z103" i="1"/>
  <c r="T103" i="1"/>
  <c r="R103" i="1"/>
  <c r="S103" i="1"/>
  <c r="AP94" i="1"/>
  <c r="AO94" i="1"/>
  <c r="AN94" i="1"/>
  <c r="AK94" i="1"/>
  <c r="AL94" i="1"/>
  <c r="AI94" i="1"/>
  <c r="AJ94" i="1"/>
  <c r="AM94" i="1"/>
  <c r="AG94" i="1"/>
  <c r="AH94" i="1"/>
  <c r="AF94" i="1"/>
  <c r="AD94" i="1"/>
  <c r="AC94" i="1"/>
  <c r="AE94" i="1"/>
  <c r="Y94" i="1"/>
  <c r="AB94" i="1"/>
  <c r="V94" i="1"/>
  <c r="Z94" i="1"/>
  <c r="W94" i="1"/>
  <c r="X94" i="1"/>
  <c r="T94" i="1"/>
  <c r="AA94" i="1"/>
  <c r="U94" i="1"/>
  <c r="R94" i="1"/>
  <c r="AP85" i="1"/>
  <c r="AN85" i="1"/>
  <c r="AO85" i="1"/>
  <c r="AM85" i="1"/>
  <c r="AL85" i="1"/>
  <c r="AK85" i="1"/>
  <c r="AI85" i="1"/>
  <c r="AJ85" i="1"/>
  <c r="AF85" i="1"/>
  <c r="AG85" i="1"/>
  <c r="AH85" i="1"/>
  <c r="AD85" i="1"/>
  <c r="AE85" i="1"/>
  <c r="AB85" i="1"/>
  <c r="Y85" i="1"/>
  <c r="AC85" i="1"/>
  <c r="AA85" i="1"/>
  <c r="V85" i="1"/>
  <c r="W85" i="1"/>
  <c r="X85" i="1"/>
  <c r="T85" i="1"/>
  <c r="Q85" i="1"/>
  <c r="R85" i="1"/>
  <c r="U85" i="1"/>
  <c r="S85" i="1"/>
  <c r="AP77" i="1"/>
  <c r="AN77" i="1"/>
  <c r="AO77" i="1"/>
  <c r="AM77" i="1"/>
  <c r="AL77" i="1"/>
  <c r="AK77" i="1"/>
  <c r="AI77" i="1"/>
  <c r="AJ77" i="1"/>
  <c r="AF77" i="1"/>
  <c r="AG77" i="1"/>
  <c r="AH77" i="1"/>
  <c r="AE77" i="1"/>
  <c r="AD77" i="1"/>
  <c r="AB77" i="1"/>
  <c r="AA77" i="1"/>
  <c r="Y77" i="1"/>
  <c r="AC77" i="1"/>
  <c r="Z77" i="1"/>
  <c r="V77" i="1"/>
  <c r="W77" i="1"/>
  <c r="X77" i="1"/>
  <c r="U77" i="1"/>
  <c r="Q77" i="1"/>
  <c r="T77" i="1"/>
  <c r="R77" i="1"/>
  <c r="AN68" i="1"/>
  <c r="AP68" i="1"/>
  <c r="AO68" i="1"/>
  <c r="AM68" i="1"/>
  <c r="AL68" i="1"/>
  <c r="AI68" i="1"/>
  <c r="AJ68" i="1"/>
  <c r="AK68" i="1"/>
  <c r="AF68" i="1"/>
  <c r="AG68" i="1"/>
  <c r="AD68" i="1"/>
  <c r="AH68" i="1"/>
  <c r="AB68" i="1"/>
  <c r="AE68" i="1"/>
  <c r="AC68" i="1"/>
  <c r="Y68" i="1"/>
  <c r="Z68" i="1"/>
  <c r="V68" i="1"/>
  <c r="W68" i="1"/>
  <c r="AA68" i="1"/>
  <c r="X68" i="1"/>
  <c r="U68" i="1"/>
  <c r="S68" i="1"/>
  <c r="Q68" i="1"/>
  <c r="R68" i="1"/>
  <c r="AP59" i="1"/>
  <c r="AN59" i="1"/>
  <c r="AO59" i="1"/>
  <c r="AM59" i="1"/>
  <c r="AL59" i="1"/>
  <c r="AK59" i="1"/>
  <c r="AI59" i="1"/>
  <c r="AJ59" i="1"/>
  <c r="AF59" i="1"/>
  <c r="AG59" i="1"/>
  <c r="AH59" i="1"/>
  <c r="AD59" i="1"/>
  <c r="AE59" i="1"/>
  <c r="AB59" i="1"/>
  <c r="AC59" i="1"/>
  <c r="Y59" i="1"/>
  <c r="AA59" i="1"/>
  <c r="Z59" i="1"/>
  <c r="V59" i="1"/>
  <c r="W59" i="1"/>
  <c r="X59" i="1"/>
  <c r="Q59" i="1"/>
  <c r="S59" i="1"/>
  <c r="U59" i="1"/>
  <c r="R59" i="1"/>
  <c r="AP50" i="1"/>
  <c r="AO50" i="1"/>
  <c r="AN50" i="1"/>
  <c r="AM50" i="1"/>
  <c r="AL50" i="1"/>
  <c r="AI50" i="1"/>
  <c r="AJ50" i="1"/>
  <c r="AK50" i="1"/>
  <c r="AF50" i="1"/>
  <c r="AG50" i="1"/>
  <c r="Z44" i="45" s="1"/>
  <c r="AH50" i="1"/>
  <c r="AD50" i="1"/>
  <c r="W44" i="45" s="1"/>
  <c r="AB50" i="1"/>
  <c r="Z50" i="1"/>
  <c r="Y50" i="1"/>
  <c r="AE50" i="1"/>
  <c r="AC50" i="1"/>
  <c r="AA50" i="1"/>
  <c r="V50" i="1"/>
  <c r="W50" i="1"/>
  <c r="T50" i="1"/>
  <c r="Q50" i="1"/>
  <c r="R50" i="1"/>
  <c r="AP42" i="1"/>
  <c r="AN42" i="1"/>
  <c r="AO42" i="1"/>
  <c r="AM42" i="1"/>
  <c r="AL42" i="1"/>
  <c r="AK42" i="1"/>
  <c r="AI42" i="1"/>
  <c r="AJ42" i="1"/>
  <c r="AF42" i="1"/>
  <c r="Y36" i="45" s="1"/>
  <c r="AG42" i="1"/>
  <c r="Z36" i="45" s="1"/>
  <c r="AD42" i="1"/>
  <c r="W36" i="45" s="1"/>
  <c r="AE42" i="1"/>
  <c r="X36" i="45" s="1"/>
  <c r="AB42" i="1"/>
  <c r="U36" i="45" s="1"/>
  <c r="AH42" i="1"/>
  <c r="Z42" i="1"/>
  <c r="Y42" i="1"/>
  <c r="AC42" i="1"/>
  <c r="V36" i="45" s="1"/>
  <c r="V42" i="1"/>
  <c r="AA42" i="1"/>
  <c r="W42" i="1"/>
  <c r="X42" i="1"/>
  <c r="Q42" i="1"/>
  <c r="R42" i="1"/>
  <c r="S42" i="1"/>
  <c r="U42" i="1"/>
  <c r="AO31" i="1"/>
  <c r="AN31" i="1"/>
  <c r="AP31" i="1"/>
  <c r="AM31" i="1"/>
  <c r="AL31" i="1"/>
  <c r="AI31" i="1"/>
  <c r="AJ31" i="1"/>
  <c r="AK31" i="1"/>
  <c r="AF31" i="1"/>
  <c r="AG31" i="1"/>
  <c r="AH31" i="1"/>
  <c r="AE31" i="1"/>
  <c r="AD31" i="1"/>
  <c r="AB31" i="1"/>
  <c r="AC31" i="1"/>
  <c r="V26" i="45" s="1"/>
  <c r="Y31" i="1"/>
  <c r="AA31" i="1"/>
  <c r="V31" i="1"/>
  <c r="W31" i="1"/>
  <c r="Q31" i="1"/>
  <c r="X31" i="1"/>
  <c r="U31" i="1"/>
  <c r="R31" i="1"/>
  <c r="S31" i="1"/>
  <c r="Z31" i="1"/>
  <c r="AP23" i="1"/>
  <c r="AN23" i="1"/>
  <c r="AO23" i="1"/>
  <c r="AM23" i="1"/>
  <c r="AL23" i="1"/>
  <c r="AK23" i="1"/>
  <c r="AI23" i="1"/>
  <c r="AJ23" i="1"/>
  <c r="AF23" i="1"/>
  <c r="Y19" i="45" s="1"/>
  <c r="AG23" i="1"/>
  <c r="Z19" i="45" s="1"/>
  <c r="AH23" i="1"/>
  <c r="AD23" i="1"/>
  <c r="W19" i="45" s="1"/>
  <c r="AB23" i="1"/>
  <c r="U19" i="45" s="1"/>
  <c r="AC23" i="1"/>
  <c r="AE23" i="1"/>
  <c r="X19" i="45" s="1"/>
  <c r="AA23" i="1"/>
  <c r="Y23" i="1"/>
  <c r="Z23" i="1"/>
  <c r="V23" i="1"/>
  <c r="W23" i="1"/>
  <c r="Q23" i="1"/>
  <c r="T23" i="1"/>
  <c r="S23" i="1"/>
  <c r="R23" i="1"/>
  <c r="X23" i="1"/>
  <c r="U23" i="1"/>
  <c r="AP15" i="1"/>
  <c r="AN15" i="1"/>
  <c r="AO15" i="1"/>
  <c r="AM15" i="1"/>
  <c r="AL15" i="1"/>
  <c r="AI15" i="1"/>
  <c r="AJ15" i="1"/>
  <c r="AK15" i="1"/>
  <c r="AF15" i="1"/>
  <c r="Y11" i="45" s="1"/>
  <c r="AG15" i="1"/>
  <c r="Z11" i="45" s="1"/>
  <c r="AD15" i="1"/>
  <c r="W11" i="45" s="1"/>
  <c r="AH15" i="1"/>
  <c r="AE15" i="1"/>
  <c r="AB15" i="1"/>
  <c r="Y15" i="1"/>
  <c r="AC15" i="1"/>
  <c r="V11" i="45" s="1"/>
  <c r="V15" i="1"/>
  <c r="AA15" i="1"/>
  <c r="Z15" i="1"/>
  <c r="W15" i="1"/>
  <c r="X15" i="1"/>
  <c r="T15" i="1"/>
  <c r="Q15" i="1"/>
  <c r="R15" i="1"/>
  <c r="U15" i="1"/>
  <c r="AP7" i="1"/>
  <c r="AO7" i="1"/>
  <c r="AN7" i="1"/>
  <c r="AM7" i="1"/>
  <c r="AL7" i="1"/>
  <c r="AK7" i="1"/>
  <c r="AI7" i="1"/>
  <c r="AJ7" i="1"/>
  <c r="AF7" i="1"/>
  <c r="AG7" i="1"/>
  <c r="AH7" i="1"/>
  <c r="AE7" i="1"/>
  <c r="AD7" i="1"/>
  <c r="AB7" i="1"/>
  <c r="Y7" i="1"/>
  <c r="Z7" i="1"/>
  <c r="V7" i="1"/>
  <c r="AC7" i="1"/>
  <c r="AA7" i="1"/>
  <c r="W7" i="1"/>
  <c r="X7" i="1"/>
  <c r="U7" i="1"/>
  <c r="Q7" i="1"/>
  <c r="R7" i="1"/>
  <c r="S7" i="1"/>
  <c r="L423" i="1"/>
  <c r="L415" i="1"/>
  <c r="L407" i="1"/>
  <c r="L398" i="1"/>
  <c r="L390" i="1"/>
  <c r="L382" i="1"/>
  <c r="L374" i="1"/>
  <c r="L366" i="1"/>
  <c r="L358" i="1"/>
  <c r="L350" i="1"/>
  <c r="L341" i="1"/>
  <c r="L204" i="1"/>
  <c r="L124" i="1"/>
  <c r="L116" i="1"/>
  <c r="L107" i="1"/>
  <c r="L99" i="1"/>
  <c r="L91" i="1"/>
  <c r="M7" i="1"/>
  <c r="M15" i="1"/>
  <c r="M23" i="1"/>
  <c r="M31" i="1"/>
  <c r="M42" i="1"/>
  <c r="M50" i="1"/>
  <c r="M59" i="1"/>
  <c r="M68" i="1"/>
  <c r="M77" i="1"/>
  <c r="M85" i="1"/>
  <c r="M134" i="1"/>
  <c r="M144" i="1"/>
  <c r="M153" i="1"/>
  <c r="M162" i="1"/>
  <c r="M179" i="1"/>
  <c r="M206" i="1"/>
  <c r="M246" i="1"/>
  <c r="M254" i="1"/>
  <c r="M262" i="1"/>
  <c r="M271" i="1"/>
  <c r="M279" i="1"/>
  <c r="M287" i="1"/>
  <c r="M295" i="1"/>
  <c r="M303" i="1"/>
  <c r="M311" i="1"/>
  <c r="M319" i="1"/>
  <c r="M327" i="1"/>
  <c r="N9" i="1"/>
  <c r="N17" i="1"/>
  <c r="N25" i="1"/>
  <c r="N33" i="1"/>
  <c r="N44" i="1"/>
  <c r="N52" i="1"/>
  <c r="N61" i="1"/>
  <c r="N70" i="1"/>
  <c r="N79" i="1"/>
  <c r="N103" i="1"/>
  <c r="N112" i="1"/>
  <c r="N120" i="1"/>
  <c r="N128" i="1"/>
  <c r="N191" i="1"/>
  <c r="N208" i="1"/>
  <c r="N216" i="1"/>
  <c r="N224" i="1"/>
  <c r="N232" i="1"/>
  <c r="N240" i="1"/>
  <c r="N248" i="1"/>
  <c r="N256" i="1"/>
  <c r="N264" i="1"/>
  <c r="N273" i="1"/>
  <c r="N281" i="1"/>
  <c r="N289" i="1"/>
  <c r="N297" i="1"/>
  <c r="N305" i="1"/>
  <c r="N313" i="1"/>
  <c r="N321" i="1"/>
  <c r="N329" i="1"/>
  <c r="N337" i="1"/>
  <c r="N345" i="1"/>
  <c r="G228" i="45" s="1"/>
  <c r="N354" i="1"/>
  <c r="N362" i="1"/>
  <c r="N370" i="1"/>
  <c r="N378" i="1"/>
  <c r="N386" i="1"/>
  <c r="N394" i="1"/>
  <c r="N403" i="1"/>
  <c r="N411" i="1"/>
  <c r="N419" i="1"/>
  <c r="N427" i="1"/>
  <c r="O11" i="1"/>
  <c r="O19" i="1"/>
  <c r="O27" i="1"/>
  <c r="O36" i="1"/>
  <c r="O46" i="1"/>
  <c r="O54" i="1"/>
  <c r="O64" i="1"/>
  <c r="O72" i="1"/>
  <c r="O81" i="1"/>
  <c r="O89" i="1"/>
  <c r="O97" i="1"/>
  <c r="O105" i="1"/>
  <c r="O114" i="1"/>
  <c r="O122" i="1"/>
  <c r="O130" i="1"/>
  <c r="O140" i="1"/>
  <c r="O149" i="1"/>
  <c r="O172" i="1"/>
  <c r="O218" i="1"/>
  <c r="O226" i="1"/>
  <c r="O234" i="1"/>
  <c r="O242" i="1"/>
  <c r="O250" i="1"/>
  <c r="O258" i="1"/>
  <c r="O266" i="1"/>
  <c r="O275" i="1"/>
  <c r="O283" i="1"/>
  <c r="O291" i="1"/>
  <c r="O299" i="1"/>
  <c r="O307" i="1"/>
  <c r="O315" i="1"/>
  <c r="O323" i="1"/>
  <c r="O331" i="1"/>
  <c r="O339" i="1"/>
  <c r="O348" i="1"/>
  <c r="O356" i="1"/>
  <c r="H240" i="45" s="1"/>
  <c r="O364" i="1"/>
  <c r="O372" i="1"/>
  <c r="O380" i="1"/>
  <c r="O388" i="1"/>
  <c r="O396" i="1"/>
  <c r="O405" i="1"/>
  <c r="O413" i="1"/>
  <c r="O421" i="1"/>
  <c r="O429" i="1"/>
  <c r="P91" i="1"/>
  <c r="P99" i="1"/>
  <c r="P107" i="1"/>
  <c r="P116" i="1"/>
  <c r="P124" i="1"/>
  <c r="P132" i="1"/>
  <c r="P143" i="1"/>
  <c r="P153" i="1"/>
  <c r="P221" i="1"/>
  <c r="P230" i="1"/>
  <c r="P239" i="1"/>
  <c r="P248" i="1"/>
  <c r="P257" i="1"/>
  <c r="P266" i="1"/>
  <c r="P295" i="1"/>
  <c r="P304" i="1"/>
  <c r="P313" i="1"/>
  <c r="P322" i="1"/>
  <c r="P331" i="1"/>
  <c r="P353" i="1"/>
  <c r="P363" i="1"/>
  <c r="P385" i="1"/>
  <c r="P395" i="1"/>
  <c r="P418" i="1"/>
  <c r="P428" i="1"/>
  <c r="Q16" i="1"/>
  <c r="Q26" i="1"/>
  <c r="Q37" i="1"/>
  <c r="Q51" i="1"/>
  <c r="Q63" i="1"/>
  <c r="Q73" i="1"/>
  <c r="J76" i="45" s="1"/>
  <c r="Q106" i="1"/>
  <c r="Q129" i="1"/>
  <c r="Q142" i="1"/>
  <c r="Q156" i="1"/>
  <c r="Q180" i="1"/>
  <c r="Q208" i="1"/>
  <c r="Q233" i="1"/>
  <c r="Q247" i="1"/>
  <c r="Q263" i="1"/>
  <c r="Q280" i="1"/>
  <c r="Q296" i="1"/>
  <c r="Q312" i="1"/>
  <c r="J196" i="45" s="1"/>
  <c r="Q328" i="1"/>
  <c r="Q345" i="1"/>
  <c r="J228" i="45" s="1"/>
  <c r="Q372" i="1"/>
  <c r="Q405" i="1"/>
  <c r="R113" i="1"/>
  <c r="R142" i="1"/>
  <c r="R209" i="1"/>
  <c r="R274" i="1"/>
  <c r="R306" i="1"/>
  <c r="R338" i="1"/>
  <c r="R374" i="1"/>
  <c r="R412" i="1"/>
  <c r="S25" i="1"/>
  <c r="S73" i="1"/>
  <c r="L76" i="45" s="1"/>
  <c r="S141" i="1"/>
  <c r="S190" i="1"/>
  <c r="S263" i="1"/>
  <c r="S307" i="1"/>
  <c r="T7" i="1"/>
  <c r="T59" i="1"/>
  <c r="T105" i="1"/>
  <c r="T218" i="1"/>
  <c r="T283" i="1"/>
  <c r="U17" i="1"/>
  <c r="U312" i="1"/>
  <c r="N196" i="45" s="1"/>
  <c r="U411" i="1"/>
  <c r="V89" i="1"/>
  <c r="V250" i="1"/>
  <c r="V371" i="1"/>
  <c r="X321" i="1"/>
  <c r="Y40" i="45" l="1"/>
  <c r="U49" i="45"/>
  <c r="X138" i="45"/>
  <c r="W79" i="45"/>
  <c r="V40" i="45"/>
  <c r="V44" i="45"/>
  <c r="V19" i="45"/>
  <c r="V81" i="45"/>
  <c r="V138" i="45"/>
  <c r="U138" i="45"/>
  <c r="Z139" i="45"/>
  <c r="V139" i="45"/>
  <c r="W139" i="45"/>
  <c r="U139" i="45"/>
  <c r="X139" i="45"/>
  <c r="Y139" i="45"/>
  <c r="X40" i="45"/>
  <c r="X44" i="45"/>
  <c r="AJ38" i="45"/>
  <c r="AU96" i="1" s="1"/>
  <c r="X56" i="45"/>
  <c r="E57" i="45"/>
  <c r="V79" i="45"/>
  <c r="AJ116" i="45"/>
  <c r="D380" i="44"/>
  <c r="A380" i="44"/>
  <c r="AM288" i="45"/>
  <c r="M57" i="45"/>
  <c r="W57" i="45"/>
  <c r="AF57" i="45"/>
  <c r="Q57" i="45"/>
  <c r="Y57" i="45"/>
  <c r="AG57" i="45"/>
  <c r="R57" i="45"/>
  <c r="X57" i="45"/>
  <c r="AI57" i="45"/>
  <c r="S57" i="45"/>
  <c r="Z57" i="45"/>
  <c r="AH57" i="45"/>
  <c r="P57" i="45"/>
  <c r="T57" i="45"/>
  <c r="AC57" i="45"/>
  <c r="L57" i="45"/>
  <c r="U57" i="45"/>
  <c r="AB57" i="45"/>
  <c r="O57" i="45"/>
  <c r="V57" i="45"/>
  <c r="AE57" i="45"/>
  <c r="N57" i="45"/>
  <c r="AA57" i="45"/>
  <c r="AD57" i="45"/>
  <c r="X207" i="45"/>
  <c r="Y44" i="45"/>
  <c r="X79" i="45"/>
  <c r="AU176" i="1"/>
  <c r="Z8" i="45"/>
  <c r="W40" i="45"/>
  <c r="AJ228" i="45"/>
  <c r="V58" i="45"/>
  <c r="D171" i="44"/>
  <c r="AM85" i="45"/>
  <c r="U47" i="45"/>
  <c r="X26" i="45"/>
  <c r="Z58" i="45"/>
  <c r="D136" i="44"/>
  <c r="A136" i="44"/>
  <c r="AM115" i="45"/>
  <c r="V56" i="45"/>
  <c r="X21" i="45"/>
  <c r="Y49" i="45"/>
  <c r="Y73" i="45"/>
  <c r="Y8" i="45"/>
  <c r="U44" i="45"/>
  <c r="U11" i="45"/>
  <c r="A171" i="44"/>
  <c r="Y56" i="45"/>
  <c r="V207" i="45"/>
  <c r="D164" i="44"/>
  <c r="A164" i="44"/>
  <c r="AM105" i="45"/>
  <c r="D163" i="44"/>
  <c r="A163" i="44"/>
  <c r="AM102" i="45"/>
  <c r="X8" i="45"/>
  <c r="Z21" i="45"/>
  <c r="A157" i="44"/>
  <c r="U58" i="45"/>
  <c r="U26" i="45"/>
  <c r="U75" i="45"/>
  <c r="U20" i="45"/>
  <c r="U79" i="45"/>
  <c r="V8" i="45"/>
  <c r="A240" i="44"/>
  <c r="AM135" i="45"/>
  <c r="W207" i="45"/>
  <c r="V21" i="45"/>
  <c r="U40" i="45"/>
  <c r="W58" i="45"/>
  <c r="AJ240" i="45"/>
  <c r="AU356" i="1" s="1"/>
  <c r="U42" i="45"/>
  <c r="U21" i="45"/>
  <c r="Y28" i="45"/>
  <c r="Y207" i="45"/>
  <c r="W75" i="45"/>
  <c r="X28" i="45"/>
  <c r="U66" i="45"/>
  <c r="U28" i="45"/>
  <c r="W77" i="45"/>
  <c r="U81" i="45"/>
  <c r="V42" i="45"/>
  <c r="V73" i="45"/>
  <c r="Y26" i="45"/>
  <c r="Y58" i="45"/>
  <c r="Y42" i="45"/>
  <c r="Y81" i="45"/>
  <c r="Z56" i="45"/>
  <c r="Z81" i="45"/>
  <c r="Z73" i="45"/>
  <c r="Z75" i="45"/>
  <c r="Z26" i="45"/>
  <c r="Z40" i="45"/>
  <c r="Z28" i="45"/>
  <c r="Z79" i="45"/>
  <c r="Z37" i="45"/>
  <c r="Z63" i="45"/>
  <c r="U48" i="45"/>
  <c r="U59" i="45"/>
  <c r="Y198" i="45"/>
  <c r="U5" i="45"/>
  <c r="U24" i="45"/>
  <c r="V53" i="45"/>
  <c r="V37" i="45"/>
  <c r="U56" i="45"/>
  <c r="Z65" i="45"/>
  <c r="Z74" i="45"/>
  <c r="V47" i="45"/>
  <c r="V77" i="45"/>
  <c r="V62" i="45"/>
  <c r="Z62" i="45"/>
  <c r="Z53" i="45"/>
  <c r="V82" i="45"/>
  <c r="V195" i="45"/>
  <c r="U73" i="45"/>
  <c r="Z42" i="45"/>
  <c r="U74" i="45"/>
  <c r="V63" i="45"/>
  <c r="Z48" i="45"/>
  <c r="V59" i="45"/>
  <c r="V68" i="45"/>
  <c r="Y77" i="45"/>
  <c r="Z69" i="45"/>
  <c r="Y62" i="45"/>
  <c r="Y82" i="45"/>
  <c r="U195" i="45"/>
  <c r="Y195" i="45"/>
  <c r="U65" i="45"/>
  <c r="V65" i="45"/>
  <c r="V48" i="45"/>
  <c r="Z68" i="45"/>
  <c r="U198" i="45"/>
  <c r="V69" i="45"/>
  <c r="Y66" i="45"/>
  <c r="U64" i="45"/>
  <c r="Z82" i="45"/>
  <c r="V74" i="45"/>
  <c r="Y47" i="45"/>
  <c r="V28" i="45"/>
  <c r="Z59" i="45"/>
  <c r="Z77" i="45"/>
  <c r="V198" i="45"/>
  <c r="Y69" i="45"/>
  <c r="U62" i="45"/>
  <c r="V24" i="45"/>
  <c r="U53" i="45"/>
  <c r="Y64" i="45"/>
  <c r="Z195" i="45"/>
  <c r="U37" i="45"/>
  <c r="Y37" i="45"/>
  <c r="Y65" i="45"/>
  <c r="V75" i="45"/>
  <c r="U63" i="45"/>
  <c r="W28" i="45"/>
  <c r="Y59" i="45"/>
  <c r="Y68" i="45"/>
  <c r="Z198" i="45"/>
  <c r="V5" i="45"/>
  <c r="Z5" i="45"/>
  <c r="Y24" i="45"/>
  <c r="Y53" i="45"/>
  <c r="Y75" i="45"/>
  <c r="Y63" i="45"/>
  <c r="Y48" i="45"/>
  <c r="U77" i="45"/>
  <c r="V66" i="45"/>
  <c r="V64" i="45"/>
  <c r="U82" i="45"/>
  <c r="Y74" i="45"/>
  <c r="Z47" i="45"/>
  <c r="U68" i="45"/>
  <c r="Y5" i="45"/>
  <c r="U69" i="45"/>
  <c r="Z24" i="45"/>
  <c r="Z66" i="45"/>
  <c r="Z64" i="45"/>
  <c r="X42" i="45"/>
  <c r="X81" i="45"/>
  <c r="X68" i="45"/>
  <c r="X62" i="45"/>
  <c r="X195" i="45"/>
  <c r="X37" i="45"/>
  <c r="X47" i="45"/>
  <c r="X64" i="45"/>
  <c r="X75" i="45"/>
  <c r="X59" i="45"/>
  <c r="X77" i="45"/>
  <c r="X69" i="45"/>
  <c r="X24" i="45"/>
  <c r="X5" i="45"/>
  <c r="X65" i="45"/>
  <c r="X11" i="45"/>
  <c r="X74" i="45"/>
  <c r="X48" i="45"/>
  <c r="X198" i="45"/>
  <c r="X53" i="45"/>
  <c r="X73" i="45"/>
  <c r="X63" i="45"/>
  <c r="X66" i="45"/>
  <c r="X82" i="45"/>
  <c r="W48" i="45"/>
  <c r="W66" i="45"/>
  <c r="W26" i="45"/>
  <c r="W69" i="45"/>
  <c r="W82" i="45"/>
  <c r="W24" i="45"/>
  <c r="W59" i="45"/>
  <c r="W5" i="45"/>
  <c r="W37" i="45"/>
  <c r="W21" i="45"/>
  <c r="W47" i="45"/>
  <c r="W63" i="45"/>
  <c r="W8" i="45"/>
  <c r="D325" i="44"/>
  <c r="AM229" i="45"/>
  <c r="A325" i="44"/>
  <c r="W73" i="45"/>
  <c r="W64" i="45"/>
  <c r="W42" i="45"/>
  <c r="W65" i="45"/>
  <c r="W68" i="45"/>
  <c r="W62" i="45"/>
  <c r="D145" i="44"/>
  <c r="AM107" i="45"/>
  <c r="A145" i="44"/>
  <c r="W81" i="45"/>
  <c r="W74" i="45"/>
  <c r="W198" i="45"/>
  <c r="W53" i="45"/>
  <c r="W195" i="45"/>
  <c r="D170" i="44"/>
  <c r="AT184" i="1" s="1"/>
  <c r="AV184" i="1" s="1"/>
  <c r="AM84" i="45"/>
  <c r="A170" i="44"/>
  <c r="AM33" i="45"/>
  <c r="D37" i="44"/>
  <c r="A37" i="44"/>
  <c r="D179" i="44"/>
  <c r="A179" i="44"/>
  <c r="AM94" i="45"/>
  <c r="AJ106" i="45"/>
  <c r="D135" i="44"/>
  <c r="AM114" i="45"/>
  <c r="A135" i="44"/>
  <c r="D38" i="44"/>
  <c r="AM34" i="45"/>
  <c r="A38" i="44"/>
  <c r="D129" i="44"/>
  <c r="A129" i="44"/>
  <c r="D131" i="44"/>
  <c r="A131" i="44"/>
  <c r="AM109" i="45"/>
  <c r="AM29" i="45"/>
  <c r="D33" i="44"/>
  <c r="A33" i="44"/>
  <c r="D133" i="44"/>
  <c r="AJ111" i="45"/>
  <c r="AU178" i="1" s="1"/>
  <c r="AM103" i="45"/>
  <c r="AJ93" i="45"/>
  <c r="AJ108" i="45"/>
  <c r="AJ76" i="45"/>
  <c r="AJ60" i="45"/>
  <c r="AU65" i="1" s="1"/>
  <c r="AJ196" i="45"/>
  <c r="AU312" i="1" s="1"/>
  <c r="AQ312" i="1"/>
  <c r="AU199" i="1" l="1"/>
  <c r="AU95" i="1"/>
  <c r="AT176" i="1"/>
  <c r="AV176" i="1" s="1"/>
  <c r="AU241" i="1"/>
  <c r="AU212" i="1"/>
  <c r="AU333" i="1"/>
  <c r="AU200" i="1"/>
  <c r="AU86" i="1"/>
  <c r="AU68" i="1"/>
  <c r="AU147" i="1"/>
  <c r="AU265" i="1"/>
  <c r="AU94" i="1"/>
  <c r="AU131" i="1"/>
  <c r="AU181" i="1"/>
  <c r="AJ57" i="45"/>
  <c r="AU167" i="1"/>
  <c r="AU168" i="1"/>
  <c r="AU193" i="1"/>
  <c r="AU194" i="1"/>
  <c r="AU170" i="1"/>
  <c r="AU171" i="1"/>
  <c r="AU73" i="1"/>
  <c r="AU74" i="1"/>
  <c r="D293" i="44"/>
  <c r="AT312" i="1" s="1"/>
  <c r="AV312" i="1" s="1"/>
  <c r="AM196" i="45"/>
  <c r="A293" i="44"/>
  <c r="AQ342" i="1"/>
  <c r="AD12" i="23" l="1"/>
  <c r="AD11" i="23"/>
  <c r="AD10" i="23"/>
  <c r="AD9" i="23"/>
  <c r="AD8" i="23"/>
  <c r="AD7" i="23"/>
  <c r="AD6" i="23"/>
  <c r="AD5" i="23"/>
  <c r="W12" i="23" l="1"/>
  <c r="W11" i="23"/>
  <c r="W10" i="23"/>
  <c r="W9" i="23"/>
  <c r="W8" i="23"/>
  <c r="W7" i="23"/>
  <c r="W6" i="23"/>
  <c r="W5" i="23"/>
  <c r="AQ341" i="1" l="1"/>
  <c r="A320" i="44" l="1"/>
  <c r="AM221" i="45"/>
  <c r="AQ405" i="1"/>
  <c r="AM293" i="45" l="1"/>
  <c r="A385" i="44"/>
  <c r="AB12" i="23"/>
  <c r="AB11" i="23"/>
  <c r="AB10" i="23"/>
  <c r="AB9" i="23"/>
  <c r="AB8" i="23"/>
  <c r="AB7" i="23"/>
  <c r="AB6" i="23"/>
  <c r="AB5" i="23"/>
  <c r="AC172" i="45"/>
  <c r="AC99" i="45"/>
  <c r="AI172" i="45"/>
  <c r="AH172" i="45"/>
  <c r="AG172" i="45"/>
  <c r="AF172" i="45"/>
  <c r="AE172" i="45"/>
  <c r="AD172" i="45"/>
  <c r="AB172" i="45"/>
  <c r="AA172" i="45"/>
  <c r="T172" i="45"/>
  <c r="S172" i="45"/>
  <c r="R172" i="45"/>
  <c r="Q172" i="45"/>
  <c r="P172" i="45"/>
  <c r="O172" i="45"/>
  <c r="N172" i="45"/>
  <c r="M172" i="45"/>
  <c r="L172" i="45"/>
  <c r="K172" i="45"/>
  <c r="J172" i="45"/>
  <c r="I172" i="45"/>
  <c r="H172" i="45"/>
  <c r="G172" i="45"/>
  <c r="F172" i="45"/>
  <c r="E172" i="45"/>
  <c r="AJ172" i="45" l="1"/>
  <c r="AQ292" i="1"/>
  <c r="A274" i="44" s="1"/>
  <c r="D274" i="44" l="1"/>
  <c r="AT292" i="1" s="1"/>
  <c r="AV292" i="1" s="1"/>
  <c r="T12" i="23"/>
  <c r="T11" i="23"/>
  <c r="T10" i="23"/>
  <c r="T9" i="23"/>
  <c r="T8" i="23"/>
  <c r="T7" i="23"/>
  <c r="T6" i="23"/>
  <c r="T5" i="23"/>
  <c r="AI147" i="45"/>
  <c r="AH147" i="45"/>
  <c r="AG147" i="45"/>
  <c r="AF147" i="45"/>
  <c r="AE147" i="45"/>
  <c r="AD147" i="45"/>
  <c r="AC147" i="45"/>
  <c r="AB147" i="45"/>
  <c r="AA147" i="45"/>
  <c r="T147" i="45"/>
  <c r="S147" i="45"/>
  <c r="R147" i="45"/>
  <c r="Q147" i="45"/>
  <c r="P147" i="45"/>
  <c r="O147" i="45"/>
  <c r="N147" i="45"/>
  <c r="M147" i="45"/>
  <c r="L147" i="45"/>
  <c r="K147" i="45"/>
  <c r="J147" i="45"/>
  <c r="I147" i="45"/>
  <c r="H147" i="45"/>
  <c r="G147" i="45"/>
  <c r="F147" i="45"/>
  <c r="E147" i="45"/>
  <c r="AI194" i="45"/>
  <c r="AH194" i="45"/>
  <c r="AG194" i="45"/>
  <c r="AF194" i="45"/>
  <c r="AE194" i="45"/>
  <c r="AD194" i="45"/>
  <c r="AC194" i="45"/>
  <c r="AB194" i="45"/>
  <c r="AA194" i="45"/>
  <c r="T194" i="45"/>
  <c r="S194" i="45"/>
  <c r="R194" i="45"/>
  <c r="Q194" i="45"/>
  <c r="P194" i="45"/>
  <c r="O194" i="45"/>
  <c r="N194" i="45"/>
  <c r="M194" i="45"/>
  <c r="L194" i="45"/>
  <c r="K194" i="45"/>
  <c r="J194" i="45"/>
  <c r="I194" i="45"/>
  <c r="H194" i="45"/>
  <c r="G194" i="45"/>
  <c r="F194" i="45"/>
  <c r="E194" i="45"/>
  <c r="AJ147" i="45" l="1"/>
  <c r="AQ268" i="1"/>
  <c r="AJ194" i="45"/>
  <c r="AU309" i="1" s="1"/>
  <c r="AQ309" i="1"/>
  <c r="AI104" i="45"/>
  <c r="AH104" i="45"/>
  <c r="AF104" i="45"/>
  <c r="AE104" i="45"/>
  <c r="AD104" i="45"/>
  <c r="AC104" i="45"/>
  <c r="AB104" i="45"/>
  <c r="AA104" i="45"/>
  <c r="T104" i="45"/>
  <c r="S104" i="45"/>
  <c r="R104" i="45"/>
  <c r="Q104" i="45"/>
  <c r="P104" i="45"/>
  <c r="O104" i="45"/>
  <c r="N104" i="45"/>
  <c r="M104" i="45"/>
  <c r="L104" i="45"/>
  <c r="K104" i="45"/>
  <c r="J104" i="45"/>
  <c r="I104" i="45"/>
  <c r="H104" i="45"/>
  <c r="G104" i="45"/>
  <c r="F104" i="45"/>
  <c r="E104" i="45"/>
  <c r="AI100" i="45"/>
  <c r="AH100" i="45"/>
  <c r="AF100" i="45"/>
  <c r="AE100" i="45"/>
  <c r="AD100" i="45"/>
  <c r="AC100" i="45"/>
  <c r="AB100" i="45"/>
  <c r="AA100" i="45"/>
  <c r="T100" i="45"/>
  <c r="S100" i="45"/>
  <c r="R100" i="45"/>
  <c r="Q100" i="45"/>
  <c r="P100" i="45"/>
  <c r="O100" i="45"/>
  <c r="N100" i="45"/>
  <c r="M100" i="45"/>
  <c r="L100" i="45"/>
  <c r="K100" i="45"/>
  <c r="J100" i="45"/>
  <c r="I100" i="45"/>
  <c r="H100" i="45"/>
  <c r="G100" i="45"/>
  <c r="F100" i="45"/>
  <c r="E100" i="45"/>
  <c r="AI171" i="45"/>
  <c r="AH171" i="45"/>
  <c r="AG171" i="45"/>
  <c r="AF171" i="45"/>
  <c r="AE171" i="45"/>
  <c r="AD171" i="45"/>
  <c r="AC171" i="45"/>
  <c r="AB171" i="45"/>
  <c r="AA171" i="45"/>
  <c r="T171" i="45"/>
  <c r="S171" i="45"/>
  <c r="R171" i="45"/>
  <c r="Q171" i="45"/>
  <c r="P171" i="45"/>
  <c r="O171" i="45"/>
  <c r="N171" i="45"/>
  <c r="M171" i="45"/>
  <c r="L171" i="45"/>
  <c r="K171" i="45"/>
  <c r="J171" i="45"/>
  <c r="I171" i="45"/>
  <c r="H171" i="45"/>
  <c r="G171" i="45"/>
  <c r="F171" i="45"/>
  <c r="E171" i="45"/>
  <c r="G12" i="50"/>
  <c r="G11" i="50"/>
  <c r="G10" i="50"/>
  <c r="G9" i="50"/>
  <c r="G8" i="50"/>
  <c r="G7" i="50"/>
  <c r="G6" i="50"/>
  <c r="G5" i="50"/>
  <c r="H12" i="50"/>
  <c r="H11" i="50"/>
  <c r="H10" i="50"/>
  <c r="H9" i="50"/>
  <c r="H8" i="50"/>
  <c r="H7" i="50"/>
  <c r="H6" i="50"/>
  <c r="H5" i="50"/>
  <c r="M12" i="50"/>
  <c r="M11" i="50"/>
  <c r="M10" i="50"/>
  <c r="M9" i="50"/>
  <c r="M8" i="50"/>
  <c r="M7" i="50"/>
  <c r="M6" i="50"/>
  <c r="M5" i="50"/>
  <c r="S12" i="50"/>
  <c r="S11" i="50"/>
  <c r="S10" i="50"/>
  <c r="S9" i="50"/>
  <c r="S8" i="50"/>
  <c r="S7" i="50"/>
  <c r="S6" i="50"/>
  <c r="S5" i="50"/>
  <c r="T12" i="50"/>
  <c r="T11" i="50"/>
  <c r="T10" i="50"/>
  <c r="T9" i="50"/>
  <c r="T8" i="50"/>
  <c r="T7" i="50"/>
  <c r="T6" i="50"/>
  <c r="T5" i="50"/>
  <c r="X12" i="50"/>
  <c r="X11" i="50"/>
  <c r="X10" i="50"/>
  <c r="X9" i="50"/>
  <c r="X8" i="50"/>
  <c r="X7" i="50"/>
  <c r="X6" i="50"/>
  <c r="X5" i="50"/>
  <c r="Z12" i="50"/>
  <c r="Z11" i="50"/>
  <c r="Z10" i="50"/>
  <c r="Z9" i="50"/>
  <c r="Z8" i="50"/>
  <c r="Z7" i="50"/>
  <c r="Z6" i="50"/>
  <c r="Z5" i="50"/>
  <c r="X12" i="23"/>
  <c r="X11" i="23"/>
  <c r="X10" i="23"/>
  <c r="X9" i="23"/>
  <c r="X8" i="23"/>
  <c r="X7" i="23"/>
  <c r="X6" i="23"/>
  <c r="X5" i="23"/>
  <c r="Z12" i="23"/>
  <c r="Z11" i="23"/>
  <c r="Z10" i="23"/>
  <c r="Z9" i="23"/>
  <c r="Z8" i="23"/>
  <c r="Z7" i="23"/>
  <c r="Z6" i="23"/>
  <c r="Z5" i="23"/>
  <c r="AA99" i="45"/>
  <c r="P2" i="37"/>
  <c r="AU268" i="1" l="1"/>
  <c r="AU267" i="1"/>
  <c r="AM194" i="45"/>
  <c r="A291" i="44"/>
  <c r="AM147" i="45"/>
  <c r="A252" i="44"/>
  <c r="D252" i="44"/>
  <c r="D291" i="44"/>
  <c r="AT309" i="1" s="1"/>
  <c r="AV309" i="1" s="1"/>
  <c r="AG104" i="45"/>
  <c r="AJ104" i="45" s="1"/>
  <c r="AU165" i="1" s="1"/>
  <c r="AG100" i="45"/>
  <c r="AJ100" i="45" s="1"/>
  <c r="AJ171" i="45"/>
  <c r="AU291" i="1" s="1"/>
  <c r="AQ162" i="1"/>
  <c r="AQ166" i="1"/>
  <c r="AQ291" i="1"/>
  <c r="D166" i="44" l="1"/>
  <c r="A166" i="44"/>
  <c r="AU166" i="1"/>
  <c r="AU164" i="1"/>
  <c r="AT268" i="1"/>
  <c r="AV268" i="1" s="1"/>
  <c r="AT267" i="1"/>
  <c r="AV267" i="1" s="1"/>
  <c r="AU162" i="1"/>
  <c r="AU163" i="1"/>
  <c r="AM171" i="45"/>
  <c r="A273" i="44"/>
  <c r="AM104" i="45"/>
  <c r="A165" i="44"/>
  <c r="AM100" i="45"/>
  <c r="A162" i="44"/>
  <c r="D165" i="44"/>
  <c r="AT165" i="1" s="1"/>
  <c r="AV165" i="1" s="1"/>
  <c r="D273" i="44"/>
  <c r="AT291" i="1" s="1"/>
  <c r="AV291" i="1" s="1"/>
  <c r="D162" i="44"/>
  <c r="M12" i="23"/>
  <c r="M11" i="23"/>
  <c r="M10" i="23"/>
  <c r="M9" i="23"/>
  <c r="M8" i="23"/>
  <c r="M7" i="23"/>
  <c r="M6" i="23"/>
  <c r="M5" i="23"/>
  <c r="N99" i="45"/>
  <c r="AT166" i="1" l="1"/>
  <c r="AV166" i="1" s="1"/>
  <c r="AT164" i="1"/>
  <c r="AV164" i="1" s="1"/>
  <c r="AT162" i="1"/>
  <c r="AV162" i="1" s="1"/>
  <c r="AT163" i="1"/>
  <c r="AV163" i="1" s="1"/>
  <c r="AQ148" i="1"/>
  <c r="A142" i="44" s="1"/>
  <c r="D142" i="44" l="1"/>
  <c r="AT148" i="1" s="1"/>
  <c r="AV148" i="1" s="1"/>
  <c r="AI52" i="45" l="1"/>
  <c r="AH52" i="45"/>
  <c r="AG52" i="45"/>
  <c r="AF52" i="45"/>
  <c r="AE52" i="45"/>
  <c r="AD52" i="45"/>
  <c r="AC52" i="45"/>
  <c r="AB52" i="45"/>
  <c r="AA52" i="45"/>
  <c r="T52" i="45"/>
  <c r="S52" i="45"/>
  <c r="R52" i="45"/>
  <c r="Q52" i="45"/>
  <c r="P52" i="45"/>
  <c r="O52" i="45"/>
  <c r="N52" i="45"/>
  <c r="M52" i="45"/>
  <c r="L52" i="45"/>
  <c r="K52" i="45"/>
  <c r="J52" i="45"/>
  <c r="I52" i="45"/>
  <c r="H52" i="45"/>
  <c r="G52" i="45"/>
  <c r="F52" i="45"/>
  <c r="E52" i="45"/>
  <c r="AJ52" i="45" l="1"/>
  <c r="AU56" i="1" s="1"/>
  <c r="AQ56" i="1"/>
  <c r="A53" i="44" l="1"/>
  <c r="AM52" i="45"/>
  <c r="D53" i="44"/>
  <c r="AT56" i="1" s="1"/>
  <c r="AV56" i="1" s="1"/>
  <c r="AI55" i="45" l="1"/>
  <c r="AH55" i="45"/>
  <c r="AG55" i="45"/>
  <c r="AF55" i="45"/>
  <c r="AE55" i="45"/>
  <c r="AD55" i="45"/>
  <c r="AC55" i="45"/>
  <c r="AB55" i="45"/>
  <c r="AA55" i="45"/>
  <c r="T55" i="45"/>
  <c r="S55" i="45"/>
  <c r="R55" i="45"/>
  <c r="Q55" i="45"/>
  <c r="P55" i="45"/>
  <c r="O55" i="45"/>
  <c r="N55" i="45"/>
  <c r="M55" i="45"/>
  <c r="L55" i="45"/>
  <c r="K55" i="45"/>
  <c r="J55" i="45"/>
  <c r="I55" i="45"/>
  <c r="H55" i="45"/>
  <c r="G55" i="45"/>
  <c r="F55" i="45"/>
  <c r="E55" i="45"/>
  <c r="AI51" i="45"/>
  <c r="AH51" i="45"/>
  <c r="AG51" i="45"/>
  <c r="AF51" i="45"/>
  <c r="AE51" i="45"/>
  <c r="AD51" i="45"/>
  <c r="AC51" i="45"/>
  <c r="AB51" i="45"/>
  <c r="AA51" i="45"/>
  <c r="T51" i="45"/>
  <c r="S51" i="45"/>
  <c r="R51" i="45"/>
  <c r="Q51" i="45"/>
  <c r="P51" i="45"/>
  <c r="O51" i="45"/>
  <c r="N51" i="45"/>
  <c r="M51" i="45"/>
  <c r="L51" i="45"/>
  <c r="K51" i="45"/>
  <c r="J51" i="45"/>
  <c r="I51" i="45"/>
  <c r="H51" i="45"/>
  <c r="G51" i="45"/>
  <c r="F51" i="45"/>
  <c r="E51" i="45"/>
  <c r="AJ51" i="45" l="1"/>
  <c r="AU88" i="1" s="1"/>
  <c r="AJ55" i="45"/>
  <c r="AU90" i="1" s="1"/>
  <c r="AQ90" i="1"/>
  <c r="AM57" i="45" s="1"/>
  <c r="AQ88" i="1"/>
  <c r="AQ199" i="1"/>
  <c r="AM51" i="45" l="1"/>
  <c r="A82" i="44"/>
  <c r="AM55" i="45"/>
  <c r="A84" i="44"/>
  <c r="D84" i="44"/>
  <c r="AT90" i="1" s="1"/>
  <c r="AV90" i="1" s="1"/>
  <c r="D82" i="44"/>
  <c r="AT88" i="1" s="1"/>
  <c r="AV88" i="1" s="1"/>
  <c r="AQ198" i="1"/>
  <c r="A186" i="44" s="1"/>
  <c r="E12" i="44" l="1"/>
  <c r="AI9" i="45"/>
  <c r="AH9" i="45"/>
  <c r="AG9" i="45"/>
  <c r="AF9" i="45"/>
  <c r="AE9" i="45"/>
  <c r="AD9" i="45"/>
  <c r="AC9" i="45"/>
  <c r="AB9" i="45"/>
  <c r="AA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AJ9" i="45" l="1"/>
  <c r="AQ13" i="1"/>
  <c r="AU13" i="1" l="1"/>
  <c r="AM9" i="45"/>
  <c r="A12" i="44"/>
  <c r="D12" i="44"/>
  <c r="AT13" i="1" s="1"/>
  <c r="AV13" i="1" l="1"/>
  <c r="H99" i="45"/>
  <c r="E77" i="44" l="1"/>
  <c r="AI36" i="45" l="1"/>
  <c r="AH36" i="45"/>
  <c r="AG36" i="45"/>
  <c r="AF36" i="45"/>
  <c r="AE36" i="45"/>
  <c r="AD36" i="45"/>
  <c r="AC36" i="45"/>
  <c r="AB36" i="45"/>
  <c r="AA36" i="45"/>
  <c r="T36" i="45"/>
  <c r="S36" i="45"/>
  <c r="R36" i="45"/>
  <c r="Q36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AJ36" i="45" l="1"/>
  <c r="AU42" i="1" s="1"/>
  <c r="AQ42" i="1"/>
  <c r="A40" i="44" l="1"/>
  <c r="AM36" i="45"/>
  <c r="D40" i="44"/>
  <c r="AT42" i="1" s="1"/>
  <c r="AV42" i="1" s="1"/>
  <c r="AI98" i="45" l="1"/>
  <c r="AH98" i="45"/>
  <c r="AG98" i="45"/>
  <c r="AF98" i="45"/>
  <c r="AE98" i="45"/>
  <c r="AD98" i="45"/>
  <c r="AC98" i="45"/>
  <c r="AB98" i="45"/>
  <c r="AA98" i="45"/>
  <c r="T98" i="45"/>
  <c r="S98" i="45"/>
  <c r="R98" i="45"/>
  <c r="Q98" i="45"/>
  <c r="P98" i="45"/>
  <c r="O98" i="45"/>
  <c r="N98" i="45"/>
  <c r="M98" i="45"/>
  <c r="L98" i="45"/>
  <c r="K98" i="45"/>
  <c r="J98" i="45"/>
  <c r="I98" i="45"/>
  <c r="H98" i="45"/>
  <c r="G98" i="45"/>
  <c r="F98" i="45"/>
  <c r="E98" i="45"/>
  <c r="AJ98" i="45" l="1"/>
  <c r="AU197" i="1" s="1"/>
  <c r="AQ47" i="1"/>
  <c r="AQ161" i="1"/>
  <c r="AQ48" i="1"/>
  <c r="AQ160" i="1"/>
  <c r="AQ310" i="1"/>
  <c r="AQ311" i="1"/>
  <c r="AQ197" i="1"/>
  <c r="S12" i="23"/>
  <c r="S11" i="23"/>
  <c r="S10" i="23"/>
  <c r="S9" i="23"/>
  <c r="S8" i="23"/>
  <c r="S7" i="23"/>
  <c r="S6" i="23"/>
  <c r="S5" i="23"/>
  <c r="AI97" i="45"/>
  <c r="AH97" i="45"/>
  <c r="AG97" i="45"/>
  <c r="AF97" i="45"/>
  <c r="AE97" i="45"/>
  <c r="AD97" i="45"/>
  <c r="AC97" i="45"/>
  <c r="AB97" i="45"/>
  <c r="AA97" i="45"/>
  <c r="T97" i="45"/>
  <c r="S97" i="45"/>
  <c r="R97" i="45"/>
  <c r="Q97" i="45"/>
  <c r="P97" i="45"/>
  <c r="O97" i="45"/>
  <c r="N97" i="45"/>
  <c r="M97" i="45"/>
  <c r="L97" i="45"/>
  <c r="K97" i="45"/>
  <c r="J97" i="45"/>
  <c r="I97" i="45"/>
  <c r="H97" i="45"/>
  <c r="G97" i="45"/>
  <c r="F97" i="45"/>
  <c r="E97" i="45"/>
  <c r="AI96" i="45"/>
  <c r="AH96" i="45"/>
  <c r="AG96" i="45"/>
  <c r="AF96" i="45"/>
  <c r="AE96" i="45"/>
  <c r="AD96" i="45"/>
  <c r="AC96" i="45"/>
  <c r="AB96" i="45"/>
  <c r="AA96" i="45"/>
  <c r="T96" i="45"/>
  <c r="S96" i="45"/>
  <c r="R96" i="45"/>
  <c r="Q96" i="45"/>
  <c r="P96" i="45"/>
  <c r="O96" i="45"/>
  <c r="N96" i="45"/>
  <c r="M96" i="45"/>
  <c r="L96" i="45"/>
  <c r="K96" i="45"/>
  <c r="J96" i="45"/>
  <c r="I96" i="45"/>
  <c r="H96" i="45"/>
  <c r="G96" i="45"/>
  <c r="F96" i="45"/>
  <c r="E96" i="45"/>
  <c r="T170" i="45"/>
  <c r="T99" i="45"/>
  <c r="AI170" i="45"/>
  <c r="AH170" i="45"/>
  <c r="AG170" i="45"/>
  <c r="AF170" i="45"/>
  <c r="AE170" i="45"/>
  <c r="AD170" i="45"/>
  <c r="AC170" i="45"/>
  <c r="AB170" i="45"/>
  <c r="AA170" i="45"/>
  <c r="S170" i="45"/>
  <c r="R170" i="45"/>
  <c r="Q170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A160" i="44" l="1"/>
  <c r="AM98" i="45"/>
  <c r="A184" i="44"/>
  <c r="A45" i="44"/>
  <c r="AM42" i="45"/>
  <c r="D184" i="44"/>
  <c r="AT197" i="1" s="1"/>
  <c r="AV197" i="1" s="1"/>
  <c r="D320" i="44"/>
  <c r="AJ97" i="45"/>
  <c r="AU196" i="1" s="1"/>
  <c r="AJ96" i="45"/>
  <c r="AU195" i="1" s="1"/>
  <c r="AJ170" i="45"/>
  <c r="AU290" i="1" s="1"/>
  <c r="AQ196" i="1"/>
  <c r="AQ195" i="1"/>
  <c r="AQ290" i="1"/>
  <c r="AT341" i="1" l="1"/>
  <c r="AT342" i="1"/>
  <c r="AM170" i="45"/>
  <c r="A272" i="44"/>
  <c r="AM96" i="45"/>
  <c r="A182" i="44"/>
  <c r="AM97" i="45"/>
  <c r="A183" i="44"/>
  <c r="D183" i="44"/>
  <c r="AT196" i="1" s="1"/>
  <c r="AV196" i="1" s="1"/>
  <c r="D182" i="44"/>
  <c r="AT195" i="1" s="1"/>
  <c r="AV195" i="1" s="1"/>
  <c r="D272" i="44"/>
  <c r="AT290" i="1" s="1"/>
  <c r="AV290" i="1" s="1"/>
  <c r="AI146" i="45"/>
  <c r="AH146" i="45"/>
  <c r="AG146" i="45"/>
  <c r="AF146" i="45"/>
  <c r="AE146" i="45"/>
  <c r="AD146" i="45"/>
  <c r="AC146" i="45"/>
  <c r="AB146" i="45"/>
  <c r="AA146" i="45"/>
  <c r="T146" i="45"/>
  <c r="S146" i="45"/>
  <c r="R146" i="45"/>
  <c r="Q146" i="45"/>
  <c r="P146" i="45"/>
  <c r="O146" i="45"/>
  <c r="N146" i="45"/>
  <c r="M146" i="45"/>
  <c r="L146" i="45"/>
  <c r="K146" i="45"/>
  <c r="J146" i="45"/>
  <c r="I146" i="45"/>
  <c r="H146" i="45"/>
  <c r="G146" i="45"/>
  <c r="F146" i="45"/>
  <c r="E146" i="45"/>
  <c r="D88" i="44"/>
  <c r="D89" i="44"/>
  <c r="D90" i="44"/>
  <c r="D91" i="44"/>
  <c r="D94" i="44"/>
  <c r="AT98" i="1" s="1"/>
  <c r="AV98" i="1" s="1"/>
  <c r="D104" i="44"/>
  <c r="AT110" i="1" s="1"/>
  <c r="AV110" i="1" s="1"/>
  <c r="D125" i="44"/>
  <c r="D139" i="44"/>
  <c r="AT139" i="1" s="1"/>
  <c r="AV139" i="1" s="1"/>
  <c r="D140" i="44"/>
  <c r="AT140" i="1" s="1"/>
  <c r="AV140" i="1" s="1"/>
  <c r="D168" i="44"/>
  <c r="D185" i="44"/>
  <c r="D186" i="44"/>
  <c r="AT198" i="1" s="1"/>
  <c r="AV198" i="1" s="1"/>
  <c r="D187" i="44"/>
  <c r="AT202" i="1" s="1"/>
  <c r="AV202" i="1" s="1"/>
  <c r="D188" i="44"/>
  <c r="AT203" i="1" s="1"/>
  <c r="AV203" i="1" s="1"/>
  <c r="D197" i="44"/>
  <c r="D202" i="44"/>
  <c r="AT217" i="1" s="1"/>
  <c r="AV217" i="1" s="1"/>
  <c r="D203" i="44"/>
  <c r="AT218" i="1" s="1"/>
  <c r="AV218" i="1" s="1"/>
  <c r="D204" i="44"/>
  <c r="AT219" i="1" s="1"/>
  <c r="AV219" i="1" s="1"/>
  <c r="D205" i="44"/>
  <c r="AT220" i="1" s="1"/>
  <c r="AV220" i="1" s="1"/>
  <c r="D206" i="44"/>
  <c r="AT221" i="1" s="1"/>
  <c r="AV221" i="1" s="1"/>
  <c r="D207" i="44"/>
  <c r="AT222" i="1" s="1"/>
  <c r="AV222" i="1" s="1"/>
  <c r="D208" i="44"/>
  <c r="AT223" i="1" s="1"/>
  <c r="AV223" i="1" s="1"/>
  <c r="D210" i="44"/>
  <c r="AT225" i="1" s="1"/>
  <c r="AV225" i="1" s="1"/>
  <c r="D211" i="44"/>
  <c r="AT226" i="1" s="1"/>
  <c r="AV226" i="1" s="1"/>
  <c r="D212" i="44"/>
  <c r="AT227" i="1" s="1"/>
  <c r="AV227" i="1" s="1"/>
  <c r="D213" i="44"/>
  <c r="AT228" i="1" s="1"/>
  <c r="AV228" i="1" s="1"/>
  <c r="D214" i="44"/>
  <c r="AT229" i="1" s="1"/>
  <c r="AV229" i="1" s="1"/>
  <c r="D215" i="44"/>
  <c r="AT230" i="1" s="1"/>
  <c r="AV230" i="1" s="1"/>
  <c r="D216" i="44"/>
  <c r="AT231" i="1" s="1"/>
  <c r="AV231" i="1" s="1"/>
  <c r="D225" i="44"/>
  <c r="AT240" i="1" s="1"/>
  <c r="AV240" i="1" s="1"/>
  <c r="D226" i="44"/>
  <c r="D227" i="44"/>
  <c r="AT242" i="1" s="1"/>
  <c r="AV242" i="1" s="1"/>
  <c r="D228" i="44"/>
  <c r="AT243" i="1" s="1"/>
  <c r="AV243" i="1" s="1"/>
  <c r="D231" i="44"/>
  <c r="AT245" i="1" s="1"/>
  <c r="AV245" i="1" s="1"/>
  <c r="D238" i="44"/>
  <c r="AT252" i="1" s="1"/>
  <c r="AV252" i="1" s="1"/>
  <c r="D312" i="44"/>
  <c r="D322" i="44"/>
  <c r="AT344" i="1" s="1"/>
  <c r="AV344" i="1" s="1"/>
  <c r="D332" i="44"/>
  <c r="AT354" i="1" s="1"/>
  <c r="AV354" i="1" s="1"/>
  <c r="AQ266" i="1" l="1"/>
  <c r="AJ146" i="45"/>
  <c r="AU266" i="1" s="1"/>
  <c r="AM146" i="45" l="1"/>
  <c r="A251" i="44"/>
  <c r="D251" i="44"/>
  <c r="AT266" i="1" s="1"/>
  <c r="AV266" i="1" s="1"/>
  <c r="AQ193" i="1"/>
  <c r="A181" i="44" l="1"/>
  <c r="AM93" i="45"/>
  <c r="D181" i="44"/>
  <c r="H12" i="23"/>
  <c r="H11" i="23"/>
  <c r="H10" i="23"/>
  <c r="H9" i="23"/>
  <c r="H8" i="23"/>
  <c r="H7" i="23"/>
  <c r="H6" i="23"/>
  <c r="H5" i="23"/>
  <c r="I99" i="45"/>
  <c r="AT193" i="1" l="1"/>
  <c r="AV193" i="1" s="1"/>
  <c r="AT194" i="1"/>
  <c r="AV194" i="1" s="1"/>
  <c r="G12" i="23"/>
  <c r="G11" i="23"/>
  <c r="G10" i="23"/>
  <c r="G9" i="23"/>
  <c r="G8" i="23"/>
  <c r="G7" i="23"/>
  <c r="G6" i="23"/>
  <c r="G5" i="23"/>
  <c r="E95" i="45"/>
  <c r="F95" i="45"/>
  <c r="G95" i="45"/>
  <c r="H95" i="45"/>
  <c r="I95" i="45"/>
  <c r="J95" i="45"/>
  <c r="K95" i="45"/>
  <c r="L95" i="45"/>
  <c r="M95" i="45"/>
  <c r="N95" i="45"/>
  <c r="O95" i="45"/>
  <c r="P95" i="45"/>
  <c r="Q95" i="45"/>
  <c r="R95" i="45"/>
  <c r="S95" i="45"/>
  <c r="T95" i="45"/>
  <c r="AA95" i="45"/>
  <c r="AB95" i="45"/>
  <c r="AC95" i="45"/>
  <c r="AD95" i="45"/>
  <c r="AE95" i="45"/>
  <c r="AF95" i="45"/>
  <c r="AG95" i="45"/>
  <c r="AH95" i="45"/>
  <c r="AI95" i="45"/>
  <c r="AJ95" i="45" l="1"/>
  <c r="AU192" i="1" s="1"/>
  <c r="AQ192" i="1"/>
  <c r="W12" i="50"/>
  <c r="W11" i="50"/>
  <c r="W10" i="50"/>
  <c r="W9" i="50"/>
  <c r="W8" i="50"/>
  <c r="W7" i="50"/>
  <c r="W6" i="50"/>
  <c r="W5" i="50"/>
  <c r="U12" i="50"/>
  <c r="U11" i="50"/>
  <c r="U10" i="50"/>
  <c r="U9" i="50"/>
  <c r="U8" i="50"/>
  <c r="U7" i="50"/>
  <c r="U6" i="50"/>
  <c r="U5" i="50"/>
  <c r="U12" i="23"/>
  <c r="U11" i="23"/>
  <c r="U10" i="23"/>
  <c r="U9" i="23"/>
  <c r="U8" i="23"/>
  <c r="U7" i="23"/>
  <c r="U6" i="23"/>
  <c r="U5" i="23"/>
  <c r="AI92" i="45"/>
  <c r="AH92" i="45"/>
  <c r="AG92" i="45"/>
  <c r="AF92" i="45"/>
  <c r="AE92" i="45"/>
  <c r="AD92" i="45"/>
  <c r="AC92" i="45"/>
  <c r="AB92" i="45"/>
  <c r="AA92" i="45"/>
  <c r="T92" i="45"/>
  <c r="S92" i="45"/>
  <c r="R92" i="45"/>
  <c r="Q92" i="45"/>
  <c r="P92" i="45"/>
  <c r="O92" i="45"/>
  <c r="N92" i="45"/>
  <c r="M92" i="45"/>
  <c r="L92" i="45"/>
  <c r="K92" i="45"/>
  <c r="J92" i="45"/>
  <c r="I92" i="45"/>
  <c r="H92" i="45"/>
  <c r="G92" i="45"/>
  <c r="F92" i="45"/>
  <c r="E92" i="45"/>
  <c r="AI279" i="45"/>
  <c r="AH279" i="45"/>
  <c r="AG279" i="45"/>
  <c r="AF279" i="45"/>
  <c r="AE279" i="45"/>
  <c r="AD279" i="45"/>
  <c r="AC279" i="45"/>
  <c r="AB279" i="45"/>
  <c r="AA279" i="45"/>
  <c r="Z279" i="45"/>
  <c r="Y279" i="45"/>
  <c r="X279" i="45"/>
  <c r="W279" i="45"/>
  <c r="V279" i="45"/>
  <c r="U279" i="45"/>
  <c r="T279" i="45"/>
  <c r="S279" i="45"/>
  <c r="R279" i="45"/>
  <c r="Q279" i="45"/>
  <c r="P279" i="45"/>
  <c r="O279" i="45"/>
  <c r="N279" i="45"/>
  <c r="M279" i="45"/>
  <c r="L279" i="45"/>
  <c r="K279" i="45"/>
  <c r="J279" i="45"/>
  <c r="I279" i="45"/>
  <c r="H279" i="45"/>
  <c r="G279" i="45"/>
  <c r="F279" i="45"/>
  <c r="E279" i="45"/>
  <c r="A180" i="44" l="1"/>
  <c r="AM95" i="45"/>
  <c r="D180" i="44"/>
  <c r="AT192" i="1" s="1"/>
  <c r="AV192" i="1" s="1"/>
  <c r="AJ92" i="45"/>
  <c r="AU191" i="1" s="1"/>
  <c r="AJ279" i="45"/>
  <c r="AU394" i="1" s="1"/>
  <c r="AQ191" i="1"/>
  <c r="AQ394" i="1"/>
  <c r="A178" i="44" l="1"/>
  <c r="AM92" i="45"/>
  <c r="AM279" i="45"/>
  <c r="A372" i="44"/>
  <c r="D178" i="44"/>
  <c r="AT191" i="1" s="1"/>
  <c r="AV191" i="1" s="1"/>
  <c r="D372" i="44"/>
  <c r="AT394" i="1" s="1"/>
  <c r="AV394" i="1" s="1"/>
  <c r="AC5" i="1" l="1"/>
  <c r="AE5" i="1"/>
  <c r="AE2" i="1" s="1"/>
  <c r="AF5" i="1"/>
  <c r="AF2" i="1" s="1"/>
  <c r="AC2" i="1" l="1"/>
  <c r="AI310" i="45" l="1"/>
  <c r="AH310" i="45"/>
  <c r="AG310" i="45"/>
  <c r="AF310" i="45"/>
  <c r="AE310" i="45"/>
  <c r="AD310" i="45"/>
  <c r="AC310" i="45"/>
  <c r="AB310" i="45"/>
  <c r="AA310" i="45"/>
  <c r="Z310" i="45"/>
  <c r="Y310" i="45"/>
  <c r="X310" i="45"/>
  <c r="W310" i="45"/>
  <c r="V310" i="45"/>
  <c r="U310" i="45"/>
  <c r="T310" i="45"/>
  <c r="S310" i="45"/>
  <c r="R310" i="45"/>
  <c r="Q310" i="45"/>
  <c r="P310" i="45"/>
  <c r="O310" i="45"/>
  <c r="N310" i="45"/>
  <c r="M310" i="45"/>
  <c r="L310" i="45"/>
  <c r="K310" i="45"/>
  <c r="J310" i="45"/>
  <c r="I310" i="45"/>
  <c r="H310" i="45"/>
  <c r="G310" i="45"/>
  <c r="F310" i="45"/>
  <c r="E310" i="45"/>
  <c r="AI245" i="45"/>
  <c r="AH245" i="45"/>
  <c r="AG245" i="45"/>
  <c r="AF245" i="45"/>
  <c r="AE245" i="45"/>
  <c r="AD245" i="45"/>
  <c r="AC245" i="45"/>
  <c r="AB245" i="45"/>
  <c r="AA245" i="45"/>
  <c r="Z245" i="45"/>
  <c r="Y245" i="45"/>
  <c r="X245" i="45"/>
  <c r="W245" i="45"/>
  <c r="V245" i="45"/>
  <c r="U245" i="45"/>
  <c r="T245" i="45"/>
  <c r="S245" i="45"/>
  <c r="R245" i="45"/>
  <c r="Q245" i="45"/>
  <c r="P245" i="45"/>
  <c r="O245" i="45"/>
  <c r="N245" i="45"/>
  <c r="M245" i="45"/>
  <c r="L245" i="45"/>
  <c r="K245" i="45"/>
  <c r="J245" i="45"/>
  <c r="I245" i="45"/>
  <c r="H245" i="45"/>
  <c r="G245" i="45"/>
  <c r="F245" i="45"/>
  <c r="E245" i="45"/>
  <c r="AI234" i="45"/>
  <c r="AH234" i="45"/>
  <c r="AG234" i="45"/>
  <c r="AF234" i="45"/>
  <c r="AE234" i="45"/>
  <c r="AD234" i="45"/>
  <c r="AC234" i="45"/>
  <c r="AB234" i="45"/>
  <c r="AA234" i="45"/>
  <c r="Z234" i="45"/>
  <c r="Y234" i="45"/>
  <c r="X234" i="45"/>
  <c r="W234" i="45"/>
  <c r="V234" i="45"/>
  <c r="U234" i="45"/>
  <c r="T234" i="45"/>
  <c r="S234" i="45"/>
  <c r="R234" i="45"/>
  <c r="Q234" i="45"/>
  <c r="P234" i="45"/>
  <c r="O234" i="45"/>
  <c r="N234" i="45"/>
  <c r="M234" i="45"/>
  <c r="L234" i="45"/>
  <c r="K234" i="45"/>
  <c r="J234" i="45"/>
  <c r="I234" i="45"/>
  <c r="H234" i="45"/>
  <c r="G234" i="45"/>
  <c r="F234" i="45"/>
  <c r="E234" i="45"/>
  <c r="AJ310" i="45" l="1"/>
  <c r="AJ245" i="45"/>
  <c r="AU363" i="1" s="1"/>
  <c r="AJ234" i="45"/>
  <c r="AU352" i="1" s="1"/>
  <c r="AQ424" i="1"/>
  <c r="AQ363" i="1"/>
  <c r="AQ352" i="1"/>
  <c r="AM245" i="45" l="1"/>
  <c r="A341" i="44"/>
  <c r="A330" i="44"/>
  <c r="AM234" i="45"/>
  <c r="AM308" i="45"/>
  <c r="A401" i="44"/>
  <c r="D341" i="44"/>
  <c r="AT363" i="1" s="1"/>
  <c r="AV363" i="1" s="1"/>
  <c r="D401" i="44"/>
  <c r="AT424" i="1" s="1"/>
  <c r="D330" i="44"/>
  <c r="AT352" i="1" s="1"/>
  <c r="AV352" i="1" s="1"/>
  <c r="AI224" i="45"/>
  <c r="AH224" i="45"/>
  <c r="AG224" i="45"/>
  <c r="AF224" i="45"/>
  <c r="AE224" i="45"/>
  <c r="AD224" i="45"/>
  <c r="AC224" i="45"/>
  <c r="AB224" i="45"/>
  <c r="AA224" i="45"/>
  <c r="Z224" i="45"/>
  <c r="Y224" i="45"/>
  <c r="X224" i="45"/>
  <c r="W224" i="45"/>
  <c r="V224" i="45"/>
  <c r="U224" i="45"/>
  <c r="T224" i="45"/>
  <c r="S224" i="45"/>
  <c r="R224" i="45"/>
  <c r="Q224" i="45"/>
  <c r="P224" i="45"/>
  <c r="O224" i="45"/>
  <c r="N224" i="45"/>
  <c r="M224" i="45"/>
  <c r="L224" i="45"/>
  <c r="K224" i="45"/>
  <c r="J224" i="45"/>
  <c r="I224" i="45"/>
  <c r="H224" i="45"/>
  <c r="G224" i="45"/>
  <c r="F224" i="45"/>
  <c r="E224" i="45"/>
  <c r="AQ340" i="1" l="1"/>
  <c r="AJ224" i="45"/>
  <c r="AU340" i="1" s="1"/>
  <c r="A319" i="44" l="1"/>
  <c r="AM224" i="45"/>
  <c r="D319" i="44"/>
  <c r="AT340" i="1" s="1"/>
  <c r="AV340" i="1" s="1"/>
  <c r="AI309" i="45" l="1"/>
  <c r="AH309" i="45"/>
  <c r="AG309" i="45"/>
  <c r="AF309" i="45"/>
  <c r="AE309" i="45"/>
  <c r="AD309" i="45"/>
  <c r="AC309" i="45"/>
  <c r="AB309" i="45"/>
  <c r="AA309" i="45"/>
  <c r="Z309" i="45"/>
  <c r="Y309" i="45"/>
  <c r="X309" i="45"/>
  <c r="W309" i="45"/>
  <c r="V309" i="45"/>
  <c r="U309" i="45"/>
  <c r="T309" i="45"/>
  <c r="S309" i="45"/>
  <c r="R309" i="45"/>
  <c r="Q309" i="45"/>
  <c r="P309" i="45"/>
  <c r="O309" i="45"/>
  <c r="N309" i="45"/>
  <c r="M309" i="45"/>
  <c r="L309" i="45"/>
  <c r="K309" i="45"/>
  <c r="J309" i="45"/>
  <c r="I309" i="45"/>
  <c r="H309" i="45"/>
  <c r="G309" i="45"/>
  <c r="F309" i="45"/>
  <c r="E309" i="45"/>
  <c r="AI302" i="45"/>
  <c r="AH302" i="45"/>
  <c r="AG302" i="45"/>
  <c r="AF302" i="45"/>
  <c r="AE302" i="45"/>
  <c r="AD302" i="45"/>
  <c r="AC302" i="45"/>
  <c r="AB302" i="45"/>
  <c r="AA302" i="45"/>
  <c r="Z302" i="45"/>
  <c r="Y302" i="45"/>
  <c r="X302" i="45"/>
  <c r="W302" i="45"/>
  <c r="V302" i="45"/>
  <c r="U302" i="45"/>
  <c r="T302" i="45"/>
  <c r="S302" i="45"/>
  <c r="R302" i="45"/>
  <c r="Q302" i="45"/>
  <c r="P302" i="45"/>
  <c r="O302" i="45"/>
  <c r="N302" i="45"/>
  <c r="M302" i="45"/>
  <c r="L302" i="45"/>
  <c r="K302" i="45"/>
  <c r="J302" i="45"/>
  <c r="I302" i="45"/>
  <c r="H302" i="45"/>
  <c r="G302" i="45"/>
  <c r="F302" i="45"/>
  <c r="E302" i="45"/>
  <c r="AI296" i="45"/>
  <c r="AH296" i="45"/>
  <c r="AG296" i="45"/>
  <c r="AF296" i="45"/>
  <c r="AE296" i="45"/>
  <c r="AD296" i="45"/>
  <c r="AC296" i="45"/>
  <c r="AB296" i="45"/>
  <c r="AA296" i="45"/>
  <c r="Z296" i="45"/>
  <c r="Y296" i="45"/>
  <c r="X296" i="45"/>
  <c r="W296" i="45"/>
  <c r="V296" i="45"/>
  <c r="U296" i="45"/>
  <c r="T296" i="45"/>
  <c r="S296" i="45"/>
  <c r="R296" i="45"/>
  <c r="Q296" i="45"/>
  <c r="P296" i="45"/>
  <c r="O296" i="45"/>
  <c r="N296" i="45"/>
  <c r="M296" i="45"/>
  <c r="L296" i="45"/>
  <c r="K296" i="45"/>
  <c r="J296" i="45"/>
  <c r="I296" i="45"/>
  <c r="H296" i="45"/>
  <c r="G296" i="45"/>
  <c r="F296" i="45"/>
  <c r="E296" i="45"/>
  <c r="AJ309" i="45" l="1"/>
  <c r="AU425" i="1" s="1"/>
  <c r="AJ302" i="45"/>
  <c r="AU416" i="1" s="1"/>
  <c r="AJ296" i="45"/>
  <c r="AU411" i="1" s="1"/>
  <c r="AQ425" i="1"/>
  <c r="AQ416" i="1"/>
  <c r="AQ411" i="1"/>
  <c r="AM302" i="45" l="1"/>
  <c r="A393" i="44"/>
  <c r="AM296" i="45"/>
  <c r="A388" i="44"/>
  <c r="AM309" i="45"/>
  <c r="A402" i="44"/>
  <c r="D393" i="44"/>
  <c r="AT416" i="1" s="1"/>
  <c r="AV416" i="1" s="1"/>
  <c r="D388" i="44"/>
  <c r="AT411" i="1" s="1"/>
  <c r="AV411" i="1" s="1"/>
  <c r="D402" i="44"/>
  <c r="AT425" i="1" s="1"/>
  <c r="AV425" i="1" s="1"/>
  <c r="AI89" i="45"/>
  <c r="AH89" i="45"/>
  <c r="AG89" i="45"/>
  <c r="AF89" i="45"/>
  <c r="AE89" i="45"/>
  <c r="AD89" i="45"/>
  <c r="AC89" i="45"/>
  <c r="AB89" i="45"/>
  <c r="AA89" i="45"/>
  <c r="T89" i="45"/>
  <c r="S89" i="45"/>
  <c r="R89" i="45"/>
  <c r="Q89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AI90" i="45"/>
  <c r="AH90" i="45"/>
  <c r="AG90" i="45"/>
  <c r="AF90" i="45"/>
  <c r="AE90" i="45"/>
  <c r="AD90" i="45"/>
  <c r="AC90" i="45"/>
  <c r="AB90" i="45"/>
  <c r="AA90" i="45"/>
  <c r="T90" i="45"/>
  <c r="S90" i="45"/>
  <c r="R90" i="45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AJ89" i="45" l="1"/>
  <c r="AU189" i="1" s="1"/>
  <c r="AQ189" i="1"/>
  <c r="AJ90" i="45"/>
  <c r="AU188" i="1" s="1"/>
  <c r="AQ188" i="1"/>
  <c r="AM90" i="45" l="1"/>
  <c r="A175" i="44"/>
  <c r="AM89" i="45"/>
  <c r="A176" i="44"/>
  <c r="D175" i="44"/>
  <c r="AT188" i="1" s="1"/>
  <c r="AV188" i="1" s="1"/>
  <c r="D176" i="44"/>
  <c r="AT189" i="1" s="1"/>
  <c r="AV189" i="1" s="1"/>
  <c r="E110" i="45"/>
  <c r="F110" i="45"/>
  <c r="G110" i="45"/>
  <c r="H110" i="45"/>
  <c r="I110" i="45"/>
  <c r="J110" i="45"/>
  <c r="K110" i="45"/>
  <c r="L110" i="45"/>
  <c r="M110" i="45"/>
  <c r="N110" i="45"/>
  <c r="O110" i="45"/>
  <c r="P110" i="45"/>
  <c r="Q110" i="45"/>
  <c r="R110" i="45"/>
  <c r="S110" i="45"/>
  <c r="T110" i="45"/>
  <c r="AA110" i="45"/>
  <c r="AB110" i="45"/>
  <c r="AC110" i="45"/>
  <c r="AD110" i="45"/>
  <c r="AE110" i="45"/>
  <c r="AF110" i="45"/>
  <c r="AG110" i="45"/>
  <c r="AH110" i="45"/>
  <c r="AI110" i="45"/>
  <c r="D55" i="44"/>
  <c r="E87" i="45"/>
  <c r="F87" i="45"/>
  <c r="G87" i="45"/>
  <c r="H87" i="45"/>
  <c r="I87" i="45"/>
  <c r="J87" i="45"/>
  <c r="K87" i="45"/>
  <c r="M87" i="45"/>
  <c r="N87" i="45"/>
  <c r="O87" i="45"/>
  <c r="P87" i="45"/>
  <c r="Q87" i="45"/>
  <c r="R87" i="45"/>
  <c r="S87" i="45"/>
  <c r="T87" i="45"/>
  <c r="AA87" i="45"/>
  <c r="AB87" i="45"/>
  <c r="AC87" i="45"/>
  <c r="AD87" i="45"/>
  <c r="AE87" i="45"/>
  <c r="AF87" i="45"/>
  <c r="AG87" i="45"/>
  <c r="AH87" i="45"/>
  <c r="AI87" i="45"/>
  <c r="E88" i="45"/>
  <c r="F88" i="45"/>
  <c r="G88" i="45"/>
  <c r="H88" i="45"/>
  <c r="I88" i="45"/>
  <c r="J88" i="45"/>
  <c r="K88" i="45"/>
  <c r="L88" i="45"/>
  <c r="M88" i="45"/>
  <c r="N88" i="45"/>
  <c r="O88" i="45"/>
  <c r="P88" i="45"/>
  <c r="Q88" i="45"/>
  <c r="R88" i="45"/>
  <c r="S88" i="45"/>
  <c r="T88" i="45"/>
  <c r="AA88" i="45"/>
  <c r="AB88" i="45"/>
  <c r="AC88" i="45"/>
  <c r="AD88" i="45"/>
  <c r="AE88" i="45"/>
  <c r="AF88" i="45"/>
  <c r="AG88" i="45"/>
  <c r="AH88" i="45"/>
  <c r="AI88" i="45"/>
  <c r="E91" i="45"/>
  <c r="F91" i="45"/>
  <c r="G91" i="45"/>
  <c r="H91" i="45"/>
  <c r="I91" i="45"/>
  <c r="J91" i="45"/>
  <c r="K91" i="45"/>
  <c r="L91" i="45"/>
  <c r="M91" i="45"/>
  <c r="N91" i="45"/>
  <c r="O91" i="45"/>
  <c r="P91" i="45"/>
  <c r="Q91" i="45"/>
  <c r="R91" i="45"/>
  <c r="S91" i="45"/>
  <c r="T91" i="45"/>
  <c r="AA91" i="45"/>
  <c r="AB91" i="45"/>
  <c r="AC91" i="45"/>
  <c r="AD91" i="45"/>
  <c r="AE91" i="45"/>
  <c r="AF91" i="45"/>
  <c r="AG91" i="45"/>
  <c r="AH91" i="45"/>
  <c r="AI91" i="45"/>
  <c r="E83" i="45"/>
  <c r="F83" i="45"/>
  <c r="G83" i="45"/>
  <c r="H83" i="45"/>
  <c r="I83" i="45"/>
  <c r="J83" i="45"/>
  <c r="K83" i="45"/>
  <c r="L83" i="45"/>
  <c r="M83" i="45"/>
  <c r="N83" i="45"/>
  <c r="O83" i="45"/>
  <c r="P83" i="45"/>
  <c r="Q83" i="45"/>
  <c r="R83" i="45"/>
  <c r="S83" i="45"/>
  <c r="T83" i="45"/>
  <c r="AA83" i="45"/>
  <c r="AB83" i="45"/>
  <c r="AC83" i="45"/>
  <c r="AD83" i="45"/>
  <c r="AE83" i="45"/>
  <c r="AF83" i="45"/>
  <c r="AG83" i="45"/>
  <c r="AH83" i="45"/>
  <c r="AI83" i="45"/>
  <c r="E86" i="45"/>
  <c r="F86" i="45"/>
  <c r="G86" i="45"/>
  <c r="H86" i="45"/>
  <c r="I86" i="45"/>
  <c r="J86" i="45"/>
  <c r="K86" i="45"/>
  <c r="L86" i="45"/>
  <c r="M86" i="45"/>
  <c r="N86" i="45"/>
  <c r="O86" i="45"/>
  <c r="P86" i="45"/>
  <c r="Q86" i="45"/>
  <c r="R86" i="45"/>
  <c r="S86" i="45"/>
  <c r="T86" i="45"/>
  <c r="AA86" i="45"/>
  <c r="AB86" i="45"/>
  <c r="AC86" i="45"/>
  <c r="AD86" i="45"/>
  <c r="AE86" i="45"/>
  <c r="AF86" i="45"/>
  <c r="AG86" i="45"/>
  <c r="AH86" i="45"/>
  <c r="AI86" i="45"/>
  <c r="E63" i="44"/>
  <c r="AI145" i="45"/>
  <c r="AH145" i="45"/>
  <c r="AG145" i="45"/>
  <c r="AF145" i="45"/>
  <c r="AE145" i="45"/>
  <c r="AD145" i="45"/>
  <c r="AC145" i="45"/>
  <c r="AB145" i="45"/>
  <c r="AA145" i="45"/>
  <c r="T145" i="45"/>
  <c r="S145" i="45"/>
  <c r="R145" i="45"/>
  <c r="Q145" i="45"/>
  <c r="P145" i="45"/>
  <c r="O145" i="45"/>
  <c r="N145" i="45"/>
  <c r="M145" i="45"/>
  <c r="L145" i="45"/>
  <c r="K145" i="45"/>
  <c r="J145" i="45"/>
  <c r="I145" i="45"/>
  <c r="H145" i="45"/>
  <c r="G145" i="45"/>
  <c r="F145" i="45"/>
  <c r="E145" i="45"/>
  <c r="AI169" i="45"/>
  <c r="AH169" i="45"/>
  <c r="AG169" i="45"/>
  <c r="AF169" i="45"/>
  <c r="AE169" i="45"/>
  <c r="AD169" i="45"/>
  <c r="AC169" i="45"/>
  <c r="AB169" i="45"/>
  <c r="AA169" i="45"/>
  <c r="T169" i="45"/>
  <c r="S169" i="45"/>
  <c r="R169" i="45"/>
  <c r="Q169" i="45"/>
  <c r="P169" i="45"/>
  <c r="O169" i="45"/>
  <c r="N169" i="45"/>
  <c r="M169" i="45"/>
  <c r="L169" i="45"/>
  <c r="K169" i="45"/>
  <c r="J169" i="45"/>
  <c r="I169" i="45"/>
  <c r="H169" i="45"/>
  <c r="G169" i="45"/>
  <c r="F169" i="45"/>
  <c r="E169" i="45"/>
  <c r="E12" i="50"/>
  <c r="E11" i="50"/>
  <c r="E10" i="50"/>
  <c r="E9" i="50"/>
  <c r="E8" i="50"/>
  <c r="E7" i="50"/>
  <c r="E6" i="50"/>
  <c r="E5" i="50"/>
  <c r="E12" i="23"/>
  <c r="E11" i="23"/>
  <c r="E10" i="23"/>
  <c r="E9" i="23"/>
  <c r="E8" i="23"/>
  <c r="E7" i="23"/>
  <c r="E6" i="23"/>
  <c r="E5" i="23"/>
  <c r="F99" i="45"/>
  <c r="J67" i="45" l="1"/>
  <c r="R67" i="45"/>
  <c r="R61" i="45"/>
  <c r="T70" i="45"/>
  <c r="AG61" i="45"/>
  <c r="J61" i="45"/>
  <c r="AA54" i="45"/>
  <c r="K70" i="45"/>
  <c r="AJ91" i="45"/>
  <c r="AU190" i="1" s="1"/>
  <c r="AA67" i="45"/>
  <c r="AI67" i="45"/>
  <c r="AH61" i="45"/>
  <c r="G54" i="45"/>
  <c r="O54" i="45"/>
  <c r="S54" i="45"/>
  <c r="AE54" i="45"/>
  <c r="I54" i="45"/>
  <c r="AG54" i="45"/>
  <c r="F70" i="45"/>
  <c r="AC67" i="45"/>
  <c r="Q61" i="45"/>
  <c r="M67" i="45"/>
  <c r="M61" i="45"/>
  <c r="I61" i="45"/>
  <c r="K54" i="45"/>
  <c r="K67" i="45"/>
  <c r="F67" i="45"/>
  <c r="H54" i="45"/>
  <c r="P54" i="45"/>
  <c r="AF54" i="45"/>
  <c r="K61" i="45"/>
  <c r="AA61" i="45"/>
  <c r="AI61" i="45"/>
  <c r="J54" i="45"/>
  <c r="R54" i="45"/>
  <c r="S67" i="45"/>
  <c r="AJ88" i="45"/>
  <c r="AU187" i="1" s="1"/>
  <c r="AJ110" i="45"/>
  <c r="AU177" i="1" s="1"/>
  <c r="AH54" i="45"/>
  <c r="O61" i="45"/>
  <c r="AF67" i="45"/>
  <c r="M70" i="45"/>
  <c r="N70" i="45"/>
  <c r="H67" i="45"/>
  <c r="E67" i="45"/>
  <c r="E70" i="45"/>
  <c r="O70" i="45"/>
  <c r="AE70" i="45"/>
  <c r="N67" i="45"/>
  <c r="AD67" i="45"/>
  <c r="AE61" i="45"/>
  <c r="AH67" i="45"/>
  <c r="AD70" i="45"/>
  <c r="AB70" i="45"/>
  <c r="AC61" i="45"/>
  <c r="AC70" i="45"/>
  <c r="S61" i="45"/>
  <c r="Q54" i="45"/>
  <c r="P67" i="45"/>
  <c r="L70" i="45"/>
  <c r="G70" i="45"/>
  <c r="G61" i="45"/>
  <c r="E61" i="45"/>
  <c r="I67" i="45"/>
  <c r="Q67" i="45"/>
  <c r="AG67" i="45"/>
  <c r="H61" i="45"/>
  <c r="P61" i="45"/>
  <c r="AF61" i="45"/>
  <c r="J70" i="45"/>
  <c r="R70" i="45"/>
  <c r="AH70" i="45"/>
  <c r="AI54" i="45"/>
  <c r="AQ167" i="1"/>
  <c r="AQ180" i="1"/>
  <c r="D201" i="44" s="1"/>
  <c r="AT216" i="1" s="1"/>
  <c r="AV216" i="1" s="1"/>
  <c r="AQ179" i="1"/>
  <c r="D200" i="44" s="1"/>
  <c r="AT215" i="1" s="1"/>
  <c r="AV215" i="1" s="1"/>
  <c r="AQ177" i="1"/>
  <c r="AQ178" i="1"/>
  <c r="AM111" i="45" s="1"/>
  <c r="AQ174" i="1"/>
  <c r="AQ172" i="1"/>
  <c r="AQ170" i="1"/>
  <c r="I70" i="45"/>
  <c r="Q70" i="45"/>
  <c r="AG70" i="45"/>
  <c r="F54" i="45"/>
  <c r="N54" i="45"/>
  <c r="AD54" i="45"/>
  <c r="S70" i="45"/>
  <c r="AA70" i="45"/>
  <c r="AI70" i="45"/>
  <c r="AQ87" i="1"/>
  <c r="AQ86" i="1"/>
  <c r="AQ89" i="1"/>
  <c r="AQ91" i="1"/>
  <c r="F61" i="45"/>
  <c r="N61" i="45"/>
  <c r="AD61" i="45"/>
  <c r="H70" i="45"/>
  <c r="P70" i="45"/>
  <c r="AF70" i="45"/>
  <c r="AQ92" i="1"/>
  <c r="E54" i="45"/>
  <c r="M54" i="45"/>
  <c r="AC54" i="45"/>
  <c r="AQ93" i="1"/>
  <c r="G67" i="45"/>
  <c r="O67" i="45"/>
  <c r="AE67" i="45"/>
  <c r="AQ94" i="1"/>
  <c r="AQ95" i="1"/>
  <c r="L61" i="45"/>
  <c r="T61" i="45"/>
  <c r="AB61" i="45"/>
  <c r="L67" i="45"/>
  <c r="T67" i="45"/>
  <c r="AB67" i="45"/>
  <c r="L54" i="45"/>
  <c r="T54" i="45"/>
  <c r="AB54" i="45"/>
  <c r="AJ83" i="45"/>
  <c r="AQ186" i="1"/>
  <c r="L87" i="45"/>
  <c r="AJ87" i="45" s="1"/>
  <c r="AJ86" i="45"/>
  <c r="AQ59" i="1"/>
  <c r="AQ187" i="1"/>
  <c r="AQ190" i="1"/>
  <c r="AQ73" i="1"/>
  <c r="AQ181" i="1"/>
  <c r="AQ185" i="1"/>
  <c r="AQ182" i="1"/>
  <c r="AJ169" i="45"/>
  <c r="AU289" i="1" s="1"/>
  <c r="AJ145" i="45"/>
  <c r="AU264" i="1" s="1"/>
  <c r="AQ65" i="1"/>
  <c r="AQ68" i="1"/>
  <c r="AQ264" i="1"/>
  <c r="AQ289" i="1"/>
  <c r="E50" i="45"/>
  <c r="F50" i="45"/>
  <c r="G50" i="45"/>
  <c r="H50" i="45"/>
  <c r="I50" i="45"/>
  <c r="J50" i="45"/>
  <c r="K50" i="45"/>
  <c r="L50" i="45"/>
  <c r="M50" i="45"/>
  <c r="N50" i="45"/>
  <c r="O50" i="45"/>
  <c r="P50" i="45"/>
  <c r="Q50" i="45"/>
  <c r="R50" i="45"/>
  <c r="S50" i="45"/>
  <c r="T50" i="45"/>
  <c r="AA50" i="45"/>
  <c r="AB50" i="45"/>
  <c r="AC50" i="45"/>
  <c r="AD50" i="45"/>
  <c r="AE50" i="45"/>
  <c r="AF50" i="45"/>
  <c r="AG50" i="45"/>
  <c r="AH50" i="45"/>
  <c r="AI50" i="45"/>
  <c r="AU182" i="1" l="1"/>
  <c r="AU186" i="1"/>
  <c r="AU185" i="1"/>
  <c r="AU183" i="1"/>
  <c r="D167" i="44"/>
  <c r="AT168" i="1" s="1"/>
  <c r="AV168" i="1" s="1"/>
  <c r="AM106" i="45"/>
  <c r="A167" i="44"/>
  <c r="D137" i="44"/>
  <c r="A137" i="44"/>
  <c r="A130" i="44"/>
  <c r="AM108" i="45"/>
  <c r="AM145" i="45"/>
  <c r="A250" i="44"/>
  <c r="A68" i="44"/>
  <c r="AM76" i="45"/>
  <c r="D68" i="44"/>
  <c r="AM50" i="45"/>
  <c r="A81" i="44"/>
  <c r="A138" i="44"/>
  <c r="AM110" i="45"/>
  <c r="AM91" i="45"/>
  <c r="A177" i="44"/>
  <c r="A59" i="44"/>
  <c r="AM60" i="45"/>
  <c r="A174" i="44"/>
  <c r="AM88" i="45"/>
  <c r="AM67" i="45"/>
  <c r="A86" i="44"/>
  <c r="A85" i="44"/>
  <c r="AM61" i="45"/>
  <c r="AM112" i="45"/>
  <c r="A132" i="44"/>
  <c r="A169" i="44"/>
  <c r="AM83" i="45"/>
  <c r="AM86" i="45"/>
  <c r="A172" i="44"/>
  <c r="AM87" i="45"/>
  <c r="A173" i="44"/>
  <c r="A83" i="44"/>
  <c r="AM54" i="45"/>
  <c r="AM113" i="45"/>
  <c r="A134" i="44"/>
  <c r="AM169" i="45"/>
  <c r="A271" i="44"/>
  <c r="AM70" i="45"/>
  <c r="A87" i="44"/>
  <c r="D169" i="44"/>
  <c r="AT182" i="1" s="1"/>
  <c r="D132" i="44"/>
  <c r="D172" i="44"/>
  <c r="D173" i="44"/>
  <c r="AT186" i="1" s="1"/>
  <c r="D134" i="44"/>
  <c r="D271" i="44"/>
  <c r="AT289" i="1" s="1"/>
  <c r="AV289" i="1" s="1"/>
  <c r="D250" i="44"/>
  <c r="AT264" i="1" s="1"/>
  <c r="AV264" i="1" s="1"/>
  <c r="D138" i="44"/>
  <c r="D177" i="44"/>
  <c r="AT190" i="1" s="1"/>
  <c r="AV190" i="1" s="1"/>
  <c r="D174" i="44"/>
  <c r="AT187" i="1" s="1"/>
  <c r="AV187" i="1" s="1"/>
  <c r="D130" i="44"/>
  <c r="D87" i="44"/>
  <c r="AT93" i="1" s="1"/>
  <c r="D83" i="44"/>
  <c r="AT89" i="1" s="1"/>
  <c r="AJ70" i="45"/>
  <c r="AU93" i="1" s="1"/>
  <c r="AJ54" i="45"/>
  <c r="AU89" i="1" s="1"/>
  <c r="AJ67" i="45"/>
  <c r="AU92" i="1" s="1"/>
  <c r="AJ61" i="45"/>
  <c r="AU91" i="1" s="1"/>
  <c r="D63" i="44"/>
  <c r="D86" i="44"/>
  <c r="AT92" i="1" s="1"/>
  <c r="D59" i="44"/>
  <c r="AT65" i="1" s="1"/>
  <c r="AV65" i="1" s="1"/>
  <c r="D85" i="44"/>
  <c r="AT91" i="1" s="1"/>
  <c r="AJ50" i="45"/>
  <c r="AU87" i="1" s="1"/>
  <c r="AV182" i="1" l="1"/>
  <c r="AV186" i="1"/>
  <c r="AT177" i="1"/>
  <c r="AV177" i="1" s="1"/>
  <c r="AT185" i="1"/>
  <c r="AV185" i="1" s="1"/>
  <c r="AT183" i="1"/>
  <c r="AV183" i="1" s="1"/>
  <c r="AT174" i="1"/>
  <c r="AT175" i="1"/>
  <c r="AT170" i="1"/>
  <c r="AV170" i="1" s="1"/>
  <c r="AT171" i="1"/>
  <c r="AV171" i="1" s="1"/>
  <c r="AT172" i="1"/>
  <c r="AT173" i="1"/>
  <c r="AV91" i="1"/>
  <c r="AV93" i="1"/>
  <c r="AV92" i="1"/>
  <c r="AV89" i="1"/>
  <c r="AT73" i="1"/>
  <c r="AV73" i="1" s="1"/>
  <c r="AT167" i="1"/>
  <c r="AV167" i="1" s="1"/>
  <c r="AT178" i="1"/>
  <c r="AV178" i="1" s="1"/>
  <c r="D81" i="44"/>
  <c r="AT87" i="1" s="1"/>
  <c r="AV87" i="1" s="1"/>
  <c r="AC112" i="45"/>
  <c r="AA112" i="45"/>
  <c r="T112" i="45"/>
  <c r="N112" i="45"/>
  <c r="I112" i="45"/>
  <c r="H112" i="45"/>
  <c r="F112" i="45"/>
  <c r="Q112" i="45" l="1"/>
  <c r="Q99" i="45"/>
  <c r="AG112" i="45"/>
  <c r="AG99" i="45"/>
  <c r="P112" i="45"/>
  <c r="P99" i="45"/>
  <c r="AF112" i="45"/>
  <c r="AF99" i="45"/>
  <c r="J112" i="45"/>
  <c r="J99" i="45"/>
  <c r="R112" i="45"/>
  <c r="R99" i="45"/>
  <c r="AH112" i="45"/>
  <c r="AH99" i="45"/>
  <c r="K112" i="45"/>
  <c r="K99" i="45"/>
  <c r="AI112" i="45"/>
  <c r="AI99" i="45"/>
  <c r="L112" i="45"/>
  <c r="L99" i="45"/>
  <c r="AB112" i="45"/>
  <c r="AB99" i="45"/>
  <c r="E112" i="45"/>
  <c r="E99" i="45"/>
  <c r="AD112" i="45"/>
  <c r="AD99" i="45"/>
  <c r="S112" i="45"/>
  <c r="S99" i="45"/>
  <c r="M112" i="45"/>
  <c r="M99" i="45"/>
  <c r="G112" i="45"/>
  <c r="G99" i="45"/>
  <c r="O112" i="45"/>
  <c r="O99" i="45"/>
  <c r="AE112" i="45"/>
  <c r="AE99" i="45"/>
  <c r="AQ138" i="1"/>
  <c r="D199" i="44" s="1"/>
  <c r="AT214" i="1" s="1"/>
  <c r="AV214" i="1" s="1"/>
  <c r="AQ137" i="1"/>
  <c r="A161" i="44" l="1"/>
  <c r="AM99" i="45"/>
  <c r="AJ112" i="45"/>
  <c r="AJ99" i="45"/>
  <c r="AU137" i="1" s="1"/>
  <c r="D161" i="44"/>
  <c r="AT137" i="1" s="1"/>
  <c r="AU172" i="1" l="1"/>
  <c r="AV172" i="1" s="1"/>
  <c r="AU173" i="1"/>
  <c r="AV173" i="1" s="1"/>
  <c r="AV137" i="1"/>
  <c r="AQ134" i="1"/>
  <c r="A128" i="44" s="1"/>
  <c r="D128" i="44" l="1"/>
  <c r="AT134" i="1" s="1"/>
  <c r="AV134" i="1" s="1"/>
  <c r="AQ150" i="1" l="1"/>
  <c r="A150" i="44" s="1"/>
  <c r="D150" i="44" l="1"/>
  <c r="AT150" i="1" s="1"/>
  <c r="AV150" i="1" s="1"/>
  <c r="AI233" i="45" l="1"/>
  <c r="AH233" i="45"/>
  <c r="AG233" i="45"/>
  <c r="AF233" i="45"/>
  <c r="AE233" i="45"/>
  <c r="AD233" i="45"/>
  <c r="AC233" i="45"/>
  <c r="AB233" i="45"/>
  <c r="AA233" i="45"/>
  <c r="Z233" i="45"/>
  <c r="Y233" i="45"/>
  <c r="X233" i="45"/>
  <c r="W233" i="45"/>
  <c r="V233" i="45"/>
  <c r="U233" i="45"/>
  <c r="T233" i="45"/>
  <c r="S233" i="45"/>
  <c r="R233" i="45"/>
  <c r="Q23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AJ233" i="45" l="1"/>
  <c r="AU351" i="1" s="1"/>
  <c r="AQ351" i="1"/>
  <c r="AI311" i="45"/>
  <c r="AH311" i="45"/>
  <c r="AG311" i="45"/>
  <c r="AF311" i="45"/>
  <c r="AE311" i="45"/>
  <c r="AD311" i="45"/>
  <c r="AC311" i="45"/>
  <c r="AB311" i="45"/>
  <c r="AA311" i="45"/>
  <c r="Z311" i="45"/>
  <c r="Y311" i="45"/>
  <c r="X311" i="45"/>
  <c r="W311" i="45"/>
  <c r="V311" i="45"/>
  <c r="U311" i="45"/>
  <c r="T311" i="45"/>
  <c r="S311" i="45"/>
  <c r="R311" i="45"/>
  <c r="Q311" i="45"/>
  <c r="P311" i="45"/>
  <c r="O311" i="45"/>
  <c r="N311" i="45"/>
  <c r="M311" i="45"/>
  <c r="L311" i="45"/>
  <c r="K311" i="45"/>
  <c r="J311" i="45"/>
  <c r="I311" i="45"/>
  <c r="H311" i="45"/>
  <c r="G311" i="45"/>
  <c r="F311" i="45"/>
  <c r="E311" i="45"/>
  <c r="AI244" i="45"/>
  <c r="AH244" i="45"/>
  <c r="AG244" i="45"/>
  <c r="AF244" i="45"/>
  <c r="AE244" i="45"/>
  <c r="AD244" i="45"/>
  <c r="AC244" i="45"/>
  <c r="AB244" i="45"/>
  <c r="AA244" i="45"/>
  <c r="Z244" i="45"/>
  <c r="Y244" i="45"/>
  <c r="X244" i="45"/>
  <c r="W244" i="45"/>
  <c r="V244" i="45"/>
  <c r="U244" i="45"/>
  <c r="T244" i="45"/>
  <c r="S244" i="45"/>
  <c r="R244" i="45"/>
  <c r="Q244" i="45"/>
  <c r="P244" i="45"/>
  <c r="O244" i="45"/>
  <c r="N244" i="45"/>
  <c r="M244" i="45"/>
  <c r="L244" i="45"/>
  <c r="K244" i="45"/>
  <c r="J244" i="45"/>
  <c r="I244" i="45"/>
  <c r="H244" i="45"/>
  <c r="G244" i="45"/>
  <c r="F244" i="45"/>
  <c r="E244" i="45"/>
  <c r="AM233" i="45" l="1"/>
  <c r="A329" i="44"/>
  <c r="D329" i="44"/>
  <c r="AT351" i="1" s="1"/>
  <c r="AV351" i="1" s="1"/>
  <c r="AJ311" i="45"/>
  <c r="AJ244" i="45"/>
  <c r="AU362" i="1" s="1"/>
  <c r="AQ423" i="1"/>
  <c r="AQ362" i="1"/>
  <c r="AU423" i="1" l="1"/>
  <c r="AU422" i="1"/>
  <c r="AM244" i="45"/>
  <c r="A340" i="44"/>
  <c r="A400" i="44"/>
  <c r="D340" i="44"/>
  <c r="AT362" i="1" s="1"/>
  <c r="AV362" i="1" s="1"/>
  <c r="D400" i="44"/>
  <c r="AT423" i="1" s="1"/>
  <c r="AV423" i="1" l="1"/>
  <c r="E308" i="45"/>
  <c r="F308" i="45"/>
  <c r="G308" i="45"/>
  <c r="H308" i="45"/>
  <c r="I308" i="45"/>
  <c r="J308" i="45"/>
  <c r="K308" i="45"/>
  <c r="L308" i="45"/>
  <c r="M308" i="45"/>
  <c r="N308" i="45"/>
  <c r="O308" i="45"/>
  <c r="P308" i="45"/>
  <c r="Q308" i="45"/>
  <c r="R308" i="45"/>
  <c r="S308" i="45"/>
  <c r="T308" i="45"/>
  <c r="U308" i="45"/>
  <c r="V308" i="45"/>
  <c r="W308" i="45"/>
  <c r="X308" i="45"/>
  <c r="Y308" i="45"/>
  <c r="Z308" i="45"/>
  <c r="AA308" i="45"/>
  <c r="AB308" i="45"/>
  <c r="AC308" i="45"/>
  <c r="AD308" i="45"/>
  <c r="AE308" i="45"/>
  <c r="AF308" i="45"/>
  <c r="AG308" i="45"/>
  <c r="AH308" i="45"/>
  <c r="AI308" i="45"/>
  <c r="AJ308" i="45" l="1"/>
  <c r="AU424" i="1" s="1"/>
  <c r="AV424" i="1" s="1"/>
  <c r="AQ422" i="1"/>
  <c r="E232" i="45"/>
  <c r="F232" i="45"/>
  <c r="G232" i="45"/>
  <c r="H232" i="45"/>
  <c r="I232" i="45"/>
  <c r="J232" i="45"/>
  <c r="K232" i="45"/>
  <c r="L232" i="45"/>
  <c r="M232" i="45"/>
  <c r="N232" i="45"/>
  <c r="O232" i="45"/>
  <c r="P232" i="45"/>
  <c r="Q232" i="45"/>
  <c r="R232" i="45"/>
  <c r="S232" i="45"/>
  <c r="T232" i="45"/>
  <c r="U232" i="45"/>
  <c r="V232" i="45"/>
  <c r="W232" i="45"/>
  <c r="X232" i="45"/>
  <c r="Y232" i="45"/>
  <c r="Z232" i="45"/>
  <c r="AA232" i="45"/>
  <c r="AB232" i="45"/>
  <c r="AC232" i="45"/>
  <c r="AD232" i="45"/>
  <c r="AE232" i="45"/>
  <c r="AF232" i="45"/>
  <c r="AG232" i="45"/>
  <c r="AH232" i="45"/>
  <c r="AI232" i="45"/>
  <c r="E243" i="45"/>
  <c r="F243" i="45"/>
  <c r="G243" i="45"/>
  <c r="H243" i="45"/>
  <c r="I243" i="45"/>
  <c r="J243" i="45"/>
  <c r="K243" i="45"/>
  <c r="L243" i="45"/>
  <c r="M243" i="45"/>
  <c r="N243" i="45"/>
  <c r="O243" i="45"/>
  <c r="P243" i="45"/>
  <c r="Q243" i="45"/>
  <c r="R243" i="45"/>
  <c r="S243" i="45"/>
  <c r="T243" i="45"/>
  <c r="U243" i="45"/>
  <c r="V243" i="45"/>
  <c r="W243" i="45"/>
  <c r="X243" i="45"/>
  <c r="Y243" i="45"/>
  <c r="Z243" i="45"/>
  <c r="AA243" i="45"/>
  <c r="AB243" i="45"/>
  <c r="AC243" i="45"/>
  <c r="AD243" i="45"/>
  <c r="AE243" i="45"/>
  <c r="AF243" i="45"/>
  <c r="AG243" i="45"/>
  <c r="AH243" i="45"/>
  <c r="AI243" i="45"/>
  <c r="A399" i="44" l="1"/>
  <c r="AM311" i="45"/>
  <c r="D399" i="44"/>
  <c r="AJ243" i="45"/>
  <c r="AU361" i="1" s="1"/>
  <c r="AJ232" i="45"/>
  <c r="AU350" i="1" s="1"/>
  <c r="AQ350" i="1"/>
  <c r="AQ361" i="1"/>
  <c r="AM243" i="45" l="1"/>
  <c r="A339" i="44"/>
  <c r="AM232" i="45"/>
  <c r="A328" i="44"/>
  <c r="D328" i="44"/>
  <c r="AT350" i="1" s="1"/>
  <c r="AV350" i="1" s="1"/>
  <c r="D339" i="44"/>
  <c r="AT361" i="1" s="1"/>
  <c r="AV361" i="1" s="1"/>
  <c r="E216" i="45"/>
  <c r="F216" i="45"/>
  <c r="G216" i="45"/>
  <c r="H216" i="45"/>
  <c r="I216" i="45"/>
  <c r="J216" i="45"/>
  <c r="K216" i="45"/>
  <c r="L216" i="45"/>
  <c r="M216" i="45"/>
  <c r="N216" i="45"/>
  <c r="O216" i="45"/>
  <c r="P216" i="45"/>
  <c r="Q216" i="45"/>
  <c r="R216" i="45"/>
  <c r="S216" i="45"/>
  <c r="T216" i="45"/>
  <c r="U216" i="45"/>
  <c r="V216" i="45"/>
  <c r="W216" i="45"/>
  <c r="X216" i="45"/>
  <c r="Y216" i="45"/>
  <c r="Z216" i="45"/>
  <c r="AA216" i="45"/>
  <c r="AB216" i="45"/>
  <c r="AC216" i="45"/>
  <c r="AD216" i="45"/>
  <c r="AE216" i="45"/>
  <c r="AF216" i="45"/>
  <c r="AG216" i="45"/>
  <c r="AH216" i="45"/>
  <c r="AI216" i="45"/>
  <c r="AJ216" i="45" l="1"/>
  <c r="AU322" i="1" s="1"/>
  <c r="AQ322" i="1"/>
  <c r="AH12" i="50"/>
  <c r="AG12" i="50"/>
  <c r="AF12" i="50"/>
  <c r="AE12" i="50"/>
  <c r="AD12" i="50"/>
  <c r="AC12" i="50"/>
  <c r="AA12" i="50"/>
  <c r="Y12" i="50"/>
  <c r="V12" i="50"/>
  <c r="R12" i="50"/>
  <c r="Q12" i="50"/>
  <c r="P12" i="50"/>
  <c r="O12" i="50"/>
  <c r="N12" i="50"/>
  <c r="L12" i="50"/>
  <c r="K12" i="50"/>
  <c r="J12" i="50"/>
  <c r="I12" i="50"/>
  <c r="F12" i="50"/>
  <c r="D12" i="50"/>
  <c r="AH11" i="50"/>
  <c r="AG11" i="50"/>
  <c r="AF11" i="50"/>
  <c r="AE11" i="50"/>
  <c r="AD11" i="50"/>
  <c r="AC11" i="50"/>
  <c r="AA11" i="50"/>
  <c r="Y11" i="50"/>
  <c r="V11" i="50"/>
  <c r="R11" i="50"/>
  <c r="Q11" i="50"/>
  <c r="P11" i="50"/>
  <c r="O11" i="50"/>
  <c r="N11" i="50"/>
  <c r="L11" i="50"/>
  <c r="K11" i="50"/>
  <c r="J11" i="50"/>
  <c r="I11" i="50"/>
  <c r="F11" i="50"/>
  <c r="D11" i="50"/>
  <c r="AH10" i="50"/>
  <c r="AG10" i="50"/>
  <c r="AF10" i="50"/>
  <c r="AE10" i="50"/>
  <c r="AD10" i="50"/>
  <c r="AC10" i="50"/>
  <c r="AA10" i="50"/>
  <c r="Y10" i="50"/>
  <c r="V10" i="50"/>
  <c r="R10" i="50"/>
  <c r="Q10" i="50"/>
  <c r="P10" i="50"/>
  <c r="O10" i="50"/>
  <c r="N10" i="50"/>
  <c r="L10" i="50"/>
  <c r="K10" i="50"/>
  <c r="J10" i="50"/>
  <c r="I10" i="50"/>
  <c r="F10" i="50"/>
  <c r="D10" i="50"/>
  <c r="AH9" i="50"/>
  <c r="AG9" i="50"/>
  <c r="AF9" i="50"/>
  <c r="AE9" i="50"/>
  <c r="AD9" i="50"/>
  <c r="AC9" i="50"/>
  <c r="AA9" i="50"/>
  <c r="Y9" i="50"/>
  <c r="V9" i="50"/>
  <c r="R9" i="50"/>
  <c r="Q9" i="50"/>
  <c r="P9" i="50"/>
  <c r="O9" i="50"/>
  <c r="N9" i="50"/>
  <c r="L9" i="50"/>
  <c r="K9" i="50"/>
  <c r="J9" i="50"/>
  <c r="I9" i="50"/>
  <c r="F9" i="50"/>
  <c r="D9" i="50"/>
  <c r="AH8" i="50"/>
  <c r="AG8" i="50"/>
  <c r="AF8" i="50"/>
  <c r="AE8" i="50"/>
  <c r="AD8" i="50"/>
  <c r="AC8" i="50"/>
  <c r="AA8" i="50"/>
  <c r="Y8" i="50"/>
  <c r="V8" i="50"/>
  <c r="R8" i="50"/>
  <c r="Q8" i="50"/>
  <c r="P8" i="50"/>
  <c r="O8" i="50"/>
  <c r="N8" i="50"/>
  <c r="L8" i="50"/>
  <c r="K8" i="50"/>
  <c r="J8" i="50"/>
  <c r="I8" i="50"/>
  <c r="F8" i="50"/>
  <c r="D8" i="50"/>
  <c r="AH7" i="50"/>
  <c r="AG7" i="50"/>
  <c r="AF7" i="50"/>
  <c r="AE7" i="50"/>
  <c r="AD7" i="50"/>
  <c r="AC7" i="50"/>
  <c r="AA7" i="50"/>
  <c r="Y7" i="50"/>
  <c r="V7" i="50"/>
  <c r="R7" i="50"/>
  <c r="Q7" i="50"/>
  <c r="P7" i="50"/>
  <c r="O7" i="50"/>
  <c r="N7" i="50"/>
  <c r="L7" i="50"/>
  <c r="K7" i="50"/>
  <c r="J7" i="50"/>
  <c r="I7" i="50"/>
  <c r="F7" i="50"/>
  <c r="D7" i="50"/>
  <c r="AH6" i="50"/>
  <c r="AG6" i="50"/>
  <c r="AF6" i="50"/>
  <c r="AE6" i="50"/>
  <c r="AD6" i="50"/>
  <c r="AC6" i="50"/>
  <c r="AA6" i="50"/>
  <c r="Y6" i="50"/>
  <c r="V6" i="50"/>
  <c r="R6" i="50"/>
  <c r="Q6" i="50"/>
  <c r="P6" i="50"/>
  <c r="O6" i="50"/>
  <c r="N6" i="50"/>
  <c r="L6" i="50"/>
  <c r="K6" i="50"/>
  <c r="J6" i="50"/>
  <c r="I6" i="50"/>
  <c r="F6" i="50"/>
  <c r="D6" i="50"/>
  <c r="AH5" i="50"/>
  <c r="AG5" i="50"/>
  <c r="AF5" i="50"/>
  <c r="AE5" i="50"/>
  <c r="AD5" i="50"/>
  <c r="AC5" i="50"/>
  <c r="AA5" i="50"/>
  <c r="Y5" i="50"/>
  <c r="V5" i="50"/>
  <c r="R5" i="50"/>
  <c r="Q5" i="50"/>
  <c r="P5" i="50"/>
  <c r="O5" i="50"/>
  <c r="N5" i="50"/>
  <c r="L5" i="50"/>
  <c r="K5" i="50"/>
  <c r="J5" i="50"/>
  <c r="I5" i="50"/>
  <c r="F5" i="50"/>
  <c r="D5" i="50"/>
  <c r="AO38" i="50"/>
  <c r="AO40" i="50" s="1"/>
  <c r="AP40" i="50" s="1"/>
  <c r="A311" i="44" l="1"/>
  <c r="AM216" i="45"/>
  <c r="D311" i="44"/>
  <c r="AT322" i="1" s="1"/>
  <c r="AV322" i="1" s="1"/>
  <c r="O4" i="50"/>
  <c r="O13" i="50" s="1"/>
  <c r="Q4" i="50"/>
  <c r="Q13" i="50" s="1"/>
  <c r="AH4" i="50"/>
  <c r="AH13" i="50" s="1"/>
  <c r="AA4" i="50"/>
  <c r="AA13" i="50" s="1"/>
  <c r="J4" i="50"/>
  <c r="J13" i="50" s="1"/>
  <c r="L4" i="50"/>
  <c r="L13" i="50" s="1"/>
  <c r="N4" i="50"/>
  <c r="N13" i="50" s="1"/>
  <c r="E4" i="50"/>
  <c r="E13" i="50" s="1"/>
  <c r="H4" i="50"/>
  <c r="H13" i="50" s="1"/>
  <c r="T4" i="50"/>
  <c r="T13" i="50" s="1"/>
  <c r="AF4" i="50"/>
  <c r="AF13" i="50" s="1"/>
  <c r="M4" i="50"/>
  <c r="M13" i="50" s="1"/>
  <c r="R4" i="50"/>
  <c r="R13" i="50" s="1"/>
  <c r="AD4" i="50"/>
  <c r="AD13" i="50" s="1"/>
  <c r="K4" i="50"/>
  <c r="K13" i="50" s="1"/>
  <c r="W4" i="50"/>
  <c r="W13" i="50" s="1"/>
  <c r="P4" i="50"/>
  <c r="P13" i="50" s="1"/>
  <c r="G4" i="50"/>
  <c r="G13" i="50" s="1"/>
  <c r="AG4" i="50"/>
  <c r="AG13" i="50" s="1"/>
  <c r="V4" i="50"/>
  <c r="V13" i="50" s="1"/>
  <c r="AE4" i="50"/>
  <c r="AE13" i="50" s="1"/>
  <c r="AC4" i="50"/>
  <c r="AC13" i="50" s="1"/>
  <c r="AB4" i="50"/>
  <c r="AB13" i="50" s="1"/>
  <c r="Z4" i="50"/>
  <c r="Z13" i="50" s="1"/>
  <c r="Y4" i="50"/>
  <c r="Y13" i="50" s="1"/>
  <c r="X4" i="50"/>
  <c r="X13" i="50" s="1"/>
  <c r="S4" i="50"/>
  <c r="S13" i="50" s="1"/>
  <c r="U4" i="50"/>
  <c r="U13" i="50" s="1"/>
  <c r="AI5" i="50"/>
  <c r="AI10" i="50"/>
  <c r="AI12" i="50"/>
  <c r="AI7" i="50"/>
  <c r="AI9" i="50"/>
  <c r="AI11" i="50"/>
  <c r="I4" i="50"/>
  <c r="I13" i="50" s="1"/>
  <c r="AI6" i="50"/>
  <c r="AI8" i="50"/>
  <c r="D4" i="50"/>
  <c r="D13" i="50" s="1"/>
  <c r="F4" i="50"/>
  <c r="F13" i="50" s="1"/>
  <c r="E223" i="45"/>
  <c r="F223" i="45"/>
  <c r="G223" i="45"/>
  <c r="H223" i="45"/>
  <c r="I223" i="45"/>
  <c r="J223" i="45"/>
  <c r="K223" i="45"/>
  <c r="L223" i="45"/>
  <c r="M223" i="45"/>
  <c r="N223" i="45"/>
  <c r="O223" i="45"/>
  <c r="P223" i="45"/>
  <c r="Q223" i="45"/>
  <c r="R223" i="45"/>
  <c r="S223" i="45"/>
  <c r="T223" i="45"/>
  <c r="U223" i="45"/>
  <c r="V223" i="45"/>
  <c r="W223" i="45"/>
  <c r="X223" i="45"/>
  <c r="Y223" i="45"/>
  <c r="Z223" i="45"/>
  <c r="AA223" i="45"/>
  <c r="AB223" i="45"/>
  <c r="AC223" i="45"/>
  <c r="AD223" i="45"/>
  <c r="AE223" i="45"/>
  <c r="AF223" i="45"/>
  <c r="AG223" i="45"/>
  <c r="AH223" i="45"/>
  <c r="AI223" i="45"/>
  <c r="AI4" i="50" l="1"/>
  <c r="AJ223" i="45"/>
  <c r="AU339" i="1" s="1"/>
  <c r="AQ339" i="1"/>
  <c r="AM223" i="45" l="1"/>
  <c r="A318" i="44"/>
  <c r="D318" i="44"/>
  <c r="AT339" i="1" s="1"/>
  <c r="AV339" i="1" s="1"/>
  <c r="AQ105" i="1"/>
  <c r="A100" i="44" s="1"/>
  <c r="D100" i="44" l="1"/>
  <c r="AT105" i="1" s="1"/>
  <c r="AV105" i="1" s="1"/>
  <c r="AQ152" i="1"/>
  <c r="A152" i="44" s="1"/>
  <c r="D152" i="44" l="1"/>
  <c r="AT152" i="1" s="1"/>
  <c r="AV152" i="1" s="1"/>
  <c r="AQ319" i="1" l="1"/>
  <c r="A230" i="44" s="1"/>
  <c r="E13" i="45"/>
  <c r="F13" i="45"/>
  <c r="G13" i="45"/>
  <c r="H13" i="45"/>
  <c r="I13" i="45"/>
  <c r="J13" i="45"/>
  <c r="K13" i="45"/>
  <c r="L13" i="45"/>
  <c r="M13" i="45"/>
  <c r="N13" i="45"/>
  <c r="O13" i="45"/>
  <c r="P13" i="45"/>
  <c r="Q13" i="45"/>
  <c r="R13" i="45"/>
  <c r="S13" i="45"/>
  <c r="T13" i="45"/>
  <c r="AA13" i="45"/>
  <c r="AB13" i="45"/>
  <c r="AC13" i="45"/>
  <c r="AD13" i="45"/>
  <c r="AE13" i="45"/>
  <c r="AF13" i="45"/>
  <c r="AG13" i="45"/>
  <c r="AH13" i="45"/>
  <c r="AI13" i="45"/>
  <c r="D230" i="44" l="1"/>
  <c r="AT319" i="1" s="1"/>
  <c r="AV319" i="1" s="1"/>
  <c r="AJ13" i="45"/>
  <c r="AU17" i="1" s="1"/>
  <c r="AQ17" i="1"/>
  <c r="A16" i="44" l="1"/>
  <c r="AM13" i="45"/>
  <c r="D16" i="44"/>
  <c r="AT17" i="1" s="1"/>
  <c r="AV17" i="1" s="1"/>
  <c r="AE63" i="45"/>
  <c r="S63" i="45"/>
  <c r="Q63" i="45"/>
  <c r="M63" i="45"/>
  <c r="E63" i="45"/>
  <c r="AC63" i="45"/>
  <c r="G63" i="45"/>
  <c r="AA63" i="45"/>
  <c r="T63" i="45"/>
  <c r="H63" i="45"/>
  <c r="AD63" i="45"/>
  <c r="R63" i="45"/>
  <c r="F63" i="45"/>
  <c r="AG63" i="45"/>
  <c r="AB63" i="45"/>
  <c r="P63" i="45"/>
  <c r="O63" i="45"/>
  <c r="I63" i="45"/>
  <c r="AF63" i="45"/>
  <c r="J63" i="45"/>
  <c r="L63" i="45"/>
  <c r="AH63" i="45"/>
  <c r="N63" i="45"/>
  <c r="AI63" i="45"/>
  <c r="K63" i="45"/>
  <c r="AQ121" i="1"/>
  <c r="A112" i="44" s="1"/>
  <c r="AQ70" i="1"/>
  <c r="A61" i="44" l="1"/>
  <c r="AM63" i="45"/>
  <c r="D61" i="44"/>
  <c r="AT70" i="1" s="1"/>
  <c r="D112" i="44"/>
  <c r="AT121" i="1" s="1"/>
  <c r="AV121" i="1" s="1"/>
  <c r="AJ63" i="45"/>
  <c r="AU70" i="1" s="1"/>
  <c r="E280" i="45"/>
  <c r="F280" i="45"/>
  <c r="G280" i="45"/>
  <c r="H280" i="45"/>
  <c r="I280" i="45"/>
  <c r="J280" i="45"/>
  <c r="K280" i="45"/>
  <c r="L280" i="45"/>
  <c r="M280" i="45"/>
  <c r="N280" i="45"/>
  <c r="O280" i="45"/>
  <c r="P280" i="45"/>
  <c r="Q280" i="45"/>
  <c r="R280" i="45"/>
  <c r="S280" i="45"/>
  <c r="T280" i="45"/>
  <c r="U280" i="45"/>
  <c r="V280" i="45"/>
  <c r="W280" i="45"/>
  <c r="X280" i="45"/>
  <c r="Y280" i="45"/>
  <c r="Z280" i="45"/>
  <c r="AA280" i="45"/>
  <c r="AB280" i="45"/>
  <c r="AC280" i="45"/>
  <c r="AD280" i="45"/>
  <c r="AE280" i="45"/>
  <c r="AF280" i="45"/>
  <c r="AG280" i="45"/>
  <c r="AH280" i="45"/>
  <c r="AI280" i="45"/>
  <c r="AV70" i="1" l="1"/>
  <c r="AJ280" i="45"/>
  <c r="AU395" i="1" s="1"/>
  <c r="AQ395" i="1"/>
  <c r="E258" i="45"/>
  <c r="F258" i="45"/>
  <c r="G258" i="45"/>
  <c r="H258" i="45"/>
  <c r="I258" i="45"/>
  <c r="J258" i="45"/>
  <c r="K258" i="45"/>
  <c r="L258" i="45"/>
  <c r="M258" i="45"/>
  <c r="N258" i="45"/>
  <c r="O258" i="45"/>
  <c r="P258" i="45"/>
  <c r="Q258" i="45"/>
  <c r="R258" i="45"/>
  <c r="S258" i="45"/>
  <c r="T258" i="45"/>
  <c r="U258" i="45"/>
  <c r="V258" i="45"/>
  <c r="W258" i="45"/>
  <c r="X258" i="45"/>
  <c r="Y258" i="45"/>
  <c r="Z258" i="45"/>
  <c r="AA258" i="45"/>
  <c r="AB258" i="45"/>
  <c r="AC258" i="45"/>
  <c r="AD258" i="45"/>
  <c r="AE258" i="45"/>
  <c r="AF258" i="45"/>
  <c r="AG258" i="45"/>
  <c r="AH258" i="45"/>
  <c r="AI258" i="45"/>
  <c r="E265" i="45"/>
  <c r="F265" i="45"/>
  <c r="G265" i="45"/>
  <c r="H265" i="45"/>
  <c r="I265" i="45"/>
  <c r="J265" i="45"/>
  <c r="K265" i="45"/>
  <c r="L265" i="45"/>
  <c r="M265" i="45"/>
  <c r="N265" i="45"/>
  <c r="O265" i="45"/>
  <c r="P265" i="45"/>
  <c r="Q265" i="45"/>
  <c r="R265" i="45"/>
  <c r="S265" i="45"/>
  <c r="T265" i="45"/>
  <c r="U265" i="45"/>
  <c r="V265" i="45"/>
  <c r="W265" i="45"/>
  <c r="X265" i="45"/>
  <c r="Y265" i="45"/>
  <c r="Z265" i="45"/>
  <c r="AA265" i="45"/>
  <c r="AB265" i="45"/>
  <c r="AC265" i="45"/>
  <c r="AD265" i="45"/>
  <c r="AE265" i="45"/>
  <c r="AF265" i="45"/>
  <c r="AG265" i="45"/>
  <c r="AH265" i="45"/>
  <c r="AI265" i="45"/>
  <c r="E256" i="45"/>
  <c r="F256" i="45"/>
  <c r="G256" i="45"/>
  <c r="H256" i="45"/>
  <c r="I256" i="45"/>
  <c r="J256" i="45"/>
  <c r="K256" i="45"/>
  <c r="L256" i="45"/>
  <c r="M256" i="45"/>
  <c r="N256" i="45"/>
  <c r="O256" i="45"/>
  <c r="P256" i="45"/>
  <c r="Q256" i="45"/>
  <c r="R256" i="45"/>
  <c r="S256" i="45"/>
  <c r="T256" i="45"/>
  <c r="U256" i="45"/>
  <c r="V256" i="45"/>
  <c r="W256" i="45"/>
  <c r="X256" i="45"/>
  <c r="Y256" i="45"/>
  <c r="Z256" i="45"/>
  <c r="AA256" i="45"/>
  <c r="AB256" i="45"/>
  <c r="AC256" i="45"/>
  <c r="AD256" i="45"/>
  <c r="AE256" i="45"/>
  <c r="AF256" i="45"/>
  <c r="AG256" i="45"/>
  <c r="AH256" i="45"/>
  <c r="AI256" i="45"/>
  <c r="AM280" i="45" l="1"/>
  <c r="A373" i="44"/>
  <c r="D373" i="44"/>
  <c r="AT395" i="1" s="1"/>
  <c r="AV395" i="1" s="1"/>
  <c r="AJ258" i="45"/>
  <c r="AJ256" i="45"/>
  <c r="AU374" i="1" s="1"/>
  <c r="AJ265" i="45"/>
  <c r="AU381" i="1" s="1"/>
  <c r="AQ381" i="1"/>
  <c r="AQ374" i="1"/>
  <c r="AM256" i="45" l="1"/>
  <c r="A352" i="44"/>
  <c r="AM265" i="45"/>
  <c r="A359" i="44"/>
  <c r="D352" i="44"/>
  <c r="AT374" i="1" s="1"/>
  <c r="AV374" i="1" s="1"/>
  <c r="D359" i="44"/>
  <c r="AT381" i="1" s="1"/>
  <c r="AV381" i="1" s="1"/>
  <c r="AQ133" i="1" l="1"/>
  <c r="A127" i="44" s="1"/>
  <c r="D127" i="44" l="1"/>
  <c r="AT133" i="1" s="1"/>
  <c r="AV133" i="1" s="1"/>
  <c r="AQ111" i="1"/>
  <c r="A106" i="44" s="1"/>
  <c r="E274" i="45"/>
  <c r="F274" i="45"/>
  <c r="G274" i="45"/>
  <c r="H274" i="45"/>
  <c r="I274" i="45"/>
  <c r="J274" i="45"/>
  <c r="K274" i="45"/>
  <c r="L274" i="45"/>
  <c r="M274" i="45"/>
  <c r="N274" i="45"/>
  <c r="O274" i="45"/>
  <c r="P274" i="45"/>
  <c r="Q274" i="45"/>
  <c r="R274" i="45"/>
  <c r="S274" i="45"/>
  <c r="T274" i="45"/>
  <c r="U274" i="45"/>
  <c r="V274" i="45"/>
  <c r="W274" i="45"/>
  <c r="X274" i="45"/>
  <c r="Y274" i="45"/>
  <c r="Z274" i="45"/>
  <c r="AA274" i="45"/>
  <c r="AB274" i="45"/>
  <c r="AC274" i="45"/>
  <c r="AD274" i="45"/>
  <c r="AE274" i="45"/>
  <c r="AF274" i="45"/>
  <c r="AG274" i="45"/>
  <c r="AH274" i="45"/>
  <c r="AI274" i="45"/>
  <c r="D106" i="44" l="1"/>
  <c r="AT111" i="1" s="1"/>
  <c r="AV111" i="1" s="1"/>
  <c r="AQ389" i="1"/>
  <c r="AJ274" i="45"/>
  <c r="AU389" i="1" s="1"/>
  <c r="AQ112" i="1"/>
  <c r="A105" i="44" s="1"/>
  <c r="AM274" i="45" l="1"/>
  <c r="A367" i="44"/>
  <c r="D105" i="44"/>
  <c r="AT112" i="1" s="1"/>
  <c r="AV112" i="1" s="1"/>
  <c r="D367" i="44"/>
  <c r="AT389" i="1" s="1"/>
  <c r="AV389" i="1" s="1"/>
  <c r="AQ142" i="1"/>
  <c r="A148" i="44" s="1"/>
  <c r="D148" i="44" l="1"/>
  <c r="AT142" i="1" s="1"/>
  <c r="AV142" i="1" s="1"/>
  <c r="AQ159" i="1"/>
  <c r="A159" i="44" s="1"/>
  <c r="D159" i="44" l="1"/>
  <c r="E278" i="45"/>
  <c r="F278" i="45"/>
  <c r="G278" i="45"/>
  <c r="H278" i="45"/>
  <c r="I278" i="45"/>
  <c r="J278" i="45"/>
  <c r="K278" i="45"/>
  <c r="L278" i="45"/>
  <c r="M278" i="45"/>
  <c r="N278" i="45"/>
  <c r="O278" i="45"/>
  <c r="P278" i="45"/>
  <c r="Q278" i="45"/>
  <c r="R278" i="45"/>
  <c r="S278" i="45"/>
  <c r="T278" i="45"/>
  <c r="U278" i="45"/>
  <c r="V278" i="45"/>
  <c r="W278" i="45"/>
  <c r="X278" i="45"/>
  <c r="Y278" i="45"/>
  <c r="Z278" i="45"/>
  <c r="AA278" i="45"/>
  <c r="AB278" i="45"/>
  <c r="AC278" i="45"/>
  <c r="AD278" i="45"/>
  <c r="AE278" i="45"/>
  <c r="AF278" i="45"/>
  <c r="AG278" i="45"/>
  <c r="AH278" i="45"/>
  <c r="AI278" i="45"/>
  <c r="AT159" i="1" l="1"/>
  <c r="AV159" i="1" s="1"/>
  <c r="AJ278" i="45"/>
  <c r="AU393" i="1" s="1"/>
  <c r="AQ393" i="1"/>
  <c r="AM278" i="45" l="1"/>
  <c r="A371" i="44"/>
  <c r="D371" i="44"/>
  <c r="AT393" i="1" s="1"/>
  <c r="AV393" i="1" s="1"/>
  <c r="E236" i="45" l="1"/>
  <c r="F236" i="45"/>
  <c r="G236" i="45"/>
  <c r="H236" i="45"/>
  <c r="I236" i="45"/>
  <c r="J236" i="45"/>
  <c r="K236" i="45"/>
  <c r="L236" i="45"/>
  <c r="M236" i="45"/>
  <c r="N236" i="45"/>
  <c r="O236" i="45"/>
  <c r="P236" i="45"/>
  <c r="Q236" i="45"/>
  <c r="R236" i="45"/>
  <c r="S236" i="45"/>
  <c r="T236" i="45"/>
  <c r="U236" i="45"/>
  <c r="V236" i="45"/>
  <c r="W236" i="45"/>
  <c r="X236" i="45"/>
  <c r="Y236" i="45"/>
  <c r="Z236" i="45"/>
  <c r="AA236" i="45"/>
  <c r="AB236" i="45"/>
  <c r="AC236" i="45"/>
  <c r="AD236" i="45"/>
  <c r="AE236" i="45"/>
  <c r="AF236" i="45"/>
  <c r="AG236" i="45"/>
  <c r="AH236" i="45"/>
  <c r="AI236" i="45"/>
  <c r="AJ236" i="45" l="1"/>
  <c r="E242" i="45"/>
  <c r="F242" i="45"/>
  <c r="G242" i="45"/>
  <c r="H242" i="45"/>
  <c r="I242" i="45"/>
  <c r="J242" i="45"/>
  <c r="K242" i="45"/>
  <c r="L242" i="45"/>
  <c r="M242" i="45"/>
  <c r="N242" i="45"/>
  <c r="O242" i="45"/>
  <c r="P242" i="45"/>
  <c r="Q242" i="45"/>
  <c r="R242" i="45"/>
  <c r="S242" i="45"/>
  <c r="T242" i="45"/>
  <c r="U242" i="45"/>
  <c r="V242" i="45"/>
  <c r="W242" i="45"/>
  <c r="X242" i="45"/>
  <c r="Y242" i="45"/>
  <c r="Z242" i="45"/>
  <c r="AA242" i="45"/>
  <c r="AB242" i="45"/>
  <c r="AC242" i="45"/>
  <c r="AD242" i="45"/>
  <c r="AE242" i="45"/>
  <c r="AF242" i="45"/>
  <c r="AG242" i="45"/>
  <c r="AH242" i="45"/>
  <c r="AI242" i="45"/>
  <c r="E231" i="45"/>
  <c r="F231" i="45"/>
  <c r="G231" i="45"/>
  <c r="H231" i="45"/>
  <c r="I231" i="45"/>
  <c r="J231" i="45"/>
  <c r="K231" i="45"/>
  <c r="L231" i="45"/>
  <c r="M231" i="45"/>
  <c r="N231" i="45"/>
  <c r="O231" i="45"/>
  <c r="P231" i="45"/>
  <c r="Q231" i="45"/>
  <c r="R231" i="45"/>
  <c r="S231" i="45"/>
  <c r="T231" i="45"/>
  <c r="U231" i="45"/>
  <c r="V231" i="45"/>
  <c r="W231" i="45"/>
  <c r="X231" i="45"/>
  <c r="Y231" i="45"/>
  <c r="Z231" i="45"/>
  <c r="AA231" i="45"/>
  <c r="AB231" i="45"/>
  <c r="AC231" i="45"/>
  <c r="AD231" i="45"/>
  <c r="AE231" i="45"/>
  <c r="AF231" i="45"/>
  <c r="AG231" i="45"/>
  <c r="AH231" i="45"/>
  <c r="AI231" i="45"/>
  <c r="E222" i="45"/>
  <c r="F222" i="45"/>
  <c r="G222" i="45"/>
  <c r="H222" i="45"/>
  <c r="I222" i="45"/>
  <c r="J222" i="45"/>
  <c r="K222" i="45"/>
  <c r="L222" i="45"/>
  <c r="M222" i="45"/>
  <c r="N222" i="45"/>
  <c r="O222" i="45"/>
  <c r="P222" i="45"/>
  <c r="Q222" i="45"/>
  <c r="R222" i="45"/>
  <c r="S222" i="45"/>
  <c r="T222" i="45"/>
  <c r="U222" i="45"/>
  <c r="V222" i="45"/>
  <c r="W222" i="45"/>
  <c r="X222" i="45"/>
  <c r="Y222" i="45"/>
  <c r="Z222" i="45"/>
  <c r="AA222" i="45"/>
  <c r="AB222" i="45"/>
  <c r="AC222" i="45"/>
  <c r="AD222" i="45"/>
  <c r="AE222" i="45"/>
  <c r="AF222" i="45"/>
  <c r="AG222" i="45"/>
  <c r="AH222" i="45"/>
  <c r="AI222" i="45"/>
  <c r="AJ222" i="45" l="1"/>
  <c r="AU338" i="1" s="1"/>
  <c r="AJ242" i="45"/>
  <c r="AU360" i="1" s="1"/>
  <c r="AJ231" i="45"/>
  <c r="AU349" i="1" s="1"/>
  <c r="AQ360" i="1"/>
  <c r="AQ349" i="1"/>
  <c r="AQ338" i="1"/>
  <c r="AM222" i="45" l="1"/>
  <c r="A317" i="44"/>
  <c r="AM231" i="45"/>
  <c r="A327" i="44"/>
  <c r="AM242" i="45"/>
  <c r="A338" i="44"/>
  <c r="D317" i="44"/>
  <c r="AT338" i="1" s="1"/>
  <c r="AV338" i="1" s="1"/>
  <c r="D327" i="44"/>
  <c r="AT349" i="1" s="1"/>
  <c r="AV349" i="1" s="1"/>
  <c r="D338" i="44"/>
  <c r="AT360" i="1" s="1"/>
  <c r="AV360" i="1" s="1"/>
  <c r="E35" i="45"/>
  <c r="F35" i="45"/>
  <c r="G35" i="45"/>
  <c r="H35" i="45"/>
  <c r="I35" i="45"/>
  <c r="J35" i="45"/>
  <c r="K35" i="45"/>
  <c r="L35" i="45"/>
  <c r="M35" i="45"/>
  <c r="N35" i="45"/>
  <c r="O35" i="45"/>
  <c r="P35" i="45"/>
  <c r="Q35" i="45"/>
  <c r="R35" i="45"/>
  <c r="S35" i="45"/>
  <c r="T35" i="45"/>
  <c r="AA35" i="45"/>
  <c r="AB35" i="45"/>
  <c r="AC35" i="45"/>
  <c r="AD35" i="45"/>
  <c r="AE35" i="45"/>
  <c r="AF35" i="45"/>
  <c r="AG35" i="45"/>
  <c r="AH35" i="45"/>
  <c r="AI35" i="45"/>
  <c r="AJ35" i="45" l="1"/>
  <c r="AU41" i="1" s="1"/>
  <c r="AM35" i="45" l="1"/>
  <c r="A39" i="44"/>
  <c r="D39" i="44"/>
  <c r="AT41" i="1" s="1"/>
  <c r="AV41" i="1" s="1"/>
  <c r="E7" i="45"/>
  <c r="F7" i="45"/>
  <c r="G7" i="45"/>
  <c r="H7" i="45"/>
  <c r="I7" i="45"/>
  <c r="J7" i="45"/>
  <c r="K7" i="45"/>
  <c r="L7" i="45"/>
  <c r="M7" i="45"/>
  <c r="N7" i="45"/>
  <c r="O7" i="45"/>
  <c r="P7" i="45"/>
  <c r="Q7" i="45"/>
  <c r="R7" i="45"/>
  <c r="S7" i="45"/>
  <c r="T7" i="45"/>
  <c r="AA7" i="45"/>
  <c r="AB7" i="45"/>
  <c r="AC7" i="45"/>
  <c r="AD7" i="45"/>
  <c r="AE7" i="45"/>
  <c r="AF7" i="45"/>
  <c r="AG7" i="45"/>
  <c r="AH7" i="45"/>
  <c r="AI7" i="45"/>
  <c r="E168" i="45"/>
  <c r="F168" i="45"/>
  <c r="G168" i="45"/>
  <c r="H168" i="45"/>
  <c r="I168" i="45"/>
  <c r="J168" i="45"/>
  <c r="K168" i="45"/>
  <c r="L168" i="45"/>
  <c r="M168" i="45"/>
  <c r="N168" i="45"/>
  <c r="O168" i="45"/>
  <c r="P168" i="45"/>
  <c r="Q168" i="45"/>
  <c r="R168" i="45"/>
  <c r="S168" i="45"/>
  <c r="T168" i="45"/>
  <c r="AA168" i="45"/>
  <c r="AB168" i="45"/>
  <c r="AC168" i="45"/>
  <c r="AD168" i="45"/>
  <c r="AE168" i="45"/>
  <c r="AF168" i="45"/>
  <c r="AG168" i="45"/>
  <c r="AH168" i="45"/>
  <c r="AI168" i="45"/>
  <c r="E144" i="45"/>
  <c r="F144" i="45"/>
  <c r="G144" i="45"/>
  <c r="H144" i="45"/>
  <c r="I144" i="45"/>
  <c r="J144" i="45"/>
  <c r="K144" i="45"/>
  <c r="L144" i="45"/>
  <c r="M144" i="45"/>
  <c r="N144" i="45"/>
  <c r="O144" i="45"/>
  <c r="P144" i="45"/>
  <c r="Q144" i="45"/>
  <c r="R144" i="45"/>
  <c r="S144" i="45"/>
  <c r="T144" i="45"/>
  <c r="AA144" i="45"/>
  <c r="AB144" i="45"/>
  <c r="AC144" i="45"/>
  <c r="AD144" i="45"/>
  <c r="AE144" i="45"/>
  <c r="AF144" i="45"/>
  <c r="AG144" i="45"/>
  <c r="AH144" i="45"/>
  <c r="AI144" i="45"/>
  <c r="AJ168" i="45" l="1"/>
  <c r="AU288" i="1" s="1"/>
  <c r="AJ144" i="45"/>
  <c r="AU263" i="1" s="1"/>
  <c r="AJ7" i="45"/>
  <c r="AU11" i="1" s="1"/>
  <c r="AQ11" i="1"/>
  <c r="AQ288" i="1"/>
  <c r="AQ263" i="1"/>
  <c r="A249" i="44" l="1"/>
  <c r="AM144" i="45"/>
  <c r="A270" i="44"/>
  <c r="AM168" i="45"/>
  <c r="AM7" i="45"/>
  <c r="A10" i="44"/>
  <c r="D249" i="44"/>
  <c r="AT263" i="1" s="1"/>
  <c r="AV263" i="1" s="1"/>
  <c r="D270" i="44"/>
  <c r="AT288" i="1" s="1"/>
  <c r="AV288" i="1" s="1"/>
  <c r="D10" i="44"/>
  <c r="AT11" i="1" s="1"/>
  <c r="AV11" i="1" s="1"/>
  <c r="E298" i="45"/>
  <c r="F298" i="45"/>
  <c r="G298" i="45"/>
  <c r="H298" i="45"/>
  <c r="I298" i="45"/>
  <c r="J298" i="45"/>
  <c r="K298" i="45"/>
  <c r="L298" i="45"/>
  <c r="M298" i="45"/>
  <c r="N298" i="45"/>
  <c r="O298" i="45"/>
  <c r="P298" i="45"/>
  <c r="Q298" i="45"/>
  <c r="R298" i="45"/>
  <c r="S298" i="45"/>
  <c r="T298" i="45"/>
  <c r="U298" i="45"/>
  <c r="V298" i="45"/>
  <c r="W298" i="45"/>
  <c r="X298" i="45"/>
  <c r="Y298" i="45"/>
  <c r="Z298" i="45"/>
  <c r="AA298" i="45"/>
  <c r="AB298" i="45"/>
  <c r="AC298" i="45"/>
  <c r="AD298" i="45"/>
  <c r="AE298" i="45"/>
  <c r="AF298" i="45"/>
  <c r="AG298" i="45"/>
  <c r="AH298" i="45"/>
  <c r="AI298" i="45"/>
  <c r="E292" i="45"/>
  <c r="F292" i="45"/>
  <c r="G292" i="45"/>
  <c r="H292" i="45"/>
  <c r="I292" i="45"/>
  <c r="J292" i="45"/>
  <c r="K292" i="45"/>
  <c r="L292" i="45"/>
  <c r="M292" i="45"/>
  <c r="N292" i="45"/>
  <c r="O292" i="45"/>
  <c r="P292" i="45"/>
  <c r="Q292" i="45"/>
  <c r="R292" i="45"/>
  <c r="S292" i="45"/>
  <c r="T292" i="45"/>
  <c r="U292" i="45"/>
  <c r="V292" i="45"/>
  <c r="W292" i="45"/>
  <c r="X292" i="45"/>
  <c r="Y292" i="45"/>
  <c r="Z292" i="45"/>
  <c r="AA292" i="45"/>
  <c r="AB292" i="45"/>
  <c r="AC292" i="45"/>
  <c r="AD292" i="45"/>
  <c r="AE292" i="45"/>
  <c r="AF292" i="45"/>
  <c r="AG292" i="45"/>
  <c r="AH292" i="45"/>
  <c r="AI292" i="45"/>
  <c r="E299" i="45"/>
  <c r="F299" i="45"/>
  <c r="G299" i="45"/>
  <c r="H299" i="45"/>
  <c r="I299" i="45"/>
  <c r="J299" i="45"/>
  <c r="K299" i="45"/>
  <c r="L299" i="45"/>
  <c r="M299" i="45"/>
  <c r="N299" i="45"/>
  <c r="O299" i="45"/>
  <c r="P299" i="45"/>
  <c r="Q299" i="45"/>
  <c r="R299" i="45"/>
  <c r="S299" i="45"/>
  <c r="T299" i="45"/>
  <c r="U299" i="45"/>
  <c r="V299" i="45"/>
  <c r="W299" i="45"/>
  <c r="X299" i="45"/>
  <c r="Y299" i="45"/>
  <c r="Z299" i="45"/>
  <c r="AA299" i="45"/>
  <c r="AB299" i="45"/>
  <c r="AC299" i="45"/>
  <c r="AD299" i="45"/>
  <c r="AE299" i="45"/>
  <c r="AF299" i="45"/>
  <c r="AG299" i="45"/>
  <c r="AH299" i="45"/>
  <c r="AI299" i="45"/>
  <c r="AJ292" i="45" l="1"/>
  <c r="AU404" i="1" s="1"/>
  <c r="AJ299" i="45"/>
  <c r="AJ298" i="45"/>
  <c r="AQ369" i="1"/>
  <c r="AQ404" i="1"/>
  <c r="AQ413" i="1"/>
  <c r="AU59" i="1" l="1"/>
  <c r="AM299" i="45"/>
  <c r="AM292" i="45"/>
  <c r="A384" i="44"/>
  <c r="AM252" i="45"/>
  <c r="A347" i="44"/>
  <c r="D384" i="44"/>
  <c r="AT404" i="1" s="1"/>
  <c r="AV404" i="1" s="1"/>
  <c r="D347" i="44"/>
  <c r="AT369" i="1" s="1"/>
  <c r="E293" i="45"/>
  <c r="F293" i="45"/>
  <c r="G293" i="45"/>
  <c r="H293" i="45"/>
  <c r="I293" i="45"/>
  <c r="J293" i="45"/>
  <c r="K293" i="45"/>
  <c r="L293" i="45"/>
  <c r="M293" i="45"/>
  <c r="N293" i="45"/>
  <c r="O293" i="45"/>
  <c r="P293" i="45"/>
  <c r="Q293" i="45"/>
  <c r="R293" i="45"/>
  <c r="S293" i="45"/>
  <c r="T293" i="45"/>
  <c r="U293" i="45"/>
  <c r="V293" i="45"/>
  <c r="W293" i="45"/>
  <c r="X293" i="45"/>
  <c r="Y293" i="45"/>
  <c r="Z293" i="45"/>
  <c r="AA293" i="45"/>
  <c r="AB293" i="45"/>
  <c r="AC293" i="45"/>
  <c r="AD293" i="45"/>
  <c r="AE293" i="45"/>
  <c r="AF293" i="45"/>
  <c r="AG293" i="45"/>
  <c r="AH293" i="45"/>
  <c r="AI293" i="45"/>
  <c r="E227" i="45"/>
  <c r="F227" i="45"/>
  <c r="G227" i="45"/>
  <c r="H227" i="45"/>
  <c r="I227" i="45"/>
  <c r="J227" i="45"/>
  <c r="K227" i="45"/>
  <c r="L227" i="45"/>
  <c r="M227" i="45"/>
  <c r="N227" i="45"/>
  <c r="O227" i="45"/>
  <c r="P227" i="45"/>
  <c r="Q227" i="45"/>
  <c r="R227" i="45"/>
  <c r="S227" i="45"/>
  <c r="T227" i="45"/>
  <c r="U227" i="45"/>
  <c r="V227" i="45"/>
  <c r="W227" i="45"/>
  <c r="X227" i="45"/>
  <c r="Y227" i="45"/>
  <c r="Z227" i="45"/>
  <c r="AA227" i="45"/>
  <c r="AB227" i="45"/>
  <c r="AC227" i="45"/>
  <c r="AD227" i="45"/>
  <c r="AE227" i="45"/>
  <c r="AF227" i="45"/>
  <c r="AG227" i="45"/>
  <c r="AH227" i="45"/>
  <c r="AI227" i="45"/>
  <c r="E239" i="45"/>
  <c r="F239" i="45"/>
  <c r="G239" i="45"/>
  <c r="H239" i="45"/>
  <c r="I239" i="45"/>
  <c r="J239" i="45"/>
  <c r="K239" i="45"/>
  <c r="L239" i="45"/>
  <c r="M239" i="45"/>
  <c r="N239" i="45"/>
  <c r="O239" i="45"/>
  <c r="P239" i="45"/>
  <c r="Q239" i="45"/>
  <c r="R239" i="45"/>
  <c r="S239" i="45"/>
  <c r="T239" i="45"/>
  <c r="U239" i="45"/>
  <c r="V239" i="45"/>
  <c r="W239" i="45"/>
  <c r="X239" i="45"/>
  <c r="Y239" i="45"/>
  <c r="Z239" i="45"/>
  <c r="AA239" i="45"/>
  <c r="AB239" i="45"/>
  <c r="AC239" i="45"/>
  <c r="AD239" i="45"/>
  <c r="AE239" i="45"/>
  <c r="AF239" i="45"/>
  <c r="AG239" i="45"/>
  <c r="AH239" i="45"/>
  <c r="AI239" i="45"/>
  <c r="AJ227" i="45" l="1"/>
  <c r="AJ239" i="45"/>
  <c r="AU358" i="1" s="1"/>
  <c r="AJ293" i="45"/>
  <c r="AU405" i="1" s="1"/>
  <c r="AQ408" i="1"/>
  <c r="AQ358" i="1"/>
  <c r="AQ346" i="1"/>
  <c r="AU346" i="1" l="1"/>
  <c r="AU347" i="1"/>
  <c r="AM227" i="45"/>
  <c r="A324" i="44"/>
  <c r="AM239" i="45"/>
  <c r="A335" i="44"/>
  <c r="D385" i="44"/>
  <c r="AT405" i="1" s="1"/>
  <c r="AV405" i="1" s="1"/>
  <c r="D324" i="44"/>
  <c r="D335" i="44"/>
  <c r="AT358" i="1" s="1"/>
  <c r="AV358" i="1" s="1"/>
  <c r="AT346" i="1" l="1"/>
  <c r="AV346" i="1" s="1"/>
  <c r="AT347" i="1"/>
  <c r="AV347" i="1" s="1"/>
  <c r="AQ329" i="1"/>
  <c r="AC5" i="23"/>
  <c r="AM206" i="45" l="1"/>
  <c r="A307" i="44"/>
  <c r="D307" i="44"/>
  <c r="AT329" i="1" s="1"/>
  <c r="E238" i="45"/>
  <c r="F238" i="45"/>
  <c r="G238" i="45"/>
  <c r="H238" i="45"/>
  <c r="I238" i="45"/>
  <c r="J238" i="45"/>
  <c r="K238" i="45"/>
  <c r="L238" i="45"/>
  <c r="M238" i="45"/>
  <c r="N238" i="45"/>
  <c r="O238" i="45"/>
  <c r="P238" i="45"/>
  <c r="Q238" i="45"/>
  <c r="R238" i="45"/>
  <c r="S238" i="45"/>
  <c r="T238" i="45"/>
  <c r="U238" i="45"/>
  <c r="V238" i="45"/>
  <c r="W238" i="45"/>
  <c r="X238" i="45"/>
  <c r="Y238" i="45"/>
  <c r="Z238" i="45"/>
  <c r="AA238" i="45"/>
  <c r="AB238" i="45"/>
  <c r="AC238" i="45"/>
  <c r="AD238" i="45"/>
  <c r="AE238" i="45"/>
  <c r="AF238" i="45"/>
  <c r="AG238" i="45"/>
  <c r="AH238" i="45"/>
  <c r="AI238" i="45"/>
  <c r="E221" i="45"/>
  <c r="F221" i="45"/>
  <c r="G221" i="45"/>
  <c r="H221" i="45"/>
  <c r="I221" i="45"/>
  <c r="J221" i="45"/>
  <c r="K221" i="45"/>
  <c r="L221" i="45"/>
  <c r="M221" i="45"/>
  <c r="N221" i="45"/>
  <c r="O221" i="45"/>
  <c r="P221" i="45"/>
  <c r="Q221" i="45"/>
  <c r="R221" i="45"/>
  <c r="S221" i="45"/>
  <c r="T221" i="45"/>
  <c r="U221" i="45"/>
  <c r="V221" i="45"/>
  <c r="W221" i="45"/>
  <c r="X221" i="45"/>
  <c r="Y221" i="45"/>
  <c r="Z221" i="45"/>
  <c r="AA221" i="45"/>
  <c r="AB221" i="45"/>
  <c r="AC221" i="45"/>
  <c r="AD221" i="45"/>
  <c r="AE221" i="45"/>
  <c r="AF221" i="45"/>
  <c r="AG221" i="45"/>
  <c r="AH221" i="45"/>
  <c r="AI221" i="45"/>
  <c r="E167" i="45"/>
  <c r="F167" i="45"/>
  <c r="G167" i="45"/>
  <c r="H167" i="45"/>
  <c r="I167" i="45"/>
  <c r="J167" i="45"/>
  <c r="K167" i="45"/>
  <c r="L167" i="45"/>
  <c r="M167" i="45"/>
  <c r="N167" i="45"/>
  <c r="O167" i="45"/>
  <c r="P167" i="45"/>
  <c r="Q167" i="45"/>
  <c r="R167" i="45"/>
  <c r="S167" i="45"/>
  <c r="T167" i="45"/>
  <c r="AA167" i="45"/>
  <c r="AB167" i="45"/>
  <c r="AC167" i="45"/>
  <c r="AD167" i="45"/>
  <c r="AE167" i="45"/>
  <c r="AF167" i="45"/>
  <c r="AG167" i="45"/>
  <c r="AH167" i="45"/>
  <c r="AI167" i="45"/>
  <c r="E143" i="45"/>
  <c r="F143" i="45"/>
  <c r="G143" i="45"/>
  <c r="H143" i="45"/>
  <c r="I143" i="45"/>
  <c r="J143" i="45"/>
  <c r="K143" i="45"/>
  <c r="L143" i="45"/>
  <c r="M143" i="45"/>
  <c r="N143" i="45"/>
  <c r="O143" i="45"/>
  <c r="P143" i="45"/>
  <c r="Q143" i="45"/>
  <c r="R143" i="45"/>
  <c r="S143" i="45"/>
  <c r="T143" i="45"/>
  <c r="AA143" i="45"/>
  <c r="AB143" i="45"/>
  <c r="AC143" i="45"/>
  <c r="AD143" i="45"/>
  <c r="AE143" i="45"/>
  <c r="AF143" i="45"/>
  <c r="AG143" i="45"/>
  <c r="AH143" i="45"/>
  <c r="AI143" i="45"/>
  <c r="AJ238" i="45" l="1"/>
  <c r="AU357" i="1" s="1"/>
  <c r="AJ221" i="45"/>
  <c r="AJ167" i="45"/>
  <c r="AU287" i="1" s="1"/>
  <c r="AJ143" i="45"/>
  <c r="AU262" i="1" s="1"/>
  <c r="AQ357" i="1"/>
  <c r="AQ337" i="1"/>
  <c r="AQ262" i="1"/>
  <c r="AQ287" i="1"/>
  <c r="AU342" i="1" l="1"/>
  <c r="AV342" i="1" s="1"/>
  <c r="AU341" i="1"/>
  <c r="AV341" i="1" s="1"/>
  <c r="AM167" i="45"/>
  <c r="A269" i="44"/>
  <c r="AM143" i="45"/>
  <c r="A248" i="44"/>
  <c r="A334" i="44"/>
  <c r="D316" i="44"/>
  <c r="D248" i="44"/>
  <c r="AT262" i="1" s="1"/>
  <c r="AV262" i="1" s="1"/>
  <c r="D269" i="44"/>
  <c r="AT287" i="1" s="1"/>
  <c r="AV287" i="1" s="1"/>
  <c r="D334" i="44"/>
  <c r="AT357" i="1" s="1"/>
  <c r="AV357" i="1" s="1"/>
  <c r="E193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AA193" i="45"/>
  <c r="AB193" i="45"/>
  <c r="AC193" i="45"/>
  <c r="AD193" i="45"/>
  <c r="AE193" i="45"/>
  <c r="AF193" i="45"/>
  <c r="AG193" i="45"/>
  <c r="AH193" i="45"/>
  <c r="AI193" i="45"/>
  <c r="AJ193" i="45" l="1"/>
  <c r="AU308" i="1" s="1"/>
  <c r="AQ113" i="1"/>
  <c r="A107" i="44" s="1"/>
  <c r="AQ132" i="1"/>
  <c r="A126" i="44" s="1"/>
  <c r="AQ308" i="1"/>
  <c r="E261" i="45"/>
  <c r="F261" i="45"/>
  <c r="G261" i="45"/>
  <c r="H261" i="45"/>
  <c r="I261" i="45"/>
  <c r="J261" i="45"/>
  <c r="K261" i="45"/>
  <c r="L261" i="45"/>
  <c r="M261" i="45"/>
  <c r="N261" i="45"/>
  <c r="O261" i="45"/>
  <c r="P261" i="45"/>
  <c r="Q261" i="45"/>
  <c r="R261" i="45"/>
  <c r="S261" i="45"/>
  <c r="T261" i="45"/>
  <c r="U261" i="45"/>
  <c r="V261" i="45"/>
  <c r="W261" i="45"/>
  <c r="X261" i="45"/>
  <c r="Y261" i="45"/>
  <c r="Z261" i="45"/>
  <c r="AA261" i="45"/>
  <c r="AB261" i="45"/>
  <c r="AC261" i="45"/>
  <c r="AD261" i="45"/>
  <c r="AE261" i="45"/>
  <c r="AF261" i="45"/>
  <c r="AG261" i="45"/>
  <c r="AH261" i="45"/>
  <c r="AI261" i="45"/>
  <c r="E252" i="45"/>
  <c r="F252" i="45"/>
  <c r="G252" i="45"/>
  <c r="H252" i="45"/>
  <c r="I252" i="45"/>
  <c r="J252" i="45"/>
  <c r="K252" i="45"/>
  <c r="L252" i="45"/>
  <c r="M252" i="45"/>
  <c r="N252" i="45"/>
  <c r="O252" i="45"/>
  <c r="P252" i="45"/>
  <c r="Q252" i="45"/>
  <c r="R252" i="45"/>
  <c r="S252" i="45"/>
  <c r="T252" i="45"/>
  <c r="U252" i="45"/>
  <c r="V252" i="45"/>
  <c r="W252" i="45"/>
  <c r="X252" i="45"/>
  <c r="Y252" i="45"/>
  <c r="Z252" i="45"/>
  <c r="AA252" i="45"/>
  <c r="AB252" i="45"/>
  <c r="AC252" i="45"/>
  <c r="AD252" i="45"/>
  <c r="AE252" i="45"/>
  <c r="AF252" i="45"/>
  <c r="AG252" i="45"/>
  <c r="AH252" i="45"/>
  <c r="AI252" i="45"/>
  <c r="E48" i="45"/>
  <c r="F48" i="45"/>
  <c r="G48" i="45"/>
  <c r="H48" i="45"/>
  <c r="I48" i="45"/>
  <c r="J48" i="45"/>
  <c r="K48" i="45"/>
  <c r="L48" i="45"/>
  <c r="M48" i="45"/>
  <c r="N48" i="45"/>
  <c r="O48" i="45"/>
  <c r="P48" i="45"/>
  <c r="Q48" i="45"/>
  <c r="R48" i="45"/>
  <c r="S48" i="45"/>
  <c r="T48" i="45"/>
  <c r="AA48" i="45"/>
  <c r="AB48" i="45"/>
  <c r="AC48" i="45"/>
  <c r="AD48" i="45"/>
  <c r="AE48" i="45"/>
  <c r="AF48" i="45"/>
  <c r="AG48" i="45"/>
  <c r="AH48" i="45"/>
  <c r="AI48" i="45"/>
  <c r="E45" i="45"/>
  <c r="F45" i="45"/>
  <c r="G45" i="45"/>
  <c r="H45" i="45"/>
  <c r="I45" i="45"/>
  <c r="J45" i="45"/>
  <c r="K45" i="45"/>
  <c r="L45" i="45"/>
  <c r="M45" i="45"/>
  <c r="N45" i="45"/>
  <c r="O45" i="45"/>
  <c r="P45" i="45"/>
  <c r="Q45" i="45"/>
  <c r="R45" i="45"/>
  <c r="S45" i="45"/>
  <c r="T45" i="45"/>
  <c r="AA45" i="45"/>
  <c r="AB45" i="45"/>
  <c r="AC45" i="45"/>
  <c r="AD45" i="45"/>
  <c r="AE45" i="45"/>
  <c r="AF45" i="45"/>
  <c r="AG45" i="45"/>
  <c r="AH45" i="45"/>
  <c r="AI45" i="45"/>
  <c r="AO38" i="23"/>
  <c r="AO40" i="23" s="1"/>
  <c r="AP40" i="23" s="1"/>
  <c r="AM193" i="45" l="1"/>
  <c r="A290" i="44"/>
  <c r="D290" i="44"/>
  <c r="AT308" i="1" s="1"/>
  <c r="AV308" i="1" s="1"/>
  <c r="D126" i="44"/>
  <c r="D107" i="44"/>
  <c r="AT113" i="1" s="1"/>
  <c r="AV113" i="1" s="1"/>
  <c r="AJ261" i="45"/>
  <c r="AJ48" i="45"/>
  <c r="AU53" i="1" s="1"/>
  <c r="AJ45" i="45"/>
  <c r="AU51" i="1" s="1"/>
  <c r="AJ252" i="45"/>
  <c r="AU369" i="1" s="1"/>
  <c r="AV369" i="1" s="1"/>
  <c r="AH65" i="45"/>
  <c r="P65" i="45"/>
  <c r="J65" i="45"/>
  <c r="H65" i="45"/>
  <c r="M65" i="45"/>
  <c r="T65" i="45"/>
  <c r="AF65" i="45"/>
  <c r="AB65" i="45"/>
  <c r="Q65" i="45"/>
  <c r="E65" i="45"/>
  <c r="L65" i="45"/>
  <c r="G65" i="45"/>
  <c r="AE65" i="45"/>
  <c r="R65" i="45"/>
  <c r="F65" i="45"/>
  <c r="AQ377" i="1"/>
  <c r="AD65" i="45"/>
  <c r="AQ370" i="1"/>
  <c r="AI65" i="45"/>
  <c r="S65" i="45"/>
  <c r="K65" i="45"/>
  <c r="AQ53" i="1"/>
  <c r="AQ51" i="1"/>
  <c r="N65" i="45"/>
  <c r="AG65" i="45"/>
  <c r="AA65" i="45"/>
  <c r="O65" i="45"/>
  <c r="I65" i="45"/>
  <c r="AC65" i="45"/>
  <c r="AQ415" i="1"/>
  <c r="AQ120" i="1"/>
  <c r="A115" i="44" s="1"/>
  <c r="AQ69" i="1"/>
  <c r="AT132" i="1" l="1"/>
  <c r="AV132" i="1" s="1"/>
  <c r="AT136" i="1"/>
  <c r="AV136" i="1" s="1"/>
  <c r="AM301" i="45"/>
  <c r="A392" i="44"/>
  <c r="AM261" i="45"/>
  <c r="A355" i="44"/>
  <c r="AM65" i="45"/>
  <c r="A65" i="44"/>
  <c r="AM250" i="45"/>
  <c r="A348" i="44"/>
  <c r="A48" i="44"/>
  <c r="AM45" i="45"/>
  <c r="AM48" i="45"/>
  <c r="A50" i="44"/>
  <c r="D65" i="44"/>
  <c r="AT69" i="1" s="1"/>
  <c r="D115" i="44"/>
  <c r="AT120" i="1" s="1"/>
  <c r="AV120" i="1" s="1"/>
  <c r="D348" i="44"/>
  <c r="AT370" i="1" s="1"/>
  <c r="D355" i="44"/>
  <c r="D48" i="44"/>
  <c r="AT51" i="1" s="1"/>
  <c r="AV51" i="1" s="1"/>
  <c r="D50" i="44"/>
  <c r="AT53" i="1" s="1"/>
  <c r="AV53" i="1" s="1"/>
  <c r="D392" i="44"/>
  <c r="AT415" i="1" s="1"/>
  <c r="AJ65" i="45"/>
  <c r="AU69" i="1" s="1"/>
  <c r="E201" i="45"/>
  <c r="F201" i="45"/>
  <c r="G201" i="45"/>
  <c r="H201" i="45"/>
  <c r="I201" i="45"/>
  <c r="J201" i="45"/>
  <c r="K201" i="45"/>
  <c r="L201" i="45"/>
  <c r="M201" i="45"/>
  <c r="N201" i="45"/>
  <c r="O201" i="45"/>
  <c r="P201" i="45"/>
  <c r="Q201" i="45"/>
  <c r="R201" i="45"/>
  <c r="S201" i="45"/>
  <c r="T201" i="45"/>
  <c r="AA201" i="45"/>
  <c r="AB201" i="45"/>
  <c r="AC201" i="45"/>
  <c r="AD201" i="45"/>
  <c r="AE201" i="45"/>
  <c r="AF201" i="45"/>
  <c r="AG201" i="45"/>
  <c r="AH201" i="45"/>
  <c r="AI201" i="45"/>
  <c r="AV69" i="1" l="1"/>
  <c r="AJ201" i="45"/>
  <c r="AU316" i="1" s="1"/>
  <c r="AQ316" i="1"/>
  <c r="E160" i="45"/>
  <c r="F160" i="45"/>
  <c r="G160" i="45"/>
  <c r="H160" i="45"/>
  <c r="I160" i="45"/>
  <c r="J160" i="45"/>
  <c r="K160" i="45"/>
  <c r="L160" i="45"/>
  <c r="M160" i="45"/>
  <c r="N160" i="45"/>
  <c r="O160" i="45"/>
  <c r="P160" i="45"/>
  <c r="Q160" i="45"/>
  <c r="R160" i="45"/>
  <c r="S160" i="45"/>
  <c r="T160" i="45"/>
  <c r="AA160" i="45"/>
  <c r="AB160" i="45"/>
  <c r="AC160" i="45"/>
  <c r="AD160" i="45"/>
  <c r="AE160" i="45"/>
  <c r="AF160" i="45"/>
  <c r="AG160" i="45"/>
  <c r="AH160" i="45"/>
  <c r="AI160" i="45"/>
  <c r="AM201" i="45" l="1"/>
  <c r="A305" i="44"/>
  <c r="D305" i="44"/>
  <c r="AT316" i="1" s="1"/>
  <c r="AV316" i="1" s="1"/>
  <c r="AJ160" i="45"/>
  <c r="AU280" i="1" s="1"/>
  <c r="AQ280" i="1"/>
  <c r="E166" i="45"/>
  <c r="F166" i="45"/>
  <c r="G166" i="45"/>
  <c r="H166" i="45"/>
  <c r="I166" i="45"/>
  <c r="J166" i="45"/>
  <c r="K166" i="45"/>
  <c r="L166" i="45"/>
  <c r="M166" i="45"/>
  <c r="N166" i="45"/>
  <c r="O166" i="45"/>
  <c r="P166" i="45"/>
  <c r="Q166" i="45"/>
  <c r="R166" i="45"/>
  <c r="S166" i="45"/>
  <c r="T166" i="45"/>
  <c r="AA166" i="45"/>
  <c r="AB166" i="45"/>
  <c r="AC166" i="45"/>
  <c r="AD166" i="45"/>
  <c r="AE166" i="45"/>
  <c r="AF166" i="45"/>
  <c r="AG166" i="45"/>
  <c r="AH166" i="45"/>
  <c r="AI166" i="45"/>
  <c r="E142" i="45"/>
  <c r="F142" i="45"/>
  <c r="G142" i="45"/>
  <c r="H142" i="45"/>
  <c r="I142" i="45"/>
  <c r="J142" i="45"/>
  <c r="K142" i="45"/>
  <c r="L142" i="45"/>
  <c r="M142" i="45"/>
  <c r="N142" i="45"/>
  <c r="O142" i="45"/>
  <c r="P142" i="45"/>
  <c r="Q142" i="45"/>
  <c r="R142" i="45"/>
  <c r="S142" i="45"/>
  <c r="T142" i="45"/>
  <c r="AA142" i="45"/>
  <c r="AB142" i="45"/>
  <c r="AC142" i="45"/>
  <c r="AD142" i="45"/>
  <c r="AE142" i="45"/>
  <c r="AF142" i="45"/>
  <c r="AG142" i="45"/>
  <c r="AH142" i="45"/>
  <c r="AI142" i="45"/>
  <c r="AM160" i="45" l="1"/>
  <c r="A408" i="44"/>
  <c r="D408" i="44"/>
  <c r="AT280" i="1" s="1"/>
  <c r="AV280" i="1" s="1"/>
  <c r="AJ166" i="45"/>
  <c r="AU286" i="1" s="1"/>
  <c r="AJ142" i="45"/>
  <c r="AU261" i="1" s="1"/>
  <c r="AQ286" i="1"/>
  <c r="AQ261" i="1"/>
  <c r="AM142" i="45" l="1"/>
  <c r="A406" i="44"/>
  <c r="AM166" i="45"/>
  <c r="A407" i="44"/>
  <c r="D406" i="44"/>
  <c r="AT261" i="1" s="1"/>
  <c r="AV261" i="1" s="1"/>
  <c r="D407" i="44"/>
  <c r="AT286" i="1" s="1"/>
  <c r="AV286" i="1" s="1"/>
  <c r="E188" i="45"/>
  <c r="F188" i="45"/>
  <c r="G188" i="45"/>
  <c r="H188" i="45"/>
  <c r="I188" i="45"/>
  <c r="J188" i="45"/>
  <c r="K188" i="45"/>
  <c r="L188" i="45"/>
  <c r="M188" i="45"/>
  <c r="N188" i="45"/>
  <c r="O188" i="45"/>
  <c r="P188" i="45"/>
  <c r="Q188" i="45"/>
  <c r="R188" i="45"/>
  <c r="S188" i="45"/>
  <c r="T188" i="45"/>
  <c r="AA188" i="45"/>
  <c r="AB188" i="45"/>
  <c r="AC188" i="45"/>
  <c r="AD188" i="45"/>
  <c r="AE188" i="45"/>
  <c r="AF188" i="45"/>
  <c r="AG188" i="45"/>
  <c r="AH188" i="45"/>
  <c r="AI188" i="45"/>
  <c r="E113" i="45"/>
  <c r="F113" i="45"/>
  <c r="G113" i="45"/>
  <c r="H113" i="45"/>
  <c r="I113" i="45"/>
  <c r="J113" i="45"/>
  <c r="K113" i="45"/>
  <c r="L113" i="45"/>
  <c r="M113" i="45"/>
  <c r="N113" i="45"/>
  <c r="O113" i="45"/>
  <c r="P113" i="45"/>
  <c r="Q113" i="45"/>
  <c r="R113" i="45"/>
  <c r="S113" i="45"/>
  <c r="T113" i="45"/>
  <c r="AA113" i="45"/>
  <c r="AB113" i="45"/>
  <c r="AC113" i="45"/>
  <c r="AD113" i="45"/>
  <c r="AE113" i="45"/>
  <c r="AF113" i="45"/>
  <c r="AG113" i="45"/>
  <c r="AH113" i="45"/>
  <c r="AI113" i="45"/>
  <c r="AJ188" i="45" l="1"/>
  <c r="AU302" i="1" s="1"/>
  <c r="AJ113" i="45"/>
  <c r="AQ302" i="1"/>
  <c r="E215" i="45"/>
  <c r="F215" i="45"/>
  <c r="G215" i="45"/>
  <c r="H215" i="45"/>
  <c r="I215" i="45"/>
  <c r="J215" i="45"/>
  <c r="K215" i="45"/>
  <c r="L215" i="45"/>
  <c r="M215" i="45"/>
  <c r="N215" i="45"/>
  <c r="O215" i="45"/>
  <c r="P215" i="45"/>
  <c r="Q215" i="45"/>
  <c r="R215" i="45"/>
  <c r="S215" i="45"/>
  <c r="T215" i="45"/>
  <c r="U215" i="45"/>
  <c r="V215" i="45"/>
  <c r="W215" i="45"/>
  <c r="X215" i="45"/>
  <c r="Y215" i="45"/>
  <c r="Z215" i="45"/>
  <c r="AA215" i="45"/>
  <c r="AB215" i="45"/>
  <c r="AC215" i="45"/>
  <c r="AD215" i="45"/>
  <c r="AE215" i="45"/>
  <c r="AF215" i="45"/>
  <c r="AG215" i="45"/>
  <c r="AH215" i="45"/>
  <c r="AI215" i="45"/>
  <c r="E80" i="45"/>
  <c r="F80" i="45"/>
  <c r="G80" i="45"/>
  <c r="H80" i="45"/>
  <c r="I80" i="45"/>
  <c r="J80" i="45"/>
  <c r="K80" i="45"/>
  <c r="L80" i="45"/>
  <c r="M80" i="45"/>
  <c r="N80" i="45"/>
  <c r="O80" i="45"/>
  <c r="P80" i="45"/>
  <c r="Q80" i="45"/>
  <c r="R80" i="45"/>
  <c r="S80" i="45"/>
  <c r="T80" i="45"/>
  <c r="AA80" i="45"/>
  <c r="AB80" i="45"/>
  <c r="AC80" i="45"/>
  <c r="AD80" i="45"/>
  <c r="AE80" i="45"/>
  <c r="AF80" i="45"/>
  <c r="AG80" i="45"/>
  <c r="AH80" i="45"/>
  <c r="AI80" i="45"/>
  <c r="E23" i="45"/>
  <c r="F23" i="45"/>
  <c r="G23" i="45"/>
  <c r="H23" i="45"/>
  <c r="I23" i="45"/>
  <c r="J23" i="45"/>
  <c r="K23" i="45"/>
  <c r="L23" i="45"/>
  <c r="M23" i="45"/>
  <c r="N23" i="45"/>
  <c r="O23" i="45"/>
  <c r="P23" i="45"/>
  <c r="Q23" i="45"/>
  <c r="R23" i="45"/>
  <c r="S23" i="45"/>
  <c r="T23" i="45"/>
  <c r="AA23" i="45"/>
  <c r="AB23" i="45"/>
  <c r="AC23" i="45"/>
  <c r="AD23" i="45"/>
  <c r="AE23" i="45"/>
  <c r="AF23" i="45"/>
  <c r="AG23" i="45"/>
  <c r="AH23" i="45"/>
  <c r="AI23" i="45"/>
  <c r="E122" i="44"/>
  <c r="AU174" i="1" l="1"/>
  <c r="AV174" i="1" s="1"/>
  <c r="AU175" i="1"/>
  <c r="AV175" i="1" s="1"/>
  <c r="AM188" i="45"/>
  <c r="A285" i="44"/>
  <c r="D285" i="44"/>
  <c r="AT302" i="1" s="1"/>
  <c r="AV302" i="1" s="1"/>
  <c r="AJ80" i="45"/>
  <c r="AU83" i="1" s="1"/>
  <c r="AJ23" i="45"/>
  <c r="AU28" i="1" s="1"/>
  <c r="AJ215" i="45"/>
  <c r="AU321" i="1" s="1"/>
  <c r="AQ321" i="1"/>
  <c r="AQ83" i="1"/>
  <c r="AQ28" i="1"/>
  <c r="AQ128" i="1"/>
  <c r="A122" i="44" s="1"/>
  <c r="E46" i="45"/>
  <c r="F46" i="45"/>
  <c r="G46" i="45"/>
  <c r="H46" i="45"/>
  <c r="I46" i="45"/>
  <c r="J46" i="45"/>
  <c r="K46" i="45"/>
  <c r="L46" i="45"/>
  <c r="M46" i="45"/>
  <c r="N46" i="45"/>
  <c r="O46" i="45"/>
  <c r="P46" i="45"/>
  <c r="Q46" i="45"/>
  <c r="R46" i="45"/>
  <c r="S46" i="45"/>
  <c r="T46" i="45"/>
  <c r="AA46" i="45"/>
  <c r="AB46" i="45"/>
  <c r="AC46" i="45"/>
  <c r="AD46" i="45"/>
  <c r="AE46" i="45"/>
  <c r="AF46" i="45"/>
  <c r="AG46" i="45"/>
  <c r="AH46" i="45"/>
  <c r="AI46" i="45"/>
  <c r="E78" i="44"/>
  <c r="AM80" i="45" l="1"/>
  <c r="A77" i="44"/>
  <c r="D310" i="44"/>
  <c r="AT321" i="1" s="1"/>
  <c r="AV321" i="1" s="1"/>
  <c r="AM215" i="45"/>
  <c r="A310" i="44"/>
  <c r="AM23" i="45"/>
  <c r="A409" i="44"/>
  <c r="D409" i="44"/>
  <c r="D77" i="44"/>
  <c r="AT83" i="1" s="1"/>
  <c r="AV83" i="1" s="1"/>
  <c r="D122" i="44"/>
  <c r="AT128" i="1" s="1"/>
  <c r="AV128" i="1" s="1"/>
  <c r="AJ46" i="45"/>
  <c r="AU426" i="1" s="1"/>
  <c r="AQ426" i="1"/>
  <c r="AM46" i="45" l="1"/>
  <c r="A309" i="44"/>
  <c r="D309" i="44"/>
  <c r="AT426" i="1" s="1"/>
  <c r="AV426" i="1" s="1"/>
  <c r="AD82" i="45"/>
  <c r="E82" i="45"/>
  <c r="AG82" i="45"/>
  <c r="AC82" i="45"/>
  <c r="AB82" i="45"/>
  <c r="AA82" i="45"/>
  <c r="Q82" i="45"/>
  <c r="I82" i="45"/>
  <c r="S82" i="45"/>
  <c r="K82" i="45"/>
  <c r="F82" i="45"/>
  <c r="H82" i="45"/>
  <c r="T82" i="45"/>
  <c r="AH82" i="45"/>
  <c r="R82" i="45"/>
  <c r="J82" i="45"/>
  <c r="G82" i="45"/>
  <c r="AF82" i="45"/>
  <c r="AE82" i="45"/>
  <c r="P82" i="45"/>
  <c r="O82" i="45"/>
  <c r="M82" i="45"/>
  <c r="L82" i="45"/>
  <c r="N82" i="45"/>
  <c r="AQ84" i="1"/>
  <c r="AI82" i="45"/>
  <c r="AQ129" i="1"/>
  <c r="A123" i="44" s="1"/>
  <c r="E165" i="45"/>
  <c r="F165" i="45"/>
  <c r="G165" i="45"/>
  <c r="H165" i="45"/>
  <c r="I165" i="45"/>
  <c r="J165" i="45"/>
  <c r="K165" i="45"/>
  <c r="L165" i="45"/>
  <c r="M165" i="45"/>
  <c r="N165" i="45"/>
  <c r="O165" i="45"/>
  <c r="P165" i="45"/>
  <c r="Q165" i="45"/>
  <c r="R165" i="45"/>
  <c r="S165" i="45"/>
  <c r="T165" i="45"/>
  <c r="AA165" i="45"/>
  <c r="AB165" i="45"/>
  <c r="AC165" i="45"/>
  <c r="AD165" i="45"/>
  <c r="AE165" i="45"/>
  <c r="AF165" i="45"/>
  <c r="AG165" i="45"/>
  <c r="AH165" i="45"/>
  <c r="AI165" i="45"/>
  <c r="E141" i="45"/>
  <c r="F141" i="45"/>
  <c r="G141" i="45"/>
  <c r="H141" i="45"/>
  <c r="I141" i="45"/>
  <c r="J141" i="45"/>
  <c r="K141" i="45"/>
  <c r="L141" i="45"/>
  <c r="M141" i="45"/>
  <c r="N141" i="45"/>
  <c r="O141" i="45"/>
  <c r="P141" i="45"/>
  <c r="Q141" i="45"/>
  <c r="R141" i="45"/>
  <c r="S141" i="45"/>
  <c r="T141" i="45"/>
  <c r="AA141" i="45"/>
  <c r="AB141" i="45"/>
  <c r="AC141" i="45"/>
  <c r="AD141" i="45"/>
  <c r="AE141" i="45"/>
  <c r="AF141" i="45"/>
  <c r="AG141" i="45"/>
  <c r="AH141" i="45"/>
  <c r="AI141" i="45"/>
  <c r="AM82" i="45" l="1"/>
  <c r="A78" i="44"/>
  <c r="D123" i="44"/>
  <c r="AT129" i="1" s="1"/>
  <c r="AV129" i="1" s="1"/>
  <c r="D78" i="44"/>
  <c r="AT84" i="1" s="1"/>
  <c r="AJ82" i="45"/>
  <c r="AU84" i="1" s="1"/>
  <c r="AJ141" i="45"/>
  <c r="AU260" i="1" s="1"/>
  <c r="AJ165" i="45"/>
  <c r="AU285" i="1" s="1"/>
  <c r="AQ285" i="1"/>
  <c r="AQ260" i="1"/>
  <c r="E208" i="44"/>
  <c r="E225" i="44"/>
  <c r="E147" i="44"/>
  <c r="E93" i="44"/>
  <c r="E95" i="44"/>
  <c r="E96" i="44"/>
  <c r="E121" i="44"/>
  <c r="E124" i="44"/>
  <c r="E9" i="44"/>
  <c r="E11" i="44"/>
  <c r="E22" i="44"/>
  <c r="E23" i="44"/>
  <c r="E74" i="44"/>
  <c r="E75" i="44"/>
  <c r="E76" i="44"/>
  <c r="E79" i="44"/>
  <c r="AV84" i="1" l="1"/>
  <c r="AM165" i="45"/>
  <c r="A268" i="44"/>
  <c r="AM141" i="45"/>
  <c r="A247" i="44"/>
  <c r="D268" i="44"/>
  <c r="AT285" i="1" s="1"/>
  <c r="AV285" i="1" s="1"/>
  <c r="D247" i="44"/>
  <c r="AT260" i="1" s="1"/>
  <c r="AV260" i="1" s="1"/>
  <c r="AQ99" i="1"/>
  <c r="N192" i="45"/>
  <c r="O192" i="45"/>
  <c r="I225" i="45"/>
  <c r="J225" i="45"/>
  <c r="K225" i="45"/>
  <c r="L225" i="45"/>
  <c r="M225" i="45"/>
  <c r="N225" i="45"/>
  <c r="O225" i="45"/>
  <c r="P225" i="45"/>
  <c r="Q225" i="45"/>
  <c r="R225" i="45"/>
  <c r="S225" i="45"/>
  <c r="T225" i="45"/>
  <c r="U225" i="45"/>
  <c r="V225" i="45"/>
  <c r="W225" i="45"/>
  <c r="X225" i="45"/>
  <c r="Y225" i="45"/>
  <c r="Z225" i="45"/>
  <c r="AA225" i="45"/>
  <c r="AB225" i="45"/>
  <c r="AC225" i="45"/>
  <c r="AD225" i="45"/>
  <c r="AE225" i="45"/>
  <c r="AF225" i="45"/>
  <c r="AG225" i="45"/>
  <c r="AH225" i="45"/>
  <c r="AI225" i="45"/>
  <c r="I226" i="45"/>
  <c r="J226" i="45"/>
  <c r="K226" i="45"/>
  <c r="L226" i="45"/>
  <c r="M226" i="45"/>
  <c r="N226" i="45"/>
  <c r="O226" i="45"/>
  <c r="P226" i="45"/>
  <c r="Q226" i="45"/>
  <c r="R226" i="45"/>
  <c r="S226" i="45"/>
  <c r="T226" i="45"/>
  <c r="U226" i="45"/>
  <c r="V226" i="45"/>
  <c r="W226" i="45"/>
  <c r="X226" i="45"/>
  <c r="Y226" i="45"/>
  <c r="Z226" i="45"/>
  <c r="AA226" i="45"/>
  <c r="AB226" i="45"/>
  <c r="AC226" i="45"/>
  <c r="AD226" i="45"/>
  <c r="AE226" i="45"/>
  <c r="AF226" i="45"/>
  <c r="AG226" i="45"/>
  <c r="AH226" i="45"/>
  <c r="AI226" i="45"/>
  <c r="I230" i="45"/>
  <c r="J230" i="45"/>
  <c r="K230" i="45"/>
  <c r="L230" i="45"/>
  <c r="M230" i="45"/>
  <c r="N230" i="45"/>
  <c r="O230" i="45"/>
  <c r="P230" i="45"/>
  <c r="Q230" i="45"/>
  <c r="R230" i="45"/>
  <c r="S230" i="45"/>
  <c r="T230" i="45"/>
  <c r="U230" i="45"/>
  <c r="V230" i="45"/>
  <c r="W230" i="45"/>
  <c r="X230" i="45"/>
  <c r="Y230" i="45"/>
  <c r="Z230" i="45"/>
  <c r="AA230" i="45"/>
  <c r="AB230" i="45"/>
  <c r="AC230" i="45"/>
  <c r="AD230" i="45"/>
  <c r="AE230" i="45"/>
  <c r="AF230" i="45"/>
  <c r="AG230" i="45"/>
  <c r="AH230" i="45"/>
  <c r="AI230" i="45"/>
  <c r="I235" i="45"/>
  <c r="J235" i="45"/>
  <c r="K235" i="45"/>
  <c r="L235" i="45"/>
  <c r="M235" i="45"/>
  <c r="N235" i="45"/>
  <c r="O235" i="45"/>
  <c r="P235" i="45"/>
  <c r="Q235" i="45"/>
  <c r="R235" i="45"/>
  <c r="S235" i="45"/>
  <c r="T235" i="45"/>
  <c r="U235" i="45"/>
  <c r="V235" i="45"/>
  <c r="W235" i="45"/>
  <c r="X235" i="45"/>
  <c r="Y235" i="45"/>
  <c r="Z235" i="45"/>
  <c r="AA235" i="45"/>
  <c r="AB235" i="45"/>
  <c r="AC235" i="45"/>
  <c r="AD235" i="45"/>
  <c r="AE235" i="45"/>
  <c r="AF235" i="45"/>
  <c r="AG235" i="45"/>
  <c r="AH235" i="45"/>
  <c r="AI235" i="45"/>
  <c r="I237" i="45"/>
  <c r="J237" i="45"/>
  <c r="K237" i="45"/>
  <c r="L237" i="45"/>
  <c r="M237" i="45"/>
  <c r="N237" i="45"/>
  <c r="O237" i="45"/>
  <c r="P237" i="45"/>
  <c r="Q237" i="45"/>
  <c r="R237" i="45"/>
  <c r="S237" i="45"/>
  <c r="T237" i="45"/>
  <c r="U237" i="45"/>
  <c r="V237" i="45"/>
  <c r="W237" i="45"/>
  <c r="X237" i="45"/>
  <c r="Y237" i="45"/>
  <c r="Z237" i="45"/>
  <c r="AA237" i="45"/>
  <c r="AB237" i="45"/>
  <c r="AC237" i="45"/>
  <c r="AD237" i="45"/>
  <c r="AE237" i="45"/>
  <c r="AF237" i="45"/>
  <c r="AG237" i="45"/>
  <c r="AH237" i="45"/>
  <c r="AI237" i="45"/>
  <c r="I241" i="45"/>
  <c r="J241" i="45"/>
  <c r="K241" i="45"/>
  <c r="L241" i="45"/>
  <c r="M241" i="45"/>
  <c r="N241" i="45"/>
  <c r="O241" i="45"/>
  <c r="P241" i="45"/>
  <c r="Q241" i="45"/>
  <c r="R241" i="45"/>
  <c r="S241" i="45"/>
  <c r="T241" i="45"/>
  <c r="U241" i="45"/>
  <c r="V241" i="45"/>
  <c r="W241" i="45"/>
  <c r="X241" i="45"/>
  <c r="Y241" i="45"/>
  <c r="Z241" i="45"/>
  <c r="AA241" i="45"/>
  <c r="AB241" i="45"/>
  <c r="AC241" i="45"/>
  <c r="AD241" i="45"/>
  <c r="AE241" i="45"/>
  <c r="AF241" i="45"/>
  <c r="AG241" i="45"/>
  <c r="AH241" i="45"/>
  <c r="AI241" i="45"/>
  <c r="I257" i="45"/>
  <c r="J257" i="45"/>
  <c r="K257" i="45"/>
  <c r="L257" i="45"/>
  <c r="M257" i="45"/>
  <c r="N257" i="45"/>
  <c r="O257" i="45"/>
  <c r="P257" i="45"/>
  <c r="Q257" i="45"/>
  <c r="R257" i="45"/>
  <c r="S257" i="45"/>
  <c r="T257" i="45"/>
  <c r="U257" i="45"/>
  <c r="V257" i="45"/>
  <c r="W257" i="45"/>
  <c r="X257" i="45"/>
  <c r="Y257" i="45"/>
  <c r="Z257" i="45"/>
  <c r="AA257" i="45"/>
  <c r="AB257" i="45"/>
  <c r="AC257" i="45"/>
  <c r="AD257" i="45"/>
  <c r="AE257" i="45"/>
  <c r="AF257" i="45"/>
  <c r="AG257" i="45"/>
  <c r="AH257" i="45"/>
  <c r="AI257" i="45"/>
  <c r="I259" i="45"/>
  <c r="J259" i="45"/>
  <c r="K259" i="45"/>
  <c r="L259" i="45"/>
  <c r="M259" i="45"/>
  <c r="N259" i="45"/>
  <c r="O259" i="45"/>
  <c r="P259" i="45"/>
  <c r="Q259" i="45"/>
  <c r="R259" i="45"/>
  <c r="S259" i="45"/>
  <c r="T259" i="45"/>
  <c r="U259" i="45"/>
  <c r="V259" i="45"/>
  <c r="W259" i="45"/>
  <c r="X259" i="45"/>
  <c r="Y259" i="45"/>
  <c r="Z259" i="45"/>
  <c r="AA259" i="45"/>
  <c r="AB259" i="45"/>
  <c r="AC259" i="45"/>
  <c r="AD259" i="45"/>
  <c r="AE259" i="45"/>
  <c r="AF259" i="45"/>
  <c r="AG259" i="45"/>
  <c r="AH259" i="45"/>
  <c r="AI259" i="45"/>
  <c r="I260" i="45"/>
  <c r="J260" i="45"/>
  <c r="K260" i="45"/>
  <c r="L260" i="45"/>
  <c r="M260" i="45"/>
  <c r="N260" i="45"/>
  <c r="O260" i="45"/>
  <c r="P260" i="45"/>
  <c r="Q260" i="45"/>
  <c r="R260" i="45"/>
  <c r="S260" i="45"/>
  <c r="T260" i="45"/>
  <c r="U260" i="45"/>
  <c r="V260" i="45"/>
  <c r="W260" i="45"/>
  <c r="X260" i="45"/>
  <c r="Y260" i="45"/>
  <c r="Z260" i="45"/>
  <c r="AA260" i="45"/>
  <c r="AB260" i="45"/>
  <c r="AC260" i="45"/>
  <c r="AD260" i="45"/>
  <c r="AE260" i="45"/>
  <c r="AF260" i="45"/>
  <c r="AG260" i="45"/>
  <c r="AH260" i="45"/>
  <c r="AI260" i="45"/>
  <c r="I262" i="45"/>
  <c r="J262" i="45"/>
  <c r="K262" i="45"/>
  <c r="L262" i="45"/>
  <c r="M262" i="45"/>
  <c r="N262" i="45"/>
  <c r="O262" i="45"/>
  <c r="P262" i="45"/>
  <c r="Q262" i="45"/>
  <c r="R262" i="45"/>
  <c r="S262" i="45"/>
  <c r="T262" i="45"/>
  <c r="U262" i="45"/>
  <c r="V262" i="45"/>
  <c r="W262" i="45"/>
  <c r="X262" i="45"/>
  <c r="Y262" i="45"/>
  <c r="Z262" i="45"/>
  <c r="AA262" i="45"/>
  <c r="AB262" i="45"/>
  <c r="AC262" i="45"/>
  <c r="AD262" i="45"/>
  <c r="AE262" i="45"/>
  <c r="AF262" i="45"/>
  <c r="AG262" i="45"/>
  <c r="AH262" i="45"/>
  <c r="AI262" i="45"/>
  <c r="I263" i="45"/>
  <c r="J263" i="45"/>
  <c r="K263" i="45"/>
  <c r="L263" i="45"/>
  <c r="M263" i="45"/>
  <c r="N263" i="45"/>
  <c r="O263" i="45"/>
  <c r="P263" i="45"/>
  <c r="Q263" i="45"/>
  <c r="R263" i="45"/>
  <c r="S263" i="45"/>
  <c r="T263" i="45"/>
  <c r="U263" i="45"/>
  <c r="V263" i="45"/>
  <c r="W263" i="45"/>
  <c r="X263" i="45"/>
  <c r="Y263" i="45"/>
  <c r="Z263" i="45"/>
  <c r="AA263" i="45"/>
  <c r="AB263" i="45"/>
  <c r="AC263" i="45"/>
  <c r="AD263" i="45"/>
  <c r="AE263" i="45"/>
  <c r="AF263" i="45"/>
  <c r="AG263" i="45"/>
  <c r="AH263" i="45"/>
  <c r="AI263" i="45"/>
  <c r="I264" i="45"/>
  <c r="J264" i="45"/>
  <c r="K264" i="45"/>
  <c r="L264" i="45"/>
  <c r="M264" i="45"/>
  <c r="N264" i="45"/>
  <c r="O264" i="45"/>
  <c r="P264" i="45"/>
  <c r="Q264" i="45"/>
  <c r="R264" i="45"/>
  <c r="S264" i="45"/>
  <c r="T264" i="45"/>
  <c r="U264" i="45"/>
  <c r="V264" i="45"/>
  <c r="W264" i="45"/>
  <c r="X264" i="45"/>
  <c r="Y264" i="45"/>
  <c r="Z264" i="45"/>
  <c r="AA264" i="45"/>
  <c r="AB264" i="45"/>
  <c r="AC264" i="45"/>
  <c r="AD264" i="45"/>
  <c r="AE264" i="45"/>
  <c r="AF264" i="45"/>
  <c r="AG264" i="45"/>
  <c r="AH264" i="45"/>
  <c r="AI264" i="45"/>
  <c r="I294" i="45"/>
  <c r="J294" i="45"/>
  <c r="K294" i="45"/>
  <c r="L294" i="45"/>
  <c r="M294" i="45"/>
  <c r="N294" i="45"/>
  <c r="O294" i="45"/>
  <c r="P294" i="45"/>
  <c r="Q294" i="45"/>
  <c r="R294" i="45"/>
  <c r="S294" i="45"/>
  <c r="T294" i="45"/>
  <c r="U294" i="45"/>
  <c r="V294" i="45"/>
  <c r="W294" i="45"/>
  <c r="X294" i="45"/>
  <c r="Y294" i="45"/>
  <c r="Z294" i="45"/>
  <c r="AA294" i="45"/>
  <c r="AB294" i="45"/>
  <c r="AC294" i="45"/>
  <c r="AD294" i="45"/>
  <c r="AE294" i="45"/>
  <c r="AF294" i="45"/>
  <c r="AG294" i="45"/>
  <c r="AH294" i="45"/>
  <c r="AI294" i="45"/>
  <c r="I295" i="45"/>
  <c r="J295" i="45"/>
  <c r="K295" i="45"/>
  <c r="L295" i="45"/>
  <c r="M295" i="45"/>
  <c r="N295" i="45"/>
  <c r="O295" i="45"/>
  <c r="P295" i="45"/>
  <c r="Q295" i="45"/>
  <c r="R295" i="45"/>
  <c r="S295" i="45"/>
  <c r="T295" i="45"/>
  <c r="U295" i="45"/>
  <c r="V295" i="45"/>
  <c r="W295" i="45"/>
  <c r="X295" i="45"/>
  <c r="Y295" i="45"/>
  <c r="Z295" i="45"/>
  <c r="AA295" i="45"/>
  <c r="AB295" i="45"/>
  <c r="AC295" i="45"/>
  <c r="AD295" i="45"/>
  <c r="AE295" i="45"/>
  <c r="AF295" i="45"/>
  <c r="AG295" i="45"/>
  <c r="AH295" i="45"/>
  <c r="AI295" i="45"/>
  <c r="I297" i="45"/>
  <c r="J297" i="45"/>
  <c r="K297" i="45"/>
  <c r="L297" i="45"/>
  <c r="M297" i="45"/>
  <c r="N297" i="45"/>
  <c r="O297" i="45"/>
  <c r="P297" i="45"/>
  <c r="Q297" i="45"/>
  <c r="R297" i="45"/>
  <c r="S297" i="45"/>
  <c r="T297" i="45"/>
  <c r="U297" i="45"/>
  <c r="V297" i="45"/>
  <c r="W297" i="45"/>
  <c r="X297" i="45"/>
  <c r="Y297" i="45"/>
  <c r="Z297" i="45"/>
  <c r="AA297" i="45"/>
  <c r="AB297" i="45"/>
  <c r="AC297" i="45"/>
  <c r="AD297" i="45"/>
  <c r="AE297" i="45"/>
  <c r="AF297" i="45"/>
  <c r="AG297" i="45"/>
  <c r="AH297" i="45"/>
  <c r="AI297" i="45"/>
  <c r="I307" i="45"/>
  <c r="J307" i="45"/>
  <c r="K307" i="45"/>
  <c r="L307" i="45"/>
  <c r="M307" i="45"/>
  <c r="N307" i="45"/>
  <c r="O307" i="45"/>
  <c r="P307" i="45"/>
  <c r="Q307" i="45"/>
  <c r="R307" i="45"/>
  <c r="S307" i="45"/>
  <c r="T307" i="45"/>
  <c r="U307" i="45"/>
  <c r="V307" i="45"/>
  <c r="W307" i="45"/>
  <c r="X307" i="45"/>
  <c r="Y307" i="45"/>
  <c r="Z307" i="45"/>
  <c r="AA307" i="45"/>
  <c r="AB307" i="45"/>
  <c r="AC307" i="45"/>
  <c r="AD307" i="45"/>
  <c r="AE307" i="45"/>
  <c r="AF307" i="45"/>
  <c r="AG307" i="45"/>
  <c r="AH307" i="45"/>
  <c r="AI307" i="45"/>
  <c r="H225" i="45"/>
  <c r="H226" i="45"/>
  <c r="H230" i="45"/>
  <c r="H235" i="45"/>
  <c r="H237" i="45"/>
  <c r="H241" i="45"/>
  <c r="H257" i="45"/>
  <c r="H259" i="45"/>
  <c r="H260" i="45"/>
  <c r="H262" i="45"/>
  <c r="H263" i="45"/>
  <c r="H264" i="45"/>
  <c r="H294" i="45"/>
  <c r="H295" i="45"/>
  <c r="H297" i="45"/>
  <c r="H307" i="45"/>
  <c r="G225" i="45"/>
  <c r="G226" i="45"/>
  <c r="G230" i="45"/>
  <c r="G235" i="45"/>
  <c r="G237" i="45"/>
  <c r="G241" i="45"/>
  <c r="G257" i="45"/>
  <c r="G259" i="45"/>
  <c r="G260" i="45"/>
  <c r="G262" i="45"/>
  <c r="G263" i="45"/>
  <c r="G264" i="45"/>
  <c r="G294" i="45"/>
  <c r="G295" i="45"/>
  <c r="G297" i="45"/>
  <c r="G307" i="45"/>
  <c r="F225" i="45"/>
  <c r="F226" i="45"/>
  <c r="F230" i="45"/>
  <c r="F235" i="45"/>
  <c r="F237" i="45"/>
  <c r="F241" i="45"/>
  <c r="F257" i="45"/>
  <c r="F259" i="45"/>
  <c r="F260" i="45"/>
  <c r="F262" i="45"/>
  <c r="F263" i="45"/>
  <c r="F264" i="45"/>
  <c r="F294" i="45"/>
  <c r="F295" i="45"/>
  <c r="F297" i="45"/>
  <c r="F307" i="45"/>
  <c r="E225" i="45"/>
  <c r="E226" i="45"/>
  <c r="E230" i="45"/>
  <c r="E235" i="45"/>
  <c r="E237" i="45"/>
  <c r="E241" i="45"/>
  <c r="E257" i="45"/>
  <c r="E259" i="45"/>
  <c r="E260" i="45"/>
  <c r="E262" i="45"/>
  <c r="E263" i="45"/>
  <c r="E264" i="45"/>
  <c r="E294" i="45"/>
  <c r="E295" i="45"/>
  <c r="E297" i="45"/>
  <c r="D93" i="44" l="1"/>
  <c r="AT99" i="1" s="1"/>
  <c r="AV99" i="1" s="1"/>
  <c r="A93" i="44"/>
  <c r="AJ260" i="45"/>
  <c r="AU376" i="1" s="1"/>
  <c r="AJ264" i="45"/>
  <c r="AU380" i="1" s="1"/>
  <c r="AJ259" i="45"/>
  <c r="AU375" i="1" s="1"/>
  <c r="AJ263" i="45"/>
  <c r="AJ262" i="45"/>
  <c r="AU378" i="1" s="1"/>
  <c r="AJ257" i="45"/>
  <c r="AU366" i="1" s="1"/>
  <c r="AJ230" i="45"/>
  <c r="AU348" i="1" s="1"/>
  <c r="AJ225" i="45"/>
  <c r="AU343" i="1" s="1"/>
  <c r="AJ226" i="45"/>
  <c r="AU345" i="1" s="1"/>
  <c r="AJ241" i="45"/>
  <c r="AU359" i="1" s="1"/>
  <c r="AJ237" i="45"/>
  <c r="AU355" i="1" s="1"/>
  <c r="AJ235" i="45"/>
  <c r="AU353" i="1" s="1"/>
  <c r="AJ295" i="45"/>
  <c r="AU410" i="1" s="1"/>
  <c r="AJ294" i="45"/>
  <c r="AU409" i="1" s="1"/>
  <c r="AJ297" i="45"/>
  <c r="AU412" i="1" s="1"/>
  <c r="F47" i="45"/>
  <c r="E47" i="45"/>
  <c r="H47" i="45"/>
  <c r="I47" i="45"/>
  <c r="P47" i="45"/>
  <c r="O47" i="45"/>
  <c r="N47" i="45"/>
  <c r="M47" i="45"/>
  <c r="G47" i="45"/>
  <c r="L47" i="45"/>
  <c r="K47" i="45"/>
  <c r="J47" i="45"/>
  <c r="U5" i="1"/>
  <c r="AG5" i="1"/>
  <c r="AM5" i="1"/>
  <c r="R5" i="1"/>
  <c r="AD5" i="1"/>
  <c r="X5" i="1"/>
  <c r="AJ5" i="1"/>
  <c r="AJ2" i="1" s="1"/>
  <c r="AA5" i="1"/>
  <c r="S5" i="1"/>
  <c r="Y5" i="1"/>
  <c r="AK5" i="1"/>
  <c r="N5" i="1"/>
  <c r="T5" i="1"/>
  <c r="AL5" i="1"/>
  <c r="O5" i="1"/>
  <c r="V5" i="1"/>
  <c r="P5" i="1"/>
  <c r="AB5" i="1"/>
  <c r="AB2" i="1" s="1"/>
  <c r="AH5" i="1"/>
  <c r="AN5" i="1"/>
  <c r="Q5" i="1"/>
  <c r="W5" i="1"/>
  <c r="AI5" i="1"/>
  <c r="AO5" i="1"/>
  <c r="Z5" i="1"/>
  <c r="L5" i="1"/>
  <c r="M5" i="1"/>
  <c r="AQ7" i="1"/>
  <c r="A6" i="44" s="1"/>
  <c r="AQ418" i="1"/>
  <c r="AQ407" i="1"/>
  <c r="AQ398" i="1"/>
  <c r="AQ388" i="1"/>
  <c r="AQ382" i="1"/>
  <c r="AQ373" i="1"/>
  <c r="AQ365" i="1"/>
  <c r="AQ353" i="1"/>
  <c r="AQ335" i="1"/>
  <c r="AQ328" i="1"/>
  <c r="AQ320" i="1"/>
  <c r="AQ301" i="1"/>
  <c r="AQ295" i="1"/>
  <c r="AQ281" i="1"/>
  <c r="AQ274" i="1"/>
  <c r="AQ259" i="1"/>
  <c r="AQ253" i="1"/>
  <c r="AQ247" i="1"/>
  <c r="AQ235" i="1"/>
  <c r="A220" i="44" s="1"/>
  <c r="AQ229" i="1"/>
  <c r="A214" i="44" s="1"/>
  <c r="AQ223" i="1"/>
  <c r="A208" i="44" s="1"/>
  <c r="AQ217" i="1"/>
  <c r="A202" i="44" s="1"/>
  <c r="AQ211" i="1"/>
  <c r="A196" i="44" s="1"/>
  <c r="AQ205" i="1"/>
  <c r="A190" i="44" s="1"/>
  <c r="D160" i="44"/>
  <c r="AQ151" i="1"/>
  <c r="A151" i="44" s="1"/>
  <c r="AQ141" i="1"/>
  <c r="AQ126" i="1"/>
  <c r="A120" i="44" s="1"/>
  <c r="AQ118" i="1"/>
  <c r="A113" i="44" s="1"/>
  <c r="AQ108" i="1"/>
  <c r="A103" i="44" s="1"/>
  <c r="AQ101" i="1"/>
  <c r="A96" i="44" s="1"/>
  <c r="AQ82" i="1"/>
  <c r="AQ76" i="1"/>
  <c r="AQ64" i="1"/>
  <c r="AQ54" i="1"/>
  <c r="A51" i="44" s="1"/>
  <c r="AQ45" i="1"/>
  <c r="AQ27" i="1"/>
  <c r="AQ21" i="1"/>
  <c r="AQ14" i="1"/>
  <c r="AQ34" i="1"/>
  <c r="AQ9" i="1"/>
  <c r="AQ10" i="1"/>
  <c r="AQ427" i="1"/>
  <c r="AQ414" i="1"/>
  <c r="AQ403" i="1"/>
  <c r="AQ396" i="1"/>
  <c r="AQ386" i="1"/>
  <c r="A364" i="44" s="1"/>
  <c r="AQ379" i="1"/>
  <c r="AQ371" i="1"/>
  <c r="AQ359" i="1"/>
  <c r="AQ345" i="1"/>
  <c r="AM228" i="45" s="1"/>
  <c r="AQ326" i="1"/>
  <c r="AQ317" i="1"/>
  <c r="AQ306" i="1"/>
  <c r="AQ299" i="1"/>
  <c r="AQ293" i="1"/>
  <c r="AQ278" i="1"/>
  <c r="AQ272" i="1"/>
  <c r="A256" i="44" s="1"/>
  <c r="AQ257" i="1"/>
  <c r="AQ251" i="1"/>
  <c r="AQ245" i="1"/>
  <c r="A231" i="44" s="1"/>
  <c r="AQ239" i="1"/>
  <c r="A224" i="44" s="1"/>
  <c r="AQ233" i="1"/>
  <c r="A218" i="44" s="1"/>
  <c r="AQ227" i="1"/>
  <c r="A212" i="44" s="1"/>
  <c r="AQ221" i="1"/>
  <c r="A206" i="44" s="1"/>
  <c r="AQ215" i="1"/>
  <c r="A200" i="44" s="1"/>
  <c r="AQ209" i="1"/>
  <c r="A194" i="44" s="1"/>
  <c r="AQ203" i="1"/>
  <c r="A188" i="44" s="1"/>
  <c r="AQ156" i="1"/>
  <c r="A156" i="44" s="1"/>
  <c r="AQ147" i="1"/>
  <c r="AQ139" i="1"/>
  <c r="A139" i="44" s="1"/>
  <c r="AQ124" i="1"/>
  <c r="A118" i="44" s="1"/>
  <c r="AQ116" i="1"/>
  <c r="A110" i="44" s="1"/>
  <c r="AQ106" i="1"/>
  <c r="A101" i="44" s="1"/>
  <c r="AQ98" i="1"/>
  <c r="A94" i="44" s="1"/>
  <c r="AQ80" i="1"/>
  <c r="AQ72" i="1"/>
  <c r="AQ61" i="1"/>
  <c r="AQ50" i="1"/>
  <c r="AQ43" i="1"/>
  <c r="AQ32" i="1"/>
  <c r="A30" i="44" s="1"/>
  <c r="AQ25" i="1"/>
  <c r="AQ19" i="1"/>
  <c r="AQ412" i="1"/>
  <c r="AQ401" i="1"/>
  <c r="AQ392" i="1"/>
  <c r="AQ385" i="1"/>
  <c r="AQ378" i="1"/>
  <c r="AQ368" i="1"/>
  <c r="AQ356" i="1"/>
  <c r="AM240" i="45" s="1"/>
  <c r="AQ344" i="1"/>
  <c r="A322" i="44" s="1"/>
  <c r="AQ332" i="1"/>
  <c r="AQ325" i="1"/>
  <c r="AQ315" i="1"/>
  <c r="AQ305" i="1"/>
  <c r="AQ298" i="1"/>
  <c r="AQ284" i="1"/>
  <c r="AQ277" i="1"/>
  <c r="AM157" i="45" s="1"/>
  <c r="AQ271" i="1"/>
  <c r="AQ256" i="1"/>
  <c r="AQ250" i="1"/>
  <c r="AQ244" i="1"/>
  <c r="AQ238" i="1"/>
  <c r="A223" i="44" s="1"/>
  <c r="AQ232" i="1"/>
  <c r="A217" i="44" s="1"/>
  <c r="AQ226" i="1"/>
  <c r="A211" i="44" s="1"/>
  <c r="AQ220" i="1"/>
  <c r="A205" i="44" s="1"/>
  <c r="AQ214" i="1"/>
  <c r="A199" i="44" s="1"/>
  <c r="AQ208" i="1"/>
  <c r="A193" i="44" s="1"/>
  <c r="AQ202" i="1"/>
  <c r="A187" i="44" s="1"/>
  <c r="AQ155" i="1"/>
  <c r="A155" i="44" s="1"/>
  <c r="AQ146" i="1"/>
  <c r="A146" i="44" s="1"/>
  <c r="AQ123" i="1"/>
  <c r="A117" i="44" s="1"/>
  <c r="AQ115" i="1"/>
  <c r="A109" i="44" s="1"/>
  <c r="AQ104" i="1"/>
  <c r="A99" i="44" s="1"/>
  <c r="AQ97" i="1"/>
  <c r="AQ79" i="1"/>
  <c r="AQ71" i="1"/>
  <c r="AQ60" i="1"/>
  <c r="AQ49" i="1"/>
  <c r="AQ38" i="1"/>
  <c r="AQ31" i="1"/>
  <c r="AQ24" i="1"/>
  <c r="AQ18" i="1"/>
  <c r="AQ419" i="1"/>
  <c r="AQ409" i="1"/>
  <c r="AQ399" i="1"/>
  <c r="AQ390" i="1"/>
  <c r="AQ383" i="1"/>
  <c r="AQ375" i="1"/>
  <c r="AQ366" i="1"/>
  <c r="AQ354" i="1"/>
  <c r="A332" i="44" s="1"/>
  <c r="AQ336" i="1"/>
  <c r="AQ330" i="1"/>
  <c r="AQ323" i="1"/>
  <c r="AQ313" i="1"/>
  <c r="AQ303" i="1"/>
  <c r="AQ296" i="1"/>
  <c r="AQ282" i="1"/>
  <c r="AQ275" i="1"/>
  <c r="AQ269" i="1"/>
  <c r="AQ254" i="1"/>
  <c r="AQ248" i="1"/>
  <c r="AQ242" i="1"/>
  <c r="A227" i="44" s="1"/>
  <c r="AQ236" i="1"/>
  <c r="A221" i="44" s="1"/>
  <c r="AQ230" i="1"/>
  <c r="A215" i="44" s="1"/>
  <c r="AQ224" i="1"/>
  <c r="A209" i="44" s="1"/>
  <c r="AQ218" i="1"/>
  <c r="A203" i="44" s="1"/>
  <c r="AQ206" i="1"/>
  <c r="A191" i="44" s="1"/>
  <c r="AQ153" i="1"/>
  <c r="A153" i="44" s="1"/>
  <c r="AQ143" i="1"/>
  <c r="A143" i="44" s="1"/>
  <c r="AQ127" i="1"/>
  <c r="A121" i="44" s="1"/>
  <c r="AQ119" i="1"/>
  <c r="A114" i="44" s="1"/>
  <c r="AQ110" i="1"/>
  <c r="A104" i="44" s="1"/>
  <c r="AQ102" i="1"/>
  <c r="A97" i="44" s="1"/>
  <c r="AQ85" i="1"/>
  <c r="AQ77" i="1"/>
  <c r="AQ66" i="1"/>
  <c r="AQ55" i="1"/>
  <c r="AQ46" i="1"/>
  <c r="AQ36" i="1"/>
  <c r="AQ29" i="1"/>
  <c r="AQ22" i="1"/>
  <c r="AQ15" i="1"/>
  <c r="AQ428" i="1"/>
  <c r="AQ417" i="1"/>
  <c r="AQ406" i="1"/>
  <c r="AQ397" i="1"/>
  <c r="AQ387" i="1"/>
  <c r="AQ380" i="1"/>
  <c r="AQ372" i="1"/>
  <c r="AQ364" i="1"/>
  <c r="AQ348" i="1"/>
  <c r="AQ334" i="1"/>
  <c r="AQ327" i="1"/>
  <c r="AQ318" i="1"/>
  <c r="AQ307" i="1"/>
  <c r="AQ300" i="1"/>
  <c r="AQ294" i="1"/>
  <c r="AQ279" i="1"/>
  <c r="AQ273" i="1"/>
  <c r="AQ258" i="1"/>
  <c r="AQ252" i="1"/>
  <c r="A238" i="44" s="1"/>
  <c r="AQ246" i="1"/>
  <c r="AQ240" i="1"/>
  <c r="A225" i="44" s="1"/>
  <c r="AQ234" i="1"/>
  <c r="A219" i="44" s="1"/>
  <c r="AQ228" i="1"/>
  <c r="A213" i="44" s="1"/>
  <c r="AQ222" i="1"/>
  <c r="A207" i="44" s="1"/>
  <c r="AQ216" i="1"/>
  <c r="A201" i="44" s="1"/>
  <c r="AQ210" i="1"/>
  <c r="A195" i="44" s="1"/>
  <c r="AQ204" i="1"/>
  <c r="A189" i="44" s="1"/>
  <c r="A158" i="44"/>
  <c r="AQ149" i="1"/>
  <c r="A149" i="44" s="1"/>
  <c r="AQ140" i="1"/>
  <c r="A140" i="44" s="1"/>
  <c r="AQ125" i="1"/>
  <c r="A119" i="44" s="1"/>
  <c r="AQ117" i="1"/>
  <c r="A111" i="44" s="1"/>
  <c r="AQ107" i="1"/>
  <c r="A102" i="44" s="1"/>
  <c r="AQ100" i="1"/>
  <c r="A95" i="44" s="1"/>
  <c r="AQ81" i="1"/>
  <c r="AQ75" i="1"/>
  <c r="AQ63" i="1"/>
  <c r="AQ52" i="1"/>
  <c r="AQ44" i="1"/>
  <c r="AQ33" i="1"/>
  <c r="AQ26" i="1"/>
  <c r="A25" i="44" s="1"/>
  <c r="AQ20" i="1"/>
  <c r="A19" i="44" s="1"/>
  <c r="AQ12" i="1"/>
  <c r="AQ429" i="1"/>
  <c r="M7" i="44" s="1"/>
  <c r="E307" i="45"/>
  <c r="AJ307" i="45" s="1"/>
  <c r="AU421" i="1" s="1"/>
  <c r="AQ421" i="1"/>
  <c r="AQ420" i="1"/>
  <c r="AQ410" i="1"/>
  <c r="AQ400" i="1"/>
  <c r="AQ391" i="1"/>
  <c r="AQ384" i="1"/>
  <c r="AQ376" i="1"/>
  <c r="AQ367" i="1"/>
  <c r="AQ355" i="1"/>
  <c r="AM238" i="45" s="1"/>
  <c r="AQ343" i="1"/>
  <c r="AQ331" i="1"/>
  <c r="AQ324" i="1"/>
  <c r="AQ314" i="1"/>
  <c r="AQ304" i="1"/>
  <c r="AQ297" i="1"/>
  <c r="AQ283" i="1"/>
  <c r="AQ276" i="1"/>
  <c r="AQ270" i="1"/>
  <c r="AQ255" i="1"/>
  <c r="AQ249" i="1"/>
  <c r="AQ243" i="1"/>
  <c r="A228" i="44" s="1"/>
  <c r="AQ237" i="1"/>
  <c r="A222" i="44" s="1"/>
  <c r="AQ231" i="1"/>
  <c r="A216" i="44" s="1"/>
  <c r="AQ225" i="1"/>
  <c r="A210" i="44" s="1"/>
  <c r="AQ219" i="1"/>
  <c r="A204" i="44" s="1"/>
  <c r="AQ213" i="1"/>
  <c r="A198" i="44" s="1"/>
  <c r="AQ207" i="1"/>
  <c r="A192" i="44" s="1"/>
  <c r="AQ201" i="1"/>
  <c r="AQ154" i="1"/>
  <c r="A154" i="44" s="1"/>
  <c r="AQ144" i="1"/>
  <c r="A144" i="44" s="1"/>
  <c r="AQ130" i="1"/>
  <c r="A124" i="44" s="1"/>
  <c r="AQ122" i="1"/>
  <c r="A116" i="44" s="1"/>
  <c r="AQ114" i="1"/>
  <c r="A108" i="44" s="1"/>
  <c r="AQ103" i="1"/>
  <c r="A98" i="44" s="1"/>
  <c r="AQ78" i="1"/>
  <c r="AQ67" i="1"/>
  <c r="AQ57" i="1"/>
  <c r="AQ37" i="1"/>
  <c r="AQ30" i="1"/>
  <c r="AQ23" i="1"/>
  <c r="AQ16" i="1"/>
  <c r="AQ8" i="1"/>
  <c r="D12" i="23"/>
  <c r="F12" i="23"/>
  <c r="I12" i="23"/>
  <c r="J12" i="23"/>
  <c r="K12" i="23"/>
  <c r="L12" i="23"/>
  <c r="N12" i="23"/>
  <c r="O12" i="23"/>
  <c r="P12" i="23"/>
  <c r="Q12" i="23"/>
  <c r="R12" i="23"/>
  <c r="V12" i="23"/>
  <c r="Y12" i="23"/>
  <c r="AA12" i="23"/>
  <c r="AC12" i="23"/>
  <c r="AE12" i="23"/>
  <c r="AF12" i="23"/>
  <c r="AG12" i="23"/>
  <c r="AH12" i="23"/>
  <c r="A92" i="44" l="1"/>
  <c r="D92" i="44"/>
  <c r="AT97" i="1" s="1"/>
  <c r="AV97" i="1" s="1"/>
  <c r="AU379" i="1"/>
  <c r="AU377" i="1"/>
  <c r="K7" i="44"/>
  <c r="J7" i="44"/>
  <c r="H7" i="44"/>
  <c r="I7" i="44"/>
  <c r="L7" i="44"/>
  <c r="D336" i="44"/>
  <c r="AT356" i="1" s="1"/>
  <c r="AV356" i="1" s="1"/>
  <c r="A336" i="44"/>
  <c r="A141" i="44"/>
  <c r="D147" i="44"/>
  <c r="AM218" i="45"/>
  <c r="A313" i="44"/>
  <c r="A7" i="44"/>
  <c r="AM298" i="45"/>
  <c r="D390" i="44"/>
  <c r="A390" i="44"/>
  <c r="A8" i="44"/>
  <c r="A23" i="44"/>
  <c r="AM20" i="45"/>
  <c r="AM163" i="45"/>
  <c r="A266" i="44"/>
  <c r="A279" i="44"/>
  <c r="AM181" i="45"/>
  <c r="AM260" i="45"/>
  <c r="A354" i="44"/>
  <c r="D405" i="44"/>
  <c r="AT429" i="1" s="1"/>
  <c r="AM119" i="45"/>
  <c r="A405" i="44"/>
  <c r="A69" i="44"/>
  <c r="AM71" i="45"/>
  <c r="AM125" i="45"/>
  <c r="A232" i="44"/>
  <c r="AM213" i="45"/>
  <c r="A298" i="44"/>
  <c r="AM283" i="45"/>
  <c r="A375" i="44"/>
  <c r="A44" i="44"/>
  <c r="AM41" i="45"/>
  <c r="AM197" i="45"/>
  <c r="A294" i="44"/>
  <c r="AM275" i="45"/>
  <c r="A368" i="44"/>
  <c r="AM43" i="45"/>
  <c r="A410" i="44"/>
  <c r="AM190" i="45"/>
  <c r="A287" i="44"/>
  <c r="AM269" i="45"/>
  <c r="A363" i="44"/>
  <c r="AM44" i="45"/>
  <c r="A47" i="44"/>
  <c r="A281" i="44"/>
  <c r="AM184" i="45"/>
  <c r="AM10" i="45"/>
  <c r="A13" i="44"/>
  <c r="AM153" i="45"/>
  <c r="A258" i="44"/>
  <c r="AM248" i="45"/>
  <c r="A343" i="44"/>
  <c r="AM19" i="45"/>
  <c r="A22" i="44"/>
  <c r="AM59" i="45"/>
  <c r="A58" i="44"/>
  <c r="A289" i="44"/>
  <c r="AM192" i="45"/>
  <c r="AM270" i="45"/>
  <c r="A365" i="44"/>
  <c r="A34" i="44"/>
  <c r="AM30" i="45"/>
  <c r="AM25" i="45"/>
  <c r="A28" i="44"/>
  <c r="AM290" i="45"/>
  <c r="A382" i="44"/>
  <c r="A52" i="44"/>
  <c r="AM49" i="45"/>
  <c r="A234" i="44"/>
  <c r="AM127" i="45"/>
  <c r="AM217" i="45"/>
  <c r="A300" i="44"/>
  <c r="AM285" i="45"/>
  <c r="A377" i="44"/>
  <c r="AM56" i="45"/>
  <c r="A56" i="44"/>
  <c r="AM122" i="45"/>
  <c r="A229" i="44"/>
  <c r="AM200" i="45"/>
  <c r="A296" i="44"/>
  <c r="AM277" i="45"/>
  <c r="A370" i="44"/>
  <c r="AM58" i="45"/>
  <c r="A57" i="44"/>
  <c r="AM191" i="45"/>
  <c r="A288" i="44"/>
  <c r="AM281" i="45"/>
  <c r="A374" i="44"/>
  <c r="AM17" i="45"/>
  <c r="A20" i="44"/>
  <c r="AM161" i="45"/>
  <c r="A264" i="44"/>
  <c r="AM255" i="45"/>
  <c r="A351" i="44"/>
  <c r="A35" i="44"/>
  <c r="AM31" i="45"/>
  <c r="AM189" i="45"/>
  <c r="A286" i="44"/>
  <c r="AM268" i="45"/>
  <c r="A362" i="44"/>
  <c r="AM8" i="45"/>
  <c r="A11" i="44"/>
  <c r="A75" i="44"/>
  <c r="AM78" i="45"/>
  <c r="AM53" i="45"/>
  <c r="A54" i="44"/>
  <c r="AM198" i="45"/>
  <c r="A295" i="44"/>
  <c r="A304" i="44"/>
  <c r="AM276" i="45"/>
  <c r="A369" i="44"/>
  <c r="AM138" i="45"/>
  <c r="A245" i="44"/>
  <c r="AM303" i="45"/>
  <c r="A394" i="44"/>
  <c r="AM66" i="45"/>
  <c r="A62" i="44"/>
  <c r="AM140" i="45"/>
  <c r="A241" i="44"/>
  <c r="AM205" i="45"/>
  <c r="A308" i="44"/>
  <c r="AM294" i="45"/>
  <c r="A386" i="44"/>
  <c r="AM68" i="45"/>
  <c r="A66" i="44"/>
  <c r="AM130" i="45"/>
  <c r="A236" i="44"/>
  <c r="AM287" i="45"/>
  <c r="A379" i="44"/>
  <c r="A67" i="44"/>
  <c r="AM69" i="45"/>
  <c r="AM203" i="45"/>
  <c r="A297" i="44"/>
  <c r="A381" i="44"/>
  <c r="AM289" i="45"/>
  <c r="A26" i="44"/>
  <c r="AM5" i="45"/>
  <c r="AM175" i="45"/>
  <c r="A277" i="44"/>
  <c r="AM266" i="45"/>
  <c r="A360" i="44"/>
  <c r="A254" i="44"/>
  <c r="AM149" i="45"/>
  <c r="AM225" i="45"/>
  <c r="A321" i="44"/>
  <c r="A397" i="44"/>
  <c r="AM305" i="45"/>
  <c r="AM39" i="45"/>
  <c r="A42" i="44"/>
  <c r="AM187" i="45"/>
  <c r="A284" i="44"/>
  <c r="AM267" i="45"/>
  <c r="A361" i="44"/>
  <c r="A36" i="44"/>
  <c r="AM32" i="45"/>
  <c r="AM64" i="45"/>
  <c r="A64" i="44"/>
  <c r="AM128" i="45"/>
  <c r="A235" i="44"/>
  <c r="AM207" i="45"/>
  <c r="A301" i="44"/>
  <c r="A302" i="44"/>
  <c r="AM286" i="45"/>
  <c r="A378" i="44"/>
  <c r="A257" i="44"/>
  <c r="AM152" i="45"/>
  <c r="AM230" i="45"/>
  <c r="A326" i="44"/>
  <c r="D404" i="44"/>
  <c r="AT428" i="1" s="1"/>
  <c r="AM118" i="45"/>
  <c r="A404" i="44"/>
  <c r="AM73" i="45"/>
  <c r="A71" i="44"/>
  <c r="AM148" i="45"/>
  <c r="A253" i="44"/>
  <c r="AM220" i="45"/>
  <c r="A315" i="44"/>
  <c r="AM306" i="45"/>
  <c r="A396" i="44"/>
  <c r="AM75" i="45"/>
  <c r="A73" i="44"/>
  <c r="AM134" i="45"/>
  <c r="A243" i="44"/>
  <c r="AM297" i="45"/>
  <c r="A389" i="44"/>
  <c r="AM77" i="45"/>
  <c r="A74" i="44"/>
  <c r="AM131" i="45"/>
  <c r="A237" i="44"/>
  <c r="A303" i="44"/>
  <c r="AM208" i="45"/>
  <c r="AM300" i="45"/>
  <c r="A391" i="44"/>
  <c r="AM40" i="45"/>
  <c r="A43" i="44"/>
  <c r="AM186" i="45"/>
  <c r="A283" i="44"/>
  <c r="AM273" i="45"/>
  <c r="A366" i="44"/>
  <c r="A27" i="44"/>
  <c r="AM24" i="45"/>
  <c r="AM249" i="45"/>
  <c r="A345" i="44"/>
  <c r="AM74" i="45"/>
  <c r="A72" i="44"/>
  <c r="AM136" i="45"/>
  <c r="A242" i="44"/>
  <c r="AM195" i="45"/>
  <c r="A292" i="44"/>
  <c r="AM295" i="45"/>
  <c r="A387" i="44"/>
  <c r="AM27" i="45"/>
  <c r="A31" i="44"/>
  <c r="AM159" i="45"/>
  <c r="A263" i="44"/>
  <c r="AM246" i="45"/>
  <c r="A342" i="44"/>
  <c r="AM11" i="45"/>
  <c r="A14" i="44"/>
  <c r="AM81" i="45"/>
  <c r="A79" i="44"/>
  <c r="AM154" i="45"/>
  <c r="A259" i="44"/>
  <c r="A17" i="44"/>
  <c r="AM4" i="45"/>
  <c r="AM14" i="45"/>
  <c r="AM150" i="45"/>
  <c r="A255" i="44"/>
  <c r="A18" i="44"/>
  <c r="AM15" i="45"/>
  <c r="AM137" i="45"/>
  <c r="A244" i="44"/>
  <c r="AM226" i="45"/>
  <c r="A323" i="44"/>
  <c r="AM117" i="45"/>
  <c r="A403" i="44"/>
  <c r="AM214" i="45"/>
  <c r="A299" i="44"/>
  <c r="AM284" i="45"/>
  <c r="A376" i="44"/>
  <c r="AM162" i="45"/>
  <c r="A265" i="44"/>
  <c r="AM257" i="45"/>
  <c r="A344" i="44"/>
  <c r="AM156" i="45"/>
  <c r="A261" i="44"/>
  <c r="A24" i="44"/>
  <c r="AM21" i="45"/>
  <c r="AM241" i="45"/>
  <c r="A337" i="44"/>
  <c r="A9" i="44"/>
  <c r="AM6" i="45"/>
  <c r="A60" i="44"/>
  <c r="AM62" i="45"/>
  <c r="AM126" i="45"/>
  <c r="A233" i="44"/>
  <c r="AM204" i="45"/>
  <c r="A306" i="44"/>
  <c r="AM291" i="45"/>
  <c r="A383" i="44"/>
  <c r="AM174" i="45"/>
  <c r="A276" i="44"/>
  <c r="AM254" i="45"/>
  <c r="A350" i="44"/>
  <c r="AM18" i="45"/>
  <c r="A21" i="44"/>
  <c r="AM12" i="45"/>
  <c r="A15" i="44"/>
  <c r="AM178" i="45"/>
  <c r="A278" i="44"/>
  <c r="A353" i="44"/>
  <c r="AM259" i="45"/>
  <c r="AM26" i="45"/>
  <c r="A29" i="44"/>
  <c r="AM164" i="45"/>
  <c r="A267" i="44"/>
  <c r="A346" i="44"/>
  <c r="AM251" i="45"/>
  <c r="AM158" i="45"/>
  <c r="A262" i="44"/>
  <c r="AM253" i="45"/>
  <c r="A349" i="44"/>
  <c r="AM72" i="45"/>
  <c r="A70" i="44"/>
  <c r="AT160" i="1"/>
  <c r="AV160" i="1" s="1"/>
  <c r="AT161" i="1"/>
  <c r="AV161" i="1" s="1"/>
  <c r="AM133" i="45"/>
  <c r="A239" i="44"/>
  <c r="AM219" i="45"/>
  <c r="A314" i="44"/>
  <c r="AM304" i="45"/>
  <c r="A395" i="44"/>
  <c r="AM155" i="45"/>
  <c r="A260" i="44"/>
  <c r="AM237" i="45"/>
  <c r="A333" i="44"/>
  <c r="AM307" i="45"/>
  <c r="A398" i="44"/>
  <c r="AM47" i="45"/>
  <c r="A49" i="44"/>
  <c r="AM185" i="45"/>
  <c r="A282" i="44"/>
  <c r="A358" i="44"/>
  <c r="AM264" i="45"/>
  <c r="AM183" i="45"/>
  <c r="A280" i="44"/>
  <c r="AM262" i="45"/>
  <c r="A356" i="44"/>
  <c r="AM37" i="45"/>
  <c r="A41" i="44"/>
  <c r="AM173" i="45"/>
  <c r="A275" i="44"/>
  <c r="AM263" i="45"/>
  <c r="A357" i="44"/>
  <c r="AM28" i="45"/>
  <c r="A32" i="44"/>
  <c r="A76" i="44"/>
  <c r="AM79" i="45"/>
  <c r="AM139" i="45"/>
  <c r="A246" i="44"/>
  <c r="AM235" i="45"/>
  <c r="A331" i="44"/>
  <c r="D239" i="44"/>
  <c r="AT253" i="1" s="1"/>
  <c r="D314" i="44"/>
  <c r="AT335" i="1" s="1"/>
  <c r="D395" i="44"/>
  <c r="AT418" i="1" s="1"/>
  <c r="D279" i="44"/>
  <c r="AT297" i="1" s="1"/>
  <c r="D354" i="44"/>
  <c r="AT376" i="1" s="1"/>
  <c r="AV376" i="1" s="1"/>
  <c r="D294" i="44"/>
  <c r="AT313" i="1" s="1"/>
  <c r="D368" i="44"/>
  <c r="AT390" i="1" s="1"/>
  <c r="D410" i="44"/>
  <c r="AT49" i="1" s="1"/>
  <c r="D146" i="44"/>
  <c r="AT146" i="1" s="1"/>
  <c r="AV146" i="1" s="1"/>
  <c r="D223" i="44"/>
  <c r="AT238" i="1" s="1"/>
  <c r="AV238" i="1" s="1"/>
  <c r="D287" i="44"/>
  <c r="AT305" i="1" s="1"/>
  <c r="D363" i="44"/>
  <c r="AT385" i="1" s="1"/>
  <c r="D218" i="44"/>
  <c r="AT233" i="1" s="1"/>
  <c r="AV233" i="1" s="1"/>
  <c r="D281" i="44"/>
  <c r="AT299" i="1" s="1"/>
  <c r="D364" i="44"/>
  <c r="AT386" i="1" s="1"/>
  <c r="AV386" i="1" s="1"/>
  <c r="D96" i="44"/>
  <c r="AT101" i="1" s="1"/>
  <c r="AV101" i="1" s="1"/>
  <c r="D196" i="44"/>
  <c r="AT211" i="1" s="1"/>
  <c r="AV211" i="1" s="1"/>
  <c r="D258" i="44"/>
  <c r="AT274" i="1" s="1"/>
  <c r="D343" i="44"/>
  <c r="AT365" i="1" s="1"/>
  <c r="D266" i="44"/>
  <c r="AT283" i="1" s="1"/>
  <c r="D149" i="44"/>
  <c r="AT149" i="1" s="1"/>
  <c r="AV149" i="1" s="1"/>
  <c r="D365" i="44"/>
  <c r="AT387" i="1" s="1"/>
  <c r="D357" i="44"/>
  <c r="AT379" i="1" s="1"/>
  <c r="D158" i="44"/>
  <c r="AT158" i="1" s="1"/>
  <c r="AV158" i="1" s="1"/>
  <c r="D232" i="44"/>
  <c r="AT246" i="1" s="1"/>
  <c r="D298" i="44"/>
  <c r="AT318" i="1" s="1"/>
  <c r="D375" i="44"/>
  <c r="AT397" i="1" s="1"/>
  <c r="D121" i="44"/>
  <c r="AT127" i="1" s="1"/>
  <c r="AV127" i="1" s="1"/>
  <c r="D144" i="44"/>
  <c r="D222" i="44"/>
  <c r="AT237" i="1" s="1"/>
  <c r="AV237" i="1" s="1"/>
  <c r="D286" i="44"/>
  <c r="AT304" i="1" s="1"/>
  <c r="D362" i="44"/>
  <c r="AT384" i="1" s="1"/>
  <c r="D189" i="44"/>
  <c r="AT204" i="1" s="1"/>
  <c r="AV204" i="1" s="1"/>
  <c r="D382" i="44"/>
  <c r="AT406" i="1" s="1"/>
  <c r="D143" i="44"/>
  <c r="AT143" i="1" s="1"/>
  <c r="AV143" i="1" s="1"/>
  <c r="D234" i="44"/>
  <c r="AT248" i="1" s="1"/>
  <c r="D300" i="44"/>
  <c r="AT323" i="1" s="1"/>
  <c r="D377" i="44"/>
  <c r="AT399" i="1" s="1"/>
  <c r="D155" i="44"/>
  <c r="AT155" i="1" s="1"/>
  <c r="AV155" i="1" s="1"/>
  <c r="D229" i="44"/>
  <c r="AT244" i="1" s="1"/>
  <c r="D296" i="44"/>
  <c r="AT315" i="1" s="1"/>
  <c r="D370" i="44"/>
  <c r="AT392" i="1" s="1"/>
  <c r="D224" i="44"/>
  <c r="AT239" i="1" s="1"/>
  <c r="AV239" i="1" s="1"/>
  <c r="D288" i="44"/>
  <c r="AT306" i="1" s="1"/>
  <c r="D374" i="44"/>
  <c r="AT396" i="1" s="1"/>
  <c r="D103" i="44"/>
  <c r="D264" i="44"/>
  <c r="AT281" i="1" s="1"/>
  <c r="D351" i="44"/>
  <c r="AT373" i="1" s="1"/>
  <c r="D108" i="44"/>
  <c r="AT114" i="1" s="1"/>
  <c r="AV114" i="1" s="1"/>
  <c r="D333" i="44"/>
  <c r="AT355" i="1" s="1"/>
  <c r="AV355" i="1" s="1"/>
  <c r="D219" i="44"/>
  <c r="AT234" i="1" s="1"/>
  <c r="AV234" i="1" s="1"/>
  <c r="D358" i="44"/>
  <c r="D278" i="44"/>
  <c r="AT296" i="1" s="1"/>
  <c r="D109" i="44"/>
  <c r="AT115" i="1" s="1"/>
  <c r="AV115" i="1" s="1"/>
  <c r="D267" i="44"/>
  <c r="AT284" i="1" s="1"/>
  <c r="D346" i="44"/>
  <c r="AT368" i="1" s="1"/>
  <c r="D110" i="44"/>
  <c r="AT116" i="1" s="1"/>
  <c r="AV116" i="1" s="1"/>
  <c r="D262" i="44"/>
  <c r="AT278" i="1" s="1"/>
  <c r="D349" i="44"/>
  <c r="AT371" i="1" s="1"/>
  <c r="D345" i="44"/>
  <c r="AT367" i="1" s="1"/>
  <c r="D114" i="44"/>
  <c r="AT119" i="1" s="1"/>
  <c r="AV119" i="1" s="1"/>
  <c r="D117" i="44"/>
  <c r="AT123" i="1" s="1"/>
  <c r="AV123" i="1" s="1"/>
  <c r="D275" i="44"/>
  <c r="AT293" i="1" s="1"/>
  <c r="D154" i="44"/>
  <c r="AT154" i="1" s="1"/>
  <c r="AV154" i="1" s="1"/>
  <c r="D369" i="44"/>
  <c r="AT391" i="1" s="1"/>
  <c r="D95" i="44"/>
  <c r="AT100" i="1" s="1"/>
  <c r="AV100" i="1" s="1"/>
  <c r="D195" i="44"/>
  <c r="AT210" i="1" s="1"/>
  <c r="AV210" i="1" s="1"/>
  <c r="D245" i="44"/>
  <c r="AT258" i="1" s="1"/>
  <c r="D313" i="44"/>
  <c r="D394" i="44"/>
  <c r="AT417" i="1" s="1"/>
  <c r="D153" i="44"/>
  <c r="AT153" i="1" s="1"/>
  <c r="AV153" i="1" s="1"/>
  <c r="D241" i="44"/>
  <c r="AT254" i="1" s="1"/>
  <c r="D308" i="44"/>
  <c r="AT330" i="1" s="1"/>
  <c r="D386" i="44"/>
  <c r="AT409" i="1" s="1"/>
  <c r="AV409" i="1" s="1"/>
  <c r="D236" i="44"/>
  <c r="AT250" i="1" s="1"/>
  <c r="D379" i="44"/>
  <c r="D156" i="44"/>
  <c r="D297" i="44"/>
  <c r="AT317" i="1" s="1"/>
  <c r="D381" i="44"/>
  <c r="AT403" i="1" s="1"/>
  <c r="D113" i="44"/>
  <c r="AT118" i="1" s="1"/>
  <c r="AV118" i="1" s="1"/>
  <c r="D277" i="44"/>
  <c r="AT295" i="1" s="1"/>
  <c r="D360" i="44"/>
  <c r="AT382" i="1" s="1"/>
  <c r="D116" i="44"/>
  <c r="AT122" i="1" s="1"/>
  <c r="AV122" i="1" s="1"/>
  <c r="D284" i="44"/>
  <c r="AT303" i="1" s="1"/>
  <c r="D217" i="44"/>
  <c r="AT232" i="1" s="1"/>
  <c r="AV232" i="1" s="1"/>
  <c r="D118" i="44"/>
  <c r="AT124" i="1" s="1"/>
  <c r="AV124" i="1" s="1"/>
  <c r="D191" i="44"/>
  <c r="AT206" i="1" s="1"/>
  <c r="AV206" i="1" s="1"/>
  <c r="D253" i="44"/>
  <c r="AT269" i="1" s="1"/>
  <c r="D315" i="44"/>
  <c r="AT336" i="1" s="1"/>
  <c r="D396" i="44"/>
  <c r="AT419" i="1" s="1"/>
  <c r="D193" i="44"/>
  <c r="AT208" i="1" s="1"/>
  <c r="AV208" i="1" s="1"/>
  <c r="D243" i="44"/>
  <c r="AT256" i="1" s="1"/>
  <c r="D389" i="44"/>
  <c r="AT412" i="1" s="1"/>
  <c r="AV412" i="1" s="1"/>
  <c r="D237" i="44"/>
  <c r="AT251" i="1" s="1"/>
  <c r="D303" i="44"/>
  <c r="AT326" i="1" s="1"/>
  <c r="D391" i="44"/>
  <c r="D120" i="44"/>
  <c r="AT126" i="1" s="1"/>
  <c r="AV126" i="1" s="1"/>
  <c r="D283" i="44"/>
  <c r="AT301" i="1" s="1"/>
  <c r="D366" i="44"/>
  <c r="AT388" i="1" s="1"/>
  <c r="D260" i="44"/>
  <c r="AT276" i="1" s="1"/>
  <c r="D398" i="44"/>
  <c r="D282" i="44"/>
  <c r="AT300" i="1" s="1"/>
  <c r="D124" i="44"/>
  <c r="AT130" i="1" s="1"/>
  <c r="AV130" i="1" s="1"/>
  <c r="D235" i="44"/>
  <c r="AT249" i="1" s="1"/>
  <c r="D378" i="44"/>
  <c r="AT400" i="1" s="1"/>
  <c r="D102" i="44"/>
  <c r="AT107" i="1" s="1"/>
  <c r="AV107" i="1" s="1"/>
  <c r="D257" i="44"/>
  <c r="AT273" i="1" s="1"/>
  <c r="D326" i="44"/>
  <c r="AT348" i="1" s="1"/>
  <c r="AV348" i="1" s="1"/>
  <c r="D192" i="44"/>
  <c r="AT207" i="1" s="1"/>
  <c r="AV207" i="1" s="1"/>
  <c r="D242" i="44"/>
  <c r="AT255" i="1" s="1"/>
  <c r="D387" i="44"/>
  <c r="AT410" i="1" s="1"/>
  <c r="AV410" i="1" s="1"/>
  <c r="D111" i="44"/>
  <c r="AT117" i="1" s="1"/>
  <c r="AV117" i="1" s="1"/>
  <c r="D263" i="44"/>
  <c r="AT279" i="1" s="1"/>
  <c r="D342" i="44"/>
  <c r="AT364" i="1" s="1"/>
  <c r="D259" i="44"/>
  <c r="AT275" i="1" s="1"/>
  <c r="D255" i="44"/>
  <c r="AT271" i="1" s="1"/>
  <c r="D194" i="44"/>
  <c r="AT209" i="1" s="1"/>
  <c r="AV209" i="1" s="1"/>
  <c r="D244" i="44"/>
  <c r="AT257" i="1" s="1"/>
  <c r="D323" i="44"/>
  <c r="AT345" i="1" s="1"/>
  <c r="AV345" i="1" s="1"/>
  <c r="D403" i="44"/>
  <c r="AT427" i="1" s="1"/>
  <c r="D141" i="44"/>
  <c r="AT141" i="1" s="1"/>
  <c r="AV141" i="1" s="1"/>
  <c r="D220" i="44"/>
  <c r="AT235" i="1" s="1"/>
  <c r="AV235" i="1" s="1"/>
  <c r="D299" i="44"/>
  <c r="AT320" i="1" s="1"/>
  <c r="D376" i="44"/>
  <c r="AT398" i="1" s="1"/>
  <c r="D353" i="44"/>
  <c r="AT375" i="1" s="1"/>
  <c r="AV375" i="1" s="1"/>
  <c r="D289" i="44"/>
  <c r="AT307" i="1" s="1"/>
  <c r="D221" i="44"/>
  <c r="AT236" i="1" s="1"/>
  <c r="AV236" i="1" s="1"/>
  <c r="D361" i="44"/>
  <c r="AT383" i="1" s="1"/>
  <c r="D280" i="44"/>
  <c r="AT298" i="1" s="1"/>
  <c r="D356" i="44"/>
  <c r="AT378" i="1" s="1"/>
  <c r="AV378" i="1" s="1"/>
  <c r="D190" i="44"/>
  <c r="AT205" i="1" s="1"/>
  <c r="AV205" i="1" s="1"/>
  <c r="D246" i="44"/>
  <c r="AT259" i="1" s="1"/>
  <c r="D331" i="44"/>
  <c r="AT353" i="1" s="1"/>
  <c r="AV353" i="1" s="1"/>
  <c r="D98" i="44"/>
  <c r="AT103" i="1" s="1"/>
  <c r="AV103" i="1" s="1"/>
  <c r="D198" i="44"/>
  <c r="AT213" i="1" s="1"/>
  <c r="AV213" i="1" s="1"/>
  <c r="D254" i="44"/>
  <c r="AT270" i="1" s="1"/>
  <c r="D321" i="44"/>
  <c r="AT343" i="1" s="1"/>
  <c r="AV343" i="1" s="1"/>
  <c r="D397" i="44"/>
  <c r="AT420" i="1" s="1"/>
  <c r="D119" i="44"/>
  <c r="AT125" i="1" s="1"/>
  <c r="AV125" i="1" s="1"/>
  <c r="D276" i="44"/>
  <c r="AT294" i="1" s="1"/>
  <c r="D350" i="44"/>
  <c r="AT372" i="1" s="1"/>
  <c r="D97" i="44"/>
  <c r="AT102" i="1" s="1"/>
  <c r="AV102" i="1" s="1"/>
  <c r="D209" i="44"/>
  <c r="AT224" i="1" s="1"/>
  <c r="AV224" i="1" s="1"/>
  <c r="D265" i="44"/>
  <c r="AT282" i="1" s="1"/>
  <c r="D344" i="44"/>
  <c r="AT366" i="1" s="1"/>
  <c r="AV366" i="1" s="1"/>
  <c r="D99" i="44"/>
  <c r="AT104" i="1" s="1"/>
  <c r="AV104" i="1" s="1"/>
  <c r="D261" i="44"/>
  <c r="AT277" i="1" s="1"/>
  <c r="D101" i="44"/>
  <c r="AT106" i="1" s="1"/>
  <c r="AV106" i="1" s="1"/>
  <c r="D256" i="44"/>
  <c r="AT272" i="1" s="1"/>
  <c r="AV272" i="1" s="1"/>
  <c r="D337" i="44"/>
  <c r="AT359" i="1" s="1"/>
  <c r="AV359" i="1" s="1"/>
  <c r="D151" i="44"/>
  <c r="AT151" i="1" s="1"/>
  <c r="AV151" i="1" s="1"/>
  <c r="D233" i="44"/>
  <c r="AT247" i="1" s="1"/>
  <c r="D306" i="44"/>
  <c r="AT328" i="1" s="1"/>
  <c r="D383" i="44"/>
  <c r="AT407" i="1" s="1"/>
  <c r="D295" i="44"/>
  <c r="D304" i="44"/>
  <c r="D302" i="44"/>
  <c r="D301" i="44"/>
  <c r="D292" i="44"/>
  <c r="AI12" i="23"/>
  <c r="AT401" i="1" l="1"/>
  <c r="AT402" i="1"/>
  <c r="AV379" i="1"/>
  <c r="AT380" i="1"/>
  <c r="AV380" i="1" s="1"/>
  <c r="AT377" i="1"/>
  <c r="AV377" i="1" s="1"/>
  <c r="AT156" i="1"/>
  <c r="AV156" i="1" s="1"/>
  <c r="AT157" i="1"/>
  <c r="AV157" i="1" s="1"/>
  <c r="AT147" i="1"/>
  <c r="AV147" i="1" s="1"/>
  <c r="AT95" i="1"/>
  <c r="AV95" i="1" s="1"/>
  <c r="AT94" i="1"/>
  <c r="AV94" i="1" s="1"/>
  <c r="AT131" i="1"/>
  <c r="AV131" i="1" s="1"/>
  <c r="AT96" i="1"/>
  <c r="AV96" i="1" s="1"/>
  <c r="AT138" i="1"/>
  <c r="AT68" i="1"/>
  <c r="AV68" i="1" s="1"/>
  <c r="AT212" i="1"/>
  <c r="AV212" i="1" s="1"/>
  <c r="AT180" i="1"/>
  <c r="AT74" i="1"/>
  <c r="AV74" i="1" s="1"/>
  <c r="AT241" i="1"/>
  <c r="AV241" i="1" s="1"/>
  <c r="AT333" i="1"/>
  <c r="AV333" i="1" s="1"/>
  <c r="AT265" i="1"/>
  <c r="AV265" i="1" s="1"/>
  <c r="AT179" i="1"/>
  <c r="AT86" i="1"/>
  <c r="AV86" i="1" s="1"/>
  <c r="AT199" i="1"/>
  <c r="AV199" i="1" s="1"/>
  <c r="AT181" i="1"/>
  <c r="AV181" i="1" s="1"/>
  <c r="AT200" i="1"/>
  <c r="AV200" i="1" s="1"/>
  <c r="AT144" i="1"/>
  <c r="AV144" i="1" s="1"/>
  <c r="AT145" i="1"/>
  <c r="AV145" i="1" s="1"/>
  <c r="AT337" i="1"/>
  <c r="AT334" i="1"/>
  <c r="AT108" i="1"/>
  <c r="AV108" i="1" s="1"/>
  <c r="AT109" i="1"/>
  <c r="AV109" i="1" s="1"/>
  <c r="AT414" i="1"/>
  <c r="AT413" i="1"/>
  <c r="AT421" i="1"/>
  <c r="AV421" i="1" s="1"/>
  <c r="AT422" i="1"/>
  <c r="AV422" i="1" s="1"/>
  <c r="AT314" i="1"/>
  <c r="AT327" i="1"/>
  <c r="AT331" i="1"/>
  <c r="AT310" i="1"/>
  <c r="AT311" i="1"/>
  <c r="AT324" i="1"/>
  <c r="AT325" i="1"/>
  <c r="E249" i="45"/>
  <c r="F249" i="45"/>
  <c r="G249" i="45"/>
  <c r="H249" i="45"/>
  <c r="I249" i="45"/>
  <c r="J249" i="45"/>
  <c r="K249" i="45"/>
  <c r="L249" i="45"/>
  <c r="M249" i="45"/>
  <c r="N249" i="45"/>
  <c r="O249" i="45"/>
  <c r="P249" i="45"/>
  <c r="Q249" i="45"/>
  <c r="R249" i="45"/>
  <c r="S249" i="45"/>
  <c r="T249" i="45"/>
  <c r="U249" i="45"/>
  <c r="V249" i="45"/>
  <c r="W249" i="45"/>
  <c r="X249" i="45"/>
  <c r="Y249" i="45"/>
  <c r="Z249" i="45"/>
  <c r="AA249" i="45"/>
  <c r="AB249" i="45"/>
  <c r="AC249" i="45"/>
  <c r="AD249" i="45"/>
  <c r="AE249" i="45"/>
  <c r="AF249" i="45"/>
  <c r="AG249" i="45"/>
  <c r="AH249" i="45"/>
  <c r="AI249" i="45"/>
  <c r="AJ249" i="45" l="1"/>
  <c r="AU367" i="1" s="1"/>
  <c r="AV367" i="1" s="1"/>
  <c r="E10" i="45"/>
  <c r="E16" i="45"/>
  <c r="E22" i="45"/>
  <c r="E43" i="45"/>
  <c r="E120" i="45"/>
  <c r="E121" i="45"/>
  <c r="E123" i="45"/>
  <c r="E124" i="45"/>
  <c r="E129" i="45"/>
  <c r="E132" i="45"/>
  <c r="E151" i="45"/>
  <c r="E157" i="45"/>
  <c r="E176" i="45"/>
  <c r="E177" i="45"/>
  <c r="E179" i="45"/>
  <c r="E180" i="45"/>
  <c r="E182" i="45"/>
  <c r="E199" i="45"/>
  <c r="E202" i="45"/>
  <c r="E206" i="45"/>
  <c r="E209" i="45"/>
  <c r="E210" i="45"/>
  <c r="E211" i="45"/>
  <c r="E212" i="45"/>
  <c r="E247" i="45"/>
  <c r="E250" i="45"/>
  <c r="E271" i="45"/>
  <c r="E272" i="45"/>
  <c r="E282" i="45"/>
  <c r="E300" i="45"/>
  <c r="E301" i="45"/>
  <c r="F10" i="45"/>
  <c r="G10" i="45"/>
  <c r="H10" i="45"/>
  <c r="I10" i="45"/>
  <c r="J10" i="45"/>
  <c r="K10" i="45"/>
  <c r="L10" i="45"/>
  <c r="M10" i="45"/>
  <c r="N10" i="45"/>
  <c r="O10" i="45"/>
  <c r="P10" i="45"/>
  <c r="Q10" i="45"/>
  <c r="R10" i="45"/>
  <c r="S10" i="45"/>
  <c r="T10" i="45"/>
  <c r="AA10" i="45"/>
  <c r="AB10" i="45"/>
  <c r="AC10" i="45"/>
  <c r="AD10" i="45"/>
  <c r="AE10" i="45"/>
  <c r="AF10" i="45"/>
  <c r="AG10" i="45"/>
  <c r="AH10" i="45"/>
  <c r="AI10" i="45"/>
  <c r="F16" i="45"/>
  <c r="G16" i="45"/>
  <c r="H16" i="45"/>
  <c r="I16" i="45"/>
  <c r="J16" i="45"/>
  <c r="K16" i="45"/>
  <c r="L16" i="45"/>
  <c r="M16" i="45"/>
  <c r="N16" i="45"/>
  <c r="O16" i="45"/>
  <c r="P16" i="45"/>
  <c r="Q16" i="45"/>
  <c r="R16" i="45"/>
  <c r="S16" i="45"/>
  <c r="T16" i="45"/>
  <c r="AA16" i="45"/>
  <c r="AB16" i="45"/>
  <c r="AC16" i="45"/>
  <c r="AD16" i="45"/>
  <c r="AE16" i="45"/>
  <c r="AF16" i="45"/>
  <c r="AG16" i="45"/>
  <c r="AH16" i="45"/>
  <c r="AI16" i="45"/>
  <c r="F22" i="45"/>
  <c r="G22" i="45"/>
  <c r="H22" i="45"/>
  <c r="I22" i="45"/>
  <c r="J22" i="45"/>
  <c r="K22" i="45"/>
  <c r="L22" i="45"/>
  <c r="M22" i="45"/>
  <c r="N22" i="45"/>
  <c r="O22" i="45"/>
  <c r="P22" i="45"/>
  <c r="Q22" i="45"/>
  <c r="R22" i="45"/>
  <c r="S22" i="45"/>
  <c r="T22" i="45"/>
  <c r="AA22" i="45"/>
  <c r="AB22" i="45"/>
  <c r="AC22" i="45"/>
  <c r="AD22" i="45"/>
  <c r="AE22" i="45"/>
  <c r="AF22" i="45"/>
  <c r="AG22" i="45"/>
  <c r="AH22" i="45"/>
  <c r="AI22" i="45"/>
  <c r="F43" i="45"/>
  <c r="G43" i="45"/>
  <c r="H43" i="45"/>
  <c r="I43" i="45"/>
  <c r="J43" i="45"/>
  <c r="K43" i="45"/>
  <c r="L43" i="45"/>
  <c r="M43" i="45"/>
  <c r="N43" i="45"/>
  <c r="O43" i="45"/>
  <c r="P43" i="45"/>
  <c r="Q43" i="45"/>
  <c r="R43" i="45"/>
  <c r="S43" i="45"/>
  <c r="T43" i="45"/>
  <c r="AA43" i="45"/>
  <c r="AB43" i="45"/>
  <c r="AC43" i="45"/>
  <c r="AD43" i="45"/>
  <c r="AE43" i="45"/>
  <c r="AF43" i="45"/>
  <c r="AG43" i="45"/>
  <c r="AH43" i="45"/>
  <c r="AI43" i="45"/>
  <c r="F120" i="45"/>
  <c r="G120" i="45"/>
  <c r="H120" i="45"/>
  <c r="I120" i="45"/>
  <c r="J120" i="45"/>
  <c r="K120" i="45"/>
  <c r="L120" i="45"/>
  <c r="M120" i="45"/>
  <c r="N120" i="45"/>
  <c r="O120" i="45"/>
  <c r="P120" i="45"/>
  <c r="Q120" i="45"/>
  <c r="R120" i="45"/>
  <c r="S120" i="45"/>
  <c r="T120" i="45"/>
  <c r="AA120" i="45"/>
  <c r="AB120" i="45"/>
  <c r="AC120" i="45"/>
  <c r="AD120" i="45"/>
  <c r="AE120" i="45"/>
  <c r="AF120" i="45"/>
  <c r="AG120" i="45"/>
  <c r="AH120" i="45"/>
  <c r="AI120" i="45"/>
  <c r="F121" i="45"/>
  <c r="G121" i="45"/>
  <c r="H121" i="45"/>
  <c r="I121" i="45"/>
  <c r="J121" i="45"/>
  <c r="K121" i="45"/>
  <c r="L121" i="45"/>
  <c r="M121" i="45"/>
  <c r="N121" i="45"/>
  <c r="O121" i="45"/>
  <c r="P121" i="45"/>
  <c r="Q121" i="45"/>
  <c r="R121" i="45"/>
  <c r="S121" i="45"/>
  <c r="T121" i="45"/>
  <c r="AA121" i="45"/>
  <c r="AB121" i="45"/>
  <c r="AC121" i="45"/>
  <c r="AD121" i="45"/>
  <c r="AE121" i="45"/>
  <c r="AF121" i="45"/>
  <c r="AG121" i="45"/>
  <c r="AH121" i="45"/>
  <c r="AI121" i="45"/>
  <c r="F123" i="45"/>
  <c r="G123" i="45"/>
  <c r="H123" i="45"/>
  <c r="I123" i="45"/>
  <c r="J123" i="45"/>
  <c r="K123" i="45"/>
  <c r="L123" i="45"/>
  <c r="M123" i="45"/>
  <c r="N123" i="45"/>
  <c r="O123" i="45"/>
  <c r="P123" i="45"/>
  <c r="Q123" i="45"/>
  <c r="R123" i="45"/>
  <c r="S123" i="45"/>
  <c r="T123" i="45"/>
  <c r="AA123" i="45"/>
  <c r="AB123" i="45"/>
  <c r="AC123" i="45"/>
  <c r="AD123" i="45"/>
  <c r="AE123" i="45"/>
  <c r="AF123" i="45"/>
  <c r="AG123" i="45"/>
  <c r="AH123" i="45"/>
  <c r="AI123" i="45"/>
  <c r="F124" i="45"/>
  <c r="G124" i="45"/>
  <c r="H124" i="45"/>
  <c r="I124" i="45"/>
  <c r="J124" i="45"/>
  <c r="K124" i="45"/>
  <c r="L124" i="45"/>
  <c r="M124" i="45"/>
  <c r="N124" i="45"/>
  <c r="O124" i="45"/>
  <c r="P124" i="45"/>
  <c r="Q124" i="45"/>
  <c r="R124" i="45"/>
  <c r="S124" i="45"/>
  <c r="T124" i="45"/>
  <c r="AA124" i="45"/>
  <c r="AB124" i="45"/>
  <c r="AC124" i="45"/>
  <c r="AD124" i="45"/>
  <c r="AE124" i="45"/>
  <c r="AF124" i="45"/>
  <c r="AG124" i="45"/>
  <c r="AH124" i="45"/>
  <c r="AI124" i="45"/>
  <c r="F129" i="45"/>
  <c r="G129" i="45"/>
  <c r="H129" i="45"/>
  <c r="I129" i="45"/>
  <c r="J129" i="45"/>
  <c r="K129" i="45"/>
  <c r="L129" i="45"/>
  <c r="M129" i="45"/>
  <c r="N129" i="45"/>
  <c r="O129" i="45"/>
  <c r="P129" i="45"/>
  <c r="Q129" i="45"/>
  <c r="R129" i="45"/>
  <c r="S129" i="45"/>
  <c r="T129" i="45"/>
  <c r="AA129" i="45"/>
  <c r="AB129" i="45"/>
  <c r="AC129" i="45"/>
  <c r="AD129" i="45"/>
  <c r="AE129" i="45"/>
  <c r="AF129" i="45"/>
  <c r="AG129" i="45"/>
  <c r="AH129" i="45"/>
  <c r="AI129" i="45"/>
  <c r="F132" i="45"/>
  <c r="G132" i="45"/>
  <c r="H132" i="45"/>
  <c r="I132" i="45"/>
  <c r="J132" i="45"/>
  <c r="K132" i="45"/>
  <c r="L132" i="45"/>
  <c r="M132" i="45"/>
  <c r="N132" i="45"/>
  <c r="O132" i="45"/>
  <c r="P132" i="45"/>
  <c r="Q132" i="45"/>
  <c r="R132" i="45"/>
  <c r="S132" i="45"/>
  <c r="T132" i="45"/>
  <c r="AA132" i="45"/>
  <c r="AB132" i="45"/>
  <c r="AC132" i="45"/>
  <c r="AD132" i="45"/>
  <c r="AE132" i="45"/>
  <c r="AF132" i="45"/>
  <c r="AG132" i="45"/>
  <c r="AH132" i="45"/>
  <c r="AI132" i="45"/>
  <c r="F151" i="45"/>
  <c r="G151" i="45"/>
  <c r="H151" i="45"/>
  <c r="I151" i="45"/>
  <c r="J151" i="45"/>
  <c r="K151" i="45"/>
  <c r="L151" i="45"/>
  <c r="M151" i="45"/>
  <c r="N151" i="45"/>
  <c r="O151" i="45"/>
  <c r="P151" i="45"/>
  <c r="Q151" i="45"/>
  <c r="R151" i="45"/>
  <c r="S151" i="45"/>
  <c r="T151" i="45"/>
  <c r="AA151" i="45"/>
  <c r="AB151" i="45"/>
  <c r="AC151" i="45"/>
  <c r="AD151" i="45"/>
  <c r="AE151" i="45"/>
  <c r="AF151" i="45"/>
  <c r="AG151" i="45"/>
  <c r="AH151" i="45"/>
  <c r="AI151" i="45"/>
  <c r="F157" i="45"/>
  <c r="G157" i="45"/>
  <c r="H157" i="45"/>
  <c r="I157" i="45"/>
  <c r="J157" i="45"/>
  <c r="K157" i="45"/>
  <c r="L157" i="45"/>
  <c r="M157" i="45"/>
  <c r="N157" i="45"/>
  <c r="O157" i="45"/>
  <c r="P157" i="45"/>
  <c r="Q157" i="45"/>
  <c r="R157" i="45"/>
  <c r="S157" i="45"/>
  <c r="T157" i="45"/>
  <c r="AA157" i="45"/>
  <c r="AB157" i="45"/>
  <c r="AC157" i="45"/>
  <c r="AD157" i="45"/>
  <c r="AE157" i="45"/>
  <c r="AF157" i="45"/>
  <c r="AG157" i="45"/>
  <c r="AH157" i="45"/>
  <c r="AI157" i="45"/>
  <c r="F176" i="45"/>
  <c r="G176" i="45"/>
  <c r="H176" i="45"/>
  <c r="I176" i="45"/>
  <c r="J176" i="45"/>
  <c r="K176" i="45"/>
  <c r="L176" i="45"/>
  <c r="M176" i="45"/>
  <c r="N176" i="45"/>
  <c r="O176" i="45"/>
  <c r="P176" i="45"/>
  <c r="Q176" i="45"/>
  <c r="R176" i="45"/>
  <c r="S176" i="45"/>
  <c r="T176" i="45"/>
  <c r="AA176" i="45"/>
  <c r="AB176" i="45"/>
  <c r="AC176" i="45"/>
  <c r="AD176" i="45"/>
  <c r="AE176" i="45"/>
  <c r="AF176" i="45"/>
  <c r="AG176" i="45"/>
  <c r="AH176" i="45"/>
  <c r="AI176" i="45"/>
  <c r="F177" i="45"/>
  <c r="G177" i="45"/>
  <c r="H177" i="45"/>
  <c r="I177" i="45"/>
  <c r="J177" i="45"/>
  <c r="K177" i="45"/>
  <c r="L177" i="45"/>
  <c r="M177" i="45"/>
  <c r="N177" i="45"/>
  <c r="O177" i="45"/>
  <c r="P177" i="45"/>
  <c r="Q177" i="45"/>
  <c r="R177" i="45"/>
  <c r="S177" i="45"/>
  <c r="T177" i="45"/>
  <c r="AA177" i="45"/>
  <c r="AB177" i="45"/>
  <c r="AC177" i="45"/>
  <c r="AD177" i="45"/>
  <c r="AE177" i="45"/>
  <c r="AF177" i="45"/>
  <c r="AG177" i="45"/>
  <c r="AH177" i="45"/>
  <c r="AI177" i="45"/>
  <c r="F179" i="45"/>
  <c r="G179" i="45"/>
  <c r="H179" i="45"/>
  <c r="I179" i="45"/>
  <c r="J179" i="45"/>
  <c r="K179" i="45"/>
  <c r="L179" i="45"/>
  <c r="M179" i="45"/>
  <c r="N179" i="45"/>
  <c r="O179" i="45"/>
  <c r="P179" i="45"/>
  <c r="Q179" i="45"/>
  <c r="R179" i="45"/>
  <c r="S179" i="45"/>
  <c r="T179" i="45"/>
  <c r="AA179" i="45"/>
  <c r="AB179" i="45"/>
  <c r="AC179" i="45"/>
  <c r="AD179" i="45"/>
  <c r="AE179" i="45"/>
  <c r="AF179" i="45"/>
  <c r="AG179" i="45"/>
  <c r="AH179" i="45"/>
  <c r="AI179" i="45"/>
  <c r="F180" i="45"/>
  <c r="G180" i="45"/>
  <c r="H180" i="45"/>
  <c r="I180" i="45"/>
  <c r="J180" i="45"/>
  <c r="K180" i="45"/>
  <c r="L180" i="45"/>
  <c r="M180" i="45"/>
  <c r="N180" i="45"/>
  <c r="O180" i="45"/>
  <c r="P180" i="45"/>
  <c r="Q180" i="45"/>
  <c r="R180" i="45"/>
  <c r="S180" i="45"/>
  <c r="T180" i="45"/>
  <c r="AA180" i="45"/>
  <c r="AB180" i="45"/>
  <c r="AC180" i="45"/>
  <c r="AD180" i="45"/>
  <c r="AE180" i="45"/>
  <c r="AF180" i="45"/>
  <c r="AG180" i="45"/>
  <c r="AH180" i="45"/>
  <c r="AI180" i="45"/>
  <c r="F182" i="45"/>
  <c r="G182" i="45"/>
  <c r="H182" i="45"/>
  <c r="I182" i="45"/>
  <c r="J182" i="45"/>
  <c r="K182" i="45"/>
  <c r="L182" i="45"/>
  <c r="M182" i="45"/>
  <c r="N182" i="45"/>
  <c r="O182" i="45"/>
  <c r="P182" i="45"/>
  <c r="Q182" i="45"/>
  <c r="R182" i="45"/>
  <c r="S182" i="45"/>
  <c r="T182" i="45"/>
  <c r="AA182" i="45"/>
  <c r="AB182" i="45"/>
  <c r="AC182" i="45"/>
  <c r="AD182" i="45"/>
  <c r="AE182" i="45"/>
  <c r="AF182" i="45"/>
  <c r="AG182" i="45"/>
  <c r="AH182" i="45"/>
  <c r="AI182" i="45"/>
  <c r="F199" i="45"/>
  <c r="G199" i="45"/>
  <c r="H199" i="45"/>
  <c r="I199" i="45"/>
  <c r="J199" i="45"/>
  <c r="K199" i="45"/>
  <c r="L199" i="45"/>
  <c r="M199" i="45"/>
  <c r="N199" i="45"/>
  <c r="O199" i="45"/>
  <c r="P199" i="45"/>
  <c r="Q199" i="45"/>
  <c r="R199" i="45"/>
  <c r="S199" i="45"/>
  <c r="T199" i="45"/>
  <c r="AA199" i="45"/>
  <c r="AB199" i="45"/>
  <c r="AC199" i="45"/>
  <c r="AD199" i="45"/>
  <c r="AE199" i="45"/>
  <c r="AF199" i="45"/>
  <c r="AG199" i="45"/>
  <c r="AH199" i="45"/>
  <c r="AI199" i="45"/>
  <c r="F202" i="45"/>
  <c r="G202" i="45"/>
  <c r="H202" i="45"/>
  <c r="I202" i="45"/>
  <c r="J202" i="45"/>
  <c r="K202" i="45"/>
  <c r="L202" i="45"/>
  <c r="M202" i="45"/>
  <c r="N202" i="45"/>
  <c r="O202" i="45"/>
  <c r="P202" i="45"/>
  <c r="Q202" i="45"/>
  <c r="R202" i="45"/>
  <c r="S202" i="45"/>
  <c r="T202" i="45"/>
  <c r="AA202" i="45"/>
  <c r="AB202" i="45"/>
  <c r="AC202" i="45"/>
  <c r="AD202" i="45"/>
  <c r="AE202" i="45"/>
  <c r="AF202" i="45"/>
  <c r="AG202" i="45"/>
  <c r="AH202" i="45"/>
  <c r="AI202" i="45"/>
  <c r="F206" i="45"/>
  <c r="G206" i="45"/>
  <c r="H206" i="45"/>
  <c r="I206" i="45"/>
  <c r="J206" i="45"/>
  <c r="K206" i="45"/>
  <c r="L206" i="45"/>
  <c r="M206" i="45"/>
  <c r="N206" i="45"/>
  <c r="O206" i="45"/>
  <c r="P206" i="45"/>
  <c r="Q206" i="45"/>
  <c r="R206" i="45"/>
  <c r="S206" i="45"/>
  <c r="T206" i="45"/>
  <c r="AA206" i="45"/>
  <c r="AB206" i="45"/>
  <c r="AC206" i="45"/>
  <c r="AD206" i="45"/>
  <c r="AE206" i="45"/>
  <c r="AF206" i="45"/>
  <c r="AG206" i="45"/>
  <c r="AH206" i="45"/>
  <c r="AI206" i="45"/>
  <c r="F209" i="45"/>
  <c r="G209" i="45"/>
  <c r="H209" i="45"/>
  <c r="I209" i="45"/>
  <c r="J209" i="45"/>
  <c r="K209" i="45"/>
  <c r="L209" i="45"/>
  <c r="M209" i="45"/>
  <c r="N209" i="45"/>
  <c r="O209" i="45"/>
  <c r="P209" i="45"/>
  <c r="Q209" i="45"/>
  <c r="R209" i="45"/>
  <c r="S209" i="45"/>
  <c r="T209" i="45"/>
  <c r="AA209" i="45"/>
  <c r="AB209" i="45"/>
  <c r="AC209" i="45"/>
  <c r="AD209" i="45"/>
  <c r="AE209" i="45"/>
  <c r="AF209" i="45"/>
  <c r="AG209" i="45"/>
  <c r="AH209" i="45"/>
  <c r="AI209" i="45"/>
  <c r="F210" i="45"/>
  <c r="G210" i="45"/>
  <c r="H210" i="45"/>
  <c r="I210" i="45"/>
  <c r="J210" i="45"/>
  <c r="K210" i="45"/>
  <c r="L210" i="45"/>
  <c r="M210" i="45"/>
  <c r="N210" i="45"/>
  <c r="O210" i="45"/>
  <c r="P210" i="45"/>
  <c r="Q210" i="45"/>
  <c r="R210" i="45"/>
  <c r="S210" i="45"/>
  <c r="T210" i="45"/>
  <c r="U210" i="45"/>
  <c r="V210" i="45"/>
  <c r="W210" i="45"/>
  <c r="X210" i="45"/>
  <c r="Y210" i="45"/>
  <c r="Z210" i="45"/>
  <c r="AA210" i="45"/>
  <c r="AB210" i="45"/>
  <c r="AC210" i="45"/>
  <c r="AD210" i="45"/>
  <c r="AE210" i="45"/>
  <c r="AF210" i="45"/>
  <c r="AG210" i="45"/>
  <c r="AH210" i="45"/>
  <c r="AI210" i="45"/>
  <c r="F211" i="45"/>
  <c r="G211" i="45"/>
  <c r="H211" i="45"/>
  <c r="I211" i="45"/>
  <c r="J211" i="45"/>
  <c r="K211" i="45"/>
  <c r="L211" i="45"/>
  <c r="M211" i="45"/>
  <c r="N211" i="45"/>
  <c r="O211" i="45"/>
  <c r="P211" i="45"/>
  <c r="Q211" i="45"/>
  <c r="R211" i="45"/>
  <c r="S211" i="45"/>
  <c r="T211" i="45"/>
  <c r="U211" i="45"/>
  <c r="V211" i="45"/>
  <c r="W211" i="45"/>
  <c r="X211" i="45"/>
  <c r="Y211" i="45"/>
  <c r="Z211" i="45"/>
  <c r="AA211" i="45"/>
  <c r="AB211" i="45"/>
  <c r="AC211" i="45"/>
  <c r="AD211" i="45"/>
  <c r="AE211" i="45"/>
  <c r="AF211" i="45"/>
  <c r="AG211" i="45"/>
  <c r="AH211" i="45"/>
  <c r="AI211" i="45"/>
  <c r="F212" i="45"/>
  <c r="G212" i="45"/>
  <c r="H212" i="45"/>
  <c r="I212" i="45"/>
  <c r="J212" i="45"/>
  <c r="K212" i="45"/>
  <c r="L212" i="45"/>
  <c r="M212" i="45"/>
  <c r="N212" i="45"/>
  <c r="O212" i="45"/>
  <c r="P212" i="45"/>
  <c r="Q212" i="45"/>
  <c r="R212" i="45"/>
  <c r="S212" i="45"/>
  <c r="T212" i="45"/>
  <c r="U212" i="45"/>
  <c r="V212" i="45"/>
  <c r="W212" i="45"/>
  <c r="X212" i="45"/>
  <c r="Y212" i="45"/>
  <c r="Z212" i="45"/>
  <c r="AA212" i="45"/>
  <c r="AB212" i="45"/>
  <c r="AC212" i="45"/>
  <c r="AD212" i="45"/>
  <c r="AE212" i="45"/>
  <c r="AF212" i="45"/>
  <c r="AG212" i="45"/>
  <c r="AH212" i="45"/>
  <c r="AI212" i="45"/>
  <c r="F247" i="45"/>
  <c r="G247" i="45"/>
  <c r="H247" i="45"/>
  <c r="I247" i="45"/>
  <c r="J247" i="45"/>
  <c r="K247" i="45"/>
  <c r="L247" i="45"/>
  <c r="M247" i="45"/>
  <c r="N247" i="45"/>
  <c r="O247" i="45"/>
  <c r="P247" i="45"/>
  <c r="Q247" i="45"/>
  <c r="R247" i="45"/>
  <c r="S247" i="45"/>
  <c r="T247" i="45"/>
  <c r="U247" i="45"/>
  <c r="V247" i="45"/>
  <c r="W247" i="45"/>
  <c r="X247" i="45"/>
  <c r="Y247" i="45"/>
  <c r="Z247" i="45"/>
  <c r="AA247" i="45"/>
  <c r="AB247" i="45"/>
  <c r="AC247" i="45"/>
  <c r="AD247" i="45"/>
  <c r="AE247" i="45"/>
  <c r="AF247" i="45"/>
  <c r="AG247" i="45"/>
  <c r="AH247" i="45"/>
  <c r="AI247" i="45"/>
  <c r="F250" i="45"/>
  <c r="G250" i="45"/>
  <c r="H250" i="45"/>
  <c r="I250" i="45"/>
  <c r="J250" i="45"/>
  <c r="K250" i="45"/>
  <c r="L250" i="45"/>
  <c r="M250" i="45"/>
  <c r="N250" i="45"/>
  <c r="O250" i="45"/>
  <c r="P250" i="45"/>
  <c r="Q250" i="45"/>
  <c r="R250" i="45"/>
  <c r="S250" i="45"/>
  <c r="T250" i="45"/>
  <c r="U250" i="45"/>
  <c r="V250" i="45"/>
  <c r="W250" i="45"/>
  <c r="X250" i="45"/>
  <c r="Y250" i="45"/>
  <c r="Z250" i="45"/>
  <c r="AA250" i="45"/>
  <c r="AB250" i="45"/>
  <c r="AC250" i="45"/>
  <c r="AD250" i="45"/>
  <c r="AE250" i="45"/>
  <c r="AF250" i="45"/>
  <c r="AG250" i="45"/>
  <c r="AH250" i="45"/>
  <c r="AI250" i="45"/>
  <c r="F271" i="45"/>
  <c r="G271" i="45"/>
  <c r="H271" i="45"/>
  <c r="I271" i="45"/>
  <c r="J271" i="45"/>
  <c r="K271" i="45"/>
  <c r="L271" i="45"/>
  <c r="M271" i="45"/>
  <c r="N271" i="45"/>
  <c r="O271" i="45"/>
  <c r="P271" i="45"/>
  <c r="Q271" i="45"/>
  <c r="R271" i="45"/>
  <c r="S271" i="45"/>
  <c r="T271" i="45"/>
  <c r="U271" i="45"/>
  <c r="V271" i="45"/>
  <c r="W271" i="45"/>
  <c r="X271" i="45"/>
  <c r="Y271" i="45"/>
  <c r="Z271" i="45"/>
  <c r="AA271" i="45"/>
  <c r="AB271" i="45"/>
  <c r="AC271" i="45"/>
  <c r="AD271" i="45"/>
  <c r="AE271" i="45"/>
  <c r="AF271" i="45"/>
  <c r="AG271" i="45"/>
  <c r="AH271" i="45"/>
  <c r="AI271" i="45"/>
  <c r="F272" i="45"/>
  <c r="G272" i="45"/>
  <c r="H272" i="45"/>
  <c r="I272" i="45"/>
  <c r="J272" i="45"/>
  <c r="K272" i="45"/>
  <c r="L272" i="45"/>
  <c r="M272" i="45"/>
  <c r="N272" i="45"/>
  <c r="O272" i="45"/>
  <c r="P272" i="45"/>
  <c r="Q272" i="45"/>
  <c r="R272" i="45"/>
  <c r="S272" i="45"/>
  <c r="T272" i="45"/>
  <c r="U272" i="45"/>
  <c r="V272" i="45"/>
  <c r="W272" i="45"/>
  <c r="X272" i="45"/>
  <c r="Y272" i="45"/>
  <c r="Z272" i="45"/>
  <c r="AA272" i="45"/>
  <c r="AB272" i="45"/>
  <c r="AC272" i="45"/>
  <c r="AD272" i="45"/>
  <c r="AE272" i="45"/>
  <c r="AF272" i="45"/>
  <c r="AG272" i="45"/>
  <c r="AH272" i="45"/>
  <c r="AI272" i="45"/>
  <c r="F282" i="45"/>
  <c r="G282" i="45"/>
  <c r="H282" i="45"/>
  <c r="I282" i="45"/>
  <c r="J282" i="45"/>
  <c r="K282" i="45"/>
  <c r="L282" i="45"/>
  <c r="M282" i="45"/>
  <c r="N282" i="45"/>
  <c r="O282" i="45"/>
  <c r="P282" i="45"/>
  <c r="Q282" i="45"/>
  <c r="R282" i="45"/>
  <c r="S282" i="45"/>
  <c r="T282" i="45"/>
  <c r="U282" i="45"/>
  <c r="V282" i="45"/>
  <c r="W282" i="45"/>
  <c r="X282" i="45"/>
  <c r="Y282" i="45"/>
  <c r="Z282" i="45"/>
  <c r="AA282" i="45"/>
  <c r="AB282" i="45"/>
  <c r="AC282" i="45"/>
  <c r="AD282" i="45"/>
  <c r="AE282" i="45"/>
  <c r="AF282" i="45"/>
  <c r="AG282" i="45"/>
  <c r="AH282" i="45"/>
  <c r="AI282" i="45"/>
  <c r="F300" i="45"/>
  <c r="G300" i="45"/>
  <c r="H300" i="45"/>
  <c r="I300" i="45"/>
  <c r="J300" i="45"/>
  <c r="K300" i="45"/>
  <c r="L300" i="45"/>
  <c r="M300" i="45"/>
  <c r="N300" i="45"/>
  <c r="O300" i="45"/>
  <c r="P300" i="45"/>
  <c r="Q300" i="45"/>
  <c r="R300" i="45"/>
  <c r="S300" i="45"/>
  <c r="T300" i="45"/>
  <c r="U300" i="45"/>
  <c r="V300" i="45"/>
  <c r="W300" i="45"/>
  <c r="X300" i="45"/>
  <c r="Y300" i="45"/>
  <c r="Z300" i="45"/>
  <c r="AA300" i="45"/>
  <c r="AB300" i="45"/>
  <c r="AC300" i="45"/>
  <c r="AD300" i="45"/>
  <c r="AE300" i="45"/>
  <c r="AF300" i="45"/>
  <c r="AG300" i="45"/>
  <c r="AH300" i="45"/>
  <c r="AI300" i="45"/>
  <c r="F301" i="45"/>
  <c r="G301" i="45"/>
  <c r="H301" i="45"/>
  <c r="I301" i="45"/>
  <c r="J301" i="45"/>
  <c r="K301" i="45"/>
  <c r="L301" i="45"/>
  <c r="M301" i="45"/>
  <c r="N301" i="45"/>
  <c r="O301" i="45"/>
  <c r="P301" i="45"/>
  <c r="Q301" i="45"/>
  <c r="R301" i="45"/>
  <c r="S301" i="45"/>
  <c r="T301" i="45"/>
  <c r="U301" i="45"/>
  <c r="V301" i="45"/>
  <c r="W301" i="45"/>
  <c r="X301" i="45"/>
  <c r="Y301" i="45"/>
  <c r="Z301" i="45"/>
  <c r="AA301" i="45"/>
  <c r="AB301" i="45"/>
  <c r="AC301" i="45"/>
  <c r="AD301" i="45"/>
  <c r="AE301" i="45"/>
  <c r="AF301" i="45"/>
  <c r="AG301" i="45"/>
  <c r="AH301" i="45"/>
  <c r="AI301" i="45"/>
  <c r="AJ202" i="45" l="1"/>
  <c r="AJ182" i="45"/>
  <c r="AJ179" i="45"/>
  <c r="AJ176" i="45"/>
  <c r="AJ151" i="45"/>
  <c r="AJ129" i="45"/>
  <c r="AJ123" i="45"/>
  <c r="AJ120" i="45"/>
  <c r="AJ22" i="45"/>
  <c r="AJ10" i="45"/>
  <c r="AU14" i="1" s="1"/>
  <c r="AJ282" i="45"/>
  <c r="AJ211" i="45"/>
  <c r="AJ300" i="45"/>
  <c r="AJ301" i="45"/>
  <c r="AU415" i="1" s="1"/>
  <c r="AV415" i="1" s="1"/>
  <c r="AJ272" i="45"/>
  <c r="AJ247" i="45"/>
  <c r="AJ212" i="45"/>
  <c r="AJ210" i="45"/>
  <c r="AJ206" i="45"/>
  <c r="AU329" i="1" s="1"/>
  <c r="AV329" i="1" s="1"/>
  <c r="AJ199" i="45"/>
  <c r="AJ180" i="45"/>
  <c r="AJ177" i="45"/>
  <c r="AJ157" i="45"/>
  <c r="AJ132" i="45"/>
  <c r="AJ124" i="45"/>
  <c r="AJ121" i="45"/>
  <c r="AJ43" i="45"/>
  <c r="AJ16" i="45"/>
  <c r="AJ271" i="45"/>
  <c r="AJ209" i="45"/>
  <c r="AJ250" i="45"/>
  <c r="AU370" i="1" s="1"/>
  <c r="AV370" i="1" s="1"/>
  <c r="AU49" i="1" l="1"/>
  <c r="AV49" i="1" s="1"/>
  <c r="AU414" i="1"/>
  <c r="AV414" i="1" s="1"/>
  <c r="AU413" i="1"/>
  <c r="AV413" i="1" s="1"/>
  <c r="D6" i="44"/>
  <c r="D7" i="44"/>
  <c r="AT8" i="1" s="1"/>
  <c r="AV8" i="1" s="1"/>
  <c r="D8" i="44"/>
  <c r="AT9" i="1" s="1"/>
  <c r="AV9" i="1" s="1"/>
  <c r="D19" i="44"/>
  <c r="AT20" i="1" s="1"/>
  <c r="AV20" i="1" s="1"/>
  <c r="D25" i="44"/>
  <c r="AT28" i="1" s="1"/>
  <c r="AV28" i="1" s="1"/>
  <c r="D30" i="44"/>
  <c r="AT32" i="1" s="1"/>
  <c r="AV32" i="1" s="1"/>
  <c r="D46" i="44"/>
  <c r="D51" i="44"/>
  <c r="AT54" i="1" s="1"/>
  <c r="AV54" i="1" s="1"/>
  <c r="AT26" i="1" l="1"/>
  <c r="AT7" i="1"/>
  <c r="AV7" i="1" s="1"/>
  <c r="AT59" i="1"/>
  <c r="AV59" i="1" s="1"/>
  <c r="Q79" i="45"/>
  <c r="D23" i="44"/>
  <c r="AT24" i="1" s="1"/>
  <c r="E305" i="45" l="1"/>
  <c r="F305" i="45"/>
  <c r="G305" i="45"/>
  <c r="H305" i="45"/>
  <c r="I305" i="45"/>
  <c r="J305" i="45"/>
  <c r="K305" i="45"/>
  <c r="L305" i="45"/>
  <c r="M305" i="45"/>
  <c r="N305" i="45"/>
  <c r="O305" i="45"/>
  <c r="P305" i="45"/>
  <c r="Q305" i="45"/>
  <c r="R305" i="45"/>
  <c r="S305" i="45"/>
  <c r="T305" i="45"/>
  <c r="U305" i="45"/>
  <c r="V305" i="45"/>
  <c r="W305" i="45"/>
  <c r="X305" i="45"/>
  <c r="Y305" i="45"/>
  <c r="Z305" i="45"/>
  <c r="AA305" i="45"/>
  <c r="AB305" i="45"/>
  <c r="AC305" i="45"/>
  <c r="AD305" i="45"/>
  <c r="AE305" i="45"/>
  <c r="AF305" i="45"/>
  <c r="AG305" i="45"/>
  <c r="AH305" i="45"/>
  <c r="AI305" i="45"/>
  <c r="E306" i="45"/>
  <c r="F306" i="45"/>
  <c r="G306" i="45"/>
  <c r="H306" i="45"/>
  <c r="I306" i="45"/>
  <c r="J306" i="45"/>
  <c r="E253" i="45"/>
  <c r="F253" i="45"/>
  <c r="G253" i="45"/>
  <c r="H253" i="45"/>
  <c r="I253" i="45"/>
  <c r="J253" i="45"/>
  <c r="K253" i="45"/>
  <c r="L253" i="45"/>
  <c r="M253" i="45"/>
  <c r="N253" i="45"/>
  <c r="O253" i="45"/>
  <c r="P253" i="45"/>
  <c r="Q253" i="45"/>
  <c r="R253" i="45"/>
  <c r="S253" i="45"/>
  <c r="T253" i="45"/>
  <c r="U253" i="45"/>
  <c r="V253" i="45"/>
  <c r="W253" i="45"/>
  <c r="X253" i="45"/>
  <c r="Y253" i="45"/>
  <c r="Z253" i="45"/>
  <c r="AA253" i="45"/>
  <c r="AB253" i="45"/>
  <c r="AC253" i="45"/>
  <c r="AD253" i="45"/>
  <c r="AE253" i="45"/>
  <c r="AF253" i="45"/>
  <c r="AG253" i="45"/>
  <c r="AH253" i="45"/>
  <c r="AI253" i="45"/>
  <c r="AJ253" i="45" l="1"/>
  <c r="AU371" i="1" s="1"/>
  <c r="AV371" i="1" s="1"/>
  <c r="AJ305" i="45"/>
  <c r="AU420" i="1" s="1"/>
  <c r="AV420" i="1" s="1"/>
  <c r="O64" i="45"/>
  <c r="E159" i="45" l="1"/>
  <c r="F159" i="45"/>
  <c r="G159" i="45"/>
  <c r="H159" i="45"/>
  <c r="I159" i="45"/>
  <c r="J159" i="45"/>
  <c r="K159" i="45"/>
  <c r="L159" i="45"/>
  <c r="M159" i="45"/>
  <c r="N159" i="45"/>
  <c r="O159" i="45"/>
  <c r="P159" i="45"/>
  <c r="Q159" i="45"/>
  <c r="R159" i="45"/>
  <c r="S159" i="45"/>
  <c r="T159" i="45"/>
  <c r="AA159" i="45"/>
  <c r="AB159" i="45"/>
  <c r="AC159" i="45"/>
  <c r="AD159" i="45"/>
  <c r="AE159" i="45"/>
  <c r="AF159" i="45"/>
  <c r="AG159" i="45"/>
  <c r="AH159" i="45"/>
  <c r="AI159" i="45"/>
  <c r="E161" i="45"/>
  <c r="F161" i="45"/>
  <c r="G161" i="45"/>
  <c r="H161" i="45"/>
  <c r="I161" i="45"/>
  <c r="J161" i="45"/>
  <c r="K161" i="45"/>
  <c r="L161" i="45"/>
  <c r="M161" i="45"/>
  <c r="N161" i="45"/>
  <c r="O161" i="45"/>
  <c r="P161" i="45"/>
  <c r="Q161" i="45"/>
  <c r="R161" i="45"/>
  <c r="S161" i="45"/>
  <c r="T161" i="45"/>
  <c r="AA161" i="45"/>
  <c r="AB161" i="45"/>
  <c r="AC161" i="45"/>
  <c r="AD161" i="45"/>
  <c r="AE161" i="45"/>
  <c r="AF161" i="45"/>
  <c r="AG161" i="45"/>
  <c r="AH161" i="45"/>
  <c r="AI161" i="45"/>
  <c r="E187" i="45"/>
  <c r="F187" i="45"/>
  <c r="G187" i="45"/>
  <c r="H187" i="45"/>
  <c r="I187" i="45"/>
  <c r="J187" i="45"/>
  <c r="K187" i="45"/>
  <c r="L187" i="45"/>
  <c r="M187" i="45"/>
  <c r="N187" i="45"/>
  <c r="O187" i="45"/>
  <c r="P187" i="45"/>
  <c r="Q187" i="45"/>
  <c r="R187" i="45"/>
  <c r="S187" i="45"/>
  <c r="T187" i="45"/>
  <c r="AA187" i="45"/>
  <c r="AB187" i="45"/>
  <c r="AC187" i="45"/>
  <c r="AD187" i="45"/>
  <c r="AE187" i="45"/>
  <c r="AF187" i="45"/>
  <c r="AG187" i="45"/>
  <c r="AH187" i="45"/>
  <c r="AI187" i="45"/>
  <c r="E189" i="45"/>
  <c r="F189" i="45"/>
  <c r="G189" i="45"/>
  <c r="H189" i="45"/>
  <c r="I189" i="45"/>
  <c r="J189" i="45"/>
  <c r="K189" i="45"/>
  <c r="L189" i="45"/>
  <c r="M189" i="45"/>
  <c r="N189" i="45"/>
  <c r="O189" i="45"/>
  <c r="P189" i="45"/>
  <c r="Q189" i="45"/>
  <c r="R189" i="45"/>
  <c r="S189" i="45"/>
  <c r="T189" i="45"/>
  <c r="AA189" i="45"/>
  <c r="AB189" i="45"/>
  <c r="AC189" i="45"/>
  <c r="AD189" i="45"/>
  <c r="AE189" i="45"/>
  <c r="AF189" i="45"/>
  <c r="AG189" i="45"/>
  <c r="AH189" i="45"/>
  <c r="AI189" i="45"/>
  <c r="AJ187" i="45" l="1"/>
  <c r="AU303" i="1" s="1"/>
  <c r="AV303" i="1" s="1"/>
  <c r="AJ189" i="45"/>
  <c r="AU304" i="1" s="1"/>
  <c r="AV304" i="1" s="1"/>
  <c r="AJ159" i="45"/>
  <c r="AU279" i="1" s="1"/>
  <c r="AV279" i="1" s="1"/>
  <c r="AJ161" i="45"/>
  <c r="AU281" i="1" s="1"/>
  <c r="AV281" i="1" s="1"/>
  <c r="E136" i="45"/>
  <c r="F136" i="45"/>
  <c r="G136" i="45"/>
  <c r="H136" i="45"/>
  <c r="I136" i="45"/>
  <c r="J136" i="45"/>
  <c r="K136" i="45"/>
  <c r="L136" i="45"/>
  <c r="M136" i="45"/>
  <c r="N136" i="45"/>
  <c r="O136" i="45"/>
  <c r="P136" i="45"/>
  <c r="Q136" i="45"/>
  <c r="R136" i="45"/>
  <c r="S136" i="45"/>
  <c r="T136" i="45"/>
  <c r="AA136" i="45"/>
  <c r="AB136" i="45"/>
  <c r="AC136" i="45"/>
  <c r="AD136" i="45"/>
  <c r="AE136" i="45"/>
  <c r="AF136" i="45"/>
  <c r="AG136" i="45"/>
  <c r="AH136" i="45"/>
  <c r="AI136" i="45"/>
  <c r="AJ136" i="45" l="1"/>
  <c r="AU255" i="1" s="1"/>
  <c r="AV255" i="1" s="1"/>
  <c r="AI246" i="45"/>
  <c r="AH246" i="45"/>
  <c r="AG246" i="45"/>
  <c r="AF246" i="45"/>
  <c r="AE246" i="45"/>
  <c r="AD246" i="45"/>
  <c r="AC246" i="45"/>
  <c r="AB246" i="45"/>
  <c r="AA246" i="45"/>
  <c r="Z246" i="45"/>
  <c r="Y246" i="45"/>
  <c r="X246" i="45"/>
  <c r="W246" i="45"/>
  <c r="V246" i="45"/>
  <c r="U246" i="45"/>
  <c r="T246" i="45"/>
  <c r="S246" i="45"/>
  <c r="R246" i="45"/>
  <c r="Q246" i="45"/>
  <c r="P246" i="45"/>
  <c r="O246" i="45"/>
  <c r="N246" i="45"/>
  <c r="M246" i="45"/>
  <c r="L246" i="45"/>
  <c r="K246" i="45"/>
  <c r="J246" i="45"/>
  <c r="I246" i="45"/>
  <c r="H246" i="45"/>
  <c r="G246" i="45"/>
  <c r="F246" i="45"/>
  <c r="E246" i="45"/>
  <c r="AJ246" i="45" l="1"/>
  <c r="AU364" i="1" s="1"/>
  <c r="AV364" i="1" s="1"/>
  <c r="E130" i="45" l="1"/>
  <c r="F130" i="45"/>
  <c r="G130" i="45"/>
  <c r="H130" i="45"/>
  <c r="I130" i="45"/>
  <c r="J130" i="45"/>
  <c r="K130" i="45"/>
  <c r="L130" i="45"/>
  <c r="M130" i="45"/>
  <c r="N130" i="45"/>
  <c r="O130" i="45"/>
  <c r="P130" i="45"/>
  <c r="Q130" i="45"/>
  <c r="R130" i="45"/>
  <c r="S130" i="45"/>
  <c r="T130" i="45"/>
  <c r="AA130" i="45"/>
  <c r="AB130" i="45"/>
  <c r="AC130" i="45"/>
  <c r="AD130" i="45"/>
  <c r="AE130" i="45"/>
  <c r="AF130" i="45"/>
  <c r="AG130" i="45"/>
  <c r="AH130" i="45"/>
  <c r="AI130" i="45"/>
  <c r="AJ130" i="45" l="1"/>
  <c r="AU250" i="1" s="1"/>
  <c r="AV250" i="1" s="1"/>
  <c r="E153" i="45"/>
  <c r="F153" i="45"/>
  <c r="G153" i="45"/>
  <c r="H153" i="45"/>
  <c r="I153" i="45"/>
  <c r="J153" i="45"/>
  <c r="K153" i="45"/>
  <c r="L153" i="45"/>
  <c r="M153" i="45"/>
  <c r="N153" i="45"/>
  <c r="O153" i="45"/>
  <c r="P153" i="45"/>
  <c r="Q153" i="45"/>
  <c r="R153" i="45"/>
  <c r="S153" i="45"/>
  <c r="T153" i="45"/>
  <c r="AA153" i="45"/>
  <c r="AB153" i="45"/>
  <c r="AC153" i="45"/>
  <c r="AD153" i="45"/>
  <c r="AE153" i="45"/>
  <c r="AF153" i="45"/>
  <c r="AG153" i="45"/>
  <c r="AH153" i="45"/>
  <c r="AI153" i="45"/>
  <c r="AC174" i="45"/>
  <c r="AJ153" i="45" l="1"/>
  <c r="AU274" i="1" s="1"/>
  <c r="AV274" i="1" s="1"/>
  <c r="M26" i="45"/>
  <c r="E219" i="45" l="1"/>
  <c r="E218" i="45"/>
  <c r="F218" i="45"/>
  <c r="G218" i="45"/>
  <c r="H218" i="45"/>
  <c r="I218" i="45"/>
  <c r="J218" i="45"/>
  <c r="K218" i="45"/>
  <c r="F219" i="45"/>
  <c r="G219" i="45"/>
  <c r="H219" i="45"/>
  <c r="I219" i="45"/>
  <c r="J219" i="45"/>
  <c r="K219" i="45"/>
  <c r="E220" i="45"/>
  <c r="F220" i="45"/>
  <c r="G220" i="45"/>
  <c r="H220" i="45"/>
  <c r="I220" i="45"/>
  <c r="J220" i="45"/>
  <c r="K220" i="45"/>
  <c r="G58" i="45" l="1"/>
  <c r="E64" i="45" l="1"/>
  <c r="AD64" i="45"/>
  <c r="AF64" i="45"/>
  <c r="AI64" i="45" l="1"/>
  <c r="AE64" i="45"/>
  <c r="S64" i="45"/>
  <c r="N64" i="45"/>
  <c r="AG64" i="45"/>
  <c r="AB64" i="45"/>
  <c r="T64" i="45"/>
  <c r="P64" i="45"/>
  <c r="K64" i="45"/>
  <c r="G64" i="45"/>
  <c r="F64" i="45"/>
  <c r="R64" i="45"/>
  <c r="M64" i="45"/>
  <c r="I64" i="45"/>
  <c r="AA64" i="45"/>
  <c r="J66" i="45"/>
  <c r="J64" i="45"/>
  <c r="AH64" i="45"/>
  <c r="AC64" i="45"/>
  <c r="Q64" i="45"/>
  <c r="L64" i="45"/>
  <c r="H64" i="45"/>
  <c r="D64" i="44"/>
  <c r="AT67" i="1" s="1"/>
  <c r="AF185" i="45"/>
  <c r="AJ64" i="45" l="1"/>
  <c r="AU67" i="1" s="1"/>
  <c r="AV67" i="1" s="1"/>
  <c r="E139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AA139" i="45"/>
  <c r="AB139" i="45"/>
  <c r="AC139" i="45"/>
  <c r="AD139" i="45"/>
  <c r="AE139" i="45"/>
  <c r="AF139" i="45"/>
  <c r="AG139" i="45"/>
  <c r="AH139" i="45"/>
  <c r="AI139" i="45"/>
  <c r="AJ139" i="45" l="1"/>
  <c r="E185" i="45"/>
  <c r="F185" i="45"/>
  <c r="G185" i="45"/>
  <c r="H185" i="45"/>
  <c r="I185" i="45"/>
  <c r="J185" i="45"/>
  <c r="K185" i="45"/>
  <c r="L185" i="45"/>
  <c r="M185" i="45"/>
  <c r="N185" i="45"/>
  <c r="O185" i="45"/>
  <c r="P185" i="45"/>
  <c r="Q185" i="45"/>
  <c r="R185" i="45"/>
  <c r="S185" i="45"/>
  <c r="T185" i="45"/>
  <c r="AA185" i="45"/>
  <c r="AB185" i="45"/>
  <c r="AC185" i="45"/>
  <c r="AD185" i="45"/>
  <c r="AE185" i="45"/>
  <c r="AG185" i="45"/>
  <c r="AH185" i="45"/>
  <c r="AI185" i="45"/>
  <c r="E134" i="45"/>
  <c r="F134" i="45"/>
  <c r="G134" i="45"/>
  <c r="H134" i="45"/>
  <c r="I134" i="45"/>
  <c r="J134" i="45"/>
  <c r="K134" i="45"/>
  <c r="L134" i="45"/>
  <c r="M134" i="45"/>
  <c r="N134" i="45"/>
  <c r="O134" i="45"/>
  <c r="P134" i="45"/>
  <c r="Q134" i="45"/>
  <c r="R134" i="45"/>
  <c r="S134" i="45"/>
  <c r="T134" i="45"/>
  <c r="AA134" i="45"/>
  <c r="AB134" i="45"/>
  <c r="AC134" i="45"/>
  <c r="AD134" i="45"/>
  <c r="AE134" i="45"/>
  <c r="AF134" i="45"/>
  <c r="AG134" i="45"/>
  <c r="AH134" i="45"/>
  <c r="AI134" i="45"/>
  <c r="AU259" i="1" l="1"/>
  <c r="AV259" i="1" s="1"/>
  <c r="AU179" i="1"/>
  <c r="AV179" i="1" s="1"/>
  <c r="AJ185" i="45"/>
  <c r="AU300" i="1" s="1"/>
  <c r="AV300" i="1" s="1"/>
  <c r="AJ134" i="45"/>
  <c r="AU256" i="1" s="1"/>
  <c r="AV256" i="1" s="1"/>
  <c r="E119" i="45"/>
  <c r="F119" i="45"/>
  <c r="G119" i="45"/>
  <c r="H119" i="45"/>
  <c r="I119" i="45"/>
  <c r="J119" i="45"/>
  <c r="K119" i="45"/>
  <c r="L119" i="45"/>
  <c r="M119" i="45"/>
  <c r="N119" i="45"/>
  <c r="O119" i="45"/>
  <c r="P119" i="45"/>
  <c r="Q119" i="45"/>
  <c r="R119" i="45"/>
  <c r="S119" i="45"/>
  <c r="T119" i="45"/>
  <c r="AA119" i="45"/>
  <c r="AB119" i="45"/>
  <c r="AC119" i="45"/>
  <c r="AD119" i="45"/>
  <c r="AE119" i="45"/>
  <c r="AF119" i="45"/>
  <c r="AG119" i="45"/>
  <c r="AH119" i="45"/>
  <c r="AI119" i="45"/>
  <c r="AJ119" i="45" l="1"/>
  <c r="O156" i="45"/>
  <c r="AI184" i="45"/>
  <c r="AH184" i="45"/>
  <c r="AG184" i="45"/>
  <c r="AF184" i="45"/>
  <c r="AE184" i="45"/>
  <c r="AD184" i="45"/>
  <c r="AC184" i="45"/>
  <c r="AB184" i="45"/>
  <c r="AA184" i="45"/>
  <c r="T184" i="45"/>
  <c r="S184" i="45"/>
  <c r="R184" i="45"/>
  <c r="Q184" i="45"/>
  <c r="P184" i="45"/>
  <c r="O184" i="45"/>
  <c r="N184" i="45"/>
  <c r="M184" i="45"/>
  <c r="L184" i="45"/>
  <c r="K184" i="45"/>
  <c r="J184" i="45"/>
  <c r="I184" i="45"/>
  <c r="H184" i="45"/>
  <c r="G184" i="45"/>
  <c r="F184" i="45"/>
  <c r="E184" i="45"/>
  <c r="H156" i="45"/>
  <c r="E156" i="45"/>
  <c r="AH156" i="45"/>
  <c r="AG156" i="45"/>
  <c r="AF156" i="45"/>
  <c r="AE156" i="45"/>
  <c r="AD156" i="45"/>
  <c r="AC156" i="45"/>
  <c r="AB156" i="45"/>
  <c r="AA156" i="45"/>
  <c r="T156" i="45"/>
  <c r="S156" i="45"/>
  <c r="R156" i="45"/>
  <c r="Q156" i="45"/>
  <c r="P156" i="45"/>
  <c r="N156" i="45"/>
  <c r="M156" i="45"/>
  <c r="L156" i="45"/>
  <c r="K156" i="45"/>
  <c r="J156" i="45"/>
  <c r="I156" i="45"/>
  <c r="G156" i="45"/>
  <c r="F156" i="45"/>
  <c r="AU429" i="1" l="1"/>
  <c r="AV429" i="1" s="1"/>
  <c r="AT3" i="45"/>
  <c r="AJ184" i="45"/>
  <c r="AU299" i="1" s="1"/>
  <c r="AV299" i="1" s="1"/>
  <c r="AI156" i="45"/>
  <c r="AJ156" i="45" s="1"/>
  <c r="AU277" i="1" s="1"/>
  <c r="AV277" i="1" s="1"/>
  <c r="E154" i="45" l="1"/>
  <c r="F154" i="45"/>
  <c r="G154" i="45"/>
  <c r="H154" i="45"/>
  <c r="I154" i="45"/>
  <c r="J154" i="45"/>
  <c r="K154" i="45"/>
  <c r="L154" i="45"/>
  <c r="M154" i="45"/>
  <c r="N154" i="45"/>
  <c r="O154" i="45"/>
  <c r="P154" i="45"/>
  <c r="Q154" i="45"/>
  <c r="R154" i="45"/>
  <c r="S154" i="45"/>
  <c r="T154" i="45"/>
  <c r="AA154" i="45"/>
  <c r="AB154" i="45"/>
  <c r="AC154" i="45"/>
  <c r="AD154" i="45"/>
  <c r="AE154" i="45"/>
  <c r="AF154" i="45"/>
  <c r="AG154" i="45"/>
  <c r="AH154" i="45"/>
  <c r="AI154" i="45"/>
  <c r="AJ154" i="45" l="1"/>
  <c r="AU275" i="1" s="1"/>
  <c r="AV275" i="1" s="1"/>
  <c r="D11" i="23"/>
  <c r="F11" i="23"/>
  <c r="I11" i="23"/>
  <c r="J11" i="23"/>
  <c r="K11" i="23"/>
  <c r="L11" i="23"/>
  <c r="N11" i="23"/>
  <c r="O11" i="23"/>
  <c r="P11" i="23"/>
  <c r="Q11" i="23"/>
  <c r="R11" i="23"/>
  <c r="V11" i="23"/>
  <c r="Y11" i="23"/>
  <c r="AA11" i="23"/>
  <c r="AC11" i="23"/>
  <c r="AE11" i="23"/>
  <c r="AF11" i="23"/>
  <c r="AG11" i="23"/>
  <c r="AH11" i="23"/>
  <c r="AI11" i="23" l="1"/>
  <c r="E118" i="45"/>
  <c r="F118" i="45"/>
  <c r="G118" i="45"/>
  <c r="H118" i="45"/>
  <c r="I118" i="45"/>
  <c r="J118" i="45"/>
  <c r="K118" i="45"/>
  <c r="L118" i="45"/>
  <c r="M118" i="45"/>
  <c r="N118" i="45"/>
  <c r="O118" i="45"/>
  <c r="P118" i="45"/>
  <c r="Q118" i="45"/>
  <c r="R118" i="45"/>
  <c r="S118" i="45"/>
  <c r="T118" i="45"/>
  <c r="AA118" i="45"/>
  <c r="AB118" i="45"/>
  <c r="AC118" i="45"/>
  <c r="AD118" i="45"/>
  <c r="AE118" i="45"/>
  <c r="AF118" i="45"/>
  <c r="AG118" i="45"/>
  <c r="AH118" i="45"/>
  <c r="AI118" i="45"/>
  <c r="E150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AA150" i="45"/>
  <c r="AB150" i="45"/>
  <c r="AC150" i="45"/>
  <c r="AD150" i="45"/>
  <c r="AE150" i="45"/>
  <c r="AF150" i="45"/>
  <c r="AG150" i="45"/>
  <c r="AH150" i="45"/>
  <c r="AI150" i="45"/>
  <c r="E152" i="45"/>
  <c r="F152" i="45"/>
  <c r="G152" i="45"/>
  <c r="H152" i="45"/>
  <c r="I152" i="45"/>
  <c r="J152" i="45"/>
  <c r="K152" i="45"/>
  <c r="L152" i="45"/>
  <c r="M152" i="45"/>
  <c r="N152" i="45"/>
  <c r="O152" i="45"/>
  <c r="P152" i="45"/>
  <c r="Q152" i="45"/>
  <c r="R152" i="45"/>
  <c r="S152" i="45"/>
  <c r="T152" i="45"/>
  <c r="AA152" i="45"/>
  <c r="AB152" i="45"/>
  <c r="AC152" i="45"/>
  <c r="AD152" i="45"/>
  <c r="AE152" i="45"/>
  <c r="AF152" i="45"/>
  <c r="AG152" i="45"/>
  <c r="AH152" i="45"/>
  <c r="AI152" i="45"/>
  <c r="E149" i="45"/>
  <c r="F149" i="45"/>
  <c r="G149" i="45"/>
  <c r="H149" i="45"/>
  <c r="I149" i="45"/>
  <c r="J149" i="45"/>
  <c r="K149" i="45"/>
  <c r="L149" i="45"/>
  <c r="M149" i="45"/>
  <c r="N149" i="45"/>
  <c r="O149" i="45"/>
  <c r="E175" i="45"/>
  <c r="F175" i="45"/>
  <c r="G175" i="45"/>
  <c r="H175" i="45"/>
  <c r="I175" i="45"/>
  <c r="J175" i="45"/>
  <c r="K175" i="45"/>
  <c r="L175" i="45"/>
  <c r="M175" i="45"/>
  <c r="N175" i="45"/>
  <c r="O175" i="45"/>
  <c r="P175" i="45"/>
  <c r="Q175" i="45"/>
  <c r="R175" i="45"/>
  <c r="S175" i="45"/>
  <c r="T175" i="45"/>
  <c r="AA175" i="45"/>
  <c r="AB175" i="45"/>
  <c r="AC175" i="45"/>
  <c r="AD175" i="45"/>
  <c r="AE175" i="45"/>
  <c r="AF175" i="45"/>
  <c r="AG175" i="45"/>
  <c r="AH175" i="45"/>
  <c r="AI175" i="45"/>
  <c r="AJ175" i="45" l="1"/>
  <c r="AU295" i="1" s="1"/>
  <c r="AV295" i="1" s="1"/>
  <c r="AJ118" i="45"/>
  <c r="AU428" i="1" s="1"/>
  <c r="AV428" i="1" s="1"/>
  <c r="AJ150" i="45"/>
  <c r="AU271" i="1" s="1"/>
  <c r="AV271" i="1" s="1"/>
  <c r="AJ152" i="45"/>
  <c r="AU273" i="1" s="1"/>
  <c r="AV273" i="1" s="1"/>
  <c r="M148" i="45"/>
  <c r="J148" i="45"/>
  <c r="O148" i="45"/>
  <c r="G148" i="45"/>
  <c r="E148" i="45"/>
  <c r="F148" i="45"/>
  <c r="I148" i="45"/>
  <c r="H148" i="45"/>
  <c r="L148" i="45"/>
  <c r="K148" i="45"/>
  <c r="N148" i="45"/>
  <c r="G56" i="45" l="1"/>
  <c r="F56" i="45" l="1"/>
  <c r="E178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R178" i="45"/>
  <c r="S178" i="45"/>
  <c r="T178" i="45"/>
  <c r="AA178" i="45"/>
  <c r="AB178" i="45"/>
  <c r="AC178" i="45"/>
  <c r="AD178" i="45"/>
  <c r="AE178" i="45"/>
  <c r="AF178" i="45"/>
  <c r="AG178" i="45"/>
  <c r="AH178" i="45"/>
  <c r="AI178" i="45"/>
  <c r="E127" i="45"/>
  <c r="F127" i="45"/>
  <c r="G127" i="45"/>
  <c r="H127" i="45"/>
  <c r="I127" i="45"/>
  <c r="J127" i="45"/>
  <c r="K127" i="45"/>
  <c r="L127" i="45"/>
  <c r="M127" i="45"/>
  <c r="N127" i="45"/>
  <c r="O127" i="45"/>
  <c r="P127" i="45"/>
  <c r="Q127" i="45"/>
  <c r="R127" i="45"/>
  <c r="S127" i="45"/>
  <c r="T127" i="45"/>
  <c r="AA127" i="45"/>
  <c r="AB127" i="45"/>
  <c r="AC127" i="45"/>
  <c r="AD127" i="45"/>
  <c r="AE127" i="45"/>
  <c r="AF127" i="45"/>
  <c r="AG127" i="45"/>
  <c r="AH127" i="45"/>
  <c r="AI127" i="45"/>
  <c r="E128" i="45"/>
  <c r="F128" i="45"/>
  <c r="G128" i="45"/>
  <c r="H128" i="45"/>
  <c r="I128" i="45"/>
  <c r="J128" i="45"/>
  <c r="K128" i="45"/>
  <c r="L128" i="45"/>
  <c r="M128" i="45"/>
  <c r="N128" i="45"/>
  <c r="O128" i="45"/>
  <c r="P128" i="45"/>
  <c r="Q128" i="45"/>
  <c r="R128" i="45"/>
  <c r="S128" i="45"/>
  <c r="T128" i="45"/>
  <c r="AA128" i="45"/>
  <c r="AB128" i="45"/>
  <c r="AC128" i="45"/>
  <c r="AD128" i="45"/>
  <c r="AE128" i="45"/>
  <c r="AF128" i="45"/>
  <c r="AG128" i="45"/>
  <c r="AH128" i="45"/>
  <c r="AI128" i="45"/>
  <c r="AJ178" i="45" l="1"/>
  <c r="AU296" i="1" s="1"/>
  <c r="AV296" i="1" s="1"/>
  <c r="AJ127" i="45"/>
  <c r="AU248" i="1" s="1"/>
  <c r="AV248" i="1" s="1"/>
  <c r="AJ128" i="45"/>
  <c r="AU249" i="1" s="1"/>
  <c r="AV249" i="1" s="1"/>
  <c r="E181" i="45"/>
  <c r="F181" i="45"/>
  <c r="G181" i="45"/>
  <c r="H181" i="45"/>
  <c r="I181" i="45"/>
  <c r="J181" i="45"/>
  <c r="K181" i="45"/>
  <c r="L181" i="45"/>
  <c r="M181" i="45"/>
  <c r="N181" i="45"/>
  <c r="O181" i="45"/>
  <c r="P181" i="45"/>
  <c r="Q181" i="45"/>
  <c r="R181" i="45"/>
  <c r="S181" i="45"/>
  <c r="T181" i="45"/>
  <c r="AA181" i="45"/>
  <c r="AB181" i="45"/>
  <c r="AD181" i="45"/>
  <c r="AE181" i="45"/>
  <c r="AF181" i="45"/>
  <c r="AG181" i="45"/>
  <c r="AH181" i="45"/>
  <c r="AI181" i="45"/>
  <c r="AC181" i="45" l="1"/>
  <c r="AJ181" i="45" s="1"/>
  <c r="AU297" i="1" s="1"/>
  <c r="AV297" i="1" s="1"/>
  <c r="E164" i="45"/>
  <c r="F164" i="45"/>
  <c r="G164" i="45"/>
  <c r="H164" i="45"/>
  <c r="I164" i="45"/>
  <c r="J164" i="45"/>
  <c r="K164" i="45"/>
  <c r="L164" i="45"/>
  <c r="M164" i="45"/>
  <c r="N164" i="45"/>
  <c r="O164" i="45"/>
  <c r="P164" i="45"/>
  <c r="Q164" i="45"/>
  <c r="R164" i="45"/>
  <c r="S164" i="45"/>
  <c r="T164" i="45"/>
  <c r="AA164" i="45"/>
  <c r="AB164" i="45"/>
  <c r="AC164" i="45"/>
  <c r="AD164" i="45"/>
  <c r="AE164" i="45"/>
  <c r="AF164" i="45"/>
  <c r="AG164" i="45"/>
  <c r="AH164" i="45"/>
  <c r="AI164" i="45"/>
  <c r="E131" i="45"/>
  <c r="F131" i="45"/>
  <c r="G131" i="45"/>
  <c r="H131" i="45"/>
  <c r="I131" i="45"/>
  <c r="J131" i="45"/>
  <c r="K131" i="45"/>
  <c r="L131" i="45"/>
  <c r="M131" i="45"/>
  <c r="N131" i="45"/>
  <c r="O131" i="45"/>
  <c r="P131" i="45"/>
  <c r="Q131" i="45"/>
  <c r="R131" i="45"/>
  <c r="S131" i="45"/>
  <c r="T131" i="45"/>
  <c r="AA131" i="45"/>
  <c r="AB131" i="45"/>
  <c r="AC131" i="45"/>
  <c r="AD131" i="45"/>
  <c r="AE131" i="45"/>
  <c r="AF131" i="45"/>
  <c r="AG131" i="45"/>
  <c r="AH131" i="45"/>
  <c r="AI131" i="45"/>
  <c r="AJ131" i="45" l="1"/>
  <c r="AU251" i="1" s="1"/>
  <c r="AV251" i="1" s="1"/>
  <c r="AJ164" i="45"/>
  <c r="AU284" i="1" s="1"/>
  <c r="AV284" i="1" s="1"/>
  <c r="E192" i="45"/>
  <c r="F192" i="45"/>
  <c r="G192" i="45"/>
  <c r="H192" i="45"/>
  <c r="I192" i="45"/>
  <c r="J192" i="45"/>
  <c r="K192" i="45"/>
  <c r="L192" i="45"/>
  <c r="M192" i="45"/>
  <c r="P192" i="45"/>
  <c r="Q192" i="45"/>
  <c r="R192" i="45"/>
  <c r="S192" i="45"/>
  <c r="T192" i="45"/>
  <c r="AA192" i="45"/>
  <c r="AB192" i="45"/>
  <c r="AC192" i="45"/>
  <c r="AD192" i="45"/>
  <c r="AE192" i="45"/>
  <c r="AF192" i="45"/>
  <c r="AG192" i="45"/>
  <c r="AH192" i="45"/>
  <c r="AI192" i="45"/>
  <c r="AJ192" i="45" l="1"/>
  <c r="AU307" i="1" s="1"/>
  <c r="AV307" i="1" s="1"/>
  <c r="D76" i="44" l="1"/>
  <c r="AT82" i="1" s="1"/>
  <c r="AI306" i="45"/>
  <c r="AH306" i="45"/>
  <c r="AG306" i="45"/>
  <c r="AF306" i="45"/>
  <c r="AE306" i="45"/>
  <c r="AD306" i="45"/>
  <c r="AC306" i="45"/>
  <c r="AB306" i="45"/>
  <c r="AA306" i="45"/>
  <c r="Z306" i="45"/>
  <c r="Y306" i="45"/>
  <c r="X306" i="45"/>
  <c r="W306" i="45"/>
  <c r="V306" i="45"/>
  <c r="U306" i="45"/>
  <c r="T306" i="45"/>
  <c r="S306" i="45"/>
  <c r="R306" i="45"/>
  <c r="Q306" i="45"/>
  <c r="P306" i="45"/>
  <c r="O306" i="45"/>
  <c r="N306" i="45"/>
  <c r="M306" i="45"/>
  <c r="L306" i="45"/>
  <c r="K306" i="45"/>
  <c r="AI291" i="45"/>
  <c r="AH291" i="45"/>
  <c r="AF291" i="45"/>
  <c r="AE291" i="45"/>
  <c r="AD291" i="45"/>
  <c r="AC291" i="45"/>
  <c r="AB291" i="45"/>
  <c r="AA291" i="45"/>
  <c r="Z291" i="45"/>
  <c r="Y291" i="45"/>
  <c r="X291" i="45"/>
  <c r="W291" i="45"/>
  <c r="V291" i="45"/>
  <c r="U291" i="45"/>
  <c r="T291" i="45"/>
  <c r="S291" i="45"/>
  <c r="R291" i="45"/>
  <c r="Q291" i="45"/>
  <c r="P291" i="45"/>
  <c r="O291" i="45"/>
  <c r="N291" i="45"/>
  <c r="M291" i="45"/>
  <c r="L291" i="45"/>
  <c r="K291" i="45"/>
  <c r="J291" i="45"/>
  <c r="I291" i="45"/>
  <c r="H291" i="45"/>
  <c r="G291" i="45"/>
  <c r="F291" i="45"/>
  <c r="E291" i="45"/>
  <c r="AI290" i="45"/>
  <c r="AH290" i="45"/>
  <c r="AG290" i="45"/>
  <c r="AF290" i="45"/>
  <c r="AE290" i="45"/>
  <c r="AD290" i="45"/>
  <c r="AC290" i="45"/>
  <c r="AB290" i="45"/>
  <c r="AA290" i="45"/>
  <c r="Z290" i="45"/>
  <c r="Y290" i="45"/>
  <c r="X290" i="45"/>
  <c r="W290" i="45"/>
  <c r="V290" i="45"/>
  <c r="U290" i="45"/>
  <c r="T290" i="45"/>
  <c r="S290" i="45"/>
  <c r="R290" i="45"/>
  <c r="Q290" i="45"/>
  <c r="P290" i="45"/>
  <c r="O290" i="45"/>
  <c r="N290" i="45"/>
  <c r="M290" i="45"/>
  <c r="L290" i="45"/>
  <c r="K290" i="45"/>
  <c r="J290" i="45"/>
  <c r="I290" i="45"/>
  <c r="H290" i="45"/>
  <c r="G290" i="45"/>
  <c r="F290" i="45"/>
  <c r="E290" i="45"/>
  <c r="AI287" i="45"/>
  <c r="AH287" i="45"/>
  <c r="AG287" i="45"/>
  <c r="AF287" i="45"/>
  <c r="AE287" i="45"/>
  <c r="AD287" i="45"/>
  <c r="AC287" i="45"/>
  <c r="AB287" i="45"/>
  <c r="AA287" i="45"/>
  <c r="Z287" i="45"/>
  <c r="Y287" i="45"/>
  <c r="X287" i="45"/>
  <c r="W287" i="45"/>
  <c r="V287" i="45"/>
  <c r="U287" i="45"/>
  <c r="T287" i="45"/>
  <c r="S287" i="45"/>
  <c r="R287" i="45"/>
  <c r="Q287" i="45"/>
  <c r="P287" i="45"/>
  <c r="O287" i="45"/>
  <c r="N287" i="45"/>
  <c r="M287" i="45"/>
  <c r="L287" i="45"/>
  <c r="K287" i="45"/>
  <c r="J287" i="45"/>
  <c r="I287" i="45"/>
  <c r="H287" i="45"/>
  <c r="G287" i="45"/>
  <c r="F287" i="45"/>
  <c r="E287" i="45"/>
  <c r="AI286" i="45"/>
  <c r="AH286" i="45"/>
  <c r="AG286" i="45"/>
  <c r="AF286" i="45"/>
  <c r="AE286" i="45"/>
  <c r="AD286" i="45"/>
  <c r="AC286" i="45"/>
  <c r="AB286" i="45"/>
  <c r="AA286" i="45"/>
  <c r="Z286" i="45"/>
  <c r="Y286" i="45"/>
  <c r="X286" i="45"/>
  <c r="W286" i="45"/>
  <c r="V286" i="45"/>
  <c r="U286" i="45"/>
  <c r="T286" i="45"/>
  <c r="S286" i="45"/>
  <c r="R286" i="45"/>
  <c r="Q286" i="45"/>
  <c r="P286" i="45"/>
  <c r="O286" i="45"/>
  <c r="N286" i="45"/>
  <c r="M286" i="45"/>
  <c r="L286" i="45"/>
  <c r="K286" i="45"/>
  <c r="J286" i="45"/>
  <c r="I286" i="45"/>
  <c r="H286" i="45"/>
  <c r="G286" i="45"/>
  <c r="F286" i="45"/>
  <c r="E286" i="45"/>
  <c r="AI285" i="45"/>
  <c r="AH285" i="45"/>
  <c r="AG285" i="45"/>
  <c r="AF285" i="45"/>
  <c r="AE285" i="45"/>
  <c r="AD285" i="45"/>
  <c r="AC285" i="45"/>
  <c r="AB285" i="45"/>
  <c r="AA285" i="45"/>
  <c r="Z285" i="45"/>
  <c r="Y285" i="45"/>
  <c r="X285" i="45"/>
  <c r="W285" i="45"/>
  <c r="V285" i="45"/>
  <c r="U285" i="45"/>
  <c r="T285" i="45"/>
  <c r="S285" i="45"/>
  <c r="R285" i="45"/>
  <c r="Q285" i="45"/>
  <c r="P285" i="45"/>
  <c r="O285" i="45"/>
  <c r="N285" i="45"/>
  <c r="M285" i="45"/>
  <c r="L285" i="45"/>
  <c r="K285" i="45"/>
  <c r="J285" i="45"/>
  <c r="I285" i="45"/>
  <c r="H285" i="45"/>
  <c r="G285" i="45"/>
  <c r="F285" i="45"/>
  <c r="E285" i="45"/>
  <c r="AI284" i="45"/>
  <c r="AH284" i="45"/>
  <c r="AG284" i="45"/>
  <c r="AF284" i="45"/>
  <c r="AE284" i="45"/>
  <c r="AD284" i="45"/>
  <c r="AC284" i="45"/>
  <c r="AB284" i="45"/>
  <c r="AA284" i="45"/>
  <c r="Z284" i="45"/>
  <c r="Y284" i="45"/>
  <c r="X284" i="45"/>
  <c r="W284" i="45"/>
  <c r="V284" i="45"/>
  <c r="U284" i="45"/>
  <c r="T284" i="45"/>
  <c r="S284" i="45"/>
  <c r="R284" i="45"/>
  <c r="Q284" i="45"/>
  <c r="P284" i="45"/>
  <c r="O284" i="45"/>
  <c r="N284" i="45"/>
  <c r="M284" i="45"/>
  <c r="L284" i="45"/>
  <c r="K284" i="45"/>
  <c r="J284" i="45"/>
  <c r="I284" i="45"/>
  <c r="H284" i="45"/>
  <c r="G284" i="45"/>
  <c r="F284" i="45"/>
  <c r="E284" i="45"/>
  <c r="AI277" i="45"/>
  <c r="AH277" i="45"/>
  <c r="AG277" i="45"/>
  <c r="AF277" i="45"/>
  <c r="AE277" i="45"/>
  <c r="AD277" i="45"/>
  <c r="AC277" i="45"/>
  <c r="AB277" i="45"/>
  <c r="AA277" i="45"/>
  <c r="Z277" i="45"/>
  <c r="Y277" i="45"/>
  <c r="X277" i="45"/>
  <c r="W277" i="45"/>
  <c r="V277" i="45"/>
  <c r="U277" i="45"/>
  <c r="T277" i="45"/>
  <c r="S277" i="45"/>
  <c r="R277" i="45"/>
  <c r="Q277" i="45"/>
  <c r="P277" i="45"/>
  <c r="O277" i="45"/>
  <c r="N277" i="45"/>
  <c r="M277" i="45"/>
  <c r="L277" i="45"/>
  <c r="K277" i="45"/>
  <c r="J277" i="45"/>
  <c r="I277" i="45"/>
  <c r="H277" i="45"/>
  <c r="G277" i="45"/>
  <c r="F277" i="45"/>
  <c r="E277" i="45"/>
  <c r="AI276" i="45"/>
  <c r="AH276" i="45"/>
  <c r="AG276" i="45"/>
  <c r="AF276" i="45"/>
  <c r="AE276" i="45"/>
  <c r="AD276" i="45"/>
  <c r="AC276" i="45"/>
  <c r="AB276" i="45"/>
  <c r="AA276" i="45"/>
  <c r="Z276" i="45"/>
  <c r="Y276" i="45"/>
  <c r="X276" i="45"/>
  <c r="W276" i="45"/>
  <c r="V276" i="45"/>
  <c r="U276" i="45"/>
  <c r="T276" i="45"/>
  <c r="S276" i="45"/>
  <c r="R276" i="45"/>
  <c r="Q276" i="45"/>
  <c r="P276" i="45"/>
  <c r="O276" i="45"/>
  <c r="N276" i="45"/>
  <c r="M276" i="45"/>
  <c r="L276" i="45"/>
  <c r="K276" i="45"/>
  <c r="J276" i="45"/>
  <c r="I276" i="45"/>
  <c r="H276" i="45"/>
  <c r="G276" i="45"/>
  <c r="F276" i="45"/>
  <c r="E276" i="45"/>
  <c r="AI275" i="45"/>
  <c r="AH275" i="45"/>
  <c r="AG275" i="45"/>
  <c r="AF275" i="45"/>
  <c r="AE275" i="45"/>
  <c r="AD275" i="45"/>
  <c r="AC275" i="45"/>
  <c r="AB275" i="45"/>
  <c r="AA275" i="45"/>
  <c r="Z275" i="45"/>
  <c r="Y275" i="45"/>
  <c r="X275" i="45"/>
  <c r="W275" i="45"/>
  <c r="V275" i="45"/>
  <c r="U275" i="45"/>
  <c r="T275" i="45"/>
  <c r="S275" i="45"/>
  <c r="R275" i="45"/>
  <c r="Q275" i="45"/>
  <c r="P275" i="45"/>
  <c r="O275" i="45"/>
  <c r="N275" i="45"/>
  <c r="M275" i="45"/>
  <c r="L275" i="45"/>
  <c r="K275" i="45"/>
  <c r="J275" i="45"/>
  <c r="I275" i="45"/>
  <c r="H275" i="45"/>
  <c r="G275" i="45"/>
  <c r="F275" i="45"/>
  <c r="E275" i="45"/>
  <c r="AI268" i="45"/>
  <c r="AH268" i="45"/>
  <c r="AG268" i="45"/>
  <c r="AF268" i="45"/>
  <c r="AE268" i="45"/>
  <c r="AD268" i="45"/>
  <c r="AC268" i="45"/>
  <c r="AB268" i="45"/>
  <c r="AA268" i="45"/>
  <c r="Z268" i="45"/>
  <c r="Y268" i="45"/>
  <c r="X268" i="45"/>
  <c r="W268" i="45"/>
  <c r="V268" i="45"/>
  <c r="U268" i="45"/>
  <c r="T268" i="45"/>
  <c r="S268" i="45"/>
  <c r="R268" i="45"/>
  <c r="Q268" i="45"/>
  <c r="P268" i="45"/>
  <c r="O268" i="45"/>
  <c r="N268" i="45"/>
  <c r="M268" i="45"/>
  <c r="L268" i="45"/>
  <c r="K268" i="45"/>
  <c r="J268" i="45"/>
  <c r="I268" i="45"/>
  <c r="H268" i="45"/>
  <c r="G268" i="45"/>
  <c r="F268" i="45"/>
  <c r="E268" i="45"/>
  <c r="AI267" i="45"/>
  <c r="AH267" i="45"/>
  <c r="AG267" i="45"/>
  <c r="AF267" i="45"/>
  <c r="AE267" i="45"/>
  <c r="AD267" i="45"/>
  <c r="AC267" i="45"/>
  <c r="AB267" i="45"/>
  <c r="AA267" i="45"/>
  <c r="Z267" i="45"/>
  <c r="Y267" i="45"/>
  <c r="X267" i="45"/>
  <c r="W267" i="45"/>
  <c r="V267" i="45"/>
  <c r="U267" i="45"/>
  <c r="T267" i="45"/>
  <c r="S267" i="45"/>
  <c r="R267" i="45"/>
  <c r="Q267" i="45"/>
  <c r="P267" i="45"/>
  <c r="O267" i="45"/>
  <c r="N267" i="45"/>
  <c r="M267" i="45"/>
  <c r="L267" i="45"/>
  <c r="K267" i="45"/>
  <c r="J267" i="45"/>
  <c r="I267" i="45"/>
  <c r="H267" i="45"/>
  <c r="G267" i="45"/>
  <c r="F267" i="45"/>
  <c r="E267" i="45"/>
  <c r="AI255" i="45"/>
  <c r="AH255" i="45"/>
  <c r="AG255" i="45"/>
  <c r="AF255" i="45"/>
  <c r="AE255" i="45"/>
  <c r="AD255" i="45"/>
  <c r="AC255" i="45"/>
  <c r="AB255" i="45"/>
  <c r="AA255" i="45"/>
  <c r="Z255" i="45"/>
  <c r="Y255" i="45"/>
  <c r="X255" i="45"/>
  <c r="W255" i="45"/>
  <c r="V255" i="45"/>
  <c r="U255" i="45"/>
  <c r="T255" i="45"/>
  <c r="S255" i="45"/>
  <c r="R255" i="45"/>
  <c r="Q255" i="45"/>
  <c r="P255" i="45"/>
  <c r="O255" i="45"/>
  <c r="N255" i="45"/>
  <c r="M255" i="45"/>
  <c r="L255" i="45"/>
  <c r="K255" i="45"/>
  <c r="J255" i="45"/>
  <c r="I255" i="45"/>
  <c r="H255" i="45"/>
  <c r="G255" i="45"/>
  <c r="F255" i="45"/>
  <c r="E255" i="45"/>
  <c r="AI254" i="45"/>
  <c r="AH254" i="45"/>
  <c r="AG254" i="45"/>
  <c r="AF254" i="45"/>
  <c r="AE254" i="45"/>
  <c r="AD254" i="45"/>
  <c r="AC254" i="45"/>
  <c r="AB254" i="45"/>
  <c r="AA254" i="45"/>
  <c r="Z254" i="45"/>
  <c r="Y254" i="45"/>
  <c r="X254" i="45"/>
  <c r="W254" i="45"/>
  <c r="V254" i="45"/>
  <c r="U254" i="45"/>
  <c r="T254" i="45"/>
  <c r="S254" i="45"/>
  <c r="R254" i="45"/>
  <c r="Q254" i="45"/>
  <c r="P254" i="45"/>
  <c r="O254" i="45"/>
  <c r="N254" i="45"/>
  <c r="M254" i="45"/>
  <c r="L254" i="45"/>
  <c r="K254" i="45"/>
  <c r="J254" i="45"/>
  <c r="I254" i="45"/>
  <c r="H254" i="45"/>
  <c r="G254" i="45"/>
  <c r="F254" i="45"/>
  <c r="E254" i="45"/>
  <c r="AI251" i="45"/>
  <c r="AF251" i="45"/>
  <c r="AE251" i="45"/>
  <c r="AD251" i="45"/>
  <c r="AC251" i="45"/>
  <c r="AA251" i="45"/>
  <c r="Y251" i="45"/>
  <c r="W251" i="45"/>
  <c r="T251" i="45"/>
  <c r="S251" i="45"/>
  <c r="P251" i="45"/>
  <c r="O251" i="45"/>
  <c r="N251" i="45"/>
  <c r="M251" i="45"/>
  <c r="L251" i="45"/>
  <c r="K251" i="45"/>
  <c r="J251" i="45"/>
  <c r="H251" i="45"/>
  <c r="F251" i="45"/>
  <c r="AI220" i="45"/>
  <c r="AH220" i="45"/>
  <c r="AG220" i="45"/>
  <c r="AF220" i="45"/>
  <c r="AE220" i="45"/>
  <c r="AD220" i="45"/>
  <c r="AC220" i="45"/>
  <c r="AB220" i="45"/>
  <c r="AA220" i="45"/>
  <c r="Z220" i="45"/>
  <c r="Y220" i="45"/>
  <c r="X220" i="45"/>
  <c r="W220" i="45"/>
  <c r="V220" i="45"/>
  <c r="U220" i="45"/>
  <c r="T220" i="45"/>
  <c r="S220" i="45"/>
  <c r="R220" i="45"/>
  <c r="Q220" i="45"/>
  <c r="P220" i="45"/>
  <c r="O220" i="45"/>
  <c r="N220" i="45"/>
  <c r="M220" i="45"/>
  <c r="L220" i="45"/>
  <c r="AI219" i="45"/>
  <c r="AH219" i="45"/>
  <c r="AG219" i="45"/>
  <c r="AF219" i="45"/>
  <c r="AE219" i="45"/>
  <c r="AD219" i="45"/>
  <c r="AC219" i="45"/>
  <c r="AB219" i="45"/>
  <c r="AA219" i="45"/>
  <c r="Z219" i="45"/>
  <c r="Y219" i="45"/>
  <c r="X219" i="45"/>
  <c r="W219" i="45"/>
  <c r="V219" i="45"/>
  <c r="U219" i="45"/>
  <c r="T219" i="45"/>
  <c r="S219" i="45"/>
  <c r="R219" i="45"/>
  <c r="Q219" i="45"/>
  <c r="P219" i="45"/>
  <c r="O219" i="45"/>
  <c r="N219" i="45"/>
  <c r="M219" i="45"/>
  <c r="L219" i="45"/>
  <c r="AI203" i="45"/>
  <c r="AH203" i="45"/>
  <c r="AG203" i="45"/>
  <c r="AF203" i="45"/>
  <c r="AE203" i="45"/>
  <c r="AD203" i="45"/>
  <c r="AC203" i="45"/>
  <c r="AB203" i="45"/>
  <c r="AA203" i="45"/>
  <c r="T203" i="45"/>
  <c r="S203" i="45"/>
  <c r="R203" i="45"/>
  <c r="Q203" i="45"/>
  <c r="P203" i="45"/>
  <c r="O203" i="45"/>
  <c r="N203" i="45"/>
  <c r="M203" i="45"/>
  <c r="L203" i="45"/>
  <c r="K203" i="45"/>
  <c r="J203" i="45"/>
  <c r="I203" i="45"/>
  <c r="H203" i="45"/>
  <c r="G203" i="45"/>
  <c r="F203" i="45"/>
  <c r="E203" i="45"/>
  <c r="AI200" i="45"/>
  <c r="AH200" i="45"/>
  <c r="AG200" i="45"/>
  <c r="AF200" i="45"/>
  <c r="AE200" i="45"/>
  <c r="AD200" i="45"/>
  <c r="AC200" i="45"/>
  <c r="AB200" i="45"/>
  <c r="AA200" i="45"/>
  <c r="T200" i="45"/>
  <c r="S200" i="45"/>
  <c r="R200" i="45"/>
  <c r="Q200" i="45"/>
  <c r="P200" i="45"/>
  <c r="O200" i="45"/>
  <c r="N200" i="45"/>
  <c r="M200" i="45"/>
  <c r="L200" i="45"/>
  <c r="K200" i="45"/>
  <c r="J200" i="45"/>
  <c r="I200" i="45"/>
  <c r="H200" i="45"/>
  <c r="G200" i="45"/>
  <c r="F200" i="45"/>
  <c r="E200" i="45"/>
  <c r="AI191" i="45"/>
  <c r="AH191" i="45"/>
  <c r="AG191" i="45"/>
  <c r="AF191" i="45"/>
  <c r="AE191" i="45"/>
  <c r="AD191" i="45"/>
  <c r="AC191" i="45"/>
  <c r="AB191" i="45"/>
  <c r="AA191" i="45"/>
  <c r="T191" i="45"/>
  <c r="S191" i="45"/>
  <c r="R191" i="45"/>
  <c r="Q191" i="45"/>
  <c r="P191" i="45"/>
  <c r="O191" i="45"/>
  <c r="N191" i="45"/>
  <c r="M191" i="45"/>
  <c r="L191" i="45"/>
  <c r="K191" i="45"/>
  <c r="J191" i="45"/>
  <c r="I191" i="45"/>
  <c r="H191" i="45"/>
  <c r="G191" i="45"/>
  <c r="F191" i="45"/>
  <c r="E191" i="45"/>
  <c r="AI190" i="45"/>
  <c r="AH190" i="45"/>
  <c r="AG190" i="45"/>
  <c r="AF190" i="45"/>
  <c r="AE190" i="45"/>
  <c r="AD190" i="45"/>
  <c r="AC190" i="45"/>
  <c r="AB190" i="45"/>
  <c r="AA190" i="45"/>
  <c r="T190" i="45"/>
  <c r="S190" i="45"/>
  <c r="R190" i="45"/>
  <c r="Q190" i="45"/>
  <c r="P190" i="45"/>
  <c r="O190" i="45"/>
  <c r="N190" i="45"/>
  <c r="M190" i="45"/>
  <c r="L190" i="45"/>
  <c r="K190" i="45"/>
  <c r="J190" i="45"/>
  <c r="I190" i="45"/>
  <c r="H190" i="45"/>
  <c r="G190" i="45"/>
  <c r="F190" i="45"/>
  <c r="E190" i="45"/>
  <c r="AI186" i="45"/>
  <c r="AH186" i="45"/>
  <c r="AG186" i="45"/>
  <c r="AF186" i="45"/>
  <c r="AE186" i="45"/>
  <c r="AD186" i="45"/>
  <c r="AC186" i="45"/>
  <c r="AA186" i="45"/>
  <c r="T186" i="45"/>
  <c r="S186" i="45"/>
  <c r="R186" i="45"/>
  <c r="Q186" i="45"/>
  <c r="P186" i="45"/>
  <c r="O186" i="45"/>
  <c r="N186" i="45"/>
  <c r="M186" i="45"/>
  <c r="L186" i="45"/>
  <c r="K186" i="45"/>
  <c r="J186" i="45"/>
  <c r="I186" i="45"/>
  <c r="H186" i="45"/>
  <c r="G186" i="45"/>
  <c r="F186" i="45"/>
  <c r="E186" i="45"/>
  <c r="AF174" i="45"/>
  <c r="E174" i="45"/>
  <c r="AI163" i="45"/>
  <c r="AH163" i="45"/>
  <c r="AG163" i="45"/>
  <c r="AF163" i="45"/>
  <c r="AE163" i="45"/>
  <c r="AD163" i="45"/>
  <c r="AC163" i="45"/>
  <c r="AB163" i="45"/>
  <c r="AA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3" i="45"/>
  <c r="AI162" i="45"/>
  <c r="AH162" i="45"/>
  <c r="AG162" i="45"/>
  <c r="AF162" i="45"/>
  <c r="AE162" i="45"/>
  <c r="AD162" i="45"/>
  <c r="AC162" i="45"/>
  <c r="AB162" i="45"/>
  <c r="AA162" i="45"/>
  <c r="T162" i="45"/>
  <c r="S162" i="45"/>
  <c r="R162" i="45"/>
  <c r="Q162" i="45"/>
  <c r="P162" i="45"/>
  <c r="O162" i="45"/>
  <c r="N162" i="45"/>
  <c r="M162" i="45"/>
  <c r="L162" i="45"/>
  <c r="K162" i="45"/>
  <c r="J162" i="45"/>
  <c r="I162" i="45"/>
  <c r="H162" i="45"/>
  <c r="G162" i="45"/>
  <c r="F162" i="45"/>
  <c r="E162" i="45"/>
  <c r="AH158" i="45"/>
  <c r="AG158" i="45"/>
  <c r="AF158" i="45"/>
  <c r="AE158" i="45"/>
  <c r="AD158" i="45"/>
  <c r="AC158" i="45"/>
  <c r="AB158" i="45"/>
  <c r="AA158" i="45"/>
  <c r="T158" i="45"/>
  <c r="S158" i="45"/>
  <c r="R158" i="45"/>
  <c r="Q158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AF149" i="45"/>
  <c r="AD149" i="45"/>
  <c r="AB149" i="45"/>
  <c r="AI138" i="45"/>
  <c r="AH138" i="45"/>
  <c r="AG138" i="45"/>
  <c r="AF138" i="45"/>
  <c r="AE138" i="45"/>
  <c r="AD138" i="45"/>
  <c r="AC138" i="45"/>
  <c r="AB138" i="45"/>
  <c r="AA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AI137" i="45"/>
  <c r="AH137" i="45"/>
  <c r="AG137" i="45"/>
  <c r="AF137" i="45"/>
  <c r="AE137" i="45"/>
  <c r="AD137" i="45"/>
  <c r="AC137" i="45"/>
  <c r="AB137" i="45"/>
  <c r="AA137" i="45"/>
  <c r="T137" i="45"/>
  <c r="S137" i="45"/>
  <c r="R137" i="45"/>
  <c r="Q137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AI140" i="45"/>
  <c r="AH140" i="45"/>
  <c r="AG140" i="45"/>
  <c r="AF140" i="45"/>
  <c r="AE140" i="45"/>
  <c r="AD140" i="45"/>
  <c r="AC140" i="45"/>
  <c r="AB140" i="45"/>
  <c r="AA140" i="45"/>
  <c r="T140" i="45"/>
  <c r="S140" i="45"/>
  <c r="R140" i="45"/>
  <c r="Q140" i="45"/>
  <c r="P140" i="45"/>
  <c r="O140" i="45"/>
  <c r="N140" i="45"/>
  <c r="M140" i="45"/>
  <c r="L140" i="45"/>
  <c r="K140" i="45"/>
  <c r="J140" i="45"/>
  <c r="I140" i="45"/>
  <c r="H140" i="45"/>
  <c r="G140" i="45"/>
  <c r="F140" i="45"/>
  <c r="E140" i="45"/>
  <c r="AI126" i="45"/>
  <c r="AH126" i="45"/>
  <c r="AG126" i="45"/>
  <c r="AF126" i="45"/>
  <c r="AE126" i="45"/>
  <c r="AD126" i="45"/>
  <c r="H126" i="45"/>
  <c r="E126" i="45"/>
  <c r="AI122" i="45"/>
  <c r="AJ137" i="45" l="1"/>
  <c r="AU257" i="1" s="1"/>
  <c r="AV257" i="1" s="1"/>
  <c r="AJ162" i="45"/>
  <c r="AU282" i="1" s="1"/>
  <c r="AV282" i="1" s="1"/>
  <c r="AJ140" i="45"/>
  <c r="AJ191" i="45"/>
  <c r="AU306" i="1" s="1"/>
  <c r="AV306" i="1" s="1"/>
  <c r="AJ255" i="45"/>
  <c r="AU373" i="1" s="1"/>
  <c r="AV373" i="1" s="1"/>
  <c r="AJ268" i="45"/>
  <c r="AU384" i="1" s="1"/>
  <c r="AV384" i="1" s="1"/>
  <c r="AJ284" i="45"/>
  <c r="AU398" i="1" s="1"/>
  <c r="AV398" i="1" s="1"/>
  <c r="AJ290" i="45"/>
  <c r="AU406" i="1" s="1"/>
  <c r="AV406" i="1" s="1"/>
  <c r="AJ163" i="45"/>
  <c r="AU283" i="1" s="1"/>
  <c r="AV283" i="1" s="1"/>
  <c r="AJ190" i="45"/>
  <c r="AU305" i="1" s="1"/>
  <c r="AV305" i="1" s="1"/>
  <c r="AJ254" i="45"/>
  <c r="AU372" i="1" s="1"/>
  <c r="AV372" i="1" s="1"/>
  <c r="AJ267" i="45"/>
  <c r="AU383" i="1" s="1"/>
  <c r="AV383" i="1" s="1"/>
  <c r="AJ277" i="45"/>
  <c r="AU392" i="1" s="1"/>
  <c r="AV392" i="1" s="1"/>
  <c r="AJ287" i="45"/>
  <c r="AJ306" i="45"/>
  <c r="AU419" i="1" s="1"/>
  <c r="AV419" i="1" s="1"/>
  <c r="AJ138" i="45"/>
  <c r="AJ220" i="45"/>
  <c r="AU336" i="1" s="1"/>
  <c r="AV336" i="1" s="1"/>
  <c r="AJ276" i="45"/>
  <c r="AU391" i="1" s="1"/>
  <c r="AV391" i="1" s="1"/>
  <c r="AJ286" i="45"/>
  <c r="AU400" i="1" s="1"/>
  <c r="AV400" i="1" s="1"/>
  <c r="AJ203" i="45"/>
  <c r="AU317" i="1" s="1"/>
  <c r="AV317" i="1" s="1"/>
  <c r="AJ219" i="45"/>
  <c r="AU335" i="1" s="1"/>
  <c r="AV335" i="1" s="1"/>
  <c r="AJ200" i="45"/>
  <c r="AU315" i="1" s="1"/>
  <c r="AV315" i="1" s="1"/>
  <c r="AJ275" i="45"/>
  <c r="AU390" i="1" s="1"/>
  <c r="AV390" i="1" s="1"/>
  <c r="AJ285" i="45"/>
  <c r="AU399" i="1" s="1"/>
  <c r="AV399" i="1" s="1"/>
  <c r="E304" i="45"/>
  <c r="G304" i="45"/>
  <c r="I304" i="45"/>
  <c r="K304" i="45"/>
  <c r="M304" i="45"/>
  <c r="O304" i="45"/>
  <c r="Q304" i="45"/>
  <c r="S304" i="45"/>
  <c r="U304" i="45"/>
  <c r="W304" i="45"/>
  <c r="Y304" i="45"/>
  <c r="AA304" i="45"/>
  <c r="AC304" i="45"/>
  <c r="AE304" i="45"/>
  <c r="AG304" i="45"/>
  <c r="AI304" i="45"/>
  <c r="F304" i="45"/>
  <c r="H304" i="45"/>
  <c r="J304" i="45"/>
  <c r="L304" i="45"/>
  <c r="N304" i="45"/>
  <c r="P304" i="45"/>
  <c r="R304" i="45"/>
  <c r="T304" i="45"/>
  <c r="V304" i="45"/>
  <c r="X304" i="45"/>
  <c r="Z304" i="45"/>
  <c r="AB304" i="45"/>
  <c r="AD304" i="45"/>
  <c r="AF304" i="45"/>
  <c r="E251" i="45"/>
  <c r="R251" i="45"/>
  <c r="G251" i="45"/>
  <c r="I251" i="45"/>
  <c r="AI158" i="45"/>
  <c r="AJ158" i="45" s="1"/>
  <c r="AU278" i="1" s="1"/>
  <c r="AV278" i="1" s="1"/>
  <c r="AI155" i="45"/>
  <c r="AG251" i="45"/>
  <c r="AB251" i="45"/>
  <c r="AB248" i="45"/>
  <c r="Z251" i="45"/>
  <c r="Z248" i="45"/>
  <c r="X251" i="45"/>
  <c r="V251" i="45"/>
  <c r="U251" i="45"/>
  <c r="Q251" i="45"/>
  <c r="E125" i="45"/>
  <c r="M125" i="45"/>
  <c r="M126" i="45"/>
  <c r="Q125" i="45"/>
  <c r="Q126" i="45"/>
  <c r="I174" i="45"/>
  <c r="Q174" i="45"/>
  <c r="AD174" i="45"/>
  <c r="AH174" i="45"/>
  <c r="AH303" i="45"/>
  <c r="AH304" i="45"/>
  <c r="F125" i="45"/>
  <c r="F126" i="45"/>
  <c r="R125" i="45"/>
  <c r="R126" i="45"/>
  <c r="N174" i="45"/>
  <c r="AC125" i="45"/>
  <c r="AC126" i="45"/>
  <c r="AG148" i="45"/>
  <c r="AG149" i="45"/>
  <c r="M174" i="45"/>
  <c r="AH248" i="45"/>
  <c r="AH251" i="45"/>
  <c r="J125" i="45"/>
  <c r="J126" i="45"/>
  <c r="N125" i="45"/>
  <c r="N126" i="45"/>
  <c r="R148" i="45"/>
  <c r="R149" i="45"/>
  <c r="AH148" i="45"/>
  <c r="AH149" i="45"/>
  <c r="F174" i="45"/>
  <c r="J174" i="45"/>
  <c r="R174" i="45"/>
  <c r="AE174" i="45"/>
  <c r="AI174" i="45"/>
  <c r="AB186" i="45"/>
  <c r="AJ186" i="45" s="1"/>
  <c r="AU301" i="1" s="1"/>
  <c r="AV301" i="1" s="1"/>
  <c r="AB183" i="45"/>
  <c r="G125" i="45"/>
  <c r="G126" i="45"/>
  <c r="K125" i="45"/>
  <c r="K126" i="45"/>
  <c r="O125" i="45"/>
  <c r="O126" i="45"/>
  <c r="S125" i="45"/>
  <c r="S126" i="45"/>
  <c r="AA125" i="45"/>
  <c r="AA126" i="45"/>
  <c r="S148" i="45"/>
  <c r="S149" i="45"/>
  <c r="AA148" i="45"/>
  <c r="AA149" i="45"/>
  <c r="AE148" i="45"/>
  <c r="AE149" i="45"/>
  <c r="AI148" i="45"/>
  <c r="AI149" i="45"/>
  <c r="G174" i="45"/>
  <c r="K174" i="45"/>
  <c r="O174" i="45"/>
  <c r="S174" i="45"/>
  <c r="AA174" i="45"/>
  <c r="I125" i="45"/>
  <c r="I126" i="45"/>
  <c r="Q148" i="45"/>
  <c r="Q149" i="45"/>
  <c r="AC148" i="45"/>
  <c r="AC149" i="45"/>
  <c r="L125" i="45"/>
  <c r="L126" i="45"/>
  <c r="P125" i="45"/>
  <c r="P126" i="45"/>
  <c r="T125" i="45"/>
  <c r="T126" i="45"/>
  <c r="AB125" i="45"/>
  <c r="AB126" i="45"/>
  <c r="P148" i="45"/>
  <c r="P149" i="45"/>
  <c r="T148" i="45"/>
  <c r="T149" i="45"/>
  <c r="H174" i="45"/>
  <c r="L174" i="45"/>
  <c r="P174" i="45"/>
  <c r="T174" i="45"/>
  <c r="AB174" i="45"/>
  <c r="AG174" i="45"/>
  <c r="AG289" i="45"/>
  <c r="AG291" i="45"/>
  <c r="AJ291" i="45" s="1"/>
  <c r="AU407" i="1" s="1"/>
  <c r="AV407" i="1" s="1"/>
  <c r="N183" i="45"/>
  <c r="E155" i="45"/>
  <c r="AD303" i="45"/>
  <c r="R155" i="45"/>
  <c r="AA248" i="45"/>
  <c r="AF303" i="45"/>
  <c r="T303" i="45"/>
  <c r="Q183" i="45"/>
  <c r="K303" i="45"/>
  <c r="L155" i="45"/>
  <c r="M155" i="45"/>
  <c r="E183" i="45"/>
  <c r="L248" i="45"/>
  <c r="T248" i="45"/>
  <c r="K248" i="45"/>
  <c r="E133" i="45"/>
  <c r="M133" i="45"/>
  <c r="M248" i="45"/>
  <c r="P303" i="45"/>
  <c r="R248" i="45"/>
  <c r="AD248" i="45"/>
  <c r="AI248" i="45"/>
  <c r="AI303" i="45"/>
  <c r="AG248" i="45"/>
  <c r="AG303" i="45"/>
  <c r="AF248" i="45"/>
  <c r="AE248" i="45"/>
  <c r="AC248" i="45"/>
  <c r="AC303" i="45"/>
  <c r="U248" i="45"/>
  <c r="S248" i="45"/>
  <c r="S303" i="45"/>
  <c r="Q248" i="45"/>
  <c r="Q303" i="45"/>
  <c r="P133" i="45"/>
  <c r="P155" i="45"/>
  <c r="P248" i="45"/>
  <c r="O248" i="45"/>
  <c r="O303" i="45"/>
  <c r="N248" i="45"/>
  <c r="I133" i="45"/>
  <c r="AC133" i="45"/>
  <c r="AH155" i="45"/>
  <c r="AI133" i="45"/>
  <c r="K183" i="45"/>
  <c r="AI183" i="45"/>
  <c r="O155" i="45"/>
  <c r="L183" i="45"/>
  <c r="K133" i="45"/>
  <c r="O183" i="45"/>
  <c r="L133" i="45"/>
  <c r="AE133" i="45"/>
  <c r="AE183" i="45"/>
  <c r="M183" i="45"/>
  <c r="AH183" i="45"/>
  <c r="AC155" i="45"/>
  <c r="R133" i="45"/>
  <c r="G183" i="45"/>
  <c r="F133" i="45"/>
  <c r="F183" i="45"/>
  <c r="F155" i="45"/>
  <c r="T155" i="45"/>
  <c r="Q133" i="45"/>
  <c r="O133" i="45"/>
  <c r="N155" i="45"/>
  <c r="I183" i="45"/>
  <c r="H155" i="45"/>
  <c r="G155" i="45"/>
  <c r="AF183" i="45"/>
  <c r="AC183" i="45"/>
  <c r="AB133" i="45"/>
  <c r="AA183" i="45"/>
  <c r="AA155" i="45"/>
  <c r="T133" i="45"/>
  <c r="T183" i="45"/>
  <c r="S133" i="45"/>
  <c r="S183" i="45"/>
  <c r="S155" i="45"/>
  <c r="R183" i="45"/>
  <c r="Q155" i="45"/>
  <c r="P183" i="45"/>
  <c r="N133" i="45"/>
  <c r="K155" i="45"/>
  <c r="J133" i="45"/>
  <c r="J183" i="45"/>
  <c r="J155" i="45"/>
  <c r="I155" i="45"/>
  <c r="H248" i="45"/>
  <c r="H183" i="45"/>
  <c r="G133" i="45"/>
  <c r="AG133" i="45"/>
  <c r="AG183" i="45"/>
  <c r="AF133" i="45"/>
  <c r="AD155" i="45"/>
  <c r="AB155" i="45"/>
  <c r="AH133" i="45"/>
  <c r="AG155" i="45"/>
  <c r="AF155" i="45"/>
  <c r="AE155" i="45"/>
  <c r="AD133" i="45"/>
  <c r="AD183" i="45"/>
  <c r="AA133" i="45"/>
  <c r="AF125" i="45"/>
  <c r="AF148" i="45"/>
  <c r="F283" i="45"/>
  <c r="AE303" i="45"/>
  <c r="F248" i="45"/>
  <c r="E248" i="45"/>
  <c r="E303" i="45"/>
  <c r="G273" i="45"/>
  <c r="G283" i="45"/>
  <c r="AE283" i="45"/>
  <c r="AE273" i="45"/>
  <c r="AG283" i="45"/>
  <c r="Y303" i="45"/>
  <c r="V283" i="45"/>
  <c r="V273" i="45"/>
  <c r="F303" i="45"/>
  <c r="G303" i="45"/>
  <c r="G248" i="45"/>
  <c r="F289" i="45"/>
  <c r="G289" i="45"/>
  <c r="E58" i="45"/>
  <c r="AU258" i="1" l="1"/>
  <c r="AV258" i="1" s="1"/>
  <c r="AU138" i="1"/>
  <c r="AV138" i="1" s="1"/>
  <c r="AU254" i="1"/>
  <c r="AV254" i="1" s="1"/>
  <c r="AU180" i="1"/>
  <c r="AV180" i="1" s="1"/>
  <c r="AU401" i="1"/>
  <c r="AV401" i="1" s="1"/>
  <c r="AU402" i="1"/>
  <c r="AV402" i="1" s="1"/>
  <c r="AJ126" i="45"/>
  <c r="AU247" i="1" s="1"/>
  <c r="AV247" i="1" s="1"/>
  <c r="AJ183" i="45"/>
  <c r="AU298" i="1" s="1"/>
  <c r="AV298" i="1" s="1"/>
  <c r="AJ304" i="45"/>
  <c r="AU418" i="1" s="1"/>
  <c r="AV418" i="1" s="1"/>
  <c r="AJ149" i="45"/>
  <c r="AU270" i="1" s="1"/>
  <c r="AV270" i="1" s="1"/>
  <c r="AJ251" i="45"/>
  <c r="AU368" i="1" s="1"/>
  <c r="AV368" i="1" s="1"/>
  <c r="AJ155" i="45"/>
  <c r="AU276" i="1" s="1"/>
  <c r="AV276" i="1" s="1"/>
  <c r="AJ174" i="45"/>
  <c r="AU294" i="1" s="1"/>
  <c r="AV294" i="1" s="1"/>
  <c r="W189" i="39" l="1"/>
  <c r="T189" i="39"/>
  <c r="S189" i="39"/>
  <c r="J198" i="39" l="1"/>
  <c r="K198" i="39"/>
  <c r="L198" i="39"/>
  <c r="M198" i="39"/>
  <c r="N198" i="39"/>
  <c r="P198" i="39"/>
  <c r="Q198" i="39"/>
  <c r="R198" i="39"/>
  <c r="S198" i="39"/>
  <c r="T198" i="39"/>
  <c r="U198" i="39"/>
  <c r="V198" i="39"/>
  <c r="W198" i="39"/>
  <c r="X198" i="39"/>
  <c r="Y198" i="39"/>
  <c r="Z198" i="39"/>
  <c r="AA198" i="39"/>
  <c r="AB198" i="39"/>
  <c r="AC198" i="39"/>
  <c r="AD198" i="39"/>
  <c r="AG198" i="39"/>
  <c r="AH198" i="39"/>
  <c r="AJ198" i="39"/>
  <c r="AK198" i="39"/>
  <c r="AL198" i="39"/>
  <c r="AM198" i="39"/>
  <c r="AN198" i="39"/>
  <c r="J196" i="39"/>
  <c r="K196" i="39"/>
  <c r="L196" i="39"/>
  <c r="J197" i="39"/>
  <c r="K197" i="39"/>
  <c r="L197" i="39"/>
  <c r="P197" i="39"/>
  <c r="E270" i="45"/>
  <c r="F270" i="45"/>
  <c r="G270" i="45"/>
  <c r="H270" i="45"/>
  <c r="I270" i="45"/>
  <c r="J270" i="45"/>
  <c r="K270" i="45"/>
  <c r="L270" i="45"/>
  <c r="M270" i="45"/>
  <c r="N270" i="45"/>
  <c r="O270" i="45"/>
  <c r="P270" i="45"/>
  <c r="Q270" i="45"/>
  <c r="R270" i="45"/>
  <c r="S270" i="45"/>
  <c r="T270" i="45"/>
  <c r="U270" i="45"/>
  <c r="V270" i="45"/>
  <c r="W270" i="45"/>
  <c r="X270" i="45"/>
  <c r="Y270" i="45"/>
  <c r="Z270" i="45"/>
  <c r="AA270" i="45"/>
  <c r="AB270" i="45"/>
  <c r="AC270" i="45"/>
  <c r="AD270" i="45"/>
  <c r="AE270" i="45"/>
  <c r="AF270" i="45"/>
  <c r="AG270" i="45"/>
  <c r="AH270" i="45"/>
  <c r="AI270" i="45"/>
  <c r="AJ270" i="45" l="1"/>
  <c r="AU387" i="1" s="1"/>
  <c r="AV387" i="1" s="1"/>
  <c r="AI117" i="45"/>
  <c r="AH117" i="45"/>
  <c r="AG117" i="45"/>
  <c r="AF117" i="45"/>
  <c r="AE117" i="45"/>
  <c r="AD117" i="45"/>
  <c r="AC117" i="45"/>
  <c r="AB117" i="45"/>
  <c r="AA117" i="45"/>
  <c r="T117" i="45"/>
  <c r="S117" i="45"/>
  <c r="R117" i="45"/>
  <c r="Q117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AJ117" i="45" l="1"/>
  <c r="AU427" i="1" s="1"/>
  <c r="AV427" i="1" s="1"/>
  <c r="AJ189" i="39"/>
  <c r="AI189" i="39" l="1"/>
  <c r="Z189" i="39" l="1"/>
  <c r="Y189" i="39"/>
  <c r="J159" i="39"/>
  <c r="K159" i="39"/>
  <c r="L159" i="39"/>
  <c r="M159" i="39"/>
  <c r="N159" i="39"/>
  <c r="O159" i="39"/>
  <c r="P159" i="39"/>
  <c r="Q159" i="39"/>
  <c r="R159" i="39"/>
  <c r="S159" i="39"/>
  <c r="T159" i="39"/>
  <c r="U159" i="39"/>
  <c r="V159" i="39"/>
  <c r="W159" i="39"/>
  <c r="X159" i="39"/>
  <c r="Y159" i="39"/>
  <c r="Z159" i="39"/>
  <c r="AA159" i="39"/>
  <c r="AB159" i="39"/>
  <c r="AC159" i="39"/>
  <c r="AD159" i="39"/>
  <c r="AE159" i="39"/>
  <c r="AF159" i="39"/>
  <c r="AG159" i="39"/>
  <c r="AH159" i="39"/>
  <c r="AI159" i="39"/>
  <c r="AJ159" i="39"/>
  <c r="AK159" i="39"/>
  <c r="AL159" i="39"/>
  <c r="AM159" i="39"/>
  <c r="AN159" i="39"/>
  <c r="J153" i="39"/>
  <c r="K153" i="39"/>
  <c r="L153" i="39"/>
  <c r="M153" i="39"/>
  <c r="N153" i="39"/>
  <c r="O153" i="39"/>
  <c r="P153" i="39"/>
  <c r="Q153" i="39"/>
  <c r="R153" i="39"/>
  <c r="S153" i="39"/>
  <c r="T153" i="39"/>
  <c r="U153" i="39"/>
  <c r="V153" i="39"/>
  <c r="W153" i="39"/>
  <c r="X153" i="39"/>
  <c r="Y153" i="39"/>
  <c r="Z153" i="39"/>
  <c r="AA153" i="39"/>
  <c r="AB153" i="39"/>
  <c r="AC153" i="39"/>
  <c r="AD153" i="39"/>
  <c r="AE153" i="39"/>
  <c r="AF153" i="39"/>
  <c r="AG153" i="39"/>
  <c r="AH153" i="39"/>
  <c r="AI153" i="39"/>
  <c r="AJ153" i="39"/>
  <c r="AK153" i="39"/>
  <c r="AL153" i="39"/>
  <c r="AM153" i="39"/>
  <c r="AN153" i="39"/>
  <c r="AO159" i="39" l="1"/>
  <c r="AO153" i="39"/>
  <c r="Q189" i="39" l="1"/>
  <c r="P189" i="39" l="1"/>
  <c r="O189" i="39" l="1"/>
  <c r="AN189" i="39" l="1"/>
  <c r="AM189" i="39"/>
  <c r="AL189" i="39"/>
  <c r="AD189" i="39"/>
  <c r="AC189" i="39"/>
  <c r="AB189" i="39"/>
  <c r="AA189" i="39"/>
  <c r="X189" i="39"/>
  <c r="U189" i="39"/>
  <c r="R189" i="39"/>
  <c r="N189" i="39"/>
  <c r="M189" i="39"/>
  <c r="L189" i="39"/>
  <c r="K189" i="39"/>
  <c r="J189" i="39"/>
  <c r="G266" i="45" l="1"/>
  <c r="Z197" i="39" l="1"/>
  <c r="W197" i="39"/>
  <c r="AN197" i="39"/>
  <c r="AM197" i="39"/>
  <c r="AL197" i="39"/>
  <c r="AK197" i="39"/>
  <c r="AJ197" i="39"/>
  <c r="AH197" i="39"/>
  <c r="AG197" i="39"/>
  <c r="AD197" i="39"/>
  <c r="AC197" i="39"/>
  <c r="AB197" i="39"/>
  <c r="AA197" i="39"/>
  <c r="Y197" i="39"/>
  <c r="X197" i="39"/>
  <c r="V197" i="39"/>
  <c r="U197" i="39"/>
  <c r="T197" i="39"/>
  <c r="S197" i="39"/>
  <c r="R197" i="39"/>
  <c r="Q197" i="39"/>
  <c r="N197" i="39"/>
  <c r="M197" i="39"/>
  <c r="J191" i="39"/>
  <c r="K191" i="39"/>
  <c r="L191" i="39"/>
  <c r="M191" i="39"/>
  <c r="N191" i="39"/>
  <c r="O191" i="39"/>
  <c r="P191" i="39"/>
  <c r="Q191" i="39"/>
  <c r="R191" i="39"/>
  <c r="S191" i="39"/>
  <c r="T191" i="39"/>
  <c r="U191" i="39"/>
  <c r="V191" i="39"/>
  <c r="J192" i="39"/>
  <c r="K192" i="39"/>
  <c r="L192" i="39"/>
  <c r="M192" i="39"/>
  <c r="N192" i="39"/>
  <c r="O192" i="39"/>
  <c r="P192" i="39"/>
  <c r="Q192" i="39"/>
  <c r="R192" i="39"/>
  <c r="S192" i="39"/>
  <c r="T192" i="39"/>
  <c r="U192" i="39"/>
  <c r="V192" i="39"/>
  <c r="J193" i="39"/>
  <c r="K193" i="39"/>
  <c r="L193" i="39"/>
  <c r="M193" i="39"/>
  <c r="N193" i="39"/>
  <c r="O193" i="39"/>
  <c r="P193" i="39"/>
  <c r="Q193" i="39"/>
  <c r="R193" i="39"/>
  <c r="S193" i="39"/>
  <c r="T193" i="39"/>
  <c r="U193" i="39"/>
  <c r="V193" i="39"/>
  <c r="J194" i="39"/>
  <c r="K194" i="39"/>
  <c r="L194" i="39"/>
  <c r="M194" i="39"/>
  <c r="N194" i="39"/>
  <c r="Q194" i="39"/>
  <c r="S194" i="39"/>
  <c r="T194" i="39"/>
  <c r="U194" i="39"/>
  <c r="V194" i="39"/>
  <c r="J195" i="39"/>
  <c r="K195" i="39"/>
  <c r="L195" i="39"/>
  <c r="M195" i="39"/>
  <c r="N195" i="39"/>
  <c r="O195" i="39"/>
  <c r="P195" i="39"/>
  <c r="Q195" i="39"/>
  <c r="R195" i="39"/>
  <c r="S195" i="39"/>
  <c r="T195" i="39"/>
  <c r="U195" i="39"/>
  <c r="V195" i="39"/>
  <c r="M196" i="39"/>
  <c r="N196" i="39"/>
  <c r="O196" i="39"/>
  <c r="P196" i="39"/>
  <c r="Q196" i="39"/>
  <c r="R196" i="39"/>
  <c r="S196" i="39"/>
  <c r="T196" i="39"/>
  <c r="U196" i="39"/>
  <c r="V196" i="39"/>
  <c r="K199" i="39"/>
  <c r="L199" i="39"/>
  <c r="N199" i="39"/>
  <c r="S199" i="39"/>
  <c r="J190" i="39" l="1"/>
  <c r="R194" i="39"/>
  <c r="Q190" i="39"/>
  <c r="P190" i="39"/>
  <c r="O194" i="39"/>
  <c r="P194" i="39"/>
  <c r="N190" i="39"/>
  <c r="AI6" i="45" l="1"/>
  <c r="AI8" i="45"/>
  <c r="AI11" i="45"/>
  <c r="AI12" i="45"/>
  <c r="AI15" i="45"/>
  <c r="AI17" i="45"/>
  <c r="AI18" i="45"/>
  <c r="AI25" i="45"/>
  <c r="AI26" i="45"/>
  <c r="AI27" i="45"/>
  <c r="AI31" i="45"/>
  <c r="AI32" i="45"/>
  <c r="AI37" i="45"/>
  <c r="AI39" i="45"/>
  <c r="AI41" i="45"/>
  <c r="AI49" i="45"/>
  <c r="AI58" i="45"/>
  <c r="AI71" i="45"/>
  <c r="AI72" i="45"/>
  <c r="AI78" i="45"/>
  <c r="AI81" i="45"/>
  <c r="AI20" i="45"/>
  <c r="AI79" i="45"/>
  <c r="AI125" i="45"/>
  <c r="AI197" i="45"/>
  <c r="AI213" i="45"/>
  <c r="AI214" i="45"/>
  <c r="AI217" i="45"/>
  <c r="AI208" i="45"/>
  <c r="AI204" i="45"/>
  <c r="AI205" i="45"/>
  <c r="AI173" i="45"/>
  <c r="AI218" i="45"/>
  <c r="AI266" i="45"/>
  <c r="AI269" i="45"/>
  <c r="AI281" i="45"/>
  <c r="AI289" i="45"/>
  <c r="AI56" i="45" l="1"/>
  <c r="AI69" i="45"/>
  <c r="AI47" i="45"/>
  <c r="AI66" i="45"/>
  <c r="AI207" i="45"/>
  <c r="AI198" i="45"/>
  <c r="AI75" i="45"/>
  <c r="AI59" i="45"/>
  <c r="AI42" i="45"/>
  <c r="AI28" i="45"/>
  <c r="AI21" i="45"/>
  <c r="AI19" i="45"/>
  <c r="AI195" i="45"/>
  <c r="AI73" i="45"/>
  <c r="AI68" i="45"/>
  <c r="AI53" i="45"/>
  <c r="AI44" i="45"/>
  <c r="AI40" i="45"/>
  <c r="AI5" i="45"/>
  <c r="AI14" i="45"/>
  <c r="AI4" i="45"/>
  <c r="AI74" i="45"/>
  <c r="AI24" i="45"/>
  <c r="AI77" i="45"/>
  <c r="AI62" i="45"/>
  <c r="AI30" i="45"/>
  <c r="AI273" i="45"/>
  <c r="AI283" i="45"/>
  <c r="AI3" i="45" l="1"/>
  <c r="AP5" i="1"/>
  <c r="AB218" i="45"/>
  <c r="AI1" i="45" l="1"/>
  <c r="AH269" i="45"/>
  <c r="AG269" i="45"/>
  <c r="AF269" i="45"/>
  <c r="AE269" i="45"/>
  <c r="AD269" i="45"/>
  <c r="AC269" i="45"/>
  <c r="AB269" i="45"/>
  <c r="AA269" i="45"/>
  <c r="Z269" i="45"/>
  <c r="Y269" i="45"/>
  <c r="X269" i="45"/>
  <c r="W269" i="45"/>
  <c r="V269" i="45"/>
  <c r="U269" i="45"/>
  <c r="T269" i="45"/>
  <c r="S269" i="45"/>
  <c r="R269" i="45"/>
  <c r="Q269" i="45"/>
  <c r="P269" i="45"/>
  <c r="O269" i="45"/>
  <c r="N269" i="45"/>
  <c r="M269" i="45"/>
  <c r="L269" i="45"/>
  <c r="K269" i="45"/>
  <c r="J269" i="45"/>
  <c r="I269" i="45"/>
  <c r="H269" i="45"/>
  <c r="G269" i="45"/>
  <c r="F269" i="45"/>
  <c r="E269" i="45"/>
  <c r="AJ269" i="45" l="1"/>
  <c r="AU385" i="1" s="1"/>
  <c r="AV385" i="1" s="1"/>
  <c r="U218" i="45" l="1"/>
  <c r="AH6" i="45" l="1"/>
  <c r="AH8" i="45"/>
  <c r="AH11" i="45"/>
  <c r="AH12" i="45"/>
  <c r="AH15" i="45"/>
  <c r="AH17" i="45"/>
  <c r="AH18" i="45"/>
  <c r="AH25" i="45"/>
  <c r="AH26" i="45"/>
  <c r="AH27" i="45"/>
  <c r="AH31" i="45"/>
  <c r="AH32" i="45"/>
  <c r="AH37" i="45"/>
  <c r="AH39" i="45"/>
  <c r="AH41" i="45"/>
  <c r="AH49" i="45"/>
  <c r="AH58" i="45"/>
  <c r="AH71" i="45"/>
  <c r="AH72" i="45"/>
  <c r="AH78" i="45"/>
  <c r="AH81" i="45"/>
  <c r="AH20" i="45"/>
  <c r="AH79" i="45"/>
  <c r="AH122" i="45"/>
  <c r="AH125" i="45"/>
  <c r="AH197" i="45"/>
  <c r="AH213" i="45"/>
  <c r="AH214" i="45"/>
  <c r="AH217" i="45"/>
  <c r="AH208" i="45"/>
  <c r="AH204" i="45"/>
  <c r="AH205" i="45"/>
  <c r="AH173" i="45"/>
  <c r="AH218" i="45"/>
  <c r="AH266" i="45"/>
  <c r="AH281" i="45"/>
  <c r="AH56" i="45" l="1"/>
  <c r="AH77" i="45"/>
  <c r="AH195" i="45"/>
  <c r="AH73" i="45"/>
  <c r="AH68" i="45"/>
  <c r="AH53" i="45"/>
  <c r="AH44" i="45"/>
  <c r="AH40" i="45"/>
  <c r="AH5" i="45"/>
  <c r="AH14" i="45"/>
  <c r="AH4" i="45"/>
  <c r="AH62" i="45"/>
  <c r="AH30" i="45"/>
  <c r="AH207" i="45"/>
  <c r="AH198" i="45"/>
  <c r="AH75" i="45"/>
  <c r="AH59" i="45"/>
  <c r="AH42" i="45"/>
  <c r="AH28" i="45"/>
  <c r="AH21" i="45"/>
  <c r="AH66" i="45"/>
  <c r="AH74" i="45"/>
  <c r="AH69" i="45"/>
  <c r="AH47" i="45"/>
  <c r="AH24" i="45"/>
  <c r="AH19" i="45"/>
  <c r="AH283" i="45"/>
  <c r="AH273" i="45"/>
  <c r="AH289" i="45"/>
  <c r="AG6" i="45"/>
  <c r="AG8" i="45"/>
  <c r="AG11" i="45"/>
  <c r="AG12" i="45"/>
  <c r="AG15" i="45"/>
  <c r="AG17" i="45"/>
  <c r="AG18" i="45"/>
  <c r="AG25" i="45"/>
  <c r="AG26" i="45"/>
  <c r="AG27" i="45"/>
  <c r="AG31" i="45"/>
  <c r="AG32" i="45"/>
  <c r="AG37" i="45"/>
  <c r="AG39" i="45"/>
  <c r="AG41" i="45"/>
  <c r="AG49" i="45"/>
  <c r="AG58" i="45"/>
  <c r="AG71" i="45"/>
  <c r="AG72" i="45"/>
  <c r="AG78" i="45"/>
  <c r="AG81" i="45"/>
  <c r="AG20" i="45"/>
  <c r="AG79" i="45"/>
  <c r="AG122" i="45"/>
  <c r="AG125" i="45"/>
  <c r="AG197" i="45"/>
  <c r="AG213" i="45"/>
  <c r="AG214" i="45"/>
  <c r="AG217" i="45"/>
  <c r="AG208" i="45"/>
  <c r="AG204" i="45"/>
  <c r="AG205" i="45"/>
  <c r="AG173" i="45"/>
  <c r="AG218" i="45"/>
  <c r="AG266" i="45"/>
  <c r="AG281" i="45"/>
  <c r="AH3" i="45" l="1"/>
  <c r="AG56" i="45"/>
  <c r="AG77" i="45"/>
  <c r="AG66" i="45"/>
  <c r="AG74" i="45"/>
  <c r="AG69" i="45"/>
  <c r="AG47" i="45"/>
  <c r="AG24" i="45"/>
  <c r="AG19" i="45"/>
  <c r="AG195" i="45"/>
  <c r="AG73" i="45"/>
  <c r="AG68" i="45"/>
  <c r="AG53" i="45"/>
  <c r="AG44" i="45"/>
  <c r="AG40" i="45"/>
  <c r="AG5" i="45"/>
  <c r="AG14" i="45"/>
  <c r="AG4" i="45"/>
  <c r="AG62" i="45"/>
  <c r="AG30" i="45"/>
  <c r="AG207" i="45"/>
  <c r="AG198" i="45"/>
  <c r="AG75" i="45"/>
  <c r="AG59" i="45"/>
  <c r="AG42" i="45"/>
  <c r="AG28" i="45"/>
  <c r="AG21" i="45"/>
  <c r="AG273" i="45"/>
  <c r="AF6" i="45"/>
  <c r="AF8" i="45"/>
  <c r="AF11" i="45"/>
  <c r="AF12" i="45"/>
  <c r="AF15" i="45"/>
  <c r="AF17" i="45"/>
  <c r="AF18" i="45"/>
  <c r="AF25" i="45"/>
  <c r="AF26" i="45"/>
  <c r="AF27" i="45"/>
  <c r="AF31" i="45"/>
  <c r="AF32" i="45"/>
  <c r="AF37" i="45"/>
  <c r="AF39" i="45"/>
  <c r="AF41" i="45"/>
  <c r="AF49" i="45"/>
  <c r="AF58" i="45"/>
  <c r="AF71" i="45"/>
  <c r="AF72" i="45"/>
  <c r="AF78" i="45"/>
  <c r="AF81" i="45"/>
  <c r="AF20" i="45"/>
  <c r="AF79" i="45"/>
  <c r="AF122" i="45"/>
  <c r="AF197" i="45"/>
  <c r="AF213" i="45"/>
  <c r="AF214" i="45"/>
  <c r="AF217" i="45"/>
  <c r="AF208" i="45"/>
  <c r="AF204" i="45"/>
  <c r="AF205" i="45"/>
  <c r="AF173" i="45"/>
  <c r="AF218" i="45"/>
  <c r="AF266" i="45"/>
  <c r="AF281" i="45"/>
  <c r="AF289" i="45"/>
  <c r="AG3" i="45" l="1"/>
  <c r="AF56" i="45"/>
  <c r="AF198" i="45"/>
  <c r="AF207" i="45"/>
  <c r="AF59" i="45"/>
  <c r="AF75" i="45"/>
  <c r="AF47" i="45"/>
  <c r="AF24" i="45"/>
  <c r="AF19" i="45"/>
  <c r="AF66" i="45"/>
  <c r="AF74" i="45"/>
  <c r="AF69" i="45"/>
  <c r="AF44" i="45"/>
  <c r="AF40" i="45"/>
  <c r="AF5" i="45"/>
  <c r="AF14" i="45"/>
  <c r="AF4" i="45"/>
  <c r="AF195" i="45"/>
  <c r="AF73" i="45"/>
  <c r="AF68" i="45"/>
  <c r="AF30" i="45"/>
  <c r="AF77" i="45"/>
  <c r="AF62" i="45"/>
  <c r="AF42" i="45"/>
  <c r="AF28" i="45"/>
  <c r="AF21" i="45"/>
  <c r="AF53" i="45"/>
  <c r="AF283" i="45"/>
  <c r="AF273" i="45"/>
  <c r="AE125" i="45"/>
  <c r="AE6" i="45"/>
  <c r="AE8" i="45"/>
  <c r="AE11" i="45"/>
  <c r="AE12" i="45"/>
  <c r="AE15" i="45"/>
  <c r="AE17" i="45"/>
  <c r="AE18" i="45"/>
  <c r="AE25" i="45"/>
  <c r="AE26" i="45"/>
  <c r="AE27" i="45"/>
  <c r="AE31" i="45"/>
  <c r="AE32" i="45"/>
  <c r="AE37" i="45"/>
  <c r="AE39" i="45"/>
  <c r="AE41" i="45"/>
  <c r="AE49" i="45"/>
  <c r="AE58" i="45"/>
  <c r="AE71" i="45"/>
  <c r="AE72" i="45"/>
  <c r="AE78" i="45"/>
  <c r="AE81" i="45"/>
  <c r="AE20" i="45"/>
  <c r="AE79" i="45"/>
  <c r="AE122" i="45"/>
  <c r="AE197" i="45"/>
  <c r="AE213" i="45"/>
  <c r="AE214" i="45"/>
  <c r="AE217" i="45"/>
  <c r="AE208" i="45"/>
  <c r="AE204" i="45"/>
  <c r="AE205" i="45"/>
  <c r="AE173" i="45"/>
  <c r="AE218" i="45"/>
  <c r="AE266" i="45"/>
  <c r="AE281" i="45"/>
  <c r="AE289" i="45"/>
  <c r="AF3" i="45" l="1"/>
  <c r="AE56" i="45"/>
  <c r="AE207" i="45"/>
  <c r="AE198" i="45"/>
  <c r="AE66" i="45"/>
  <c r="AE74" i="45"/>
  <c r="AE69" i="45"/>
  <c r="AE47" i="45"/>
  <c r="AE24" i="45"/>
  <c r="AE19" i="45"/>
  <c r="AE73" i="45"/>
  <c r="AE68" i="45"/>
  <c r="AE53" i="45"/>
  <c r="AE44" i="45"/>
  <c r="AE40" i="45"/>
  <c r="AE5" i="45"/>
  <c r="AE14" i="45"/>
  <c r="AE4" i="45"/>
  <c r="AE195" i="45"/>
  <c r="AE77" i="45"/>
  <c r="AE62" i="45"/>
  <c r="AE30" i="45"/>
  <c r="AE75" i="45"/>
  <c r="AE59" i="45"/>
  <c r="AE42" i="45"/>
  <c r="AE28" i="45"/>
  <c r="AE21" i="45"/>
  <c r="AD148" i="45"/>
  <c r="AE3" i="45" l="1"/>
  <c r="AD56" i="45"/>
  <c r="AD273" i="45"/>
  <c r="AD283" i="45"/>
  <c r="AD266" i="45"/>
  <c r="AD289" i="45"/>
  <c r="AC6" i="45"/>
  <c r="AC8" i="45"/>
  <c r="AC11" i="45"/>
  <c r="AC12" i="45"/>
  <c r="AC15" i="45"/>
  <c r="AC17" i="45"/>
  <c r="AC18" i="45"/>
  <c r="AC25" i="45"/>
  <c r="AC26" i="45"/>
  <c r="AC27" i="45"/>
  <c r="AC31" i="45"/>
  <c r="AC32" i="45"/>
  <c r="AC37" i="45"/>
  <c r="AC39" i="45"/>
  <c r="AC41" i="45"/>
  <c r="AC49" i="45"/>
  <c r="AC58" i="45"/>
  <c r="AC71" i="45"/>
  <c r="AC72" i="45"/>
  <c r="AC78" i="45"/>
  <c r="AC81" i="45"/>
  <c r="AC20" i="45"/>
  <c r="AC79" i="45"/>
  <c r="AC122" i="45"/>
  <c r="AC197" i="45"/>
  <c r="AC213" i="45"/>
  <c r="AC214" i="45"/>
  <c r="AC217" i="45"/>
  <c r="AC208" i="45"/>
  <c r="AC204" i="45"/>
  <c r="AC205" i="45"/>
  <c r="AC173" i="45"/>
  <c r="AC218" i="45"/>
  <c r="AC281" i="45"/>
  <c r="AD6" i="45"/>
  <c r="AD8" i="45"/>
  <c r="AD11" i="45"/>
  <c r="AD12" i="45"/>
  <c r="AD15" i="45"/>
  <c r="AD17" i="45"/>
  <c r="AD18" i="45"/>
  <c r="AD25" i="45"/>
  <c r="AD26" i="45"/>
  <c r="AD27" i="45"/>
  <c r="AD31" i="45"/>
  <c r="AD32" i="45"/>
  <c r="AD37" i="45"/>
  <c r="AD39" i="45"/>
  <c r="AD41" i="45"/>
  <c r="AD49" i="45"/>
  <c r="AD58" i="45"/>
  <c r="AD71" i="45"/>
  <c r="AD72" i="45"/>
  <c r="AD78" i="45"/>
  <c r="AD81" i="45"/>
  <c r="AD20" i="45"/>
  <c r="AD79" i="45"/>
  <c r="AD122" i="45"/>
  <c r="AD125" i="45"/>
  <c r="AD197" i="45"/>
  <c r="AD213" i="45"/>
  <c r="AD214" i="45"/>
  <c r="AD217" i="45"/>
  <c r="AD208" i="45"/>
  <c r="AD204" i="45"/>
  <c r="AD205" i="45"/>
  <c r="AD173" i="45"/>
  <c r="AD218" i="45"/>
  <c r="AD281" i="45"/>
  <c r="AD47" i="45" l="1"/>
  <c r="AC207" i="45"/>
  <c r="AC56" i="45"/>
  <c r="AD198" i="45"/>
  <c r="AC198" i="45"/>
  <c r="AD195" i="45"/>
  <c r="AD74" i="45"/>
  <c r="AD69" i="45"/>
  <c r="AD59" i="45"/>
  <c r="AD42" i="45"/>
  <c r="AD28" i="45"/>
  <c r="AD21" i="45"/>
  <c r="AC75" i="45"/>
  <c r="AC59" i="45"/>
  <c r="AC42" i="45"/>
  <c r="AC28" i="45"/>
  <c r="AC21" i="45"/>
  <c r="AD73" i="45"/>
  <c r="AD68" i="45"/>
  <c r="AD24" i="45"/>
  <c r="AD19" i="45"/>
  <c r="AC66" i="45"/>
  <c r="AC74" i="45"/>
  <c r="AC69" i="45"/>
  <c r="AC47" i="45"/>
  <c r="AC24" i="45"/>
  <c r="AC19" i="45"/>
  <c r="AD207" i="45"/>
  <c r="AD77" i="45"/>
  <c r="AD66" i="45"/>
  <c r="AD53" i="45"/>
  <c r="AD44" i="45"/>
  <c r="AD40" i="45"/>
  <c r="AD5" i="45"/>
  <c r="AD14" i="45"/>
  <c r="AD4" i="45"/>
  <c r="AC73" i="45"/>
  <c r="AC68" i="45"/>
  <c r="AC53" i="45"/>
  <c r="AC44" i="45"/>
  <c r="AC40" i="45"/>
  <c r="AC5" i="45"/>
  <c r="AC14" i="45"/>
  <c r="AC4" i="45"/>
  <c r="AD75" i="45"/>
  <c r="AD62" i="45"/>
  <c r="AD30" i="45"/>
  <c r="AC195" i="45"/>
  <c r="AC77" i="45"/>
  <c r="AC62" i="45"/>
  <c r="AC30" i="45"/>
  <c r="AC266" i="45"/>
  <c r="AC289" i="45"/>
  <c r="AC273" i="45"/>
  <c r="AC283" i="45"/>
  <c r="AN218" i="39"/>
  <c r="AM218" i="39"/>
  <c r="AL218" i="39"/>
  <c r="AK218" i="39"/>
  <c r="AJ218" i="39"/>
  <c r="AI218" i="39"/>
  <c r="AH218" i="39"/>
  <c r="AG218" i="39"/>
  <c r="AF218" i="39"/>
  <c r="AE218" i="39"/>
  <c r="AD218" i="39"/>
  <c r="AC218" i="39"/>
  <c r="AB218" i="39"/>
  <c r="AA218" i="39"/>
  <c r="Z218" i="39"/>
  <c r="Y218" i="39"/>
  <c r="X218" i="39"/>
  <c r="W218" i="39"/>
  <c r="V218" i="39"/>
  <c r="U218" i="39"/>
  <c r="T218" i="39"/>
  <c r="S218" i="39"/>
  <c r="R218" i="39"/>
  <c r="Q218" i="39"/>
  <c r="P218" i="39"/>
  <c r="O218" i="39"/>
  <c r="N218" i="39"/>
  <c r="M218" i="39"/>
  <c r="L218" i="39"/>
  <c r="K218" i="39"/>
  <c r="J218" i="39"/>
  <c r="AN217" i="39"/>
  <c r="AM217" i="39"/>
  <c r="AL217" i="39"/>
  <c r="AK217" i="39"/>
  <c r="AJ217" i="39"/>
  <c r="AI217" i="39"/>
  <c r="AH217" i="39"/>
  <c r="AG217" i="39"/>
  <c r="AG216" i="39" s="1"/>
  <c r="AF217" i="39"/>
  <c r="AE217" i="39"/>
  <c r="AD217" i="39"/>
  <c r="AC217" i="39"/>
  <c r="AB217" i="39"/>
  <c r="AA217" i="39"/>
  <c r="Z217" i="39"/>
  <c r="Y217" i="39"/>
  <c r="X217" i="39"/>
  <c r="W217" i="39"/>
  <c r="V217" i="39"/>
  <c r="U217" i="39"/>
  <c r="T217" i="39"/>
  <c r="S217" i="39"/>
  <c r="R217" i="39"/>
  <c r="Q217" i="39"/>
  <c r="P217" i="39"/>
  <c r="O217" i="39"/>
  <c r="N217" i="39"/>
  <c r="M217" i="39"/>
  <c r="L217" i="39"/>
  <c r="K217" i="39"/>
  <c r="J217" i="39"/>
  <c r="J216" i="39" s="1"/>
  <c r="AN216" i="39"/>
  <c r="AM216" i="39"/>
  <c r="AL216" i="39"/>
  <c r="AJ216" i="39"/>
  <c r="AI216" i="39"/>
  <c r="AH216" i="39"/>
  <c r="AE216" i="39"/>
  <c r="AD216" i="39"/>
  <c r="AB216" i="39"/>
  <c r="AA216" i="39"/>
  <c r="Y216" i="39"/>
  <c r="X216" i="39"/>
  <c r="W216" i="39"/>
  <c r="V216" i="39"/>
  <c r="R216" i="39"/>
  <c r="Q216" i="39"/>
  <c r="P216" i="39"/>
  <c r="N216" i="39"/>
  <c r="K216" i="39"/>
  <c r="AN215" i="39"/>
  <c r="AM215" i="39"/>
  <c r="AL215" i="39"/>
  <c r="AK215" i="39"/>
  <c r="AJ215" i="39"/>
  <c r="AI215" i="39"/>
  <c r="AH215" i="39"/>
  <c r="AG215" i="39"/>
  <c r="AF215" i="39"/>
  <c r="AE215" i="39"/>
  <c r="AD215" i="39"/>
  <c r="AC215" i="39"/>
  <c r="AB215" i="39"/>
  <c r="AA215" i="39"/>
  <c r="Z215" i="39"/>
  <c r="Y215" i="39"/>
  <c r="X215" i="39"/>
  <c r="W215" i="39"/>
  <c r="V215" i="39"/>
  <c r="U215" i="39"/>
  <c r="T215" i="39"/>
  <c r="S215" i="39"/>
  <c r="R215" i="39"/>
  <c r="Q215" i="39"/>
  <c r="P215" i="39"/>
  <c r="O215" i="39"/>
  <c r="O214" i="39" s="1"/>
  <c r="N215" i="39"/>
  <c r="M215" i="39"/>
  <c r="L215" i="39"/>
  <c r="K215" i="39"/>
  <c r="J215" i="39"/>
  <c r="AN214" i="39"/>
  <c r="AM214" i="39"/>
  <c r="AL214" i="39"/>
  <c r="AK214" i="39"/>
  <c r="AJ214" i="39"/>
  <c r="AI214" i="39"/>
  <c r="AH214" i="39"/>
  <c r="AG214" i="39"/>
  <c r="AF214" i="39"/>
  <c r="AE214" i="39"/>
  <c r="AD214" i="39"/>
  <c r="AC214" i="39"/>
  <c r="AB214" i="39"/>
  <c r="AA214" i="39"/>
  <c r="Z214" i="39"/>
  <c r="Y214" i="39"/>
  <c r="X214" i="39"/>
  <c r="W214" i="39"/>
  <c r="V214" i="39"/>
  <c r="U214" i="39"/>
  <c r="T214" i="39"/>
  <c r="S214" i="39"/>
  <c r="R214" i="39"/>
  <c r="Q214" i="39"/>
  <c r="P214" i="39"/>
  <c r="N214" i="39"/>
  <c r="M214" i="39"/>
  <c r="L214" i="39"/>
  <c r="K214" i="39"/>
  <c r="J214" i="39"/>
  <c r="AN213" i="39"/>
  <c r="AM213" i="39"/>
  <c r="AL213" i="39"/>
  <c r="AK213" i="39"/>
  <c r="AJ213" i="39"/>
  <c r="AI213" i="39"/>
  <c r="AH213" i="39"/>
  <c r="AG213" i="39"/>
  <c r="AF213" i="39"/>
  <c r="AE213" i="39"/>
  <c r="AD213" i="39"/>
  <c r="AC213" i="39"/>
  <c r="AB213" i="39"/>
  <c r="AA213" i="39"/>
  <c r="Z213" i="39"/>
  <c r="Y213" i="39"/>
  <c r="X213" i="39"/>
  <c r="W213" i="39"/>
  <c r="V213" i="39"/>
  <c r="U213" i="39"/>
  <c r="T213" i="39"/>
  <c r="S213" i="39"/>
  <c r="R213" i="39"/>
  <c r="Q213" i="39"/>
  <c r="P213" i="39"/>
  <c r="O213" i="39"/>
  <c r="N213" i="39"/>
  <c r="M213" i="39"/>
  <c r="L213" i="39"/>
  <c r="K213" i="39"/>
  <c r="J213" i="39"/>
  <c r="AN212" i="39"/>
  <c r="AM212" i="39"/>
  <c r="AL212" i="39"/>
  <c r="AK212" i="39"/>
  <c r="AJ212" i="39"/>
  <c r="AI212" i="39"/>
  <c r="AH212" i="39"/>
  <c r="AG212" i="39"/>
  <c r="AF212" i="39"/>
  <c r="AE212" i="39"/>
  <c r="AD212" i="39"/>
  <c r="AC212" i="39"/>
  <c r="AB212" i="39"/>
  <c r="AA212" i="39"/>
  <c r="Z212" i="39"/>
  <c r="Y212" i="39"/>
  <c r="X212" i="39"/>
  <c r="W212" i="39"/>
  <c r="V212" i="39"/>
  <c r="U212" i="39"/>
  <c r="T212" i="39"/>
  <c r="S212" i="39"/>
  <c r="R212" i="39"/>
  <c r="Q212" i="39"/>
  <c r="P212" i="39"/>
  <c r="O212" i="39"/>
  <c r="N212" i="39"/>
  <c r="M212" i="39"/>
  <c r="L212" i="39"/>
  <c r="K212" i="39"/>
  <c r="J212" i="39"/>
  <c r="AN211" i="39"/>
  <c r="AM211" i="39"/>
  <c r="AL211" i="39"/>
  <c r="AK211" i="39"/>
  <c r="AJ211" i="39"/>
  <c r="AI211" i="39"/>
  <c r="AH211" i="39"/>
  <c r="AG211" i="39"/>
  <c r="AF211" i="39"/>
  <c r="AE211" i="39"/>
  <c r="AD211" i="39"/>
  <c r="AC211" i="39"/>
  <c r="AB211" i="39"/>
  <c r="AA211" i="39"/>
  <c r="Z211" i="39"/>
  <c r="Y211" i="39"/>
  <c r="X211" i="39"/>
  <c r="W211" i="39"/>
  <c r="V211" i="39"/>
  <c r="U211" i="39"/>
  <c r="T211" i="39"/>
  <c r="S211" i="39"/>
  <c r="R211" i="39"/>
  <c r="Q211" i="39"/>
  <c r="P211" i="39"/>
  <c r="O211" i="39"/>
  <c r="N211" i="39"/>
  <c r="M211" i="39"/>
  <c r="L211" i="39"/>
  <c r="K211" i="39"/>
  <c r="J211" i="39"/>
  <c r="AN210" i="39"/>
  <c r="AM210" i="39"/>
  <c r="AL210" i="39"/>
  <c r="AK210" i="39"/>
  <c r="AJ210" i="39"/>
  <c r="AI210" i="39"/>
  <c r="AH210" i="39"/>
  <c r="AG210" i="39"/>
  <c r="AF210" i="39"/>
  <c r="AE210" i="39"/>
  <c r="AD210" i="39"/>
  <c r="AC210" i="39"/>
  <c r="AB210" i="39"/>
  <c r="AA210" i="39"/>
  <c r="Z210" i="39"/>
  <c r="Y210" i="39"/>
  <c r="X210" i="39"/>
  <c r="W210" i="39"/>
  <c r="V210" i="39"/>
  <c r="U210" i="39"/>
  <c r="T210" i="39"/>
  <c r="S210" i="39"/>
  <c r="R210" i="39"/>
  <c r="Q210" i="39"/>
  <c r="P210" i="39"/>
  <c r="O210" i="39"/>
  <c r="N210" i="39"/>
  <c r="M210" i="39"/>
  <c r="L210" i="39"/>
  <c r="K210" i="39"/>
  <c r="J210" i="39"/>
  <c r="AN209" i="39"/>
  <c r="AM209" i="39"/>
  <c r="AL209" i="39"/>
  <c r="AK209" i="39"/>
  <c r="AJ209" i="39"/>
  <c r="AI209" i="39"/>
  <c r="AE209" i="39"/>
  <c r="AD209" i="39"/>
  <c r="AC209" i="39"/>
  <c r="AB209" i="39"/>
  <c r="Z209" i="39"/>
  <c r="X209" i="39"/>
  <c r="W209" i="39"/>
  <c r="V209" i="39"/>
  <c r="T209" i="39"/>
  <c r="S209" i="39"/>
  <c r="Q209" i="39"/>
  <c r="P209" i="39"/>
  <c r="N209" i="39"/>
  <c r="M209" i="39"/>
  <c r="L209" i="39"/>
  <c r="K209" i="39"/>
  <c r="J209" i="39"/>
  <c r="AN208" i="39"/>
  <c r="AM208" i="39"/>
  <c r="AL208" i="39"/>
  <c r="AK208" i="39"/>
  <c r="AJ208" i="39"/>
  <c r="AI208" i="39"/>
  <c r="AH208" i="39"/>
  <c r="AG208" i="39"/>
  <c r="AF208" i="39"/>
  <c r="AE208" i="39"/>
  <c r="AD208" i="39"/>
  <c r="AC208" i="39"/>
  <c r="AB208" i="39"/>
  <c r="AA208" i="39"/>
  <c r="Z208" i="39"/>
  <c r="Y208" i="39"/>
  <c r="X208" i="39"/>
  <c r="W208" i="39"/>
  <c r="V208" i="39"/>
  <c r="U208" i="39"/>
  <c r="T208" i="39"/>
  <c r="S208" i="39"/>
  <c r="R208" i="39"/>
  <c r="Q208" i="39"/>
  <c r="P208" i="39"/>
  <c r="O208" i="39"/>
  <c r="N208" i="39"/>
  <c r="M208" i="39"/>
  <c r="L208" i="39"/>
  <c r="K208" i="39"/>
  <c r="J208" i="39"/>
  <c r="AN207" i="39"/>
  <c r="AM207" i="39"/>
  <c r="AL207" i="39"/>
  <c r="AK207" i="39"/>
  <c r="AJ207" i="39"/>
  <c r="AI207" i="39"/>
  <c r="AH207" i="39"/>
  <c r="AG207" i="39"/>
  <c r="AF207" i="39"/>
  <c r="AE207" i="39"/>
  <c r="AD207" i="39"/>
  <c r="AC207" i="39"/>
  <c r="AB207" i="39"/>
  <c r="AA207" i="39"/>
  <c r="Z207" i="39"/>
  <c r="Y207" i="39"/>
  <c r="X207" i="39"/>
  <c r="W207" i="39"/>
  <c r="V207" i="39"/>
  <c r="U207" i="39"/>
  <c r="T207" i="39"/>
  <c r="S207" i="39"/>
  <c r="R207" i="39"/>
  <c r="Q207" i="39"/>
  <c r="P207" i="39"/>
  <c r="O207" i="39"/>
  <c r="N207" i="39"/>
  <c r="M207" i="39"/>
  <c r="L207" i="39"/>
  <c r="K207" i="39"/>
  <c r="J207" i="39"/>
  <c r="AN206" i="39"/>
  <c r="AM206" i="39"/>
  <c r="AL206" i="39"/>
  <c r="AK206" i="39"/>
  <c r="AJ206" i="39"/>
  <c r="AI206" i="39"/>
  <c r="AH206" i="39"/>
  <c r="AG206" i="39"/>
  <c r="AF206" i="39"/>
  <c r="AE206" i="39"/>
  <c r="AD206" i="39"/>
  <c r="AC206" i="39"/>
  <c r="AB206" i="39"/>
  <c r="AA206" i="39"/>
  <c r="Z206" i="39"/>
  <c r="Y206" i="39"/>
  <c r="X206" i="39"/>
  <c r="W206" i="39"/>
  <c r="V206" i="39"/>
  <c r="U206" i="39"/>
  <c r="T206" i="39"/>
  <c r="S206" i="39"/>
  <c r="R206" i="39"/>
  <c r="Q206" i="39"/>
  <c r="P206" i="39"/>
  <c r="O206" i="39"/>
  <c r="N206" i="39"/>
  <c r="M206" i="39"/>
  <c r="L206" i="39"/>
  <c r="K206" i="39"/>
  <c r="J206" i="39"/>
  <c r="AN205" i="39"/>
  <c r="AM205" i="39"/>
  <c r="AL205" i="39"/>
  <c r="AK205" i="39"/>
  <c r="AJ205" i="39"/>
  <c r="AI205" i="39"/>
  <c r="AH205" i="39"/>
  <c r="AG205" i="39"/>
  <c r="AF205" i="39"/>
  <c r="AE205" i="39"/>
  <c r="AD205" i="39"/>
  <c r="AC205" i="39"/>
  <c r="AB205" i="39"/>
  <c r="AA205" i="39"/>
  <c r="Z205" i="39"/>
  <c r="Y205" i="39"/>
  <c r="X205" i="39"/>
  <c r="W205" i="39"/>
  <c r="V205" i="39"/>
  <c r="U205" i="39"/>
  <c r="T205" i="39"/>
  <c r="S205" i="39"/>
  <c r="R205" i="39"/>
  <c r="Q205" i="39"/>
  <c r="P205" i="39"/>
  <c r="O205" i="39"/>
  <c r="N205" i="39"/>
  <c r="M205" i="39"/>
  <c r="L205" i="39"/>
  <c r="K205" i="39"/>
  <c r="J205" i="39"/>
  <c r="AN204" i="39"/>
  <c r="AL204" i="39"/>
  <c r="AD204" i="39"/>
  <c r="X204" i="39"/>
  <c r="V204" i="39"/>
  <c r="M204" i="39"/>
  <c r="L204" i="39"/>
  <c r="K204" i="39"/>
  <c r="AN203" i="39"/>
  <c r="AM203" i="39"/>
  <c r="AL203" i="39"/>
  <c r="AK203" i="39"/>
  <c r="AJ203" i="39"/>
  <c r="AI203" i="39"/>
  <c r="AH203" i="39"/>
  <c r="AG203" i="39"/>
  <c r="AF203" i="39"/>
  <c r="AE203" i="39"/>
  <c r="AD203" i="39"/>
  <c r="AC203" i="39"/>
  <c r="AB203" i="39"/>
  <c r="AA203" i="39"/>
  <c r="Z203" i="39"/>
  <c r="Y203" i="39"/>
  <c r="X203" i="39"/>
  <c r="W203" i="39"/>
  <c r="V203" i="39"/>
  <c r="U203" i="39"/>
  <c r="T203" i="39"/>
  <c r="S203" i="39"/>
  <c r="R203" i="39"/>
  <c r="Q203" i="39"/>
  <c r="P203" i="39"/>
  <c r="O203" i="39"/>
  <c r="N203" i="39"/>
  <c r="M203" i="39"/>
  <c r="L203" i="39"/>
  <c r="K203" i="39"/>
  <c r="J203" i="39"/>
  <c r="AN202" i="39"/>
  <c r="AM202" i="39"/>
  <c r="AL202" i="39"/>
  <c r="AK202" i="39"/>
  <c r="AJ202" i="39"/>
  <c r="AI202" i="39"/>
  <c r="AH202" i="39"/>
  <c r="AG202" i="39"/>
  <c r="AF202" i="39"/>
  <c r="AE202" i="39"/>
  <c r="AD202" i="39"/>
  <c r="AC202" i="39"/>
  <c r="AB202" i="39"/>
  <c r="AA202" i="39"/>
  <c r="Z202" i="39"/>
  <c r="Y202" i="39"/>
  <c r="X202" i="39"/>
  <c r="W202" i="39"/>
  <c r="V202" i="39"/>
  <c r="U202" i="39"/>
  <c r="T202" i="39"/>
  <c r="S202" i="39"/>
  <c r="R202" i="39"/>
  <c r="Q202" i="39"/>
  <c r="P202" i="39"/>
  <c r="O202" i="39"/>
  <c r="N202" i="39"/>
  <c r="M202" i="39"/>
  <c r="L202" i="39"/>
  <c r="K202" i="39"/>
  <c r="J202" i="39"/>
  <c r="AN201" i="39"/>
  <c r="AM201" i="39"/>
  <c r="AL201" i="39"/>
  <c r="AK201" i="39"/>
  <c r="AJ201" i="39"/>
  <c r="AI201" i="39"/>
  <c r="AH201" i="39"/>
  <c r="AG201" i="39"/>
  <c r="AF201" i="39"/>
  <c r="AE201" i="39"/>
  <c r="AD201" i="39"/>
  <c r="AC201" i="39"/>
  <c r="AB201" i="39"/>
  <c r="AA201" i="39"/>
  <c r="Z201" i="39"/>
  <c r="Y201" i="39"/>
  <c r="X201" i="39"/>
  <c r="W201" i="39"/>
  <c r="V201" i="39"/>
  <c r="U201" i="39"/>
  <c r="T201" i="39"/>
  <c r="S201" i="39"/>
  <c r="R201" i="39"/>
  <c r="Q201" i="39"/>
  <c r="P201" i="39"/>
  <c r="O201" i="39"/>
  <c r="N201" i="39"/>
  <c r="M201" i="39"/>
  <c r="L201" i="39"/>
  <c r="K201" i="39"/>
  <c r="J201" i="39"/>
  <c r="AN200" i="39"/>
  <c r="AM200" i="39"/>
  <c r="AL200" i="39"/>
  <c r="AK200" i="39"/>
  <c r="AJ200" i="39"/>
  <c r="AI200" i="39"/>
  <c r="AH200" i="39"/>
  <c r="AG200" i="39"/>
  <c r="AF200" i="39"/>
  <c r="AE200" i="39"/>
  <c r="AD200" i="39"/>
  <c r="AC200" i="39"/>
  <c r="AB200" i="39"/>
  <c r="AA200" i="39"/>
  <c r="Z200" i="39"/>
  <c r="Y200" i="39"/>
  <c r="X200" i="39"/>
  <c r="W200" i="39"/>
  <c r="V200" i="39"/>
  <c r="U200" i="39"/>
  <c r="T200" i="39"/>
  <c r="S200" i="39"/>
  <c r="R200" i="39"/>
  <c r="Q200" i="39"/>
  <c r="P200" i="39"/>
  <c r="O200" i="39"/>
  <c r="N200" i="39"/>
  <c r="M200" i="39"/>
  <c r="L200" i="39"/>
  <c r="K200" i="39"/>
  <c r="J200" i="39"/>
  <c r="AK199" i="39"/>
  <c r="AF199" i="39"/>
  <c r="AC199" i="39"/>
  <c r="AB199" i="39"/>
  <c r="W199" i="39"/>
  <c r="AN196" i="39"/>
  <c r="AM196" i="39"/>
  <c r="AL196" i="39"/>
  <c r="AK196" i="39"/>
  <c r="AJ196" i="39"/>
  <c r="AI196" i="39"/>
  <c r="AH196" i="39"/>
  <c r="AG196" i="39"/>
  <c r="AF196" i="39"/>
  <c r="AE196" i="39"/>
  <c r="AD196" i="39"/>
  <c r="AC196" i="39"/>
  <c r="AB196" i="39"/>
  <c r="AA196" i="39"/>
  <c r="Z196" i="39"/>
  <c r="Y196" i="39"/>
  <c r="X196" i="39"/>
  <c r="W196" i="39"/>
  <c r="AN195" i="39"/>
  <c r="AM195" i="39"/>
  <c r="AL195" i="39"/>
  <c r="AK195" i="39"/>
  <c r="AJ195" i="39"/>
  <c r="AI195" i="39"/>
  <c r="AH195" i="39"/>
  <c r="AG195" i="39"/>
  <c r="AF195" i="39"/>
  <c r="AE195" i="39"/>
  <c r="AD195" i="39"/>
  <c r="AC195" i="39"/>
  <c r="AB195" i="39"/>
  <c r="AA195" i="39"/>
  <c r="Z195" i="39"/>
  <c r="Y195" i="39"/>
  <c r="X195" i="39"/>
  <c r="W195" i="39"/>
  <c r="AN194" i="39"/>
  <c r="AM194" i="39"/>
  <c r="AL194" i="39"/>
  <c r="AK194" i="39"/>
  <c r="AJ194" i="39"/>
  <c r="AH194" i="39"/>
  <c r="AG194" i="39"/>
  <c r="AC194" i="39"/>
  <c r="AB194" i="39"/>
  <c r="Y194" i="39"/>
  <c r="X194" i="39"/>
  <c r="AN193" i="39"/>
  <c r="AM193" i="39"/>
  <c r="AL193" i="39"/>
  <c r="AK193" i="39"/>
  <c r="AJ193" i="39"/>
  <c r="AI193" i="39"/>
  <c r="AH193" i="39"/>
  <c r="AG193" i="39"/>
  <c r="AF193" i="39"/>
  <c r="AE193" i="39"/>
  <c r="AD193" i="39"/>
  <c r="AC193" i="39"/>
  <c r="AB193" i="39"/>
  <c r="AA193" i="39"/>
  <c r="Z193" i="39"/>
  <c r="Y193" i="39"/>
  <c r="X193" i="39"/>
  <c r="W193" i="39"/>
  <c r="AN192" i="39"/>
  <c r="AM192" i="39"/>
  <c r="AL192" i="39"/>
  <c r="AK192" i="39"/>
  <c r="AJ192" i="39"/>
  <c r="AI192" i="39"/>
  <c r="AH192" i="39"/>
  <c r="AG192" i="39"/>
  <c r="AF192" i="39"/>
  <c r="AE192" i="39"/>
  <c r="AD192" i="39"/>
  <c r="AC192" i="39"/>
  <c r="AB192" i="39"/>
  <c r="AA192" i="39"/>
  <c r="Z192" i="39"/>
  <c r="Y192" i="39"/>
  <c r="X192" i="39"/>
  <c r="W192" i="39"/>
  <c r="AN191" i="39"/>
  <c r="AM191" i="39"/>
  <c r="AL191" i="39"/>
  <c r="AK191" i="39"/>
  <c r="AJ191" i="39"/>
  <c r="AI191" i="39"/>
  <c r="AH191" i="39"/>
  <c r="AG191" i="39"/>
  <c r="AF191" i="39"/>
  <c r="AE191" i="39"/>
  <c r="AD191" i="39"/>
  <c r="AC191" i="39"/>
  <c r="AB191" i="39"/>
  <c r="AA191" i="39"/>
  <c r="Z191" i="39"/>
  <c r="Y191" i="39"/>
  <c r="X191" i="39"/>
  <c r="W191" i="39"/>
  <c r="AN190" i="39"/>
  <c r="AL190" i="39"/>
  <c r="AJ190" i="39"/>
  <c r="AI190" i="39"/>
  <c r="AH190" i="39"/>
  <c r="AG190" i="39"/>
  <c r="AF190" i="39"/>
  <c r="AE190" i="39"/>
  <c r="V190" i="39"/>
  <c r="V189" i="39" s="1"/>
  <c r="T190" i="39"/>
  <c r="M190" i="39"/>
  <c r="L190" i="39"/>
  <c r="K190" i="39"/>
  <c r="AN188" i="39"/>
  <c r="AM188" i="39"/>
  <c r="AL188" i="39"/>
  <c r="AK188" i="39"/>
  <c r="AJ188" i="39"/>
  <c r="AI188" i="39"/>
  <c r="AH188" i="39"/>
  <c r="AG188" i="39"/>
  <c r="AF188" i="39"/>
  <c r="AE188" i="39"/>
  <c r="AD188" i="39"/>
  <c r="AC188" i="39"/>
  <c r="AB188" i="39"/>
  <c r="AA188" i="39"/>
  <c r="Z188" i="39"/>
  <c r="Y188" i="39"/>
  <c r="X188" i="39"/>
  <c r="W188" i="39"/>
  <c r="V188" i="39"/>
  <c r="U188" i="39"/>
  <c r="T188" i="39"/>
  <c r="S188" i="39"/>
  <c r="R188" i="39"/>
  <c r="Q188" i="39"/>
  <c r="P188" i="39"/>
  <c r="O188" i="39"/>
  <c r="N188" i="39"/>
  <c r="M188" i="39"/>
  <c r="L188" i="39"/>
  <c r="K188" i="39"/>
  <c r="J188" i="39"/>
  <c r="AN187" i="39"/>
  <c r="AM187" i="39"/>
  <c r="AL187" i="39"/>
  <c r="AK187" i="39"/>
  <c r="AJ187" i="39"/>
  <c r="AI187" i="39"/>
  <c r="AH187" i="39"/>
  <c r="AG187" i="39"/>
  <c r="AF187" i="39"/>
  <c r="AE187" i="39"/>
  <c r="AD187" i="39"/>
  <c r="AC187" i="39"/>
  <c r="AB187" i="39"/>
  <c r="AA187" i="39"/>
  <c r="Z187" i="39"/>
  <c r="Y187" i="39"/>
  <c r="X187" i="39"/>
  <c r="W187" i="39"/>
  <c r="V187" i="39"/>
  <c r="U187" i="39"/>
  <c r="T187" i="39"/>
  <c r="S187" i="39"/>
  <c r="R187" i="39"/>
  <c r="Q187" i="39"/>
  <c r="P187" i="39"/>
  <c r="O187" i="39"/>
  <c r="N187" i="39"/>
  <c r="M187" i="39"/>
  <c r="L187" i="39"/>
  <c r="K187" i="39"/>
  <c r="J187" i="39"/>
  <c r="AN186" i="39"/>
  <c r="AM186" i="39"/>
  <c r="AL186" i="39"/>
  <c r="AK186" i="39"/>
  <c r="AJ186" i="39"/>
  <c r="AI186" i="39"/>
  <c r="AH186" i="39"/>
  <c r="AG186" i="39"/>
  <c r="AF186" i="39"/>
  <c r="AE186" i="39"/>
  <c r="AD186" i="39"/>
  <c r="AC186" i="39"/>
  <c r="AB186" i="39"/>
  <c r="AA186" i="39"/>
  <c r="Z186" i="39"/>
  <c r="Y186" i="39"/>
  <c r="X186" i="39"/>
  <c r="W186" i="39"/>
  <c r="V186" i="39"/>
  <c r="U186" i="39"/>
  <c r="T186" i="39"/>
  <c r="S186" i="39"/>
  <c r="R186" i="39"/>
  <c r="Q186" i="39"/>
  <c r="P186" i="39"/>
  <c r="O186" i="39"/>
  <c r="N186" i="39"/>
  <c r="M186" i="39"/>
  <c r="L186" i="39"/>
  <c r="K186" i="39"/>
  <c r="J186" i="39"/>
  <c r="AN185" i="39"/>
  <c r="AM185" i="39"/>
  <c r="AL185" i="39"/>
  <c r="AD185" i="39"/>
  <c r="AC185" i="39"/>
  <c r="AB185" i="39"/>
  <c r="AA185" i="39"/>
  <c r="X185" i="39"/>
  <c r="U185" i="39"/>
  <c r="N185" i="39"/>
  <c r="K185" i="39"/>
  <c r="J185" i="39"/>
  <c r="AN184" i="39"/>
  <c r="AM184" i="39"/>
  <c r="AL184" i="39"/>
  <c r="AK184" i="39"/>
  <c r="AJ184" i="39"/>
  <c r="AI184" i="39"/>
  <c r="AH184" i="39"/>
  <c r="AG184" i="39"/>
  <c r="AF184" i="39"/>
  <c r="AE184" i="39"/>
  <c r="AD184" i="39"/>
  <c r="AC184" i="39"/>
  <c r="AB184" i="39"/>
  <c r="AA184" i="39"/>
  <c r="Z184" i="39"/>
  <c r="Y184" i="39"/>
  <c r="X184" i="39"/>
  <c r="W184" i="39"/>
  <c r="V184" i="39"/>
  <c r="U184" i="39"/>
  <c r="T184" i="39"/>
  <c r="S184" i="39"/>
  <c r="R184" i="39"/>
  <c r="Q184" i="39"/>
  <c r="P184" i="39"/>
  <c r="O184" i="39"/>
  <c r="O183" i="39" s="1"/>
  <c r="N184" i="39"/>
  <c r="M184" i="39"/>
  <c r="L184" i="39"/>
  <c r="K184" i="39"/>
  <c r="J184" i="39"/>
  <c r="AN183" i="39"/>
  <c r="AM183" i="39"/>
  <c r="AL183" i="39"/>
  <c r="AK183" i="39"/>
  <c r="AJ183" i="39"/>
  <c r="AI183" i="39"/>
  <c r="AH183" i="39"/>
  <c r="AG183" i="39"/>
  <c r="AF183" i="39"/>
  <c r="AE183" i="39"/>
  <c r="AD183" i="39"/>
  <c r="AC183" i="39"/>
  <c r="AB183" i="39"/>
  <c r="AA183" i="39"/>
  <c r="Z183" i="39"/>
  <c r="Y183" i="39"/>
  <c r="X183" i="39"/>
  <c r="W183" i="39"/>
  <c r="V183" i="39"/>
  <c r="U183" i="39"/>
  <c r="T183" i="39"/>
  <c r="S183" i="39"/>
  <c r="R183" i="39"/>
  <c r="Q183" i="39"/>
  <c r="P183" i="39"/>
  <c r="N183" i="39"/>
  <c r="M183" i="39"/>
  <c r="L183" i="39"/>
  <c r="K183" i="39"/>
  <c r="J183" i="39"/>
  <c r="AN182" i="39"/>
  <c r="AM182" i="39"/>
  <c r="AL182" i="39"/>
  <c r="AK182" i="39"/>
  <c r="AJ182" i="39"/>
  <c r="AI182" i="39"/>
  <c r="AH182" i="39"/>
  <c r="AG182" i="39"/>
  <c r="AF182" i="39"/>
  <c r="AE182" i="39"/>
  <c r="AD182" i="39"/>
  <c r="AC182" i="39"/>
  <c r="AB182" i="39"/>
  <c r="AA182" i="39"/>
  <c r="Z182" i="39"/>
  <c r="Y182" i="39"/>
  <c r="X182" i="39"/>
  <c r="W182" i="39"/>
  <c r="V182" i="39"/>
  <c r="U182" i="39"/>
  <c r="T182" i="39"/>
  <c r="S182" i="39"/>
  <c r="R182" i="39"/>
  <c r="Q182" i="39"/>
  <c r="P182" i="39"/>
  <c r="O182" i="39"/>
  <c r="N182" i="39"/>
  <c r="M182" i="39"/>
  <c r="L182" i="39"/>
  <c r="K182" i="39"/>
  <c r="J182" i="39"/>
  <c r="AN181" i="39"/>
  <c r="AM181" i="39"/>
  <c r="AL181" i="39"/>
  <c r="AK181" i="39"/>
  <c r="AJ181" i="39"/>
  <c r="AI181" i="39"/>
  <c r="AH181" i="39"/>
  <c r="AG181" i="39"/>
  <c r="AF181" i="39"/>
  <c r="AE181" i="39"/>
  <c r="AD181" i="39"/>
  <c r="AC181" i="39"/>
  <c r="AB181" i="39"/>
  <c r="AA181" i="39"/>
  <c r="Z181" i="39"/>
  <c r="Y181" i="39"/>
  <c r="X181" i="39"/>
  <c r="W181" i="39"/>
  <c r="V181" i="39"/>
  <c r="U181" i="39"/>
  <c r="T181" i="39"/>
  <c r="S181" i="39"/>
  <c r="R181" i="39"/>
  <c r="Q181" i="39"/>
  <c r="P181" i="39"/>
  <c r="O181" i="39"/>
  <c r="O180" i="39" s="1"/>
  <c r="N181" i="39"/>
  <c r="M181" i="39"/>
  <c r="L181" i="39"/>
  <c r="K181" i="39"/>
  <c r="J181" i="39"/>
  <c r="AN180" i="39"/>
  <c r="AM180" i="39"/>
  <c r="AL180" i="39"/>
  <c r="AK180" i="39"/>
  <c r="AJ180" i="39"/>
  <c r="AI180" i="39"/>
  <c r="AH180" i="39"/>
  <c r="AG180" i="39"/>
  <c r="AF180" i="39"/>
  <c r="AE180" i="39"/>
  <c r="AD180" i="39"/>
  <c r="AC180" i="39"/>
  <c r="AB180" i="39"/>
  <c r="AA180" i="39"/>
  <c r="Z180" i="39"/>
  <c r="Y180" i="39"/>
  <c r="X180" i="39"/>
  <c r="W180" i="39"/>
  <c r="V180" i="39"/>
  <c r="U180" i="39"/>
  <c r="T180" i="39"/>
  <c r="S180" i="39"/>
  <c r="R180" i="39"/>
  <c r="Q180" i="39"/>
  <c r="P180" i="39"/>
  <c r="N180" i="39"/>
  <c r="M180" i="39"/>
  <c r="L180" i="39"/>
  <c r="K180" i="39"/>
  <c r="J180" i="39"/>
  <c r="AN179" i="39"/>
  <c r="AM179" i="39"/>
  <c r="AL179" i="39"/>
  <c r="AK179" i="39"/>
  <c r="AJ179" i="39"/>
  <c r="AI179" i="39"/>
  <c r="AH179" i="39"/>
  <c r="AG179" i="39"/>
  <c r="AF179" i="39"/>
  <c r="AE179" i="39"/>
  <c r="AD179" i="39"/>
  <c r="AC179" i="39"/>
  <c r="AB179" i="39"/>
  <c r="AA179" i="39"/>
  <c r="Z179" i="39"/>
  <c r="Y179" i="39"/>
  <c r="X179" i="39"/>
  <c r="W179" i="39"/>
  <c r="V179" i="39"/>
  <c r="U179" i="39"/>
  <c r="T179" i="39"/>
  <c r="S179" i="39"/>
  <c r="R179" i="39"/>
  <c r="Q179" i="39"/>
  <c r="P179" i="39"/>
  <c r="O179" i="39"/>
  <c r="N179" i="39"/>
  <c r="M179" i="39"/>
  <c r="L179" i="39"/>
  <c r="K179" i="39"/>
  <c r="J179" i="39"/>
  <c r="AN178" i="39"/>
  <c r="AM178" i="39"/>
  <c r="AL178" i="39"/>
  <c r="AK178" i="39"/>
  <c r="AJ178" i="39"/>
  <c r="AI178" i="39"/>
  <c r="AH178" i="39"/>
  <c r="AG178" i="39"/>
  <c r="AF178" i="39"/>
  <c r="AE178" i="39"/>
  <c r="AD178" i="39"/>
  <c r="AC178" i="39"/>
  <c r="AB178" i="39"/>
  <c r="AA178" i="39"/>
  <c r="Z178" i="39"/>
  <c r="Y178" i="39"/>
  <c r="X178" i="39"/>
  <c r="W178" i="39"/>
  <c r="V178" i="39"/>
  <c r="U178" i="39"/>
  <c r="T178" i="39"/>
  <c r="S178" i="39"/>
  <c r="R178" i="39"/>
  <c r="Q178" i="39"/>
  <c r="P178" i="39"/>
  <c r="O178" i="39"/>
  <c r="O177" i="39" s="1"/>
  <c r="N178" i="39"/>
  <c r="M178" i="39"/>
  <c r="L178" i="39"/>
  <c r="K178" i="39"/>
  <c r="J178" i="39"/>
  <c r="AN177" i="39"/>
  <c r="AM177" i="39"/>
  <c r="AL177" i="39"/>
  <c r="AK177" i="39"/>
  <c r="AJ177" i="39"/>
  <c r="AI177" i="39"/>
  <c r="AH177" i="39"/>
  <c r="AG177" i="39"/>
  <c r="AF177" i="39"/>
  <c r="AE177" i="39"/>
  <c r="AD177" i="39"/>
  <c r="AC177" i="39"/>
  <c r="AB177" i="39"/>
  <c r="AA177" i="39"/>
  <c r="Z177" i="39"/>
  <c r="Y177" i="39"/>
  <c r="X177" i="39"/>
  <c r="W177" i="39"/>
  <c r="V177" i="39"/>
  <c r="U177" i="39"/>
  <c r="T177" i="39"/>
  <c r="S177" i="39"/>
  <c r="R177" i="39"/>
  <c r="Q177" i="39"/>
  <c r="P177" i="39"/>
  <c r="N177" i="39"/>
  <c r="M177" i="39"/>
  <c r="L177" i="39"/>
  <c r="K177" i="39"/>
  <c r="J177" i="39"/>
  <c r="AN176" i="39"/>
  <c r="AM176" i="39"/>
  <c r="AL176" i="39"/>
  <c r="AK176" i="39"/>
  <c r="AJ176" i="39"/>
  <c r="AI176" i="39"/>
  <c r="AH176" i="39"/>
  <c r="AG176" i="39"/>
  <c r="AF176" i="39"/>
  <c r="AE176" i="39"/>
  <c r="AD176" i="39"/>
  <c r="AC176" i="39"/>
  <c r="AB176" i="39"/>
  <c r="AA176" i="39"/>
  <c r="Z176" i="39"/>
  <c r="Y176" i="39"/>
  <c r="X176" i="39"/>
  <c r="W176" i="39"/>
  <c r="V176" i="39"/>
  <c r="U176" i="39"/>
  <c r="T176" i="39"/>
  <c r="S176" i="39"/>
  <c r="R176" i="39"/>
  <c r="Q176" i="39"/>
  <c r="P176" i="39"/>
  <c r="O176" i="39"/>
  <c r="N176" i="39"/>
  <c r="M176" i="39"/>
  <c r="L176" i="39"/>
  <c r="K176" i="39"/>
  <c r="J176" i="39"/>
  <c r="AN175" i="39"/>
  <c r="AM175" i="39"/>
  <c r="AL175" i="39"/>
  <c r="AK175" i="39"/>
  <c r="AJ175" i="39"/>
  <c r="AI175" i="39"/>
  <c r="AH175" i="39"/>
  <c r="AG175" i="39"/>
  <c r="AF175" i="39"/>
  <c r="AE175" i="39"/>
  <c r="AD175" i="39"/>
  <c r="AC175" i="39"/>
  <c r="AB175" i="39"/>
  <c r="AA175" i="39"/>
  <c r="Z175" i="39"/>
  <c r="Y175" i="39"/>
  <c r="X175" i="39"/>
  <c r="W175" i="39"/>
  <c r="V175" i="39"/>
  <c r="U175" i="39"/>
  <c r="T175" i="39"/>
  <c r="S175" i="39"/>
  <c r="R175" i="39"/>
  <c r="Q175" i="39"/>
  <c r="P175" i="39"/>
  <c r="O175" i="39"/>
  <c r="N175" i="39"/>
  <c r="M175" i="39"/>
  <c r="L175" i="39"/>
  <c r="K175" i="39"/>
  <c r="J175" i="39"/>
  <c r="AN174" i="39"/>
  <c r="AM174" i="39"/>
  <c r="AL174" i="39"/>
  <c r="AK174" i="39"/>
  <c r="AJ174" i="39"/>
  <c r="AI174" i="39"/>
  <c r="AH174" i="39"/>
  <c r="AG174" i="39"/>
  <c r="AF174" i="39"/>
  <c r="AE174" i="39"/>
  <c r="AD174" i="39"/>
  <c r="AC174" i="39"/>
  <c r="AB174" i="39"/>
  <c r="AA174" i="39"/>
  <c r="Z174" i="39"/>
  <c r="Y174" i="39"/>
  <c r="X174" i="39"/>
  <c r="W174" i="39"/>
  <c r="V174" i="39"/>
  <c r="U174" i="39"/>
  <c r="T174" i="39"/>
  <c r="S174" i="39"/>
  <c r="R174" i="39"/>
  <c r="Q174" i="39"/>
  <c r="P174" i="39"/>
  <c r="O174" i="39"/>
  <c r="N174" i="39"/>
  <c r="M174" i="39"/>
  <c r="L174" i="39"/>
  <c r="K174" i="39"/>
  <c r="J174" i="39"/>
  <c r="AN173" i="39"/>
  <c r="AM173" i="39"/>
  <c r="AL173" i="39"/>
  <c r="AK173" i="39"/>
  <c r="AJ173" i="39"/>
  <c r="AI173" i="39"/>
  <c r="AH173" i="39"/>
  <c r="AG173" i="39"/>
  <c r="AF173" i="39"/>
  <c r="AE173" i="39"/>
  <c r="AD173" i="39"/>
  <c r="AC173" i="39"/>
  <c r="AB173" i="39"/>
  <c r="AA173" i="39"/>
  <c r="Z173" i="39"/>
  <c r="Y173" i="39"/>
  <c r="X173" i="39"/>
  <c r="W173" i="39"/>
  <c r="V173" i="39"/>
  <c r="U173" i="39"/>
  <c r="T173" i="39"/>
  <c r="S173" i="39"/>
  <c r="R173" i="39"/>
  <c r="Q173" i="39"/>
  <c r="P173" i="39"/>
  <c r="O173" i="39"/>
  <c r="N173" i="39"/>
  <c r="M173" i="39"/>
  <c r="L173" i="39"/>
  <c r="K173" i="39"/>
  <c r="J173" i="39"/>
  <c r="AN172" i="39"/>
  <c r="AM172" i="39"/>
  <c r="AL172" i="39"/>
  <c r="AK172" i="39"/>
  <c r="AJ172" i="39"/>
  <c r="AI172" i="39"/>
  <c r="AH172" i="39"/>
  <c r="AG172" i="39"/>
  <c r="AF172" i="39"/>
  <c r="AE172" i="39"/>
  <c r="AD172" i="39"/>
  <c r="AC172" i="39"/>
  <c r="AB172" i="39"/>
  <c r="AA172" i="39"/>
  <c r="Z172" i="39"/>
  <c r="Y172" i="39"/>
  <c r="X172" i="39"/>
  <c r="W172" i="39"/>
  <c r="V172" i="39"/>
  <c r="U172" i="39"/>
  <c r="T172" i="39"/>
  <c r="S172" i="39"/>
  <c r="R172" i="39"/>
  <c r="Q172" i="39"/>
  <c r="P172" i="39"/>
  <c r="O172" i="39"/>
  <c r="N172" i="39"/>
  <c r="M172" i="39"/>
  <c r="L172" i="39"/>
  <c r="K172" i="39"/>
  <c r="J172" i="39"/>
  <c r="AN171" i="39"/>
  <c r="AM171" i="39"/>
  <c r="AL171" i="39"/>
  <c r="AK171" i="39"/>
  <c r="AJ171" i="39"/>
  <c r="AI171" i="39"/>
  <c r="AH171" i="39"/>
  <c r="AG171" i="39"/>
  <c r="AF171" i="39"/>
  <c r="AE171" i="39"/>
  <c r="AD171" i="39"/>
  <c r="AC171" i="39"/>
  <c r="AB171" i="39"/>
  <c r="AA171" i="39"/>
  <c r="Z171" i="39"/>
  <c r="Y171" i="39"/>
  <c r="X171" i="39"/>
  <c r="W171" i="39"/>
  <c r="V171" i="39"/>
  <c r="U171" i="39"/>
  <c r="T171" i="39"/>
  <c r="S171" i="39"/>
  <c r="R171" i="39"/>
  <c r="Q171" i="39"/>
  <c r="P171" i="39"/>
  <c r="O171" i="39"/>
  <c r="N171" i="39"/>
  <c r="M171" i="39"/>
  <c r="L171" i="39"/>
  <c r="K171" i="39"/>
  <c r="J171" i="39"/>
  <c r="AN170" i="39"/>
  <c r="AM170" i="39"/>
  <c r="AL170" i="39"/>
  <c r="AK170" i="39"/>
  <c r="AJ170" i="39"/>
  <c r="AI170" i="39"/>
  <c r="AH170" i="39"/>
  <c r="AG170" i="39"/>
  <c r="AF170" i="39"/>
  <c r="AE170" i="39"/>
  <c r="AD170" i="39"/>
  <c r="AC170" i="39"/>
  <c r="AB170" i="39"/>
  <c r="AA170" i="39"/>
  <c r="Z170" i="39"/>
  <c r="Y170" i="39"/>
  <c r="X170" i="39"/>
  <c r="W170" i="39"/>
  <c r="V170" i="39"/>
  <c r="U170" i="39"/>
  <c r="T170" i="39"/>
  <c r="S170" i="39"/>
  <c r="R170" i="39"/>
  <c r="Q170" i="39"/>
  <c r="P170" i="39"/>
  <c r="O170" i="39"/>
  <c r="N170" i="39"/>
  <c r="M170" i="39"/>
  <c r="L170" i="39"/>
  <c r="K170" i="39"/>
  <c r="J170" i="39"/>
  <c r="AN169" i="39"/>
  <c r="AM169" i="39"/>
  <c r="AL169" i="39"/>
  <c r="AK169" i="39"/>
  <c r="AJ169" i="39"/>
  <c r="AI169" i="39"/>
  <c r="AH169" i="39"/>
  <c r="AG169" i="39"/>
  <c r="AF169" i="39"/>
  <c r="AE169" i="39"/>
  <c r="AD169" i="39"/>
  <c r="AC169" i="39"/>
  <c r="AB169" i="39"/>
  <c r="AA169" i="39"/>
  <c r="Z169" i="39"/>
  <c r="Y169" i="39"/>
  <c r="X169" i="39"/>
  <c r="W169" i="39"/>
  <c r="V169" i="39"/>
  <c r="U169" i="39"/>
  <c r="T169" i="39"/>
  <c r="S169" i="39"/>
  <c r="R169" i="39"/>
  <c r="Q169" i="39"/>
  <c r="P169" i="39"/>
  <c r="O169" i="39"/>
  <c r="N169" i="39"/>
  <c r="M169" i="39"/>
  <c r="L169" i="39"/>
  <c r="K169" i="39"/>
  <c r="J169" i="39"/>
  <c r="AN168" i="39"/>
  <c r="AM168" i="39"/>
  <c r="AL168" i="39"/>
  <c r="AK168" i="39"/>
  <c r="AJ168" i="39"/>
  <c r="AI168" i="39"/>
  <c r="AH168" i="39"/>
  <c r="AG168" i="39"/>
  <c r="AF168" i="39"/>
  <c r="AE168" i="39"/>
  <c r="AD168" i="39"/>
  <c r="AC168" i="39"/>
  <c r="AB168" i="39"/>
  <c r="AA168" i="39"/>
  <c r="Z168" i="39"/>
  <c r="Y168" i="39"/>
  <c r="X168" i="39"/>
  <c r="W168" i="39"/>
  <c r="V168" i="39"/>
  <c r="U168" i="39"/>
  <c r="T168" i="39"/>
  <c r="S168" i="39"/>
  <c r="R168" i="39"/>
  <c r="Q168" i="39"/>
  <c r="P168" i="39"/>
  <c r="O168" i="39"/>
  <c r="N168" i="39"/>
  <c r="M168" i="39"/>
  <c r="L168" i="39"/>
  <c r="K168" i="39"/>
  <c r="J168" i="39"/>
  <c r="AN167" i="39"/>
  <c r="AM167" i="39"/>
  <c r="AL167" i="39"/>
  <c r="AK167" i="39"/>
  <c r="AJ167" i="39"/>
  <c r="AI167" i="39"/>
  <c r="AH167" i="39"/>
  <c r="AG167" i="39"/>
  <c r="AF167" i="39"/>
  <c r="AE167" i="39"/>
  <c r="AD167" i="39"/>
  <c r="AC167" i="39"/>
  <c r="AB167" i="39"/>
  <c r="AA167" i="39"/>
  <c r="Z167" i="39"/>
  <c r="Y167" i="39"/>
  <c r="X167" i="39"/>
  <c r="W167" i="39"/>
  <c r="V167" i="39"/>
  <c r="U167" i="39"/>
  <c r="T167" i="39"/>
  <c r="S167" i="39"/>
  <c r="R167" i="39"/>
  <c r="Q167" i="39"/>
  <c r="P167" i="39"/>
  <c r="O167" i="39"/>
  <c r="N167" i="39"/>
  <c r="M167" i="39"/>
  <c r="L167" i="39"/>
  <c r="K167" i="39"/>
  <c r="J167" i="39"/>
  <c r="AN166" i="39"/>
  <c r="AM166" i="39"/>
  <c r="AL166" i="39"/>
  <c r="AK166" i="39"/>
  <c r="AJ166" i="39"/>
  <c r="AI166" i="39"/>
  <c r="AH166" i="39"/>
  <c r="AG166" i="39"/>
  <c r="AF166" i="39"/>
  <c r="AE166" i="39"/>
  <c r="AD166" i="39"/>
  <c r="AC166" i="39"/>
  <c r="AB166" i="39"/>
  <c r="AA166" i="39"/>
  <c r="Z166" i="39"/>
  <c r="Y166" i="39"/>
  <c r="X166" i="39"/>
  <c r="W166" i="39"/>
  <c r="V166" i="39"/>
  <c r="U166" i="39"/>
  <c r="T166" i="39"/>
  <c r="S166" i="39"/>
  <c r="R166" i="39"/>
  <c r="Q166" i="39"/>
  <c r="P166" i="39"/>
  <c r="O166" i="39"/>
  <c r="N166" i="39"/>
  <c r="M166" i="39"/>
  <c r="L166" i="39"/>
  <c r="K166" i="39"/>
  <c r="J166" i="39"/>
  <c r="AN165" i="39"/>
  <c r="AM165" i="39"/>
  <c r="AL165" i="39"/>
  <c r="AK165" i="39"/>
  <c r="AJ165" i="39"/>
  <c r="AI165" i="39"/>
  <c r="AH165" i="39"/>
  <c r="AG165" i="39"/>
  <c r="AF165" i="39"/>
  <c r="AE165" i="39"/>
  <c r="AD165" i="39"/>
  <c r="AC165" i="39"/>
  <c r="AB165" i="39"/>
  <c r="AA165" i="39"/>
  <c r="Z165" i="39"/>
  <c r="Y165" i="39"/>
  <c r="X165" i="39"/>
  <c r="W165" i="39"/>
  <c r="V165" i="39"/>
  <c r="U165" i="39"/>
  <c r="T165" i="39"/>
  <c r="S165" i="39"/>
  <c r="R165" i="39"/>
  <c r="Q165" i="39"/>
  <c r="P165" i="39"/>
  <c r="O165" i="39"/>
  <c r="N165" i="39"/>
  <c r="M165" i="39"/>
  <c r="L165" i="39"/>
  <c r="K165" i="39"/>
  <c r="J165" i="39"/>
  <c r="AN164" i="39"/>
  <c r="AM164" i="39"/>
  <c r="AL164" i="39"/>
  <c r="AK164" i="39"/>
  <c r="AJ164" i="39"/>
  <c r="AI164" i="39"/>
  <c r="AH164" i="39"/>
  <c r="AG164" i="39"/>
  <c r="AF164" i="39"/>
  <c r="AE164" i="39"/>
  <c r="AD164" i="39"/>
  <c r="AC164" i="39"/>
  <c r="AB164" i="39"/>
  <c r="AA164" i="39"/>
  <c r="Z164" i="39"/>
  <c r="Y164" i="39"/>
  <c r="X164" i="39"/>
  <c r="W164" i="39"/>
  <c r="V164" i="39"/>
  <c r="U164" i="39"/>
  <c r="T164" i="39"/>
  <c r="S164" i="39"/>
  <c r="R164" i="39"/>
  <c r="Q164" i="39"/>
  <c r="P164" i="39"/>
  <c r="O164" i="39"/>
  <c r="N164" i="39"/>
  <c r="M164" i="39"/>
  <c r="L164" i="39"/>
  <c r="K164" i="39"/>
  <c r="J164" i="39"/>
  <c r="AN163" i="39"/>
  <c r="AM163" i="39"/>
  <c r="AL163" i="39"/>
  <c r="AK163" i="39"/>
  <c r="AJ163" i="39"/>
  <c r="AI163" i="39"/>
  <c r="AH163" i="39"/>
  <c r="AG163" i="39"/>
  <c r="AF163" i="39"/>
  <c r="AE163" i="39"/>
  <c r="AD163" i="39"/>
  <c r="AC163" i="39"/>
  <c r="AB163" i="39"/>
  <c r="AA163" i="39"/>
  <c r="Z163" i="39"/>
  <c r="Y163" i="39"/>
  <c r="X163" i="39"/>
  <c r="W163" i="39"/>
  <c r="V163" i="39"/>
  <c r="U163" i="39"/>
  <c r="T163" i="39"/>
  <c r="S163" i="39"/>
  <c r="R163" i="39"/>
  <c r="Q163" i="39"/>
  <c r="P163" i="39"/>
  <c r="O163" i="39"/>
  <c r="N163" i="39"/>
  <c r="M163" i="39"/>
  <c r="L163" i="39"/>
  <c r="K163" i="39"/>
  <c r="J163" i="39"/>
  <c r="AN162" i="39"/>
  <c r="AM162" i="39"/>
  <c r="AL162" i="39"/>
  <c r="AK162" i="39"/>
  <c r="AJ162" i="39"/>
  <c r="AI162" i="39"/>
  <c r="AH162" i="39"/>
  <c r="AG162" i="39"/>
  <c r="AF162" i="39"/>
  <c r="AE162" i="39"/>
  <c r="AD162" i="39"/>
  <c r="AC162" i="39"/>
  <c r="AB162" i="39"/>
  <c r="AA162" i="39"/>
  <c r="Z162" i="39"/>
  <c r="Y162" i="39"/>
  <c r="X162" i="39"/>
  <c r="W162" i="39"/>
  <c r="V162" i="39"/>
  <c r="U162" i="39"/>
  <c r="T162" i="39"/>
  <c r="S162" i="39"/>
  <c r="R162" i="39"/>
  <c r="Q162" i="39"/>
  <c r="P162" i="39"/>
  <c r="N162" i="39"/>
  <c r="M162" i="39"/>
  <c r="L162" i="39"/>
  <c r="K162" i="39"/>
  <c r="J162" i="39"/>
  <c r="AN161" i="39"/>
  <c r="AM161" i="39"/>
  <c r="AL161" i="39"/>
  <c r="AK161" i="39"/>
  <c r="AJ161" i="39"/>
  <c r="AI161" i="39"/>
  <c r="AH161" i="39"/>
  <c r="AG161" i="39"/>
  <c r="AF161" i="39"/>
  <c r="AE161" i="39"/>
  <c r="AD161" i="39"/>
  <c r="AC161" i="39"/>
  <c r="AB161" i="39"/>
  <c r="AA161" i="39"/>
  <c r="Z161" i="39"/>
  <c r="Y161" i="39"/>
  <c r="X161" i="39"/>
  <c r="W161" i="39"/>
  <c r="V161" i="39"/>
  <c r="U161" i="39"/>
  <c r="T161" i="39"/>
  <c r="S161" i="39"/>
  <c r="R161" i="39"/>
  <c r="Q161" i="39"/>
  <c r="P161" i="39"/>
  <c r="O161" i="39"/>
  <c r="N161" i="39"/>
  <c r="M161" i="39"/>
  <c r="L161" i="39"/>
  <c r="K161" i="39"/>
  <c r="J161" i="39"/>
  <c r="AN160" i="39"/>
  <c r="AM160" i="39"/>
  <c r="AL160" i="39"/>
  <c r="AK160" i="39"/>
  <c r="AJ160" i="39"/>
  <c r="AI160" i="39"/>
  <c r="AH160" i="39"/>
  <c r="AG160" i="39"/>
  <c r="AF160" i="39"/>
  <c r="AE160" i="39"/>
  <c r="AD160" i="39"/>
  <c r="AC160" i="39"/>
  <c r="AB160" i="39"/>
  <c r="AA160" i="39"/>
  <c r="Z160" i="39"/>
  <c r="Y160" i="39"/>
  <c r="X160" i="39"/>
  <c r="W160" i="39"/>
  <c r="V160" i="39"/>
  <c r="U160" i="39"/>
  <c r="T160" i="39"/>
  <c r="S160" i="39"/>
  <c r="R160" i="39"/>
  <c r="Q160" i="39"/>
  <c r="P160" i="39"/>
  <c r="O160" i="39"/>
  <c r="N160" i="39"/>
  <c r="M160" i="39"/>
  <c r="L160" i="39"/>
  <c r="K160" i="39"/>
  <c r="J160" i="39"/>
  <c r="AN158" i="39"/>
  <c r="AM158" i="39"/>
  <c r="AL158" i="39"/>
  <c r="AK158" i="39"/>
  <c r="AJ158" i="39"/>
  <c r="AI158" i="39"/>
  <c r="AH158" i="39"/>
  <c r="AG158" i="39"/>
  <c r="AF158" i="39"/>
  <c r="AE158" i="39"/>
  <c r="AD158" i="39"/>
  <c r="AC158" i="39"/>
  <c r="AB158" i="39"/>
  <c r="AA158" i="39"/>
  <c r="Z158" i="39"/>
  <c r="Y158" i="39"/>
  <c r="X158" i="39"/>
  <c r="W158" i="39"/>
  <c r="V158" i="39"/>
  <c r="U158" i="39"/>
  <c r="T158" i="39"/>
  <c r="S158" i="39"/>
  <c r="R158" i="39"/>
  <c r="Q158" i="39"/>
  <c r="P158" i="39"/>
  <c r="O158" i="39"/>
  <c r="N158" i="39"/>
  <c r="M158" i="39"/>
  <c r="L158" i="39"/>
  <c r="K158" i="39"/>
  <c r="J158" i="39"/>
  <c r="AN157" i="39"/>
  <c r="AM157" i="39"/>
  <c r="AL157" i="39"/>
  <c r="AK157" i="39"/>
  <c r="AJ157" i="39"/>
  <c r="AI157" i="39"/>
  <c r="AH157" i="39"/>
  <c r="AG157" i="39"/>
  <c r="AF157" i="39"/>
  <c r="AE157" i="39"/>
  <c r="AD157" i="39"/>
  <c r="AC157" i="39"/>
  <c r="AB157" i="39"/>
  <c r="AA157" i="39"/>
  <c r="Z157" i="39"/>
  <c r="Y157" i="39"/>
  <c r="X157" i="39"/>
  <c r="W157" i="39"/>
  <c r="V157" i="39"/>
  <c r="U157" i="39"/>
  <c r="T157" i="39"/>
  <c r="S157" i="39"/>
  <c r="R157" i="39"/>
  <c r="R156" i="39" s="1"/>
  <c r="Q157" i="39"/>
  <c r="P157" i="39"/>
  <c r="O157" i="39"/>
  <c r="N157" i="39"/>
  <c r="M157" i="39"/>
  <c r="L157" i="39"/>
  <c r="K157" i="39"/>
  <c r="J157" i="39"/>
  <c r="AN156" i="39"/>
  <c r="AM156" i="39"/>
  <c r="AL156" i="39"/>
  <c r="AK156" i="39"/>
  <c r="AJ156" i="39"/>
  <c r="AI156" i="39"/>
  <c r="AF156" i="39"/>
  <c r="AE156" i="39"/>
  <c r="AC156" i="39"/>
  <c r="AA156" i="39"/>
  <c r="U156" i="39"/>
  <c r="T156" i="39"/>
  <c r="S156" i="39"/>
  <c r="P156" i="39"/>
  <c r="N156" i="39"/>
  <c r="M156" i="39"/>
  <c r="L156" i="39"/>
  <c r="AN155" i="39"/>
  <c r="AM155" i="39"/>
  <c r="AL155" i="39"/>
  <c r="AK155" i="39"/>
  <c r="AJ155" i="39"/>
  <c r="AI155" i="39"/>
  <c r="AH155" i="39"/>
  <c r="AG155" i="39"/>
  <c r="AG154" i="39" s="1"/>
  <c r="AF155" i="39"/>
  <c r="AE155" i="39"/>
  <c r="AD155" i="39"/>
  <c r="AC155" i="39"/>
  <c r="AB155" i="39"/>
  <c r="AA155" i="39"/>
  <c r="Z155" i="39"/>
  <c r="Y155" i="39"/>
  <c r="X155" i="39"/>
  <c r="W155" i="39"/>
  <c r="W154" i="39" s="1"/>
  <c r="V155" i="39"/>
  <c r="U155" i="39"/>
  <c r="T155" i="39"/>
  <c r="S155" i="39"/>
  <c r="R155" i="39"/>
  <c r="Q155" i="39"/>
  <c r="Q154" i="39" s="1"/>
  <c r="P155" i="39"/>
  <c r="O155" i="39"/>
  <c r="N155" i="39"/>
  <c r="M155" i="39"/>
  <c r="L155" i="39"/>
  <c r="K155" i="39"/>
  <c r="J155" i="39"/>
  <c r="AN154" i="39"/>
  <c r="AM154" i="39"/>
  <c r="AL154" i="39"/>
  <c r="AK154" i="39"/>
  <c r="AJ154" i="39"/>
  <c r="AI154" i="39"/>
  <c r="AH154" i="39"/>
  <c r="AF154" i="39"/>
  <c r="AE154" i="39"/>
  <c r="AD154" i="39"/>
  <c r="AC154" i="39"/>
  <c r="AB154" i="39"/>
  <c r="AA154" i="39"/>
  <c r="Z154" i="39"/>
  <c r="Y154" i="39"/>
  <c r="X154" i="39"/>
  <c r="V154" i="39"/>
  <c r="U154" i="39"/>
  <c r="T154" i="39"/>
  <c r="S154" i="39"/>
  <c r="R154" i="39"/>
  <c r="P154" i="39"/>
  <c r="O154" i="39"/>
  <c r="N154" i="39"/>
  <c r="M154" i="39"/>
  <c r="L154" i="39"/>
  <c r="K154" i="39"/>
  <c r="J154" i="39"/>
  <c r="AN152" i="39"/>
  <c r="AM152" i="39"/>
  <c r="AL152" i="39"/>
  <c r="AK152" i="39"/>
  <c r="AJ152" i="39"/>
  <c r="AI152" i="39"/>
  <c r="AH152" i="39"/>
  <c r="AG152" i="39"/>
  <c r="AF152" i="39"/>
  <c r="AE152" i="39"/>
  <c r="AD152" i="39"/>
  <c r="AC152" i="39"/>
  <c r="AB152" i="39"/>
  <c r="AA152" i="39"/>
  <c r="Z152" i="39"/>
  <c r="Y152" i="39"/>
  <c r="X152" i="39"/>
  <c r="W152" i="39"/>
  <c r="V152" i="39"/>
  <c r="U152" i="39"/>
  <c r="T152" i="39"/>
  <c r="S152" i="39"/>
  <c r="R152" i="39"/>
  <c r="Q152" i="39"/>
  <c r="P152" i="39"/>
  <c r="O152" i="39"/>
  <c r="N152" i="39"/>
  <c r="M152" i="39"/>
  <c r="L152" i="39"/>
  <c r="K152" i="39"/>
  <c r="J152" i="39"/>
  <c r="AN151" i="39"/>
  <c r="AM151" i="39"/>
  <c r="AL151" i="39"/>
  <c r="AK151" i="39"/>
  <c r="AJ151" i="39"/>
  <c r="AI151" i="39"/>
  <c r="AH151" i="39"/>
  <c r="AG151" i="39"/>
  <c r="AF151" i="39"/>
  <c r="AE151" i="39"/>
  <c r="AD151" i="39"/>
  <c r="AC151" i="39"/>
  <c r="AB151" i="39"/>
  <c r="AA151" i="39"/>
  <c r="Z151" i="39"/>
  <c r="Y151" i="39"/>
  <c r="X151" i="39"/>
  <c r="W151" i="39"/>
  <c r="V151" i="39"/>
  <c r="U151" i="39"/>
  <c r="T151" i="39"/>
  <c r="S151" i="39"/>
  <c r="R151" i="39"/>
  <c r="Q151" i="39"/>
  <c r="P151" i="39"/>
  <c r="O151" i="39"/>
  <c r="N151" i="39"/>
  <c r="M151" i="39"/>
  <c r="L151" i="39"/>
  <c r="K151" i="39"/>
  <c r="J151" i="39"/>
  <c r="J150" i="39" s="1"/>
  <c r="AN150" i="39"/>
  <c r="AM150" i="39"/>
  <c r="AL150" i="39"/>
  <c r="AK150" i="39"/>
  <c r="AJ150" i="39"/>
  <c r="AI150" i="39"/>
  <c r="AH150" i="39"/>
  <c r="AG150" i="39"/>
  <c r="AF150" i="39"/>
  <c r="AE150" i="39"/>
  <c r="AC150" i="39"/>
  <c r="AB150" i="39"/>
  <c r="AA150" i="39"/>
  <c r="Y150" i="39"/>
  <c r="X150" i="39"/>
  <c r="V150" i="39"/>
  <c r="T150" i="39"/>
  <c r="S150" i="39"/>
  <c r="R150" i="39"/>
  <c r="P150" i="39"/>
  <c r="O150" i="39"/>
  <c r="N150" i="39"/>
  <c r="M150" i="39"/>
  <c r="L150" i="39"/>
  <c r="K150" i="39"/>
  <c r="AN149" i="39"/>
  <c r="AM149" i="39"/>
  <c r="AL149" i="39"/>
  <c r="AK149" i="39"/>
  <c r="AJ149" i="39"/>
  <c r="AI149" i="39"/>
  <c r="AH149" i="39"/>
  <c r="AG149" i="39"/>
  <c r="AF149" i="39"/>
  <c r="AE149" i="39"/>
  <c r="AD149" i="39"/>
  <c r="AC149" i="39"/>
  <c r="AB149" i="39"/>
  <c r="AA149" i="39"/>
  <c r="Z149" i="39"/>
  <c r="Z148" i="39" s="1"/>
  <c r="Y149" i="39"/>
  <c r="X149" i="39"/>
  <c r="W149" i="39"/>
  <c r="V149" i="39"/>
  <c r="U149" i="39"/>
  <c r="U148" i="39" s="1"/>
  <c r="T149" i="39"/>
  <c r="S149" i="39"/>
  <c r="R149" i="39"/>
  <c r="Q149" i="39"/>
  <c r="P149" i="39"/>
  <c r="O149" i="39"/>
  <c r="N149" i="39"/>
  <c r="M149" i="39"/>
  <c r="L149" i="39"/>
  <c r="K149" i="39"/>
  <c r="J149" i="39"/>
  <c r="AN148" i="39"/>
  <c r="AM148" i="39"/>
  <c r="AL148" i="39"/>
  <c r="AK148" i="39"/>
  <c r="AJ148" i="39"/>
  <c r="AI148" i="39"/>
  <c r="AH148" i="39"/>
  <c r="AG148" i="39"/>
  <c r="AF148" i="39"/>
  <c r="AE148" i="39"/>
  <c r="AD148" i="39"/>
  <c r="AC148" i="39"/>
  <c r="AB148" i="39"/>
  <c r="AA148" i="39"/>
  <c r="Y148" i="39"/>
  <c r="X148" i="39"/>
  <c r="W148" i="39"/>
  <c r="V148" i="39"/>
  <c r="T148" i="39"/>
  <c r="S148" i="39"/>
  <c r="R148" i="39"/>
  <c r="Q148" i="39"/>
  <c r="P148" i="39"/>
  <c r="O148" i="39"/>
  <c r="N148" i="39"/>
  <c r="M148" i="39"/>
  <c r="L148" i="39"/>
  <c r="K148" i="39"/>
  <c r="J148" i="39"/>
  <c r="AN147" i="39"/>
  <c r="AM147" i="39"/>
  <c r="AL147" i="39"/>
  <c r="AK147" i="39"/>
  <c r="AJ147" i="39"/>
  <c r="AI147" i="39"/>
  <c r="AH147" i="39"/>
  <c r="AG147" i="39"/>
  <c r="AF147" i="39"/>
  <c r="AE147" i="39"/>
  <c r="AD147" i="39"/>
  <c r="AC147" i="39"/>
  <c r="AB147" i="39"/>
  <c r="AA147" i="39"/>
  <c r="Z147" i="39"/>
  <c r="Y147" i="39"/>
  <c r="X147" i="39"/>
  <c r="W147" i="39"/>
  <c r="V147" i="39"/>
  <c r="U147" i="39"/>
  <c r="T147" i="39"/>
  <c r="S147" i="39"/>
  <c r="R147" i="39"/>
  <c r="Q147" i="39"/>
  <c r="P147" i="39"/>
  <c r="O147" i="39"/>
  <c r="N147" i="39"/>
  <c r="M147" i="39"/>
  <c r="L147" i="39"/>
  <c r="K147" i="39"/>
  <c r="J147" i="39"/>
  <c r="AN146" i="39"/>
  <c r="AM146" i="39"/>
  <c r="AL146" i="39"/>
  <c r="AK146" i="39"/>
  <c r="AJ146" i="39"/>
  <c r="AI146" i="39"/>
  <c r="AH146" i="39"/>
  <c r="AG146" i="39"/>
  <c r="AF146" i="39"/>
  <c r="AE146" i="39"/>
  <c r="AD146" i="39"/>
  <c r="AC146" i="39"/>
  <c r="AB146" i="39"/>
  <c r="AA146" i="39"/>
  <c r="Z146" i="39"/>
  <c r="Y146" i="39"/>
  <c r="X146" i="39"/>
  <c r="W146" i="39"/>
  <c r="V146" i="39"/>
  <c r="U146" i="39"/>
  <c r="T146" i="39"/>
  <c r="S146" i="39"/>
  <c r="R146" i="39"/>
  <c r="Q146" i="39"/>
  <c r="P146" i="39"/>
  <c r="O146" i="39"/>
  <c r="N146" i="39"/>
  <c r="M146" i="39"/>
  <c r="L146" i="39"/>
  <c r="K146" i="39"/>
  <c r="J146" i="39"/>
  <c r="AN145" i="39"/>
  <c r="AM145" i="39"/>
  <c r="AL145" i="39"/>
  <c r="AK145" i="39"/>
  <c r="AJ145" i="39"/>
  <c r="AI145" i="39"/>
  <c r="AH145" i="39"/>
  <c r="AG145" i="39"/>
  <c r="AF145" i="39"/>
  <c r="AE145" i="39"/>
  <c r="AC145" i="39"/>
  <c r="AB145" i="39"/>
  <c r="Z145" i="39"/>
  <c r="Y145" i="39"/>
  <c r="X145" i="39"/>
  <c r="W145" i="39"/>
  <c r="V145" i="39"/>
  <c r="T145" i="39"/>
  <c r="S145" i="39"/>
  <c r="R145" i="39"/>
  <c r="Q145" i="39"/>
  <c r="P145" i="39"/>
  <c r="O145" i="39"/>
  <c r="N145" i="39"/>
  <c r="L145" i="39"/>
  <c r="K145" i="39"/>
  <c r="J145" i="39"/>
  <c r="AN144" i="39"/>
  <c r="AM144" i="39"/>
  <c r="AL144" i="39"/>
  <c r="AK144" i="39"/>
  <c r="AJ144" i="39"/>
  <c r="AI144" i="39"/>
  <c r="AH144" i="39"/>
  <c r="AG144" i="39"/>
  <c r="AF144" i="39"/>
  <c r="AE144" i="39"/>
  <c r="AD144" i="39"/>
  <c r="AC144" i="39"/>
  <c r="AB144" i="39"/>
  <c r="AA144" i="39"/>
  <c r="Z144" i="39"/>
  <c r="Y144" i="39"/>
  <c r="X144" i="39"/>
  <c r="W144" i="39"/>
  <c r="V144" i="39"/>
  <c r="U144" i="39"/>
  <c r="T144" i="39"/>
  <c r="S144" i="39"/>
  <c r="R144" i="39"/>
  <c r="Q144" i="39"/>
  <c r="P144" i="39"/>
  <c r="O144" i="39"/>
  <c r="N144" i="39"/>
  <c r="M144" i="39"/>
  <c r="L144" i="39"/>
  <c r="K144" i="39"/>
  <c r="J144" i="39"/>
  <c r="AN143" i="39"/>
  <c r="AM143" i="39"/>
  <c r="AL143" i="39"/>
  <c r="AK143" i="39"/>
  <c r="AJ143" i="39"/>
  <c r="AI143" i="39"/>
  <c r="AH143" i="39"/>
  <c r="AG143" i="39"/>
  <c r="AG142" i="39" s="1"/>
  <c r="AF143" i="39"/>
  <c r="AE143" i="39"/>
  <c r="AD143" i="39"/>
  <c r="AC143" i="39"/>
  <c r="AB143" i="39"/>
  <c r="AA143" i="39"/>
  <c r="Z143" i="39"/>
  <c r="Z142" i="39" s="1"/>
  <c r="Y143" i="39"/>
  <c r="X143" i="39"/>
  <c r="W143" i="39"/>
  <c r="V143" i="39"/>
  <c r="U143" i="39"/>
  <c r="T143" i="39"/>
  <c r="S143" i="39"/>
  <c r="R143" i="39"/>
  <c r="Q143" i="39"/>
  <c r="P143" i="39"/>
  <c r="O143" i="39"/>
  <c r="N143" i="39"/>
  <c r="M143" i="39"/>
  <c r="M142" i="39" s="1"/>
  <c r="L143" i="39"/>
  <c r="K143" i="39"/>
  <c r="J143" i="39"/>
  <c r="AN142" i="39"/>
  <c r="AM142" i="39"/>
  <c r="AL142" i="39"/>
  <c r="AK142" i="39"/>
  <c r="AJ142" i="39"/>
  <c r="AI142" i="39"/>
  <c r="AH142" i="39"/>
  <c r="AF142" i="39"/>
  <c r="AE142" i="39"/>
  <c r="AD142" i="39"/>
  <c r="AC142" i="39"/>
  <c r="AB142" i="39"/>
  <c r="AA142" i="39"/>
  <c r="Y142" i="39"/>
  <c r="X142" i="39"/>
  <c r="W142" i="39"/>
  <c r="V142" i="39"/>
  <c r="U142" i="39"/>
  <c r="T142" i="39"/>
  <c r="S142" i="39"/>
  <c r="R142" i="39"/>
  <c r="Q142" i="39"/>
  <c r="P142" i="39"/>
  <c r="O142" i="39"/>
  <c r="N142" i="39"/>
  <c r="L142" i="39"/>
  <c r="K142" i="39"/>
  <c r="J142" i="39"/>
  <c r="AN141" i="39"/>
  <c r="AM141" i="39"/>
  <c r="AL141" i="39"/>
  <c r="AK141" i="39"/>
  <c r="AJ141" i="39"/>
  <c r="AI141" i="39"/>
  <c r="AH141" i="39"/>
  <c r="AG141" i="39"/>
  <c r="AF141" i="39"/>
  <c r="AE141" i="39"/>
  <c r="AD141" i="39"/>
  <c r="AC141" i="39"/>
  <c r="AB141" i="39"/>
  <c r="AA141" i="39"/>
  <c r="Z141" i="39"/>
  <c r="Y141" i="39"/>
  <c r="X141" i="39"/>
  <c r="W141" i="39"/>
  <c r="V141" i="39"/>
  <c r="U141" i="39"/>
  <c r="T141" i="39"/>
  <c r="S141" i="39"/>
  <c r="R141" i="39"/>
  <c r="Q141" i="39"/>
  <c r="P141" i="39"/>
  <c r="O141" i="39"/>
  <c r="N141" i="39"/>
  <c r="M141" i="39"/>
  <c r="M140" i="39" s="1"/>
  <c r="L141" i="39"/>
  <c r="K141" i="39"/>
  <c r="J141" i="39"/>
  <c r="AN140" i="39"/>
  <c r="AM140" i="39"/>
  <c r="AL140" i="39"/>
  <c r="AK140" i="39"/>
  <c r="AJ140" i="39"/>
  <c r="AI140" i="39"/>
  <c r="AH140" i="39"/>
  <c r="AG140" i="39"/>
  <c r="AF140" i="39"/>
  <c r="AE140" i="39"/>
  <c r="AD140" i="39"/>
  <c r="AC140" i="39"/>
  <c r="AB140" i="39"/>
  <c r="AA140" i="39"/>
  <c r="Z140" i="39"/>
  <c r="Y140" i="39"/>
  <c r="X140" i="39"/>
  <c r="W140" i="39"/>
  <c r="V140" i="39"/>
  <c r="U140" i="39"/>
  <c r="T140" i="39"/>
  <c r="S140" i="39"/>
  <c r="R140" i="39"/>
  <c r="Q140" i="39"/>
  <c r="P140" i="39"/>
  <c r="O140" i="39"/>
  <c r="N140" i="39"/>
  <c r="L140" i="39"/>
  <c r="K140" i="39"/>
  <c r="J140" i="39"/>
  <c r="AN139" i="39"/>
  <c r="AM139" i="39"/>
  <c r="AL139" i="39"/>
  <c r="AK139" i="39"/>
  <c r="AJ139" i="39"/>
  <c r="AI139" i="39"/>
  <c r="AH139" i="39"/>
  <c r="AG139" i="39"/>
  <c r="AF139" i="39"/>
  <c r="AE139" i="39"/>
  <c r="AD139" i="39"/>
  <c r="AC139" i="39"/>
  <c r="AB139" i="39"/>
  <c r="AA139" i="39"/>
  <c r="Z139" i="39"/>
  <c r="Y139" i="39"/>
  <c r="X139" i="39"/>
  <c r="W139" i="39"/>
  <c r="V139" i="39"/>
  <c r="U139" i="39"/>
  <c r="T139" i="39"/>
  <c r="S139" i="39"/>
  <c r="R139" i="39"/>
  <c r="Q139" i="39"/>
  <c r="P139" i="39"/>
  <c r="O139" i="39"/>
  <c r="N139" i="39"/>
  <c r="M139" i="39"/>
  <c r="L139" i="39"/>
  <c r="K139" i="39"/>
  <c r="J139" i="39"/>
  <c r="AN138" i="39"/>
  <c r="AM138" i="39"/>
  <c r="AL138" i="39"/>
  <c r="AK138" i="39"/>
  <c r="AJ138" i="39"/>
  <c r="AI138" i="39"/>
  <c r="AH138" i="39"/>
  <c r="AG138" i="39"/>
  <c r="AF138" i="39"/>
  <c r="AE138" i="39"/>
  <c r="AD138" i="39"/>
  <c r="AC138" i="39"/>
  <c r="AB138" i="39"/>
  <c r="AA138" i="39"/>
  <c r="Z138" i="39"/>
  <c r="Y138" i="39"/>
  <c r="X138" i="39"/>
  <c r="W138" i="39"/>
  <c r="V138" i="39"/>
  <c r="U138" i="39"/>
  <c r="T138" i="39"/>
  <c r="S138" i="39"/>
  <c r="R138" i="39"/>
  <c r="Q138" i="39"/>
  <c r="P138" i="39"/>
  <c r="O138" i="39"/>
  <c r="N138" i="39"/>
  <c r="M138" i="39"/>
  <c r="L138" i="39"/>
  <c r="K138" i="39"/>
  <c r="J138" i="39"/>
  <c r="AN137" i="39"/>
  <c r="AM137" i="39"/>
  <c r="AL137" i="39"/>
  <c r="AK137" i="39"/>
  <c r="AJ137" i="39"/>
  <c r="AI137" i="39"/>
  <c r="AH137" i="39"/>
  <c r="AG137" i="39"/>
  <c r="AF137" i="39"/>
  <c r="AE137" i="39"/>
  <c r="AD137" i="39"/>
  <c r="AC137" i="39"/>
  <c r="AB137" i="39"/>
  <c r="AA137" i="39"/>
  <c r="Z137" i="39"/>
  <c r="Y137" i="39"/>
  <c r="X137" i="39"/>
  <c r="W137" i="39"/>
  <c r="V137" i="39"/>
  <c r="U137" i="39"/>
  <c r="T137" i="39"/>
  <c r="S137" i="39"/>
  <c r="R137" i="39"/>
  <c r="Q137" i="39"/>
  <c r="P137" i="39"/>
  <c r="O137" i="39"/>
  <c r="N137" i="39"/>
  <c r="M137" i="39"/>
  <c r="L137" i="39"/>
  <c r="K137" i="39"/>
  <c r="J137" i="39"/>
  <c r="AN136" i="39"/>
  <c r="AM136" i="39"/>
  <c r="AL136" i="39"/>
  <c r="AK136" i="39"/>
  <c r="AJ136" i="39"/>
  <c r="AI136" i="39"/>
  <c r="AH136" i="39"/>
  <c r="AG136" i="39"/>
  <c r="AF136" i="39"/>
  <c r="AE136" i="39"/>
  <c r="AD136" i="39"/>
  <c r="AC136" i="39"/>
  <c r="AB136" i="39"/>
  <c r="AA136" i="39"/>
  <c r="Z136" i="39"/>
  <c r="Y136" i="39"/>
  <c r="X136" i="39"/>
  <c r="W136" i="39"/>
  <c r="V136" i="39"/>
  <c r="U136" i="39"/>
  <c r="T136" i="39"/>
  <c r="S136" i="39"/>
  <c r="R136" i="39"/>
  <c r="Q136" i="39"/>
  <c r="P136" i="39"/>
  <c r="O136" i="39"/>
  <c r="N136" i="39"/>
  <c r="M136" i="39"/>
  <c r="L136" i="39"/>
  <c r="K136" i="39"/>
  <c r="J136" i="39"/>
  <c r="AN135" i="39"/>
  <c r="AM135" i="39"/>
  <c r="AL135" i="39"/>
  <c r="AK135" i="39"/>
  <c r="AJ135" i="39"/>
  <c r="AI135" i="39"/>
  <c r="AH135" i="39"/>
  <c r="AG135" i="39"/>
  <c r="AF135" i="39"/>
  <c r="AE135" i="39"/>
  <c r="AD135" i="39"/>
  <c r="AC135" i="39"/>
  <c r="AB135" i="39"/>
  <c r="AA135" i="39"/>
  <c r="Z135" i="39"/>
  <c r="Y135" i="39"/>
  <c r="X135" i="39"/>
  <c r="W135" i="39"/>
  <c r="V135" i="39"/>
  <c r="U135" i="39"/>
  <c r="T135" i="39"/>
  <c r="S135" i="39"/>
  <c r="R135" i="39"/>
  <c r="Q135" i="39"/>
  <c r="P135" i="39"/>
  <c r="O135" i="39"/>
  <c r="N135" i="39"/>
  <c r="M135" i="39"/>
  <c r="L135" i="39"/>
  <c r="K135" i="39"/>
  <c r="J135" i="39"/>
  <c r="AN134" i="39"/>
  <c r="AM134" i="39"/>
  <c r="AL134" i="39"/>
  <c r="AK134" i="39"/>
  <c r="AJ134" i="39"/>
  <c r="AI134" i="39"/>
  <c r="AH134" i="39"/>
  <c r="AG134" i="39"/>
  <c r="AF134" i="39"/>
  <c r="AE134" i="39"/>
  <c r="AD134" i="39"/>
  <c r="AC134" i="39"/>
  <c r="AB134" i="39"/>
  <c r="AA134" i="39"/>
  <c r="Z134" i="39"/>
  <c r="Y134" i="39"/>
  <c r="X134" i="39"/>
  <c r="W134" i="39"/>
  <c r="V134" i="39"/>
  <c r="U134" i="39"/>
  <c r="T134" i="39"/>
  <c r="S134" i="39"/>
  <c r="R134" i="39"/>
  <c r="Q134" i="39"/>
  <c r="P134" i="39"/>
  <c r="O134" i="39"/>
  <c r="N134" i="39"/>
  <c r="M134" i="39"/>
  <c r="L134" i="39"/>
  <c r="K134" i="39"/>
  <c r="J134" i="39"/>
  <c r="AN133" i="39"/>
  <c r="AM133" i="39"/>
  <c r="AL133" i="39"/>
  <c r="AK133" i="39"/>
  <c r="AJ133" i="39"/>
  <c r="AI133" i="39"/>
  <c r="AH133" i="39"/>
  <c r="AG133" i="39"/>
  <c r="AF133" i="39"/>
  <c r="AE133" i="39"/>
  <c r="AD133" i="39"/>
  <c r="AC133" i="39"/>
  <c r="AB133" i="39"/>
  <c r="AA133" i="39"/>
  <c r="Z133" i="39"/>
  <c r="Y133" i="39"/>
  <c r="X133" i="39"/>
  <c r="W133" i="39"/>
  <c r="V133" i="39"/>
  <c r="U133" i="39"/>
  <c r="T133" i="39"/>
  <c r="S133" i="39"/>
  <c r="R133" i="39"/>
  <c r="Q133" i="39"/>
  <c r="P133" i="39"/>
  <c r="O133" i="39"/>
  <c r="N133" i="39"/>
  <c r="M133" i="39"/>
  <c r="L133" i="39"/>
  <c r="K133" i="39"/>
  <c r="J133" i="39"/>
  <c r="AN132" i="39"/>
  <c r="AM132" i="39"/>
  <c r="AL132" i="39"/>
  <c r="AK132" i="39"/>
  <c r="AJ132" i="39"/>
  <c r="AI132" i="39"/>
  <c r="AH132" i="39"/>
  <c r="AG132" i="39"/>
  <c r="AF132" i="39"/>
  <c r="AE132" i="39"/>
  <c r="AD132" i="39"/>
  <c r="AC132" i="39"/>
  <c r="AB132" i="39"/>
  <c r="AA132" i="39"/>
  <c r="Z132" i="39"/>
  <c r="Y132" i="39"/>
  <c r="X132" i="39"/>
  <c r="W132" i="39"/>
  <c r="V132" i="39"/>
  <c r="U132" i="39"/>
  <c r="T132" i="39"/>
  <c r="S132" i="39"/>
  <c r="R132" i="39"/>
  <c r="Q132" i="39"/>
  <c r="P132" i="39"/>
  <c r="O132" i="39"/>
  <c r="N132" i="39"/>
  <c r="M132" i="39"/>
  <c r="L132" i="39"/>
  <c r="K132" i="39"/>
  <c r="J132" i="39"/>
  <c r="AN131" i="39"/>
  <c r="AM131" i="39"/>
  <c r="AL131" i="39"/>
  <c r="AK131" i="39"/>
  <c r="AJ131" i="39"/>
  <c r="AI131" i="39"/>
  <c r="AH131" i="39"/>
  <c r="AG131" i="39"/>
  <c r="AF131" i="39"/>
  <c r="AE131" i="39"/>
  <c r="AD131" i="39"/>
  <c r="AC131" i="39"/>
  <c r="AB131" i="39"/>
  <c r="AA131" i="39"/>
  <c r="Z131" i="39"/>
  <c r="Y131" i="39"/>
  <c r="X131" i="39"/>
  <c r="W131" i="39"/>
  <c r="V131" i="39"/>
  <c r="U131" i="39"/>
  <c r="T131" i="39"/>
  <c r="S131" i="39"/>
  <c r="R131" i="39"/>
  <c r="Q131" i="39"/>
  <c r="P131" i="39"/>
  <c r="O131" i="39"/>
  <c r="N131" i="39"/>
  <c r="M131" i="39"/>
  <c r="L131" i="39"/>
  <c r="K131" i="39"/>
  <c r="J131" i="39"/>
  <c r="AN130" i="39"/>
  <c r="AM130" i="39"/>
  <c r="AL130" i="39"/>
  <c r="AK130" i="39"/>
  <c r="AJ130" i="39"/>
  <c r="AI130" i="39"/>
  <c r="AH130" i="39"/>
  <c r="AG130" i="39"/>
  <c r="AF130" i="39"/>
  <c r="AE130" i="39"/>
  <c r="AD130" i="39"/>
  <c r="AC130" i="39"/>
  <c r="AB130" i="39"/>
  <c r="AA130" i="39"/>
  <c r="Z130" i="39"/>
  <c r="Y130" i="39"/>
  <c r="X130" i="39"/>
  <c r="W130" i="39"/>
  <c r="V130" i="39"/>
  <c r="U130" i="39"/>
  <c r="T130" i="39"/>
  <c r="S130" i="39"/>
  <c r="R130" i="39"/>
  <c r="Q130" i="39"/>
  <c r="P130" i="39"/>
  <c r="O130" i="39"/>
  <c r="N130" i="39"/>
  <c r="M130" i="39"/>
  <c r="L130" i="39"/>
  <c r="K130" i="39"/>
  <c r="J130" i="39"/>
  <c r="AN129" i="39"/>
  <c r="AM129" i="39"/>
  <c r="AL129" i="39"/>
  <c r="AK129" i="39"/>
  <c r="AJ129" i="39"/>
  <c r="AI129" i="39"/>
  <c r="AH129" i="39"/>
  <c r="AG129" i="39"/>
  <c r="AF129" i="39"/>
  <c r="AE129" i="39"/>
  <c r="AD129" i="39"/>
  <c r="AC129" i="39"/>
  <c r="AB129" i="39"/>
  <c r="AA129" i="39"/>
  <c r="Z129" i="39"/>
  <c r="Y129" i="39"/>
  <c r="X129" i="39"/>
  <c r="W129" i="39"/>
  <c r="V129" i="39"/>
  <c r="U129" i="39"/>
  <c r="T129" i="39"/>
  <c r="S129" i="39"/>
  <c r="R129" i="39"/>
  <c r="Q129" i="39"/>
  <c r="P129" i="39"/>
  <c r="O129" i="39"/>
  <c r="N129" i="39"/>
  <c r="M129" i="39"/>
  <c r="L129" i="39"/>
  <c r="K129" i="39"/>
  <c r="J129" i="39"/>
  <c r="AN128" i="39"/>
  <c r="AM128" i="39"/>
  <c r="AL128" i="39"/>
  <c r="AK128" i="39"/>
  <c r="AJ128" i="39"/>
  <c r="AI128" i="39"/>
  <c r="AH128" i="39"/>
  <c r="AG128" i="39"/>
  <c r="AF128" i="39"/>
  <c r="AE128" i="39"/>
  <c r="AD128" i="39"/>
  <c r="AC128" i="39"/>
  <c r="AB128" i="39"/>
  <c r="AA128" i="39"/>
  <c r="Z128" i="39"/>
  <c r="Y128" i="39"/>
  <c r="X128" i="39"/>
  <c r="W128" i="39"/>
  <c r="V128" i="39"/>
  <c r="U128" i="39"/>
  <c r="T128" i="39"/>
  <c r="S128" i="39"/>
  <c r="R128" i="39"/>
  <c r="Q128" i="39"/>
  <c r="P128" i="39"/>
  <c r="O128" i="39"/>
  <c r="N128" i="39"/>
  <c r="M128" i="39"/>
  <c r="L128" i="39"/>
  <c r="K128" i="39"/>
  <c r="J128" i="39"/>
  <c r="AN127" i="39"/>
  <c r="AM127" i="39"/>
  <c r="AL127" i="39"/>
  <c r="AK127" i="39"/>
  <c r="AJ127" i="39"/>
  <c r="AI127" i="39"/>
  <c r="AH127" i="39"/>
  <c r="AG127" i="39"/>
  <c r="AF127" i="39"/>
  <c r="AE127" i="39"/>
  <c r="AD127" i="39"/>
  <c r="AC127" i="39"/>
  <c r="AB127" i="39"/>
  <c r="AA127" i="39"/>
  <c r="Z127" i="39"/>
  <c r="Y127" i="39"/>
  <c r="X127" i="39"/>
  <c r="W127" i="39"/>
  <c r="V127" i="39"/>
  <c r="U127" i="39"/>
  <c r="T127" i="39"/>
  <c r="S127" i="39"/>
  <c r="R127" i="39"/>
  <c r="Q127" i="39"/>
  <c r="P127" i="39"/>
  <c r="O127" i="39"/>
  <c r="N127" i="39"/>
  <c r="M127" i="39"/>
  <c r="L127" i="39"/>
  <c r="K127" i="39"/>
  <c r="J127" i="39"/>
  <c r="AN126" i="39"/>
  <c r="AM126" i="39"/>
  <c r="AL126" i="39"/>
  <c r="AK126" i="39"/>
  <c r="AJ126" i="39"/>
  <c r="AI126" i="39"/>
  <c r="AH126" i="39"/>
  <c r="AG126" i="39"/>
  <c r="AF126" i="39"/>
  <c r="AE126" i="39"/>
  <c r="AD126" i="39"/>
  <c r="AC126" i="39"/>
  <c r="AB126" i="39"/>
  <c r="AA126" i="39"/>
  <c r="Z126" i="39"/>
  <c r="Y126" i="39"/>
  <c r="X126" i="39"/>
  <c r="W126" i="39"/>
  <c r="V126" i="39"/>
  <c r="U126" i="39"/>
  <c r="T126" i="39"/>
  <c r="S126" i="39"/>
  <c r="R126" i="39"/>
  <c r="Q126" i="39"/>
  <c r="P126" i="39"/>
  <c r="O126" i="39"/>
  <c r="N126" i="39"/>
  <c r="M126" i="39"/>
  <c r="L126" i="39"/>
  <c r="K126" i="39"/>
  <c r="J126" i="39"/>
  <c r="AN125" i="39"/>
  <c r="AM125" i="39"/>
  <c r="AL125" i="39"/>
  <c r="AK125" i="39"/>
  <c r="AJ125" i="39"/>
  <c r="AI125" i="39"/>
  <c r="AH125" i="39"/>
  <c r="AG125" i="39"/>
  <c r="AF125" i="39"/>
  <c r="AE125" i="39"/>
  <c r="AD125" i="39"/>
  <c r="AC125" i="39"/>
  <c r="AB125" i="39"/>
  <c r="AA125" i="39"/>
  <c r="Z125" i="39"/>
  <c r="Y125" i="39"/>
  <c r="X125" i="39"/>
  <c r="W125" i="39"/>
  <c r="V125" i="39"/>
  <c r="U125" i="39"/>
  <c r="T125" i="39"/>
  <c r="S125" i="39"/>
  <c r="R125" i="39"/>
  <c r="Q125" i="39"/>
  <c r="P125" i="39"/>
  <c r="O125" i="39"/>
  <c r="N125" i="39"/>
  <c r="M125" i="39"/>
  <c r="L125" i="39"/>
  <c r="K125" i="39"/>
  <c r="J125" i="39"/>
  <c r="AN124" i="39"/>
  <c r="AM124" i="39"/>
  <c r="AL124" i="39"/>
  <c r="AK124" i="39"/>
  <c r="AJ124" i="39"/>
  <c r="AI124" i="39"/>
  <c r="AH124" i="39"/>
  <c r="AG124" i="39"/>
  <c r="AF124" i="39"/>
  <c r="AE124" i="39"/>
  <c r="AD124" i="39"/>
  <c r="AC124" i="39"/>
  <c r="AB124" i="39"/>
  <c r="AA124" i="39"/>
  <c r="Z124" i="39"/>
  <c r="Y124" i="39"/>
  <c r="X124" i="39"/>
  <c r="W124" i="39"/>
  <c r="V124" i="39"/>
  <c r="U124" i="39"/>
  <c r="T124" i="39"/>
  <c r="S124" i="39"/>
  <c r="R124" i="39"/>
  <c r="Q124" i="39"/>
  <c r="P124" i="39"/>
  <c r="O124" i="39"/>
  <c r="N124" i="39"/>
  <c r="M124" i="39"/>
  <c r="L124" i="39"/>
  <c r="K124" i="39"/>
  <c r="J124" i="39"/>
  <c r="AN123" i="39"/>
  <c r="AM123" i="39"/>
  <c r="AL123" i="39"/>
  <c r="AK123" i="39"/>
  <c r="AJ123" i="39"/>
  <c r="AI123" i="39"/>
  <c r="AH123" i="39"/>
  <c r="AG123" i="39"/>
  <c r="AF123" i="39"/>
  <c r="AE123" i="39"/>
  <c r="AD123" i="39"/>
  <c r="AC123" i="39"/>
  <c r="AB123" i="39"/>
  <c r="AA123" i="39"/>
  <c r="Z123" i="39"/>
  <c r="Y123" i="39"/>
  <c r="X123" i="39"/>
  <c r="W123" i="39"/>
  <c r="V123" i="39"/>
  <c r="U123" i="39"/>
  <c r="T123" i="39"/>
  <c r="S123" i="39"/>
  <c r="R123" i="39"/>
  <c r="Q123" i="39"/>
  <c r="P123" i="39"/>
  <c r="O123" i="39"/>
  <c r="N123" i="39"/>
  <c r="M123" i="39"/>
  <c r="L123" i="39"/>
  <c r="K123" i="39"/>
  <c r="J123" i="39"/>
  <c r="AN122" i="39"/>
  <c r="AM122" i="39"/>
  <c r="AL122" i="39"/>
  <c r="AK122" i="39"/>
  <c r="AJ122" i="39"/>
  <c r="AI122" i="39"/>
  <c r="AH122" i="39"/>
  <c r="AG122" i="39"/>
  <c r="AF122" i="39"/>
  <c r="AE122" i="39"/>
  <c r="AD122" i="39"/>
  <c r="AC122" i="39"/>
  <c r="AB122" i="39"/>
  <c r="AA122" i="39"/>
  <c r="Z122" i="39"/>
  <c r="Y122" i="39"/>
  <c r="X122" i="39"/>
  <c r="W122" i="39"/>
  <c r="V122" i="39"/>
  <c r="U122" i="39"/>
  <c r="T122" i="39"/>
  <c r="S122" i="39"/>
  <c r="R122" i="39"/>
  <c r="Q122" i="39"/>
  <c r="P122" i="39"/>
  <c r="O122" i="39"/>
  <c r="N122" i="39"/>
  <c r="M122" i="39"/>
  <c r="L122" i="39"/>
  <c r="K122" i="39"/>
  <c r="J122" i="39"/>
  <c r="AN121" i="39"/>
  <c r="AM121" i="39"/>
  <c r="AL121" i="39"/>
  <c r="AK121" i="39"/>
  <c r="AJ121" i="39"/>
  <c r="AI121" i="39"/>
  <c r="AH121" i="39"/>
  <c r="AG121" i="39"/>
  <c r="AF121" i="39"/>
  <c r="AE121" i="39"/>
  <c r="AD121" i="39"/>
  <c r="AC121" i="39"/>
  <c r="AB121" i="39"/>
  <c r="AA121" i="39"/>
  <c r="Z121" i="39"/>
  <c r="Y121" i="39"/>
  <c r="X121" i="39"/>
  <c r="W121" i="39"/>
  <c r="V121" i="39"/>
  <c r="U121" i="39"/>
  <c r="T121" i="39"/>
  <c r="S121" i="39"/>
  <c r="R121" i="39"/>
  <c r="Q121" i="39"/>
  <c r="P121" i="39"/>
  <c r="O121" i="39"/>
  <c r="N121" i="39"/>
  <c r="M121" i="39"/>
  <c r="L121" i="39"/>
  <c r="K121" i="39"/>
  <c r="J121" i="39"/>
  <c r="AN120" i="39"/>
  <c r="AM120" i="39"/>
  <c r="AL120" i="39"/>
  <c r="AK120" i="39"/>
  <c r="AJ120" i="39"/>
  <c r="AI120" i="39"/>
  <c r="AH120" i="39"/>
  <c r="AG120" i="39"/>
  <c r="AF120" i="39"/>
  <c r="AE120" i="39"/>
  <c r="AD120" i="39"/>
  <c r="AC120" i="39"/>
  <c r="AB120" i="39"/>
  <c r="AA120" i="39"/>
  <c r="Z120" i="39"/>
  <c r="Y120" i="39"/>
  <c r="X120" i="39"/>
  <c r="W120" i="39"/>
  <c r="V120" i="39"/>
  <c r="U120" i="39"/>
  <c r="T120" i="39"/>
  <c r="S120" i="39"/>
  <c r="R120" i="39"/>
  <c r="Q120" i="39"/>
  <c r="P120" i="39"/>
  <c r="O120" i="39"/>
  <c r="N120" i="39"/>
  <c r="M120" i="39"/>
  <c r="L120" i="39"/>
  <c r="K120" i="39"/>
  <c r="J120" i="39"/>
  <c r="AN119" i="39"/>
  <c r="AM119" i="39"/>
  <c r="AL119" i="39"/>
  <c r="AK119" i="39"/>
  <c r="AJ119" i="39"/>
  <c r="AI119" i="39"/>
  <c r="AH119" i="39"/>
  <c r="AG119" i="39"/>
  <c r="AF119" i="39"/>
  <c r="AE119" i="39"/>
  <c r="AD119" i="39"/>
  <c r="AC119" i="39"/>
  <c r="AB119" i="39"/>
  <c r="AA119" i="39"/>
  <c r="Z119" i="39"/>
  <c r="Y119" i="39"/>
  <c r="X119" i="39"/>
  <c r="W119" i="39"/>
  <c r="V119" i="39"/>
  <c r="U119" i="39"/>
  <c r="T119" i="39"/>
  <c r="S119" i="39"/>
  <c r="R119" i="39"/>
  <c r="Q119" i="39"/>
  <c r="P119" i="39"/>
  <c r="O119" i="39"/>
  <c r="N119" i="39"/>
  <c r="M119" i="39"/>
  <c r="L119" i="39"/>
  <c r="K119" i="39"/>
  <c r="J119" i="39"/>
  <c r="AN118" i="39"/>
  <c r="AM118" i="39"/>
  <c r="AL118" i="39"/>
  <c r="AK118" i="39"/>
  <c r="AJ118" i="39"/>
  <c r="AI118" i="39"/>
  <c r="AH118" i="39"/>
  <c r="AG118" i="39"/>
  <c r="AF118" i="39"/>
  <c r="AE118" i="39"/>
  <c r="AD118" i="39"/>
  <c r="AC118" i="39"/>
  <c r="AB118" i="39"/>
  <c r="AA118" i="39"/>
  <c r="Z118" i="39"/>
  <c r="Y118" i="39"/>
  <c r="X118" i="39"/>
  <c r="W118" i="39"/>
  <c r="V118" i="39"/>
  <c r="U118" i="39"/>
  <c r="T118" i="39"/>
  <c r="S118" i="39"/>
  <c r="R118" i="39"/>
  <c r="Q118" i="39"/>
  <c r="P118" i="39"/>
  <c r="O118" i="39"/>
  <c r="N118" i="39"/>
  <c r="M118" i="39"/>
  <c r="L118" i="39"/>
  <c r="K118" i="39"/>
  <c r="J118" i="39"/>
  <c r="AN117" i="39"/>
  <c r="AM117" i="39"/>
  <c r="AL117" i="39"/>
  <c r="AK117" i="39"/>
  <c r="AJ117" i="39"/>
  <c r="AI117" i="39"/>
  <c r="AH117" i="39"/>
  <c r="AG117" i="39"/>
  <c r="AF117" i="39"/>
  <c r="AE117" i="39"/>
  <c r="AD117" i="39"/>
  <c r="AC117" i="39"/>
  <c r="AB117" i="39"/>
  <c r="AA117" i="39"/>
  <c r="Z117" i="39"/>
  <c r="Y117" i="39"/>
  <c r="X117" i="39"/>
  <c r="W117" i="39"/>
  <c r="V117" i="39"/>
  <c r="U117" i="39"/>
  <c r="T117" i="39"/>
  <c r="S117" i="39"/>
  <c r="R117" i="39"/>
  <c r="Q117" i="39"/>
  <c r="P117" i="39"/>
  <c r="O117" i="39"/>
  <c r="N117" i="39"/>
  <c r="M117" i="39"/>
  <c r="L117" i="39"/>
  <c r="K117" i="39"/>
  <c r="J117" i="39"/>
  <c r="AN116" i="39"/>
  <c r="AM116" i="39"/>
  <c r="AL116" i="39"/>
  <c r="AK116" i="39"/>
  <c r="AJ116" i="39"/>
  <c r="AI116" i="39"/>
  <c r="AH116" i="39"/>
  <c r="AG116" i="39"/>
  <c r="AF116" i="39"/>
  <c r="AE116" i="39"/>
  <c r="AD116" i="39"/>
  <c r="AC116" i="39"/>
  <c r="AB116" i="39"/>
  <c r="AA116" i="39"/>
  <c r="Z116" i="39"/>
  <c r="Y116" i="39"/>
  <c r="X116" i="39"/>
  <c r="W116" i="39"/>
  <c r="V116" i="39"/>
  <c r="U116" i="39"/>
  <c r="T116" i="39"/>
  <c r="S116" i="39"/>
  <c r="R116" i="39"/>
  <c r="Q116" i="39"/>
  <c r="P116" i="39"/>
  <c r="O116" i="39"/>
  <c r="N116" i="39"/>
  <c r="M116" i="39"/>
  <c r="L116" i="39"/>
  <c r="K116" i="39"/>
  <c r="J116" i="39"/>
  <c r="AN115" i="39"/>
  <c r="AM115" i="39"/>
  <c r="AL115" i="39"/>
  <c r="AK115" i="39"/>
  <c r="AJ115" i="39"/>
  <c r="AI115" i="39"/>
  <c r="AH115" i="39"/>
  <c r="AG115" i="39"/>
  <c r="AF115" i="39"/>
  <c r="AE115" i="39"/>
  <c r="AD115" i="39"/>
  <c r="AC115" i="39"/>
  <c r="AB115" i="39"/>
  <c r="AA115" i="39"/>
  <c r="Z115" i="39"/>
  <c r="Y115" i="39"/>
  <c r="X115" i="39"/>
  <c r="W115" i="39"/>
  <c r="V115" i="39"/>
  <c r="U115" i="39"/>
  <c r="T115" i="39"/>
  <c r="S115" i="39"/>
  <c r="R115" i="39"/>
  <c r="Q115" i="39"/>
  <c r="P115" i="39"/>
  <c r="O115" i="39"/>
  <c r="N115" i="39"/>
  <c r="M115" i="39"/>
  <c r="L115" i="39"/>
  <c r="K115" i="39"/>
  <c r="J115" i="39"/>
  <c r="AN114" i="39"/>
  <c r="AM114" i="39"/>
  <c r="AL114" i="39"/>
  <c r="AK114" i="39"/>
  <c r="AJ114" i="39"/>
  <c r="AI114" i="39"/>
  <c r="AH114" i="39"/>
  <c r="AG114" i="39"/>
  <c r="AF114" i="39"/>
  <c r="AE114" i="39"/>
  <c r="AD114" i="39"/>
  <c r="AC114" i="39"/>
  <c r="AB114" i="39"/>
  <c r="AA114" i="39"/>
  <c r="Z114" i="39"/>
  <c r="Y114" i="39"/>
  <c r="X114" i="39"/>
  <c r="W114" i="39"/>
  <c r="V114" i="39"/>
  <c r="U114" i="39"/>
  <c r="T114" i="39"/>
  <c r="S114" i="39"/>
  <c r="R114" i="39"/>
  <c r="Q114" i="39"/>
  <c r="P114" i="39"/>
  <c r="O114" i="39"/>
  <c r="N114" i="39"/>
  <c r="M114" i="39"/>
  <c r="L114" i="39"/>
  <c r="K114" i="39"/>
  <c r="J114" i="39"/>
  <c r="AN113" i="39"/>
  <c r="AM113" i="39"/>
  <c r="AL113" i="39"/>
  <c r="AK113" i="39"/>
  <c r="AJ113" i="39"/>
  <c r="AI113" i="39"/>
  <c r="AH113" i="39"/>
  <c r="AG113" i="39"/>
  <c r="AF113" i="39"/>
  <c r="AE113" i="39"/>
  <c r="AD113" i="39"/>
  <c r="AC113" i="39"/>
  <c r="AB113" i="39"/>
  <c r="AA113" i="39"/>
  <c r="Z113" i="39"/>
  <c r="Y113" i="39"/>
  <c r="X113" i="39"/>
  <c r="W113" i="39"/>
  <c r="V113" i="39"/>
  <c r="U113" i="39"/>
  <c r="T113" i="39"/>
  <c r="S113" i="39"/>
  <c r="R113" i="39"/>
  <c r="Q113" i="39"/>
  <c r="P113" i="39"/>
  <c r="O113" i="39"/>
  <c r="N113" i="39"/>
  <c r="M113" i="39"/>
  <c r="L113" i="39"/>
  <c r="K113" i="39"/>
  <c r="J113" i="39"/>
  <c r="AN112" i="39"/>
  <c r="AM112" i="39"/>
  <c r="AL112" i="39"/>
  <c r="AK112" i="39"/>
  <c r="AJ112" i="39"/>
  <c r="AI112" i="39"/>
  <c r="AH112" i="39"/>
  <c r="AG112" i="39"/>
  <c r="AF112" i="39"/>
  <c r="AE112" i="39"/>
  <c r="AD112" i="39"/>
  <c r="AC112" i="39"/>
  <c r="AB112" i="39"/>
  <c r="AA112" i="39"/>
  <c r="Z112" i="39"/>
  <c r="Y112" i="39"/>
  <c r="X112" i="39"/>
  <c r="W112" i="39"/>
  <c r="V112" i="39"/>
  <c r="U112" i="39"/>
  <c r="T112" i="39"/>
  <c r="S112" i="39"/>
  <c r="R112" i="39"/>
  <c r="Q112" i="39"/>
  <c r="P112" i="39"/>
  <c r="O112" i="39"/>
  <c r="N112" i="39"/>
  <c r="M112" i="39"/>
  <c r="L112" i="39"/>
  <c r="K112" i="39"/>
  <c r="J112" i="39"/>
  <c r="AN111" i="39"/>
  <c r="AM111" i="39"/>
  <c r="AL111" i="39"/>
  <c r="AK111" i="39"/>
  <c r="AJ111" i="39"/>
  <c r="AI111" i="39"/>
  <c r="AH111" i="39"/>
  <c r="AG111" i="39"/>
  <c r="AF111" i="39"/>
  <c r="AE111" i="39"/>
  <c r="AD111" i="39"/>
  <c r="AC111" i="39"/>
  <c r="AB111" i="39"/>
  <c r="AA111" i="39"/>
  <c r="Z111" i="39"/>
  <c r="Y111" i="39"/>
  <c r="X111" i="39"/>
  <c r="W111" i="39"/>
  <c r="V111" i="39"/>
  <c r="U111" i="39"/>
  <c r="T111" i="39"/>
  <c r="S111" i="39"/>
  <c r="R111" i="39"/>
  <c r="Q111" i="39"/>
  <c r="P111" i="39"/>
  <c r="O111" i="39"/>
  <c r="N111" i="39"/>
  <c r="M111" i="39"/>
  <c r="L111" i="39"/>
  <c r="K111" i="39"/>
  <c r="J111" i="39"/>
  <c r="AN110" i="39"/>
  <c r="AM110" i="39"/>
  <c r="AL110" i="39"/>
  <c r="AK110" i="39"/>
  <c r="AJ110" i="39"/>
  <c r="AI110" i="39"/>
  <c r="AH110" i="39"/>
  <c r="AG110" i="39"/>
  <c r="AF110" i="39"/>
  <c r="AE110" i="39"/>
  <c r="AD110" i="39"/>
  <c r="AC110" i="39"/>
  <c r="AB110" i="39"/>
  <c r="AA110" i="39"/>
  <c r="Z110" i="39"/>
  <c r="Y110" i="39"/>
  <c r="X110" i="39"/>
  <c r="W110" i="39"/>
  <c r="V110" i="39"/>
  <c r="U110" i="39"/>
  <c r="T110" i="39"/>
  <c r="S110" i="39"/>
  <c r="R110" i="39"/>
  <c r="Q110" i="39"/>
  <c r="P110" i="39"/>
  <c r="O110" i="39"/>
  <c r="N110" i="39"/>
  <c r="M110" i="39"/>
  <c r="L110" i="39"/>
  <c r="K110" i="39"/>
  <c r="J110" i="39"/>
  <c r="AN109" i="39"/>
  <c r="AM109" i="39"/>
  <c r="AL109" i="39"/>
  <c r="AK109" i="39"/>
  <c r="AJ109" i="39"/>
  <c r="AI109" i="39"/>
  <c r="AH109" i="39"/>
  <c r="AG109" i="39"/>
  <c r="AF109" i="39"/>
  <c r="AE109" i="39"/>
  <c r="AD109" i="39"/>
  <c r="AC109" i="39"/>
  <c r="AB109" i="39"/>
  <c r="AA109" i="39"/>
  <c r="Z109" i="39"/>
  <c r="Y109" i="39"/>
  <c r="X109" i="39"/>
  <c r="W109" i="39"/>
  <c r="V109" i="39"/>
  <c r="U109" i="39"/>
  <c r="T109" i="39"/>
  <c r="S109" i="39"/>
  <c r="R109" i="39"/>
  <c r="Q109" i="39"/>
  <c r="P109" i="39"/>
  <c r="O109" i="39"/>
  <c r="N109" i="39"/>
  <c r="M109" i="39"/>
  <c r="L109" i="39"/>
  <c r="K109" i="39"/>
  <c r="J109" i="39"/>
  <c r="AN108" i="39"/>
  <c r="AM108" i="39"/>
  <c r="AL108" i="39"/>
  <c r="AK108" i="39"/>
  <c r="AJ108" i="39"/>
  <c r="AI108" i="39"/>
  <c r="AH108" i="39"/>
  <c r="AG108" i="39"/>
  <c r="AF108" i="39"/>
  <c r="AE108" i="39"/>
  <c r="AD108" i="39"/>
  <c r="AC108" i="39"/>
  <c r="AB108" i="39"/>
  <c r="AA108" i="39"/>
  <c r="Z108" i="39"/>
  <c r="Y108" i="39"/>
  <c r="X108" i="39"/>
  <c r="W108" i="39"/>
  <c r="V108" i="39"/>
  <c r="U108" i="39"/>
  <c r="T108" i="39"/>
  <c r="S108" i="39"/>
  <c r="R108" i="39"/>
  <c r="Q108" i="39"/>
  <c r="P108" i="39"/>
  <c r="O108" i="39"/>
  <c r="N108" i="39"/>
  <c r="M108" i="39"/>
  <c r="L108" i="39"/>
  <c r="K108" i="39"/>
  <c r="J108" i="39"/>
  <c r="AN107" i="39"/>
  <c r="AM107" i="39"/>
  <c r="AL107" i="39"/>
  <c r="AK107" i="39"/>
  <c r="AJ107" i="39"/>
  <c r="AI107" i="39"/>
  <c r="AH107" i="39"/>
  <c r="AG107" i="39"/>
  <c r="AF107" i="39"/>
  <c r="AE107" i="39"/>
  <c r="AD107" i="39"/>
  <c r="AC107" i="39"/>
  <c r="AB107" i="39"/>
  <c r="AA107" i="39"/>
  <c r="Z107" i="39"/>
  <c r="Y107" i="39"/>
  <c r="X107" i="39"/>
  <c r="W107" i="39"/>
  <c r="V107" i="39"/>
  <c r="U107" i="39"/>
  <c r="T107" i="39"/>
  <c r="S107" i="39"/>
  <c r="R107" i="39"/>
  <c r="Q107" i="39"/>
  <c r="P107" i="39"/>
  <c r="O107" i="39"/>
  <c r="N107" i="39"/>
  <c r="M107" i="39"/>
  <c r="L107" i="39"/>
  <c r="K107" i="39"/>
  <c r="J107" i="39"/>
  <c r="AN106" i="39"/>
  <c r="AM106" i="39"/>
  <c r="AL106" i="39"/>
  <c r="AK106" i="39"/>
  <c r="AJ106" i="39"/>
  <c r="AI106" i="39"/>
  <c r="AH106" i="39"/>
  <c r="AG106" i="39"/>
  <c r="AF106" i="39"/>
  <c r="AE106" i="39"/>
  <c r="AD106" i="39"/>
  <c r="AC106" i="39"/>
  <c r="AB106" i="39"/>
  <c r="AA106" i="39"/>
  <c r="Z106" i="39"/>
  <c r="Y106" i="39"/>
  <c r="X106" i="39"/>
  <c r="W106" i="39"/>
  <c r="V106" i="39"/>
  <c r="U106" i="39"/>
  <c r="T106" i="39"/>
  <c r="S106" i="39"/>
  <c r="R106" i="39"/>
  <c r="Q106" i="39"/>
  <c r="P106" i="39"/>
  <c r="O106" i="39"/>
  <c r="N106" i="39"/>
  <c r="M106" i="39"/>
  <c r="L106" i="39"/>
  <c r="K106" i="39"/>
  <c r="J106" i="39"/>
  <c r="AN105" i="39"/>
  <c r="AM105" i="39"/>
  <c r="AL105" i="39"/>
  <c r="AK105" i="39"/>
  <c r="AJ105" i="39"/>
  <c r="AI105" i="39"/>
  <c r="AH105" i="39"/>
  <c r="AG105" i="39"/>
  <c r="AF105" i="39"/>
  <c r="AE105" i="39"/>
  <c r="AD105" i="39"/>
  <c r="AC105" i="39"/>
  <c r="AB105" i="39"/>
  <c r="AA105" i="39"/>
  <c r="Z105" i="39"/>
  <c r="Y105" i="39"/>
  <c r="X105" i="39"/>
  <c r="W105" i="39"/>
  <c r="V105" i="39"/>
  <c r="U105" i="39"/>
  <c r="T105" i="39"/>
  <c r="S105" i="39"/>
  <c r="R105" i="39"/>
  <c r="Q105" i="39"/>
  <c r="P105" i="39"/>
  <c r="O105" i="39"/>
  <c r="N105" i="39"/>
  <c r="M105" i="39"/>
  <c r="L105" i="39"/>
  <c r="K105" i="39"/>
  <c r="J105" i="39"/>
  <c r="AN104" i="39"/>
  <c r="AM104" i="39"/>
  <c r="AL104" i="39"/>
  <c r="AK104" i="39"/>
  <c r="AJ104" i="39"/>
  <c r="AI104" i="39"/>
  <c r="AH104" i="39"/>
  <c r="AG104" i="39"/>
  <c r="AF104" i="39"/>
  <c r="AE104" i="39"/>
  <c r="AD104" i="39"/>
  <c r="AC104" i="39"/>
  <c r="AB104" i="39"/>
  <c r="AA104" i="39"/>
  <c r="Z104" i="39"/>
  <c r="Y104" i="39"/>
  <c r="X104" i="39"/>
  <c r="W104" i="39"/>
  <c r="V104" i="39"/>
  <c r="U104" i="39"/>
  <c r="T104" i="39"/>
  <c r="S104" i="39"/>
  <c r="R104" i="39"/>
  <c r="Q104" i="39"/>
  <c r="P104" i="39"/>
  <c r="O104" i="39"/>
  <c r="N104" i="39"/>
  <c r="M104" i="39"/>
  <c r="L104" i="39"/>
  <c r="K104" i="39"/>
  <c r="J104" i="39"/>
  <c r="AN103" i="39"/>
  <c r="AM103" i="39"/>
  <c r="AL103" i="39"/>
  <c r="AK103" i="39"/>
  <c r="AJ103" i="39"/>
  <c r="AI103" i="39"/>
  <c r="AH103" i="39"/>
  <c r="AG103" i="39"/>
  <c r="AF103" i="39"/>
  <c r="AE103" i="39"/>
  <c r="AD103" i="39"/>
  <c r="AC103" i="39"/>
  <c r="AB103" i="39"/>
  <c r="AA103" i="39"/>
  <c r="Z103" i="39"/>
  <c r="Y103" i="39"/>
  <c r="X103" i="39"/>
  <c r="W103" i="39"/>
  <c r="V103" i="39"/>
  <c r="U103" i="39"/>
  <c r="T103" i="39"/>
  <c r="S103" i="39"/>
  <c r="R103" i="39"/>
  <c r="Q103" i="39"/>
  <c r="P103" i="39"/>
  <c r="O103" i="39"/>
  <c r="N103" i="39"/>
  <c r="M103" i="39"/>
  <c r="L103" i="39"/>
  <c r="K103" i="39"/>
  <c r="J103" i="39"/>
  <c r="AN102" i="39"/>
  <c r="AM102" i="39"/>
  <c r="AL102" i="39"/>
  <c r="AK102" i="39"/>
  <c r="AJ102" i="39"/>
  <c r="AI102" i="39"/>
  <c r="AH102" i="39"/>
  <c r="AG102" i="39"/>
  <c r="AF102" i="39"/>
  <c r="AE102" i="39"/>
  <c r="AD102" i="39"/>
  <c r="AC102" i="39"/>
  <c r="AB102" i="39"/>
  <c r="AA102" i="39"/>
  <c r="Z102" i="39"/>
  <c r="Y102" i="39"/>
  <c r="X102" i="39"/>
  <c r="W102" i="39"/>
  <c r="V102" i="39"/>
  <c r="U102" i="39"/>
  <c r="T102" i="39"/>
  <c r="S102" i="39"/>
  <c r="R102" i="39"/>
  <c r="Q102" i="39"/>
  <c r="P102" i="39"/>
  <c r="O102" i="39"/>
  <c r="N102" i="39"/>
  <c r="M102" i="39"/>
  <c r="L102" i="39"/>
  <c r="K102" i="39"/>
  <c r="J102" i="39"/>
  <c r="AN101" i="39"/>
  <c r="AM101" i="39"/>
  <c r="AL101" i="39"/>
  <c r="AK101" i="39"/>
  <c r="AJ101" i="39"/>
  <c r="AI101" i="39"/>
  <c r="AH101" i="39"/>
  <c r="AG101" i="39"/>
  <c r="AF101" i="39"/>
  <c r="AE101" i="39"/>
  <c r="AD101" i="39"/>
  <c r="AC101" i="39"/>
  <c r="AB101" i="39"/>
  <c r="AA101" i="39"/>
  <c r="Z101" i="39"/>
  <c r="Y101" i="39"/>
  <c r="X101" i="39"/>
  <c r="W101" i="39"/>
  <c r="V101" i="39"/>
  <c r="U101" i="39"/>
  <c r="T101" i="39"/>
  <c r="S101" i="39"/>
  <c r="R101" i="39"/>
  <c r="Q101" i="39"/>
  <c r="P101" i="39"/>
  <c r="O101" i="39"/>
  <c r="N101" i="39"/>
  <c r="M101" i="39"/>
  <c r="L101" i="39"/>
  <c r="K101" i="39"/>
  <c r="J101" i="39"/>
  <c r="AN100" i="39"/>
  <c r="AM100" i="39"/>
  <c r="AL100" i="39"/>
  <c r="AK100" i="39"/>
  <c r="AJ100" i="39"/>
  <c r="AI100" i="39"/>
  <c r="AH100" i="39"/>
  <c r="AG100" i="39"/>
  <c r="AF100" i="39"/>
  <c r="AE100" i="39"/>
  <c r="AD100" i="39"/>
  <c r="AC100" i="39"/>
  <c r="AB100" i="39"/>
  <c r="AA100" i="39"/>
  <c r="Z100" i="39"/>
  <c r="Y100" i="39"/>
  <c r="X100" i="39"/>
  <c r="W100" i="39"/>
  <c r="V100" i="39"/>
  <c r="U100" i="39"/>
  <c r="T100" i="39"/>
  <c r="S100" i="39"/>
  <c r="R100" i="39"/>
  <c r="Q100" i="39"/>
  <c r="P100" i="39"/>
  <c r="O100" i="39"/>
  <c r="N100" i="39"/>
  <c r="M100" i="39"/>
  <c r="L100" i="39"/>
  <c r="K100" i="39"/>
  <c r="J100" i="39"/>
  <c r="AN99" i="39"/>
  <c r="AM99" i="39"/>
  <c r="AL99" i="39"/>
  <c r="AK99" i="39"/>
  <c r="AJ99" i="39"/>
  <c r="AI99" i="39"/>
  <c r="AH99" i="39"/>
  <c r="AG99" i="39"/>
  <c r="AF99" i="39"/>
  <c r="AE99" i="39"/>
  <c r="AD99" i="39"/>
  <c r="AC99" i="39"/>
  <c r="AB99" i="39"/>
  <c r="AA99" i="39"/>
  <c r="Z99" i="39"/>
  <c r="Y99" i="39"/>
  <c r="X99" i="39"/>
  <c r="W99" i="39"/>
  <c r="V99" i="39"/>
  <c r="U99" i="39"/>
  <c r="T99" i="39"/>
  <c r="S99" i="39"/>
  <c r="R99" i="39"/>
  <c r="Q99" i="39"/>
  <c r="P99" i="39"/>
  <c r="O99" i="39"/>
  <c r="N99" i="39"/>
  <c r="M99" i="39"/>
  <c r="L99" i="39"/>
  <c r="K99" i="39"/>
  <c r="J99" i="39"/>
  <c r="AN98" i="39"/>
  <c r="AM98" i="39"/>
  <c r="AL98" i="39"/>
  <c r="AK98" i="39"/>
  <c r="AJ98" i="39"/>
  <c r="AI98" i="39"/>
  <c r="AH98" i="39"/>
  <c r="AG98" i="39"/>
  <c r="AF98" i="39"/>
  <c r="AE98" i="39"/>
  <c r="AD98" i="39"/>
  <c r="AC98" i="39"/>
  <c r="AB98" i="39"/>
  <c r="AA98" i="39"/>
  <c r="Z98" i="39"/>
  <c r="Y98" i="39"/>
  <c r="X98" i="39"/>
  <c r="W98" i="39"/>
  <c r="V98" i="39"/>
  <c r="U98" i="39"/>
  <c r="T98" i="39"/>
  <c r="S98" i="39"/>
  <c r="R98" i="39"/>
  <c r="Q98" i="39"/>
  <c r="P98" i="39"/>
  <c r="O98" i="39"/>
  <c r="N98" i="39"/>
  <c r="M98" i="39"/>
  <c r="L98" i="39"/>
  <c r="K98" i="39"/>
  <c r="J98" i="39"/>
  <c r="AN97" i="39"/>
  <c r="AM97" i="39"/>
  <c r="AL97" i="39"/>
  <c r="AK97" i="39"/>
  <c r="AJ97" i="39"/>
  <c r="AI97" i="39"/>
  <c r="AH97" i="39"/>
  <c r="AG97" i="39"/>
  <c r="AF97" i="39"/>
  <c r="AE97" i="39"/>
  <c r="AD97" i="39"/>
  <c r="AC97" i="39"/>
  <c r="AB97" i="39"/>
  <c r="AA97" i="39"/>
  <c r="Z97" i="39"/>
  <c r="Y97" i="39"/>
  <c r="X97" i="39"/>
  <c r="W97" i="39"/>
  <c r="V97" i="39"/>
  <c r="U97" i="39"/>
  <c r="T97" i="39"/>
  <c r="S97" i="39"/>
  <c r="R97" i="39"/>
  <c r="Q97" i="39"/>
  <c r="P97" i="39"/>
  <c r="O97" i="39"/>
  <c r="N97" i="39"/>
  <c r="M97" i="39"/>
  <c r="L97" i="39"/>
  <c r="K97" i="39"/>
  <c r="J97" i="39"/>
  <c r="AN96" i="39"/>
  <c r="AM96" i="39"/>
  <c r="AL96" i="39"/>
  <c r="AK96" i="39"/>
  <c r="AJ96" i="39"/>
  <c r="AI96" i="39"/>
  <c r="AH96" i="39"/>
  <c r="AG96" i="39"/>
  <c r="AF96" i="39"/>
  <c r="AE96" i="39"/>
  <c r="AD96" i="39"/>
  <c r="AC96" i="39"/>
  <c r="AB96" i="39"/>
  <c r="AA96" i="39"/>
  <c r="Z96" i="39"/>
  <c r="Y96" i="39"/>
  <c r="X96" i="39"/>
  <c r="W96" i="39"/>
  <c r="V96" i="39"/>
  <c r="U96" i="39"/>
  <c r="T96" i="39"/>
  <c r="S96" i="39"/>
  <c r="R96" i="39"/>
  <c r="Q96" i="39"/>
  <c r="P96" i="39"/>
  <c r="O96" i="39"/>
  <c r="N96" i="39"/>
  <c r="M96" i="39"/>
  <c r="L96" i="39"/>
  <c r="K96" i="39"/>
  <c r="J96" i="39"/>
  <c r="AN95" i="39"/>
  <c r="AM95" i="39"/>
  <c r="AL95" i="39"/>
  <c r="AK95" i="39"/>
  <c r="AJ95" i="39"/>
  <c r="AI95" i="39"/>
  <c r="AH95" i="39"/>
  <c r="AG95" i="39"/>
  <c r="AF95" i="39"/>
  <c r="AE95" i="39"/>
  <c r="AD95" i="39"/>
  <c r="AC95" i="39"/>
  <c r="AB95" i="39"/>
  <c r="AA95" i="39"/>
  <c r="Z95" i="39"/>
  <c r="Y95" i="39"/>
  <c r="X95" i="39"/>
  <c r="W95" i="39"/>
  <c r="V95" i="39"/>
  <c r="U95" i="39"/>
  <c r="T95" i="39"/>
  <c r="S95" i="39"/>
  <c r="R95" i="39"/>
  <c r="Q95" i="39"/>
  <c r="P95" i="39"/>
  <c r="O95" i="39"/>
  <c r="N95" i="39"/>
  <c r="M95" i="39"/>
  <c r="L95" i="39"/>
  <c r="K95" i="39"/>
  <c r="J95" i="39"/>
  <c r="AN94" i="39"/>
  <c r="AM94" i="39"/>
  <c r="AL94" i="39"/>
  <c r="AK94" i="39"/>
  <c r="AJ94" i="39"/>
  <c r="AI94" i="39"/>
  <c r="AH94" i="39"/>
  <c r="AG94" i="39"/>
  <c r="AF94" i="39"/>
  <c r="AE94" i="39"/>
  <c r="AD94" i="39"/>
  <c r="AC94" i="39"/>
  <c r="AB94" i="39"/>
  <c r="AA94" i="39"/>
  <c r="Z94" i="39"/>
  <c r="Y94" i="39"/>
  <c r="X94" i="39"/>
  <c r="W94" i="39"/>
  <c r="V94" i="39"/>
  <c r="U94" i="39"/>
  <c r="T94" i="39"/>
  <c r="S94" i="39"/>
  <c r="R94" i="39"/>
  <c r="Q94" i="39"/>
  <c r="P94" i="39"/>
  <c r="O94" i="39"/>
  <c r="N94" i="39"/>
  <c r="M94" i="39"/>
  <c r="L94" i="39"/>
  <c r="K94" i="39"/>
  <c r="J94" i="39"/>
  <c r="AN93" i="39"/>
  <c r="AM93" i="39"/>
  <c r="AL93" i="39"/>
  <c r="AK93" i="39"/>
  <c r="AJ93" i="39"/>
  <c r="AI93" i="39"/>
  <c r="AH93" i="39"/>
  <c r="AG93" i="39"/>
  <c r="AF93" i="39"/>
  <c r="AE93" i="39"/>
  <c r="AD93" i="39"/>
  <c r="AC93" i="39"/>
  <c r="AB93" i="39"/>
  <c r="AA93" i="39"/>
  <c r="Z93" i="39"/>
  <c r="Y93" i="39"/>
  <c r="X93" i="39"/>
  <c r="W93" i="39"/>
  <c r="V93" i="39"/>
  <c r="U93" i="39"/>
  <c r="T93" i="39"/>
  <c r="S93" i="39"/>
  <c r="R93" i="39"/>
  <c r="Q93" i="39"/>
  <c r="P93" i="39"/>
  <c r="O93" i="39"/>
  <c r="N93" i="39"/>
  <c r="M93" i="39"/>
  <c r="L93" i="39"/>
  <c r="K93" i="39"/>
  <c r="J93" i="39"/>
  <c r="AN92" i="39"/>
  <c r="AM92" i="39"/>
  <c r="AL92" i="39"/>
  <c r="AK92" i="39"/>
  <c r="AJ92" i="39"/>
  <c r="AI92" i="39"/>
  <c r="AH92" i="39"/>
  <c r="AG92" i="39"/>
  <c r="AF92" i="39"/>
  <c r="AE92" i="39"/>
  <c r="AD92" i="39"/>
  <c r="AC92" i="39"/>
  <c r="AB92" i="39"/>
  <c r="AA92" i="39"/>
  <c r="Z92" i="39"/>
  <c r="Y92" i="39"/>
  <c r="X92" i="39"/>
  <c r="W92" i="39"/>
  <c r="V92" i="39"/>
  <c r="U92" i="39"/>
  <c r="T92" i="39"/>
  <c r="S92" i="39"/>
  <c r="R92" i="39"/>
  <c r="Q92" i="39"/>
  <c r="P92" i="39"/>
  <c r="O92" i="39"/>
  <c r="N92" i="39"/>
  <c r="M92" i="39"/>
  <c r="L92" i="39"/>
  <c r="K92" i="39"/>
  <c r="J92" i="39"/>
  <c r="AN91" i="39"/>
  <c r="AM91" i="39"/>
  <c r="AL91" i="39"/>
  <c r="AK91" i="39"/>
  <c r="AJ91" i="39"/>
  <c r="AI91" i="39"/>
  <c r="AH91" i="39"/>
  <c r="AG91" i="39"/>
  <c r="AF91" i="39"/>
  <c r="AE91" i="39"/>
  <c r="AD91" i="39"/>
  <c r="AC91" i="39"/>
  <c r="AB91" i="39"/>
  <c r="AA91" i="39"/>
  <c r="Z91" i="39"/>
  <c r="Y91" i="39"/>
  <c r="X91" i="39"/>
  <c r="W91" i="39"/>
  <c r="V91" i="39"/>
  <c r="U91" i="39"/>
  <c r="T91" i="39"/>
  <c r="S91" i="39"/>
  <c r="R91" i="39"/>
  <c r="Q91" i="39"/>
  <c r="P91" i="39"/>
  <c r="O91" i="39"/>
  <c r="N91" i="39"/>
  <c r="M91" i="39"/>
  <c r="L91" i="39"/>
  <c r="K91" i="39"/>
  <c r="J91" i="39"/>
  <c r="AN90" i="39"/>
  <c r="AM90" i="39"/>
  <c r="AL90" i="39"/>
  <c r="AK90" i="39"/>
  <c r="AJ90" i="39"/>
  <c r="AI90" i="39"/>
  <c r="AH90" i="39"/>
  <c r="AG90" i="39"/>
  <c r="AF90" i="39"/>
  <c r="AE90" i="39"/>
  <c r="AD90" i="39"/>
  <c r="AC90" i="39"/>
  <c r="AB90" i="39"/>
  <c r="AA90" i="39"/>
  <c r="Z90" i="39"/>
  <c r="Y90" i="39"/>
  <c r="X90" i="39"/>
  <c r="W90" i="39"/>
  <c r="V90" i="39"/>
  <c r="U90" i="39"/>
  <c r="T90" i="39"/>
  <c r="S90" i="39"/>
  <c r="R90" i="39"/>
  <c r="Q90" i="39"/>
  <c r="P90" i="39"/>
  <c r="O90" i="39"/>
  <c r="N90" i="39"/>
  <c r="M90" i="39"/>
  <c r="L90" i="39"/>
  <c r="K90" i="39"/>
  <c r="J90" i="39"/>
  <c r="AN89" i="39"/>
  <c r="AM89" i="39"/>
  <c r="AL89" i="39"/>
  <c r="AK89" i="39"/>
  <c r="AJ89" i="39"/>
  <c r="AI89" i="39"/>
  <c r="AH89" i="39"/>
  <c r="AG89" i="39"/>
  <c r="AF89" i="39"/>
  <c r="AE89" i="39"/>
  <c r="AD89" i="39"/>
  <c r="AC89" i="39"/>
  <c r="AB89" i="39"/>
  <c r="AA89" i="39"/>
  <c r="Z89" i="39"/>
  <c r="Y89" i="39"/>
  <c r="X89" i="39"/>
  <c r="W89" i="39"/>
  <c r="V89" i="39"/>
  <c r="U89" i="39"/>
  <c r="T89" i="39"/>
  <c r="S89" i="39"/>
  <c r="R89" i="39"/>
  <c r="Q89" i="39"/>
  <c r="P89" i="39"/>
  <c r="O89" i="39"/>
  <c r="N89" i="39"/>
  <c r="M89" i="39"/>
  <c r="L89" i="39"/>
  <c r="K89" i="39"/>
  <c r="J89" i="39"/>
  <c r="AN88" i="39"/>
  <c r="AM88" i="39"/>
  <c r="AL88" i="39"/>
  <c r="AK88" i="39"/>
  <c r="AJ88" i="39"/>
  <c r="AI88" i="39"/>
  <c r="AH88" i="39"/>
  <c r="AG88" i="39"/>
  <c r="AF88" i="39"/>
  <c r="AE88" i="39"/>
  <c r="AD88" i="39"/>
  <c r="AC88" i="39"/>
  <c r="AB88" i="39"/>
  <c r="AA88" i="39"/>
  <c r="Z88" i="39"/>
  <c r="Y88" i="39"/>
  <c r="X88" i="39"/>
  <c r="W88" i="39"/>
  <c r="V88" i="39"/>
  <c r="U88" i="39"/>
  <c r="T88" i="39"/>
  <c r="S88" i="39"/>
  <c r="R88" i="39"/>
  <c r="Q88" i="39"/>
  <c r="P88" i="39"/>
  <c r="O88" i="39"/>
  <c r="N88" i="39"/>
  <c r="M88" i="39"/>
  <c r="L88" i="39"/>
  <c r="K88" i="39"/>
  <c r="J88" i="39"/>
  <c r="AN87" i="39"/>
  <c r="AM87" i="39"/>
  <c r="AL87" i="39"/>
  <c r="AK87" i="39"/>
  <c r="AJ87" i="39"/>
  <c r="AI87" i="39"/>
  <c r="AH87" i="39"/>
  <c r="AG87" i="39"/>
  <c r="AF87" i="39"/>
  <c r="AE87" i="39"/>
  <c r="AD87" i="39"/>
  <c r="AC87" i="39"/>
  <c r="AB87" i="39"/>
  <c r="AA87" i="39"/>
  <c r="Z87" i="39"/>
  <c r="Y87" i="39"/>
  <c r="X87" i="39"/>
  <c r="W87" i="39"/>
  <c r="V87" i="39"/>
  <c r="U87" i="39"/>
  <c r="T87" i="39"/>
  <c r="S87" i="39"/>
  <c r="R87" i="39"/>
  <c r="Q87" i="39"/>
  <c r="P87" i="39"/>
  <c r="O87" i="39"/>
  <c r="N87" i="39"/>
  <c r="M87" i="39"/>
  <c r="L87" i="39"/>
  <c r="K87" i="39"/>
  <c r="J87" i="39"/>
  <c r="AN86" i="39"/>
  <c r="AM86" i="39"/>
  <c r="AL86" i="39"/>
  <c r="AK86" i="39"/>
  <c r="AJ86" i="39"/>
  <c r="AI86" i="39"/>
  <c r="AH86" i="39"/>
  <c r="AG86" i="39"/>
  <c r="AF86" i="39"/>
  <c r="AE86" i="39"/>
  <c r="AD86" i="39"/>
  <c r="AC86" i="39"/>
  <c r="AB86" i="39"/>
  <c r="AA86" i="39"/>
  <c r="Z86" i="39"/>
  <c r="Y86" i="39"/>
  <c r="X86" i="39"/>
  <c r="W86" i="39"/>
  <c r="V86" i="39"/>
  <c r="U86" i="39"/>
  <c r="T86" i="39"/>
  <c r="S86" i="39"/>
  <c r="R86" i="39"/>
  <c r="Q86" i="39"/>
  <c r="P86" i="39"/>
  <c r="O86" i="39"/>
  <c r="N86" i="39"/>
  <c r="M86" i="39"/>
  <c r="L86" i="39"/>
  <c r="K86" i="39"/>
  <c r="J86" i="39"/>
  <c r="AN85" i="39"/>
  <c r="AM85" i="39"/>
  <c r="AL85" i="39"/>
  <c r="AK85" i="39"/>
  <c r="AJ85" i="39"/>
  <c r="AI85" i="39"/>
  <c r="AH85" i="39"/>
  <c r="AG85" i="39"/>
  <c r="AF85" i="39"/>
  <c r="AE85" i="39"/>
  <c r="AD85" i="39"/>
  <c r="AC85" i="39"/>
  <c r="AB85" i="39"/>
  <c r="AA85" i="39"/>
  <c r="Z85" i="39"/>
  <c r="Y85" i="39"/>
  <c r="X85" i="39"/>
  <c r="W85" i="39"/>
  <c r="V85" i="39"/>
  <c r="U85" i="39"/>
  <c r="T85" i="39"/>
  <c r="S85" i="39"/>
  <c r="R85" i="39"/>
  <c r="Q85" i="39"/>
  <c r="P85" i="39"/>
  <c r="O85" i="39"/>
  <c r="N85" i="39"/>
  <c r="M85" i="39"/>
  <c r="L85" i="39"/>
  <c r="K85" i="39"/>
  <c r="J85" i="39"/>
  <c r="AN84" i="39"/>
  <c r="AM84" i="39"/>
  <c r="AL84" i="39"/>
  <c r="AK84" i="39"/>
  <c r="AJ84" i="39"/>
  <c r="AI84" i="39"/>
  <c r="AH84" i="39"/>
  <c r="AG84" i="39"/>
  <c r="AF84" i="39"/>
  <c r="AE84" i="39"/>
  <c r="AD84" i="39"/>
  <c r="AC84" i="39"/>
  <c r="AB84" i="39"/>
  <c r="AA84" i="39"/>
  <c r="Z84" i="39"/>
  <c r="Y84" i="39"/>
  <c r="X84" i="39"/>
  <c r="W84" i="39"/>
  <c r="V84" i="39"/>
  <c r="U84" i="39"/>
  <c r="T84" i="39"/>
  <c r="S84" i="39"/>
  <c r="R84" i="39"/>
  <c r="Q84" i="39"/>
  <c r="P84" i="39"/>
  <c r="O84" i="39"/>
  <c r="N84" i="39"/>
  <c r="M84" i="39"/>
  <c r="L84" i="39"/>
  <c r="K84" i="39"/>
  <c r="J84" i="39"/>
  <c r="AN83" i="39"/>
  <c r="AM83" i="39"/>
  <c r="AL83" i="39"/>
  <c r="AK83" i="39"/>
  <c r="AJ83" i="39"/>
  <c r="AI83" i="39"/>
  <c r="AH83" i="39"/>
  <c r="AG83" i="39"/>
  <c r="AF83" i="39"/>
  <c r="AE83" i="39"/>
  <c r="AD83" i="39"/>
  <c r="AC83" i="39"/>
  <c r="AB83" i="39"/>
  <c r="AA83" i="39"/>
  <c r="Z83" i="39"/>
  <c r="Y83" i="39"/>
  <c r="X83" i="39"/>
  <c r="W83" i="39"/>
  <c r="V83" i="39"/>
  <c r="U83" i="39"/>
  <c r="T83" i="39"/>
  <c r="S83" i="39"/>
  <c r="R83" i="39"/>
  <c r="Q83" i="39"/>
  <c r="P83" i="39"/>
  <c r="O83" i="39"/>
  <c r="N83" i="39"/>
  <c r="M83" i="39"/>
  <c r="L83" i="39"/>
  <c r="K83" i="39"/>
  <c r="J83" i="39"/>
  <c r="AN82" i="39"/>
  <c r="AM82" i="39"/>
  <c r="AL82" i="39"/>
  <c r="AK82" i="39"/>
  <c r="AJ82" i="39"/>
  <c r="AI82" i="39"/>
  <c r="AH82" i="39"/>
  <c r="AG82" i="39"/>
  <c r="AF82" i="39"/>
  <c r="AE82" i="39"/>
  <c r="AD82" i="39"/>
  <c r="AC82" i="39"/>
  <c r="AB82" i="39"/>
  <c r="AA82" i="39"/>
  <c r="Z82" i="39"/>
  <c r="Y82" i="39"/>
  <c r="X82" i="39"/>
  <c r="W82" i="39"/>
  <c r="V82" i="39"/>
  <c r="U82" i="39"/>
  <c r="T82" i="39"/>
  <c r="S82" i="39"/>
  <c r="R82" i="39"/>
  <c r="Q82" i="39"/>
  <c r="P82" i="39"/>
  <c r="O82" i="39"/>
  <c r="N82" i="39"/>
  <c r="M82" i="39"/>
  <c r="L82" i="39"/>
  <c r="K82" i="39"/>
  <c r="J82" i="39"/>
  <c r="AN81" i="39"/>
  <c r="AM81" i="39"/>
  <c r="AL81" i="39"/>
  <c r="AK81" i="39"/>
  <c r="AJ81" i="39"/>
  <c r="AI81" i="39"/>
  <c r="AH81" i="39"/>
  <c r="AG81" i="39"/>
  <c r="AF81" i="39"/>
  <c r="AE81" i="39"/>
  <c r="AD81" i="39"/>
  <c r="AC81" i="39"/>
  <c r="AB81" i="39"/>
  <c r="AA81" i="39"/>
  <c r="Z81" i="39"/>
  <c r="Y81" i="39"/>
  <c r="X81" i="39"/>
  <c r="W81" i="39"/>
  <c r="V81" i="39"/>
  <c r="U81" i="39"/>
  <c r="T81" i="39"/>
  <c r="S81" i="39"/>
  <c r="R81" i="39"/>
  <c r="Q81" i="39"/>
  <c r="P81" i="39"/>
  <c r="O81" i="39"/>
  <c r="N81" i="39"/>
  <c r="M81" i="39"/>
  <c r="L81" i="39"/>
  <c r="K81" i="39"/>
  <c r="J81" i="39"/>
  <c r="AN80" i="39"/>
  <c r="AM80" i="39"/>
  <c r="AL80" i="39"/>
  <c r="AK80" i="39"/>
  <c r="AJ80" i="39"/>
  <c r="AI80" i="39"/>
  <c r="AH80" i="39"/>
  <c r="AG80" i="39"/>
  <c r="AF80" i="39"/>
  <c r="AE80" i="39"/>
  <c r="AD80" i="39"/>
  <c r="AC80" i="39"/>
  <c r="AB80" i="39"/>
  <c r="AA80" i="39"/>
  <c r="Z80" i="39"/>
  <c r="Y80" i="39"/>
  <c r="X80" i="39"/>
  <c r="W80" i="39"/>
  <c r="V80" i="39"/>
  <c r="U80" i="39"/>
  <c r="T80" i="39"/>
  <c r="S80" i="39"/>
  <c r="R80" i="39"/>
  <c r="Q80" i="39"/>
  <c r="P80" i="39"/>
  <c r="O80" i="39"/>
  <c r="N80" i="39"/>
  <c r="M80" i="39"/>
  <c r="L80" i="39"/>
  <c r="K80" i="39"/>
  <c r="J80" i="39"/>
  <c r="AN79" i="39"/>
  <c r="AM79" i="39"/>
  <c r="AL79" i="39"/>
  <c r="AK79" i="39"/>
  <c r="AJ79" i="39"/>
  <c r="AI79" i="39"/>
  <c r="AH79" i="39"/>
  <c r="AG79" i="39"/>
  <c r="AF79" i="39"/>
  <c r="AE79" i="39"/>
  <c r="AD79" i="39"/>
  <c r="AC79" i="39"/>
  <c r="AB79" i="39"/>
  <c r="AA79" i="39"/>
  <c r="Z79" i="39"/>
  <c r="Y79" i="39"/>
  <c r="X79" i="39"/>
  <c r="W79" i="39"/>
  <c r="V79" i="39"/>
  <c r="U79" i="39"/>
  <c r="T79" i="39"/>
  <c r="S79" i="39"/>
  <c r="R79" i="39"/>
  <c r="Q79" i="39"/>
  <c r="P79" i="39"/>
  <c r="O79" i="39"/>
  <c r="N79" i="39"/>
  <c r="M79" i="39"/>
  <c r="L79" i="39"/>
  <c r="K79" i="39"/>
  <c r="J79" i="39"/>
  <c r="AN78" i="39"/>
  <c r="AM78" i="39"/>
  <c r="AL78" i="39"/>
  <c r="AK78" i="39"/>
  <c r="AJ78" i="39"/>
  <c r="AI78" i="39"/>
  <c r="AH78" i="39"/>
  <c r="AG78" i="39"/>
  <c r="AF78" i="39"/>
  <c r="AE78" i="39"/>
  <c r="AD78" i="39"/>
  <c r="AC78" i="39"/>
  <c r="AB78" i="39"/>
  <c r="AA78" i="39"/>
  <c r="Z78" i="39"/>
  <c r="Y78" i="39"/>
  <c r="X78" i="39"/>
  <c r="W78" i="39"/>
  <c r="V78" i="39"/>
  <c r="U78" i="39"/>
  <c r="T78" i="39"/>
  <c r="S78" i="39"/>
  <c r="R78" i="39"/>
  <c r="Q78" i="39"/>
  <c r="P78" i="39"/>
  <c r="O78" i="39"/>
  <c r="N78" i="39"/>
  <c r="M78" i="39"/>
  <c r="L78" i="39"/>
  <c r="K78" i="39"/>
  <c r="J78" i="39"/>
  <c r="AN77" i="39"/>
  <c r="AM77" i="39"/>
  <c r="AL77" i="39"/>
  <c r="AK77" i="39"/>
  <c r="AJ77" i="39"/>
  <c r="AI77" i="39"/>
  <c r="AH77" i="39"/>
  <c r="AG77" i="39"/>
  <c r="AF77" i="39"/>
  <c r="AE77" i="39"/>
  <c r="AD77" i="39"/>
  <c r="AC77" i="39"/>
  <c r="AB77" i="39"/>
  <c r="AA77" i="39"/>
  <c r="Z77" i="39"/>
  <c r="Y77" i="39"/>
  <c r="X77" i="39"/>
  <c r="W77" i="39"/>
  <c r="V77" i="39"/>
  <c r="U77" i="39"/>
  <c r="T77" i="39"/>
  <c r="S77" i="39"/>
  <c r="R77" i="39"/>
  <c r="Q77" i="39"/>
  <c r="P77" i="39"/>
  <c r="O77" i="39"/>
  <c r="N77" i="39"/>
  <c r="M77" i="39"/>
  <c r="L77" i="39"/>
  <c r="K77" i="39"/>
  <c r="J77" i="39"/>
  <c r="AN76" i="39"/>
  <c r="AM76" i="39"/>
  <c r="AL76" i="39"/>
  <c r="AK76" i="39"/>
  <c r="AJ76" i="39"/>
  <c r="AI76" i="39"/>
  <c r="AH76" i="39"/>
  <c r="AG76" i="39"/>
  <c r="AF76" i="39"/>
  <c r="AE76" i="39"/>
  <c r="AD76" i="39"/>
  <c r="AC76" i="39"/>
  <c r="AB76" i="39"/>
  <c r="AA76" i="39"/>
  <c r="Z76" i="39"/>
  <c r="Y76" i="39"/>
  <c r="X76" i="39"/>
  <c r="W76" i="39"/>
  <c r="V76" i="39"/>
  <c r="U76" i="39"/>
  <c r="T76" i="39"/>
  <c r="S76" i="39"/>
  <c r="R76" i="39"/>
  <c r="Q76" i="39"/>
  <c r="P76" i="39"/>
  <c r="O76" i="39"/>
  <c r="N76" i="39"/>
  <c r="M76" i="39"/>
  <c r="L76" i="39"/>
  <c r="K76" i="39"/>
  <c r="J76" i="39"/>
  <c r="AN75" i="39"/>
  <c r="AM75" i="39"/>
  <c r="AL75" i="39"/>
  <c r="AK75" i="39"/>
  <c r="AJ75" i="39"/>
  <c r="AI75" i="39"/>
  <c r="AH75" i="39"/>
  <c r="AG75" i="39"/>
  <c r="AF75" i="39"/>
  <c r="AE75" i="39"/>
  <c r="AD75" i="39"/>
  <c r="AC75" i="39"/>
  <c r="AB75" i="39"/>
  <c r="AA75" i="39"/>
  <c r="Z75" i="39"/>
  <c r="Y75" i="39"/>
  <c r="X75" i="39"/>
  <c r="W75" i="39"/>
  <c r="V75" i="39"/>
  <c r="U75" i="39"/>
  <c r="T75" i="39"/>
  <c r="S75" i="39"/>
  <c r="R75" i="39"/>
  <c r="Q75" i="39"/>
  <c r="P75" i="39"/>
  <c r="O75" i="39"/>
  <c r="N75" i="39"/>
  <c r="M75" i="39"/>
  <c r="L75" i="39"/>
  <c r="K75" i="39"/>
  <c r="J75" i="39"/>
  <c r="AN74" i="39"/>
  <c r="AM74" i="39"/>
  <c r="AL74" i="39"/>
  <c r="AK74" i="39"/>
  <c r="AJ74" i="39"/>
  <c r="AI74" i="39"/>
  <c r="AH74" i="39"/>
  <c r="AG74" i="39"/>
  <c r="AF74" i="39"/>
  <c r="AE74" i="39"/>
  <c r="AD74" i="39"/>
  <c r="AC74" i="39"/>
  <c r="AB74" i="39"/>
  <c r="AA74" i="39"/>
  <c r="Z74" i="39"/>
  <c r="Y74" i="39"/>
  <c r="X74" i="39"/>
  <c r="W74" i="39"/>
  <c r="V74" i="39"/>
  <c r="U74" i="39"/>
  <c r="T74" i="39"/>
  <c r="S74" i="39"/>
  <c r="R74" i="39"/>
  <c r="Q74" i="39"/>
  <c r="P74" i="39"/>
  <c r="O74" i="39"/>
  <c r="N74" i="39"/>
  <c r="M74" i="39"/>
  <c r="L74" i="39"/>
  <c r="K74" i="39"/>
  <c r="J74" i="39"/>
  <c r="AN73" i="39"/>
  <c r="AM73" i="39"/>
  <c r="AL73" i="39"/>
  <c r="AK73" i="39"/>
  <c r="AJ73" i="39"/>
  <c r="AI73" i="39"/>
  <c r="AH73" i="39"/>
  <c r="AG73" i="39"/>
  <c r="AF73" i="39"/>
  <c r="AE73" i="39"/>
  <c r="AD73" i="39"/>
  <c r="AC73" i="39"/>
  <c r="AB73" i="39"/>
  <c r="AA73" i="39"/>
  <c r="Z73" i="39"/>
  <c r="Y73" i="39"/>
  <c r="X73" i="39"/>
  <c r="W73" i="39"/>
  <c r="V73" i="39"/>
  <c r="U73" i="39"/>
  <c r="T73" i="39"/>
  <c r="S73" i="39"/>
  <c r="R73" i="39"/>
  <c r="Q73" i="39"/>
  <c r="P73" i="39"/>
  <c r="O73" i="39"/>
  <c r="N73" i="39"/>
  <c r="M73" i="39"/>
  <c r="L73" i="39"/>
  <c r="K73" i="39"/>
  <c r="J73" i="39"/>
  <c r="AN72" i="39"/>
  <c r="AM72" i="39"/>
  <c r="AL72" i="39"/>
  <c r="AK72" i="39"/>
  <c r="AJ72" i="39"/>
  <c r="AI72" i="39"/>
  <c r="AH72" i="39"/>
  <c r="AG72" i="39"/>
  <c r="AF72" i="39"/>
  <c r="AE72" i="39"/>
  <c r="AD72" i="39"/>
  <c r="AC72" i="39"/>
  <c r="AB72" i="39"/>
  <c r="AA72" i="39"/>
  <c r="Z72" i="39"/>
  <c r="Y72" i="39"/>
  <c r="X72" i="39"/>
  <c r="W72" i="39"/>
  <c r="V72" i="39"/>
  <c r="U72" i="39"/>
  <c r="T72" i="39"/>
  <c r="S72" i="39"/>
  <c r="R72" i="39"/>
  <c r="Q72" i="39"/>
  <c r="P72" i="39"/>
  <c r="O72" i="39"/>
  <c r="N72" i="39"/>
  <c r="M72" i="39"/>
  <c r="L72" i="39"/>
  <c r="K72" i="39"/>
  <c r="J72" i="39"/>
  <c r="AN71" i="39"/>
  <c r="AM71" i="39"/>
  <c r="AL71" i="39"/>
  <c r="AK71" i="39"/>
  <c r="AJ71" i="39"/>
  <c r="AI71" i="39"/>
  <c r="AH71" i="39"/>
  <c r="AG71" i="39"/>
  <c r="AF71" i="39"/>
  <c r="AE71" i="39"/>
  <c r="AD71" i="39"/>
  <c r="AC71" i="39"/>
  <c r="AB71" i="39"/>
  <c r="AA71" i="39"/>
  <c r="Z71" i="39"/>
  <c r="Y71" i="39"/>
  <c r="X71" i="39"/>
  <c r="W71" i="39"/>
  <c r="V71" i="39"/>
  <c r="U71" i="39"/>
  <c r="T71" i="39"/>
  <c r="S71" i="39"/>
  <c r="R71" i="39"/>
  <c r="Q71" i="39"/>
  <c r="P71" i="39"/>
  <c r="O71" i="39"/>
  <c r="N71" i="39"/>
  <c r="M71" i="39"/>
  <c r="L71" i="39"/>
  <c r="K71" i="39"/>
  <c r="J71" i="39"/>
  <c r="AN70" i="39"/>
  <c r="AM70" i="39"/>
  <c r="AL70" i="39"/>
  <c r="AK70" i="39"/>
  <c r="AJ70" i="39"/>
  <c r="AI70" i="39"/>
  <c r="AH70" i="39"/>
  <c r="AG70" i="39"/>
  <c r="AF70" i="39"/>
  <c r="AE70" i="39"/>
  <c r="AD70" i="39"/>
  <c r="AC70" i="39"/>
  <c r="AB70" i="39"/>
  <c r="AA70" i="39"/>
  <c r="Z70" i="39"/>
  <c r="Y70" i="39"/>
  <c r="X70" i="39"/>
  <c r="W70" i="39"/>
  <c r="V70" i="39"/>
  <c r="U70" i="39"/>
  <c r="T70" i="39"/>
  <c r="S70" i="39"/>
  <c r="R70" i="39"/>
  <c r="Q70" i="39"/>
  <c r="P70" i="39"/>
  <c r="O70" i="39"/>
  <c r="N70" i="39"/>
  <c r="M70" i="39"/>
  <c r="L70" i="39"/>
  <c r="K70" i="39"/>
  <c r="J70" i="39"/>
  <c r="AN69" i="39"/>
  <c r="AM69" i="39"/>
  <c r="AL69" i="39"/>
  <c r="AK69" i="39"/>
  <c r="AJ69" i="39"/>
  <c r="AI69" i="39"/>
  <c r="AH69" i="39"/>
  <c r="AG69" i="39"/>
  <c r="AF69" i="39"/>
  <c r="AE69" i="39"/>
  <c r="AD69" i="39"/>
  <c r="AC69" i="39"/>
  <c r="AB69" i="39"/>
  <c r="AA69" i="39"/>
  <c r="Z69" i="39"/>
  <c r="Y69" i="39"/>
  <c r="X69" i="39"/>
  <c r="W69" i="39"/>
  <c r="V69" i="39"/>
  <c r="U69" i="39"/>
  <c r="T69" i="39"/>
  <c r="S69" i="39"/>
  <c r="R69" i="39"/>
  <c r="Q69" i="39"/>
  <c r="P69" i="39"/>
  <c r="O69" i="39"/>
  <c r="N69" i="39"/>
  <c r="M69" i="39"/>
  <c r="L69" i="39"/>
  <c r="K69" i="39"/>
  <c r="J69" i="39"/>
  <c r="AN68" i="39"/>
  <c r="AM68" i="39"/>
  <c r="AL68" i="39"/>
  <c r="AK68" i="39"/>
  <c r="AJ68" i="39"/>
  <c r="AI68" i="39"/>
  <c r="AH68" i="39"/>
  <c r="AG68" i="39"/>
  <c r="AF68" i="39"/>
  <c r="AE68" i="39"/>
  <c r="AD68" i="39"/>
  <c r="AC68" i="39"/>
  <c r="AB68" i="39"/>
  <c r="AA68" i="39"/>
  <c r="Z68" i="39"/>
  <c r="Y68" i="39"/>
  <c r="X68" i="39"/>
  <c r="W68" i="39"/>
  <c r="V68" i="39"/>
  <c r="U68" i="39"/>
  <c r="T68" i="39"/>
  <c r="S68" i="39"/>
  <c r="R68" i="39"/>
  <c r="Q68" i="39"/>
  <c r="P68" i="39"/>
  <c r="O68" i="39"/>
  <c r="N68" i="39"/>
  <c r="M68" i="39"/>
  <c r="L68" i="39"/>
  <c r="K68" i="39"/>
  <c r="J68" i="39"/>
  <c r="AN67" i="39"/>
  <c r="AM67" i="39"/>
  <c r="AL67" i="39"/>
  <c r="AK67" i="39"/>
  <c r="AJ67" i="39"/>
  <c r="AI67" i="39"/>
  <c r="AH67" i="39"/>
  <c r="AG67" i="39"/>
  <c r="AF67" i="39"/>
  <c r="AE67" i="39"/>
  <c r="AD67" i="39"/>
  <c r="AC67" i="39"/>
  <c r="AB67" i="39"/>
  <c r="AA67" i="39"/>
  <c r="Z67" i="39"/>
  <c r="Y67" i="39"/>
  <c r="X67" i="39"/>
  <c r="W67" i="39"/>
  <c r="V67" i="39"/>
  <c r="U67" i="39"/>
  <c r="T67" i="39"/>
  <c r="S67" i="39"/>
  <c r="R67" i="39"/>
  <c r="Q67" i="39"/>
  <c r="P67" i="39"/>
  <c r="O67" i="39"/>
  <c r="N67" i="39"/>
  <c r="M67" i="39"/>
  <c r="L67" i="39"/>
  <c r="K67" i="39"/>
  <c r="J67" i="39"/>
  <c r="AN66" i="39"/>
  <c r="AM66" i="39"/>
  <c r="AL66" i="39"/>
  <c r="AK66" i="39"/>
  <c r="AJ66" i="39"/>
  <c r="AI66" i="39"/>
  <c r="AH66" i="39"/>
  <c r="AG66" i="39"/>
  <c r="AF66" i="39"/>
  <c r="AE66" i="39"/>
  <c r="AD66" i="39"/>
  <c r="AC66" i="39"/>
  <c r="AB66" i="39"/>
  <c r="AA66" i="39"/>
  <c r="Z66" i="39"/>
  <c r="Y66" i="39"/>
  <c r="X66" i="39"/>
  <c r="W66" i="39"/>
  <c r="V66" i="39"/>
  <c r="U66" i="39"/>
  <c r="T66" i="39"/>
  <c r="S66" i="39"/>
  <c r="R66" i="39"/>
  <c r="Q66" i="39"/>
  <c r="P66" i="39"/>
  <c r="O66" i="39"/>
  <c r="N66" i="39"/>
  <c r="M66" i="39"/>
  <c r="L66" i="39"/>
  <c r="K66" i="39"/>
  <c r="J66" i="39"/>
  <c r="AN65" i="39"/>
  <c r="AM65" i="39"/>
  <c r="AL65" i="39"/>
  <c r="AK65" i="39"/>
  <c r="AJ65" i="39"/>
  <c r="AI65" i="39"/>
  <c r="AH65" i="39"/>
  <c r="AG65" i="39"/>
  <c r="AF65" i="39"/>
  <c r="AE65" i="39"/>
  <c r="AD65" i="39"/>
  <c r="AC65" i="39"/>
  <c r="AB65" i="39"/>
  <c r="AA65" i="39"/>
  <c r="Z65" i="39"/>
  <c r="Y65" i="39"/>
  <c r="X65" i="39"/>
  <c r="W65" i="39"/>
  <c r="V65" i="39"/>
  <c r="U65" i="39"/>
  <c r="T65" i="39"/>
  <c r="S65" i="39"/>
  <c r="R65" i="39"/>
  <c r="Q65" i="39"/>
  <c r="P65" i="39"/>
  <c r="O65" i="39"/>
  <c r="N65" i="39"/>
  <c r="M65" i="39"/>
  <c r="L65" i="39"/>
  <c r="K65" i="39"/>
  <c r="J65" i="39"/>
  <c r="AN64" i="39"/>
  <c r="AM64" i="39"/>
  <c r="AL64" i="39"/>
  <c r="AK64" i="39"/>
  <c r="AJ64" i="39"/>
  <c r="AI64" i="39"/>
  <c r="AH64" i="39"/>
  <c r="AG64" i="39"/>
  <c r="AF64" i="39"/>
  <c r="AE64" i="39"/>
  <c r="AD64" i="39"/>
  <c r="AC64" i="39"/>
  <c r="AB64" i="39"/>
  <c r="AA64" i="39"/>
  <c r="Z64" i="39"/>
  <c r="Y64" i="39"/>
  <c r="X64" i="39"/>
  <c r="W64" i="39"/>
  <c r="V64" i="39"/>
  <c r="U64" i="39"/>
  <c r="T64" i="39"/>
  <c r="S64" i="39"/>
  <c r="R64" i="39"/>
  <c r="Q64" i="39"/>
  <c r="P64" i="39"/>
  <c r="O64" i="39"/>
  <c r="N64" i="39"/>
  <c r="M64" i="39"/>
  <c r="L64" i="39"/>
  <c r="K64" i="39"/>
  <c r="J64" i="39"/>
  <c r="AN63" i="39"/>
  <c r="AM63" i="39"/>
  <c r="AL63" i="39"/>
  <c r="AK63" i="39"/>
  <c r="AJ63" i="39"/>
  <c r="AI63" i="39"/>
  <c r="AH63" i="39"/>
  <c r="AG63" i="39"/>
  <c r="AF63" i="39"/>
  <c r="AE63" i="39"/>
  <c r="AD63" i="39"/>
  <c r="AC63" i="39"/>
  <c r="AB63" i="39"/>
  <c r="AA63" i="39"/>
  <c r="Z63" i="39"/>
  <c r="Y63" i="39"/>
  <c r="X63" i="39"/>
  <c r="W63" i="39"/>
  <c r="V63" i="39"/>
  <c r="U63" i="39"/>
  <c r="T63" i="39"/>
  <c r="S63" i="39"/>
  <c r="R63" i="39"/>
  <c r="Q63" i="39"/>
  <c r="P63" i="39"/>
  <c r="O63" i="39"/>
  <c r="N63" i="39"/>
  <c r="M63" i="39"/>
  <c r="L63" i="39"/>
  <c r="K63" i="39"/>
  <c r="J63" i="39"/>
  <c r="AN62" i="39"/>
  <c r="AM62" i="39"/>
  <c r="AL62" i="39"/>
  <c r="AK62" i="39"/>
  <c r="AJ62" i="39"/>
  <c r="AI62" i="39"/>
  <c r="AH62" i="39"/>
  <c r="AG62" i="39"/>
  <c r="AF62" i="39"/>
  <c r="AE62" i="39"/>
  <c r="AD62" i="39"/>
  <c r="AC62" i="39"/>
  <c r="AB62" i="39"/>
  <c r="AA62" i="39"/>
  <c r="Z62" i="39"/>
  <c r="Y62" i="39"/>
  <c r="X62" i="39"/>
  <c r="W62" i="39"/>
  <c r="V62" i="39"/>
  <c r="U62" i="39"/>
  <c r="T62" i="39"/>
  <c r="S62" i="39"/>
  <c r="R62" i="39"/>
  <c r="Q62" i="39"/>
  <c r="P62" i="39"/>
  <c r="O62" i="39"/>
  <c r="N62" i="39"/>
  <c r="M62" i="39"/>
  <c r="L62" i="39"/>
  <c r="K62" i="39"/>
  <c r="J62" i="39"/>
  <c r="AN61" i="39"/>
  <c r="AM61" i="39"/>
  <c r="AL61" i="39"/>
  <c r="AK61" i="39"/>
  <c r="AJ61" i="39"/>
  <c r="AI61" i="39"/>
  <c r="AH61" i="39"/>
  <c r="AG61" i="39"/>
  <c r="AF61" i="39"/>
  <c r="AE61" i="39"/>
  <c r="AD61" i="39"/>
  <c r="AC61" i="39"/>
  <c r="AB61" i="39"/>
  <c r="AA61" i="39"/>
  <c r="Z61" i="39"/>
  <c r="Y61" i="39"/>
  <c r="X61" i="39"/>
  <c r="W61" i="39"/>
  <c r="V61" i="39"/>
  <c r="U61" i="39"/>
  <c r="T61" i="39"/>
  <c r="S61" i="39"/>
  <c r="R61" i="39"/>
  <c r="Q61" i="39"/>
  <c r="P61" i="39"/>
  <c r="O61" i="39"/>
  <c r="N61" i="39"/>
  <c r="M61" i="39"/>
  <c r="L61" i="39"/>
  <c r="K61" i="39"/>
  <c r="J61" i="39"/>
  <c r="AN60" i="39"/>
  <c r="AM60" i="39"/>
  <c r="AL60" i="39"/>
  <c r="AK60" i="39"/>
  <c r="AJ60" i="39"/>
  <c r="AI60" i="39"/>
  <c r="AH60" i="39"/>
  <c r="AG60" i="39"/>
  <c r="AF60" i="39"/>
  <c r="AE60" i="39"/>
  <c r="AD60" i="39"/>
  <c r="AC60" i="39"/>
  <c r="AB60" i="39"/>
  <c r="AA60" i="39"/>
  <c r="Z60" i="39"/>
  <c r="Y60" i="39"/>
  <c r="X60" i="39"/>
  <c r="W60" i="39"/>
  <c r="V60" i="39"/>
  <c r="U60" i="39"/>
  <c r="T60" i="39"/>
  <c r="S60" i="39"/>
  <c r="R60" i="39"/>
  <c r="Q60" i="39"/>
  <c r="P60" i="39"/>
  <c r="O60" i="39"/>
  <c r="N60" i="39"/>
  <c r="M60" i="39"/>
  <c r="L60" i="39"/>
  <c r="K60" i="39"/>
  <c r="J60" i="39"/>
  <c r="AN59" i="39"/>
  <c r="AM59" i="39"/>
  <c r="AL59" i="39"/>
  <c r="AK59" i="39"/>
  <c r="AJ59" i="39"/>
  <c r="AI59" i="39"/>
  <c r="AH59" i="39"/>
  <c r="AG59" i="39"/>
  <c r="AF59" i="39"/>
  <c r="AE59" i="39"/>
  <c r="AD59" i="39"/>
  <c r="AC59" i="39"/>
  <c r="AB59" i="39"/>
  <c r="AA59" i="39"/>
  <c r="Z59" i="39"/>
  <c r="Y59" i="39"/>
  <c r="X59" i="39"/>
  <c r="W59" i="39"/>
  <c r="V59" i="39"/>
  <c r="U59" i="39"/>
  <c r="T59" i="39"/>
  <c r="S59" i="39"/>
  <c r="R59" i="39"/>
  <c r="Q59" i="39"/>
  <c r="P59" i="39"/>
  <c r="O59" i="39"/>
  <c r="N59" i="39"/>
  <c r="M59" i="39"/>
  <c r="L59" i="39"/>
  <c r="K59" i="39"/>
  <c r="J59" i="39"/>
  <c r="AN58" i="39"/>
  <c r="AM58" i="39"/>
  <c r="AL58" i="39"/>
  <c r="AK58" i="39"/>
  <c r="AJ58" i="39"/>
  <c r="AI58" i="39"/>
  <c r="AH58" i="39"/>
  <c r="AG58" i="39"/>
  <c r="AF58" i="39"/>
  <c r="AE58" i="39"/>
  <c r="AD58" i="39"/>
  <c r="AC58" i="39"/>
  <c r="AB58" i="39"/>
  <c r="AA58" i="39"/>
  <c r="Z58" i="39"/>
  <c r="Y58" i="39"/>
  <c r="X58" i="39"/>
  <c r="W58" i="39"/>
  <c r="V58" i="39"/>
  <c r="U58" i="39"/>
  <c r="T58" i="39"/>
  <c r="S58" i="39"/>
  <c r="R58" i="39"/>
  <c r="Q58" i="39"/>
  <c r="P58" i="39"/>
  <c r="O58" i="39"/>
  <c r="N58" i="39"/>
  <c r="M58" i="39"/>
  <c r="L58" i="39"/>
  <c r="K58" i="39"/>
  <c r="J58" i="39"/>
  <c r="AN57" i="39"/>
  <c r="AM57" i="39"/>
  <c r="AL57" i="39"/>
  <c r="AK57" i="39"/>
  <c r="AJ57" i="39"/>
  <c r="AI57" i="39"/>
  <c r="AH57" i="39"/>
  <c r="AG57" i="39"/>
  <c r="AF57" i="39"/>
  <c r="AE57" i="39"/>
  <c r="AD57" i="39"/>
  <c r="AC57" i="39"/>
  <c r="AB57" i="39"/>
  <c r="AA57" i="39"/>
  <c r="Z57" i="39"/>
  <c r="Y57" i="39"/>
  <c r="X57" i="39"/>
  <c r="W57" i="39"/>
  <c r="V57" i="39"/>
  <c r="U57" i="39"/>
  <c r="T57" i="39"/>
  <c r="S57" i="39"/>
  <c r="R57" i="39"/>
  <c r="Q57" i="39"/>
  <c r="P57" i="39"/>
  <c r="O57" i="39"/>
  <c r="N57" i="39"/>
  <c r="M57" i="39"/>
  <c r="L57" i="39"/>
  <c r="K57" i="39"/>
  <c r="J57" i="39"/>
  <c r="AN56" i="39"/>
  <c r="AM56" i="39"/>
  <c r="AL56" i="39"/>
  <c r="AK56" i="39"/>
  <c r="AJ56" i="39"/>
  <c r="AI56" i="39"/>
  <c r="AH56" i="39"/>
  <c r="AG56" i="39"/>
  <c r="AF56" i="39"/>
  <c r="AE56" i="39"/>
  <c r="AD56" i="39"/>
  <c r="AC56" i="39"/>
  <c r="AB56" i="39"/>
  <c r="AA56" i="39"/>
  <c r="Z56" i="39"/>
  <c r="Y56" i="39"/>
  <c r="X56" i="39"/>
  <c r="W56" i="39"/>
  <c r="V56" i="39"/>
  <c r="U56" i="39"/>
  <c r="T56" i="39"/>
  <c r="S56" i="39"/>
  <c r="R56" i="39"/>
  <c r="Q56" i="39"/>
  <c r="P56" i="39"/>
  <c r="O56" i="39"/>
  <c r="N56" i="39"/>
  <c r="M56" i="39"/>
  <c r="L56" i="39"/>
  <c r="K56" i="39"/>
  <c r="J56" i="39"/>
  <c r="AN55" i="39"/>
  <c r="AM55" i="39"/>
  <c r="AL55" i="39"/>
  <c r="AK55" i="39"/>
  <c r="AJ55" i="39"/>
  <c r="AI55" i="39"/>
  <c r="AH55" i="39"/>
  <c r="AG55" i="39"/>
  <c r="AF55" i="39"/>
  <c r="AE55" i="39"/>
  <c r="AD55" i="39"/>
  <c r="AC55" i="39"/>
  <c r="AB55" i="39"/>
  <c r="AA55" i="39"/>
  <c r="Z55" i="39"/>
  <c r="Y55" i="39"/>
  <c r="X55" i="39"/>
  <c r="W55" i="39"/>
  <c r="V55" i="39"/>
  <c r="U55" i="39"/>
  <c r="T55" i="39"/>
  <c r="S55" i="39"/>
  <c r="R55" i="39"/>
  <c r="Q55" i="39"/>
  <c r="P55" i="39"/>
  <c r="O55" i="39"/>
  <c r="N55" i="39"/>
  <c r="M55" i="39"/>
  <c r="L55" i="39"/>
  <c r="K55" i="39"/>
  <c r="J55" i="39"/>
  <c r="AN54" i="39"/>
  <c r="AM54" i="39"/>
  <c r="AL54" i="39"/>
  <c r="AK54" i="39"/>
  <c r="AJ54" i="39"/>
  <c r="AI54" i="39"/>
  <c r="AH54" i="39"/>
  <c r="AG54" i="39"/>
  <c r="AF54" i="39"/>
  <c r="AE54" i="39"/>
  <c r="AD54" i="39"/>
  <c r="AC54" i="39"/>
  <c r="AB54" i="39"/>
  <c r="AA54" i="39"/>
  <c r="Z54" i="39"/>
  <c r="Y54" i="39"/>
  <c r="X54" i="39"/>
  <c r="W54" i="39"/>
  <c r="V54" i="39"/>
  <c r="U54" i="39"/>
  <c r="T54" i="39"/>
  <c r="S54" i="39"/>
  <c r="R54" i="39"/>
  <c r="Q54" i="39"/>
  <c r="P54" i="39"/>
  <c r="O54" i="39"/>
  <c r="N54" i="39"/>
  <c r="M54" i="39"/>
  <c r="L54" i="39"/>
  <c r="K54" i="39"/>
  <c r="J54" i="39"/>
  <c r="AN53" i="39"/>
  <c r="AM53" i="39"/>
  <c r="AL53" i="39"/>
  <c r="AK53" i="39"/>
  <c r="AJ53" i="39"/>
  <c r="AI53" i="39"/>
  <c r="AH53" i="39"/>
  <c r="AG53" i="39"/>
  <c r="AF53" i="39"/>
  <c r="AE53" i="39"/>
  <c r="AD53" i="39"/>
  <c r="AC53" i="39"/>
  <c r="AB53" i="39"/>
  <c r="AA53" i="39"/>
  <c r="Z53" i="39"/>
  <c r="Y53" i="39"/>
  <c r="X53" i="39"/>
  <c r="W53" i="39"/>
  <c r="V53" i="39"/>
  <c r="U53" i="39"/>
  <c r="T53" i="39"/>
  <c r="S53" i="39"/>
  <c r="R53" i="39"/>
  <c r="Q53" i="39"/>
  <c r="P53" i="39"/>
  <c r="O53" i="39"/>
  <c r="N53" i="39"/>
  <c r="M53" i="39"/>
  <c r="L53" i="39"/>
  <c r="K53" i="39"/>
  <c r="J53" i="39"/>
  <c r="AN52" i="39"/>
  <c r="AM52" i="39"/>
  <c r="AL52" i="39"/>
  <c r="AK52" i="39"/>
  <c r="AJ52" i="39"/>
  <c r="AI52" i="39"/>
  <c r="AH52" i="39"/>
  <c r="AG52" i="39"/>
  <c r="AF52" i="39"/>
  <c r="AE52" i="39"/>
  <c r="AD52" i="39"/>
  <c r="AC52" i="39"/>
  <c r="AB52" i="39"/>
  <c r="AA52" i="39"/>
  <c r="Z52" i="39"/>
  <c r="Y52" i="39"/>
  <c r="X52" i="39"/>
  <c r="W52" i="39"/>
  <c r="V52" i="39"/>
  <c r="U52" i="39"/>
  <c r="T52" i="39"/>
  <c r="S52" i="39"/>
  <c r="R52" i="39"/>
  <c r="Q52" i="39"/>
  <c r="P52" i="39"/>
  <c r="O52" i="39"/>
  <c r="N52" i="39"/>
  <c r="M52" i="39"/>
  <c r="L52" i="39"/>
  <c r="K52" i="39"/>
  <c r="J52" i="39"/>
  <c r="AN51" i="39"/>
  <c r="AM51" i="39"/>
  <c r="AL51" i="39"/>
  <c r="AK51" i="39"/>
  <c r="AJ51" i="39"/>
  <c r="AI51" i="39"/>
  <c r="AH51" i="39"/>
  <c r="AG51" i="39"/>
  <c r="AF51" i="39"/>
  <c r="AE51" i="39"/>
  <c r="AD51" i="39"/>
  <c r="AC51" i="39"/>
  <c r="AB51" i="39"/>
  <c r="AA51" i="39"/>
  <c r="Z51" i="39"/>
  <c r="Y51" i="39"/>
  <c r="X51" i="39"/>
  <c r="W51" i="39"/>
  <c r="V51" i="39"/>
  <c r="U51" i="39"/>
  <c r="T51" i="39"/>
  <c r="S51" i="39"/>
  <c r="R51" i="39"/>
  <c r="Q51" i="39"/>
  <c r="P51" i="39"/>
  <c r="O51" i="39"/>
  <c r="N51" i="39"/>
  <c r="M51" i="39"/>
  <c r="L51" i="39"/>
  <c r="K51" i="39"/>
  <c r="J51" i="39"/>
  <c r="AN50" i="39"/>
  <c r="AM50" i="39"/>
  <c r="AL50" i="39"/>
  <c r="AK50" i="39"/>
  <c r="AJ50" i="39"/>
  <c r="AI50" i="39"/>
  <c r="AH50" i="39"/>
  <c r="AG50" i="39"/>
  <c r="AF50" i="39"/>
  <c r="AE50" i="39"/>
  <c r="AD50" i="39"/>
  <c r="AC50" i="39"/>
  <c r="AB50" i="39"/>
  <c r="AA50" i="39"/>
  <c r="Z50" i="39"/>
  <c r="Y50" i="39"/>
  <c r="X50" i="39"/>
  <c r="W50" i="39"/>
  <c r="V50" i="39"/>
  <c r="U50" i="39"/>
  <c r="T50" i="39"/>
  <c r="S50" i="39"/>
  <c r="R50" i="39"/>
  <c r="Q50" i="39"/>
  <c r="P50" i="39"/>
  <c r="O50" i="39"/>
  <c r="N50" i="39"/>
  <c r="M50" i="39"/>
  <c r="L50" i="39"/>
  <c r="K50" i="39"/>
  <c r="J50" i="39"/>
  <c r="AN49" i="39"/>
  <c r="AM49" i="39"/>
  <c r="AL49" i="39"/>
  <c r="AK49" i="39"/>
  <c r="AJ49" i="39"/>
  <c r="AI49" i="39"/>
  <c r="AH49" i="39"/>
  <c r="AG49" i="39"/>
  <c r="AF49" i="39"/>
  <c r="AE49" i="39"/>
  <c r="AD49" i="39"/>
  <c r="AC49" i="39"/>
  <c r="AB49" i="39"/>
  <c r="AA49" i="39"/>
  <c r="Z49" i="39"/>
  <c r="Y49" i="39"/>
  <c r="X49" i="39"/>
  <c r="W49" i="39"/>
  <c r="V49" i="39"/>
  <c r="U49" i="39"/>
  <c r="T49" i="39"/>
  <c r="S49" i="39"/>
  <c r="R49" i="39"/>
  <c r="Q49" i="39"/>
  <c r="P49" i="39"/>
  <c r="O49" i="39"/>
  <c r="N49" i="39"/>
  <c r="M49" i="39"/>
  <c r="L49" i="39"/>
  <c r="K49" i="39"/>
  <c r="J49" i="39"/>
  <c r="AN48" i="39"/>
  <c r="AM48" i="39"/>
  <c r="AL48" i="39"/>
  <c r="AK48" i="39"/>
  <c r="AJ48" i="39"/>
  <c r="AI48" i="39"/>
  <c r="AH48" i="39"/>
  <c r="AG48" i="39"/>
  <c r="AF48" i="39"/>
  <c r="AE48" i="39"/>
  <c r="AD48" i="39"/>
  <c r="AC48" i="39"/>
  <c r="AB48" i="39"/>
  <c r="AA48" i="39"/>
  <c r="Z48" i="39"/>
  <c r="Y48" i="39"/>
  <c r="X48" i="39"/>
  <c r="W48" i="39"/>
  <c r="V48" i="39"/>
  <c r="U48" i="39"/>
  <c r="T48" i="39"/>
  <c r="S48" i="39"/>
  <c r="R48" i="39"/>
  <c r="Q48" i="39"/>
  <c r="P48" i="39"/>
  <c r="O48" i="39"/>
  <c r="N48" i="39"/>
  <c r="M48" i="39"/>
  <c r="L48" i="39"/>
  <c r="K48" i="39"/>
  <c r="J48" i="39"/>
  <c r="AN47" i="39"/>
  <c r="AM47" i="39"/>
  <c r="AL47" i="39"/>
  <c r="AK47" i="39"/>
  <c r="AJ47" i="39"/>
  <c r="AI47" i="39"/>
  <c r="AH47" i="39"/>
  <c r="AG47" i="39"/>
  <c r="AF47" i="39"/>
  <c r="AE47" i="39"/>
  <c r="AD47" i="39"/>
  <c r="AC47" i="39"/>
  <c r="AB47" i="39"/>
  <c r="AA47" i="39"/>
  <c r="Z47" i="39"/>
  <c r="Y47" i="39"/>
  <c r="X47" i="39"/>
  <c r="W47" i="39"/>
  <c r="V47" i="39"/>
  <c r="U47" i="39"/>
  <c r="T47" i="39"/>
  <c r="S47" i="39"/>
  <c r="R47" i="39"/>
  <c r="Q47" i="39"/>
  <c r="P47" i="39"/>
  <c r="O47" i="39"/>
  <c r="N47" i="39"/>
  <c r="M47" i="39"/>
  <c r="L47" i="39"/>
  <c r="K47" i="39"/>
  <c r="J47" i="39"/>
  <c r="AN46" i="39"/>
  <c r="AM46" i="39"/>
  <c r="AL46" i="39"/>
  <c r="AK46" i="39"/>
  <c r="AJ46" i="39"/>
  <c r="AI46" i="39"/>
  <c r="AH46" i="39"/>
  <c r="AG46" i="39"/>
  <c r="AF46" i="39"/>
  <c r="AE46" i="39"/>
  <c r="AD46" i="39"/>
  <c r="AC46" i="39"/>
  <c r="AB46" i="39"/>
  <c r="AA46" i="39"/>
  <c r="Z46" i="39"/>
  <c r="Y46" i="39"/>
  <c r="X46" i="39"/>
  <c r="W46" i="39"/>
  <c r="V46" i="39"/>
  <c r="U46" i="39"/>
  <c r="T46" i="39"/>
  <c r="S46" i="39"/>
  <c r="R46" i="39"/>
  <c r="Q46" i="39"/>
  <c r="P46" i="39"/>
  <c r="O46" i="39"/>
  <c r="N46" i="39"/>
  <c r="M46" i="39"/>
  <c r="L46" i="39"/>
  <c r="K46" i="39"/>
  <c r="J46" i="39"/>
  <c r="AN45" i="39"/>
  <c r="AM45" i="39"/>
  <c r="AL45" i="39"/>
  <c r="AK45" i="39"/>
  <c r="AJ45" i="39"/>
  <c r="AI45" i="39"/>
  <c r="AH45" i="39"/>
  <c r="AG45" i="39"/>
  <c r="AF45" i="39"/>
  <c r="AE45" i="39"/>
  <c r="AD45" i="39"/>
  <c r="AC45" i="39"/>
  <c r="AB45" i="39"/>
  <c r="AA45" i="39"/>
  <c r="Z45" i="39"/>
  <c r="Y45" i="39"/>
  <c r="X45" i="39"/>
  <c r="W45" i="39"/>
  <c r="V45" i="39"/>
  <c r="U45" i="39"/>
  <c r="T45" i="39"/>
  <c r="S45" i="39"/>
  <c r="R45" i="39"/>
  <c r="Q45" i="39"/>
  <c r="P45" i="39"/>
  <c r="O45" i="39"/>
  <c r="N45" i="39"/>
  <c r="M45" i="39"/>
  <c r="L45" i="39"/>
  <c r="K45" i="39"/>
  <c r="J45" i="39"/>
  <c r="AN44" i="39"/>
  <c r="AM44" i="39"/>
  <c r="AL44" i="39"/>
  <c r="AK44" i="39"/>
  <c r="AJ44" i="39"/>
  <c r="AI44" i="39"/>
  <c r="AH44" i="39"/>
  <c r="AG44" i="39"/>
  <c r="AF44" i="39"/>
  <c r="AE44" i="39"/>
  <c r="AD44" i="39"/>
  <c r="AC44" i="39"/>
  <c r="AB44" i="39"/>
  <c r="AA44" i="39"/>
  <c r="Z44" i="39"/>
  <c r="Y44" i="39"/>
  <c r="X44" i="39"/>
  <c r="W44" i="39"/>
  <c r="V44" i="39"/>
  <c r="U44" i="39"/>
  <c r="T44" i="39"/>
  <c r="S44" i="39"/>
  <c r="R44" i="39"/>
  <c r="Q44" i="39"/>
  <c r="P44" i="39"/>
  <c r="O44" i="39"/>
  <c r="N44" i="39"/>
  <c r="M44" i="39"/>
  <c r="L44" i="39"/>
  <c r="K44" i="39"/>
  <c r="J44" i="39"/>
  <c r="AN43" i="39"/>
  <c r="AM43" i="39"/>
  <c r="AL43" i="39"/>
  <c r="AK43" i="39"/>
  <c r="AJ43" i="39"/>
  <c r="AI43" i="39"/>
  <c r="AH43" i="39"/>
  <c r="AG43" i="39"/>
  <c r="AF43" i="39"/>
  <c r="AE43" i="39"/>
  <c r="AD43" i="39"/>
  <c r="AC43" i="39"/>
  <c r="AB43" i="39"/>
  <c r="AA43" i="39"/>
  <c r="Z43" i="39"/>
  <c r="Y43" i="39"/>
  <c r="X43" i="39"/>
  <c r="W43" i="39"/>
  <c r="V43" i="39"/>
  <c r="U43" i="39"/>
  <c r="T43" i="39"/>
  <c r="S43" i="39"/>
  <c r="R43" i="39"/>
  <c r="Q43" i="39"/>
  <c r="P43" i="39"/>
  <c r="O43" i="39"/>
  <c r="N43" i="39"/>
  <c r="M43" i="39"/>
  <c r="L43" i="39"/>
  <c r="K43" i="39"/>
  <c r="J43" i="39"/>
  <c r="AN42" i="39"/>
  <c r="AM42" i="39"/>
  <c r="AL42" i="39"/>
  <c r="AK42" i="39"/>
  <c r="AJ42" i="39"/>
  <c r="AI42" i="39"/>
  <c r="AH42" i="39"/>
  <c r="AG42" i="39"/>
  <c r="AF42" i="39"/>
  <c r="AE42" i="39"/>
  <c r="AD42" i="39"/>
  <c r="AC42" i="39"/>
  <c r="AB42" i="39"/>
  <c r="AA42" i="39"/>
  <c r="Z42" i="39"/>
  <c r="Y42" i="39"/>
  <c r="X42" i="39"/>
  <c r="W42" i="39"/>
  <c r="V42" i="39"/>
  <c r="U42" i="39"/>
  <c r="T42" i="39"/>
  <c r="S42" i="39"/>
  <c r="R42" i="39"/>
  <c r="Q42" i="39"/>
  <c r="P42" i="39"/>
  <c r="O42" i="39"/>
  <c r="N42" i="39"/>
  <c r="M42" i="39"/>
  <c r="L42" i="39"/>
  <c r="K42" i="39"/>
  <c r="J42" i="39"/>
  <c r="AN41" i="39"/>
  <c r="AM41" i="39"/>
  <c r="AL41" i="39"/>
  <c r="AK41" i="39"/>
  <c r="AJ41" i="39"/>
  <c r="AI41" i="39"/>
  <c r="AH41" i="39"/>
  <c r="AG41" i="39"/>
  <c r="AF41" i="39"/>
  <c r="AE41" i="39"/>
  <c r="AD41" i="39"/>
  <c r="AC41" i="39"/>
  <c r="AB41" i="39"/>
  <c r="AA41" i="39"/>
  <c r="Z41" i="39"/>
  <c r="Y41" i="39"/>
  <c r="X41" i="39"/>
  <c r="W41" i="39"/>
  <c r="V41" i="39"/>
  <c r="U41" i="39"/>
  <c r="T41" i="39"/>
  <c r="S41" i="39"/>
  <c r="R41" i="39"/>
  <c r="Q41" i="39"/>
  <c r="P41" i="39"/>
  <c r="O41" i="39"/>
  <c r="N41" i="39"/>
  <c r="M41" i="39"/>
  <c r="L41" i="39"/>
  <c r="K41" i="39"/>
  <c r="J41" i="39"/>
  <c r="AN40" i="39"/>
  <c r="AM40" i="39"/>
  <c r="AL40" i="39"/>
  <c r="AK40" i="39"/>
  <c r="AJ40" i="39"/>
  <c r="AI40" i="39"/>
  <c r="AH40" i="39"/>
  <c r="AG40" i="39"/>
  <c r="AF40" i="39"/>
  <c r="AE40" i="39"/>
  <c r="AD40" i="39"/>
  <c r="AC40" i="39"/>
  <c r="AB40" i="39"/>
  <c r="AA40" i="39"/>
  <c r="Z40" i="39"/>
  <c r="Y40" i="39"/>
  <c r="X40" i="39"/>
  <c r="W40" i="39"/>
  <c r="V40" i="39"/>
  <c r="U40" i="39"/>
  <c r="T40" i="39"/>
  <c r="S40" i="39"/>
  <c r="R40" i="39"/>
  <c r="Q40" i="39"/>
  <c r="P40" i="39"/>
  <c r="O40" i="39"/>
  <c r="N40" i="39"/>
  <c r="M40" i="39"/>
  <c r="L40" i="39"/>
  <c r="K40" i="39"/>
  <c r="J40" i="39"/>
  <c r="AN39" i="39"/>
  <c r="AM39" i="39"/>
  <c r="AL39" i="39"/>
  <c r="AK39" i="39"/>
  <c r="AJ39" i="39"/>
  <c r="AI39" i="39"/>
  <c r="AH39" i="39"/>
  <c r="AG39" i="39"/>
  <c r="AF39" i="39"/>
  <c r="AE39" i="39"/>
  <c r="AD39" i="39"/>
  <c r="AC39" i="39"/>
  <c r="AB39" i="39"/>
  <c r="AA39" i="39"/>
  <c r="Z39" i="39"/>
  <c r="Y39" i="39"/>
  <c r="X39" i="39"/>
  <c r="W39" i="39"/>
  <c r="V39" i="39"/>
  <c r="U39" i="39"/>
  <c r="T39" i="39"/>
  <c r="S39" i="39"/>
  <c r="R39" i="39"/>
  <c r="Q39" i="39"/>
  <c r="P39" i="39"/>
  <c r="O39" i="39"/>
  <c r="N39" i="39"/>
  <c r="M39" i="39"/>
  <c r="L39" i="39"/>
  <c r="K39" i="39"/>
  <c r="J39" i="39"/>
  <c r="AN38" i="39"/>
  <c r="AM38" i="39"/>
  <c r="AL38" i="39"/>
  <c r="AK38" i="39"/>
  <c r="AJ38" i="39"/>
  <c r="AI38" i="39"/>
  <c r="AH38" i="39"/>
  <c r="AG38" i="39"/>
  <c r="AF38" i="39"/>
  <c r="AE38" i="39"/>
  <c r="AD38" i="39"/>
  <c r="AC38" i="39"/>
  <c r="AB38" i="39"/>
  <c r="AA38" i="39"/>
  <c r="Z38" i="39"/>
  <c r="Y38" i="39"/>
  <c r="X38" i="39"/>
  <c r="W38" i="39"/>
  <c r="V38" i="39"/>
  <c r="U38" i="39"/>
  <c r="T38" i="39"/>
  <c r="S38" i="39"/>
  <c r="R38" i="39"/>
  <c r="Q38" i="39"/>
  <c r="P38" i="39"/>
  <c r="O38" i="39"/>
  <c r="N38" i="39"/>
  <c r="M38" i="39"/>
  <c r="L38" i="39"/>
  <c r="K38" i="39"/>
  <c r="J38" i="39"/>
  <c r="AN37" i="39"/>
  <c r="AM37" i="39"/>
  <c r="AL37" i="39"/>
  <c r="AK37" i="39"/>
  <c r="AJ37" i="39"/>
  <c r="AI37" i="39"/>
  <c r="AH37" i="39"/>
  <c r="AG37" i="39"/>
  <c r="AF37" i="39"/>
  <c r="AE37" i="39"/>
  <c r="AD37" i="39"/>
  <c r="AC37" i="39"/>
  <c r="AB37" i="39"/>
  <c r="AA37" i="39"/>
  <c r="Z37" i="39"/>
  <c r="Y37" i="39"/>
  <c r="X37" i="39"/>
  <c r="W37" i="39"/>
  <c r="V37" i="39"/>
  <c r="U37" i="39"/>
  <c r="T37" i="39"/>
  <c r="S37" i="39"/>
  <c r="R37" i="39"/>
  <c r="Q37" i="39"/>
  <c r="P37" i="39"/>
  <c r="O37" i="39"/>
  <c r="N37" i="39"/>
  <c r="M37" i="39"/>
  <c r="L37" i="39"/>
  <c r="K37" i="39"/>
  <c r="J37" i="39"/>
  <c r="AN36" i="39"/>
  <c r="AM36" i="39"/>
  <c r="AL36" i="39"/>
  <c r="AK36" i="39"/>
  <c r="AJ36" i="39"/>
  <c r="AI36" i="39"/>
  <c r="AH36" i="39"/>
  <c r="AG36" i="39"/>
  <c r="AF36" i="39"/>
  <c r="AE36" i="39"/>
  <c r="AD36" i="39"/>
  <c r="AC36" i="39"/>
  <c r="AB36" i="39"/>
  <c r="AA36" i="39"/>
  <c r="Z36" i="39"/>
  <c r="Y36" i="39"/>
  <c r="X36" i="39"/>
  <c r="W36" i="39"/>
  <c r="V36" i="39"/>
  <c r="U36" i="39"/>
  <c r="T36" i="39"/>
  <c r="S36" i="39"/>
  <c r="R36" i="39"/>
  <c r="Q36" i="39"/>
  <c r="P36" i="39"/>
  <c r="O36" i="39"/>
  <c r="N36" i="39"/>
  <c r="M36" i="39"/>
  <c r="L36" i="39"/>
  <c r="K36" i="39"/>
  <c r="J36" i="39"/>
  <c r="AN35" i="39"/>
  <c r="AM35" i="39"/>
  <c r="AL35" i="39"/>
  <c r="AK35" i="39"/>
  <c r="AJ35" i="39"/>
  <c r="AI35" i="39"/>
  <c r="AH35" i="39"/>
  <c r="AG35" i="39"/>
  <c r="AF35" i="39"/>
  <c r="AE35" i="39"/>
  <c r="AD35" i="39"/>
  <c r="AC35" i="39"/>
  <c r="AB35" i="39"/>
  <c r="AA35" i="39"/>
  <c r="Z35" i="39"/>
  <c r="Y35" i="39"/>
  <c r="X35" i="39"/>
  <c r="W35" i="39"/>
  <c r="V35" i="39"/>
  <c r="U35" i="39"/>
  <c r="T35" i="39"/>
  <c r="S35" i="39"/>
  <c r="R35" i="39"/>
  <c r="Q35" i="39"/>
  <c r="P35" i="39"/>
  <c r="O35" i="39"/>
  <c r="N35" i="39"/>
  <c r="M35" i="39"/>
  <c r="L35" i="39"/>
  <c r="K35" i="39"/>
  <c r="J35" i="39"/>
  <c r="AN34" i="39"/>
  <c r="AM34" i="39"/>
  <c r="AL34" i="39"/>
  <c r="AK34" i="39"/>
  <c r="AJ34" i="39"/>
  <c r="AI34" i="39"/>
  <c r="AH34" i="39"/>
  <c r="AG34" i="39"/>
  <c r="AF34" i="39"/>
  <c r="AE34" i="39"/>
  <c r="AD34" i="39"/>
  <c r="AC34" i="39"/>
  <c r="AB34" i="39"/>
  <c r="AA34" i="39"/>
  <c r="Z34" i="39"/>
  <c r="Y34" i="39"/>
  <c r="X34" i="39"/>
  <c r="W34" i="39"/>
  <c r="V34" i="39"/>
  <c r="U34" i="39"/>
  <c r="T34" i="39"/>
  <c r="S34" i="39"/>
  <c r="R34" i="39"/>
  <c r="Q34" i="39"/>
  <c r="P34" i="39"/>
  <c r="O34" i="39"/>
  <c r="N34" i="39"/>
  <c r="M34" i="39"/>
  <c r="L34" i="39"/>
  <c r="K34" i="39"/>
  <c r="J34" i="39"/>
  <c r="AN33" i="39"/>
  <c r="AM33" i="39"/>
  <c r="AL33" i="39"/>
  <c r="AK33" i="39"/>
  <c r="AJ33" i="39"/>
  <c r="AI33" i="39"/>
  <c r="AH33" i="39"/>
  <c r="AG33" i="39"/>
  <c r="AF33" i="39"/>
  <c r="AE33" i="39"/>
  <c r="AD33" i="39"/>
  <c r="AC33" i="39"/>
  <c r="AB33" i="39"/>
  <c r="AA33" i="39"/>
  <c r="Z33" i="39"/>
  <c r="Y33" i="39"/>
  <c r="X33" i="39"/>
  <c r="W33" i="39"/>
  <c r="V33" i="39"/>
  <c r="U33" i="39"/>
  <c r="T33" i="39"/>
  <c r="S33" i="39"/>
  <c r="R33" i="39"/>
  <c r="Q33" i="39"/>
  <c r="P33" i="39"/>
  <c r="O33" i="39"/>
  <c r="N33" i="39"/>
  <c r="M33" i="39"/>
  <c r="L33" i="39"/>
  <c r="K33" i="39"/>
  <c r="J33" i="39"/>
  <c r="AN32" i="39"/>
  <c r="AM32" i="39"/>
  <c r="AL32" i="39"/>
  <c r="AK32" i="39"/>
  <c r="AJ32" i="39"/>
  <c r="AI32" i="39"/>
  <c r="AH32" i="39"/>
  <c r="AG32" i="39"/>
  <c r="AF32" i="39"/>
  <c r="AE32" i="39"/>
  <c r="AD32" i="39"/>
  <c r="AC32" i="39"/>
  <c r="AB32" i="39"/>
  <c r="AA32" i="39"/>
  <c r="Z32" i="39"/>
  <c r="Y32" i="39"/>
  <c r="X32" i="39"/>
  <c r="W32" i="39"/>
  <c r="V32" i="39"/>
  <c r="U32" i="39"/>
  <c r="T32" i="39"/>
  <c r="S32" i="39"/>
  <c r="R32" i="39"/>
  <c r="Q32" i="39"/>
  <c r="P32" i="39"/>
  <c r="O32" i="39"/>
  <c r="N32" i="39"/>
  <c r="M32" i="39"/>
  <c r="L32" i="39"/>
  <c r="K32" i="39"/>
  <c r="J32" i="39"/>
  <c r="AN31" i="39"/>
  <c r="AM31" i="39"/>
  <c r="AL31" i="39"/>
  <c r="AK31" i="39"/>
  <c r="AJ31" i="39"/>
  <c r="AI31" i="39"/>
  <c r="AH31" i="39"/>
  <c r="AG31" i="39"/>
  <c r="AF31" i="39"/>
  <c r="AE31" i="39"/>
  <c r="AD31" i="39"/>
  <c r="AC31" i="39"/>
  <c r="AB31" i="39"/>
  <c r="AA31" i="39"/>
  <c r="Z31" i="39"/>
  <c r="Y31" i="39"/>
  <c r="X31" i="39"/>
  <c r="W31" i="39"/>
  <c r="V31" i="39"/>
  <c r="U31" i="39"/>
  <c r="T31" i="39"/>
  <c r="S31" i="39"/>
  <c r="R31" i="39"/>
  <c r="Q31" i="39"/>
  <c r="P31" i="39"/>
  <c r="O31" i="39"/>
  <c r="N31" i="39"/>
  <c r="M31" i="39"/>
  <c r="L31" i="39"/>
  <c r="K31" i="39"/>
  <c r="J31" i="39"/>
  <c r="AN30" i="39"/>
  <c r="AM30" i="39"/>
  <c r="AL30" i="39"/>
  <c r="AK30" i="39"/>
  <c r="AJ30" i="39"/>
  <c r="AI30" i="39"/>
  <c r="AH30" i="39"/>
  <c r="AG30" i="39"/>
  <c r="AF30" i="39"/>
  <c r="AE30" i="39"/>
  <c r="AD30" i="39"/>
  <c r="AC30" i="39"/>
  <c r="AB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AN29" i="39"/>
  <c r="AM29" i="39"/>
  <c r="AL29" i="39"/>
  <c r="AK29" i="39"/>
  <c r="AJ29" i="39"/>
  <c r="AI29" i="39"/>
  <c r="AH29" i="39"/>
  <c r="AG29" i="39"/>
  <c r="AF29" i="39"/>
  <c r="AE29" i="39"/>
  <c r="AD29" i="39"/>
  <c r="AC29" i="39"/>
  <c r="AB29" i="39"/>
  <c r="AA29" i="39"/>
  <c r="Z29" i="39"/>
  <c r="Y29" i="39"/>
  <c r="X29" i="39"/>
  <c r="W29" i="39"/>
  <c r="V29" i="39"/>
  <c r="U29" i="39"/>
  <c r="T29" i="39"/>
  <c r="S29" i="39"/>
  <c r="R29" i="39"/>
  <c r="Q29" i="39"/>
  <c r="P29" i="39"/>
  <c r="O29" i="39"/>
  <c r="N29" i="39"/>
  <c r="M29" i="39"/>
  <c r="L29" i="39"/>
  <c r="K29" i="39"/>
  <c r="J29" i="39"/>
  <c r="AN28" i="39"/>
  <c r="AM28" i="39"/>
  <c r="AL28" i="39"/>
  <c r="AK28" i="39"/>
  <c r="AJ28" i="39"/>
  <c r="AI28" i="39"/>
  <c r="AH28" i="39"/>
  <c r="AG28" i="39"/>
  <c r="AF28" i="39"/>
  <c r="AE28" i="39"/>
  <c r="AD28" i="39"/>
  <c r="AC28" i="39"/>
  <c r="AB28" i="39"/>
  <c r="AA28" i="39"/>
  <c r="Z28" i="39"/>
  <c r="Y28" i="39"/>
  <c r="X28" i="39"/>
  <c r="W28" i="39"/>
  <c r="V28" i="39"/>
  <c r="U28" i="39"/>
  <c r="T28" i="39"/>
  <c r="S28" i="39"/>
  <c r="R28" i="39"/>
  <c r="Q28" i="39"/>
  <c r="P28" i="39"/>
  <c r="O28" i="39"/>
  <c r="N28" i="39"/>
  <c r="M28" i="39"/>
  <c r="L28" i="39"/>
  <c r="K28" i="39"/>
  <c r="J28" i="39"/>
  <c r="AN27" i="39"/>
  <c r="AM27" i="39"/>
  <c r="AL27" i="39"/>
  <c r="AK27" i="39"/>
  <c r="AJ27" i="39"/>
  <c r="AI27" i="39"/>
  <c r="AH27" i="39"/>
  <c r="AG27" i="39"/>
  <c r="AF27" i="39"/>
  <c r="AE27" i="39"/>
  <c r="AD27" i="39"/>
  <c r="AC27" i="39"/>
  <c r="AB27" i="39"/>
  <c r="AA27" i="39"/>
  <c r="Z27" i="39"/>
  <c r="Y27" i="39"/>
  <c r="X27" i="39"/>
  <c r="W27" i="39"/>
  <c r="V27" i="39"/>
  <c r="U27" i="39"/>
  <c r="T27" i="39"/>
  <c r="S27" i="39"/>
  <c r="R27" i="39"/>
  <c r="Q27" i="39"/>
  <c r="P27" i="39"/>
  <c r="O27" i="39"/>
  <c r="N27" i="39"/>
  <c r="M27" i="39"/>
  <c r="L27" i="39"/>
  <c r="K27" i="39"/>
  <c r="J27" i="39"/>
  <c r="AN26" i="39"/>
  <c r="AM26" i="39"/>
  <c r="AL26" i="39"/>
  <c r="AK26" i="39"/>
  <c r="AJ26" i="39"/>
  <c r="AI26" i="39"/>
  <c r="AH26" i="39"/>
  <c r="AG26" i="39"/>
  <c r="AF26" i="39"/>
  <c r="AE26" i="39"/>
  <c r="AD26" i="39"/>
  <c r="AC26" i="39"/>
  <c r="AB26" i="39"/>
  <c r="AA26" i="39"/>
  <c r="Z26" i="39"/>
  <c r="Y26" i="39"/>
  <c r="X26" i="39"/>
  <c r="W26" i="39"/>
  <c r="V26" i="39"/>
  <c r="U26" i="39"/>
  <c r="T26" i="39"/>
  <c r="S26" i="39"/>
  <c r="R26" i="39"/>
  <c r="Q26" i="39"/>
  <c r="P26" i="39"/>
  <c r="O26" i="39"/>
  <c r="N26" i="39"/>
  <c r="M26" i="39"/>
  <c r="L26" i="39"/>
  <c r="K26" i="39"/>
  <c r="J26" i="39"/>
  <c r="AN25" i="39"/>
  <c r="AM25" i="39"/>
  <c r="AL25" i="39"/>
  <c r="AK25" i="39"/>
  <c r="AJ25" i="39"/>
  <c r="AI25" i="39"/>
  <c r="AH25" i="39"/>
  <c r="AG25" i="39"/>
  <c r="AF25" i="39"/>
  <c r="AE25" i="39"/>
  <c r="AD25" i="39"/>
  <c r="AC25" i="39"/>
  <c r="AB25" i="39"/>
  <c r="AA25" i="39"/>
  <c r="Z25" i="39"/>
  <c r="Y25" i="39"/>
  <c r="X25" i="39"/>
  <c r="W25" i="39"/>
  <c r="V25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AN24" i="39"/>
  <c r="AM24" i="39"/>
  <c r="AL24" i="39"/>
  <c r="AK24" i="39"/>
  <c r="AJ24" i="39"/>
  <c r="AI24" i="39"/>
  <c r="AH24" i="39"/>
  <c r="AG24" i="39"/>
  <c r="AF24" i="39"/>
  <c r="AE24" i="39"/>
  <c r="AD24" i="39"/>
  <c r="AC24" i="39"/>
  <c r="AB24" i="39"/>
  <c r="AA24" i="39"/>
  <c r="Z24" i="39"/>
  <c r="Y24" i="39"/>
  <c r="X24" i="39"/>
  <c r="W24" i="39"/>
  <c r="V24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AN23" i="39"/>
  <c r="AM23" i="39"/>
  <c r="AL23" i="39"/>
  <c r="AK23" i="39"/>
  <c r="AJ23" i="39"/>
  <c r="AI23" i="39"/>
  <c r="AH23" i="39"/>
  <c r="AG23" i="39"/>
  <c r="AF23" i="39"/>
  <c r="AE23" i="39"/>
  <c r="AD23" i="39"/>
  <c r="AC23" i="39"/>
  <c r="AB23" i="39"/>
  <c r="AA23" i="39"/>
  <c r="Z23" i="39"/>
  <c r="Y23" i="39"/>
  <c r="X23" i="39"/>
  <c r="W23" i="39"/>
  <c r="V23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AN22" i="39"/>
  <c r="AM22" i="39"/>
  <c r="AL22" i="39"/>
  <c r="AK22" i="39"/>
  <c r="AJ22" i="39"/>
  <c r="AI22" i="39"/>
  <c r="AH22" i="39"/>
  <c r="AG22" i="39"/>
  <c r="AF22" i="39"/>
  <c r="AE22" i="39"/>
  <c r="AD22" i="39"/>
  <c r="AC22" i="39"/>
  <c r="AB22" i="39"/>
  <c r="AA22" i="39"/>
  <c r="Z22" i="39"/>
  <c r="Y22" i="39"/>
  <c r="X22" i="39"/>
  <c r="W22" i="39"/>
  <c r="V22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AN21" i="39"/>
  <c r="AM21" i="39"/>
  <c r="AL21" i="39"/>
  <c r="AK21" i="39"/>
  <c r="AJ21" i="39"/>
  <c r="AI21" i="39"/>
  <c r="AH21" i="39"/>
  <c r="AG21" i="39"/>
  <c r="AF21" i="39"/>
  <c r="AE21" i="39"/>
  <c r="AD21" i="39"/>
  <c r="AC21" i="39"/>
  <c r="AB21" i="39"/>
  <c r="AA21" i="39"/>
  <c r="Z21" i="39"/>
  <c r="Y21" i="39"/>
  <c r="X21" i="39"/>
  <c r="W21" i="39"/>
  <c r="V21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AN20" i="39"/>
  <c r="AM20" i="39"/>
  <c r="AL20" i="39"/>
  <c r="AK20" i="39"/>
  <c r="AJ20" i="39"/>
  <c r="AI20" i="39"/>
  <c r="AH20" i="39"/>
  <c r="AG20" i="39"/>
  <c r="AF20" i="39"/>
  <c r="AE20" i="39"/>
  <c r="AD20" i="39"/>
  <c r="AC20" i="39"/>
  <c r="AB20" i="39"/>
  <c r="AA20" i="39"/>
  <c r="Z20" i="39"/>
  <c r="Y20" i="39"/>
  <c r="X20" i="39"/>
  <c r="W20" i="39"/>
  <c r="V20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AN19" i="39"/>
  <c r="AM19" i="39"/>
  <c r="AL19" i="39"/>
  <c r="AK19" i="39"/>
  <c r="AJ19" i="39"/>
  <c r="AI19" i="39"/>
  <c r="AH19" i="39"/>
  <c r="AG19" i="39"/>
  <c r="AF19" i="39"/>
  <c r="AE19" i="39"/>
  <c r="AD19" i="39"/>
  <c r="AC19" i="39"/>
  <c r="AB19" i="39"/>
  <c r="AA19" i="39"/>
  <c r="Z19" i="39"/>
  <c r="Y19" i="39"/>
  <c r="X19" i="39"/>
  <c r="W19" i="39"/>
  <c r="V19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AN18" i="39"/>
  <c r="AM18" i="39"/>
  <c r="AL18" i="39"/>
  <c r="AK18" i="39"/>
  <c r="AJ18" i="39"/>
  <c r="AI18" i="39"/>
  <c r="AH18" i="39"/>
  <c r="AG18" i="39"/>
  <c r="AF18" i="39"/>
  <c r="AE18" i="39"/>
  <c r="AD18" i="39"/>
  <c r="AC18" i="39"/>
  <c r="AB18" i="39"/>
  <c r="AA18" i="39"/>
  <c r="Z18" i="39"/>
  <c r="Y18" i="39"/>
  <c r="X18" i="39"/>
  <c r="W18" i="39"/>
  <c r="V18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AN17" i="39"/>
  <c r="AM17" i="39"/>
  <c r="AL17" i="39"/>
  <c r="AK17" i="39"/>
  <c r="AJ17" i="39"/>
  <c r="AI17" i="39"/>
  <c r="AH17" i="39"/>
  <c r="AG17" i="39"/>
  <c r="AF17" i="39"/>
  <c r="AE17" i="39"/>
  <c r="AD17" i="39"/>
  <c r="AC17" i="39"/>
  <c r="AB17" i="39"/>
  <c r="AA17" i="39"/>
  <c r="Z17" i="39"/>
  <c r="Y17" i="39"/>
  <c r="X17" i="39"/>
  <c r="W17" i="39"/>
  <c r="V17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AN16" i="39"/>
  <c r="AM16" i="39"/>
  <c r="AL16" i="39"/>
  <c r="AK16" i="39"/>
  <c r="AJ16" i="39"/>
  <c r="AI16" i="39"/>
  <c r="AH16" i="39"/>
  <c r="AG16" i="39"/>
  <c r="AF16" i="39"/>
  <c r="AE16" i="39"/>
  <c r="AD16" i="39"/>
  <c r="AC16" i="39"/>
  <c r="AB16" i="39"/>
  <c r="AA16" i="39"/>
  <c r="Z16" i="39"/>
  <c r="Y16" i="39"/>
  <c r="X16" i="39"/>
  <c r="W16" i="39"/>
  <c r="V16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AN15" i="39"/>
  <c r="AM15" i="39"/>
  <c r="AL15" i="39"/>
  <c r="AK15" i="39"/>
  <c r="AJ15" i="39"/>
  <c r="AI15" i="39"/>
  <c r="AH15" i="39"/>
  <c r="AG15" i="39"/>
  <c r="AF15" i="39"/>
  <c r="AE15" i="39"/>
  <c r="AD15" i="39"/>
  <c r="AC15" i="39"/>
  <c r="AB15" i="39"/>
  <c r="AA15" i="39"/>
  <c r="Z15" i="39"/>
  <c r="Y15" i="39"/>
  <c r="X15" i="39"/>
  <c r="W15" i="39"/>
  <c r="V15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AN14" i="39"/>
  <c r="AM14" i="39"/>
  <c r="AL14" i="39"/>
  <c r="AK14" i="39"/>
  <c r="AJ14" i="39"/>
  <c r="AI14" i="39"/>
  <c r="AH14" i="39"/>
  <c r="AG14" i="39"/>
  <c r="AF14" i="39"/>
  <c r="AE14" i="39"/>
  <c r="AD14" i="39"/>
  <c r="AC14" i="39"/>
  <c r="AB14" i="39"/>
  <c r="AA14" i="39"/>
  <c r="Z14" i="39"/>
  <c r="Y14" i="39"/>
  <c r="X14" i="39"/>
  <c r="W14" i="39"/>
  <c r="V14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AN13" i="39"/>
  <c r="AM13" i="39"/>
  <c r="AL13" i="39"/>
  <c r="AK13" i="39"/>
  <c r="AJ13" i="39"/>
  <c r="AI13" i="39"/>
  <c r="AH13" i="39"/>
  <c r="AG13" i="39"/>
  <c r="AF13" i="39"/>
  <c r="AE13" i="39"/>
  <c r="AD13" i="39"/>
  <c r="AC13" i="39"/>
  <c r="AB13" i="39"/>
  <c r="AA13" i="39"/>
  <c r="Z13" i="39"/>
  <c r="Y13" i="39"/>
  <c r="X13" i="39"/>
  <c r="W13" i="39"/>
  <c r="V13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AN12" i="39"/>
  <c r="AM12" i="39"/>
  <c r="AL12" i="39"/>
  <c r="AK12" i="39"/>
  <c r="AJ12" i="39"/>
  <c r="AI12" i="39"/>
  <c r="AH12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AN11" i="39"/>
  <c r="AM11" i="39"/>
  <c r="AL11" i="39"/>
  <c r="AK11" i="39"/>
  <c r="AJ11" i="39"/>
  <c r="AI11" i="39"/>
  <c r="AH11" i="39"/>
  <c r="AG11" i="39"/>
  <c r="AF11" i="39"/>
  <c r="AE11" i="39"/>
  <c r="AD11" i="39"/>
  <c r="AC11" i="39"/>
  <c r="AB11" i="39"/>
  <c r="AA11" i="39"/>
  <c r="Z11" i="39"/>
  <c r="Y11" i="39"/>
  <c r="X11" i="39"/>
  <c r="W11" i="39"/>
  <c r="V11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AN10" i="39"/>
  <c r="AM10" i="39"/>
  <c r="AL10" i="39"/>
  <c r="AK10" i="39"/>
  <c r="AJ10" i="39"/>
  <c r="AI10" i="39"/>
  <c r="AH10" i="39"/>
  <c r="AG10" i="39"/>
  <c r="AF10" i="39"/>
  <c r="AE10" i="39"/>
  <c r="AD10" i="39"/>
  <c r="AC10" i="39"/>
  <c r="AB10" i="39"/>
  <c r="AA10" i="39"/>
  <c r="Z10" i="39"/>
  <c r="Y10" i="39"/>
  <c r="X10" i="39"/>
  <c r="W10" i="39"/>
  <c r="V10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AN9" i="39"/>
  <c r="AM9" i="39"/>
  <c r="AL9" i="39"/>
  <c r="AK9" i="39"/>
  <c r="AJ9" i="39"/>
  <c r="AI9" i="39"/>
  <c r="AH9" i="39"/>
  <c r="AG9" i="39"/>
  <c r="AF9" i="39"/>
  <c r="AE9" i="39"/>
  <c r="AD9" i="39"/>
  <c r="AC9" i="39"/>
  <c r="AB9" i="39"/>
  <c r="AA9" i="39"/>
  <c r="Z9" i="39"/>
  <c r="Y9" i="39"/>
  <c r="X9" i="39"/>
  <c r="W9" i="39"/>
  <c r="V9" i="39"/>
  <c r="U9" i="39"/>
  <c r="T9" i="39"/>
  <c r="S9" i="39"/>
  <c r="R9" i="39"/>
  <c r="Q9" i="39"/>
  <c r="P9" i="39"/>
  <c r="O9" i="39"/>
  <c r="N9" i="39"/>
  <c r="M9" i="39"/>
  <c r="L9" i="39"/>
  <c r="K9" i="39"/>
  <c r="J9" i="39"/>
  <c r="AN8" i="39"/>
  <c r="AM8" i="39"/>
  <c r="AL8" i="39"/>
  <c r="AK8" i="39"/>
  <c r="AJ8" i="39"/>
  <c r="AI8" i="39"/>
  <c r="AH8" i="39"/>
  <c r="AG8" i="39"/>
  <c r="AF8" i="39"/>
  <c r="AE8" i="39"/>
  <c r="AD8" i="39"/>
  <c r="AC8" i="39"/>
  <c r="AB8" i="39"/>
  <c r="AA8" i="39"/>
  <c r="Z8" i="39"/>
  <c r="Y8" i="39"/>
  <c r="X8" i="39"/>
  <c r="W8" i="39"/>
  <c r="V8" i="39"/>
  <c r="U8" i="39"/>
  <c r="T8" i="39"/>
  <c r="S8" i="39"/>
  <c r="R8" i="39"/>
  <c r="Q8" i="39"/>
  <c r="P8" i="39"/>
  <c r="O8" i="39"/>
  <c r="N8" i="39"/>
  <c r="M8" i="39"/>
  <c r="L8" i="39"/>
  <c r="K8" i="39"/>
  <c r="J8" i="39"/>
  <c r="AN7" i="39"/>
  <c r="AM7" i="39"/>
  <c r="AL7" i="39"/>
  <c r="AK7" i="39"/>
  <c r="AJ7" i="39"/>
  <c r="AI7" i="39"/>
  <c r="AH7" i="39"/>
  <c r="AG7" i="39"/>
  <c r="AF7" i="39"/>
  <c r="AE7" i="39"/>
  <c r="AD7" i="39"/>
  <c r="AC7" i="39"/>
  <c r="AB7" i="39"/>
  <c r="AA7" i="39"/>
  <c r="Z7" i="39"/>
  <c r="Y7" i="39"/>
  <c r="X7" i="39"/>
  <c r="W7" i="39"/>
  <c r="V7" i="39"/>
  <c r="U7" i="39"/>
  <c r="T7" i="39"/>
  <c r="S7" i="39"/>
  <c r="R7" i="39"/>
  <c r="Q7" i="39"/>
  <c r="P7" i="39"/>
  <c r="O7" i="39"/>
  <c r="N7" i="39"/>
  <c r="M7" i="39"/>
  <c r="L7" i="39"/>
  <c r="K7" i="39"/>
  <c r="J7" i="39"/>
  <c r="AN6" i="39"/>
  <c r="AM6" i="39"/>
  <c r="AL6" i="39"/>
  <c r="AK6" i="39"/>
  <c r="AJ6" i="39"/>
  <c r="AI6" i="39"/>
  <c r="AH6" i="39"/>
  <c r="AG6" i="39"/>
  <c r="AF6" i="39"/>
  <c r="AE6" i="39"/>
  <c r="AD6" i="39"/>
  <c r="AC6" i="39"/>
  <c r="AB6" i="39"/>
  <c r="AA6" i="39"/>
  <c r="Z6" i="39"/>
  <c r="Y6" i="39"/>
  <c r="X6" i="39"/>
  <c r="W6" i="39"/>
  <c r="V6" i="39"/>
  <c r="U6" i="39"/>
  <c r="T6" i="39"/>
  <c r="S6" i="39"/>
  <c r="R6" i="39"/>
  <c r="Q6" i="39"/>
  <c r="P6" i="39"/>
  <c r="O6" i="39"/>
  <c r="N6" i="39"/>
  <c r="M6" i="39"/>
  <c r="L6" i="39"/>
  <c r="K6" i="39"/>
  <c r="J6" i="39"/>
  <c r="AD3" i="45" l="1"/>
  <c r="AC3" i="45"/>
  <c r="AA190" i="39"/>
  <c r="AA199" i="39"/>
  <c r="L185" i="39"/>
  <c r="L216" i="39"/>
  <c r="AF189" i="39"/>
  <c r="Y199" i="39"/>
  <c r="Y209" i="39"/>
  <c r="O198" i="39"/>
  <c r="N204" i="39"/>
  <c r="N5" i="39" s="1"/>
  <c r="M185" i="39"/>
  <c r="M216" i="39"/>
  <c r="AI198" i="39"/>
  <c r="AF198" i="39"/>
  <c r="AE198" i="39"/>
  <c r="AD199" i="39"/>
  <c r="W190" i="39"/>
  <c r="AN199" i="39"/>
  <c r="AN5" i="39" s="1"/>
  <c r="AC216" i="39"/>
  <c r="AG189" i="39"/>
  <c r="AG199" i="39"/>
  <c r="AD190" i="39"/>
  <c r="AA194" i="39"/>
  <c r="AA209" i="39"/>
  <c r="R185" i="39"/>
  <c r="AF204" i="39"/>
  <c r="AH189" i="39"/>
  <c r="AE189" i="39"/>
  <c r="P199" i="39"/>
  <c r="U199" i="39"/>
  <c r="AC204" i="39"/>
  <c r="AB190" i="39"/>
  <c r="AE204" i="39"/>
  <c r="AI185" i="39"/>
  <c r="AH209" i="39"/>
  <c r="AF216" i="39"/>
  <c r="AE194" i="39"/>
  <c r="AD194" i="39"/>
  <c r="AC190" i="39"/>
  <c r="AB204" i="39"/>
  <c r="V199" i="39"/>
  <c r="T199" i="39"/>
  <c r="R199" i="39"/>
  <c r="Q199" i="39"/>
  <c r="P185" i="39"/>
  <c r="O199" i="39"/>
  <c r="O197" i="39" s="1"/>
  <c r="M199" i="39"/>
  <c r="J199" i="39"/>
  <c r="AF197" i="39"/>
  <c r="AA145" i="39"/>
  <c r="P204" i="39"/>
  <c r="AJ204" i="39"/>
  <c r="AH199" i="39"/>
  <c r="S216" i="39"/>
  <c r="AD150" i="39"/>
  <c r="R204" i="39"/>
  <c r="Z150" i="39"/>
  <c r="T204" i="39"/>
  <c r="R209" i="39"/>
  <c r="AK216" i="39"/>
  <c r="AK185" i="39"/>
  <c r="AJ185" i="39"/>
  <c r="AI199" i="39"/>
  <c r="AI197" i="39" s="1"/>
  <c r="AI204" i="39"/>
  <c r="AH156" i="39"/>
  <c r="AG209" i="39"/>
  <c r="AG185" i="39"/>
  <c r="AF194" i="39"/>
  <c r="AF209" i="39"/>
  <c r="AE185" i="39"/>
  <c r="AE199" i="39"/>
  <c r="AE197" i="39" s="1"/>
  <c r="AD156" i="39"/>
  <c r="Y156" i="39"/>
  <c r="T185" i="39"/>
  <c r="S185" i="39"/>
  <c r="S204" i="39"/>
  <c r="Q204" i="39"/>
  <c r="Q185" i="39"/>
  <c r="K156" i="39"/>
  <c r="K5" i="39" s="1"/>
  <c r="AM190" i="39"/>
  <c r="AK204" i="39"/>
  <c r="AI194" i="39"/>
  <c r="AB156" i="39"/>
  <c r="AA204" i="39"/>
  <c r="Z185" i="39"/>
  <c r="Z199" i="39"/>
  <c r="Z204" i="39"/>
  <c r="Z194" i="39"/>
  <c r="Y185" i="39"/>
  <c r="Y204" i="39"/>
  <c r="Y190" i="39"/>
  <c r="X199" i="39"/>
  <c r="W150" i="39"/>
  <c r="W156" i="39"/>
  <c r="W194" i="39"/>
  <c r="U204" i="39"/>
  <c r="U209" i="39"/>
  <c r="U190" i="39"/>
  <c r="U145" i="39"/>
  <c r="U150" i="39"/>
  <c r="T216" i="39"/>
  <c r="S190" i="39"/>
  <c r="Q150" i="39"/>
  <c r="O216" i="39"/>
  <c r="O162" i="39"/>
  <c r="AO162" i="39" s="1"/>
  <c r="O204" i="39"/>
  <c r="M145" i="39"/>
  <c r="J204" i="39"/>
  <c r="AM199" i="39"/>
  <c r="AM204" i="39"/>
  <c r="AL199" i="39"/>
  <c r="AL5" i="39" s="1"/>
  <c r="AK190" i="39"/>
  <c r="AK189" i="39" s="1"/>
  <c r="AJ199" i="39"/>
  <c r="AH185" i="39"/>
  <c r="AH204" i="39"/>
  <c r="AG156" i="39"/>
  <c r="Z156" i="39"/>
  <c r="Z190" i="39"/>
  <c r="X156" i="39"/>
  <c r="W185" i="39"/>
  <c r="W204" i="39"/>
  <c r="V156" i="39"/>
  <c r="U216" i="39"/>
  <c r="R190" i="39"/>
  <c r="Q156" i="39"/>
  <c r="O190" i="39"/>
  <c r="O185" i="39"/>
  <c r="O209" i="39"/>
  <c r="O156" i="39"/>
  <c r="AF185" i="39"/>
  <c r="AG204" i="39"/>
  <c r="AD145" i="39"/>
  <c r="Z216" i="39"/>
  <c r="X190" i="39"/>
  <c r="V185" i="39"/>
  <c r="AO15" i="39"/>
  <c r="AO27" i="39"/>
  <c r="AO35" i="39"/>
  <c r="AO11" i="39"/>
  <c r="AO19" i="39"/>
  <c r="AO43" i="39"/>
  <c r="AO51" i="39"/>
  <c r="AO59" i="39"/>
  <c r="AO79" i="39"/>
  <c r="AO83" i="39"/>
  <c r="AO87" i="39"/>
  <c r="AO91" i="39"/>
  <c r="AO95" i="39"/>
  <c r="AO103" i="39"/>
  <c r="AO111" i="39"/>
  <c r="AO115" i="39"/>
  <c r="AO119" i="39"/>
  <c r="AO123" i="39"/>
  <c r="AO127" i="39"/>
  <c r="AO155" i="39"/>
  <c r="AO39" i="39"/>
  <c r="AO55" i="39"/>
  <c r="AO63" i="39"/>
  <c r="AO99" i="39"/>
  <c r="AO23" i="39"/>
  <c r="AO47" i="39"/>
  <c r="AO67" i="39"/>
  <c r="AO71" i="39"/>
  <c r="AO75" i="39"/>
  <c r="AO107" i="39"/>
  <c r="AO7" i="39"/>
  <c r="AO31" i="39"/>
  <c r="AO9" i="39"/>
  <c r="AO13" i="39"/>
  <c r="AO17" i="39"/>
  <c r="AO21" i="39"/>
  <c r="AO25" i="39"/>
  <c r="AO29" i="39"/>
  <c r="AO33" i="39"/>
  <c r="AO10" i="39"/>
  <c r="AO14" i="39"/>
  <c r="AO18" i="39"/>
  <c r="AO22" i="39"/>
  <c r="AO26" i="39"/>
  <c r="AO30" i="39"/>
  <c r="AO34" i="39"/>
  <c r="AO38" i="39"/>
  <c r="AO42" i="39"/>
  <c r="AO46" i="39"/>
  <c r="AO50" i="39"/>
  <c r="AO54" i="39"/>
  <c r="AO58" i="39"/>
  <c r="AO62" i="39"/>
  <c r="AO66" i="39"/>
  <c r="AO70" i="39"/>
  <c r="AO74" i="39"/>
  <c r="AO78" i="39"/>
  <c r="AO82" i="39"/>
  <c r="AO86" i="39"/>
  <c r="AO90" i="39"/>
  <c r="AO94" i="39"/>
  <c r="AO98" i="39"/>
  <c r="AO102" i="39"/>
  <c r="AO106" i="39"/>
  <c r="AO110" i="39"/>
  <c r="AO114" i="39"/>
  <c r="AO118" i="39"/>
  <c r="AO122" i="39"/>
  <c r="AO126" i="39"/>
  <c r="AO218" i="39"/>
  <c r="AO37" i="39"/>
  <c r="AO41" i="39"/>
  <c r="AO45" i="39"/>
  <c r="AO49" i="39"/>
  <c r="AO53" i="39"/>
  <c r="AO57" i="39"/>
  <c r="AO61" i="39"/>
  <c r="AO65" i="39"/>
  <c r="AO69" i="39"/>
  <c r="AO73" i="39"/>
  <c r="AO77" i="39"/>
  <c r="AO81" i="39"/>
  <c r="AO85" i="39"/>
  <c r="AO89" i="39"/>
  <c r="AO93" i="39"/>
  <c r="AO97" i="39"/>
  <c r="AO101" i="39"/>
  <c r="AO105" i="39"/>
  <c r="AO109" i="39"/>
  <c r="AO113" i="39"/>
  <c r="AO117" i="39"/>
  <c r="AO121" i="39"/>
  <c r="AO125" i="39"/>
  <c r="AO130" i="39"/>
  <c r="AO134" i="39"/>
  <c r="AO142" i="39"/>
  <c r="AO172" i="39"/>
  <c r="AO180" i="39"/>
  <c r="AO184" i="39"/>
  <c r="AO187" i="39"/>
  <c r="AO215" i="39"/>
  <c r="AO8" i="39"/>
  <c r="AO12" i="39"/>
  <c r="AO16" i="39"/>
  <c r="AO20" i="39"/>
  <c r="AO24" i="39"/>
  <c r="AO28" i="39"/>
  <c r="AO32" i="39"/>
  <c r="AO36" i="39"/>
  <c r="AO40" i="39"/>
  <c r="AO44" i="39"/>
  <c r="AO48" i="39"/>
  <c r="AO52" i="39"/>
  <c r="AO56" i="39"/>
  <c r="AO60" i="39"/>
  <c r="AO64" i="39"/>
  <c r="AO68" i="39"/>
  <c r="AO72" i="39"/>
  <c r="AO76" i="39"/>
  <c r="AO80" i="39"/>
  <c r="AO84" i="39"/>
  <c r="AO88" i="39"/>
  <c r="AO92" i="39"/>
  <c r="AO96" i="39"/>
  <c r="AO100" i="39"/>
  <c r="AO104" i="39"/>
  <c r="AO108" i="39"/>
  <c r="AO112" i="39"/>
  <c r="AO116" i="39"/>
  <c r="AO120" i="39"/>
  <c r="AO124" i="39"/>
  <c r="AO128" i="39"/>
  <c r="AO133" i="39"/>
  <c r="AO137" i="39"/>
  <c r="AO141" i="39"/>
  <c r="AO158" i="39"/>
  <c r="AO163" i="39"/>
  <c r="AO167" i="39"/>
  <c r="AO171" i="39"/>
  <c r="AO175" i="39"/>
  <c r="AO179" i="39"/>
  <c r="AO183" i="39"/>
  <c r="AO192" i="39"/>
  <c r="AO196" i="39"/>
  <c r="AO202" i="39"/>
  <c r="AO206" i="39"/>
  <c r="AO210" i="39"/>
  <c r="AO214" i="39"/>
  <c r="AO6" i="39"/>
  <c r="AO138" i="39"/>
  <c r="AO160" i="39"/>
  <c r="AO164" i="39"/>
  <c r="AO168" i="39"/>
  <c r="AO176" i="39"/>
  <c r="AO188" i="39"/>
  <c r="AO193" i="39"/>
  <c r="AO203" i="39"/>
  <c r="AO207" i="39"/>
  <c r="AO211" i="39"/>
  <c r="AO154" i="39"/>
  <c r="AO132" i="39"/>
  <c r="AO136" i="39"/>
  <c r="AO140" i="39"/>
  <c r="AO144" i="39"/>
  <c r="AO148" i="39"/>
  <c r="AO152" i="39"/>
  <c r="AO157" i="39"/>
  <c r="AO166" i="39"/>
  <c r="AO170" i="39"/>
  <c r="AO174" i="39"/>
  <c r="AO178" i="39"/>
  <c r="AO182" i="39"/>
  <c r="AO186" i="39"/>
  <c r="AO191" i="39"/>
  <c r="AO195" i="39"/>
  <c r="AO201" i="39"/>
  <c r="AO205" i="39"/>
  <c r="AO213" i="39"/>
  <c r="AO217" i="39"/>
  <c r="AO146" i="39"/>
  <c r="AO129" i="39"/>
  <c r="AO149" i="39"/>
  <c r="AO131" i="39"/>
  <c r="AO135" i="39"/>
  <c r="AO139" i="39"/>
  <c r="AO143" i="39"/>
  <c r="AO147" i="39"/>
  <c r="AO151" i="39"/>
  <c r="J156" i="39"/>
  <c r="AO161" i="39"/>
  <c r="AO165" i="39"/>
  <c r="AO169" i="39"/>
  <c r="AO173" i="39"/>
  <c r="AO177" i="39"/>
  <c r="AO181" i="39"/>
  <c r="AO200" i="39"/>
  <c r="AO208" i="39"/>
  <c r="AO212" i="39"/>
  <c r="AA218" i="45"/>
  <c r="AB148" i="45"/>
  <c r="AB122" i="45"/>
  <c r="AA122" i="45"/>
  <c r="AB6" i="45"/>
  <c r="AB8" i="45"/>
  <c r="AB11" i="45"/>
  <c r="AB12" i="45"/>
  <c r="AB15" i="45"/>
  <c r="AB17" i="45"/>
  <c r="AB18" i="45"/>
  <c r="AB25" i="45"/>
  <c r="AB26" i="45"/>
  <c r="AB27" i="45"/>
  <c r="AB31" i="45"/>
  <c r="AB32" i="45"/>
  <c r="AB37" i="45"/>
  <c r="AB39" i="45"/>
  <c r="AB41" i="45"/>
  <c r="AB49" i="45"/>
  <c r="AB58" i="45"/>
  <c r="AB71" i="45"/>
  <c r="AB72" i="45"/>
  <c r="AB78" i="45"/>
  <c r="AB81" i="45"/>
  <c r="AB20" i="45"/>
  <c r="AB79" i="45"/>
  <c r="AB197" i="45"/>
  <c r="AB213" i="45"/>
  <c r="AB214" i="45"/>
  <c r="AB217" i="45"/>
  <c r="AB208" i="45"/>
  <c r="AB204" i="45"/>
  <c r="AB205" i="45"/>
  <c r="AB173" i="45"/>
  <c r="AB281" i="45"/>
  <c r="AA6" i="45"/>
  <c r="AA8" i="45"/>
  <c r="AA11" i="45"/>
  <c r="AA12" i="45"/>
  <c r="AA15" i="45"/>
  <c r="AA17" i="45"/>
  <c r="AA18" i="45"/>
  <c r="AA25" i="45"/>
  <c r="AA26" i="45"/>
  <c r="AA27" i="45"/>
  <c r="AA31" i="45"/>
  <c r="AA32" i="45"/>
  <c r="AA37" i="45"/>
  <c r="AA39" i="45"/>
  <c r="AA41" i="45"/>
  <c r="AA49" i="45"/>
  <c r="AA58" i="45"/>
  <c r="AA71" i="45"/>
  <c r="AA72" i="45"/>
  <c r="AA78" i="45"/>
  <c r="AA81" i="45"/>
  <c r="AA20" i="45"/>
  <c r="AA79" i="45"/>
  <c r="AA197" i="45"/>
  <c r="AA213" i="45"/>
  <c r="AA214" i="45"/>
  <c r="AA217" i="45"/>
  <c r="AA208" i="45"/>
  <c r="AA204" i="45"/>
  <c r="AA205" i="45"/>
  <c r="AA173" i="45"/>
  <c r="AA281" i="45"/>
  <c r="AA56" i="45" l="1"/>
  <c r="AB56" i="45"/>
  <c r="AA74" i="45"/>
  <c r="AA69" i="45"/>
  <c r="AA47" i="45"/>
  <c r="AA24" i="45"/>
  <c r="AA19" i="45"/>
  <c r="AB66" i="45"/>
  <c r="AB74" i="45"/>
  <c r="AB69" i="45"/>
  <c r="AB47" i="45"/>
  <c r="AB24" i="45"/>
  <c r="AB19" i="45"/>
  <c r="AA66" i="45"/>
  <c r="AA73" i="45"/>
  <c r="AA68" i="45"/>
  <c r="AA53" i="45"/>
  <c r="AA44" i="45"/>
  <c r="AA40" i="45"/>
  <c r="AA5" i="45"/>
  <c r="AA14" i="45"/>
  <c r="AA4" i="45"/>
  <c r="AB73" i="45"/>
  <c r="AB68" i="45"/>
  <c r="AB53" i="45"/>
  <c r="AB44" i="45"/>
  <c r="AB40" i="45"/>
  <c r="AB5" i="45"/>
  <c r="AB14" i="45"/>
  <c r="AB4" i="45"/>
  <c r="AA207" i="45"/>
  <c r="AA77" i="45"/>
  <c r="AA62" i="45"/>
  <c r="AA30" i="45"/>
  <c r="AB207" i="45"/>
  <c r="AB77" i="45"/>
  <c r="AB62" i="45"/>
  <c r="AB30" i="45"/>
  <c r="AA195" i="45"/>
  <c r="AA75" i="45"/>
  <c r="AA59" i="45"/>
  <c r="AA42" i="45"/>
  <c r="AA28" i="45"/>
  <c r="AA21" i="45"/>
  <c r="AB195" i="45"/>
  <c r="AB75" i="45"/>
  <c r="AB59" i="45"/>
  <c r="AB42" i="45"/>
  <c r="AB28" i="45"/>
  <c r="AB21" i="45"/>
  <c r="L5" i="39"/>
  <c r="AO198" i="39"/>
  <c r="Y5" i="39"/>
  <c r="AC5" i="39"/>
  <c r="P5" i="39"/>
  <c r="AA283" i="45"/>
  <c r="AO189" i="39"/>
  <c r="AI5" i="39"/>
  <c r="M5" i="39"/>
  <c r="AD5" i="39"/>
  <c r="AB5" i="39"/>
  <c r="Q5" i="39"/>
  <c r="AM5" i="39"/>
  <c r="AO197" i="39"/>
  <c r="AF5" i="39"/>
  <c r="AE5" i="39"/>
  <c r="AA5" i="39"/>
  <c r="AJ5" i="39"/>
  <c r="T5" i="39"/>
  <c r="R5" i="39"/>
  <c r="AH5" i="39"/>
  <c r="AK5" i="39"/>
  <c r="AO150" i="39"/>
  <c r="V5" i="39"/>
  <c r="S5" i="39"/>
  <c r="AA303" i="45"/>
  <c r="AG5" i="39"/>
  <c r="AA289" i="45"/>
  <c r="AB198" i="45"/>
  <c r="AB266" i="45"/>
  <c r="AB283" i="45"/>
  <c r="AB289" i="45"/>
  <c r="Z5" i="39"/>
  <c r="AO194" i="39"/>
  <c r="X5" i="39"/>
  <c r="AO199" i="39"/>
  <c r="AO156" i="39"/>
  <c r="W5" i="39"/>
  <c r="AO204" i="39"/>
  <c r="AO209" i="39"/>
  <c r="U5" i="39"/>
  <c r="AO216" i="39"/>
  <c r="O5" i="39"/>
  <c r="AO145" i="39"/>
  <c r="AO190" i="39"/>
  <c r="J5" i="39"/>
  <c r="AA266" i="45"/>
  <c r="AA273" i="45"/>
  <c r="AA198" i="45"/>
  <c r="AB273" i="45"/>
  <c r="AB303" i="45"/>
  <c r="AO185" i="39"/>
  <c r="Z213" i="45"/>
  <c r="Z214" i="45"/>
  <c r="Z217" i="45"/>
  <c r="Z218" i="45"/>
  <c r="Z281" i="45"/>
  <c r="Z289" i="45"/>
  <c r="AB3" i="45" l="1"/>
  <c r="AA3" i="45"/>
  <c r="Z283" i="45"/>
  <c r="Z303" i="45"/>
  <c r="AH2" i="1"/>
  <c r="Z266" i="45"/>
  <c r="Z273" i="45"/>
  <c r="AO5" i="39"/>
  <c r="Y213" i="45"/>
  <c r="Y214" i="45"/>
  <c r="Y217" i="45"/>
  <c r="Y218" i="45"/>
  <c r="Y281" i="45"/>
  <c r="Y289" i="45"/>
  <c r="Z3" i="45" l="1"/>
  <c r="AJ148" i="45"/>
  <c r="AU269" i="1" s="1"/>
  <c r="AV269" i="1" s="1"/>
  <c r="AA1" i="45"/>
  <c r="Y283" i="45"/>
  <c r="Y248" i="45"/>
  <c r="Y266" i="45"/>
  <c r="Y273" i="45"/>
  <c r="X213" i="45"/>
  <c r="X214" i="45"/>
  <c r="X217" i="45"/>
  <c r="X218" i="45"/>
  <c r="X266" i="45"/>
  <c r="X281" i="45"/>
  <c r="X289" i="45"/>
  <c r="Y3" i="45" l="1"/>
  <c r="X273" i="45"/>
  <c r="X303" i="45"/>
  <c r="X283" i="45"/>
  <c r="X248" i="45"/>
  <c r="W213" i="45"/>
  <c r="W214" i="45"/>
  <c r="W217" i="45"/>
  <c r="W218" i="45"/>
  <c r="W266" i="45"/>
  <c r="W281" i="45"/>
  <c r="X3" i="45" l="1"/>
  <c r="W303" i="45"/>
  <c r="W248" i="45"/>
  <c r="W273" i="45"/>
  <c r="W289" i="45"/>
  <c r="W283" i="45"/>
  <c r="V213" i="45"/>
  <c r="V214" i="45"/>
  <c r="V217" i="45"/>
  <c r="V218" i="45"/>
  <c r="V281" i="45"/>
  <c r="W3" i="45" l="1"/>
  <c r="V266" i="45"/>
  <c r="V303" i="45"/>
  <c r="V248" i="45"/>
  <c r="V289" i="45"/>
  <c r="AA2" i="39"/>
  <c r="V6" i="23"/>
  <c r="AB2" i="39" s="1"/>
  <c r="AC2" i="39"/>
  <c r="AD2" i="39"/>
  <c r="Y6" i="23"/>
  <c r="AE2" i="39" s="1"/>
  <c r="AF2" i="39"/>
  <c r="AA6" i="23"/>
  <c r="AG2" i="39" s="1"/>
  <c r="AH2" i="39"/>
  <c r="AC6" i="23"/>
  <c r="AI2" i="39" s="1"/>
  <c r="AJ2" i="39"/>
  <c r="AE6" i="23"/>
  <c r="AK2" i="39" s="1"/>
  <c r="AF6" i="23"/>
  <c r="AL2" i="39" s="1"/>
  <c r="AG6" i="23"/>
  <c r="AM2" i="39" s="1"/>
  <c r="AH6" i="23"/>
  <c r="AN2" i="39" s="1"/>
  <c r="V7" i="23"/>
  <c r="Y7" i="23"/>
  <c r="AA7" i="23"/>
  <c r="AC7" i="23"/>
  <c r="AE7" i="23"/>
  <c r="AF7" i="23"/>
  <c r="AG7" i="23"/>
  <c r="AH7" i="23"/>
  <c r="V8" i="23"/>
  <c r="Y8" i="23"/>
  <c r="AA8" i="23"/>
  <c r="AC8" i="23"/>
  <c r="AE8" i="23"/>
  <c r="AF8" i="23"/>
  <c r="AG8" i="23"/>
  <c r="AH8" i="23"/>
  <c r="V9" i="23"/>
  <c r="Y9" i="23"/>
  <c r="AA9" i="23"/>
  <c r="AC9" i="23"/>
  <c r="AE9" i="23"/>
  <c r="AF9" i="23"/>
  <c r="AG9" i="23"/>
  <c r="AH9" i="23"/>
  <c r="V10" i="23"/>
  <c r="Y10" i="23"/>
  <c r="AA10" i="23"/>
  <c r="AC10" i="23"/>
  <c r="AE10" i="23"/>
  <c r="AF10" i="23"/>
  <c r="AG10" i="23"/>
  <c r="AH10" i="23"/>
  <c r="AH5" i="23"/>
  <c r="AG5" i="23"/>
  <c r="AF5" i="23"/>
  <c r="AE5" i="23"/>
  <c r="AA5" i="23"/>
  <c r="Y5" i="23"/>
  <c r="V5" i="23"/>
  <c r="Z2" i="39"/>
  <c r="V3" i="45" l="1"/>
  <c r="Y4" i="23"/>
  <c r="AD4" i="23"/>
  <c r="X4" i="23"/>
  <c r="AF4" i="23"/>
  <c r="T4" i="23"/>
  <c r="AC4" i="23"/>
  <c r="W4" i="23"/>
  <c r="Z4" i="23"/>
  <c r="AE4" i="23"/>
  <c r="AH4" i="23"/>
  <c r="AB4" i="23"/>
  <c r="V4" i="23"/>
  <c r="AG4" i="23"/>
  <c r="AA4" i="23"/>
  <c r="U4" i="23"/>
  <c r="W1" i="45"/>
  <c r="S56" i="45" l="1"/>
  <c r="T56" i="45"/>
  <c r="T273" i="45"/>
  <c r="T266" i="45"/>
  <c r="S289" i="45"/>
  <c r="S283" i="45"/>
  <c r="S266" i="45"/>
  <c r="U303" i="45"/>
  <c r="T283" i="45"/>
  <c r="S273" i="45"/>
  <c r="U266" i="45"/>
  <c r="U273" i="45"/>
  <c r="T289" i="45"/>
  <c r="U283" i="45"/>
  <c r="U289" i="45"/>
  <c r="T6" i="45"/>
  <c r="T8" i="45"/>
  <c r="T11" i="45"/>
  <c r="T12" i="45"/>
  <c r="T15" i="45"/>
  <c r="T17" i="45"/>
  <c r="T18" i="45"/>
  <c r="T25" i="45"/>
  <c r="T26" i="45"/>
  <c r="T27" i="45"/>
  <c r="T31" i="45"/>
  <c r="T32" i="45"/>
  <c r="T37" i="45"/>
  <c r="T39" i="45"/>
  <c r="T41" i="45"/>
  <c r="T49" i="45"/>
  <c r="T58" i="45"/>
  <c r="T71" i="45"/>
  <c r="T72" i="45"/>
  <c r="T78" i="45"/>
  <c r="T81" i="45"/>
  <c r="T19" i="45"/>
  <c r="T20" i="45"/>
  <c r="T79" i="45"/>
  <c r="T122" i="45"/>
  <c r="T197" i="45"/>
  <c r="T213" i="45"/>
  <c r="U213" i="45"/>
  <c r="T214" i="45"/>
  <c r="U214" i="45"/>
  <c r="T217" i="45"/>
  <c r="U217" i="45"/>
  <c r="T208" i="45"/>
  <c r="T204" i="45"/>
  <c r="T205" i="45"/>
  <c r="T173" i="45"/>
  <c r="T218" i="45"/>
  <c r="T281" i="45"/>
  <c r="U281" i="45"/>
  <c r="S6" i="45"/>
  <c r="S8" i="45"/>
  <c r="S11" i="45"/>
  <c r="S12" i="45"/>
  <c r="S15" i="45"/>
  <c r="S17" i="45"/>
  <c r="S18" i="45"/>
  <c r="S25" i="45"/>
  <c r="S26" i="45"/>
  <c r="S27" i="45"/>
  <c r="S31" i="45"/>
  <c r="S32" i="45"/>
  <c r="S37" i="45"/>
  <c r="S39" i="45"/>
  <c r="S41" i="45"/>
  <c r="S49" i="45"/>
  <c r="S58" i="45"/>
  <c r="S71" i="45"/>
  <c r="S72" i="45"/>
  <c r="S78" i="45"/>
  <c r="S81" i="45"/>
  <c r="S20" i="45"/>
  <c r="S79" i="45"/>
  <c r="S122" i="45"/>
  <c r="S197" i="45"/>
  <c r="S213" i="45"/>
  <c r="S214" i="45"/>
  <c r="S217" i="45"/>
  <c r="S208" i="45"/>
  <c r="S204" i="45"/>
  <c r="S205" i="45"/>
  <c r="S173" i="45"/>
  <c r="S218" i="45"/>
  <c r="S281" i="45"/>
  <c r="U3" i="45" l="1"/>
  <c r="T207" i="45"/>
  <c r="S207" i="45"/>
  <c r="T198" i="45"/>
  <c r="S66" i="45"/>
  <c r="S74" i="45"/>
  <c r="S69" i="45"/>
  <c r="S47" i="45"/>
  <c r="S24" i="45"/>
  <c r="S19" i="45"/>
  <c r="T14" i="45"/>
  <c r="T4" i="45"/>
  <c r="S195" i="45"/>
  <c r="S73" i="45"/>
  <c r="S68" i="45"/>
  <c r="S53" i="45"/>
  <c r="S44" i="45"/>
  <c r="S40" i="45"/>
  <c r="S5" i="45"/>
  <c r="S14" i="45"/>
  <c r="S4" i="45"/>
  <c r="T75" i="45"/>
  <c r="T73" i="45"/>
  <c r="T68" i="45"/>
  <c r="T59" i="45"/>
  <c r="T53" i="45"/>
  <c r="T44" i="45"/>
  <c r="T42" i="45"/>
  <c r="T40" i="45"/>
  <c r="T28" i="45"/>
  <c r="T5" i="45"/>
  <c r="T21" i="45"/>
  <c r="S77" i="45"/>
  <c r="S62" i="45"/>
  <c r="S30" i="45"/>
  <c r="S198" i="45"/>
  <c r="S75" i="45"/>
  <c r="S59" i="45"/>
  <c r="S42" i="45"/>
  <c r="S28" i="45"/>
  <c r="S21" i="45"/>
  <c r="T195" i="45"/>
  <c r="T66" i="45"/>
  <c r="T77" i="45"/>
  <c r="T74" i="45"/>
  <c r="T69" i="45"/>
  <c r="T62" i="45"/>
  <c r="T47" i="45"/>
  <c r="T30" i="45"/>
  <c r="T24" i="45"/>
  <c r="M2" i="39"/>
  <c r="N2" i="39"/>
  <c r="I6" i="23"/>
  <c r="O2" i="39" s="1"/>
  <c r="J6" i="23"/>
  <c r="P2" i="39" s="1"/>
  <c r="K6" i="23"/>
  <c r="Q2" i="39" s="1"/>
  <c r="L6" i="23"/>
  <c r="R2" i="39" s="1"/>
  <c r="S2" i="39"/>
  <c r="N6" i="23"/>
  <c r="T2" i="39" s="1"/>
  <c r="O6" i="23"/>
  <c r="U2" i="39" s="1"/>
  <c r="P6" i="23"/>
  <c r="V2" i="39" s="1"/>
  <c r="Q6" i="23"/>
  <c r="W2" i="39" s="1"/>
  <c r="R6" i="23"/>
  <c r="X2" i="39" s="1"/>
  <c r="Y2" i="39"/>
  <c r="I7" i="23"/>
  <c r="J7" i="23"/>
  <c r="K7" i="23"/>
  <c r="L7" i="23"/>
  <c r="N7" i="23"/>
  <c r="O7" i="23"/>
  <c r="P7" i="23"/>
  <c r="Q7" i="23"/>
  <c r="R7" i="23"/>
  <c r="I8" i="23"/>
  <c r="J8" i="23"/>
  <c r="K8" i="23"/>
  <c r="L8" i="23"/>
  <c r="N8" i="23"/>
  <c r="O8" i="23"/>
  <c r="P8" i="23"/>
  <c r="Q8" i="23"/>
  <c r="R8" i="23"/>
  <c r="I9" i="23"/>
  <c r="J9" i="23"/>
  <c r="K9" i="23"/>
  <c r="L9" i="23"/>
  <c r="N9" i="23"/>
  <c r="O9" i="23"/>
  <c r="P9" i="23"/>
  <c r="Q9" i="23"/>
  <c r="R9" i="23"/>
  <c r="I10" i="23"/>
  <c r="J10" i="23"/>
  <c r="K10" i="23"/>
  <c r="L10" i="23"/>
  <c r="N10" i="23"/>
  <c r="O10" i="23"/>
  <c r="P10" i="23"/>
  <c r="Q10" i="23"/>
  <c r="R10" i="23"/>
  <c r="R5" i="23"/>
  <c r="Q5" i="23"/>
  <c r="P5" i="23"/>
  <c r="O5" i="23"/>
  <c r="N5" i="23"/>
  <c r="L5" i="23"/>
  <c r="K5" i="23"/>
  <c r="J5" i="23"/>
  <c r="I5" i="23"/>
  <c r="F6" i="23"/>
  <c r="L2" i="39" s="1"/>
  <c r="F7" i="23"/>
  <c r="F8" i="23"/>
  <c r="F9" i="23"/>
  <c r="F10" i="23"/>
  <c r="F5" i="23"/>
  <c r="K2" i="39"/>
  <c r="D6" i="23"/>
  <c r="D7" i="23"/>
  <c r="D8" i="23"/>
  <c r="D9" i="23"/>
  <c r="D10" i="23"/>
  <c r="D5" i="23"/>
  <c r="T3" i="45" l="1"/>
  <c r="S3" i="45"/>
  <c r="D4" i="23"/>
  <c r="P4" i="23"/>
  <c r="I4" i="23"/>
  <c r="I13" i="23" s="1"/>
  <c r="N4" i="23"/>
  <c r="H4" i="23"/>
  <c r="H13" i="23" s="1"/>
  <c r="E4" i="23"/>
  <c r="E13" i="23" s="1"/>
  <c r="M4" i="23"/>
  <c r="G4" i="23"/>
  <c r="G13" i="23" s="1"/>
  <c r="O4" i="23"/>
  <c r="S4" i="23"/>
  <c r="R4" i="23"/>
  <c r="L4" i="23"/>
  <c r="J4" i="23"/>
  <c r="J13" i="23" s="1"/>
  <c r="F4" i="23"/>
  <c r="F13" i="23" s="1"/>
  <c r="Q4" i="23"/>
  <c r="K4" i="23"/>
  <c r="K13" i="23" s="1"/>
  <c r="AI5" i="23"/>
  <c r="AI9" i="23"/>
  <c r="AI8" i="23"/>
  <c r="AI7" i="23"/>
  <c r="AI10" i="23"/>
  <c r="J2" i="39"/>
  <c r="AI6" i="23"/>
  <c r="R6" i="45"/>
  <c r="R8" i="45"/>
  <c r="R11" i="45"/>
  <c r="R12" i="45"/>
  <c r="R15" i="45"/>
  <c r="R17" i="45"/>
  <c r="R18" i="45"/>
  <c r="R25" i="45"/>
  <c r="R26" i="45"/>
  <c r="R27" i="45"/>
  <c r="R31" i="45"/>
  <c r="R32" i="45"/>
  <c r="R37" i="45"/>
  <c r="R39" i="45"/>
  <c r="R41" i="45"/>
  <c r="R49" i="45"/>
  <c r="R58" i="45"/>
  <c r="R71" i="45"/>
  <c r="R72" i="45"/>
  <c r="R78" i="45"/>
  <c r="R81" i="45"/>
  <c r="R20" i="45"/>
  <c r="R79" i="45"/>
  <c r="R122" i="45"/>
  <c r="R197" i="45"/>
  <c r="R213" i="45"/>
  <c r="R214" i="45"/>
  <c r="R217" i="45"/>
  <c r="R208" i="45"/>
  <c r="R204" i="45"/>
  <c r="R205" i="45"/>
  <c r="R173" i="45"/>
  <c r="R218" i="45"/>
  <c r="R281" i="45"/>
  <c r="R289" i="45"/>
  <c r="AI4" i="23" l="1"/>
  <c r="R56" i="45"/>
  <c r="R207" i="45"/>
  <c r="R198" i="45"/>
  <c r="R75" i="45"/>
  <c r="R59" i="45"/>
  <c r="R42" i="45"/>
  <c r="R28" i="45"/>
  <c r="R21" i="45"/>
  <c r="R66" i="45"/>
  <c r="R74" i="45"/>
  <c r="R69" i="45"/>
  <c r="R47" i="45"/>
  <c r="R24" i="45"/>
  <c r="R19" i="45"/>
  <c r="R195" i="45"/>
  <c r="R73" i="45"/>
  <c r="R68" i="45"/>
  <c r="R53" i="45"/>
  <c r="R44" i="45"/>
  <c r="R40" i="45"/>
  <c r="R5" i="45"/>
  <c r="R14" i="45"/>
  <c r="R4" i="45"/>
  <c r="R77" i="45"/>
  <c r="R62" i="45"/>
  <c r="R30" i="45"/>
  <c r="R283" i="45"/>
  <c r="R303" i="45"/>
  <c r="R273" i="45"/>
  <c r="R266" i="45"/>
  <c r="L13" i="23"/>
  <c r="M13" i="23"/>
  <c r="N13" i="23"/>
  <c r="R3" i="45" l="1"/>
  <c r="Y2" i="1"/>
  <c r="O13" i="23"/>
  <c r="Q13" i="23"/>
  <c r="P13" i="23"/>
  <c r="Q6" i="45"/>
  <c r="Q8" i="45"/>
  <c r="Q11" i="45"/>
  <c r="Q12" i="45"/>
  <c r="Q15" i="45"/>
  <c r="Q17" i="45"/>
  <c r="Q18" i="45"/>
  <c r="Q25" i="45"/>
  <c r="Q26" i="45"/>
  <c r="Q27" i="45"/>
  <c r="Q31" i="45"/>
  <c r="Q32" i="45"/>
  <c r="Q37" i="45"/>
  <c r="Q39" i="45"/>
  <c r="Q41" i="45"/>
  <c r="Q49" i="45"/>
  <c r="Q58" i="45"/>
  <c r="Q71" i="45"/>
  <c r="Q72" i="45"/>
  <c r="Q78" i="45"/>
  <c r="Q81" i="45"/>
  <c r="Q20" i="45"/>
  <c r="Q122" i="45"/>
  <c r="Q197" i="45"/>
  <c r="Q213" i="45"/>
  <c r="Q214" i="45"/>
  <c r="Q217" i="45"/>
  <c r="Q208" i="45"/>
  <c r="Q204" i="45"/>
  <c r="Q205" i="45"/>
  <c r="Q173" i="45"/>
  <c r="Q218" i="45"/>
  <c r="Q266" i="45"/>
  <c r="Q281" i="45"/>
  <c r="Q283" i="45"/>
  <c r="Q289" i="45"/>
  <c r="Q56" i="45" l="1"/>
  <c r="Q77" i="45"/>
  <c r="Q62" i="45"/>
  <c r="Q30" i="45"/>
  <c r="Q195" i="45"/>
  <c r="Q75" i="45"/>
  <c r="Q59" i="45"/>
  <c r="Q42" i="45"/>
  <c r="Q28" i="45"/>
  <c r="Q21" i="45"/>
  <c r="Q66" i="45"/>
  <c r="Q74" i="45"/>
  <c r="Q69" i="45"/>
  <c r="Q47" i="45"/>
  <c r="AJ47" i="45" s="1"/>
  <c r="Q24" i="45"/>
  <c r="Q19" i="45"/>
  <c r="Q207" i="45"/>
  <c r="Q198" i="45"/>
  <c r="Q73" i="45"/>
  <c r="Q68" i="45"/>
  <c r="Q53" i="45"/>
  <c r="Q44" i="45"/>
  <c r="Q40" i="45"/>
  <c r="Q5" i="45"/>
  <c r="Q14" i="45"/>
  <c r="Q4" i="45"/>
  <c r="R1" i="45"/>
  <c r="T13" i="23"/>
  <c r="Q273" i="45"/>
  <c r="P6" i="45"/>
  <c r="P8" i="45"/>
  <c r="P11" i="45"/>
  <c r="P12" i="45"/>
  <c r="P15" i="45"/>
  <c r="P17" i="45"/>
  <c r="P18" i="45"/>
  <c r="P25" i="45"/>
  <c r="P26" i="45"/>
  <c r="P27" i="45"/>
  <c r="P31" i="45"/>
  <c r="P32" i="45"/>
  <c r="P37" i="45"/>
  <c r="P39" i="45"/>
  <c r="P41" i="45"/>
  <c r="P49" i="45"/>
  <c r="P58" i="45"/>
  <c r="P71" i="45"/>
  <c r="P72" i="45"/>
  <c r="P78" i="45"/>
  <c r="P81" i="45"/>
  <c r="P20" i="45"/>
  <c r="P79" i="45"/>
  <c r="P122" i="45"/>
  <c r="P197" i="45"/>
  <c r="P213" i="45"/>
  <c r="P214" i="45"/>
  <c r="P217" i="45"/>
  <c r="P208" i="45"/>
  <c r="P204" i="45"/>
  <c r="P205" i="45"/>
  <c r="P173" i="45"/>
  <c r="P218" i="45"/>
  <c r="P266" i="45"/>
  <c r="P281" i="45"/>
  <c r="O6" i="45"/>
  <c r="O8" i="45"/>
  <c r="O11" i="45"/>
  <c r="O12" i="45"/>
  <c r="O15" i="45"/>
  <c r="O17" i="45"/>
  <c r="O18" i="45"/>
  <c r="O25" i="45"/>
  <c r="O26" i="45"/>
  <c r="O27" i="45"/>
  <c r="O31" i="45"/>
  <c r="O32" i="45"/>
  <c r="O37" i="45"/>
  <c r="O39" i="45"/>
  <c r="O41" i="45"/>
  <c r="O49" i="45"/>
  <c r="O58" i="45"/>
  <c r="O71" i="45"/>
  <c r="O72" i="45"/>
  <c r="O78" i="45"/>
  <c r="O81" i="45"/>
  <c r="O20" i="45"/>
  <c r="O79" i="45"/>
  <c r="O122" i="45"/>
  <c r="O197" i="45"/>
  <c r="O213" i="45"/>
  <c r="O214" i="45"/>
  <c r="O217" i="45"/>
  <c r="O208" i="45"/>
  <c r="O204" i="45"/>
  <c r="O205" i="45"/>
  <c r="O173" i="45"/>
  <c r="O218" i="45"/>
  <c r="O281" i="45"/>
  <c r="N283" i="45"/>
  <c r="N273" i="45"/>
  <c r="N6" i="45"/>
  <c r="N8" i="45"/>
  <c r="N11" i="45"/>
  <c r="N12" i="45"/>
  <c r="N15" i="45"/>
  <c r="N17" i="45"/>
  <c r="N18" i="45"/>
  <c r="N25" i="45"/>
  <c r="N26" i="45"/>
  <c r="N27" i="45"/>
  <c r="N31" i="45"/>
  <c r="N32" i="45"/>
  <c r="N37" i="45"/>
  <c r="N39" i="45"/>
  <c r="N41" i="45"/>
  <c r="N49" i="45"/>
  <c r="N58" i="45"/>
  <c r="N71" i="45"/>
  <c r="N72" i="45"/>
  <c r="N78" i="45"/>
  <c r="N81" i="45"/>
  <c r="N20" i="45"/>
  <c r="N79" i="45"/>
  <c r="N122" i="45"/>
  <c r="N197" i="45"/>
  <c r="N213" i="45"/>
  <c r="N214" i="45"/>
  <c r="N217" i="45"/>
  <c r="N208" i="45"/>
  <c r="N204" i="45"/>
  <c r="N205" i="45"/>
  <c r="N173" i="45"/>
  <c r="N218" i="45"/>
  <c r="N281" i="45"/>
  <c r="N289" i="45"/>
  <c r="M6" i="45"/>
  <c r="M8" i="45"/>
  <c r="M11" i="45"/>
  <c r="M12" i="45"/>
  <c r="M15" i="45"/>
  <c r="M17" i="45"/>
  <c r="M18" i="45"/>
  <c r="M25" i="45"/>
  <c r="M27" i="45"/>
  <c r="M31" i="45"/>
  <c r="M32" i="45"/>
  <c r="M37" i="45"/>
  <c r="M39" i="45"/>
  <c r="M41" i="45"/>
  <c r="M49" i="45"/>
  <c r="M58" i="45"/>
  <c r="M71" i="45"/>
  <c r="M72" i="45"/>
  <c r="M78" i="45"/>
  <c r="M81" i="45"/>
  <c r="M20" i="45"/>
  <c r="M79" i="45"/>
  <c r="M122" i="45"/>
  <c r="M197" i="45"/>
  <c r="M213" i="45"/>
  <c r="M214" i="45"/>
  <c r="M217" i="45"/>
  <c r="M208" i="45"/>
  <c r="M198" i="45"/>
  <c r="M204" i="45"/>
  <c r="M205" i="45"/>
  <c r="M173" i="45"/>
  <c r="M218" i="45"/>
  <c r="M281" i="45"/>
  <c r="L6" i="45"/>
  <c r="L8" i="45"/>
  <c r="L11" i="45"/>
  <c r="L12" i="45"/>
  <c r="L15" i="45"/>
  <c r="L17" i="45"/>
  <c r="L18" i="45"/>
  <c r="L25" i="45"/>
  <c r="L26" i="45"/>
  <c r="L27" i="45"/>
  <c r="L31" i="45"/>
  <c r="L32" i="45"/>
  <c r="L37" i="45"/>
  <c r="L39" i="45"/>
  <c r="L41" i="45"/>
  <c r="L49" i="45"/>
  <c r="L58" i="45"/>
  <c r="L71" i="45"/>
  <c r="L72" i="45"/>
  <c r="L78" i="45"/>
  <c r="L81" i="45"/>
  <c r="L20" i="45"/>
  <c r="L79" i="45"/>
  <c r="L122" i="45"/>
  <c r="L197" i="45"/>
  <c r="L213" i="45"/>
  <c r="L214" i="45"/>
  <c r="L217" i="45"/>
  <c r="L208" i="45"/>
  <c r="L204" i="45"/>
  <c r="L205" i="45"/>
  <c r="L173" i="45"/>
  <c r="L218" i="45"/>
  <c r="L266" i="45"/>
  <c r="L281" i="45"/>
  <c r="K6" i="45"/>
  <c r="K8" i="45"/>
  <c r="K11" i="45"/>
  <c r="K12" i="45"/>
  <c r="K15" i="45"/>
  <c r="K17" i="45"/>
  <c r="K18" i="45"/>
  <c r="K25" i="45"/>
  <c r="K26" i="45"/>
  <c r="K27" i="45"/>
  <c r="K31" i="45"/>
  <c r="K32" i="45"/>
  <c r="K37" i="45"/>
  <c r="K39" i="45"/>
  <c r="K41" i="45"/>
  <c r="K49" i="45"/>
  <c r="K58" i="45"/>
  <c r="K71" i="45"/>
  <c r="K72" i="45"/>
  <c r="K78" i="45"/>
  <c r="K81" i="45"/>
  <c r="K20" i="45"/>
  <c r="K79" i="45"/>
  <c r="K122" i="45"/>
  <c r="K197" i="45"/>
  <c r="K213" i="45"/>
  <c r="K214" i="45"/>
  <c r="K217" i="45"/>
  <c r="K208" i="45"/>
  <c r="K204" i="45"/>
  <c r="K205" i="45"/>
  <c r="K173" i="45"/>
  <c r="K281" i="45"/>
  <c r="K289" i="45"/>
  <c r="AU52" i="1" l="1"/>
  <c r="Q3" i="45"/>
  <c r="AJ218" i="45"/>
  <c r="O198" i="45"/>
  <c r="K198" i="45"/>
  <c r="K30" i="45"/>
  <c r="K44" i="45"/>
  <c r="O77" i="45"/>
  <c r="O62" i="45"/>
  <c r="N207" i="45"/>
  <c r="N198" i="45"/>
  <c r="K73" i="45"/>
  <c r="K66" i="45"/>
  <c r="K207" i="45"/>
  <c r="K68" i="45"/>
  <c r="K53" i="45"/>
  <c r="K56" i="45"/>
  <c r="L74" i="45"/>
  <c r="L69" i="45"/>
  <c r="L24" i="45"/>
  <c r="L19" i="45"/>
  <c r="M66" i="45"/>
  <c r="M74" i="45"/>
  <c r="M69" i="45"/>
  <c r="M5" i="45"/>
  <c r="M14" i="45"/>
  <c r="M4" i="45"/>
  <c r="N73" i="45"/>
  <c r="N68" i="45"/>
  <c r="N53" i="45"/>
  <c r="N44" i="45"/>
  <c r="N40" i="45"/>
  <c r="N5" i="45"/>
  <c r="N14" i="45"/>
  <c r="N4" i="45"/>
  <c r="O207" i="45"/>
  <c r="O66" i="45"/>
  <c r="O74" i="45"/>
  <c r="O69" i="45"/>
  <c r="O44" i="45"/>
  <c r="O40" i="45"/>
  <c r="O5" i="45"/>
  <c r="O14" i="45"/>
  <c r="O4" i="45"/>
  <c r="P73" i="45"/>
  <c r="P68" i="45"/>
  <c r="P30" i="45"/>
  <c r="P53" i="45"/>
  <c r="P56" i="45"/>
  <c r="K77" i="45"/>
  <c r="K62" i="45"/>
  <c r="K42" i="45"/>
  <c r="K28" i="45"/>
  <c r="K21" i="45"/>
  <c r="L207" i="45"/>
  <c r="L198" i="45"/>
  <c r="L66" i="45"/>
  <c r="L73" i="45"/>
  <c r="L68" i="45"/>
  <c r="L53" i="45"/>
  <c r="L44" i="45"/>
  <c r="L40" i="45"/>
  <c r="L5" i="45"/>
  <c r="L14" i="45"/>
  <c r="L4" i="45"/>
  <c r="M207" i="45"/>
  <c r="M73" i="45"/>
  <c r="M68" i="45"/>
  <c r="M53" i="45"/>
  <c r="M44" i="45"/>
  <c r="M40" i="45"/>
  <c r="M56" i="45"/>
  <c r="N195" i="45"/>
  <c r="N77" i="45"/>
  <c r="N62" i="45"/>
  <c r="N30" i="45"/>
  <c r="N56" i="45"/>
  <c r="O73" i="45"/>
  <c r="O68" i="45"/>
  <c r="O30" i="45"/>
  <c r="O53" i="45"/>
  <c r="O56" i="45"/>
  <c r="P195" i="45"/>
  <c r="P77" i="45"/>
  <c r="P62" i="45"/>
  <c r="P42" i="45"/>
  <c r="P28" i="45"/>
  <c r="P21" i="45"/>
  <c r="K195" i="45"/>
  <c r="K75" i="45"/>
  <c r="K59" i="45"/>
  <c r="K24" i="45"/>
  <c r="K19" i="45"/>
  <c r="L77" i="45"/>
  <c r="L62" i="45"/>
  <c r="L30" i="45"/>
  <c r="L56" i="45"/>
  <c r="M195" i="45"/>
  <c r="M77" i="45"/>
  <c r="M62" i="45"/>
  <c r="M30" i="45"/>
  <c r="M21" i="45"/>
  <c r="N75" i="45"/>
  <c r="N59" i="45"/>
  <c r="N42" i="45"/>
  <c r="N28" i="45"/>
  <c r="N21" i="45"/>
  <c r="O195" i="45"/>
  <c r="O42" i="45"/>
  <c r="O28" i="45"/>
  <c r="O21" i="45"/>
  <c r="P75" i="45"/>
  <c r="P59" i="45"/>
  <c r="P24" i="45"/>
  <c r="P19" i="45"/>
  <c r="K74" i="45"/>
  <c r="K69" i="45"/>
  <c r="K40" i="45"/>
  <c r="K5" i="45"/>
  <c r="K14" i="45"/>
  <c r="K4" i="45"/>
  <c r="L195" i="45"/>
  <c r="L75" i="45"/>
  <c r="L59" i="45"/>
  <c r="L42" i="45"/>
  <c r="L28" i="45"/>
  <c r="L21" i="45"/>
  <c r="M75" i="45"/>
  <c r="M59" i="45"/>
  <c r="M42" i="45"/>
  <c r="M28" i="45"/>
  <c r="M24" i="45"/>
  <c r="M19" i="45"/>
  <c r="N66" i="45"/>
  <c r="N74" i="45"/>
  <c r="N69" i="45"/>
  <c r="N24" i="45"/>
  <c r="N19" i="45"/>
  <c r="O75" i="45"/>
  <c r="O59" i="45"/>
  <c r="O24" i="45"/>
  <c r="O19" i="45"/>
  <c r="P207" i="45"/>
  <c r="P198" i="45"/>
  <c r="P66" i="45"/>
  <c r="P74" i="45"/>
  <c r="P69" i="45"/>
  <c r="P44" i="45"/>
  <c r="P40" i="45"/>
  <c r="P5" i="45"/>
  <c r="P14" i="45"/>
  <c r="P4" i="45"/>
  <c r="H303" i="45"/>
  <c r="L289" i="45"/>
  <c r="K266" i="45"/>
  <c r="K283" i="45"/>
  <c r="M303" i="45"/>
  <c r="L303" i="45"/>
  <c r="L273" i="45"/>
  <c r="N303" i="45"/>
  <c r="L283" i="45"/>
  <c r="M283" i="45"/>
  <c r="M289" i="45"/>
  <c r="K273" i="45"/>
  <c r="M266" i="45"/>
  <c r="N266" i="45"/>
  <c r="O283" i="45"/>
  <c r="M273" i="45"/>
  <c r="O266" i="45"/>
  <c r="P289" i="45"/>
  <c r="O289" i="45"/>
  <c r="P273" i="45"/>
  <c r="P283" i="45"/>
  <c r="O273" i="45"/>
  <c r="U13" i="23"/>
  <c r="V13" i="23"/>
  <c r="W13" i="23"/>
  <c r="J6" i="45"/>
  <c r="J8" i="45"/>
  <c r="J11" i="45"/>
  <c r="J12" i="45"/>
  <c r="J15" i="45"/>
  <c r="J17" i="45"/>
  <c r="J18" i="45"/>
  <c r="J25" i="45"/>
  <c r="J26" i="45"/>
  <c r="J27" i="45"/>
  <c r="J31" i="45"/>
  <c r="J32" i="45"/>
  <c r="J37" i="45"/>
  <c r="J39" i="45"/>
  <c r="J41" i="45"/>
  <c r="J49" i="45"/>
  <c r="J58" i="45"/>
  <c r="J71" i="45"/>
  <c r="J72" i="45"/>
  <c r="J78" i="45"/>
  <c r="J81" i="45"/>
  <c r="J20" i="45"/>
  <c r="J79" i="45"/>
  <c r="J122" i="45"/>
  <c r="J197" i="45"/>
  <c r="J213" i="45"/>
  <c r="J214" i="45"/>
  <c r="J217" i="45"/>
  <c r="J208" i="45"/>
  <c r="J198" i="45"/>
  <c r="J204" i="45"/>
  <c r="J205" i="45"/>
  <c r="J173" i="45"/>
  <c r="J266" i="45"/>
  <c r="J281" i="45"/>
  <c r="J289" i="45"/>
  <c r="I6" i="45"/>
  <c r="I8" i="45"/>
  <c r="I11" i="45"/>
  <c r="I12" i="45"/>
  <c r="I15" i="45"/>
  <c r="I17" i="45"/>
  <c r="I18" i="45"/>
  <c r="I25" i="45"/>
  <c r="I26" i="45"/>
  <c r="I27" i="45"/>
  <c r="I31" i="45"/>
  <c r="I32" i="45"/>
  <c r="I37" i="45"/>
  <c r="I39" i="45"/>
  <c r="I41" i="45"/>
  <c r="I49" i="45"/>
  <c r="I58" i="45"/>
  <c r="I71" i="45"/>
  <c r="I72" i="45"/>
  <c r="I78" i="45"/>
  <c r="I81" i="45"/>
  <c r="I20" i="45"/>
  <c r="I79" i="45"/>
  <c r="I122" i="45"/>
  <c r="I197" i="45"/>
  <c r="I213" i="45"/>
  <c r="I214" i="45"/>
  <c r="I217" i="45"/>
  <c r="I208" i="45"/>
  <c r="I204" i="45"/>
  <c r="I205" i="45"/>
  <c r="I173" i="45"/>
  <c r="I266" i="45"/>
  <c r="I281" i="45"/>
  <c r="I289" i="45"/>
  <c r="AU337" i="1" l="1"/>
  <c r="AV337" i="1" s="1"/>
  <c r="AU334" i="1"/>
  <c r="AV334" i="1" s="1"/>
  <c r="N3" i="45"/>
  <c r="O3" i="45"/>
  <c r="M3" i="45"/>
  <c r="P3" i="45"/>
  <c r="L3" i="45"/>
  <c r="K3" i="45"/>
  <c r="I56" i="45"/>
  <c r="I207" i="45"/>
  <c r="J56" i="45"/>
  <c r="I195" i="45"/>
  <c r="I77" i="45"/>
  <c r="I62" i="45"/>
  <c r="I30" i="45"/>
  <c r="J207" i="45"/>
  <c r="J73" i="45"/>
  <c r="J68" i="45"/>
  <c r="J53" i="45"/>
  <c r="J44" i="45"/>
  <c r="J40" i="45"/>
  <c r="J5" i="45"/>
  <c r="J14" i="45"/>
  <c r="J4" i="45"/>
  <c r="H133" i="45"/>
  <c r="AJ133" i="45" s="1"/>
  <c r="AU253" i="1" s="1"/>
  <c r="AV253" i="1" s="1"/>
  <c r="I75" i="45"/>
  <c r="I59" i="45"/>
  <c r="I42" i="45"/>
  <c r="I28" i="45"/>
  <c r="I21" i="45"/>
  <c r="J195" i="45"/>
  <c r="J77" i="45"/>
  <c r="J62" i="45"/>
  <c r="J30" i="45"/>
  <c r="I198" i="45"/>
  <c r="I66" i="45"/>
  <c r="I74" i="45"/>
  <c r="I69" i="45"/>
  <c r="I24" i="45"/>
  <c r="I19" i="45"/>
  <c r="J75" i="45"/>
  <c r="J59" i="45"/>
  <c r="J42" i="45"/>
  <c r="J28" i="45"/>
  <c r="J21" i="45"/>
  <c r="I73" i="45"/>
  <c r="I68" i="45"/>
  <c r="I53" i="45"/>
  <c r="I44" i="45"/>
  <c r="I40" i="45"/>
  <c r="I5" i="45"/>
  <c r="I14" i="45"/>
  <c r="I4" i="45"/>
  <c r="J74" i="45"/>
  <c r="J69" i="45"/>
  <c r="J24" i="45"/>
  <c r="J19" i="45"/>
  <c r="I303" i="45"/>
  <c r="J273" i="45"/>
  <c r="J283" i="45"/>
  <c r="J303" i="45"/>
  <c r="I248" i="45"/>
  <c r="I273" i="45"/>
  <c r="I283" i="45"/>
  <c r="J248" i="45"/>
  <c r="X13" i="23"/>
  <c r="Y13" i="23"/>
  <c r="Z13" i="23"/>
  <c r="H266" i="45"/>
  <c r="H281" i="45"/>
  <c r="H289" i="45"/>
  <c r="H197" i="45"/>
  <c r="H6" i="45"/>
  <c r="H8" i="45"/>
  <c r="H11" i="45"/>
  <c r="H12" i="45"/>
  <c r="H15" i="45"/>
  <c r="H17" i="45"/>
  <c r="H18" i="45"/>
  <c r="H25" i="45"/>
  <c r="H26" i="45"/>
  <c r="H27" i="45"/>
  <c r="H31" i="45"/>
  <c r="H32" i="45"/>
  <c r="H37" i="45"/>
  <c r="H39" i="45"/>
  <c r="H41" i="45"/>
  <c r="H49" i="45"/>
  <c r="H58" i="45"/>
  <c r="H71" i="45"/>
  <c r="H72" i="45"/>
  <c r="H78" i="45"/>
  <c r="H81" i="45"/>
  <c r="H20" i="45"/>
  <c r="H79" i="45"/>
  <c r="H122" i="45"/>
  <c r="H213" i="45"/>
  <c r="H214" i="45"/>
  <c r="H217" i="45"/>
  <c r="H208" i="45"/>
  <c r="H204" i="45"/>
  <c r="H205" i="45"/>
  <c r="H173" i="45"/>
  <c r="G197" i="45"/>
  <c r="J3" i="45" l="1"/>
  <c r="I3" i="45"/>
  <c r="AJ303" i="45"/>
  <c r="AU417" i="1" s="1"/>
  <c r="AV417" i="1" s="1"/>
  <c r="AJ248" i="45"/>
  <c r="AU365" i="1" s="1"/>
  <c r="AV365" i="1" s="1"/>
  <c r="H195" i="45"/>
  <c r="H56" i="45"/>
  <c r="H77" i="45"/>
  <c r="H62" i="45"/>
  <c r="H30" i="45"/>
  <c r="H75" i="45"/>
  <c r="H59" i="45"/>
  <c r="H42" i="45"/>
  <c r="H28" i="45"/>
  <c r="H21" i="45"/>
  <c r="H125" i="45"/>
  <c r="AJ125" i="45" s="1"/>
  <c r="AU246" i="1" s="1"/>
  <c r="AV246" i="1" s="1"/>
  <c r="H66" i="45"/>
  <c r="H74" i="45"/>
  <c r="H69" i="45"/>
  <c r="H24" i="45"/>
  <c r="H19" i="45"/>
  <c r="L1" i="45"/>
  <c r="H207" i="45"/>
  <c r="H73" i="45"/>
  <c r="H68" i="45"/>
  <c r="H53" i="45"/>
  <c r="H44" i="45"/>
  <c r="H40" i="45"/>
  <c r="H5" i="45"/>
  <c r="H14" i="45"/>
  <c r="H4" i="45"/>
  <c r="H198" i="45"/>
  <c r="O1" i="45"/>
  <c r="H283" i="45"/>
  <c r="H273" i="45"/>
  <c r="AA13" i="23"/>
  <c r="AC13" i="23"/>
  <c r="AF13" i="23"/>
  <c r="AB13" i="23"/>
  <c r="G6" i="45"/>
  <c r="G8" i="45"/>
  <c r="G11" i="45"/>
  <c r="G12" i="45"/>
  <c r="G15" i="45"/>
  <c r="G17" i="45"/>
  <c r="G18" i="45"/>
  <c r="G25" i="45"/>
  <c r="G26" i="45"/>
  <c r="G27" i="45"/>
  <c r="G31" i="45"/>
  <c r="G32" i="45"/>
  <c r="G37" i="45"/>
  <c r="G39" i="45"/>
  <c r="G41" i="45"/>
  <c r="G49" i="45"/>
  <c r="G71" i="45"/>
  <c r="G72" i="45"/>
  <c r="G78" i="45"/>
  <c r="G81" i="45"/>
  <c r="G19" i="45"/>
  <c r="G20" i="45"/>
  <c r="G79" i="45"/>
  <c r="G122" i="45"/>
  <c r="G213" i="45"/>
  <c r="G214" i="45"/>
  <c r="G217" i="45"/>
  <c r="G208" i="45"/>
  <c r="G204" i="45"/>
  <c r="G205" i="45"/>
  <c r="G173" i="45"/>
  <c r="G281" i="45"/>
  <c r="F281" i="45"/>
  <c r="F273" i="45"/>
  <c r="F266" i="45"/>
  <c r="F173" i="45"/>
  <c r="F205" i="45"/>
  <c r="F204" i="45"/>
  <c r="F208" i="45"/>
  <c r="F217" i="45"/>
  <c r="F214" i="45"/>
  <c r="F213" i="45"/>
  <c r="F197" i="45"/>
  <c r="F195" i="45"/>
  <c r="F71" i="45"/>
  <c r="F72" i="45"/>
  <c r="F78" i="45"/>
  <c r="F81" i="45"/>
  <c r="F20" i="45"/>
  <c r="F79" i="45"/>
  <c r="F122" i="45"/>
  <c r="F6" i="45"/>
  <c r="F8" i="45"/>
  <c r="F11" i="45"/>
  <c r="F12" i="45"/>
  <c r="F15" i="45"/>
  <c r="F17" i="45"/>
  <c r="F18" i="45"/>
  <c r="F19" i="45"/>
  <c r="F24" i="45"/>
  <c r="F25" i="45"/>
  <c r="F26" i="45"/>
  <c r="F27" i="45"/>
  <c r="F31" i="45"/>
  <c r="F32" i="45"/>
  <c r="F37" i="45"/>
  <c r="F39" i="45"/>
  <c r="F40" i="45"/>
  <c r="F41" i="45"/>
  <c r="F44" i="45"/>
  <c r="F49" i="45"/>
  <c r="K1" i="45"/>
  <c r="S2" i="1"/>
  <c r="T2" i="1"/>
  <c r="U2" i="1"/>
  <c r="V2" i="1"/>
  <c r="W2" i="1"/>
  <c r="Q1" i="45"/>
  <c r="AD2" i="1"/>
  <c r="AF1" i="45"/>
  <c r="AP2" i="1"/>
  <c r="D13" i="23"/>
  <c r="E56" i="45"/>
  <c r="E6" i="45"/>
  <c r="E8" i="45"/>
  <c r="E11" i="45"/>
  <c r="E12" i="45"/>
  <c r="E15" i="45"/>
  <c r="E17" i="45"/>
  <c r="E18" i="45"/>
  <c r="E25" i="45"/>
  <c r="E26" i="45"/>
  <c r="E27" i="45"/>
  <c r="E31" i="45"/>
  <c r="E32" i="45"/>
  <c r="E37" i="45"/>
  <c r="E39" i="45"/>
  <c r="E41" i="45"/>
  <c r="E49" i="45"/>
  <c r="D62" i="44"/>
  <c r="AT66" i="1" s="1"/>
  <c r="E71" i="45"/>
  <c r="E72" i="45"/>
  <c r="E78" i="45"/>
  <c r="E81" i="45"/>
  <c r="E20" i="45"/>
  <c r="E79" i="45"/>
  <c r="E122" i="45"/>
  <c r="E197" i="45"/>
  <c r="E213" i="45"/>
  <c r="E214" i="45"/>
  <c r="E217" i="45"/>
  <c r="E208" i="45"/>
  <c r="E204" i="45"/>
  <c r="E205" i="45"/>
  <c r="E173" i="45"/>
  <c r="E266" i="45"/>
  <c r="E281" i="45"/>
  <c r="AJ56" i="45" l="1"/>
  <c r="AU60" i="1" s="1"/>
  <c r="H3" i="45"/>
  <c r="AJ197" i="45"/>
  <c r="AU313" i="1" s="1"/>
  <c r="AV313" i="1" s="1"/>
  <c r="AJ12" i="45"/>
  <c r="AU16" i="1" s="1"/>
  <c r="AJ81" i="45"/>
  <c r="AU85" i="1" s="1"/>
  <c r="AJ20" i="45"/>
  <c r="AU24" i="1" s="1"/>
  <c r="AV24" i="1" s="1"/>
  <c r="AJ71" i="45"/>
  <c r="AU75" i="1" s="1"/>
  <c r="AJ39" i="45"/>
  <c r="AU44" i="1" s="1"/>
  <c r="AJ11" i="45"/>
  <c r="AJ25" i="45"/>
  <c r="AU30" i="1" s="1"/>
  <c r="AJ79" i="45"/>
  <c r="AJ122" i="45"/>
  <c r="AJ17" i="45"/>
  <c r="AU21" i="1" s="1"/>
  <c r="AJ217" i="45"/>
  <c r="AJ205" i="45"/>
  <c r="AU330" i="1" s="1"/>
  <c r="AV330" i="1" s="1"/>
  <c r="AJ72" i="45"/>
  <c r="AU76" i="1" s="1"/>
  <c r="AJ204" i="45"/>
  <c r="AU328" i="1" s="1"/>
  <c r="AV328" i="1" s="1"/>
  <c r="AJ208" i="45"/>
  <c r="AU326" i="1" s="1"/>
  <c r="AV326" i="1" s="1"/>
  <c r="AJ281" i="45"/>
  <c r="AU396" i="1" s="1"/>
  <c r="AV396" i="1" s="1"/>
  <c r="AJ15" i="45"/>
  <c r="AJ26" i="45"/>
  <c r="AU31" i="1" s="1"/>
  <c r="AJ32" i="45"/>
  <c r="AJ41" i="45"/>
  <c r="AU46" i="1" s="1"/>
  <c r="AJ27" i="45"/>
  <c r="AU33" i="1" s="1"/>
  <c r="AJ31" i="45"/>
  <c r="AU37" i="1" s="1"/>
  <c r="AJ37" i="45"/>
  <c r="AU43" i="1" s="1"/>
  <c r="AJ18" i="45"/>
  <c r="AJ6" i="45"/>
  <c r="AJ49" i="45"/>
  <c r="AU55" i="1" s="1"/>
  <c r="AJ266" i="45"/>
  <c r="AU382" i="1" s="1"/>
  <c r="AV382" i="1" s="1"/>
  <c r="AJ214" i="45"/>
  <c r="AU320" i="1" s="1"/>
  <c r="AV320" i="1" s="1"/>
  <c r="AJ173" i="45"/>
  <c r="AU293" i="1" s="1"/>
  <c r="AV293" i="1" s="1"/>
  <c r="AJ213" i="45"/>
  <c r="AU318" i="1" s="1"/>
  <c r="AV318" i="1" s="1"/>
  <c r="AJ78" i="45"/>
  <c r="AU81" i="1" s="1"/>
  <c r="AJ8" i="45"/>
  <c r="G207" i="45"/>
  <c r="F207" i="45"/>
  <c r="F28" i="45"/>
  <c r="E198" i="45"/>
  <c r="F5" i="45"/>
  <c r="F30" i="45"/>
  <c r="F42" i="45"/>
  <c r="E66" i="45"/>
  <c r="E73" i="45"/>
  <c r="E68" i="45"/>
  <c r="E30" i="45"/>
  <c r="E207" i="45"/>
  <c r="E77" i="45"/>
  <c r="E42" i="45"/>
  <c r="E28" i="45"/>
  <c r="E21" i="45"/>
  <c r="E195" i="45"/>
  <c r="E75" i="45"/>
  <c r="E62" i="45"/>
  <c r="E24" i="45"/>
  <c r="E19" i="45"/>
  <c r="AJ19" i="45" s="1"/>
  <c r="E74" i="45"/>
  <c r="E69" i="45"/>
  <c r="E59" i="45"/>
  <c r="E44" i="45"/>
  <c r="E40" i="45"/>
  <c r="E5" i="45"/>
  <c r="E4" i="45"/>
  <c r="E14" i="45"/>
  <c r="AI2" i="1"/>
  <c r="AB1" i="45"/>
  <c r="Z2" i="1"/>
  <c r="S1" i="45"/>
  <c r="F21" i="45"/>
  <c r="F77" i="45"/>
  <c r="F62" i="45"/>
  <c r="F198" i="45"/>
  <c r="G66" i="45"/>
  <c r="G73" i="45"/>
  <c r="G68" i="45"/>
  <c r="G30" i="45"/>
  <c r="I1" i="45"/>
  <c r="AL2" i="1"/>
  <c r="AE1" i="45"/>
  <c r="AG2" i="1"/>
  <c r="Z1" i="45"/>
  <c r="V1" i="45"/>
  <c r="F75" i="45"/>
  <c r="F59" i="45"/>
  <c r="G77" i="45"/>
  <c r="G62" i="45"/>
  <c r="G42" i="45"/>
  <c r="G28" i="45"/>
  <c r="G21" i="45"/>
  <c r="N1" i="45"/>
  <c r="J1" i="45"/>
  <c r="AO2" i="1"/>
  <c r="AH1" i="45"/>
  <c r="AK2" i="1"/>
  <c r="AD1" i="45"/>
  <c r="Y1" i="45"/>
  <c r="U1" i="45"/>
  <c r="F74" i="45"/>
  <c r="F69" i="45"/>
  <c r="D57" i="44"/>
  <c r="F58" i="45"/>
  <c r="AJ58" i="45" s="1"/>
  <c r="G198" i="45"/>
  <c r="G75" i="45"/>
  <c r="G59" i="45"/>
  <c r="G24" i="45"/>
  <c r="G14" i="45"/>
  <c r="G4" i="45"/>
  <c r="M1" i="45"/>
  <c r="AN2" i="1"/>
  <c r="AG1" i="45"/>
  <c r="AC1" i="45"/>
  <c r="X1" i="45"/>
  <c r="AA2" i="1"/>
  <c r="T1" i="45"/>
  <c r="F14" i="45"/>
  <c r="F4" i="45"/>
  <c r="F66" i="45"/>
  <c r="F73" i="45"/>
  <c r="F68" i="45"/>
  <c r="F53" i="45"/>
  <c r="G74" i="45"/>
  <c r="G69" i="45"/>
  <c r="G53" i="45"/>
  <c r="G44" i="45"/>
  <c r="G40" i="45"/>
  <c r="G5" i="45"/>
  <c r="P1" i="45"/>
  <c r="AQ333" i="1"/>
  <c r="D58" i="44"/>
  <c r="AT63" i="1" s="1"/>
  <c r="AQ241" i="1"/>
  <c r="AQ212" i="1"/>
  <c r="D22" i="44"/>
  <c r="AT23" i="1" s="1"/>
  <c r="D14" i="44"/>
  <c r="AT15" i="1" s="1"/>
  <c r="D18" i="44"/>
  <c r="AT19" i="1" s="1"/>
  <c r="D13" i="44"/>
  <c r="AT14" i="1" s="1"/>
  <c r="AV14" i="1" s="1"/>
  <c r="AQ200" i="1"/>
  <c r="D74" i="44"/>
  <c r="AT80" i="1" s="1"/>
  <c r="D70" i="44"/>
  <c r="AT76" i="1" s="1"/>
  <c r="D45" i="44"/>
  <c r="D41" i="44"/>
  <c r="AT43" i="1" s="1"/>
  <c r="D32" i="44"/>
  <c r="D28" i="44"/>
  <c r="AT30" i="1" s="1"/>
  <c r="D24" i="44"/>
  <c r="AT25" i="1" s="1"/>
  <c r="D79" i="44"/>
  <c r="AT85" i="1" s="1"/>
  <c r="D72" i="44"/>
  <c r="AT78" i="1" s="1"/>
  <c r="D67" i="44"/>
  <c r="AT72" i="1" s="1"/>
  <c r="D47" i="44"/>
  <c r="AT50" i="1" s="1"/>
  <c r="D43" i="44"/>
  <c r="AT45" i="1" s="1"/>
  <c r="D35" i="44"/>
  <c r="AT37" i="1" s="1"/>
  <c r="D26" i="44"/>
  <c r="AT27" i="1" s="1"/>
  <c r="AQ131" i="1"/>
  <c r="D20" i="44"/>
  <c r="AT21" i="1" s="1"/>
  <c r="D15" i="44"/>
  <c r="AT16" i="1" s="1"/>
  <c r="AV16" i="1" s="1"/>
  <c r="D9" i="44"/>
  <c r="AT10" i="1" s="1"/>
  <c r="AQ96" i="1"/>
  <c r="D73" i="44"/>
  <c r="AT79" i="1" s="1"/>
  <c r="D69" i="44"/>
  <c r="AT75" i="1" s="1"/>
  <c r="D60" i="44"/>
  <c r="AT64" i="1" s="1"/>
  <c r="D49" i="44"/>
  <c r="AT52" i="1" s="1"/>
  <c r="AV52" i="1" s="1"/>
  <c r="D44" i="44"/>
  <c r="AT46" i="1" s="1"/>
  <c r="D36" i="44"/>
  <c r="D31" i="44"/>
  <c r="AT33" i="1" s="1"/>
  <c r="D27" i="44"/>
  <c r="AT29" i="1" s="1"/>
  <c r="D21" i="44"/>
  <c r="AT22" i="1" s="1"/>
  <c r="D17" i="44"/>
  <c r="AT135" i="1" s="1"/>
  <c r="D11" i="44"/>
  <c r="AT12" i="1" s="1"/>
  <c r="D75" i="44"/>
  <c r="AT81" i="1" s="1"/>
  <c r="D71" i="44"/>
  <c r="AT77" i="1" s="1"/>
  <c r="D66" i="44"/>
  <c r="AT71" i="1" s="1"/>
  <c r="D52" i="44"/>
  <c r="AT55" i="1" s="1"/>
  <c r="D42" i="44"/>
  <c r="AT44" i="1" s="1"/>
  <c r="D34" i="44"/>
  <c r="AT36" i="1" s="1"/>
  <c r="D29" i="44"/>
  <c r="AT31" i="1" s="1"/>
  <c r="E53" i="45"/>
  <c r="D56" i="44"/>
  <c r="AT60" i="1" s="1"/>
  <c r="AV60" i="1" s="1"/>
  <c r="AM2" i="1"/>
  <c r="AQ6" i="1"/>
  <c r="A5" i="44" s="1"/>
  <c r="AD13" i="23"/>
  <c r="AG13" i="23"/>
  <c r="AH13" i="23"/>
  <c r="AE13" i="23"/>
  <c r="AU61" i="1" l="1"/>
  <c r="AU62" i="1"/>
  <c r="AT61" i="1"/>
  <c r="AT62" i="1"/>
  <c r="AU23" i="1"/>
  <c r="AV23" i="1" s="1"/>
  <c r="AU10" i="1"/>
  <c r="AV10" i="1" s="1"/>
  <c r="AS3" i="45"/>
  <c r="AU19" i="1"/>
  <c r="AV19" i="1" s="1"/>
  <c r="AU323" i="1"/>
  <c r="AV323" i="1" s="1"/>
  <c r="AU244" i="1"/>
  <c r="AV244" i="1" s="1"/>
  <c r="AU12" i="1"/>
  <c r="AV12" i="1" s="1"/>
  <c r="AU82" i="1"/>
  <c r="AV82" i="1" s="1"/>
  <c r="AU15" i="1"/>
  <c r="AV15" i="1" s="1"/>
  <c r="AM38" i="45"/>
  <c r="A147" i="44"/>
  <c r="AT18" i="1"/>
  <c r="M4" i="44"/>
  <c r="AU40" i="1"/>
  <c r="AU39" i="1"/>
  <c r="AT40" i="1"/>
  <c r="AT39" i="1"/>
  <c r="AU38" i="1"/>
  <c r="AT38" i="1"/>
  <c r="AT34" i="1"/>
  <c r="AT35" i="1"/>
  <c r="AV43" i="1"/>
  <c r="AV30" i="1"/>
  <c r="AV75" i="1"/>
  <c r="AV85" i="1"/>
  <c r="AV55" i="1"/>
  <c r="AV81" i="1"/>
  <c r="AV21" i="1"/>
  <c r="AV31" i="1"/>
  <c r="AV37" i="1"/>
  <c r="AV44" i="1"/>
  <c r="AV33" i="1"/>
  <c r="AV76" i="1"/>
  <c r="AV46" i="1"/>
  <c r="AT47" i="1"/>
  <c r="AT48" i="1"/>
  <c r="A89" i="44"/>
  <c r="A55" i="44"/>
  <c r="A63" i="44"/>
  <c r="A416" i="44"/>
  <c r="A411" i="44"/>
  <c r="A412" i="44"/>
  <c r="A413" i="44"/>
  <c r="A90" i="44"/>
  <c r="A414" i="44"/>
  <c r="A88" i="44"/>
  <c r="A415" i="44"/>
  <c r="F3" i="45"/>
  <c r="F1" i="45" s="1"/>
  <c r="AJ53" i="45"/>
  <c r="D5" i="44"/>
  <c r="AT6" i="1" s="1"/>
  <c r="AV6" i="1" s="1"/>
  <c r="AQ438" i="1"/>
  <c r="AJ207" i="45"/>
  <c r="AJ4" i="45"/>
  <c r="AU22" i="1" s="1"/>
  <c r="AV22" i="1" s="1"/>
  <c r="AJ59" i="45"/>
  <c r="AU63" i="1" s="1"/>
  <c r="AV63" i="1" s="1"/>
  <c r="AJ24" i="45"/>
  <c r="AU29" i="1" s="1"/>
  <c r="AV29" i="1" s="1"/>
  <c r="AJ21" i="45"/>
  <c r="AU25" i="1" s="1"/>
  <c r="AV25" i="1" s="1"/>
  <c r="AJ66" i="45"/>
  <c r="AU66" i="1" s="1"/>
  <c r="AV66" i="1" s="1"/>
  <c r="AJ198" i="45"/>
  <c r="AJ5" i="45"/>
  <c r="AJ69" i="45"/>
  <c r="AU72" i="1" s="1"/>
  <c r="AV72" i="1" s="1"/>
  <c r="AJ62" i="45"/>
  <c r="AU64" i="1" s="1"/>
  <c r="AV64" i="1" s="1"/>
  <c r="AJ28" i="45"/>
  <c r="AJ30" i="45"/>
  <c r="AJ40" i="45"/>
  <c r="AJ74" i="45"/>
  <c r="AU78" i="1" s="1"/>
  <c r="AV78" i="1" s="1"/>
  <c r="AJ75" i="45"/>
  <c r="AU79" i="1" s="1"/>
  <c r="AV79" i="1" s="1"/>
  <c r="AJ42" i="45"/>
  <c r="AJ68" i="45"/>
  <c r="AU71" i="1" s="1"/>
  <c r="AV71" i="1" s="1"/>
  <c r="H1" i="45"/>
  <c r="AJ14" i="45"/>
  <c r="AU135" i="1" s="1"/>
  <c r="AV135" i="1" s="1"/>
  <c r="AJ44" i="45"/>
  <c r="AU50" i="1" s="1"/>
  <c r="AV50" i="1" s="1"/>
  <c r="AJ77" i="45"/>
  <c r="AU80" i="1" s="1"/>
  <c r="AV80" i="1" s="1"/>
  <c r="AJ73" i="45"/>
  <c r="AU77" i="1" s="1"/>
  <c r="AV77" i="1" s="1"/>
  <c r="L4" i="44"/>
  <c r="L6" i="44" s="1"/>
  <c r="J4" i="44"/>
  <c r="J6" i="44" s="1"/>
  <c r="E283" i="45"/>
  <c r="AJ283" i="45" s="1"/>
  <c r="AU397" i="1" s="1"/>
  <c r="AV397" i="1" s="1"/>
  <c r="E289" i="45"/>
  <c r="AJ289" i="45" s="1"/>
  <c r="AU403" i="1" s="1"/>
  <c r="AV403" i="1" s="1"/>
  <c r="E273" i="45"/>
  <c r="AJ273" i="45" s="1"/>
  <c r="AU388" i="1" s="1"/>
  <c r="AV388" i="1" s="1"/>
  <c r="D54" i="44"/>
  <c r="G195" i="45"/>
  <c r="G3" i="45" s="1"/>
  <c r="N2" i="1"/>
  <c r="M2" i="1"/>
  <c r="S13" i="23"/>
  <c r="R13" i="23"/>
  <c r="X2" i="1"/>
  <c r="AV61" i="1" l="1"/>
  <c r="AV62" i="1"/>
  <c r="M6" i="44"/>
  <c r="AT4" i="45"/>
  <c r="AS4" i="45"/>
  <c r="AO3" i="45"/>
  <c r="AU45" i="1"/>
  <c r="AV45" i="1" s="1"/>
  <c r="AQ3" i="45"/>
  <c r="AQ4" i="45" s="1"/>
  <c r="AR3" i="45"/>
  <c r="AU27" i="1"/>
  <c r="AV27" i="1" s="1"/>
  <c r="AV39" i="1"/>
  <c r="AV40" i="1"/>
  <c r="AU57" i="1"/>
  <c r="AU58" i="1"/>
  <c r="AT57" i="1"/>
  <c r="AT58" i="1"/>
  <c r="AV38" i="1"/>
  <c r="AU34" i="1"/>
  <c r="AV34" i="1" s="1"/>
  <c r="AU35" i="1"/>
  <c r="AV35" i="1" s="1"/>
  <c r="AU36" i="1"/>
  <c r="AV36" i="1" s="1"/>
  <c r="AU26" i="1"/>
  <c r="AV26" i="1" s="1"/>
  <c r="AU327" i="1"/>
  <c r="AV327" i="1" s="1"/>
  <c r="AU314" i="1"/>
  <c r="AV314" i="1" s="1"/>
  <c r="AU18" i="1"/>
  <c r="AV18" i="1" s="1"/>
  <c r="AU324" i="1"/>
  <c r="AV324" i="1" s="1"/>
  <c r="AU325" i="1"/>
  <c r="AV325" i="1" s="1"/>
  <c r="AU47" i="1"/>
  <c r="AV47" i="1" s="1"/>
  <c r="AU48" i="1"/>
  <c r="AV48" i="1" s="1"/>
  <c r="E3" i="45"/>
  <c r="E1" i="45" s="1"/>
  <c r="AJ195" i="45"/>
  <c r="AP3" i="45" s="1"/>
  <c r="D411" i="44"/>
  <c r="K4" i="44"/>
  <c r="K6" i="44" s="1"/>
  <c r="G1" i="45"/>
  <c r="I4" i="44"/>
  <c r="I6" i="44" s="1"/>
  <c r="H4" i="44"/>
  <c r="H6" i="44" s="1"/>
  <c r="AQ5" i="1"/>
  <c r="R2" i="1"/>
  <c r="Q2" i="1"/>
  <c r="P2" i="1"/>
  <c r="O2" i="1"/>
  <c r="AR4" i="45" l="1"/>
  <c r="AP4" i="45"/>
  <c r="AO4" i="45"/>
  <c r="AV57" i="1"/>
  <c r="AV58" i="1"/>
  <c r="AU310" i="1"/>
  <c r="AV310" i="1" s="1"/>
  <c r="AU311" i="1"/>
  <c r="AV311" i="1" s="1"/>
  <c r="AU331" i="1"/>
  <c r="AV331" i="1" s="1"/>
  <c r="AJ1" i="45"/>
  <c r="AJ3" i="45"/>
  <c r="N4" i="44"/>
  <c r="K5" i="44" s="1"/>
  <c r="L2" i="1"/>
  <c r="AQ2" i="1" s="1"/>
  <c r="H5" i="44" l="1"/>
  <c r="I5" i="44"/>
  <c r="N5" i="44"/>
  <c r="M5" i="44"/>
  <c r="J5" i="44"/>
  <c r="L5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Phi Nho</author>
  </authors>
  <commentList>
    <comment ref="C13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324</t>
        </r>
      </text>
    </comment>
    <comment ref="C13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524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<sst xmlns="http://schemas.openxmlformats.org/spreadsheetml/2006/main" count="9604" uniqueCount="872">
  <si>
    <t>STT</t>
  </si>
  <si>
    <t>FEED 
CODE</t>
  </si>
  <si>
    <t>Pellet Size
(mm)</t>
  </si>
  <si>
    <t>PACK SIZE  (Kg)</t>
  </si>
  <si>
    <t>CODE BRAND</t>
  </si>
  <si>
    <t>SPECIAL</t>
  </si>
  <si>
    <t xml:space="preserve">SIZE  </t>
  </si>
  <si>
    <t>SIZE</t>
  </si>
  <si>
    <t>HI-GRO - FEED</t>
  </si>
  <si>
    <t>150S</t>
  </si>
  <si>
    <t>C</t>
  </si>
  <si>
    <t>5*5</t>
  </si>
  <si>
    <t>157M</t>
  </si>
  <si>
    <t>M</t>
  </si>
  <si>
    <t>510M</t>
  </si>
  <si>
    <t>BC</t>
  </si>
  <si>
    <t>550S</t>
  </si>
  <si>
    <t>P2.5</t>
  </si>
  <si>
    <t>P3.5</t>
  </si>
  <si>
    <t>324A</t>
  </si>
  <si>
    <t>MC</t>
  </si>
  <si>
    <t>510L</t>
  </si>
  <si>
    <t>511A</t>
  </si>
  <si>
    <t>511B</t>
  </si>
  <si>
    <t>511C</t>
  </si>
  <si>
    <t>511L</t>
  </si>
  <si>
    <t>511M</t>
  </si>
  <si>
    <t>512M</t>
  </si>
  <si>
    <t>521(silo)</t>
  </si>
  <si>
    <t>SILO</t>
  </si>
  <si>
    <t>522(silo)</t>
  </si>
  <si>
    <t>524(silo)</t>
  </si>
  <si>
    <t>524A</t>
  </si>
  <si>
    <t>P 3.5</t>
  </si>
  <si>
    <t>P 2.5</t>
  </si>
  <si>
    <t>550S (Box)</t>
  </si>
  <si>
    <t>551X-26</t>
  </si>
  <si>
    <t>X-26</t>
  </si>
  <si>
    <t>551GP</t>
  </si>
  <si>
    <t>552M</t>
  </si>
  <si>
    <t>552S</t>
  </si>
  <si>
    <t>553S</t>
  </si>
  <si>
    <t>562P</t>
  </si>
  <si>
    <t>567S</t>
  </si>
  <si>
    <t>CP - FEED</t>
  </si>
  <si>
    <t>750S</t>
  </si>
  <si>
    <t>885S</t>
  </si>
  <si>
    <t>910M</t>
  </si>
  <si>
    <t>911M</t>
  </si>
  <si>
    <t>912M</t>
  </si>
  <si>
    <t>951X-26</t>
  </si>
  <si>
    <t>952M</t>
  </si>
  <si>
    <t>952S</t>
  </si>
  <si>
    <t>953S</t>
  </si>
  <si>
    <t>967S</t>
  </si>
  <si>
    <t>985S</t>
  </si>
  <si>
    <t>STAR - FEED</t>
  </si>
  <si>
    <t>HT20S</t>
  </si>
  <si>
    <t>HT21</t>
  </si>
  <si>
    <t>VT11</t>
  </si>
  <si>
    <t>VT12</t>
  </si>
  <si>
    <t>VT13</t>
  </si>
  <si>
    <t>HT11</t>
  </si>
  <si>
    <t>HT12</t>
  </si>
  <si>
    <t>HT12S</t>
  </si>
  <si>
    <t>HT13</t>
  </si>
  <si>
    <t>HT13S</t>
  </si>
  <si>
    <t>HG16</t>
  </si>
  <si>
    <t>HG17</t>
  </si>
  <si>
    <t>VD14</t>
  </si>
  <si>
    <t>NOVO - FEED</t>
  </si>
  <si>
    <t>9250S</t>
  </si>
  <si>
    <t>9652S</t>
  </si>
  <si>
    <t>9653S</t>
  </si>
  <si>
    <t>BELL - FEED</t>
  </si>
  <si>
    <t>8250S</t>
  </si>
  <si>
    <t>8485S</t>
  </si>
  <si>
    <t>8610L</t>
  </si>
  <si>
    <t>8611L</t>
  </si>
  <si>
    <t>8650S</t>
  </si>
  <si>
    <t>8652S</t>
  </si>
  <si>
    <t>8653S</t>
  </si>
  <si>
    <t>8685S</t>
  </si>
  <si>
    <t>INTEGRATE(CHICKEN FEED)</t>
  </si>
  <si>
    <t>322NFZ18</t>
  </si>
  <si>
    <t>322FZ18</t>
  </si>
  <si>
    <t>324F</t>
  </si>
  <si>
    <t>324FZ-18</t>
  </si>
  <si>
    <t>Z-18</t>
  </si>
  <si>
    <t>510F</t>
  </si>
  <si>
    <t>510F P-17</t>
  </si>
  <si>
    <t xml:space="preserve">510F </t>
  </si>
  <si>
    <t>P-17</t>
  </si>
  <si>
    <t>510MF</t>
  </si>
  <si>
    <t>510NF</t>
  </si>
  <si>
    <t>510NF P-32</t>
  </si>
  <si>
    <t xml:space="preserve">510NF </t>
  </si>
  <si>
    <t>P-32</t>
  </si>
  <si>
    <t>511AF</t>
  </si>
  <si>
    <t>511AF P-17</t>
  </si>
  <si>
    <t xml:space="preserve">511AF </t>
  </si>
  <si>
    <t>511ANF</t>
  </si>
  <si>
    <t>511ANF P-32</t>
  </si>
  <si>
    <t xml:space="preserve">511ANF </t>
  </si>
  <si>
    <t>511F</t>
  </si>
  <si>
    <t>511F P-17</t>
  </si>
  <si>
    <t xml:space="preserve">511F </t>
  </si>
  <si>
    <t>511NF</t>
  </si>
  <si>
    <t>511NF P-32</t>
  </si>
  <si>
    <t xml:space="preserve">511NF </t>
  </si>
  <si>
    <t>513F</t>
  </si>
  <si>
    <t>521F</t>
  </si>
  <si>
    <t>521NF</t>
  </si>
  <si>
    <t>521NF P-40</t>
  </si>
  <si>
    <t xml:space="preserve">521NF </t>
  </si>
  <si>
    <t>P-40</t>
  </si>
  <si>
    <t>540F</t>
  </si>
  <si>
    <t>548F</t>
  </si>
  <si>
    <t>P2,5</t>
  </si>
  <si>
    <t>549F</t>
  </si>
  <si>
    <t>531NF</t>
  </si>
  <si>
    <t>532NF</t>
  </si>
  <si>
    <t>522F</t>
  </si>
  <si>
    <t>522NF</t>
  </si>
  <si>
    <t>532NFSP_12</t>
  </si>
  <si>
    <t>532NFS</t>
  </si>
  <si>
    <t>P-12</t>
  </si>
  <si>
    <t>532S</t>
  </si>
  <si>
    <t>532NFZ-09</t>
  </si>
  <si>
    <t>Z-09</t>
  </si>
  <si>
    <t>532NFZ-10</t>
  </si>
  <si>
    <t>Z-10</t>
  </si>
  <si>
    <t>532NFZ-22</t>
  </si>
  <si>
    <t>Z-22</t>
  </si>
  <si>
    <t>534NFZ-09</t>
  </si>
  <si>
    <t>534NF</t>
  </si>
  <si>
    <t>534N (F)</t>
  </si>
  <si>
    <t>534N</t>
  </si>
  <si>
    <t>534NFZ-10</t>
  </si>
  <si>
    <t>534NFP-10</t>
  </si>
  <si>
    <t>P-10</t>
  </si>
  <si>
    <t>534NFP-12</t>
  </si>
  <si>
    <t>534NFP-20</t>
  </si>
  <si>
    <t>P-20</t>
  </si>
  <si>
    <t>534NFZ-45</t>
  </si>
  <si>
    <t>Z-45</t>
  </si>
  <si>
    <t>324(S)</t>
  </si>
  <si>
    <t>510(S)</t>
  </si>
  <si>
    <t>510F(S)</t>
  </si>
  <si>
    <t>510FP-17</t>
  </si>
  <si>
    <t>510NFP-32</t>
  </si>
  <si>
    <t>511AF(S)</t>
  </si>
  <si>
    <t>511AF(S) P-17</t>
  </si>
  <si>
    <t>511ANFP-32</t>
  </si>
  <si>
    <t>511F(S)</t>
  </si>
  <si>
    <t>511NF(S)</t>
  </si>
  <si>
    <t>513F(S)</t>
  </si>
  <si>
    <t>521F(SILO))</t>
  </si>
  <si>
    <t>521F(SILO)</t>
  </si>
  <si>
    <t>522F(S)</t>
  </si>
  <si>
    <t>522NF P-40</t>
  </si>
  <si>
    <t xml:space="preserve">522NF </t>
  </si>
  <si>
    <t>521NFP-20</t>
  </si>
  <si>
    <t>521NFP-32</t>
  </si>
  <si>
    <t>522NFP-20</t>
  </si>
  <si>
    <t>INTEGRATE (PIG FEED)</t>
  </si>
  <si>
    <t>350F</t>
  </si>
  <si>
    <t>550P</t>
  </si>
  <si>
    <t>550SF</t>
  </si>
  <si>
    <t>S-20</t>
  </si>
  <si>
    <t>551F</t>
  </si>
  <si>
    <t>551F S-21</t>
  </si>
  <si>
    <t xml:space="preserve">551F </t>
  </si>
  <si>
    <t>S-21</t>
  </si>
  <si>
    <t>551NF</t>
  </si>
  <si>
    <t>551GPF</t>
  </si>
  <si>
    <t>551GPF S-21</t>
  </si>
  <si>
    <t>P 2.6</t>
  </si>
  <si>
    <t xml:space="preserve">551GPF </t>
  </si>
  <si>
    <t>552F</t>
  </si>
  <si>
    <t>552F S-31</t>
  </si>
  <si>
    <t xml:space="preserve">552F </t>
  </si>
  <si>
    <t>S-31</t>
  </si>
  <si>
    <t>552F S-38</t>
  </si>
  <si>
    <t>S-38</t>
  </si>
  <si>
    <t>552F S-39</t>
  </si>
  <si>
    <t>S-39</t>
  </si>
  <si>
    <t>552SF</t>
  </si>
  <si>
    <t>552SF S-31</t>
  </si>
  <si>
    <t xml:space="preserve">552SF </t>
  </si>
  <si>
    <t>552SF S-38</t>
  </si>
  <si>
    <t>552SF S-39</t>
  </si>
  <si>
    <t>553BF</t>
  </si>
  <si>
    <t>553BF S-31</t>
  </si>
  <si>
    <t xml:space="preserve">553BF </t>
  </si>
  <si>
    <t>553BF S-38</t>
  </si>
  <si>
    <t>553MF</t>
  </si>
  <si>
    <t>553MF S-31</t>
  </si>
  <si>
    <t xml:space="preserve">553MF </t>
  </si>
  <si>
    <t>553MF S-38</t>
  </si>
  <si>
    <t>553MF S-39</t>
  </si>
  <si>
    <t>553WDF</t>
  </si>
  <si>
    <t>562F</t>
  </si>
  <si>
    <t>562PFX04</t>
  </si>
  <si>
    <t>562PF</t>
  </si>
  <si>
    <t>X04</t>
  </si>
  <si>
    <t>562F S-31</t>
  </si>
  <si>
    <t xml:space="preserve">562F </t>
  </si>
  <si>
    <t>562F S-38</t>
  </si>
  <si>
    <t>562F S-39</t>
  </si>
  <si>
    <t>P3.6</t>
  </si>
  <si>
    <t>566FX04</t>
  </si>
  <si>
    <t>566F</t>
  </si>
  <si>
    <t>562PF S-31</t>
  </si>
  <si>
    <t xml:space="preserve">562PF </t>
  </si>
  <si>
    <t>562PF S-38</t>
  </si>
  <si>
    <t>562PF S-39</t>
  </si>
  <si>
    <t>566F S-31</t>
  </si>
  <si>
    <t xml:space="preserve">566F </t>
  </si>
  <si>
    <t>567SF</t>
  </si>
  <si>
    <t>567SF S-32</t>
  </si>
  <si>
    <t xml:space="preserve">567SF </t>
  </si>
  <si>
    <t>S-32</t>
  </si>
  <si>
    <t>567SF S-31</t>
  </si>
  <si>
    <t>552SFS-31</t>
  </si>
  <si>
    <t>562P X-04</t>
  </si>
  <si>
    <t xml:space="preserve">562P </t>
  </si>
  <si>
    <t>X-04</t>
  </si>
  <si>
    <t>562P S-31</t>
  </si>
  <si>
    <t>562P S-38</t>
  </si>
  <si>
    <t>562P S-39</t>
  </si>
  <si>
    <t>566 X-04</t>
  </si>
  <si>
    <t>567S X-04</t>
  </si>
  <si>
    <t xml:space="preserve">567S </t>
  </si>
  <si>
    <t>567S S-31</t>
  </si>
  <si>
    <t>CODE MACHINE</t>
  </si>
  <si>
    <t>DAILY OF MONTH</t>
  </si>
  <si>
    <t>TOTAL</t>
  </si>
  <si>
    <t>Packing #1</t>
  </si>
  <si>
    <t>510NF P-80</t>
  </si>
  <si>
    <t>P-80</t>
  </si>
  <si>
    <t>511ANF P-80</t>
  </si>
  <si>
    <t>511NF P-80</t>
  </si>
  <si>
    <t xml:space="preserve"> </t>
  </si>
  <si>
    <t>521NF P-80</t>
  </si>
  <si>
    <t>521NF 25</t>
  </si>
  <si>
    <t>513F BAO LỘN</t>
  </si>
  <si>
    <t>511F BAO LỘN</t>
  </si>
  <si>
    <t>552BSF</t>
  </si>
  <si>
    <t>553BSF</t>
  </si>
  <si>
    <t>553BSOF</t>
  </si>
  <si>
    <t>Packing #2</t>
  </si>
  <si>
    <t>511ANF P-81</t>
  </si>
  <si>
    <t>P-81</t>
  </si>
  <si>
    <t>511NF P-81</t>
  </si>
  <si>
    <t>Packing #3</t>
  </si>
  <si>
    <t>Packing #4</t>
  </si>
  <si>
    <t>Packing #5</t>
  </si>
  <si>
    <t>991-14</t>
  </si>
  <si>
    <t>Packing #6</t>
  </si>
  <si>
    <t>FOMULLA</t>
  </si>
  <si>
    <t>Full name code</t>
  </si>
  <si>
    <t>Full code</t>
  </si>
  <si>
    <t>Phân loại</t>
  </si>
  <si>
    <t>Sản lượng</t>
  </si>
  <si>
    <t>120500</t>
  </si>
  <si>
    <t>542000</t>
  </si>
  <si>
    <t>301A</t>
  </si>
  <si>
    <t>123000</t>
  </si>
  <si>
    <t>127000</t>
  </si>
  <si>
    <t>127060</t>
  </si>
  <si>
    <t>314000</t>
  </si>
  <si>
    <t>321000</t>
  </si>
  <si>
    <t>367200</t>
  </si>
  <si>
    <t>433000</t>
  </si>
  <si>
    <t>385S</t>
  </si>
  <si>
    <t>161201</t>
  </si>
  <si>
    <t>510S</t>
  </si>
  <si>
    <t>114001B</t>
  </si>
  <si>
    <t>162001</t>
  </si>
  <si>
    <t>162201</t>
  </si>
  <si>
    <t>162301</t>
  </si>
  <si>
    <t>115001</t>
  </si>
  <si>
    <t>522PRO</t>
  </si>
  <si>
    <t>127061</t>
  </si>
  <si>
    <t>204101</t>
  </si>
  <si>
    <t>226001</t>
  </si>
  <si>
    <t>216201</t>
  </si>
  <si>
    <t>548M</t>
  </si>
  <si>
    <t>203101</t>
  </si>
  <si>
    <t>549M</t>
  </si>
  <si>
    <t>312001</t>
  </si>
  <si>
    <t>550SX</t>
  </si>
  <si>
    <t>566X</t>
  </si>
  <si>
    <t>551X26</t>
  </si>
  <si>
    <t>31400126</t>
  </si>
  <si>
    <t>X26</t>
  </si>
  <si>
    <t>321001</t>
  </si>
  <si>
    <t>321012</t>
  </si>
  <si>
    <t>552E</t>
  </si>
  <si>
    <t>552SS90</t>
  </si>
  <si>
    <t>32000890</t>
  </si>
  <si>
    <t>S90</t>
  </si>
  <si>
    <t>552MX</t>
  </si>
  <si>
    <t>332301</t>
  </si>
  <si>
    <t>332101</t>
  </si>
  <si>
    <t>364201</t>
  </si>
  <si>
    <t>366201</t>
  </si>
  <si>
    <t>367201</t>
  </si>
  <si>
    <t>367101</t>
  </si>
  <si>
    <t>433001</t>
  </si>
  <si>
    <t>434001</t>
  </si>
  <si>
    <t>585S</t>
  </si>
  <si>
    <t>423001</t>
  </si>
  <si>
    <t>PRO - FEED</t>
  </si>
  <si>
    <t>550Pro</t>
  </si>
  <si>
    <t>550XPro</t>
  </si>
  <si>
    <t>551Pro</t>
  </si>
  <si>
    <t>551X</t>
  </si>
  <si>
    <t>552Pro</t>
  </si>
  <si>
    <t>552SPro</t>
  </si>
  <si>
    <t>553SPro</t>
  </si>
  <si>
    <t>433010</t>
  </si>
  <si>
    <t>911B</t>
  </si>
  <si>
    <t>949M</t>
  </si>
  <si>
    <t>951X26</t>
  </si>
  <si>
    <t>952SS90</t>
  </si>
  <si>
    <t>952MX</t>
  </si>
  <si>
    <t>CD02</t>
  </si>
  <si>
    <t>GD04</t>
  </si>
  <si>
    <t>GD14</t>
  </si>
  <si>
    <t>PP20</t>
  </si>
  <si>
    <t>HT11GP</t>
  </si>
  <si>
    <t>HT11X</t>
  </si>
  <si>
    <t>HT12M</t>
  </si>
  <si>
    <t>HT12SX</t>
  </si>
  <si>
    <t>HT12SS90</t>
  </si>
  <si>
    <t>HG17S</t>
  </si>
  <si>
    <t>BS04</t>
  </si>
  <si>
    <t>BS04A</t>
  </si>
  <si>
    <t>GT - FEED</t>
  </si>
  <si>
    <t>GT11</t>
  </si>
  <si>
    <t>GT12A</t>
  </si>
  <si>
    <t>GT12B</t>
  </si>
  <si>
    <t>114601B</t>
  </si>
  <si>
    <t>GT12</t>
  </si>
  <si>
    <t>NASA - FEED</t>
  </si>
  <si>
    <t>9652SS90</t>
  </si>
  <si>
    <t>8652SS90</t>
  </si>
  <si>
    <t>324FZ18</t>
  </si>
  <si>
    <t>510FP17</t>
  </si>
  <si>
    <t>P17</t>
  </si>
  <si>
    <t>510FP21</t>
  </si>
  <si>
    <t>P21</t>
  </si>
  <si>
    <t>510FP22</t>
  </si>
  <si>
    <t>P22</t>
  </si>
  <si>
    <t>510FP62</t>
  </si>
  <si>
    <t>P62</t>
  </si>
  <si>
    <t>510FP64</t>
  </si>
  <si>
    <t>P64</t>
  </si>
  <si>
    <t>P32</t>
  </si>
  <si>
    <t>510NFP33</t>
  </si>
  <si>
    <t>P33</t>
  </si>
  <si>
    <t>510NFP31</t>
  </si>
  <si>
    <t>P31</t>
  </si>
  <si>
    <t>510NFP80</t>
  </si>
  <si>
    <t>P80</t>
  </si>
  <si>
    <t>510NFP81</t>
  </si>
  <si>
    <t>P81</t>
  </si>
  <si>
    <t>510NFP82</t>
  </si>
  <si>
    <t>P82</t>
  </si>
  <si>
    <t>510NFP85</t>
  </si>
  <si>
    <t>P85</t>
  </si>
  <si>
    <t>510NFP87</t>
  </si>
  <si>
    <t>P87</t>
  </si>
  <si>
    <t>510NFP88</t>
  </si>
  <si>
    <t>P88</t>
  </si>
  <si>
    <t>510NFP89</t>
  </si>
  <si>
    <t>P89</t>
  </si>
  <si>
    <t>510NFP91</t>
  </si>
  <si>
    <t>P91</t>
  </si>
  <si>
    <t>510NFP92</t>
  </si>
  <si>
    <t>P92</t>
  </si>
  <si>
    <t>510NFTL3P12</t>
  </si>
  <si>
    <t>510NFTL3</t>
  </si>
  <si>
    <t>P12</t>
  </si>
  <si>
    <t>511AFP17</t>
  </si>
  <si>
    <t>511AFP21</t>
  </si>
  <si>
    <t>511AFP30</t>
  </si>
  <si>
    <t>P30</t>
  </si>
  <si>
    <t>511AFP58</t>
  </si>
  <si>
    <t>P58</t>
  </si>
  <si>
    <t>511AFP62</t>
  </si>
  <si>
    <t>511AFP64</t>
  </si>
  <si>
    <t>511ANFP32</t>
  </si>
  <si>
    <t>511ANFP33</t>
  </si>
  <si>
    <t>511ANFP35</t>
  </si>
  <si>
    <t>P35</t>
  </si>
  <si>
    <t>511ANFP63</t>
  </si>
  <si>
    <t>P63</t>
  </si>
  <si>
    <t>511ANFP80</t>
  </si>
  <si>
    <t>511ANFP81</t>
  </si>
  <si>
    <t>11352881</t>
  </si>
  <si>
    <t>511ANFP82</t>
  </si>
  <si>
    <t>11352882</t>
  </si>
  <si>
    <t>511ANFP85</t>
  </si>
  <si>
    <t>511ANFP87</t>
  </si>
  <si>
    <t>511ANFP88</t>
  </si>
  <si>
    <t>511ANFP89</t>
  </si>
  <si>
    <t>511ANFP91</t>
  </si>
  <si>
    <t>511ANFP92</t>
  </si>
  <si>
    <t>511ANFTL3</t>
  </si>
  <si>
    <t>511FP17</t>
  </si>
  <si>
    <t>511FP21</t>
  </si>
  <si>
    <t>511FP58</t>
  </si>
  <si>
    <t>511FP64</t>
  </si>
  <si>
    <t>511NFP30</t>
  </si>
  <si>
    <t>511NFP31</t>
  </si>
  <si>
    <t>511NFP32</t>
  </si>
  <si>
    <t>511NFP35</t>
  </si>
  <si>
    <t>511NFP33</t>
  </si>
  <si>
    <t>511NFP63</t>
  </si>
  <si>
    <t>511NFP80</t>
  </si>
  <si>
    <t>511NFP81</t>
  </si>
  <si>
    <t>11452881</t>
  </si>
  <si>
    <t>511NFP85</t>
  </si>
  <si>
    <t>511NFP87</t>
  </si>
  <si>
    <t>511NFTL3</t>
  </si>
  <si>
    <t>513FTL3</t>
  </si>
  <si>
    <t>122031</t>
  </si>
  <si>
    <t>521NFP40</t>
  </si>
  <si>
    <t>P40</t>
  </si>
  <si>
    <t>521NFP44</t>
  </si>
  <si>
    <t>P44</t>
  </si>
  <si>
    <t>521NFP80</t>
  </si>
  <si>
    <t>524F</t>
  </si>
  <si>
    <t>548FP33</t>
  </si>
  <si>
    <t>548FP35</t>
  </si>
  <si>
    <t>522NFP70</t>
  </si>
  <si>
    <t>P70</t>
  </si>
  <si>
    <t>114501b</t>
  </si>
  <si>
    <t>312101</t>
  </si>
  <si>
    <t>S21</t>
  </si>
  <si>
    <t>550SFS43</t>
  </si>
  <si>
    <t>S43</t>
  </si>
  <si>
    <t>550SFS46</t>
  </si>
  <si>
    <t>S46</t>
  </si>
  <si>
    <t>550SFS87</t>
  </si>
  <si>
    <t>S87</t>
  </si>
  <si>
    <t>550SFS88</t>
  </si>
  <si>
    <t>S88</t>
  </si>
  <si>
    <t>550BSF</t>
  </si>
  <si>
    <t>314101</t>
  </si>
  <si>
    <t>551FS21</t>
  </si>
  <si>
    <t>551FS54</t>
  </si>
  <si>
    <t>S54</t>
  </si>
  <si>
    <t>551FS44</t>
  </si>
  <si>
    <t>S44</t>
  </si>
  <si>
    <t>551FS47</t>
  </si>
  <si>
    <t>S47</t>
  </si>
  <si>
    <t>551FS48</t>
  </si>
  <si>
    <t>S48</t>
  </si>
  <si>
    <t>551FS52</t>
  </si>
  <si>
    <t>S52</t>
  </si>
  <si>
    <t>551BSF</t>
  </si>
  <si>
    <t>314111</t>
  </si>
  <si>
    <t>551GPFS10</t>
  </si>
  <si>
    <t>S10</t>
  </si>
  <si>
    <t>551GPFS11</t>
  </si>
  <si>
    <t>S11</t>
  </si>
  <si>
    <t>551GPFS13</t>
  </si>
  <si>
    <t>S13</t>
  </si>
  <si>
    <t>551GPFS54</t>
  </si>
  <si>
    <t>551GPFS44</t>
  </si>
  <si>
    <t>551GPFS47</t>
  </si>
  <si>
    <t>551GPFS48</t>
  </si>
  <si>
    <t>551GPFS52</t>
  </si>
  <si>
    <t>551GPBSF</t>
  </si>
  <si>
    <t>321501</t>
  </si>
  <si>
    <t>552FS10</t>
  </si>
  <si>
    <t>552FS31</t>
  </si>
  <si>
    <t>S31</t>
  </si>
  <si>
    <t>552FS13</t>
  </si>
  <si>
    <t>552FS11</t>
  </si>
  <si>
    <t>S37</t>
  </si>
  <si>
    <t>552FS38</t>
  </si>
  <si>
    <t>S38</t>
  </si>
  <si>
    <t>552FS39</t>
  </si>
  <si>
    <t>S39</t>
  </si>
  <si>
    <t>552FS90</t>
  </si>
  <si>
    <t>320101</t>
  </si>
  <si>
    <t>552SFS31</t>
  </si>
  <si>
    <t>552SFS34</t>
  </si>
  <si>
    <t>S34</t>
  </si>
  <si>
    <t>552SFS38</t>
  </si>
  <si>
    <t>552SFS39</t>
  </si>
  <si>
    <t>552SFS90</t>
  </si>
  <si>
    <t>553BFS31</t>
  </si>
  <si>
    <t>553BFS38</t>
  </si>
  <si>
    <t>553BSFP</t>
  </si>
  <si>
    <t>553BSF-P</t>
  </si>
  <si>
    <t>332211</t>
  </si>
  <si>
    <t>553MFS34</t>
  </si>
  <si>
    <t>553MFS37</t>
  </si>
  <si>
    <t>553MFS38</t>
  </si>
  <si>
    <t>553MFS39</t>
  </si>
  <si>
    <t>553MFS70</t>
  </si>
  <si>
    <t>S70</t>
  </si>
  <si>
    <t>553MFS73</t>
  </si>
  <si>
    <t>S73</t>
  </si>
  <si>
    <t>553MFS90</t>
  </si>
  <si>
    <t>362101</t>
  </si>
  <si>
    <t>36430104</t>
  </si>
  <si>
    <t>562FS31</t>
  </si>
  <si>
    <t>562FS38</t>
  </si>
  <si>
    <t>562FS39</t>
  </si>
  <si>
    <t>364301</t>
  </si>
  <si>
    <t>562PFS34</t>
  </si>
  <si>
    <t>562PFS76</t>
  </si>
  <si>
    <t>S76</t>
  </si>
  <si>
    <t>36630104</t>
  </si>
  <si>
    <t>562PFS31</t>
  </si>
  <si>
    <t>562PFS37</t>
  </si>
  <si>
    <t>562PFS38</t>
  </si>
  <si>
    <t>562PFS39</t>
  </si>
  <si>
    <t>562PFS90</t>
  </si>
  <si>
    <t>366301</t>
  </si>
  <si>
    <t>566FS72</t>
  </si>
  <si>
    <t>S72</t>
  </si>
  <si>
    <t>566FS90</t>
  </si>
  <si>
    <t>367301</t>
  </si>
  <si>
    <t>567SFS32</t>
  </si>
  <si>
    <t>S32</t>
  </si>
  <si>
    <t>567SFS31</t>
  </si>
  <si>
    <t>567SFS76</t>
  </si>
  <si>
    <t>567SFS38</t>
  </si>
  <si>
    <t>567SFS49</t>
  </si>
  <si>
    <t>567SFS50</t>
  </si>
  <si>
    <t>S50</t>
  </si>
  <si>
    <t>567SFS72</t>
  </si>
  <si>
    <t>567SFS90</t>
  </si>
  <si>
    <t>548FP31</t>
  </si>
  <si>
    <t>991-16</t>
  </si>
  <si>
    <t>991-18</t>
  </si>
  <si>
    <t>GÀ</t>
  </si>
  <si>
    <t>HEO</t>
  </si>
  <si>
    <t>BÒ</t>
  </si>
  <si>
    <t>VỊT</t>
  </si>
  <si>
    <t>CÚT</t>
  </si>
  <si>
    <t>DÊ</t>
  </si>
  <si>
    <t>546000</t>
  </si>
  <si>
    <t>550SFS28</t>
  </si>
  <si>
    <t>MÁY ĐÓNG BAO</t>
  </si>
  <si>
    <t xml:space="preserve">MÁY </t>
  </si>
  <si>
    <t>TOTAL FEED</t>
  </si>
  <si>
    <t>PACKING 1</t>
  </si>
  <si>
    <t>PACKING 2</t>
  </si>
  <si>
    <t>PACKING 3</t>
  </si>
  <si>
    <t>PACKING 4</t>
  </si>
  <si>
    <t>PACKING 5</t>
  </si>
  <si>
    <t>PACKING 6</t>
  </si>
  <si>
    <t>PACKING 7</t>
  </si>
  <si>
    <t>Packing #7</t>
  </si>
  <si>
    <t>PACKING 8</t>
  </si>
  <si>
    <t>Packing #8</t>
  </si>
  <si>
    <t>FEED NAME</t>
  </si>
  <si>
    <t>CODE FOMULLA</t>
  </si>
  <si>
    <t>325F</t>
  </si>
  <si>
    <t>112501</t>
  </si>
  <si>
    <t>510FP58</t>
  </si>
  <si>
    <t>112521</t>
  </si>
  <si>
    <t>113501</t>
  </si>
  <si>
    <t>511AFP22</t>
  </si>
  <si>
    <t>113521</t>
  </si>
  <si>
    <t>511ANFP31</t>
  </si>
  <si>
    <t>511ANFTL3P12</t>
  </si>
  <si>
    <t>114501</t>
  </si>
  <si>
    <t>511FP22</t>
  </si>
  <si>
    <t>511FP32</t>
  </si>
  <si>
    <t>511FP62</t>
  </si>
  <si>
    <t>511FP63</t>
  </si>
  <si>
    <t>511FP80</t>
  </si>
  <si>
    <t>114521</t>
  </si>
  <si>
    <t>115501</t>
  </si>
  <si>
    <t>521NFP32</t>
  </si>
  <si>
    <t>521NFP70</t>
  </si>
  <si>
    <t>123031</t>
  </si>
  <si>
    <t>133011</t>
  </si>
  <si>
    <t>532NFP10</t>
  </si>
  <si>
    <t>534NFP10</t>
  </si>
  <si>
    <t>534NFP70</t>
  </si>
  <si>
    <t>204501</t>
  </si>
  <si>
    <t>551GPBSF-P</t>
  </si>
  <si>
    <t>552BSF-P</t>
  </si>
  <si>
    <t>332451</t>
  </si>
  <si>
    <t>332501</t>
  </si>
  <si>
    <t>553BSOF-P</t>
  </si>
  <si>
    <t>567SFS53</t>
  </si>
  <si>
    <t>S25</t>
  </si>
  <si>
    <t>511AS</t>
  </si>
  <si>
    <t>524P</t>
  </si>
  <si>
    <t>567SFS25</t>
  </si>
  <si>
    <t>566FS25</t>
  </si>
  <si>
    <t>GT12AS</t>
  </si>
  <si>
    <t>BS14</t>
  </si>
  <si>
    <t>GT12S</t>
  </si>
  <si>
    <t>552FS73</t>
  </si>
  <si>
    <t>552SFS73</t>
  </si>
  <si>
    <t>511S</t>
  </si>
  <si>
    <t>GT11S</t>
  </si>
  <si>
    <t>550SFS25</t>
  </si>
  <si>
    <t>510NFP12</t>
  </si>
  <si>
    <t>511ANFP12</t>
  </si>
  <si>
    <t>550SFS31</t>
  </si>
  <si>
    <t>566FS31</t>
  </si>
  <si>
    <t>GD14P</t>
  </si>
  <si>
    <t>127001P</t>
  </si>
  <si>
    <t>521SPro</t>
  </si>
  <si>
    <t>GT12BS</t>
  </si>
  <si>
    <t>114601BS</t>
  </si>
  <si>
    <t>BS04V</t>
  </si>
  <si>
    <t>6924P</t>
  </si>
  <si>
    <t>551XPRO</t>
  </si>
  <si>
    <t>521Pro</t>
  </si>
  <si>
    <t>GD15</t>
  </si>
  <si>
    <t>Code cám</t>
  </si>
  <si>
    <t>Kích cỡ ép viên</t>
  </si>
  <si>
    <t>Kích cỡ đóng bao</t>
  </si>
  <si>
    <t>Số lượng bao</t>
  </si>
  <si>
    <t>Số lượng (Kg)</t>
  </si>
  <si>
    <t>550S(Box)</t>
  </si>
  <si>
    <t>552SX</t>
  </si>
  <si>
    <t>571O1</t>
  </si>
  <si>
    <t>952SX</t>
  </si>
  <si>
    <t>SC</t>
  </si>
  <si>
    <t>VT12P</t>
  </si>
  <si>
    <t>550SFS-20</t>
  </si>
  <si>
    <t>551FS25</t>
  </si>
  <si>
    <t>551GPFS25</t>
  </si>
  <si>
    <t>PHAN LOAI</t>
  </si>
  <si>
    <t>SAN LUONG</t>
  </si>
  <si>
    <t>L002</t>
  </si>
  <si>
    <t>Thong Thuan Thanh_Foklift</t>
  </si>
  <si>
    <t>C4.2</t>
  </si>
  <si>
    <t>551 (5*5)</t>
  </si>
  <si>
    <t>550S (5*5)</t>
  </si>
  <si>
    <t>HG16X</t>
  </si>
  <si>
    <t>2,8</t>
  </si>
  <si>
    <t>BS04A5A</t>
  </si>
  <si>
    <t>BS045A</t>
  </si>
  <si>
    <t>552SFS13</t>
  </si>
  <si>
    <t>6951X</t>
  </si>
  <si>
    <t>551FS31</t>
  </si>
  <si>
    <t>551GPFS31</t>
  </si>
  <si>
    <t>GT12BSP</t>
  </si>
  <si>
    <t>114708B</t>
  </si>
  <si>
    <t>A</t>
  </si>
  <si>
    <t>B5.2</t>
  </si>
  <si>
    <t>L012</t>
  </si>
  <si>
    <t>Mini_Thong Thuan Thanh_FG</t>
  </si>
  <si>
    <t>B7.2</t>
  </si>
  <si>
    <t>C1.2</t>
  </si>
  <si>
    <t>D6.2</t>
  </si>
  <si>
    <t>D3.1</t>
  </si>
  <si>
    <t>D3.2</t>
  </si>
  <si>
    <t>C1.1</t>
  </si>
  <si>
    <t>C7.2</t>
  </si>
  <si>
    <t>BS10TA</t>
  </si>
  <si>
    <t>562FS90</t>
  </si>
  <si>
    <t>GT14P</t>
  </si>
  <si>
    <t>551GPX</t>
  </si>
  <si>
    <t>E11.1</t>
  </si>
  <si>
    <t>B5.1</t>
  </si>
  <si>
    <t>C2.1</t>
  </si>
  <si>
    <t>B7.1</t>
  </si>
  <si>
    <t>D9.1</t>
  </si>
  <si>
    <t>E10.2</t>
  </si>
  <si>
    <t>E16.2</t>
  </si>
  <si>
    <t>B2.1</t>
  </si>
  <si>
    <t>C9.2</t>
  </si>
  <si>
    <t>C3.1</t>
  </si>
  <si>
    <t>C6.1</t>
  </si>
  <si>
    <t>C7.1</t>
  </si>
  <si>
    <t>BS10LD</t>
  </si>
  <si>
    <t>BS06LD</t>
  </si>
  <si>
    <t>E4.1</t>
  </si>
  <si>
    <t>BS06TA</t>
  </si>
  <si>
    <t>E13.1</t>
  </si>
  <si>
    <t>B11.2</t>
  </si>
  <si>
    <t>E2.1</t>
  </si>
  <si>
    <t>D4.2</t>
  </si>
  <si>
    <t>E1.1</t>
  </si>
  <si>
    <t>E3.1</t>
  </si>
  <si>
    <t>E1.2</t>
  </si>
  <si>
    <t>E5.1</t>
  </si>
  <si>
    <t>D14.2</t>
  </si>
  <si>
    <t>D11.2</t>
  </si>
  <si>
    <t>B15.1</t>
  </si>
  <si>
    <t>D13.1</t>
  </si>
  <si>
    <t>B9.2</t>
  </si>
  <si>
    <t>E1.0</t>
  </si>
  <si>
    <t>D9.2</t>
  </si>
  <si>
    <t>E11.2</t>
  </si>
  <si>
    <t>E14.1</t>
  </si>
  <si>
    <t>D10.2</t>
  </si>
  <si>
    <t>B1.2</t>
  </si>
  <si>
    <t>C5.2</t>
  </si>
  <si>
    <t>E5.2</t>
  </si>
  <si>
    <t>B1.1</t>
  </si>
  <si>
    <t>D5.1</t>
  </si>
  <si>
    <t>B11.1</t>
  </si>
  <si>
    <t>B3.2</t>
  </si>
  <si>
    <t>C8.2</t>
  </si>
  <si>
    <t>C11.2</t>
  </si>
  <si>
    <t>D6.1</t>
  </si>
  <si>
    <t>D12.2</t>
  </si>
  <si>
    <t>B8.1</t>
  </si>
  <si>
    <t>C9.1</t>
  </si>
  <si>
    <t>211338410TA140</t>
  </si>
  <si>
    <t>B9.1</t>
  </si>
  <si>
    <t>C10.2</t>
  </si>
  <si>
    <t>302P</t>
  </si>
  <si>
    <t>C11.1</t>
  </si>
  <si>
    <t>B10.1</t>
  </si>
  <si>
    <t>D8.2</t>
  </si>
  <si>
    <t>A2.2</t>
  </si>
  <si>
    <t>E2.2</t>
  </si>
  <si>
    <t>I7.1</t>
  </si>
  <si>
    <t>E12.1</t>
  </si>
  <si>
    <t>552WDF</t>
  </si>
  <si>
    <t>E3.2</t>
  </si>
  <si>
    <t>E9.1</t>
  </si>
  <si>
    <t>D16.1</t>
  </si>
  <si>
    <t>C10.1</t>
  </si>
  <si>
    <t>D16.2/BR</t>
  </si>
  <si>
    <t>M1.2</t>
  </si>
  <si>
    <t>M4.2</t>
  </si>
  <si>
    <t>D1.2</t>
  </si>
  <si>
    <t>A3.2</t>
  </si>
  <si>
    <t>H7.2</t>
  </si>
  <si>
    <t>B12.1</t>
  </si>
  <si>
    <t>D12.1</t>
  </si>
  <si>
    <t>D5.2</t>
  </si>
  <si>
    <t>E4.2</t>
  </si>
  <si>
    <t>D2.2</t>
  </si>
  <si>
    <t>B6.2</t>
  </si>
  <si>
    <t>TB/BR</t>
  </si>
  <si>
    <t>E13.2</t>
  </si>
  <si>
    <t>F2.1</t>
  </si>
  <si>
    <t>F5.3</t>
  </si>
  <si>
    <t>C13.3</t>
  </si>
  <si>
    <t>H7.1</t>
  </si>
  <si>
    <t>G5.1</t>
  </si>
  <si>
    <t>G3.3</t>
  </si>
  <si>
    <t>G3.2</t>
  </si>
  <si>
    <t>C2.2</t>
  </si>
  <si>
    <t>B2.2</t>
  </si>
  <si>
    <t>B13.1</t>
  </si>
  <si>
    <t>E14.2.2</t>
  </si>
  <si>
    <t>E16.1</t>
  </si>
  <si>
    <t>D11.2/S88</t>
  </si>
  <si>
    <t>FG40</t>
  </si>
  <si>
    <t>Free _Not payment</t>
  </si>
  <si>
    <t>C3.2</t>
  </si>
  <si>
    <t>B13.1 / S88</t>
  </si>
  <si>
    <t>B8.2</t>
  </si>
  <si>
    <t>C4.1</t>
  </si>
  <si>
    <t>C8.1</t>
  </si>
  <si>
    <t>2113384015A125</t>
  </si>
  <si>
    <t>B15.2.2</t>
  </si>
  <si>
    <t>H3.2</t>
  </si>
  <si>
    <t>D15.2</t>
  </si>
  <si>
    <t>C12.1</t>
  </si>
  <si>
    <t>D2.1</t>
  </si>
  <si>
    <t>M4.1</t>
  </si>
  <si>
    <t>D11.1</t>
  </si>
  <si>
    <t>2113384005A125</t>
  </si>
  <si>
    <t>C13.1</t>
  </si>
  <si>
    <t>M3.2</t>
  </si>
  <si>
    <t>C12.2</t>
  </si>
  <si>
    <t>F3.1</t>
  </si>
  <si>
    <t>M2.1</t>
  </si>
  <si>
    <t>B12.2</t>
  </si>
  <si>
    <t>B16.2</t>
  </si>
  <si>
    <t>C13.2</t>
  </si>
  <si>
    <t>I5.2</t>
  </si>
  <si>
    <t>C6.2</t>
  </si>
  <si>
    <t>C17.1</t>
  </si>
  <si>
    <t>B16.1/MANH</t>
  </si>
  <si>
    <t>I3.2</t>
  </si>
  <si>
    <t>C14.1</t>
  </si>
  <si>
    <t>E11.1/ VIEN</t>
  </si>
  <si>
    <t>E11.2 / VIEN</t>
  </si>
  <si>
    <t>E7.2</t>
  </si>
  <si>
    <t>B3.1</t>
  </si>
  <si>
    <t>C16.1</t>
  </si>
  <si>
    <t>B10.2</t>
  </si>
  <si>
    <t>E6.2</t>
  </si>
  <si>
    <t>C16.1/VIEN</t>
  </si>
  <si>
    <t>C5.1</t>
  </si>
  <si>
    <t>F4.1</t>
  </si>
  <si>
    <t>F1.3</t>
  </si>
  <si>
    <t>E7.7.8</t>
  </si>
  <si>
    <t>D4.1</t>
  </si>
  <si>
    <t>D7.1</t>
  </si>
  <si>
    <t>B15.2</t>
  </si>
  <si>
    <t>G7.1</t>
  </si>
  <si>
    <t>I3.1</t>
  </si>
  <si>
    <t>D17.1</t>
  </si>
  <si>
    <t>B4.2</t>
  </si>
  <si>
    <t>C15.2</t>
  </si>
  <si>
    <t>G3.1</t>
  </si>
  <si>
    <t>TB / 550S BUI</t>
  </si>
  <si>
    <t>E6.1</t>
  </si>
  <si>
    <t>B4.1</t>
  </si>
  <si>
    <t>E3.4</t>
  </si>
  <si>
    <t>F1.1</t>
  </si>
  <si>
    <t>D14.1</t>
  </si>
  <si>
    <t>B13.2</t>
  </si>
  <si>
    <t>D7.2</t>
  </si>
  <si>
    <t>C15.1</t>
  </si>
  <si>
    <t>C16.2</t>
  </si>
  <si>
    <t>C17.2</t>
  </si>
  <si>
    <t>B13.3</t>
  </si>
  <si>
    <t>G5.3</t>
  </si>
  <si>
    <t>B16.1</t>
  </si>
  <si>
    <t>E9.2</t>
  </si>
  <si>
    <t>B6.6</t>
  </si>
  <si>
    <t>E8.2</t>
  </si>
  <si>
    <t>D1.1</t>
  </si>
  <si>
    <t>A16.2</t>
  </si>
  <si>
    <t>E7.1</t>
  </si>
  <si>
    <t>E11.1/MANH</t>
  </si>
  <si>
    <t>B8.2/MANH</t>
  </si>
  <si>
    <t>F4</t>
  </si>
  <si>
    <t>E15.2.2/BR</t>
  </si>
  <si>
    <t>H3.1</t>
  </si>
  <si>
    <t>E15.2.2 / 550S BUI</t>
  </si>
  <si>
    <t>D3.1/MANH</t>
  </si>
  <si>
    <t>E12.2</t>
  </si>
  <si>
    <t>E16.2 / S52</t>
  </si>
  <si>
    <t>E16.2/S52</t>
  </si>
  <si>
    <t>D10.1</t>
  </si>
  <si>
    <t>C8.2/VIEN</t>
  </si>
  <si>
    <t>B16.1/S88</t>
  </si>
  <si>
    <t>B15.2.1</t>
  </si>
  <si>
    <t>J3.1</t>
  </si>
  <si>
    <t>B7.1/VIEN</t>
  </si>
  <si>
    <t>B3.1/VIEN</t>
  </si>
  <si>
    <t>E11.1/S88</t>
  </si>
  <si>
    <t>G5.2</t>
  </si>
  <si>
    <t>C6.1/VIEN</t>
  </si>
  <si>
    <t>C8.1/VIEN</t>
  </si>
  <si>
    <t>I7.2</t>
  </si>
  <si>
    <t>C13.4</t>
  </si>
  <si>
    <t>D1.0</t>
  </si>
  <si>
    <t>D16.2</t>
  </si>
  <si>
    <t>D17.2</t>
  </si>
  <si>
    <t>M3</t>
  </si>
  <si>
    <t>A1.1</t>
  </si>
  <si>
    <t>211338506TA140</t>
  </si>
  <si>
    <t>H5.2</t>
  </si>
  <si>
    <t>211338410LD140</t>
  </si>
  <si>
    <t>D4.2 / 550S</t>
  </si>
  <si>
    <t>D7.2 / 552S</t>
  </si>
  <si>
    <t>E16.2/P32/VIEN</t>
  </si>
  <si>
    <t>M2.2</t>
  </si>
  <si>
    <t>E7.1.10</t>
  </si>
  <si>
    <t>F4.2</t>
  </si>
  <si>
    <t>B6.1</t>
  </si>
  <si>
    <t>E10.1</t>
  </si>
  <si>
    <t>211157100O1125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</si>
</sst>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#,##0.0"/>
    <numFmt numFmtId="169" formatCode="_-* #,##0.00\ _₫_-;\-* #,##0.00\ _₫_-;_-* &quot;-&quot;??\ _₫_-;_-@_-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2060"/>
      <name val="Times New Roman"/>
      <family val="1"/>
    </font>
    <font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2060"/>
      <name val="Times New Roman"/>
      <family val="1"/>
    </font>
    <font>
      <b/>
      <sz val="12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indexed="8"/>
      <name val="Arial"/>
      <family val="2"/>
    </font>
    <font>
      <sz val="12"/>
      <color rgb="FFFF0000"/>
      <name val="Times New Roman"/>
      <family val="1"/>
    </font>
    <font>
      <b/>
      <sz val="11"/>
      <name val="Calibri"/>
      <family val="2"/>
      <scheme val="minor"/>
    </font>
    <font>
      <sz val="11"/>
      <color rgb="FF002060"/>
      <name val="Times New Roman"/>
      <family val="1"/>
    </font>
    <font>
      <b/>
      <sz val="11"/>
      <color theme="0"/>
      <name val="Times New Roman"/>
      <family val="1"/>
    </font>
    <font>
      <sz val="12"/>
      <color theme="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0"/>
      <color indexed="12"/>
      <name val="Arial"/>
      <family val="2"/>
      <charset val="163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0033CC"/>
      </right>
      <top style="medium">
        <color rgb="FFFF0000"/>
      </top>
      <bottom style="thin">
        <color rgb="FF0033CC"/>
      </bottom>
      <diagonal/>
    </border>
    <border>
      <left style="thin">
        <color rgb="FF0033CC"/>
      </left>
      <right style="thin">
        <color rgb="FF0033CC"/>
      </right>
      <top style="medium">
        <color rgb="FFFF0000"/>
      </top>
      <bottom style="thin">
        <color rgb="FF0033CC"/>
      </bottom>
      <diagonal/>
    </border>
    <border>
      <left style="thin">
        <color rgb="FF0033CC"/>
      </left>
      <right style="medium">
        <color rgb="FFFF0000"/>
      </right>
      <top style="medium">
        <color rgb="FFFF0000"/>
      </top>
      <bottom style="thin">
        <color rgb="FF0033CC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 style="medium">
        <color rgb="FFFF0000"/>
      </right>
      <top style="thin">
        <color rgb="FF0033CC"/>
      </top>
      <bottom style="thin">
        <color rgb="FF0033CC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medium">
        <color rgb="FFFF0000"/>
      </right>
      <top style="thin">
        <color rgb="FF0033CC"/>
      </top>
      <bottom style="medium">
        <color rgb="FFFF0000"/>
      </bottom>
      <diagonal/>
    </border>
    <border>
      <left style="thin">
        <color rgb="FF0033CC"/>
      </left>
      <right style="thin">
        <color rgb="FF0033CC"/>
      </right>
      <top style="medium">
        <color rgb="FFFF0000"/>
      </top>
      <bottom/>
      <diagonal/>
    </border>
    <border>
      <left style="thin">
        <color rgb="FF0033CC"/>
      </left>
      <right style="thin">
        <color rgb="FF0033CC"/>
      </right>
      <top/>
      <bottom style="thin">
        <color rgb="FF0033CC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/>
      <top style="thin">
        <color rgb="FF0033CC"/>
      </top>
      <bottom style="thin">
        <color rgb="FF0033CC"/>
      </bottom>
      <diagonal/>
    </border>
    <border>
      <left/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rgb="FF0033CC"/>
      </right>
      <top style="thin">
        <color rgb="FF0033CC"/>
      </top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/>
      <diagonal/>
    </border>
    <border>
      <left style="medium">
        <color rgb="FFFF0000"/>
      </left>
      <right style="thin">
        <color rgb="FF0033CC"/>
      </right>
      <top/>
      <bottom style="thin">
        <color rgb="FF0033CC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7">
    <xf numFmtId="0" fontId="0" fillId="0" borderId="0"/>
    <xf numFmtId="0" fontId="1" fillId="0" borderId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9" fontId="2" fillId="0" borderId="0" applyFont="0" applyFill="0" applyBorder="0" applyAlignment="0" applyProtection="0"/>
    <xf numFmtId="0" fontId="2" fillId="0" borderId="0"/>
    <xf numFmtId="166" fontId="5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6" fontId="19" fillId="0" borderId="0" applyFont="0" applyFill="0" applyBorder="0" applyAlignment="0" applyProtection="0">
      <alignment vertical="top"/>
    </xf>
    <xf numFmtId="166" fontId="5" fillId="0" borderId="0" applyFont="0" applyFill="0" applyBorder="0" applyAlignment="0" applyProtection="0"/>
    <xf numFmtId="166" fontId="19" fillId="0" borderId="0" applyFont="0" applyFill="0" applyBorder="0" applyAlignment="0" applyProtection="0">
      <alignment vertical="top"/>
    </xf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" fillId="0" borderId="0"/>
    <xf numFmtId="9" fontId="5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</cellStyleXfs>
  <cellXfs count="3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37" fontId="10" fillId="0" borderId="7" xfId="1" applyNumberFormat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/>
    </xf>
    <xf numFmtId="0" fontId="10" fillId="0" borderId="8" xfId="1" applyFont="1" applyBorder="1" applyAlignment="1">
      <alignment horizontal="center" vertical="center"/>
    </xf>
    <xf numFmtId="164" fontId="10" fillId="0" borderId="8" xfId="1" applyNumberFormat="1" applyFont="1" applyBorder="1" applyAlignment="1">
      <alignment horizontal="right" vertical="center"/>
    </xf>
    <xf numFmtId="0" fontId="9" fillId="0" borderId="8" xfId="0" applyFont="1" applyBorder="1"/>
    <xf numFmtId="164" fontId="10" fillId="0" borderId="9" xfId="1" applyNumberFormat="1" applyFont="1" applyBorder="1" applyAlignment="1">
      <alignment horizontal="right" vertical="center"/>
    </xf>
    <xf numFmtId="37" fontId="10" fillId="2" borderId="7" xfId="1" applyNumberFormat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left" vertical="center"/>
    </xf>
    <xf numFmtId="0" fontId="10" fillId="2" borderId="8" xfId="1" applyFont="1" applyFill="1" applyBorder="1" applyAlignment="1">
      <alignment horizontal="center" vertical="center"/>
    </xf>
    <xf numFmtId="164" fontId="10" fillId="2" borderId="8" xfId="1" applyNumberFormat="1" applyFont="1" applyFill="1" applyBorder="1" applyAlignment="1">
      <alignment horizontal="right" vertical="center"/>
    </xf>
    <xf numFmtId="164" fontId="10" fillId="0" borderId="8" xfId="1" applyNumberFormat="1" applyFont="1" applyBorder="1" applyAlignment="1">
      <alignment horizontal="center" vertical="center"/>
    </xf>
    <xf numFmtId="164" fontId="10" fillId="0" borderId="9" xfId="1" applyNumberFormat="1" applyFont="1" applyBorder="1" applyAlignment="1">
      <alignment horizontal="center" vertical="center"/>
    </xf>
    <xf numFmtId="1" fontId="10" fillId="0" borderId="7" xfId="1" applyNumberFormat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 wrapText="1"/>
    </xf>
    <xf numFmtId="0" fontId="10" fillId="0" borderId="8" xfId="1" applyFont="1" applyBorder="1" applyAlignment="1">
      <alignment horizontal="left"/>
    </xf>
    <xf numFmtId="164" fontId="10" fillId="0" borderId="8" xfId="1" applyNumberFormat="1" applyFont="1" applyBorder="1" applyAlignment="1">
      <alignment horizontal="right"/>
    </xf>
    <xf numFmtId="164" fontId="10" fillId="0" borderId="9" xfId="1" applyNumberFormat="1" applyFont="1" applyBorder="1" applyAlignment="1">
      <alignment horizontal="right"/>
    </xf>
    <xf numFmtId="164" fontId="10" fillId="0" borderId="8" xfId="1" applyNumberFormat="1" applyFont="1" applyBorder="1" applyAlignment="1">
      <alignment horizontal="centerContinuous"/>
    </xf>
    <xf numFmtId="164" fontId="10" fillId="0" borderId="9" xfId="1" applyNumberFormat="1" applyFont="1" applyBorder="1" applyAlignment="1">
      <alignment horizontal="centerContinuous"/>
    </xf>
    <xf numFmtId="0" fontId="9" fillId="0" borderId="8" xfId="0" applyFont="1" applyBorder="1" applyAlignment="1">
      <alignment horizontal="left"/>
    </xf>
    <xf numFmtId="37" fontId="10" fillId="0" borderId="7" xfId="7" applyNumberFormat="1" applyFont="1" applyBorder="1" applyAlignment="1">
      <alignment horizontal="center" vertical="center"/>
    </xf>
    <xf numFmtId="0" fontId="10" fillId="0" borderId="8" xfId="7" applyFont="1" applyBorder="1" applyAlignment="1">
      <alignment horizontal="left" vertical="center"/>
    </xf>
    <xf numFmtId="0" fontId="10" fillId="0" borderId="8" xfId="7" applyFont="1" applyBorder="1" applyAlignment="1">
      <alignment horizontal="center" vertical="center"/>
    </xf>
    <xf numFmtId="164" fontId="10" fillId="0" borderId="8" xfId="7" applyNumberFormat="1" applyFont="1" applyBorder="1" applyAlignment="1">
      <alignment horizontal="center" vertical="center"/>
    </xf>
    <xf numFmtId="164" fontId="10" fillId="0" borderId="9" xfId="7" applyNumberFormat="1" applyFont="1" applyBorder="1" applyAlignment="1">
      <alignment horizontal="center" vertical="center"/>
    </xf>
    <xf numFmtId="164" fontId="10" fillId="0" borderId="8" xfId="7" applyNumberFormat="1" applyFont="1" applyBorder="1" applyAlignment="1">
      <alignment horizontal="right"/>
    </xf>
    <xf numFmtId="164" fontId="10" fillId="0" borderId="9" xfId="7" applyNumberFormat="1" applyFont="1" applyBorder="1" applyAlignment="1">
      <alignment horizontal="right"/>
    </xf>
    <xf numFmtId="37" fontId="11" fillId="0" borderId="7" xfId="7" applyNumberFormat="1" applyFont="1" applyBorder="1" applyAlignment="1">
      <alignment horizontal="center" vertical="center"/>
    </xf>
    <xf numFmtId="0" fontId="10" fillId="0" borderId="8" xfId="7" applyFont="1" applyBorder="1" applyAlignment="1">
      <alignment horizontal="left" vertical="top"/>
    </xf>
    <xf numFmtId="0" fontId="10" fillId="0" borderId="8" xfId="7" applyFont="1" applyBorder="1" applyAlignment="1">
      <alignment horizontal="right"/>
    </xf>
    <xf numFmtId="0" fontId="10" fillId="0" borderId="9" xfId="7" applyFont="1" applyBorder="1" applyAlignment="1">
      <alignment horizontal="right"/>
    </xf>
    <xf numFmtId="37" fontId="11" fillId="0" borderId="10" xfId="7" applyNumberFormat="1" applyFont="1" applyBorder="1" applyAlignment="1">
      <alignment horizontal="center" vertical="center"/>
    </xf>
    <xf numFmtId="0" fontId="10" fillId="0" borderId="11" xfId="7" applyFont="1" applyBorder="1" applyAlignment="1">
      <alignment horizontal="left" vertical="top"/>
    </xf>
    <xf numFmtId="164" fontId="10" fillId="0" borderId="11" xfId="7" applyNumberFormat="1" applyFont="1" applyBorder="1" applyAlignment="1">
      <alignment horizontal="center" vertical="center"/>
    </xf>
    <xf numFmtId="164" fontId="10" fillId="0" borderId="11" xfId="7" applyNumberFormat="1" applyFont="1" applyBorder="1" applyAlignment="1">
      <alignment horizontal="right"/>
    </xf>
    <xf numFmtId="0" fontId="9" fillId="0" borderId="11" xfId="0" applyFont="1" applyBorder="1" applyAlignment="1">
      <alignment horizontal="left"/>
    </xf>
    <xf numFmtId="0" fontId="9" fillId="0" borderId="11" xfId="0" applyFont="1" applyBorder="1"/>
    <xf numFmtId="164" fontId="10" fillId="0" borderId="12" xfId="7" applyNumberFormat="1" applyFont="1" applyBorder="1" applyAlignment="1">
      <alignment horizontal="right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 applyAlignment="1">
      <alignment horizontal="center" vertical="center"/>
    </xf>
    <xf numFmtId="167" fontId="12" fillId="3" borderId="3" xfId="8" applyNumberFormat="1" applyFont="1" applyFill="1" applyBorder="1"/>
    <xf numFmtId="167" fontId="0" fillId="0" borderId="0" xfId="0" applyNumberFormat="1"/>
    <xf numFmtId="167" fontId="13" fillId="5" borderId="8" xfId="0" applyNumberFormat="1" applyFont="1" applyFill="1" applyBorder="1" applyAlignment="1">
      <alignment horizontal="center" vertical="center"/>
    </xf>
    <xf numFmtId="167" fontId="13" fillId="5" borderId="9" xfId="0" applyNumberFormat="1" applyFont="1" applyFill="1" applyBorder="1" applyAlignment="1">
      <alignment horizontal="center" vertical="center"/>
    </xf>
    <xf numFmtId="0" fontId="14" fillId="0" borderId="0" xfId="0" applyFont="1"/>
    <xf numFmtId="0" fontId="15" fillId="0" borderId="7" xfId="1" applyFont="1" applyBorder="1" applyAlignment="1">
      <alignment horizontal="left" vertical="center"/>
    </xf>
    <xf numFmtId="0" fontId="15" fillId="0" borderId="10" xfId="1" applyFont="1" applyBorder="1" applyAlignment="1">
      <alignment horizontal="left" vertical="center"/>
    </xf>
    <xf numFmtId="0" fontId="10" fillId="0" borderId="11" xfId="1" applyFont="1" applyBorder="1" applyAlignment="1">
      <alignment horizontal="center" vertical="center"/>
    </xf>
    <xf numFmtId="167" fontId="10" fillId="0" borderId="8" xfId="8" applyNumberFormat="1" applyFont="1" applyFill="1" applyBorder="1" applyAlignment="1">
      <alignment horizontal="center" vertical="center"/>
    </xf>
    <xf numFmtId="167" fontId="16" fillId="3" borderId="8" xfId="0" applyNumberFormat="1" applyFont="1" applyFill="1" applyBorder="1" applyAlignment="1">
      <alignment horizontal="center" vertical="center"/>
    </xf>
    <xf numFmtId="167" fontId="10" fillId="0" borderId="9" xfId="8" applyNumberFormat="1" applyFont="1" applyFill="1" applyBorder="1" applyAlignment="1">
      <alignment horizontal="center" vertical="center"/>
    </xf>
    <xf numFmtId="167" fontId="10" fillId="0" borderId="11" xfId="8" applyNumberFormat="1" applyFont="1" applyFill="1" applyBorder="1" applyAlignment="1">
      <alignment horizontal="center" vertical="center"/>
    </xf>
    <xf numFmtId="167" fontId="10" fillId="0" borderId="12" xfId="8" applyNumberFormat="1" applyFont="1" applyFill="1" applyBorder="1" applyAlignment="1">
      <alignment horizontal="center" vertical="center"/>
    </xf>
    <xf numFmtId="164" fontId="7" fillId="3" borderId="7" xfId="1" applyNumberFormat="1" applyFont="1" applyFill="1" applyBorder="1" applyAlignment="1">
      <alignment vertical="center"/>
    </xf>
    <xf numFmtId="164" fontId="7" fillId="3" borderId="8" xfId="1" applyNumberFormat="1" applyFont="1" applyFill="1" applyBorder="1" applyAlignment="1">
      <alignment vertical="center"/>
    </xf>
    <xf numFmtId="167" fontId="0" fillId="0" borderId="8" xfId="8" applyNumberFormat="1" applyFont="1" applyBorder="1" applyAlignment="1">
      <alignment horizontal="center"/>
    </xf>
    <xf numFmtId="164" fontId="6" fillId="3" borderId="8" xfId="1" applyNumberFormat="1" applyFont="1" applyFill="1" applyBorder="1" applyAlignment="1">
      <alignment vertical="center"/>
    </xf>
    <xf numFmtId="37" fontId="10" fillId="0" borderId="10" xfId="1" applyNumberFormat="1" applyFont="1" applyBorder="1" applyAlignment="1">
      <alignment horizontal="center" vertical="center"/>
    </xf>
    <xf numFmtId="167" fontId="0" fillId="0" borderId="11" xfId="8" applyNumberFormat="1" applyFont="1" applyBorder="1" applyAlignment="1">
      <alignment horizontal="center"/>
    </xf>
    <xf numFmtId="167" fontId="14" fillId="0" borderId="9" xfId="0" applyNumberFormat="1" applyFont="1" applyBorder="1"/>
    <xf numFmtId="167" fontId="13" fillId="5" borderId="12" xfId="0" applyNumberFormat="1" applyFont="1" applyFill="1" applyBorder="1" applyAlignment="1">
      <alignment horizontal="center" vertical="center"/>
    </xf>
    <xf numFmtId="164" fontId="6" fillId="3" borderId="8" xfId="1" applyNumberFormat="1" applyFont="1" applyFill="1" applyBorder="1" applyAlignment="1">
      <alignment horizontal="center" vertical="center"/>
    </xf>
    <xf numFmtId="164" fontId="7" fillId="3" borderId="8" xfId="1" applyNumberFormat="1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0" fillId="2" borderId="8" xfId="7" applyFont="1" applyFill="1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8" xfId="0" applyBorder="1"/>
    <xf numFmtId="0" fontId="10" fillId="2" borderId="8" xfId="7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0" fillId="2" borderId="8" xfId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166" fontId="0" fillId="0" borderId="0" xfId="8" applyFont="1"/>
    <xf numFmtId="166" fontId="0" fillId="0" borderId="0" xfId="0" applyNumberFormat="1"/>
    <xf numFmtId="0" fontId="0" fillId="0" borderId="3" xfId="0" applyBorder="1" applyAlignment="1" applyProtection="1">
      <alignment horizontal="center"/>
      <protection locked="0"/>
    </xf>
    <xf numFmtId="1" fontId="22" fillId="0" borderId="3" xfId="1" applyNumberFormat="1" applyFont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" fontId="22" fillId="0" borderId="3" xfId="1" applyNumberFormat="1" applyFont="1" applyBorder="1" applyAlignment="1" applyProtection="1">
      <alignment horizontal="left" vertical="top"/>
      <protection locked="0"/>
    </xf>
    <xf numFmtId="166" fontId="14" fillId="6" borderId="17" xfId="0" applyNumberFormat="1" applyFont="1" applyFill="1" applyBorder="1"/>
    <xf numFmtId="166" fontId="0" fillId="0" borderId="17" xfId="8" applyFont="1" applyBorder="1"/>
    <xf numFmtId="166" fontId="0" fillId="0" borderId="8" xfId="8" applyFont="1" applyBorder="1"/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" fontId="0" fillId="0" borderId="0" xfId="0" applyNumberFormat="1"/>
    <xf numFmtId="0" fontId="23" fillId="6" borderId="18" xfId="1" applyFont="1" applyFill="1" applyBorder="1" applyAlignment="1">
      <alignment vertical="center"/>
    </xf>
    <xf numFmtId="0" fontId="4" fillId="6" borderId="19" xfId="1" applyFont="1" applyFill="1" applyBorder="1" applyAlignment="1">
      <alignment vertical="center"/>
    </xf>
    <xf numFmtId="0" fontId="10" fillId="6" borderId="18" xfId="1" applyFont="1" applyFill="1" applyBorder="1" applyAlignment="1">
      <alignment vertical="center"/>
    </xf>
    <xf numFmtId="0" fontId="10" fillId="6" borderId="19" xfId="1" applyFont="1" applyFill="1" applyBorder="1" applyAlignment="1">
      <alignment vertical="center"/>
    </xf>
    <xf numFmtId="0" fontId="24" fillId="6" borderId="18" xfId="1" applyFont="1" applyFill="1" applyBorder="1" applyAlignment="1">
      <alignment vertical="center"/>
    </xf>
    <xf numFmtId="0" fontId="24" fillId="6" borderId="19" xfId="1" applyFont="1" applyFill="1" applyBorder="1" applyAlignment="1">
      <alignment vertical="center"/>
    </xf>
    <xf numFmtId="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2" borderId="3" xfId="0" applyFill="1" applyBorder="1" applyAlignment="1" applyProtection="1">
      <alignment horizontal="center"/>
      <protection locked="0"/>
    </xf>
    <xf numFmtId="1" fontId="22" fillId="2" borderId="3" xfId="1" applyNumberFormat="1" applyFont="1" applyFill="1" applyBorder="1" applyAlignment="1" applyProtection="1">
      <alignment horizontal="left" vertical="top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166" fontId="0" fillId="2" borderId="17" xfId="8" applyFont="1" applyFill="1" applyBorder="1"/>
    <xf numFmtId="166" fontId="0" fillId="2" borderId="8" xfId="8" applyFont="1" applyFill="1" applyBorder="1"/>
    <xf numFmtId="3" fontId="0" fillId="0" borderId="0" xfId="0" applyNumberFormat="1"/>
    <xf numFmtId="1" fontId="10" fillId="2" borderId="7" xfId="1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164" fontId="10" fillId="2" borderId="8" xfId="1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0" fontId="9" fillId="2" borderId="8" xfId="0" applyFont="1" applyFill="1" applyBorder="1"/>
    <xf numFmtId="167" fontId="13" fillId="2" borderId="9" xfId="0" applyNumberFormat="1" applyFont="1" applyFill="1" applyBorder="1" applyAlignment="1">
      <alignment horizontal="center" vertical="center"/>
    </xf>
    <xf numFmtId="0" fontId="10" fillId="2" borderId="8" xfId="7" applyFont="1" applyFill="1" applyBorder="1" applyAlignment="1">
      <alignment horizontal="center" vertical="center"/>
    </xf>
    <xf numFmtId="164" fontId="10" fillId="2" borderId="8" xfId="7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/>
    </xf>
    <xf numFmtId="1" fontId="0" fillId="2" borderId="0" xfId="0" applyNumberFormat="1" applyFill="1"/>
    <xf numFmtId="37" fontId="10" fillId="7" borderId="7" xfId="1" applyNumberFormat="1" applyFont="1" applyFill="1" applyBorder="1" applyAlignment="1">
      <alignment horizontal="center" vertical="center"/>
    </xf>
    <xf numFmtId="0" fontId="10" fillId="7" borderId="8" xfId="7" applyFont="1" applyFill="1" applyBorder="1" applyAlignment="1">
      <alignment horizontal="left" vertical="top"/>
    </xf>
    <xf numFmtId="0" fontId="0" fillId="7" borderId="8" xfId="0" applyFill="1" applyBorder="1" applyAlignment="1">
      <alignment horizontal="left" vertical="center"/>
    </xf>
    <xf numFmtId="0" fontId="10" fillId="7" borderId="8" xfId="7" applyFont="1" applyFill="1" applyBorder="1" applyAlignment="1">
      <alignment horizontal="center" vertical="center"/>
    </xf>
    <xf numFmtId="0" fontId="10" fillId="7" borderId="8" xfId="7" applyFont="1" applyFill="1" applyBorder="1" applyAlignment="1">
      <alignment horizontal="right"/>
    </xf>
    <xf numFmtId="0" fontId="9" fillId="7" borderId="8" xfId="0" applyFont="1" applyFill="1" applyBorder="1" applyAlignment="1">
      <alignment horizontal="left"/>
    </xf>
    <xf numFmtId="0" fontId="9" fillId="7" borderId="8" xfId="0" applyFont="1" applyFill="1" applyBorder="1"/>
    <xf numFmtId="167" fontId="13" fillId="7" borderId="9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7" borderId="8" xfId="0" applyFill="1" applyBorder="1"/>
    <xf numFmtId="164" fontId="10" fillId="7" borderId="8" xfId="7" applyNumberFormat="1" applyFont="1" applyFill="1" applyBorder="1" applyAlignment="1">
      <alignment horizontal="center" vertical="center"/>
    </xf>
    <xf numFmtId="164" fontId="10" fillId="7" borderId="8" xfId="7" applyNumberFormat="1" applyFont="1" applyFill="1" applyBorder="1" applyAlignment="1">
      <alignment horizontal="right"/>
    </xf>
    <xf numFmtId="1" fontId="0" fillId="7" borderId="0" xfId="0" applyNumberFormat="1" applyFill="1"/>
    <xf numFmtId="1" fontId="22" fillId="7" borderId="3" xfId="1" applyNumberFormat="1" applyFont="1" applyFill="1" applyBorder="1" applyAlignment="1" applyProtection="1">
      <alignment horizontal="left" vertical="top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166" fontId="0" fillId="7" borderId="17" xfId="8" applyFont="1" applyFill="1" applyBorder="1"/>
    <xf numFmtId="166" fontId="0" fillId="7" borderId="8" xfId="8" applyFont="1" applyFill="1" applyBorder="1"/>
    <xf numFmtId="166" fontId="0" fillId="7" borderId="0" xfId="0" applyNumberFormat="1" applyFill="1"/>
    <xf numFmtId="167" fontId="14" fillId="0" borderId="0" xfId="0" applyNumberFormat="1" applyFont="1"/>
    <xf numFmtId="37" fontId="10" fillId="3" borderId="7" xfId="1" applyNumberFormat="1" applyFont="1" applyFill="1" applyBorder="1" applyAlignment="1">
      <alignment horizontal="center" vertical="center"/>
    </xf>
    <xf numFmtId="0" fontId="10" fillId="3" borderId="8" xfId="1" applyFont="1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10" fillId="3" borderId="8" xfId="1" applyFont="1" applyFill="1" applyBorder="1" applyAlignment="1">
      <alignment horizontal="center" vertical="center"/>
    </xf>
    <xf numFmtId="164" fontId="10" fillId="3" borderId="8" xfId="1" applyNumberFormat="1" applyFont="1" applyFill="1" applyBorder="1" applyAlignment="1">
      <alignment horizontal="right" vertical="center"/>
    </xf>
    <xf numFmtId="0" fontId="9" fillId="3" borderId="8" xfId="0" applyFont="1" applyFill="1" applyBorder="1" applyAlignment="1">
      <alignment horizontal="left" vertical="center"/>
    </xf>
    <xf numFmtId="0" fontId="9" fillId="3" borderId="8" xfId="0" applyFont="1" applyFill="1" applyBorder="1"/>
    <xf numFmtId="164" fontId="10" fillId="3" borderId="8" xfId="1" applyNumberFormat="1" applyFont="1" applyFill="1" applyBorder="1" applyAlignment="1">
      <alignment horizontal="center" vertical="center"/>
    </xf>
    <xf numFmtId="167" fontId="13" fillId="3" borderId="9" xfId="0" applyNumberFormat="1" applyFont="1" applyFill="1" applyBorder="1" applyAlignment="1">
      <alignment horizontal="center" vertical="center"/>
    </xf>
    <xf numFmtId="0" fontId="0" fillId="3" borderId="0" xfId="0" applyFill="1"/>
    <xf numFmtId="1" fontId="10" fillId="3" borderId="7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10" fillId="3" borderId="8" xfId="1" applyFont="1" applyFill="1" applyBorder="1" applyAlignment="1">
      <alignment horizontal="left"/>
    </xf>
    <xf numFmtId="164" fontId="10" fillId="3" borderId="8" xfId="1" applyNumberFormat="1" applyFont="1" applyFill="1" applyBorder="1" applyAlignment="1">
      <alignment horizontal="centerContinuous"/>
    </xf>
    <xf numFmtId="11" fontId="25" fillId="0" borderId="0" xfId="0" applyNumberFormat="1" applyFont="1"/>
    <xf numFmtId="0" fontId="25" fillId="0" borderId="0" xfId="0" applyFont="1"/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3" xfId="0" applyFont="1" applyBorder="1"/>
    <xf numFmtId="0" fontId="25" fillId="8" borderId="3" xfId="0" applyFont="1" applyFill="1" applyBorder="1" applyAlignment="1">
      <alignment horizontal="center" vertical="center"/>
    </xf>
    <xf numFmtId="167" fontId="26" fillId="2" borderId="9" xfId="0" applyNumberFormat="1" applyFont="1" applyFill="1" applyBorder="1" applyAlignment="1">
      <alignment horizontal="center" vertical="center"/>
    </xf>
    <xf numFmtId="37" fontId="10" fillId="3" borderId="21" xfId="1" applyNumberFormat="1" applyFont="1" applyFill="1" applyBorder="1" applyAlignment="1">
      <alignment horizontal="center" vertical="center"/>
    </xf>
    <xf numFmtId="0" fontId="0" fillId="3" borderId="22" xfId="0" applyFill="1" applyBorder="1" applyAlignment="1">
      <alignment horizontal="left" vertical="center"/>
    </xf>
    <xf numFmtId="0" fontId="10" fillId="3" borderId="22" xfId="1" applyFont="1" applyFill="1" applyBorder="1" applyAlignment="1">
      <alignment horizontal="center" vertical="center"/>
    </xf>
    <xf numFmtId="164" fontId="10" fillId="3" borderId="22" xfId="1" applyNumberFormat="1" applyFont="1" applyFill="1" applyBorder="1" applyAlignment="1">
      <alignment horizontal="center" vertical="center"/>
    </xf>
    <xf numFmtId="0" fontId="9" fillId="3" borderId="22" xfId="0" applyFont="1" applyFill="1" applyBorder="1"/>
    <xf numFmtId="37" fontId="10" fillId="0" borderId="23" xfId="1" applyNumberFormat="1" applyFont="1" applyBorder="1" applyAlignment="1">
      <alignment horizontal="center" vertical="center"/>
    </xf>
    <xf numFmtId="0" fontId="10" fillId="0" borderId="14" xfId="1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0" fillId="0" borderId="14" xfId="1" applyFont="1" applyBorder="1" applyAlignment="1">
      <alignment horizontal="center" vertical="center"/>
    </xf>
    <xf numFmtId="164" fontId="10" fillId="0" borderId="14" xfId="1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0" fontId="9" fillId="0" borderId="14" xfId="0" applyFont="1" applyBorder="1"/>
    <xf numFmtId="37" fontId="10" fillId="3" borderId="20" xfId="1" applyNumberFormat="1" applyFont="1" applyFill="1" applyBorder="1" applyAlignment="1">
      <alignment horizontal="center" vertical="center"/>
    </xf>
    <xf numFmtId="0" fontId="0" fillId="3" borderId="20" xfId="0" applyFill="1" applyBorder="1"/>
    <xf numFmtId="0" fontId="0" fillId="3" borderId="20" xfId="0" applyFill="1" applyBorder="1" applyAlignment="1">
      <alignment horizontal="left" vertical="center"/>
    </xf>
    <xf numFmtId="0" fontId="10" fillId="3" borderId="20" xfId="1" applyFont="1" applyFill="1" applyBorder="1" applyAlignment="1">
      <alignment horizontal="center" vertical="center"/>
    </xf>
    <xf numFmtId="164" fontId="10" fillId="3" borderId="20" xfId="1" applyNumberFormat="1" applyFont="1" applyFill="1" applyBorder="1" applyAlignment="1">
      <alignment horizontal="center" vertical="center"/>
    </xf>
    <xf numFmtId="0" fontId="9" fillId="3" borderId="20" xfId="0" applyFont="1" applyFill="1" applyBorder="1"/>
    <xf numFmtId="1" fontId="10" fillId="3" borderId="21" xfId="1" applyNumberFormat="1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left" vertical="center"/>
    </xf>
    <xf numFmtId="1" fontId="10" fillId="0" borderId="23" xfId="1" applyNumberFormat="1" applyFont="1" applyBorder="1" applyAlignment="1">
      <alignment horizontal="center" vertical="center"/>
    </xf>
    <xf numFmtId="1" fontId="10" fillId="3" borderId="20" xfId="1" applyNumberFormat="1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left" vertic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" fontId="22" fillId="0" borderId="20" xfId="1" applyNumberFormat="1" applyFont="1" applyBorder="1" applyAlignment="1" applyProtection="1">
      <alignment horizontal="left" vertical="top"/>
      <protection locked="0"/>
    </xf>
    <xf numFmtId="14" fontId="0" fillId="0" borderId="0" xfId="0" applyNumberFormat="1"/>
    <xf numFmtId="0" fontId="10" fillId="0" borderId="18" xfId="7" applyFon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10" fillId="0" borderId="18" xfId="1" applyFont="1" applyBorder="1" applyAlignment="1">
      <alignment horizontal="left" vertical="center"/>
    </xf>
    <xf numFmtId="0" fontId="0" fillId="9" borderId="0" xfId="0" applyFill="1"/>
    <xf numFmtId="0" fontId="9" fillId="2" borderId="8" xfId="0" applyFont="1" applyFill="1" applyBorder="1" applyAlignment="1">
      <alignment wrapText="1"/>
    </xf>
    <xf numFmtId="0" fontId="10" fillId="0" borderId="8" xfId="12" applyFont="1" applyBorder="1" applyAlignment="1">
      <alignment horizontal="left" vertical="center"/>
    </xf>
    <xf numFmtId="0" fontId="10" fillId="0" borderId="8" xfId="12" applyFont="1" applyBorder="1" applyAlignment="1">
      <alignment horizontal="center" vertical="center"/>
    </xf>
    <xf numFmtId="164" fontId="10" fillId="0" borderId="8" xfId="12" applyNumberFormat="1" applyFont="1" applyBorder="1" applyAlignment="1">
      <alignment horizontal="center" vertical="center"/>
    </xf>
    <xf numFmtId="37" fontId="10" fillId="10" borderId="7" xfId="1" applyNumberFormat="1" applyFont="1" applyFill="1" applyBorder="1" applyAlignment="1">
      <alignment horizontal="center" vertical="center"/>
    </xf>
    <xf numFmtId="1" fontId="22" fillId="2" borderId="3" xfId="1" applyNumberFormat="1" applyFont="1" applyFill="1" applyBorder="1" applyAlignment="1" applyProtection="1">
      <alignment horizontal="left" vertical="center"/>
      <protection locked="0"/>
    </xf>
    <xf numFmtId="164" fontId="10" fillId="0" borderId="18" xfId="7" applyNumberFormat="1" applyFont="1" applyBorder="1" applyAlignment="1">
      <alignment horizontal="center" vertical="center"/>
    </xf>
    <xf numFmtId="0" fontId="9" fillId="0" borderId="19" xfId="0" applyFont="1" applyBorder="1"/>
    <xf numFmtId="0" fontId="9" fillId="0" borderId="22" xfId="0" applyFont="1" applyBorder="1" applyAlignment="1">
      <alignment horizontal="left"/>
    </xf>
    <xf numFmtId="0" fontId="0" fillId="0" borderId="20" xfId="0" applyBorder="1" applyAlignment="1">
      <alignment horizontal="left" vertical="center"/>
    </xf>
    <xf numFmtId="0" fontId="10" fillId="11" borderId="8" xfId="7" applyFont="1" applyFill="1" applyBorder="1" applyAlignment="1">
      <alignment horizontal="left" vertical="center"/>
    </xf>
    <xf numFmtId="0" fontId="10" fillId="11" borderId="8" xfId="7" applyFont="1" applyFill="1" applyBorder="1" applyAlignment="1">
      <alignment horizontal="left" vertical="top"/>
    </xf>
    <xf numFmtId="0" fontId="10" fillId="2" borderId="14" xfId="1" applyFont="1" applyFill="1" applyBorder="1" applyAlignment="1">
      <alignment horizontal="left" vertical="center"/>
    </xf>
    <xf numFmtId="167" fontId="29" fillId="0" borderId="8" xfId="8" applyNumberFormat="1" applyFont="1" applyFill="1" applyBorder="1"/>
    <xf numFmtId="164" fontId="0" fillId="0" borderId="0" xfId="0" applyNumberFormat="1"/>
    <xf numFmtId="164" fontId="9" fillId="0" borderId="8" xfId="0" applyNumberFormat="1" applyFont="1" applyBorder="1"/>
    <xf numFmtId="164" fontId="0" fillId="0" borderId="0" xfId="0" applyNumberFormat="1" applyAlignment="1">
      <alignment horizontal="left"/>
    </xf>
    <xf numFmtId="0" fontId="10" fillId="0" borderId="22" xfId="7" applyFont="1" applyBorder="1" applyAlignment="1">
      <alignment horizontal="left" vertical="top"/>
    </xf>
    <xf numFmtId="0" fontId="10" fillId="0" borderId="20" xfId="7" applyFont="1" applyBorder="1" applyAlignment="1">
      <alignment horizontal="left" vertical="top"/>
    </xf>
    <xf numFmtId="11" fontId="0" fillId="0" borderId="0" xfId="0" applyNumberFormat="1"/>
    <xf numFmtId="11" fontId="0" fillId="2" borderId="0" xfId="0" applyNumberFormat="1" applyFill="1"/>
    <xf numFmtId="11" fontId="0" fillId="9" borderId="0" xfId="0" applyNumberFormat="1" applyFill="1"/>
    <xf numFmtId="37" fontId="20" fillId="2" borderId="7" xfId="1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left" vertical="center"/>
    </xf>
    <xf numFmtId="0" fontId="20" fillId="2" borderId="8" xfId="1" applyFont="1" applyFill="1" applyBorder="1" applyAlignment="1">
      <alignment horizontal="center" vertical="center"/>
    </xf>
    <xf numFmtId="164" fontId="20" fillId="2" borderId="8" xfId="1" applyNumberFormat="1" applyFont="1" applyFill="1" applyBorder="1" applyAlignment="1">
      <alignment horizontal="right" vertical="center"/>
    </xf>
    <xf numFmtId="0" fontId="30" fillId="2" borderId="8" xfId="0" applyFont="1" applyFill="1" applyBorder="1" applyAlignment="1">
      <alignment horizontal="left" vertical="center"/>
    </xf>
    <xf numFmtId="0" fontId="30" fillId="2" borderId="8" xfId="0" applyFont="1" applyFill="1" applyBorder="1"/>
    <xf numFmtId="164" fontId="20" fillId="2" borderId="8" xfId="1" applyNumberFormat="1" applyFont="1" applyFill="1" applyBorder="1" applyAlignment="1">
      <alignment horizontal="center" vertical="center"/>
    </xf>
    <xf numFmtId="0" fontId="29" fillId="2" borderId="0" xfId="0" applyFont="1" applyFill="1"/>
    <xf numFmtId="0" fontId="0" fillId="0" borderId="0" xfId="0" applyAlignment="1">
      <alignment wrapText="1"/>
    </xf>
    <xf numFmtId="0" fontId="25" fillId="0" borderId="0" xfId="0" applyFont="1" applyAlignment="1">
      <alignment wrapText="1"/>
    </xf>
    <xf numFmtId="11" fontId="0" fillId="0" borderId="0" xfId="0" applyNumberFormat="1" applyAlignment="1">
      <alignment horizontal="left"/>
    </xf>
    <xf numFmtId="0" fontId="31" fillId="0" borderId="0" xfId="0" applyFont="1"/>
    <xf numFmtId="0" fontId="31" fillId="8" borderId="0" xfId="0" applyFont="1" applyFill="1"/>
    <xf numFmtId="11" fontId="31" fillId="0" borderId="0" xfId="0" applyNumberFormat="1" applyFont="1"/>
    <xf numFmtId="0" fontId="31" fillId="0" borderId="0" xfId="0" applyFont="1" applyAlignment="1">
      <alignment wrapText="1"/>
    </xf>
    <xf numFmtId="11" fontId="31" fillId="8" borderId="0" xfId="0" applyNumberFormat="1" applyFont="1" applyFill="1"/>
    <xf numFmtId="11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1" fontId="0" fillId="2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" fontId="25" fillId="0" borderId="0" xfId="0" applyNumberFormat="1" applyFont="1" applyProtection="1">
      <protection locked="0"/>
    </xf>
    <xf numFmtId="0" fontId="25" fillId="0" borderId="0" xfId="0" applyFont="1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3" fontId="0" fillId="0" borderId="0" xfId="0" applyNumberFormat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3" fontId="25" fillId="0" borderId="0" xfId="0" applyNumberFormat="1" applyFont="1"/>
    <xf numFmtId="3" fontId="25" fillId="0" borderId="0" xfId="0" applyNumberFormat="1" applyFont="1" applyProtection="1">
      <protection locked="0"/>
    </xf>
    <xf numFmtId="0" fontId="29" fillId="0" borderId="0" xfId="0" applyFont="1"/>
    <xf numFmtId="167" fontId="29" fillId="0" borderId="0" xfId="0" applyNumberFormat="1" applyFont="1"/>
    <xf numFmtId="0" fontId="26" fillId="0" borderId="8" xfId="0" applyFont="1" applyBorder="1" applyAlignment="1">
      <alignment horizontal="center" vertical="center"/>
    </xf>
    <xf numFmtId="167" fontId="26" fillId="0" borderId="8" xfId="0" applyNumberFormat="1" applyFont="1" applyBorder="1" applyAlignment="1">
      <alignment horizontal="center" vertical="center"/>
    </xf>
    <xf numFmtId="37" fontId="29" fillId="0" borderId="0" xfId="0" applyNumberFormat="1" applyFont="1"/>
    <xf numFmtId="0" fontId="10" fillId="2" borderId="0" xfId="1" applyFont="1" applyFill="1" applyAlignment="1">
      <alignment horizontal="left" vertical="center"/>
    </xf>
    <xf numFmtId="168" fontId="0" fillId="0" borderId="0" xfId="0" applyNumberFormat="1"/>
    <xf numFmtId="167" fontId="29" fillId="2" borderId="0" xfId="0" applyNumberFormat="1" applyFont="1" applyFill="1"/>
    <xf numFmtId="0" fontId="26" fillId="2" borderId="8" xfId="0" applyFont="1" applyFill="1" applyBorder="1" applyAlignment="1">
      <alignment horizontal="center" vertical="center"/>
    </xf>
    <xf numFmtId="167" fontId="26" fillId="2" borderId="8" xfId="0" applyNumberFormat="1" applyFont="1" applyFill="1" applyBorder="1" applyAlignment="1">
      <alignment horizontal="center" vertical="center"/>
    </xf>
    <xf numFmtId="167" fontId="29" fillId="2" borderId="8" xfId="8" applyNumberFormat="1" applyFont="1" applyFill="1" applyBorder="1"/>
    <xf numFmtId="37" fontId="29" fillId="2" borderId="0" xfId="0" applyNumberFormat="1" applyFont="1" applyFill="1"/>
    <xf numFmtId="0" fontId="32" fillId="0" borderId="0" xfId="26" applyAlignment="1" applyProtection="1">
      <alignment horizontal="left" vertical="center"/>
    </xf>
    <xf numFmtId="10" fontId="0" fillId="0" borderId="0" xfId="25" applyNumberFormat="1" applyFont="1"/>
    <xf numFmtId="14" fontId="0" fillId="11" borderId="0" xfId="0" applyNumberFormat="1" applyFill="1"/>
    <xf numFmtId="0" fontId="0" fillId="11" borderId="0" xfId="0" applyFill="1"/>
    <xf numFmtId="4" fontId="0" fillId="11" borderId="0" xfId="0" applyNumberFormat="1" applyFill="1"/>
    <xf numFmtId="37" fontId="10" fillId="12" borderId="7" xfId="1" applyNumberFormat="1" applyFont="1" applyFill="1" applyBorder="1" applyAlignment="1">
      <alignment horizontal="center" vertical="center"/>
    </xf>
    <xf numFmtId="0" fontId="10" fillId="12" borderId="8" xfId="1" applyFont="1" applyFill="1" applyBorder="1" applyAlignment="1">
      <alignment horizontal="left" vertical="center"/>
    </xf>
    <xf numFmtId="0" fontId="0" fillId="12" borderId="8" xfId="0" applyFill="1" applyBorder="1" applyAlignment="1">
      <alignment horizontal="left" vertical="center"/>
    </xf>
    <xf numFmtId="0" fontId="10" fillId="12" borderId="8" xfId="1" applyFont="1" applyFill="1" applyBorder="1" applyAlignment="1">
      <alignment horizontal="center" vertical="center"/>
    </xf>
    <xf numFmtId="164" fontId="10" fillId="12" borderId="8" xfId="1" applyNumberFormat="1" applyFont="1" applyFill="1" applyBorder="1" applyAlignment="1">
      <alignment horizontal="center" vertical="center"/>
    </xf>
    <xf numFmtId="0" fontId="9" fillId="12" borderId="8" xfId="0" applyFont="1" applyFill="1" applyBorder="1" applyAlignment="1">
      <alignment horizontal="left" vertical="center"/>
    </xf>
    <xf numFmtId="0" fontId="9" fillId="12" borderId="8" xfId="0" applyFont="1" applyFill="1" applyBorder="1"/>
    <xf numFmtId="167" fontId="29" fillId="12" borderId="8" xfId="8" applyNumberFormat="1" applyFont="1" applyFill="1" applyBorder="1"/>
    <xf numFmtId="167" fontId="13" fillId="12" borderId="9" xfId="0" applyNumberFormat="1" applyFont="1" applyFill="1" applyBorder="1" applyAlignment="1">
      <alignment horizontal="center" vertical="center"/>
    </xf>
    <xf numFmtId="0" fontId="0" fillId="12" borderId="0" xfId="0" applyFill="1"/>
    <xf numFmtId="0" fontId="29" fillId="12" borderId="0" xfId="0" applyFont="1" applyFill="1"/>
    <xf numFmtId="167" fontId="29" fillId="12" borderId="0" xfId="0" applyNumberFormat="1" applyFont="1" applyFill="1"/>
    <xf numFmtId="0" fontId="26" fillId="12" borderId="8" xfId="0" applyFont="1" applyFill="1" applyBorder="1" applyAlignment="1">
      <alignment horizontal="center" vertical="center"/>
    </xf>
    <xf numFmtId="167" fontId="26" fillId="12" borderId="8" xfId="0" applyNumberFormat="1" applyFont="1" applyFill="1" applyBorder="1" applyAlignment="1">
      <alignment horizontal="center" vertical="center"/>
    </xf>
    <xf numFmtId="37" fontId="29" fillId="12" borderId="0" xfId="0" applyNumberFormat="1" applyFont="1" applyFill="1"/>
    <xf numFmtId="1" fontId="12" fillId="3" borderId="3" xfId="8" applyNumberFormat="1" applyFont="1" applyFill="1" applyBorder="1"/>
    <xf numFmtId="1" fontId="12" fillId="3" borderId="3" xfId="8" applyNumberFormat="1" applyFont="1" applyFill="1" applyBorder="1" applyAlignment="1">
      <alignment horizontal="left"/>
    </xf>
    <xf numFmtId="1" fontId="31" fillId="0" borderId="0" xfId="0" applyNumberFormat="1" applyFont="1"/>
    <xf numFmtId="1" fontId="31" fillId="8" borderId="0" xfId="0" applyNumberFormat="1" applyFont="1" applyFill="1"/>
    <xf numFmtId="1" fontId="0" fillId="9" borderId="0" xfId="0" applyNumberFormat="1" applyFill="1"/>
    <xf numFmtId="1" fontId="25" fillId="0" borderId="0" xfId="0" applyNumberFormat="1" applyFont="1"/>
    <xf numFmtId="1" fontId="0" fillId="11" borderId="0" xfId="0" applyNumberFormat="1" applyFill="1"/>
    <xf numFmtId="2" fontId="12" fillId="3" borderId="3" xfId="8" applyNumberFormat="1" applyFont="1" applyFill="1" applyBorder="1" applyAlignment="1">
      <alignment vertical="center"/>
    </xf>
    <xf numFmtId="2" fontId="25" fillId="0" borderId="0" xfId="0" applyNumberFormat="1" applyFont="1"/>
    <xf numFmtId="2" fontId="0" fillId="11" borderId="0" xfId="0" applyNumberFormat="1" applyFill="1"/>
    <xf numFmtId="10" fontId="0" fillId="0" borderId="0" xfId="0" applyNumberFormat="1" applyProtection="1">
      <protection locked="0"/>
    </xf>
    <xf numFmtId="2" fontId="12" fillId="3" borderId="3" xfId="8" applyNumberFormat="1" applyFont="1" applyFill="1" applyBorder="1"/>
    <xf numFmtId="2" fontId="0" fillId="0" borderId="0" xfId="0" applyNumberFormat="1" applyProtection="1">
      <protection locked="0"/>
    </xf>
    <xf numFmtId="2" fontId="0" fillId="2" borderId="0" xfId="0" applyNumberFormat="1" applyFill="1" applyProtection="1">
      <protection locked="0"/>
    </xf>
    <xf numFmtId="2" fontId="25" fillId="0" borderId="0" xfId="0" applyNumberFormat="1" applyFont="1" applyProtection="1">
      <protection locked="0"/>
    </xf>
    <xf numFmtId="14" fontId="25" fillId="0" borderId="0" xfId="0" applyNumberFormat="1" applyFont="1"/>
    <xf numFmtId="10" fontId="25" fillId="0" borderId="0" xfId="0" applyNumberFormat="1" applyFont="1"/>
    <xf numFmtId="169" fontId="0" fillId="0" borderId="0" xfId="0" applyNumberFormat="1"/>
    <xf numFmtId="0" fontId="0" fillId="0" borderId="20" xfId="0" applyBorder="1" applyAlignment="1">
      <alignment horizontal="right"/>
    </xf>
    <xf numFmtId="0" fontId="21" fillId="2" borderId="15" xfId="0" applyFont="1" applyFill="1" applyBorder="1" applyAlignment="1" applyProtection="1">
      <alignment horizontal="center" vertical="center"/>
      <protection locked="0"/>
    </xf>
    <xf numFmtId="0" fontId="21" fillId="2" borderId="16" xfId="0" applyFont="1" applyFill="1" applyBorder="1" applyAlignment="1" applyProtection="1">
      <alignment horizontal="center" vertical="center"/>
      <protection locked="0"/>
    </xf>
    <xf numFmtId="164" fontId="6" fillId="3" borderId="7" xfId="1" applyNumberFormat="1" applyFont="1" applyFill="1" applyBorder="1" applyAlignment="1">
      <alignment horizontal="center" vertical="center"/>
    </xf>
    <xf numFmtId="164" fontId="6" fillId="3" borderId="8" xfId="1" applyNumberFormat="1" applyFont="1" applyFill="1" applyBorder="1" applyAlignment="1">
      <alignment horizontal="center" vertical="center"/>
    </xf>
    <xf numFmtId="164" fontId="6" fillId="3" borderId="9" xfId="1" applyNumberFormat="1" applyFont="1" applyFill="1" applyBorder="1" applyAlignment="1">
      <alignment horizontal="center" vertical="center"/>
    </xf>
    <xf numFmtId="3" fontId="4" fillId="4" borderId="6" xfId="1" applyNumberFormat="1" applyFont="1" applyFill="1" applyBorder="1" applyAlignment="1">
      <alignment horizontal="center" vertical="center" wrapText="1"/>
    </xf>
    <xf numFmtId="3" fontId="4" fillId="4" borderId="9" xfId="1" applyNumberFormat="1" applyFont="1" applyFill="1" applyBorder="1" applyAlignment="1">
      <alignment horizontal="center" vertical="center" wrapText="1"/>
    </xf>
    <xf numFmtId="164" fontId="7" fillId="3" borderId="7" xfId="1" applyNumberFormat="1" applyFont="1" applyFill="1" applyBorder="1" applyAlignment="1">
      <alignment horizontal="center" vertical="center"/>
    </xf>
    <xf numFmtId="164" fontId="7" fillId="3" borderId="8" xfId="1" applyNumberFormat="1" applyFont="1" applyFill="1" applyBorder="1" applyAlignment="1">
      <alignment horizontal="center" vertical="center"/>
    </xf>
    <xf numFmtId="164" fontId="7" fillId="3" borderId="9" xfId="1" applyNumberFormat="1" applyFont="1" applyFill="1" applyBorder="1" applyAlignment="1">
      <alignment horizontal="center" vertical="center"/>
    </xf>
    <xf numFmtId="164" fontId="4" fillId="0" borderId="4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 wrapText="1"/>
    </xf>
    <xf numFmtId="3" fontId="4" fillId="0" borderId="5" xfId="1" applyNumberFormat="1" applyFont="1" applyBorder="1" applyAlignment="1">
      <alignment horizontal="center" vertical="center" wrapText="1"/>
    </xf>
    <xf numFmtId="3" fontId="4" fillId="0" borderId="8" xfId="1" applyNumberFormat="1" applyFont="1" applyBorder="1" applyAlignment="1">
      <alignment horizontal="center" vertical="center" wrapText="1"/>
    </xf>
    <xf numFmtId="3" fontId="4" fillId="4" borderId="5" xfId="1" applyNumberFormat="1" applyFont="1" applyFill="1" applyBorder="1" applyAlignment="1">
      <alignment horizontal="center" vertical="center" wrapText="1"/>
    </xf>
    <xf numFmtId="3" fontId="4" fillId="4" borderId="8" xfId="1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left"/>
    </xf>
    <xf numFmtId="0" fontId="8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6" fillId="0" borderId="5" xfId="0" applyFont="1" applyBorder="1" applyAlignment="1">
      <alignment horizontal="left"/>
    </xf>
    <xf numFmtId="0" fontId="26" fillId="2" borderId="5" xfId="0" applyFont="1" applyFill="1" applyBorder="1" applyAlignment="1">
      <alignment horizontal="left"/>
    </xf>
    <xf numFmtId="0" fontId="4" fillId="0" borderId="13" xfId="1" applyFont="1" applyBorder="1" applyAlignment="1">
      <alignment horizontal="center" vertical="center" wrapText="1"/>
    </xf>
    <xf numFmtId="0" fontId="4" fillId="0" borderId="14" xfId="1" applyFont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17" fillId="2" borderId="6" xfId="0" applyFont="1" applyFill="1" applyBorder="1" applyAlignment="1">
      <alignment horizontal="left" vertical="center"/>
    </xf>
    <xf numFmtId="164" fontId="4" fillId="0" borderId="4" xfId="1" applyNumberFormat="1" applyFont="1" applyBorder="1" applyAlignment="1">
      <alignment horizontal="center" vertical="center" wrapText="1"/>
    </xf>
    <xf numFmtId="164" fontId="4" fillId="0" borderId="7" xfId="1" applyNumberFormat="1" applyFont="1" applyBorder="1" applyAlignment="1">
      <alignment horizontal="center" vertical="center" wrapText="1"/>
    </xf>
    <xf numFmtId="164" fontId="4" fillId="0" borderId="5" xfId="1" applyNumberFormat="1" applyFont="1" applyBorder="1" applyAlignment="1">
      <alignment horizontal="center" vertical="center" wrapText="1"/>
    </xf>
    <xf numFmtId="164" fontId="4" fillId="0" borderId="8" xfId="1" applyNumberFormat="1" applyFont="1" applyBorder="1" applyAlignment="1">
      <alignment horizontal="center" vertical="center" wrapText="1"/>
    </xf>
    <xf numFmtId="164" fontId="18" fillId="3" borderId="7" xfId="1" applyNumberFormat="1" applyFont="1" applyFill="1" applyBorder="1" applyAlignment="1">
      <alignment horizontal="right" vertical="center"/>
    </xf>
    <xf numFmtId="164" fontId="18" fillId="3" borderId="8" xfId="1" applyNumberFormat="1" applyFont="1" applyFill="1" applyBorder="1" applyAlignment="1">
      <alignment horizontal="right" vertical="center"/>
    </xf>
  </cellXfs>
  <cellStyles count="27">
    <cellStyle name="Comma" xfId="8" builtinId="3"/>
    <cellStyle name="Comma 2" xfId="2" xr:uid="{00000000-0005-0000-0000-000001000000}"/>
    <cellStyle name="Comma 2 2" xfId="9" xr:uid="{00000000-0005-0000-0000-000002000000}"/>
    <cellStyle name="Comma 2 3" xfId="13" xr:uid="{00000000-0005-0000-0000-000003000000}"/>
    <cellStyle name="Comma 3" xfId="14" xr:uid="{00000000-0005-0000-0000-000004000000}"/>
    <cellStyle name="Comma 4" xfId="15" xr:uid="{00000000-0005-0000-0000-000005000000}"/>
    <cellStyle name="Comma 5" xfId="16" xr:uid="{00000000-0005-0000-0000-000006000000}"/>
    <cellStyle name="Comma 6" xfId="17" xr:uid="{00000000-0005-0000-0000-000007000000}"/>
    <cellStyle name="Comma 8" xfId="18" xr:uid="{00000000-0005-0000-0000-000008000000}"/>
    <cellStyle name="Currency 2" xfId="3" xr:uid="{00000000-0005-0000-0000-000009000000}"/>
    <cellStyle name="Currency 2 2" xfId="10" xr:uid="{00000000-0005-0000-0000-00000A000000}"/>
    <cellStyle name="Header1" xfId="4" xr:uid="{00000000-0005-0000-0000-00000B000000}"/>
    <cellStyle name="Header2" xfId="5" xr:uid="{00000000-0005-0000-0000-00000C000000}"/>
    <cellStyle name="Hyperlink" xfId="26" builtinId="8"/>
    <cellStyle name="Normal" xfId="0" builtinId="0"/>
    <cellStyle name="Normal 2" xfId="1" xr:uid="{00000000-0005-0000-0000-00000E000000}"/>
    <cellStyle name="Normal 2 2" xfId="24" xr:uid="{00000000-0005-0000-0000-00000F000000}"/>
    <cellStyle name="Normal 2 3" xfId="19" xr:uid="{00000000-0005-0000-0000-000010000000}"/>
    <cellStyle name="Normal 3" xfId="7" xr:uid="{00000000-0005-0000-0000-000011000000}"/>
    <cellStyle name="Normal 3 2" xfId="12" xr:uid="{00000000-0005-0000-0000-000012000000}"/>
    <cellStyle name="Normal 3 2 2" xfId="21" xr:uid="{00000000-0005-0000-0000-000013000000}"/>
    <cellStyle name="Normal 3 3" xfId="20" xr:uid="{00000000-0005-0000-0000-000014000000}"/>
    <cellStyle name="Normal 4" xfId="22" xr:uid="{00000000-0005-0000-0000-000015000000}"/>
    <cellStyle name="Normal 5" xfId="23" xr:uid="{00000000-0005-0000-0000-000016000000}"/>
    <cellStyle name="Percent" xfId="25" builtinId="5"/>
    <cellStyle name="Percent 2" xfId="6" xr:uid="{00000000-0005-0000-0000-000017000000}"/>
    <cellStyle name="Percent 2 2" xfId="11" xr:uid="{00000000-0005-0000-0000-000018000000}"/>
  </cellStyles>
  <dxfs count="0"/>
  <tableStyles count="0" defaultTableStyle="TableStyleMedium2" defaultPivotStyle="PivotStyleLight16"/>
  <colors>
    <mruColors>
      <color rgb="FF0033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'FEED IN PK2'!$C$6:$C$218</c:f>
              <c:strCache>
                <c:ptCount val="213"/>
                <c:pt idx="0">
                  <c:v>126</c:v>
                </c:pt>
                <c:pt idx="1">
                  <c:v>150S</c:v>
                </c:pt>
                <c:pt idx="2">
                  <c:v>151</c:v>
                </c:pt>
                <c:pt idx="3">
                  <c:v>157M</c:v>
                </c:pt>
                <c:pt idx="4">
                  <c:v>301</c:v>
                </c:pt>
                <c:pt idx="5">
                  <c:v>302</c:v>
                </c:pt>
                <c:pt idx="6">
                  <c:v>322</c:v>
                </c:pt>
                <c:pt idx="7">
                  <c:v>324</c:v>
                </c:pt>
                <c:pt idx="8">
                  <c:v>324A</c:v>
                </c:pt>
                <c:pt idx="9">
                  <c:v>351</c:v>
                </c:pt>
                <c:pt idx="10">
                  <c:v>352</c:v>
                </c:pt>
                <c:pt idx="11">
                  <c:v>353</c:v>
                </c:pt>
                <c:pt idx="12">
                  <c:v>366</c:v>
                </c:pt>
                <c:pt idx="13">
                  <c:v>367</c:v>
                </c:pt>
                <c:pt idx="14">
                  <c:v>384</c:v>
                </c:pt>
                <c:pt idx="15">
                  <c:v>510</c:v>
                </c:pt>
                <c:pt idx="16">
                  <c:v>510L</c:v>
                </c:pt>
                <c:pt idx="17">
                  <c:v>510M</c:v>
                </c:pt>
                <c:pt idx="18">
                  <c:v>511</c:v>
                </c:pt>
                <c:pt idx="19">
                  <c:v>511A</c:v>
                </c:pt>
                <c:pt idx="20">
                  <c:v>511B</c:v>
                </c:pt>
                <c:pt idx="21">
                  <c:v>511C</c:v>
                </c:pt>
                <c:pt idx="22">
                  <c:v>511L</c:v>
                </c:pt>
                <c:pt idx="23">
                  <c:v>511M</c:v>
                </c:pt>
                <c:pt idx="24">
                  <c:v>512M</c:v>
                </c:pt>
                <c:pt idx="25">
                  <c:v>513</c:v>
                </c:pt>
                <c:pt idx="26">
                  <c:v>521</c:v>
                </c:pt>
                <c:pt idx="27">
                  <c:v>524</c:v>
                </c:pt>
                <c:pt idx="28">
                  <c:v>524A</c:v>
                </c:pt>
                <c:pt idx="29">
                  <c:v>540</c:v>
                </c:pt>
                <c:pt idx="30">
                  <c:v>543</c:v>
                </c:pt>
                <c:pt idx="31">
                  <c:v>544</c:v>
                </c:pt>
                <c:pt idx="32">
                  <c:v>545</c:v>
                </c:pt>
                <c:pt idx="33">
                  <c:v>548</c:v>
                </c:pt>
                <c:pt idx="34">
                  <c:v>549</c:v>
                </c:pt>
                <c:pt idx="35">
                  <c:v>550S (Box)</c:v>
                </c:pt>
                <c:pt idx="36">
                  <c:v>550S</c:v>
                </c:pt>
                <c:pt idx="37">
                  <c:v>551</c:v>
                </c:pt>
                <c:pt idx="38">
                  <c:v>551X-26</c:v>
                </c:pt>
                <c:pt idx="39">
                  <c:v>551GP</c:v>
                </c:pt>
                <c:pt idx="40">
                  <c:v>552</c:v>
                </c:pt>
                <c:pt idx="41">
                  <c:v>552M</c:v>
                </c:pt>
                <c:pt idx="42">
                  <c:v>552S</c:v>
                </c:pt>
                <c:pt idx="43">
                  <c:v>553</c:v>
                </c:pt>
                <c:pt idx="44">
                  <c:v>553S</c:v>
                </c:pt>
                <c:pt idx="45">
                  <c:v>562</c:v>
                </c:pt>
                <c:pt idx="46">
                  <c:v>562P</c:v>
                </c:pt>
                <c:pt idx="47">
                  <c:v>566</c:v>
                </c:pt>
                <c:pt idx="48">
                  <c:v>567</c:v>
                </c:pt>
                <c:pt idx="49">
                  <c:v>567S</c:v>
                </c:pt>
                <c:pt idx="50">
                  <c:v>584</c:v>
                </c:pt>
                <c:pt idx="51">
                  <c:v>585</c:v>
                </c:pt>
                <c:pt idx="52">
                  <c:v>595</c:v>
                </c:pt>
                <c:pt idx="54">
                  <c:v>750S</c:v>
                </c:pt>
                <c:pt idx="55">
                  <c:v>751</c:v>
                </c:pt>
                <c:pt idx="56">
                  <c:v>884</c:v>
                </c:pt>
                <c:pt idx="57">
                  <c:v>885S</c:v>
                </c:pt>
                <c:pt idx="58">
                  <c:v>910</c:v>
                </c:pt>
                <c:pt idx="59">
                  <c:v>910M</c:v>
                </c:pt>
                <c:pt idx="60">
                  <c:v>911</c:v>
                </c:pt>
                <c:pt idx="61">
                  <c:v>911M</c:v>
                </c:pt>
                <c:pt idx="62">
                  <c:v>912M</c:v>
                </c:pt>
                <c:pt idx="63">
                  <c:v>944</c:v>
                </c:pt>
                <c:pt idx="64">
                  <c:v>945</c:v>
                </c:pt>
                <c:pt idx="65">
                  <c:v>951</c:v>
                </c:pt>
                <c:pt idx="66">
                  <c:v>951X-26</c:v>
                </c:pt>
                <c:pt idx="67">
                  <c:v>952</c:v>
                </c:pt>
                <c:pt idx="68">
                  <c:v>952M</c:v>
                </c:pt>
                <c:pt idx="69">
                  <c:v>952S</c:v>
                </c:pt>
                <c:pt idx="70">
                  <c:v>953</c:v>
                </c:pt>
                <c:pt idx="71">
                  <c:v>953S</c:v>
                </c:pt>
                <c:pt idx="72">
                  <c:v>966</c:v>
                </c:pt>
                <c:pt idx="73">
                  <c:v>967</c:v>
                </c:pt>
                <c:pt idx="74">
                  <c:v>967S</c:v>
                </c:pt>
                <c:pt idx="75">
                  <c:v>985S</c:v>
                </c:pt>
                <c:pt idx="76">
                  <c:v>984</c:v>
                </c:pt>
                <c:pt idx="78">
                  <c:v>HT21</c:v>
                </c:pt>
                <c:pt idx="79">
                  <c:v>HT20S</c:v>
                </c:pt>
                <c:pt idx="80">
                  <c:v>HT11</c:v>
                </c:pt>
                <c:pt idx="81">
                  <c:v>VT11</c:v>
                </c:pt>
                <c:pt idx="82">
                  <c:v>VT12</c:v>
                </c:pt>
                <c:pt idx="83">
                  <c:v>VT13</c:v>
                </c:pt>
                <c:pt idx="84">
                  <c:v>HT11</c:v>
                </c:pt>
                <c:pt idx="85">
                  <c:v>HT12</c:v>
                </c:pt>
                <c:pt idx="86">
                  <c:v>HT12S</c:v>
                </c:pt>
                <c:pt idx="87">
                  <c:v>HT13</c:v>
                </c:pt>
                <c:pt idx="88">
                  <c:v>HT13S</c:v>
                </c:pt>
                <c:pt idx="89">
                  <c:v>HG16</c:v>
                </c:pt>
                <c:pt idx="90">
                  <c:v>HG17</c:v>
                </c:pt>
                <c:pt idx="91">
                  <c:v>VD14</c:v>
                </c:pt>
                <c:pt idx="93">
                  <c:v>9250S</c:v>
                </c:pt>
                <c:pt idx="94">
                  <c:v>9251</c:v>
                </c:pt>
                <c:pt idx="95">
                  <c:v>9644</c:v>
                </c:pt>
                <c:pt idx="96">
                  <c:v>9651</c:v>
                </c:pt>
                <c:pt idx="97">
                  <c:v>9652</c:v>
                </c:pt>
                <c:pt idx="98">
                  <c:v>9652S</c:v>
                </c:pt>
                <c:pt idx="99">
                  <c:v>9653</c:v>
                </c:pt>
                <c:pt idx="100">
                  <c:v>9653S</c:v>
                </c:pt>
                <c:pt idx="101">
                  <c:v>9666</c:v>
                </c:pt>
                <c:pt idx="102">
                  <c:v>9667</c:v>
                </c:pt>
                <c:pt idx="104">
                  <c:v>8250S</c:v>
                </c:pt>
                <c:pt idx="105">
                  <c:v>8251</c:v>
                </c:pt>
                <c:pt idx="106">
                  <c:v>8401</c:v>
                </c:pt>
                <c:pt idx="107">
                  <c:v>8402</c:v>
                </c:pt>
                <c:pt idx="108">
                  <c:v>8424</c:v>
                </c:pt>
                <c:pt idx="109">
                  <c:v>8451</c:v>
                </c:pt>
                <c:pt idx="110">
                  <c:v>8452</c:v>
                </c:pt>
                <c:pt idx="111">
                  <c:v>8453</c:v>
                </c:pt>
                <c:pt idx="112">
                  <c:v>8466</c:v>
                </c:pt>
                <c:pt idx="113">
                  <c:v>8467</c:v>
                </c:pt>
                <c:pt idx="114">
                  <c:v>8485S</c:v>
                </c:pt>
                <c:pt idx="115">
                  <c:v>8610</c:v>
                </c:pt>
                <c:pt idx="116">
                  <c:v>8610L</c:v>
                </c:pt>
                <c:pt idx="117">
                  <c:v>8611</c:v>
                </c:pt>
                <c:pt idx="118">
                  <c:v>8611L</c:v>
                </c:pt>
                <c:pt idx="119">
                  <c:v>8613</c:v>
                </c:pt>
                <c:pt idx="120">
                  <c:v>8650S</c:v>
                </c:pt>
                <c:pt idx="121">
                  <c:v>8644</c:v>
                </c:pt>
                <c:pt idx="122">
                  <c:v>8649</c:v>
                </c:pt>
                <c:pt idx="123">
                  <c:v>8651</c:v>
                </c:pt>
                <c:pt idx="124">
                  <c:v>8652</c:v>
                </c:pt>
                <c:pt idx="125">
                  <c:v>8652S</c:v>
                </c:pt>
                <c:pt idx="126">
                  <c:v>8653</c:v>
                </c:pt>
                <c:pt idx="127">
                  <c:v>8653S</c:v>
                </c:pt>
                <c:pt idx="128">
                  <c:v>8666</c:v>
                </c:pt>
                <c:pt idx="129">
                  <c:v>8667</c:v>
                </c:pt>
                <c:pt idx="130">
                  <c:v>8685S</c:v>
                </c:pt>
                <c:pt idx="132">
                  <c:v>322NFZ18</c:v>
                </c:pt>
                <c:pt idx="133">
                  <c:v>322FZ18</c:v>
                </c:pt>
                <c:pt idx="134">
                  <c:v>324F</c:v>
                </c:pt>
                <c:pt idx="135">
                  <c:v>324FZ-18</c:v>
                </c:pt>
                <c:pt idx="136">
                  <c:v>510F</c:v>
                </c:pt>
                <c:pt idx="137">
                  <c:v>510F P-17</c:v>
                </c:pt>
                <c:pt idx="138">
                  <c:v>510MF</c:v>
                </c:pt>
                <c:pt idx="139">
                  <c:v>510NF</c:v>
                </c:pt>
                <c:pt idx="140">
                  <c:v>510NF P-32</c:v>
                </c:pt>
                <c:pt idx="141">
                  <c:v>510NF P-80</c:v>
                </c:pt>
                <c:pt idx="142">
                  <c:v>511AF</c:v>
                </c:pt>
                <c:pt idx="143">
                  <c:v>511AF P-17</c:v>
                </c:pt>
                <c:pt idx="144">
                  <c:v>511ANF</c:v>
                </c:pt>
                <c:pt idx="145">
                  <c:v>511ANF P-32</c:v>
                </c:pt>
                <c:pt idx="146">
                  <c:v>511ANF P-80</c:v>
                </c:pt>
                <c:pt idx="147">
                  <c:v>511ANF P-81</c:v>
                </c:pt>
                <c:pt idx="148">
                  <c:v>511F</c:v>
                </c:pt>
                <c:pt idx="149">
                  <c:v>511F P-17</c:v>
                </c:pt>
                <c:pt idx="150">
                  <c:v>511NF</c:v>
                </c:pt>
                <c:pt idx="151">
                  <c:v>511NF P-32</c:v>
                </c:pt>
                <c:pt idx="152">
                  <c:v>511NF P-80</c:v>
                </c:pt>
                <c:pt idx="153">
                  <c:v>511NF P-81</c:v>
                </c:pt>
                <c:pt idx="154">
                  <c:v>513F</c:v>
                </c:pt>
                <c:pt idx="155">
                  <c:v>521F</c:v>
                </c:pt>
                <c:pt idx="156">
                  <c:v>521NF</c:v>
                </c:pt>
                <c:pt idx="157">
                  <c:v>521NF P-40</c:v>
                </c:pt>
                <c:pt idx="158">
                  <c:v>521NF P-80</c:v>
                </c:pt>
                <c:pt idx="159">
                  <c:v>540F</c:v>
                </c:pt>
                <c:pt idx="160">
                  <c:v>548F</c:v>
                </c:pt>
                <c:pt idx="161">
                  <c:v>549F</c:v>
                </c:pt>
                <c:pt idx="162">
                  <c:v>531NF</c:v>
                </c:pt>
                <c:pt idx="163">
                  <c:v>531NF</c:v>
                </c:pt>
                <c:pt idx="164">
                  <c:v>532NF</c:v>
                </c:pt>
                <c:pt idx="165">
                  <c:v>521NF</c:v>
                </c:pt>
                <c:pt idx="166">
                  <c:v>522F</c:v>
                </c:pt>
                <c:pt idx="167">
                  <c:v>522NF</c:v>
                </c:pt>
                <c:pt idx="168">
                  <c:v>513F</c:v>
                </c:pt>
                <c:pt idx="169">
                  <c:v>511F</c:v>
                </c:pt>
                <c:pt idx="171">
                  <c:v>550SF</c:v>
                </c:pt>
                <c:pt idx="172">
                  <c:v>550SFS-20</c:v>
                </c:pt>
                <c:pt idx="173">
                  <c:v>550P</c:v>
                </c:pt>
                <c:pt idx="174">
                  <c:v>551F</c:v>
                </c:pt>
                <c:pt idx="175">
                  <c:v>551F S-21</c:v>
                </c:pt>
                <c:pt idx="176">
                  <c:v>551NF</c:v>
                </c:pt>
                <c:pt idx="177">
                  <c:v>551GPF</c:v>
                </c:pt>
                <c:pt idx="178">
                  <c:v>551GPF S-21</c:v>
                </c:pt>
                <c:pt idx="179">
                  <c:v>552F</c:v>
                </c:pt>
                <c:pt idx="180">
                  <c:v>552F S-31</c:v>
                </c:pt>
                <c:pt idx="181">
                  <c:v>552F S-38</c:v>
                </c:pt>
                <c:pt idx="182">
                  <c:v>552F S-39</c:v>
                </c:pt>
                <c:pt idx="183">
                  <c:v>552BSF</c:v>
                </c:pt>
                <c:pt idx="184">
                  <c:v>552SF</c:v>
                </c:pt>
                <c:pt idx="185">
                  <c:v>552SF S-31</c:v>
                </c:pt>
                <c:pt idx="186">
                  <c:v>552SF S-38</c:v>
                </c:pt>
                <c:pt idx="187">
                  <c:v>552SF S-39</c:v>
                </c:pt>
                <c:pt idx="188">
                  <c:v>553BF</c:v>
                </c:pt>
                <c:pt idx="189">
                  <c:v>553BF S-31</c:v>
                </c:pt>
                <c:pt idx="190">
                  <c:v>553BF S-38</c:v>
                </c:pt>
                <c:pt idx="191">
                  <c:v>553BSF</c:v>
                </c:pt>
                <c:pt idx="192">
                  <c:v>553BSOF</c:v>
                </c:pt>
                <c:pt idx="193">
                  <c:v>553MF</c:v>
                </c:pt>
                <c:pt idx="194">
                  <c:v>553MF S-31</c:v>
                </c:pt>
                <c:pt idx="195">
                  <c:v>553MF S-38</c:v>
                </c:pt>
                <c:pt idx="196">
                  <c:v>553MF S-39</c:v>
                </c:pt>
                <c:pt idx="197">
                  <c:v>553WDF</c:v>
                </c:pt>
                <c:pt idx="198">
                  <c:v>562F</c:v>
                </c:pt>
                <c:pt idx="199">
                  <c:v>562PFX04</c:v>
                </c:pt>
                <c:pt idx="200">
                  <c:v>562F S-31</c:v>
                </c:pt>
                <c:pt idx="201">
                  <c:v>562F S-38</c:v>
                </c:pt>
                <c:pt idx="202">
                  <c:v>562F S-39</c:v>
                </c:pt>
                <c:pt idx="203">
                  <c:v>562PF</c:v>
                </c:pt>
                <c:pt idx="204">
                  <c:v>566FX04</c:v>
                </c:pt>
                <c:pt idx="205">
                  <c:v>562PF S-31</c:v>
                </c:pt>
                <c:pt idx="206">
                  <c:v>562PF S-38</c:v>
                </c:pt>
                <c:pt idx="207">
                  <c:v>562PF S-39</c:v>
                </c:pt>
                <c:pt idx="208">
                  <c:v>566F</c:v>
                </c:pt>
                <c:pt idx="209">
                  <c:v>566F S-31</c:v>
                </c:pt>
                <c:pt idx="210">
                  <c:v>567SF</c:v>
                </c:pt>
                <c:pt idx="211">
                  <c:v>567SF S-32</c:v>
                </c:pt>
                <c:pt idx="212">
                  <c:v>567SF S-31</c:v>
                </c:pt>
              </c:strCache>
            </c:strRef>
          </c:cat>
          <c:val>
            <c:numRef>
              <c:f>'FEED IN PK2'!$AO$6:$AO$218</c:f>
              <c:numCache>
                <c:formatCode>_(* #,##0_);_(* \(#,##0\);_(* "-"??_);_(@_)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A-47CB-B522-F78A92227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1135856704"/>
        <c:axId val="1135860232"/>
      </c:barChart>
      <c:catAx>
        <c:axId val="1135856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5860232"/>
        <c:crosses val="autoZero"/>
        <c:auto val="1"/>
        <c:lblAlgn val="ctr"/>
        <c:lblOffset val="100"/>
        <c:noMultiLvlLbl val="0"/>
      </c:catAx>
      <c:valAx>
        <c:axId val="11358602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crossAx val="1135856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373278470726523E-2"/>
          <c:y val="2.3872850588935842E-2"/>
          <c:w val="0.96836924583452211"/>
          <c:h val="0.89104700979419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FEED'!$AQ$6:$AQ$427</c:f>
              <c:numCache>
                <c:formatCode>_(* #,##0_);_(* \(#,##0\);_(* "-"??_);_(@_)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83400</c:v>
                </c:pt>
                <c:pt idx="5">
                  <c:v>0</c:v>
                </c:pt>
                <c:pt idx="6">
                  <c:v>25225</c:v>
                </c:pt>
                <c:pt idx="7">
                  <c:v>56175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6425</c:v>
                </c:pt>
                <c:pt idx="15">
                  <c:v>2000</c:v>
                </c:pt>
                <c:pt idx="16">
                  <c:v>8300</c:v>
                </c:pt>
                <c:pt idx="17">
                  <c:v>71850</c:v>
                </c:pt>
                <c:pt idx="18">
                  <c:v>4000</c:v>
                </c:pt>
                <c:pt idx="19">
                  <c:v>341400</c:v>
                </c:pt>
                <c:pt idx="20">
                  <c:v>32075</c:v>
                </c:pt>
                <c:pt idx="21">
                  <c:v>26575</c:v>
                </c:pt>
                <c:pt idx="22">
                  <c:v>36325</c:v>
                </c:pt>
                <c:pt idx="23">
                  <c:v>23600</c:v>
                </c:pt>
                <c:pt idx="24">
                  <c:v>0</c:v>
                </c:pt>
                <c:pt idx="25">
                  <c:v>466550</c:v>
                </c:pt>
                <c:pt idx="26">
                  <c:v>0</c:v>
                </c:pt>
                <c:pt idx="27">
                  <c:v>18275</c:v>
                </c:pt>
                <c:pt idx="28">
                  <c:v>48950</c:v>
                </c:pt>
                <c:pt idx="29">
                  <c:v>32525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21925</c:v>
                </c:pt>
                <c:pt idx="35">
                  <c:v>5775</c:v>
                </c:pt>
                <c:pt idx="36">
                  <c:v>0</c:v>
                </c:pt>
                <c:pt idx="37">
                  <c:v>252450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76525</c:v>
                </c:pt>
                <c:pt idx="42">
                  <c:v>0</c:v>
                </c:pt>
                <c:pt idx="43">
                  <c:v>0</c:v>
                </c:pt>
                <c:pt idx="44">
                  <c:v>57350</c:v>
                </c:pt>
                <c:pt idx="45">
                  <c:v>0</c:v>
                </c:pt>
                <c:pt idx="46">
                  <c:v>81300</c:v>
                </c:pt>
                <c:pt idx="47">
                  <c:v>0</c:v>
                </c:pt>
                <c:pt idx="48">
                  <c:v>0</c:v>
                </c:pt>
                <c:pt idx="49">
                  <c:v>35225</c:v>
                </c:pt>
                <c:pt idx="50">
                  <c:v>21975</c:v>
                </c:pt>
                <c:pt idx="51">
                  <c:v>130225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24275</c:v>
                </c:pt>
                <c:pt idx="56">
                  <c:v>0</c:v>
                </c:pt>
                <c:pt idx="57">
                  <c:v>464500</c:v>
                </c:pt>
                <c:pt idx="58">
                  <c:v>250875</c:v>
                </c:pt>
                <c:pt idx="59">
                  <c:v>15025</c:v>
                </c:pt>
                <c:pt idx="60">
                  <c:v>459975</c:v>
                </c:pt>
                <c:pt idx="61">
                  <c:v>0</c:v>
                </c:pt>
                <c:pt idx="62">
                  <c:v>0</c:v>
                </c:pt>
                <c:pt idx="63">
                  <c:v>144600</c:v>
                </c:pt>
                <c:pt idx="64">
                  <c:v>15775</c:v>
                </c:pt>
                <c:pt idx="65">
                  <c:v>152325</c:v>
                </c:pt>
                <c:pt idx="66">
                  <c:v>292475</c:v>
                </c:pt>
                <c:pt idx="67">
                  <c:v>8000</c:v>
                </c:pt>
                <c:pt idx="68">
                  <c:v>0</c:v>
                </c:pt>
                <c:pt idx="69">
                  <c:v>97175</c:v>
                </c:pt>
                <c:pt idx="70">
                  <c:v>12150</c:v>
                </c:pt>
                <c:pt idx="71">
                  <c:v>322975</c:v>
                </c:pt>
                <c:pt idx="72">
                  <c:v>79375</c:v>
                </c:pt>
                <c:pt idx="73">
                  <c:v>290600</c:v>
                </c:pt>
                <c:pt idx="74">
                  <c:v>18825</c:v>
                </c:pt>
                <c:pt idx="75">
                  <c:v>0</c:v>
                </c:pt>
                <c:pt idx="76">
                  <c:v>0</c:v>
                </c:pt>
                <c:pt idx="77">
                  <c:v>17500</c:v>
                </c:pt>
                <c:pt idx="78">
                  <c:v>0</c:v>
                </c:pt>
                <c:pt idx="79">
                  <c:v>134075</c:v>
                </c:pt>
                <c:pt idx="80">
                  <c:v>0</c:v>
                </c:pt>
                <c:pt idx="81">
                  <c:v>87975</c:v>
                </c:pt>
                <c:pt idx="82">
                  <c:v>0</c:v>
                </c:pt>
                <c:pt idx="83">
                  <c:v>61250</c:v>
                </c:pt>
                <c:pt idx="84">
                  <c:v>23450</c:v>
                </c:pt>
                <c:pt idx="85">
                  <c:v>37650</c:v>
                </c:pt>
                <c:pt idx="86">
                  <c:v>82150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17100</c:v>
                </c:pt>
                <c:pt idx="92">
                  <c:v>0</c:v>
                </c:pt>
                <c:pt idx="93">
                  <c:v>0</c:v>
                </c:pt>
                <c:pt idx="94">
                  <c:v>22200</c:v>
                </c:pt>
                <c:pt idx="95">
                  <c:v>4825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63425</c:v>
                </c:pt>
                <c:pt idx="107">
                  <c:v>0</c:v>
                </c:pt>
                <c:pt idx="108">
                  <c:v>21050</c:v>
                </c:pt>
                <c:pt idx="109">
                  <c:v>0</c:v>
                </c:pt>
                <c:pt idx="110">
                  <c:v>62200</c:v>
                </c:pt>
                <c:pt idx="111">
                  <c:v>0</c:v>
                </c:pt>
                <c:pt idx="112">
                  <c:v>55775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42250</c:v>
                </c:pt>
                <c:pt idx="117">
                  <c:v>5000</c:v>
                </c:pt>
                <c:pt idx="118">
                  <c:v>32050</c:v>
                </c:pt>
                <c:pt idx="119">
                  <c:v>13050</c:v>
                </c:pt>
                <c:pt idx="120">
                  <c:v>8250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5025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172650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12160</c:v>
                </c:pt>
                <c:pt idx="133">
                  <c:v>0</c:v>
                </c:pt>
                <c:pt idx="134">
                  <c:v>0</c:v>
                </c:pt>
                <c:pt idx="135">
                  <c:v>7625</c:v>
                </c:pt>
                <c:pt idx="136">
                  <c:v>20825</c:v>
                </c:pt>
                <c:pt idx="137">
                  <c:v>38225</c:v>
                </c:pt>
                <c:pt idx="138">
                  <c:v>194775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59525</c:v>
                </c:pt>
                <c:pt idx="144">
                  <c:v>0</c:v>
                </c:pt>
                <c:pt idx="145">
                  <c:v>99800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17500</c:v>
                </c:pt>
                <c:pt idx="151">
                  <c:v>0</c:v>
                </c:pt>
                <c:pt idx="152">
                  <c:v>0</c:v>
                </c:pt>
                <c:pt idx="153">
                  <c:v>15025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34425</c:v>
                </c:pt>
                <c:pt idx="159">
                  <c:v>17125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32080</c:v>
                </c:pt>
                <c:pt idx="164">
                  <c:v>0</c:v>
                </c:pt>
                <c:pt idx="165">
                  <c:v>35375</c:v>
                </c:pt>
                <c:pt idx="166">
                  <c:v>0</c:v>
                </c:pt>
                <c:pt idx="167">
                  <c:v>5925</c:v>
                </c:pt>
                <c:pt idx="168">
                  <c:v>6900</c:v>
                </c:pt>
                <c:pt idx="169">
                  <c:v>31075</c:v>
                </c:pt>
                <c:pt idx="170">
                  <c:v>0</c:v>
                </c:pt>
                <c:pt idx="171">
                  <c:v>32150</c:v>
                </c:pt>
                <c:pt idx="172">
                  <c:v>0</c:v>
                </c:pt>
                <c:pt idx="173">
                  <c:v>4000</c:v>
                </c:pt>
                <c:pt idx="174">
                  <c:v>0</c:v>
                </c:pt>
                <c:pt idx="175">
                  <c:v>0</c:v>
                </c:pt>
                <c:pt idx="176">
                  <c:v>6025</c:v>
                </c:pt>
                <c:pt idx="177">
                  <c:v>49375</c:v>
                </c:pt>
                <c:pt idx="178">
                  <c:v>15350</c:v>
                </c:pt>
                <c:pt idx="179">
                  <c:v>16400</c:v>
                </c:pt>
                <c:pt idx="180">
                  <c:v>0</c:v>
                </c:pt>
                <c:pt idx="181">
                  <c:v>0</c:v>
                </c:pt>
                <c:pt idx="182">
                  <c:v>25525</c:v>
                </c:pt>
                <c:pt idx="183">
                  <c:v>32425</c:v>
                </c:pt>
                <c:pt idx="184">
                  <c:v>16675</c:v>
                </c:pt>
                <c:pt idx="185">
                  <c:v>0</c:v>
                </c:pt>
                <c:pt idx="186">
                  <c:v>34125</c:v>
                </c:pt>
                <c:pt idx="187">
                  <c:v>25775</c:v>
                </c:pt>
                <c:pt idx="188">
                  <c:v>0</c:v>
                </c:pt>
                <c:pt idx="189">
                  <c:v>0</c:v>
                </c:pt>
                <c:pt idx="190">
                  <c:v>8700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60">
                  <c:v>157800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125600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37800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128900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207050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383950</c:v>
                </c:pt>
                <c:pt idx="313">
                  <c:v>0</c:v>
                </c:pt>
                <c:pt idx="314">
                  <c:v>52950</c:v>
                </c:pt>
                <c:pt idx="315">
                  <c:v>0</c:v>
                </c:pt>
                <c:pt idx="316">
                  <c:v>0</c:v>
                </c:pt>
                <c:pt idx="317">
                  <c:v>82700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248800</c:v>
                </c:pt>
                <c:pt idx="330">
                  <c:v>935300</c:v>
                </c:pt>
                <c:pt idx="331">
                  <c:v>83900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209200</c:v>
                </c:pt>
                <c:pt idx="340">
                  <c:v>0</c:v>
                </c:pt>
                <c:pt idx="341">
                  <c:v>23450</c:v>
                </c:pt>
                <c:pt idx="342">
                  <c:v>605550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352600</c:v>
                </c:pt>
                <c:pt idx="350">
                  <c:v>0</c:v>
                </c:pt>
                <c:pt idx="351">
                  <c:v>0</c:v>
                </c:pt>
                <c:pt idx="352">
                  <c:v>695950</c:v>
                </c:pt>
                <c:pt idx="353">
                  <c:v>225350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3550550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120700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42350</c:v>
                </c:pt>
                <c:pt idx="368">
                  <c:v>2367900</c:v>
                </c:pt>
                <c:pt idx="369">
                  <c:v>2554300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2568450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1716950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214450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262450</c:v>
                </c:pt>
                <c:pt idx="406">
                  <c:v>38400</c:v>
                </c:pt>
                <c:pt idx="407">
                  <c:v>0</c:v>
                </c:pt>
                <c:pt idx="408">
                  <c:v>66600</c:v>
                </c:pt>
                <c:pt idx="409">
                  <c:v>0</c:v>
                </c:pt>
                <c:pt idx="410">
                  <c:v>0</c:v>
                </c:pt>
                <c:pt idx="411">
                  <c:v>123100</c:v>
                </c:pt>
                <c:pt idx="412">
                  <c:v>0</c:v>
                </c:pt>
                <c:pt idx="413">
                  <c:v>85900</c:v>
                </c:pt>
                <c:pt idx="414">
                  <c:v>0</c:v>
                </c:pt>
                <c:pt idx="415">
                  <c:v>0</c:v>
                </c:pt>
                <c:pt idx="416">
                  <c:v>36550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'TOTAL FEED'!$C$6:$C$427</c15:sqref>
                        </c15:formulaRef>
                      </c:ext>
                    </c:extLst>
                    <c:strCache>
                      <c:ptCount val="422"/>
                      <c:pt idx="0">
                        <c:v>126</c:v>
                      </c:pt>
                      <c:pt idx="1">
                        <c:v>150S</c:v>
                      </c:pt>
                      <c:pt idx="2">
                        <c:v>151</c:v>
                      </c:pt>
                      <c:pt idx="3">
                        <c:v>157M</c:v>
                      </c:pt>
                      <c:pt idx="4">
                        <c:v>301</c:v>
                      </c:pt>
                      <c:pt idx="5">
                        <c:v>302P</c:v>
                      </c:pt>
                      <c:pt idx="6">
                        <c:v>302</c:v>
                      </c:pt>
                      <c:pt idx="7">
                        <c:v>502</c:v>
                      </c:pt>
                      <c:pt idx="8">
                        <c:v>322</c:v>
                      </c:pt>
                      <c:pt idx="9">
                        <c:v>324</c:v>
                      </c:pt>
                      <c:pt idx="10">
                        <c:v>324A</c:v>
                      </c:pt>
                      <c:pt idx="11">
                        <c:v>325</c:v>
                      </c:pt>
                      <c:pt idx="12">
                        <c:v>351</c:v>
                      </c:pt>
                      <c:pt idx="13">
                        <c:v>352</c:v>
                      </c:pt>
                      <c:pt idx="14">
                        <c:v>551 (5*5)</c:v>
                      </c:pt>
                      <c:pt idx="15">
                        <c:v>550S (5*5)</c:v>
                      </c:pt>
                      <c:pt idx="16">
                        <c:v>524P</c:v>
                      </c:pt>
                      <c:pt idx="17">
                        <c:v>384</c:v>
                      </c:pt>
                      <c:pt idx="18">
                        <c:v>385S</c:v>
                      </c:pt>
                      <c:pt idx="19">
                        <c:v>510</c:v>
                      </c:pt>
                      <c:pt idx="20">
                        <c:v>511AS</c:v>
                      </c:pt>
                      <c:pt idx="21">
                        <c:v>510M</c:v>
                      </c:pt>
                      <c:pt idx="22">
                        <c:v>510S</c:v>
                      </c:pt>
                      <c:pt idx="23">
                        <c:v>511</c:v>
                      </c:pt>
                      <c:pt idx="24">
                        <c:v>511A</c:v>
                      </c:pt>
                      <c:pt idx="25">
                        <c:v>511B</c:v>
                      </c:pt>
                      <c:pt idx="26">
                        <c:v>511C</c:v>
                      </c:pt>
                      <c:pt idx="27">
                        <c:v>511L</c:v>
                      </c:pt>
                      <c:pt idx="28">
                        <c:v>511M</c:v>
                      </c:pt>
                      <c:pt idx="29">
                        <c:v>511S</c:v>
                      </c:pt>
                      <c:pt idx="30">
                        <c:v>512M</c:v>
                      </c:pt>
                      <c:pt idx="31">
                        <c:v>513</c:v>
                      </c:pt>
                      <c:pt idx="32">
                        <c:v>521</c:v>
                      </c:pt>
                      <c:pt idx="33">
                        <c:v>521Pro</c:v>
                      </c:pt>
                      <c:pt idx="34">
                        <c:v>521SPro</c:v>
                      </c:pt>
                      <c:pt idx="35">
                        <c:v>522</c:v>
                      </c:pt>
                      <c:pt idx="36">
                        <c:v>522PRO</c:v>
                      </c:pt>
                      <c:pt idx="37">
                        <c:v>524</c:v>
                      </c:pt>
                      <c:pt idx="38">
                        <c:v>524A</c:v>
                      </c:pt>
                      <c:pt idx="39">
                        <c:v>540</c:v>
                      </c:pt>
                      <c:pt idx="40">
                        <c:v>543</c:v>
                      </c:pt>
                      <c:pt idx="41">
                        <c:v>544</c:v>
                      </c:pt>
                      <c:pt idx="42">
                        <c:v>544</c:v>
                      </c:pt>
                      <c:pt idx="43">
                        <c:v>545</c:v>
                      </c:pt>
                      <c:pt idx="44">
                        <c:v>548</c:v>
                      </c:pt>
                      <c:pt idx="45">
                        <c:v>548M</c:v>
                      </c:pt>
                      <c:pt idx="46">
                        <c:v>549</c:v>
                      </c:pt>
                      <c:pt idx="47">
                        <c:v>549M</c:v>
                      </c:pt>
                      <c:pt idx="48">
                        <c:v>550S (Box)</c:v>
                      </c:pt>
                      <c:pt idx="49">
                        <c:v>550S</c:v>
                      </c:pt>
                      <c:pt idx="50">
                        <c:v>550SX</c:v>
                      </c:pt>
                      <c:pt idx="51">
                        <c:v>551</c:v>
                      </c:pt>
                      <c:pt idx="52">
                        <c:v>551XPRO</c:v>
                      </c:pt>
                      <c:pt idx="53">
                        <c:v>566X</c:v>
                      </c:pt>
                      <c:pt idx="54">
                        <c:v>551X26</c:v>
                      </c:pt>
                      <c:pt idx="55">
                        <c:v>551GP</c:v>
                      </c:pt>
                      <c:pt idx="56">
                        <c:v>551GPX</c:v>
                      </c:pt>
                      <c:pt idx="57">
                        <c:v>552</c:v>
                      </c:pt>
                      <c:pt idx="58">
                        <c:v>552M</c:v>
                      </c:pt>
                      <c:pt idx="59">
                        <c:v>552E</c:v>
                      </c:pt>
                      <c:pt idx="60">
                        <c:v>552S</c:v>
                      </c:pt>
                      <c:pt idx="61">
                        <c:v>552SS90</c:v>
                      </c:pt>
                      <c:pt idx="63">
                        <c:v>552SX</c:v>
                      </c:pt>
                      <c:pt idx="64">
                        <c:v>552MX</c:v>
                      </c:pt>
                      <c:pt idx="65">
                        <c:v>553</c:v>
                      </c:pt>
                      <c:pt idx="66">
                        <c:v>553S</c:v>
                      </c:pt>
                      <c:pt idx="67">
                        <c:v>571O1</c:v>
                      </c:pt>
                      <c:pt idx="69">
                        <c:v>562</c:v>
                      </c:pt>
                      <c:pt idx="70">
                        <c:v>562P</c:v>
                      </c:pt>
                      <c:pt idx="71">
                        <c:v>566</c:v>
                      </c:pt>
                      <c:pt idx="72">
                        <c:v>567</c:v>
                      </c:pt>
                      <c:pt idx="73">
                        <c:v>567S</c:v>
                      </c:pt>
                      <c:pt idx="74">
                        <c:v>584</c:v>
                      </c:pt>
                      <c:pt idx="75">
                        <c:v>585</c:v>
                      </c:pt>
                      <c:pt idx="76">
                        <c:v>585S</c:v>
                      </c:pt>
                      <c:pt idx="77">
                        <c:v>594</c:v>
                      </c:pt>
                      <c:pt idx="78">
                        <c:v>596</c:v>
                      </c:pt>
                      <c:pt idx="79">
                        <c:v>595</c:v>
                      </c:pt>
                      <c:pt idx="81">
                        <c:v>550Pro</c:v>
                      </c:pt>
                      <c:pt idx="82">
                        <c:v>550XPro</c:v>
                      </c:pt>
                      <c:pt idx="83">
                        <c:v>551Pro</c:v>
                      </c:pt>
                      <c:pt idx="84">
                        <c:v>551X</c:v>
                      </c:pt>
                      <c:pt idx="85">
                        <c:v>552Pro</c:v>
                      </c:pt>
                      <c:pt idx="86">
                        <c:v>552SPro</c:v>
                      </c:pt>
                      <c:pt idx="87">
                        <c:v>553SPro</c:v>
                      </c:pt>
                      <c:pt idx="91">
                        <c:v>940</c:v>
                      </c:pt>
                      <c:pt idx="92">
                        <c:v>751</c:v>
                      </c:pt>
                      <c:pt idx="93">
                        <c:v>802</c:v>
                      </c:pt>
                      <c:pt idx="94">
                        <c:v>884</c:v>
                      </c:pt>
                      <c:pt idx="95">
                        <c:v>885S</c:v>
                      </c:pt>
                      <c:pt idx="96">
                        <c:v>910</c:v>
                      </c:pt>
                      <c:pt idx="97">
                        <c:v>910M</c:v>
                      </c:pt>
                      <c:pt idx="98">
                        <c:v>911</c:v>
                      </c:pt>
                      <c:pt idx="99">
                        <c:v>911B</c:v>
                      </c:pt>
                      <c:pt idx="100">
                        <c:v>911M</c:v>
                      </c:pt>
                      <c:pt idx="101">
                        <c:v>912M</c:v>
                      </c:pt>
                      <c:pt idx="102">
                        <c:v>944</c:v>
                      </c:pt>
                      <c:pt idx="103">
                        <c:v>944</c:v>
                      </c:pt>
                      <c:pt idx="104">
                        <c:v>945</c:v>
                      </c:pt>
                      <c:pt idx="105">
                        <c:v>948</c:v>
                      </c:pt>
                      <c:pt idx="106">
                        <c:v>949</c:v>
                      </c:pt>
                      <c:pt idx="107">
                        <c:v>949M</c:v>
                      </c:pt>
                      <c:pt idx="108">
                        <c:v>951</c:v>
                      </c:pt>
                      <c:pt idx="109">
                        <c:v>951X26</c:v>
                      </c:pt>
                      <c:pt idx="110">
                        <c:v>952</c:v>
                      </c:pt>
                      <c:pt idx="111">
                        <c:v>952M</c:v>
                      </c:pt>
                      <c:pt idx="112">
                        <c:v>952S</c:v>
                      </c:pt>
                      <c:pt idx="113">
                        <c:v>952SS90</c:v>
                      </c:pt>
                      <c:pt idx="114">
                        <c:v>952SX</c:v>
                      </c:pt>
                      <c:pt idx="115">
                        <c:v>952MX</c:v>
                      </c:pt>
                      <c:pt idx="116">
                        <c:v>953</c:v>
                      </c:pt>
                      <c:pt idx="117">
                        <c:v>953S</c:v>
                      </c:pt>
                      <c:pt idx="118">
                        <c:v>966</c:v>
                      </c:pt>
                      <c:pt idx="119">
                        <c:v>967</c:v>
                      </c:pt>
                      <c:pt idx="120">
                        <c:v>967S</c:v>
                      </c:pt>
                      <c:pt idx="121">
                        <c:v>985S</c:v>
                      </c:pt>
                      <c:pt idx="122">
                        <c:v>995</c:v>
                      </c:pt>
                      <c:pt idx="123">
                        <c:v>996</c:v>
                      </c:pt>
                      <c:pt idx="124">
                        <c:v>984</c:v>
                      </c:pt>
                      <c:pt idx="126">
                        <c:v>CD02</c:v>
                      </c:pt>
                      <c:pt idx="127">
                        <c:v>GD04</c:v>
                      </c:pt>
                      <c:pt idx="128">
                        <c:v>GD14</c:v>
                      </c:pt>
                      <c:pt idx="129">
                        <c:v>GD15</c:v>
                      </c:pt>
                      <c:pt idx="130">
                        <c:v>GD14P</c:v>
                      </c:pt>
                      <c:pt idx="131">
                        <c:v>PP20</c:v>
                      </c:pt>
                      <c:pt idx="132">
                        <c:v>BS06TA</c:v>
                      </c:pt>
                      <c:pt idx="133">
                        <c:v>HT21</c:v>
                      </c:pt>
                      <c:pt idx="134">
                        <c:v>HT20S</c:v>
                      </c:pt>
                      <c:pt idx="135">
                        <c:v>HT11</c:v>
                      </c:pt>
                      <c:pt idx="136">
                        <c:v>HT11GP</c:v>
                      </c:pt>
                      <c:pt idx="137">
                        <c:v>VT11</c:v>
                      </c:pt>
                      <c:pt idx="138">
                        <c:v>VT12</c:v>
                      </c:pt>
                      <c:pt idx="139">
                        <c:v>VT12P</c:v>
                      </c:pt>
                      <c:pt idx="140">
                        <c:v>VT13</c:v>
                      </c:pt>
                      <c:pt idx="142">
                        <c:v>HT11X</c:v>
                      </c:pt>
                      <c:pt idx="143">
                        <c:v>HT12</c:v>
                      </c:pt>
                      <c:pt idx="144">
                        <c:v>HT12M</c:v>
                      </c:pt>
                      <c:pt idx="145">
                        <c:v>HT12S</c:v>
                      </c:pt>
                      <c:pt idx="146">
                        <c:v>HT12SX</c:v>
                      </c:pt>
                      <c:pt idx="147">
                        <c:v>HT12SS90</c:v>
                      </c:pt>
                      <c:pt idx="148">
                        <c:v>HT13</c:v>
                      </c:pt>
                      <c:pt idx="149">
                        <c:v>HT13S</c:v>
                      </c:pt>
                      <c:pt idx="150">
                        <c:v>HG16</c:v>
                      </c:pt>
                      <c:pt idx="151">
                        <c:v>HG16X</c:v>
                      </c:pt>
                      <c:pt idx="152">
                        <c:v>HG17</c:v>
                      </c:pt>
                      <c:pt idx="153">
                        <c:v>HG17S</c:v>
                      </c:pt>
                      <c:pt idx="154">
                        <c:v>VD14</c:v>
                      </c:pt>
                      <c:pt idx="155">
                        <c:v>VD14</c:v>
                      </c:pt>
                      <c:pt idx="156">
                        <c:v>BS04</c:v>
                      </c:pt>
                      <c:pt idx="157">
                        <c:v>BS14</c:v>
                      </c:pt>
                      <c:pt idx="158">
                        <c:v>BS04A5A</c:v>
                      </c:pt>
                      <c:pt idx="159">
                        <c:v>BS045A</c:v>
                      </c:pt>
                      <c:pt idx="160">
                        <c:v>BS04A</c:v>
                      </c:pt>
                      <c:pt idx="161">
                        <c:v> BS04V </c:v>
                      </c:pt>
                      <c:pt idx="162">
                        <c:v> BS04V </c:v>
                      </c:pt>
                      <c:pt idx="163">
                        <c:v> BS10TA </c:v>
                      </c:pt>
                      <c:pt idx="164">
                        <c:v>GT11</c:v>
                      </c:pt>
                      <c:pt idx="165">
                        <c:v>GT11S</c:v>
                      </c:pt>
                      <c:pt idx="166">
                        <c:v>GT12A</c:v>
                      </c:pt>
                      <c:pt idx="167">
                        <c:v>GT12AS</c:v>
                      </c:pt>
                      <c:pt idx="168">
                        <c:v>GT12B</c:v>
                      </c:pt>
                      <c:pt idx="169">
                        <c:v>GT12BS</c:v>
                      </c:pt>
                      <c:pt idx="170">
                        <c:v>GT12BSP</c:v>
                      </c:pt>
                      <c:pt idx="171">
                        <c:v>GT12</c:v>
                      </c:pt>
                      <c:pt idx="172">
                        <c:v>GT12S</c:v>
                      </c:pt>
                      <c:pt idx="173">
                        <c:v>BS10LD</c:v>
                      </c:pt>
                      <c:pt idx="174">
                        <c:v>BS06LD</c:v>
                      </c:pt>
                      <c:pt idx="176">
                        <c:v>6991</c:v>
                      </c:pt>
                      <c:pt idx="177">
                        <c:v>6951</c:v>
                      </c:pt>
                      <c:pt idx="178">
                        <c:v>6951X</c:v>
                      </c:pt>
                      <c:pt idx="179">
                        <c:v>6952</c:v>
                      </c:pt>
                      <c:pt idx="180">
                        <c:v>6911</c:v>
                      </c:pt>
                      <c:pt idx="181">
                        <c:v>6954</c:v>
                      </c:pt>
                      <c:pt idx="182">
                        <c:v>6949</c:v>
                      </c:pt>
                      <c:pt idx="183">
                        <c:v>6953</c:v>
                      </c:pt>
                      <c:pt idx="184">
                        <c:v>6995</c:v>
                      </c:pt>
                      <c:pt idx="185">
                        <c:v>6824</c:v>
                      </c:pt>
                      <c:pt idx="186">
                        <c:v>6895</c:v>
                      </c:pt>
                      <c:pt idx="187">
                        <c:v>6924</c:v>
                      </c:pt>
                      <c:pt idx="188">
                        <c:v>6924P</c:v>
                      </c:pt>
                      <c:pt idx="189">
                        <c:v>6948</c:v>
                      </c:pt>
                      <c:pt idx="190">
                        <c:v>6884</c:v>
                      </c:pt>
                      <c:pt idx="191">
                        <c:v>6984</c:v>
                      </c:pt>
                      <c:pt idx="192">
                        <c:v>9624</c:v>
                      </c:pt>
                      <c:pt idx="195">
                        <c:v>9250S</c:v>
                      </c:pt>
                      <c:pt idx="196">
                        <c:v>9251</c:v>
                      </c:pt>
                      <c:pt idx="197">
                        <c:v>9644</c:v>
                      </c:pt>
                      <c:pt idx="198">
                        <c:v>9651</c:v>
                      </c:pt>
                      <c:pt idx="199">
                        <c:v>9652</c:v>
                      </c:pt>
                      <c:pt idx="200">
                        <c:v>9652S</c:v>
                      </c:pt>
                      <c:pt idx="201">
                        <c:v>9652SS90</c:v>
                      </c:pt>
                      <c:pt idx="202">
                        <c:v>9653</c:v>
                      </c:pt>
                      <c:pt idx="203">
                        <c:v>9653S</c:v>
                      </c:pt>
                      <c:pt idx="204">
                        <c:v>9666</c:v>
                      </c:pt>
                      <c:pt idx="205">
                        <c:v>9667</c:v>
                      </c:pt>
                      <c:pt idx="207">
                        <c:v>8250S</c:v>
                      </c:pt>
                      <c:pt idx="208">
                        <c:v>8251</c:v>
                      </c:pt>
                      <c:pt idx="209">
                        <c:v>8401</c:v>
                      </c:pt>
                      <c:pt idx="210">
                        <c:v>8402</c:v>
                      </c:pt>
                      <c:pt idx="211">
                        <c:v>8424</c:v>
                      </c:pt>
                      <c:pt idx="212">
                        <c:v>8451</c:v>
                      </c:pt>
                      <c:pt idx="213">
                        <c:v>8452</c:v>
                      </c:pt>
                      <c:pt idx="214">
                        <c:v>8453</c:v>
                      </c:pt>
                      <c:pt idx="215">
                        <c:v>8466</c:v>
                      </c:pt>
                      <c:pt idx="216">
                        <c:v>8467</c:v>
                      </c:pt>
                      <c:pt idx="217">
                        <c:v>8485S</c:v>
                      </c:pt>
                      <c:pt idx="218">
                        <c:v>8610</c:v>
                      </c:pt>
                      <c:pt idx="219">
                        <c:v>8610L</c:v>
                      </c:pt>
                      <c:pt idx="220">
                        <c:v>8611</c:v>
                      </c:pt>
                      <c:pt idx="221">
                        <c:v>8611L</c:v>
                      </c:pt>
                      <c:pt idx="222">
                        <c:v>8613</c:v>
                      </c:pt>
                      <c:pt idx="223">
                        <c:v>8650S</c:v>
                      </c:pt>
                      <c:pt idx="224">
                        <c:v>8644</c:v>
                      </c:pt>
                      <c:pt idx="225">
                        <c:v>8649</c:v>
                      </c:pt>
                      <c:pt idx="226">
                        <c:v>8651</c:v>
                      </c:pt>
                      <c:pt idx="227">
                        <c:v>8652</c:v>
                      </c:pt>
                      <c:pt idx="228">
                        <c:v>8652S</c:v>
                      </c:pt>
                      <c:pt idx="229">
                        <c:v>8652SS90</c:v>
                      </c:pt>
                      <c:pt idx="230">
                        <c:v>8653</c:v>
                      </c:pt>
                      <c:pt idx="231">
                        <c:v>8653S</c:v>
                      </c:pt>
                      <c:pt idx="232">
                        <c:v>8666</c:v>
                      </c:pt>
                      <c:pt idx="233">
                        <c:v>8667</c:v>
                      </c:pt>
                      <c:pt idx="234">
                        <c:v>8685S</c:v>
                      </c:pt>
                      <c:pt idx="236">
                        <c:v>322NFZ18</c:v>
                      </c:pt>
                      <c:pt idx="237">
                        <c:v>322FZ18</c:v>
                      </c:pt>
                      <c:pt idx="238">
                        <c:v>324F</c:v>
                      </c:pt>
                      <c:pt idx="239">
                        <c:v>324FZ18</c:v>
                      </c:pt>
                      <c:pt idx="240">
                        <c:v>510F</c:v>
                      </c:pt>
                      <c:pt idx="241">
                        <c:v>510FP17</c:v>
                      </c:pt>
                      <c:pt idx="242">
                        <c:v>510FP21</c:v>
                      </c:pt>
                      <c:pt idx="243">
                        <c:v>510FP22</c:v>
                      </c:pt>
                      <c:pt idx="244">
                        <c:v>510FP62</c:v>
                      </c:pt>
                      <c:pt idx="245">
                        <c:v>510FP64</c:v>
                      </c:pt>
                      <c:pt idx="246">
                        <c:v>510MF</c:v>
                      </c:pt>
                      <c:pt idx="247">
                        <c:v>510NF</c:v>
                      </c:pt>
                      <c:pt idx="248">
                        <c:v>510NFP12</c:v>
                      </c:pt>
                      <c:pt idx="249">
                        <c:v>510NFP33</c:v>
                      </c:pt>
                      <c:pt idx="250">
                        <c:v>510NFP31</c:v>
                      </c:pt>
                      <c:pt idx="251">
                        <c:v>510NFP80</c:v>
                      </c:pt>
                      <c:pt idx="252">
                        <c:v>510NFP81</c:v>
                      </c:pt>
                      <c:pt idx="253">
                        <c:v>510NFP82</c:v>
                      </c:pt>
                      <c:pt idx="254">
                        <c:v>510NFP85</c:v>
                      </c:pt>
                      <c:pt idx="255">
                        <c:v>510NFP87</c:v>
                      </c:pt>
                      <c:pt idx="256">
                        <c:v>510NFP88</c:v>
                      </c:pt>
                      <c:pt idx="257">
                        <c:v>510NFP89</c:v>
                      </c:pt>
                      <c:pt idx="258">
                        <c:v>510NFP91</c:v>
                      </c:pt>
                      <c:pt idx="260">
                        <c:v>510NFP92</c:v>
                      </c:pt>
                      <c:pt idx="261">
                        <c:v>510NFTL3</c:v>
                      </c:pt>
                      <c:pt idx="262">
                        <c:v>510NFTL3P12</c:v>
                      </c:pt>
                      <c:pt idx="263">
                        <c:v>511AF</c:v>
                      </c:pt>
                      <c:pt idx="264">
                        <c:v>511AFP17</c:v>
                      </c:pt>
                      <c:pt idx="265">
                        <c:v>511AFP21</c:v>
                      </c:pt>
                      <c:pt idx="266">
                        <c:v>511AFP30</c:v>
                      </c:pt>
                      <c:pt idx="267">
                        <c:v>511AFP58</c:v>
                      </c:pt>
                      <c:pt idx="268">
                        <c:v>511AFP62</c:v>
                      </c:pt>
                      <c:pt idx="269">
                        <c:v>511AFP64</c:v>
                      </c:pt>
                      <c:pt idx="270">
                        <c:v>511ANF</c:v>
                      </c:pt>
                      <c:pt idx="271">
                        <c:v>511ANFP12</c:v>
                      </c:pt>
                      <c:pt idx="272">
                        <c:v>511ANFP32</c:v>
                      </c:pt>
                      <c:pt idx="273">
                        <c:v>511ANFP33</c:v>
                      </c:pt>
                      <c:pt idx="274">
                        <c:v>511ANFP35</c:v>
                      </c:pt>
                      <c:pt idx="275">
                        <c:v>511ANFP63</c:v>
                      </c:pt>
                      <c:pt idx="276">
                        <c:v>511ANFP80</c:v>
                      </c:pt>
                      <c:pt idx="277">
                        <c:v>511ANFP81</c:v>
                      </c:pt>
                      <c:pt idx="278">
                        <c:v>511ANFP82</c:v>
                      </c:pt>
                      <c:pt idx="279">
                        <c:v>511ANFP85</c:v>
                      </c:pt>
                      <c:pt idx="280">
                        <c:v>511ANFP87</c:v>
                      </c:pt>
                      <c:pt idx="281">
                        <c:v>511ANFP88</c:v>
                      </c:pt>
                      <c:pt idx="282">
                        <c:v>511ANFP89</c:v>
                      </c:pt>
                      <c:pt idx="283">
                        <c:v>511ANFP91</c:v>
                      </c:pt>
                      <c:pt idx="284">
                        <c:v>511ANFP92</c:v>
                      </c:pt>
                      <c:pt idx="285">
                        <c:v>511ANFTL3</c:v>
                      </c:pt>
                      <c:pt idx="286">
                        <c:v>511ANFTL3</c:v>
                      </c:pt>
                      <c:pt idx="287">
                        <c:v>511F</c:v>
                      </c:pt>
                      <c:pt idx="288">
                        <c:v>511FP17</c:v>
                      </c:pt>
                      <c:pt idx="289">
                        <c:v>511FP21</c:v>
                      </c:pt>
                      <c:pt idx="290">
                        <c:v>511FP58</c:v>
                      </c:pt>
                      <c:pt idx="291">
                        <c:v>511FP64</c:v>
                      </c:pt>
                      <c:pt idx="292">
                        <c:v>511NF</c:v>
                      </c:pt>
                      <c:pt idx="293">
                        <c:v>511NFP30</c:v>
                      </c:pt>
                      <c:pt idx="294">
                        <c:v>511NFP31</c:v>
                      </c:pt>
                      <c:pt idx="295">
                        <c:v>511NFP32</c:v>
                      </c:pt>
                      <c:pt idx="296">
                        <c:v>511NFP35</c:v>
                      </c:pt>
                      <c:pt idx="297">
                        <c:v>511NFP33</c:v>
                      </c:pt>
                      <c:pt idx="298">
                        <c:v>511NFP63</c:v>
                      </c:pt>
                      <c:pt idx="299">
                        <c:v>511NFP80</c:v>
                      </c:pt>
                      <c:pt idx="300">
                        <c:v>511NFP81</c:v>
                      </c:pt>
                      <c:pt idx="301">
                        <c:v>511NFP85</c:v>
                      </c:pt>
                      <c:pt idx="302">
                        <c:v>511NFP87</c:v>
                      </c:pt>
                      <c:pt idx="303">
                        <c:v>511NFTL3</c:v>
                      </c:pt>
                      <c:pt idx="304">
                        <c:v>513F</c:v>
                      </c:pt>
                      <c:pt idx="305">
                        <c:v>513F</c:v>
                      </c:pt>
                      <c:pt idx="306">
                        <c:v>513FTL3</c:v>
                      </c:pt>
                      <c:pt idx="307">
                        <c:v>521F</c:v>
                      </c:pt>
                      <c:pt idx="308">
                        <c:v>521NF</c:v>
                      </c:pt>
                      <c:pt idx="309">
                        <c:v>521NFP40</c:v>
                      </c:pt>
                      <c:pt idx="310">
                        <c:v>521NFP44</c:v>
                      </c:pt>
                      <c:pt idx="311">
                        <c:v>521NFP80</c:v>
                      </c:pt>
                      <c:pt idx="312">
                        <c:v>540F</c:v>
                      </c:pt>
                      <c:pt idx="313">
                        <c:v>524F</c:v>
                      </c:pt>
                      <c:pt idx="314">
                        <c:v>548F</c:v>
                      </c:pt>
                      <c:pt idx="315">
                        <c:v>548FP33</c:v>
                      </c:pt>
                      <c:pt idx="316">
                        <c:v>548FP35</c:v>
                      </c:pt>
                      <c:pt idx="317">
                        <c:v>549F</c:v>
                      </c:pt>
                      <c:pt idx="318">
                        <c:v>531NF</c:v>
                      </c:pt>
                      <c:pt idx="319">
                        <c:v>531NF</c:v>
                      </c:pt>
                      <c:pt idx="320">
                        <c:v>532NF</c:v>
                      </c:pt>
                      <c:pt idx="321">
                        <c:v>521NF</c:v>
                      </c:pt>
                      <c:pt idx="322">
                        <c:v>522F</c:v>
                      </c:pt>
                      <c:pt idx="323">
                        <c:v>522NF</c:v>
                      </c:pt>
                      <c:pt idx="324">
                        <c:v>522NFP70</c:v>
                      </c:pt>
                      <c:pt idx="325">
                        <c:v>513F</c:v>
                      </c:pt>
                      <c:pt idx="326">
                        <c:v>511F</c:v>
                      </c:pt>
                      <c:pt idx="328">
                        <c:v>550SF</c:v>
                      </c:pt>
                      <c:pt idx="329">
                        <c:v>550SFS25</c:v>
                      </c:pt>
                      <c:pt idx="330">
                        <c:v>550SFS31</c:v>
                      </c:pt>
                      <c:pt idx="331">
                        <c:v>550SF</c:v>
                      </c:pt>
                      <c:pt idx="332">
                        <c:v>550SFS43</c:v>
                      </c:pt>
                      <c:pt idx="333">
                        <c:v>550SFS46</c:v>
                      </c:pt>
                      <c:pt idx="334">
                        <c:v>550SFS87</c:v>
                      </c:pt>
                      <c:pt idx="335">
                        <c:v>550SFS88</c:v>
                      </c:pt>
                      <c:pt idx="336">
                        <c:v>550SFS88</c:v>
                      </c:pt>
                      <c:pt idx="337">
                        <c:v>550BSF</c:v>
                      </c:pt>
                      <c:pt idx="338">
                        <c:v>550P</c:v>
                      </c:pt>
                      <c:pt idx="339">
                        <c:v>551FS31</c:v>
                      </c:pt>
                      <c:pt idx="340">
                        <c:v>551FS21</c:v>
                      </c:pt>
                      <c:pt idx="341">
                        <c:v>551FS25</c:v>
                      </c:pt>
                      <c:pt idx="342">
                        <c:v>551FS54</c:v>
                      </c:pt>
                      <c:pt idx="343">
                        <c:v>551FS44</c:v>
                      </c:pt>
                      <c:pt idx="344">
                        <c:v>551FS47</c:v>
                      </c:pt>
                      <c:pt idx="345">
                        <c:v>551FS48</c:v>
                      </c:pt>
                      <c:pt idx="346">
                        <c:v>551FS52</c:v>
                      </c:pt>
                      <c:pt idx="347">
                        <c:v>551BSF</c:v>
                      </c:pt>
                      <c:pt idx="348">
                        <c:v>551NF</c:v>
                      </c:pt>
                      <c:pt idx="349">
                        <c:v>551GPFS31</c:v>
                      </c:pt>
                      <c:pt idx="350">
                        <c:v>551GPFS25</c:v>
                      </c:pt>
                      <c:pt idx="351">
                        <c:v>551GPFS11</c:v>
                      </c:pt>
                      <c:pt idx="352">
                        <c:v>551GPFS13</c:v>
                      </c:pt>
                      <c:pt idx="353">
                        <c:v>551GPFS54</c:v>
                      </c:pt>
                      <c:pt idx="354">
                        <c:v>551GPFS44</c:v>
                      </c:pt>
                      <c:pt idx="355">
                        <c:v>551GPFS47</c:v>
                      </c:pt>
                      <c:pt idx="356">
                        <c:v>551GPFS48</c:v>
                      </c:pt>
                      <c:pt idx="357">
                        <c:v>551GPFS52</c:v>
                      </c:pt>
                      <c:pt idx="358">
                        <c:v>551GPBSF</c:v>
                      </c:pt>
                      <c:pt idx="359">
                        <c:v>552F</c:v>
                      </c:pt>
                      <c:pt idx="360">
                        <c:v>552BSF</c:v>
                      </c:pt>
                      <c:pt idx="361">
                        <c:v>552FS10</c:v>
                      </c:pt>
                      <c:pt idx="362">
                        <c:v>552FS31</c:v>
                      </c:pt>
                      <c:pt idx="363">
                        <c:v>552FS13</c:v>
                      </c:pt>
                      <c:pt idx="364">
                        <c:v>552FS11</c:v>
                      </c:pt>
                      <c:pt idx="365">
                        <c:v>552FS73</c:v>
                      </c:pt>
                      <c:pt idx="366">
                        <c:v>552FS38</c:v>
                      </c:pt>
                      <c:pt idx="367">
                        <c:v>552WDF</c:v>
                      </c:pt>
                      <c:pt idx="368">
                        <c:v>552FS90</c:v>
                      </c:pt>
                      <c:pt idx="369">
                        <c:v>552SF</c:v>
                      </c:pt>
                      <c:pt idx="370">
                        <c:v>552SFS31</c:v>
                      </c:pt>
                      <c:pt idx="371">
                        <c:v>552SFS13</c:v>
                      </c:pt>
                      <c:pt idx="372">
                        <c:v>552SFS73</c:v>
                      </c:pt>
                      <c:pt idx="373">
                        <c:v>552SFS38</c:v>
                      </c:pt>
                      <c:pt idx="374">
                        <c:v>552SFS39</c:v>
                      </c:pt>
                      <c:pt idx="375">
                        <c:v>552SFS90</c:v>
                      </c:pt>
                      <c:pt idx="376">
                        <c:v>553BF</c:v>
                      </c:pt>
                      <c:pt idx="377">
                        <c:v>553BFS31</c:v>
                      </c:pt>
                      <c:pt idx="378">
                        <c:v>553BFS38</c:v>
                      </c:pt>
                      <c:pt idx="379">
                        <c:v>553BSF</c:v>
                      </c:pt>
                      <c:pt idx="380">
                        <c:v>553BSFP</c:v>
                      </c:pt>
                      <c:pt idx="381">
                        <c:v>553BSOF</c:v>
                      </c:pt>
                      <c:pt idx="382">
                        <c:v>553MF</c:v>
                      </c:pt>
                      <c:pt idx="383">
                        <c:v>553MFS34</c:v>
                      </c:pt>
                      <c:pt idx="384">
                        <c:v>553MFS37</c:v>
                      </c:pt>
                      <c:pt idx="385">
                        <c:v>553MFS38</c:v>
                      </c:pt>
                      <c:pt idx="386">
                        <c:v>553MFS39</c:v>
                      </c:pt>
                      <c:pt idx="387">
                        <c:v>553MFS70</c:v>
                      </c:pt>
                      <c:pt idx="388">
                        <c:v>553MFS73</c:v>
                      </c:pt>
                      <c:pt idx="389">
                        <c:v>553MFS90</c:v>
                      </c:pt>
                      <c:pt idx="390">
                        <c:v>553WDF</c:v>
                      </c:pt>
                      <c:pt idx="391">
                        <c:v>562F</c:v>
                      </c:pt>
                      <c:pt idx="392">
                        <c:v>562PFX04</c:v>
                      </c:pt>
                      <c:pt idx="393">
                        <c:v>562FS31</c:v>
                      </c:pt>
                      <c:pt idx="394">
                        <c:v>562FS38</c:v>
                      </c:pt>
                      <c:pt idx="395">
                        <c:v>562FS39</c:v>
                      </c:pt>
                      <c:pt idx="396">
                        <c:v>562FS90</c:v>
                      </c:pt>
                      <c:pt idx="397">
                        <c:v>562PF</c:v>
                      </c:pt>
                      <c:pt idx="398">
                        <c:v>562PFS34</c:v>
                      </c:pt>
                      <c:pt idx="399">
                        <c:v>562PFS76</c:v>
                      </c:pt>
                      <c:pt idx="400">
                        <c:v>566FX04</c:v>
                      </c:pt>
                      <c:pt idx="401">
                        <c:v>562PFS31</c:v>
                      </c:pt>
                      <c:pt idx="402">
                        <c:v>562PFS37</c:v>
                      </c:pt>
                      <c:pt idx="403">
                        <c:v>562PFS38</c:v>
                      </c:pt>
                      <c:pt idx="404">
                        <c:v>562PFS39</c:v>
                      </c:pt>
                      <c:pt idx="405">
                        <c:v>562PFS90</c:v>
                      </c:pt>
                      <c:pt idx="406">
                        <c:v>566F</c:v>
                      </c:pt>
                      <c:pt idx="407">
                        <c:v>566FS25</c:v>
                      </c:pt>
                      <c:pt idx="408">
                        <c:v>566FS31</c:v>
                      </c:pt>
                      <c:pt idx="409">
                        <c:v>566FS72</c:v>
                      </c:pt>
                      <c:pt idx="410">
                        <c:v>566FS90</c:v>
                      </c:pt>
                      <c:pt idx="411">
                        <c:v>567SF</c:v>
                      </c:pt>
                      <c:pt idx="412">
                        <c:v>567SFS32</c:v>
                      </c:pt>
                      <c:pt idx="413">
                        <c:v>567SFS31</c:v>
                      </c:pt>
                      <c:pt idx="414">
                        <c:v>567SFS76</c:v>
                      </c:pt>
                      <c:pt idx="415">
                        <c:v>567SFS38</c:v>
                      </c:pt>
                      <c:pt idx="416">
                        <c:v>567SFS25</c:v>
                      </c:pt>
                      <c:pt idx="417">
                        <c:v>567SFS50</c:v>
                      </c:pt>
                      <c:pt idx="418">
                        <c:v>567SFS72</c:v>
                      </c:pt>
                      <c:pt idx="419">
                        <c:v>567SFS90</c:v>
                      </c:pt>
                      <c:pt idx="420">
                        <c:v>548FP31</c:v>
                      </c:pt>
                      <c:pt idx="421">
                        <c:v>991-14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95E-4DE2-9365-544E4215F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1135858664"/>
        <c:axId val="1135857880"/>
      </c:barChart>
      <c:catAx>
        <c:axId val="1135858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35857880"/>
        <c:crosses val="autoZero"/>
        <c:auto val="1"/>
        <c:lblAlgn val="ctr"/>
        <c:lblOffset val="100"/>
        <c:noMultiLvlLbl val="0"/>
      </c:catAx>
      <c:valAx>
        <c:axId val="113585788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crossAx val="1135858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'PHAN LOAI'!$H$4:$M$4</c:f>
              <c:numCache>
                <c:formatCode>_(* #,##0.00_);_(* \(#,##0.00\);_(* "-"??_);_(@_)</c:formatCode>
                <c:ptCount val="6"/>
                <c:pt idx="0">
                  <c:v>20829750</c:v>
                </c:pt>
                <c:pt idx="1">
                  <c:v>2281725</c:v>
                </c:pt>
                <c:pt idx="2">
                  <c:v>1056725</c:v>
                </c:pt>
                <c:pt idx="3">
                  <c:v>445590</c:v>
                </c:pt>
                <c:pt idx="4">
                  <c:v>164800</c:v>
                </c:pt>
                <c:pt idx="5">
                  <c:v>12025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'PHAN LOAI'!$H$2:$M$2</c15:sqref>
                        </c15:formulaRef>
                      </c:ext>
                    </c:extLst>
                    <c:strCache>
                      <c:ptCount val="6"/>
                      <c:pt idx="0">
                        <c:v>HEO</c:v>
                      </c:pt>
                      <c:pt idx="1">
                        <c:v>GÀ</c:v>
                      </c:pt>
                      <c:pt idx="2">
                        <c:v>VỊT</c:v>
                      </c:pt>
                      <c:pt idx="3">
                        <c:v>BÒ</c:v>
                      </c:pt>
                      <c:pt idx="4">
                        <c:v>CÚT</c:v>
                      </c:pt>
                      <c:pt idx="5">
                        <c:v>DÊ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5F-417C-B0E9-5E96E1652C8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IN PACKING'!$B$5</c:f>
              <c:strCache>
                <c:ptCount val="1"/>
                <c:pt idx="0">
                  <c:v>PACKING 1</c:v>
                </c:pt>
              </c:strCache>
            </c:strRef>
          </c:tx>
          <c:spPr>
            <a:solidFill>
              <a:srgbClr val="0033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PACKING'!$D$5:$AH$5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298800</c:v>
                </c:pt>
                <c:pt idx="2">
                  <c:v>327150</c:v>
                </c:pt>
                <c:pt idx="3">
                  <c:v>381750</c:v>
                </c:pt>
                <c:pt idx="4">
                  <c:v>455100</c:v>
                </c:pt>
                <c:pt idx="5">
                  <c:v>261200</c:v>
                </c:pt>
                <c:pt idx="6">
                  <c:v>370950</c:v>
                </c:pt>
                <c:pt idx="7">
                  <c:v>383500</c:v>
                </c:pt>
                <c:pt idx="8">
                  <c:v>381150</c:v>
                </c:pt>
                <c:pt idx="9">
                  <c:v>480900</c:v>
                </c:pt>
                <c:pt idx="10">
                  <c:v>445450</c:v>
                </c:pt>
                <c:pt idx="11">
                  <c:v>62300</c:v>
                </c:pt>
                <c:pt idx="12">
                  <c:v>392300</c:v>
                </c:pt>
                <c:pt idx="13">
                  <c:v>321650</c:v>
                </c:pt>
                <c:pt idx="14">
                  <c:v>344100</c:v>
                </c:pt>
                <c:pt idx="15">
                  <c:v>416050</c:v>
                </c:pt>
                <c:pt idx="16">
                  <c:v>240450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D-44C6-A543-6DBDF878D270}"/>
            </c:ext>
          </c:extLst>
        </c:ser>
        <c:ser>
          <c:idx val="3"/>
          <c:order val="1"/>
          <c:tx>
            <c:strRef>
              <c:f>'TOTAL IN PACKING'!$B$6</c:f>
              <c:strCache>
                <c:ptCount val="1"/>
                <c:pt idx="0">
                  <c:v>PACKING 2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PACKING'!$D$6:$AH$6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319550</c:v>
                </c:pt>
                <c:pt idx="2">
                  <c:v>314675</c:v>
                </c:pt>
                <c:pt idx="3">
                  <c:v>317400</c:v>
                </c:pt>
                <c:pt idx="4">
                  <c:v>292900</c:v>
                </c:pt>
                <c:pt idx="5">
                  <c:v>341950</c:v>
                </c:pt>
                <c:pt idx="6">
                  <c:v>359700</c:v>
                </c:pt>
                <c:pt idx="7">
                  <c:v>348625</c:v>
                </c:pt>
                <c:pt idx="8">
                  <c:v>232725</c:v>
                </c:pt>
                <c:pt idx="9">
                  <c:v>358025</c:v>
                </c:pt>
                <c:pt idx="10">
                  <c:v>306200</c:v>
                </c:pt>
                <c:pt idx="11">
                  <c:v>369650</c:v>
                </c:pt>
                <c:pt idx="12">
                  <c:v>296825</c:v>
                </c:pt>
                <c:pt idx="13">
                  <c:v>444225</c:v>
                </c:pt>
                <c:pt idx="14">
                  <c:v>321850</c:v>
                </c:pt>
                <c:pt idx="15">
                  <c:v>355175</c:v>
                </c:pt>
                <c:pt idx="16">
                  <c:v>81050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D-44C6-A543-6DBDF878D270}"/>
            </c:ext>
          </c:extLst>
        </c:ser>
        <c:ser>
          <c:idx val="4"/>
          <c:order val="2"/>
          <c:tx>
            <c:strRef>
              <c:f>'TOTAL IN PACKING'!$B$7</c:f>
              <c:strCache>
                <c:ptCount val="1"/>
                <c:pt idx="0">
                  <c:v>PACKING 3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PACKING'!$D$7:$AH$7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25050</c:v>
                </c:pt>
                <c:pt idx="2">
                  <c:v>31000</c:v>
                </c:pt>
                <c:pt idx="3">
                  <c:v>25725</c:v>
                </c:pt>
                <c:pt idx="4">
                  <c:v>103075</c:v>
                </c:pt>
                <c:pt idx="5">
                  <c:v>8825</c:v>
                </c:pt>
                <c:pt idx="6">
                  <c:v>32000</c:v>
                </c:pt>
                <c:pt idx="7">
                  <c:v>30700</c:v>
                </c:pt>
                <c:pt idx="8">
                  <c:v>199050</c:v>
                </c:pt>
                <c:pt idx="9">
                  <c:v>118025</c:v>
                </c:pt>
                <c:pt idx="10">
                  <c:v>62475</c:v>
                </c:pt>
                <c:pt idx="11">
                  <c:v>61325</c:v>
                </c:pt>
                <c:pt idx="12">
                  <c:v>37425</c:v>
                </c:pt>
                <c:pt idx="13">
                  <c:v>95600</c:v>
                </c:pt>
                <c:pt idx="14">
                  <c:v>105075</c:v>
                </c:pt>
                <c:pt idx="15">
                  <c:v>101540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1D-44C6-A543-6DBDF878D270}"/>
            </c:ext>
          </c:extLst>
        </c:ser>
        <c:ser>
          <c:idx val="5"/>
          <c:order val="3"/>
          <c:tx>
            <c:strRef>
              <c:f>'TOTAL IN PACKING'!$B$8</c:f>
              <c:strCache>
                <c:ptCount val="1"/>
                <c:pt idx="0">
                  <c:v>PACKING 4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PACKING'!$D$8:$AH$8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274850</c:v>
                </c:pt>
                <c:pt idx="2">
                  <c:v>334050</c:v>
                </c:pt>
                <c:pt idx="3">
                  <c:v>262350</c:v>
                </c:pt>
                <c:pt idx="4">
                  <c:v>442450</c:v>
                </c:pt>
                <c:pt idx="5">
                  <c:v>370000</c:v>
                </c:pt>
                <c:pt idx="6">
                  <c:v>269800</c:v>
                </c:pt>
                <c:pt idx="7">
                  <c:v>419500</c:v>
                </c:pt>
                <c:pt idx="8">
                  <c:v>396250</c:v>
                </c:pt>
                <c:pt idx="9">
                  <c:v>475450</c:v>
                </c:pt>
                <c:pt idx="10">
                  <c:v>357350</c:v>
                </c:pt>
                <c:pt idx="11">
                  <c:v>238700</c:v>
                </c:pt>
                <c:pt idx="12">
                  <c:v>438250</c:v>
                </c:pt>
                <c:pt idx="13">
                  <c:v>258300</c:v>
                </c:pt>
                <c:pt idx="14">
                  <c:v>440750</c:v>
                </c:pt>
                <c:pt idx="15">
                  <c:v>530450</c:v>
                </c:pt>
                <c:pt idx="16">
                  <c:v>201300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1D-44C6-A543-6DBDF878D270}"/>
            </c:ext>
          </c:extLst>
        </c:ser>
        <c:ser>
          <c:idx val="6"/>
          <c:order val="4"/>
          <c:tx>
            <c:strRef>
              <c:f>'TOTAL IN PACKING'!$B$9</c:f>
              <c:strCache>
                <c:ptCount val="1"/>
                <c:pt idx="0">
                  <c:v>PACKING 5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PACKING'!$D$9:$AH$9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217250</c:v>
                </c:pt>
                <c:pt idx="2">
                  <c:v>139900</c:v>
                </c:pt>
                <c:pt idx="3">
                  <c:v>75200</c:v>
                </c:pt>
                <c:pt idx="4">
                  <c:v>112900</c:v>
                </c:pt>
                <c:pt idx="5">
                  <c:v>188125</c:v>
                </c:pt>
                <c:pt idx="6">
                  <c:v>205525</c:v>
                </c:pt>
                <c:pt idx="7">
                  <c:v>164550</c:v>
                </c:pt>
                <c:pt idx="8">
                  <c:v>197525</c:v>
                </c:pt>
                <c:pt idx="9">
                  <c:v>213375</c:v>
                </c:pt>
                <c:pt idx="10">
                  <c:v>117200</c:v>
                </c:pt>
                <c:pt idx="11">
                  <c:v>185975</c:v>
                </c:pt>
                <c:pt idx="12">
                  <c:v>236475</c:v>
                </c:pt>
                <c:pt idx="13">
                  <c:v>273175</c:v>
                </c:pt>
                <c:pt idx="14">
                  <c:v>108075</c:v>
                </c:pt>
                <c:pt idx="15">
                  <c:v>171325</c:v>
                </c:pt>
                <c:pt idx="16">
                  <c:v>121500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1D-44C6-A543-6DBDF878D270}"/>
            </c:ext>
          </c:extLst>
        </c:ser>
        <c:ser>
          <c:idx val="7"/>
          <c:order val="5"/>
          <c:tx>
            <c:strRef>
              <c:f>'TOTAL IN PACKING'!$B$10</c:f>
              <c:strCache>
                <c:ptCount val="1"/>
                <c:pt idx="0">
                  <c:v>PACKING 6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PACKING'!$D$10:$AH$10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91025</c:v>
                </c:pt>
                <c:pt idx="2">
                  <c:v>116300</c:v>
                </c:pt>
                <c:pt idx="3">
                  <c:v>112500</c:v>
                </c:pt>
                <c:pt idx="4">
                  <c:v>93425</c:v>
                </c:pt>
                <c:pt idx="5">
                  <c:v>79525</c:v>
                </c:pt>
                <c:pt idx="6">
                  <c:v>123200</c:v>
                </c:pt>
                <c:pt idx="7">
                  <c:v>123525</c:v>
                </c:pt>
                <c:pt idx="8">
                  <c:v>67500</c:v>
                </c:pt>
                <c:pt idx="9">
                  <c:v>111125</c:v>
                </c:pt>
                <c:pt idx="10">
                  <c:v>96625</c:v>
                </c:pt>
                <c:pt idx="11">
                  <c:v>144350</c:v>
                </c:pt>
                <c:pt idx="12">
                  <c:v>96325</c:v>
                </c:pt>
                <c:pt idx="13">
                  <c:v>66375</c:v>
                </c:pt>
                <c:pt idx="14">
                  <c:v>83800</c:v>
                </c:pt>
                <c:pt idx="15">
                  <c:v>57425</c:v>
                </c:pt>
                <c:pt idx="16">
                  <c:v>39300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1D-44C6-A543-6DBDF878D270}"/>
            </c:ext>
          </c:extLst>
        </c:ser>
        <c:ser>
          <c:idx val="0"/>
          <c:order val="6"/>
          <c:tx>
            <c:strRef>
              <c:f>'TOTAL IN PACKING'!$B$11</c:f>
              <c:strCache>
                <c:ptCount val="1"/>
                <c:pt idx="0">
                  <c:v>PACKING 7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PACKING'!$D$11:$AH$11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38500</c:v>
                </c:pt>
                <c:pt idx="2">
                  <c:v>70650</c:v>
                </c:pt>
                <c:pt idx="3">
                  <c:v>94175</c:v>
                </c:pt>
                <c:pt idx="4">
                  <c:v>105100</c:v>
                </c:pt>
                <c:pt idx="5">
                  <c:v>38550</c:v>
                </c:pt>
                <c:pt idx="6">
                  <c:v>141800</c:v>
                </c:pt>
                <c:pt idx="7">
                  <c:v>159150</c:v>
                </c:pt>
                <c:pt idx="8">
                  <c:v>123700</c:v>
                </c:pt>
                <c:pt idx="9">
                  <c:v>131500</c:v>
                </c:pt>
                <c:pt idx="10">
                  <c:v>133900</c:v>
                </c:pt>
                <c:pt idx="11">
                  <c:v>107025</c:v>
                </c:pt>
                <c:pt idx="12">
                  <c:v>33650</c:v>
                </c:pt>
                <c:pt idx="13">
                  <c:v>66000</c:v>
                </c:pt>
                <c:pt idx="14">
                  <c:v>59200</c:v>
                </c:pt>
                <c:pt idx="15">
                  <c:v>55575</c:v>
                </c:pt>
                <c:pt idx="16">
                  <c:v>25775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1D-44C6-A543-6DBDF878D270}"/>
            </c:ext>
          </c:extLst>
        </c:ser>
        <c:ser>
          <c:idx val="1"/>
          <c:order val="7"/>
          <c:tx>
            <c:strRef>
              <c:f>'TOTAL IN PACKING'!$B$12</c:f>
              <c:strCache>
                <c:ptCount val="1"/>
                <c:pt idx="0">
                  <c:v>PACKING 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'TOTAL IN PACKING'!$D$3:$AH$4</c:f>
              <c:multiLvlStrCache>
                <c:ptCount val="31"/>
                <c:lvl>
                  <c:pt idx="0">
                    <c:v> -   </c:v>
                  </c:pt>
                  <c:pt idx="1">
                    <c:v> 1,305,150 </c:v>
                  </c:pt>
                  <c:pt idx="2">
                    <c:v> 1,403,925 </c:v>
                  </c:pt>
                  <c:pt idx="3">
                    <c:v> 1,362,125 </c:v>
                  </c:pt>
                  <c:pt idx="4">
                    <c:v> 1,717,550 </c:v>
                  </c:pt>
                  <c:pt idx="5">
                    <c:v> 1,555,175 </c:v>
                  </c:pt>
                  <c:pt idx="6">
                    <c:v> 1,585,700 </c:v>
                  </c:pt>
                  <c:pt idx="7">
                    <c:v> 1,725,650 </c:v>
                  </c:pt>
                  <c:pt idx="8">
                    <c:v> 1,671,825 </c:v>
                  </c:pt>
                  <c:pt idx="9">
                    <c:v> 1,976,700 </c:v>
                  </c:pt>
                  <c:pt idx="10">
                    <c:v> 1,675,650 </c:v>
                  </c:pt>
                  <c:pt idx="11">
                    <c:v> 1,329,825 </c:v>
                  </c:pt>
                  <c:pt idx="12">
                    <c:v> 1,593,450 </c:v>
                  </c:pt>
                  <c:pt idx="13">
                    <c:v> 1,642,675 </c:v>
                  </c:pt>
                  <c:pt idx="14">
                    <c:v> 1,624,900 </c:v>
                  </c:pt>
                  <c:pt idx="15">
                    <c:v> 1,829,040 </c:v>
                  </c:pt>
                  <c:pt idx="16">
                    <c:v> 791,275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PACKING'!$D$12:$AH$12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40125</c:v>
                </c:pt>
                <c:pt idx="2">
                  <c:v>70200</c:v>
                </c:pt>
                <c:pt idx="3">
                  <c:v>93025</c:v>
                </c:pt>
                <c:pt idx="4">
                  <c:v>112600</c:v>
                </c:pt>
                <c:pt idx="5">
                  <c:v>267000</c:v>
                </c:pt>
                <c:pt idx="6">
                  <c:v>82725</c:v>
                </c:pt>
                <c:pt idx="7">
                  <c:v>96100</c:v>
                </c:pt>
                <c:pt idx="8">
                  <c:v>73925</c:v>
                </c:pt>
                <c:pt idx="9">
                  <c:v>88300</c:v>
                </c:pt>
                <c:pt idx="10">
                  <c:v>156450</c:v>
                </c:pt>
                <c:pt idx="11">
                  <c:v>160500</c:v>
                </c:pt>
                <c:pt idx="12">
                  <c:v>62200</c:v>
                </c:pt>
                <c:pt idx="13">
                  <c:v>117350</c:v>
                </c:pt>
                <c:pt idx="14">
                  <c:v>162050</c:v>
                </c:pt>
                <c:pt idx="15">
                  <c:v>141500</c:v>
                </c:pt>
                <c:pt idx="16">
                  <c:v>81900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A-4952-9B19-306753C688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5859840"/>
        <c:axId val="1135855920"/>
      </c:barChart>
      <c:catAx>
        <c:axId val="113585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1" i="1"/>
            </a:pPr>
            <a:endParaRPr lang="en-US"/>
          </a:p>
        </c:txPr>
        <c:crossAx val="1135855920"/>
        <c:crosses val="autoZero"/>
        <c:auto val="1"/>
        <c:lblAlgn val="ctr"/>
        <c:lblOffset val="100"/>
        <c:noMultiLvlLbl val="0"/>
      </c:catAx>
      <c:valAx>
        <c:axId val="113585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000" i="0"/>
            </a:pPr>
            <a:endParaRPr lang="en-US"/>
          </a:p>
        </c:txPr>
        <c:crossAx val="113585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57150">
              <a:solidFill>
                <a:srgbClr val="0033CC"/>
              </a:solidFill>
            </a:ln>
          </c:spPr>
          <c:marker>
            <c:spPr>
              <a:solidFill>
                <a:srgbClr val="0033CC"/>
              </a:solidFill>
              <a:ln w="57150">
                <a:solidFill>
                  <a:srgbClr val="0033CC"/>
                </a:solidFill>
              </a:ln>
            </c:spPr>
          </c:marker>
          <c:dLbls>
            <c:dLbl>
              <c:idx val="9"/>
              <c:layout>
                <c:manualLayout>
                  <c:x val="-1.8439836628030983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3A-41DC-90A4-7C19212E68BB}"/>
                </c:ext>
              </c:extLst>
            </c:dLbl>
            <c:dLbl>
              <c:idx val="11"/>
              <c:layout>
                <c:manualLayout>
                  <c:x val="-1.6813391119248941E-2"/>
                  <c:y val="4.59637728062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3A-41DC-90A4-7C19212E68BB}"/>
                </c:ext>
              </c:extLst>
            </c:dLbl>
            <c:dLbl>
              <c:idx val="13"/>
              <c:layout>
                <c:manualLayout>
                  <c:x val="-1.7897688125103624E-2"/>
                  <c:y val="4.79984683708977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3A-41DC-90A4-7C19212E68BB}"/>
                </c:ext>
              </c:extLst>
            </c:dLbl>
            <c:dLbl>
              <c:idx val="14"/>
              <c:layout>
                <c:manualLayout>
                  <c:x val="-1.6271242616321589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3A-41DC-90A4-7C19212E68BB}"/>
                </c:ext>
              </c:extLst>
            </c:dLbl>
            <c:dLbl>
              <c:idx val="15"/>
              <c:layout>
                <c:manualLayout>
                  <c:x val="-1.883899566480968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3A-41DC-90A4-7C19212E68BB}"/>
                </c:ext>
              </c:extLst>
            </c:dLbl>
            <c:dLbl>
              <c:idx val="16"/>
              <c:layout>
                <c:manualLayout>
                  <c:x val="-1.8300931114349477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3A-41DC-90A4-7C19212E68BB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IN PACKING'!$D$4:$AH$4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1305150</c:v>
                </c:pt>
                <c:pt idx="2">
                  <c:v>1403925</c:v>
                </c:pt>
                <c:pt idx="3">
                  <c:v>1362125</c:v>
                </c:pt>
                <c:pt idx="4">
                  <c:v>1717550</c:v>
                </c:pt>
                <c:pt idx="5">
                  <c:v>1555175</c:v>
                </c:pt>
                <c:pt idx="6">
                  <c:v>1585700</c:v>
                </c:pt>
                <c:pt idx="7">
                  <c:v>1725650</c:v>
                </c:pt>
                <c:pt idx="8">
                  <c:v>1671825</c:v>
                </c:pt>
                <c:pt idx="9">
                  <c:v>1976700</c:v>
                </c:pt>
                <c:pt idx="10">
                  <c:v>1675650</c:v>
                </c:pt>
                <c:pt idx="11">
                  <c:v>1329825</c:v>
                </c:pt>
                <c:pt idx="12">
                  <c:v>1593450</c:v>
                </c:pt>
                <c:pt idx="13">
                  <c:v>1642675</c:v>
                </c:pt>
                <c:pt idx="14">
                  <c:v>1624900</c:v>
                </c:pt>
                <c:pt idx="15">
                  <c:v>1829040</c:v>
                </c:pt>
                <c:pt idx="16">
                  <c:v>791275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3A-41DC-90A4-7C19212E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851608"/>
        <c:axId val="1135857096"/>
      </c:lineChart>
      <c:catAx>
        <c:axId val="11358516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7096"/>
        <c:crosses val="autoZero"/>
        <c:auto val="1"/>
        <c:lblAlgn val="ctr"/>
        <c:lblOffset val="100"/>
        <c:noMultiLvlLbl val="0"/>
      </c:catAx>
      <c:valAx>
        <c:axId val="1135857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rgbClr val="002060"/>
                </a:solidFill>
              </a:rPr>
              <a:t>BIỂU</a:t>
            </a:r>
            <a:r>
              <a:rPr lang="en-US" sz="2000" baseline="0">
                <a:solidFill>
                  <a:srgbClr val="002060"/>
                </a:solidFill>
              </a:rPr>
              <a:t> ĐỒ SẢN LƯỢNG CỦA TỪNG LINE PACKING</a:t>
            </a:r>
            <a:endParaRPr lang="en-US" sz="20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4089462221477617"/>
          <c:y val="2.0576138354602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862295897223373"/>
          <c:y val="0.13936125136824271"/>
          <c:w val="0.8382191462909242"/>
          <c:h val="0.748299495074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2385-4C41-8EA7-D68B3DAA4E90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2385-4C41-8EA7-D68B3DAA4E9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2385-4C41-8EA7-D68B3DAA4E9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385-4C41-8EA7-D68B3DAA4E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2385-4C41-8EA7-D68B3DAA4E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385-4C41-8EA7-D68B3DAA4E90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2385-4C41-8EA7-D68B3DAA4E90}"/>
              </c:ext>
            </c:extLst>
          </c:dPt>
          <c:dLbls>
            <c:dLbl>
              <c:idx val="0"/>
              <c:layout>
                <c:manualLayout>
                  <c:x val="3.8684719535783292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85-4C41-8EA7-D68B3DAA4E90}"/>
                </c:ext>
              </c:extLst>
            </c:dLbl>
            <c:dLbl>
              <c:idx val="1"/>
              <c:layout>
                <c:manualLayout>
                  <c:x val="-1.934235976789329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85-4C41-8EA7-D68B3DAA4E90}"/>
                </c:ext>
              </c:extLst>
            </c:dLbl>
            <c:dLbl>
              <c:idx val="2"/>
              <c:layout>
                <c:manualLayout>
                  <c:x val="-3.8684719535783492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85-4C41-8EA7-D68B3DAA4E90}"/>
                </c:ext>
              </c:extLst>
            </c:dLbl>
            <c:dLbl>
              <c:idx val="3"/>
              <c:layout>
                <c:manualLayout>
                  <c:x val="-1.934235976789329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85-4C41-8EA7-D68B3DAA4E90}"/>
                </c:ext>
              </c:extLst>
            </c:dLbl>
            <c:dLbl>
              <c:idx val="4"/>
              <c:layout>
                <c:manualLayout>
                  <c:x val="-7.0921166528250619E-17"/>
                  <c:y val="-5.9347181008902433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85-4C41-8EA7-D68B3DAA4E90}"/>
                </c:ext>
              </c:extLst>
            </c:dLbl>
            <c:dLbl>
              <c:idx val="5"/>
              <c:layout>
                <c:manualLayout>
                  <c:x val="0"/>
                  <c:y val="-5.637982195845698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385-4C41-8EA7-D68B3DAA4E90}"/>
                </c:ext>
              </c:extLst>
            </c:dLbl>
            <c:dLbl>
              <c:idx val="6"/>
              <c:layout>
                <c:manualLayout>
                  <c:x val="-5.8027079303675094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85-4C41-8EA7-D68B3DAA4E90}"/>
                </c:ext>
              </c:extLst>
            </c:dLbl>
            <c:dLbl>
              <c:idx val="7"/>
              <c:layout>
                <c:manualLayout>
                  <c:x val="-1.934235976789329E-3"/>
                  <c:y val="-1.780415430267064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85-4C41-8EA7-D68B3DAA4E9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IN PACKING'!$B$5:$B$12</c:f>
              <c:strCache>
                <c:ptCount val="8"/>
                <c:pt idx="0">
                  <c:v>PACKING 1</c:v>
                </c:pt>
                <c:pt idx="1">
                  <c:v>PACKING 2</c:v>
                </c:pt>
                <c:pt idx="2">
                  <c:v>PACKING 3</c:v>
                </c:pt>
                <c:pt idx="3">
                  <c:v>PACKING 4</c:v>
                </c:pt>
                <c:pt idx="4">
                  <c:v>PACKING 5</c:v>
                </c:pt>
                <c:pt idx="5">
                  <c:v>PACKING 6</c:v>
                </c:pt>
                <c:pt idx="6">
                  <c:v>PACKING 7</c:v>
                </c:pt>
                <c:pt idx="7">
                  <c:v>PACKING 8</c:v>
                </c:pt>
              </c:strCache>
            </c:strRef>
          </c:cat>
          <c:val>
            <c:numRef>
              <c:f>'TOTAL IN PACKING'!$AI$5:$AI$12</c:f>
              <c:numCache>
                <c:formatCode>_(* #,##0_);_(* \(#,##0\);_(* "-"??_);_(@_)</c:formatCode>
                <c:ptCount val="8"/>
                <c:pt idx="0">
                  <c:v>5562800</c:v>
                </c:pt>
                <c:pt idx="1">
                  <c:v>5060525</c:v>
                </c:pt>
                <c:pt idx="2">
                  <c:v>1036890</c:v>
                </c:pt>
                <c:pt idx="3">
                  <c:v>5709800</c:v>
                </c:pt>
                <c:pt idx="4">
                  <c:v>2728075</c:v>
                </c:pt>
                <c:pt idx="5">
                  <c:v>1502325</c:v>
                </c:pt>
                <c:pt idx="6">
                  <c:v>1384250</c:v>
                </c:pt>
                <c:pt idx="7">
                  <c:v>1805950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5-4C41-8EA7-D68B3DAA4E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5864544"/>
        <c:axId val="1135873560"/>
      </c:barChart>
      <c:catAx>
        <c:axId val="113586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5873560"/>
        <c:crosses val="autoZero"/>
        <c:auto val="1"/>
        <c:lblAlgn val="ctr"/>
        <c:lblOffset val="100"/>
        <c:noMultiLvlLbl val="0"/>
      </c:catAx>
      <c:valAx>
        <c:axId val="1135873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1135864544"/>
        <c:crosses val="autoZero"/>
        <c:crossBetween val="between"/>
      </c:valAx>
      <c:spPr>
        <a:solidFill>
          <a:srgbClr val="FFFFCC"/>
        </a:solidFill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IN PACKING (2)'!$B$5</c:f>
              <c:strCache>
                <c:ptCount val="1"/>
                <c:pt idx="0">
                  <c:v>PACKING 1</c:v>
                </c:pt>
              </c:strCache>
            </c:strRef>
          </c:tx>
          <c:spPr>
            <a:solidFill>
              <a:srgbClr val="0033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(2)'!$D$5:$AH$5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5976</c:v>
                </c:pt>
                <c:pt idx="2">
                  <c:v>6543</c:v>
                </c:pt>
                <c:pt idx="3">
                  <c:v>7635</c:v>
                </c:pt>
                <c:pt idx="4">
                  <c:v>9102</c:v>
                </c:pt>
                <c:pt idx="5">
                  <c:v>5224</c:v>
                </c:pt>
                <c:pt idx="6">
                  <c:v>7419</c:v>
                </c:pt>
                <c:pt idx="7">
                  <c:v>7670</c:v>
                </c:pt>
                <c:pt idx="8">
                  <c:v>7623</c:v>
                </c:pt>
                <c:pt idx="9">
                  <c:v>9618</c:v>
                </c:pt>
                <c:pt idx="10">
                  <c:v>8909</c:v>
                </c:pt>
                <c:pt idx="11">
                  <c:v>1246</c:v>
                </c:pt>
                <c:pt idx="12">
                  <c:v>7846</c:v>
                </c:pt>
                <c:pt idx="13">
                  <c:v>6433</c:v>
                </c:pt>
                <c:pt idx="14">
                  <c:v>6882</c:v>
                </c:pt>
                <c:pt idx="15">
                  <c:v>8321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2-4EAC-A577-4C06883F32E7}"/>
            </c:ext>
          </c:extLst>
        </c:ser>
        <c:ser>
          <c:idx val="3"/>
          <c:order val="1"/>
          <c:tx>
            <c:strRef>
              <c:f>'TOTAL IN PACKING (2)'!$B$6</c:f>
              <c:strCache>
                <c:ptCount val="1"/>
                <c:pt idx="0">
                  <c:v>PACKING 2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(2)'!$D$6:$AH$6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9177</c:v>
                </c:pt>
                <c:pt idx="2">
                  <c:v>9394</c:v>
                </c:pt>
                <c:pt idx="3">
                  <c:v>10349</c:v>
                </c:pt>
                <c:pt idx="4">
                  <c:v>8642</c:v>
                </c:pt>
                <c:pt idx="5">
                  <c:v>9165</c:v>
                </c:pt>
                <c:pt idx="6">
                  <c:v>8998</c:v>
                </c:pt>
                <c:pt idx="7">
                  <c:v>9730</c:v>
                </c:pt>
                <c:pt idx="8">
                  <c:v>7167</c:v>
                </c:pt>
                <c:pt idx="9">
                  <c:v>10636</c:v>
                </c:pt>
                <c:pt idx="10">
                  <c:v>9272</c:v>
                </c:pt>
                <c:pt idx="11">
                  <c:v>14786</c:v>
                </c:pt>
                <c:pt idx="12">
                  <c:v>10145</c:v>
                </c:pt>
                <c:pt idx="13">
                  <c:v>11359</c:v>
                </c:pt>
                <c:pt idx="14">
                  <c:v>9321</c:v>
                </c:pt>
                <c:pt idx="15">
                  <c:v>9974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C2-4EAC-A577-4C06883F32E7}"/>
            </c:ext>
          </c:extLst>
        </c:ser>
        <c:ser>
          <c:idx val="4"/>
          <c:order val="2"/>
          <c:tx>
            <c:strRef>
              <c:f>'TOTAL IN PACKING (2)'!$B$7</c:f>
              <c:strCache>
                <c:ptCount val="1"/>
                <c:pt idx="0">
                  <c:v>PACKING 3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(2)'!$D$7:$AH$7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846</c:v>
                </c:pt>
                <c:pt idx="2">
                  <c:v>691</c:v>
                </c:pt>
                <c:pt idx="3">
                  <c:v>1029</c:v>
                </c:pt>
                <c:pt idx="4">
                  <c:v>2919</c:v>
                </c:pt>
                <c:pt idx="5">
                  <c:v>353</c:v>
                </c:pt>
                <c:pt idx="6">
                  <c:v>982</c:v>
                </c:pt>
                <c:pt idx="7">
                  <c:v>950</c:v>
                </c:pt>
                <c:pt idx="8">
                  <c:v>4324</c:v>
                </c:pt>
                <c:pt idx="9">
                  <c:v>2865</c:v>
                </c:pt>
                <c:pt idx="10">
                  <c:v>1333</c:v>
                </c:pt>
                <c:pt idx="11">
                  <c:v>2073</c:v>
                </c:pt>
                <c:pt idx="12">
                  <c:v>855</c:v>
                </c:pt>
                <c:pt idx="13">
                  <c:v>1912</c:v>
                </c:pt>
                <c:pt idx="14">
                  <c:v>3295</c:v>
                </c:pt>
                <c:pt idx="15">
                  <c:v>2950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2-4EAC-A577-4C06883F32E7}"/>
            </c:ext>
          </c:extLst>
        </c:ser>
        <c:ser>
          <c:idx val="5"/>
          <c:order val="3"/>
          <c:tx>
            <c:strRef>
              <c:f>'TOTAL IN PACKING (2)'!$B$8</c:f>
              <c:strCache>
                <c:ptCount val="1"/>
                <c:pt idx="0">
                  <c:v>PACKING 4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(2)'!$D$8:$AH$8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5497</c:v>
                </c:pt>
                <c:pt idx="2">
                  <c:v>6681</c:v>
                </c:pt>
                <c:pt idx="3">
                  <c:v>5247</c:v>
                </c:pt>
                <c:pt idx="4">
                  <c:v>8849</c:v>
                </c:pt>
                <c:pt idx="5">
                  <c:v>7400</c:v>
                </c:pt>
                <c:pt idx="6">
                  <c:v>5396</c:v>
                </c:pt>
                <c:pt idx="7">
                  <c:v>8390</c:v>
                </c:pt>
                <c:pt idx="8">
                  <c:v>7925</c:v>
                </c:pt>
                <c:pt idx="9">
                  <c:v>9509</c:v>
                </c:pt>
                <c:pt idx="10">
                  <c:v>7147</c:v>
                </c:pt>
                <c:pt idx="11">
                  <c:v>4774</c:v>
                </c:pt>
                <c:pt idx="12">
                  <c:v>8765</c:v>
                </c:pt>
                <c:pt idx="13">
                  <c:v>5166</c:v>
                </c:pt>
                <c:pt idx="14">
                  <c:v>8815</c:v>
                </c:pt>
                <c:pt idx="15">
                  <c:v>10609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C2-4EAC-A577-4C06883F32E7}"/>
            </c:ext>
          </c:extLst>
        </c:ser>
        <c:ser>
          <c:idx val="6"/>
          <c:order val="4"/>
          <c:tx>
            <c:strRef>
              <c:f>'TOTAL IN PACKING (2)'!$B$9</c:f>
              <c:strCache>
                <c:ptCount val="1"/>
                <c:pt idx="0">
                  <c:v>PACKING 5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(2)'!$D$9:$AH$9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7059</c:v>
                </c:pt>
                <c:pt idx="2">
                  <c:v>4272</c:v>
                </c:pt>
                <c:pt idx="3">
                  <c:v>2981</c:v>
                </c:pt>
                <c:pt idx="4">
                  <c:v>4516</c:v>
                </c:pt>
                <c:pt idx="5">
                  <c:v>5999</c:v>
                </c:pt>
                <c:pt idx="6">
                  <c:v>6319</c:v>
                </c:pt>
                <c:pt idx="7">
                  <c:v>5522</c:v>
                </c:pt>
                <c:pt idx="8">
                  <c:v>4044</c:v>
                </c:pt>
                <c:pt idx="9">
                  <c:v>4715</c:v>
                </c:pt>
                <c:pt idx="10">
                  <c:v>4570</c:v>
                </c:pt>
                <c:pt idx="11">
                  <c:v>7439</c:v>
                </c:pt>
                <c:pt idx="12">
                  <c:v>5755</c:v>
                </c:pt>
                <c:pt idx="13">
                  <c:v>6726</c:v>
                </c:pt>
                <c:pt idx="14">
                  <c:v>3270</c:v>
                </c:pt>
                <c:pt idx="15">
                  <c:v>4087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EAC-A577-4C06883F32E7}"/>
            </c:ext>
          </c:extLst>
        </c:ser>
        <c:ser>
          <c:idx val="7"/>
          <c:order val="5"/>
          <c:tx>
            <c:strRef>
              <c:f>'TOTAL IN PACKING (2)'!$B$10</c:f>
              <c:strCache>
                <c:ptCount val="1"/>
                <c:pt idx="0">
                  <c:v>PACKING 6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(2)'!$D$10:$AH$10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3641</c:v>
                </c:pt>
                <c:pt idx="2">
                  <c:v>4652</c:v>
                </c:pt>
                <c:pt idx="3">
                  <c:v>4500</c:v>
                </c:pt>
                <c:pt idx="4">
                  <c:v>3737</c:v>
                </c:pt>
                <c:pt idx="5">
                  <c:v>3181</c:v>
                </c:pt>
                <c:pt idx="6">
                  <c:v>4928</c:v>
                </c:pt>
                <c:pt idx="7">
                  <c:v>4941</c:v>
                </c:pt>
                <c:pt idx="8">
                  <c:v>2607</c:v>
                </c:pt>
                <c:pt idx="9">
                  <c:v>4445</c:v>
                </c:pt>
                <c:pt idx="10">
                  <c:v>3865</c:v>
                </c:pt>
                <c:pt idx="11">
                  <c:v>5774</c:v>
                </c:pt>
                <c:pt idx="12">
                  <c:v>3853</c:v>
                </c:pt>
                <c:pt idx="13">
                  <c:v>2461</c:v>
                </c:pt>
                <c:pt idx="14">
                  <c:v>3173</c:v>
                </c:pt>
                <c:pt idx="15">
                  <c:v>2128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C2-4EAC-A577-4C06883F32E7}"/>
            </c:ext>
          </c:extLst>
        </c:ser>
        <c:ser>
          <c:idx val="0"/>
          <c:order val="6"/>
          <c:tx>
            <c:strRef>
              <c:f>'TOTAL IN PACKING (2)'!$B$11</c:f>
              <c:strCache>
                <c:ptCount val="1"/>
                <c:pt idx="0">
                  <c:v>PACKING 7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(2)'!$D$11:$AH$11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1540</c:v>
                </c:pt>
                <c:pt idx="2">
                  <c:v>2826</c:v>
                </c:pt>
                <c:pt idx="3">
                  <c:v>2795</c:v>
                </c:pt>
                <c:pt idx="4">
                  <c:v>2102</c:v>
                </c:pt>
                <c:pt idx="5">
                  <c:v>771</c:v>
                </c:pt>
                <c:pt idx="6">
                  <c:v>2836</c:v>
                </c:pt>
                <c:pt idx="7">
                  <c:v>3183</c:v>
                </c:pt>
                <c:pt idx="8">
                  <c:v>2474</c:v>
                </c:pt>
                <c:pt idx="9">
                  <c:v>2630</c:v>
                </c:pt>
                <c:pt idx="10">
                  <c:v>2678</c:v>
                </c:pt>
                <c:pt idx="11">
                  <c:v>2952</c:v>
                </c:pt>
                <c:pt idx="12">
                  <c:v>1346</c:v>
                </c:pt>
                <c:pt idx="13">
                  <c:v>2640</c:v>
                </c:pt>
                <c:pt idx="14">
                  <c:v>2368</c:v>
                </c:pt>
                <c:pt idx="15">
                  <c:v>2223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C2-4EAC-A577-4C06883F32E7}"/>
            </c:ext>
          </c:extLst>
        </c:ser>
        <c:ser>
          <c:idx val="1"/>
          <c:order val="7"/>
          <c:tx>
            <c:strRef>
              <c:f>'TOTAL IN PACKING (2)'!$B$12</c:f>
              <c:strCache>
                <c:ptCount val="1"/>
                <c:pt idx="0">
                  <c:v>PACKING 8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'TOTAL IN PACKING (2)'!$D$3:$AH$4</c:f>
              <c:multiLvlStrCache>
                <c:ptCount val="31"/>
                <c:lvl>
                  <c:pt idx="0">
                    <c:v> -   </c:v>
                  </c:pt>
                  <c:pt idx="1">
                    <c:v> 35,341 </c:v>
                  </c:pt>
                  <c:pt idx="2">
                    <c:v> 37,867 </c:v>
                  </c:pt>
                  <c:pt idx="3">
                    <c:v> 38,257 </c:v>
                  </c:pt>
                  <c:pt idx="4">
                    <c:v> 43,021 </c:v>
                  </c:pt>
                  <c:pt idx="5">
                    <c:v> 37,433 </c:v>
                  </c:pt>
                  <c:pt idx="6">
                    <c:v> 38,866 </c:v>
                  </c:pt>
                  <c:pt idx="7">
                    <c:v> 43,489 </c:v>
                  </c:pt>
                  <c:pt idx="8">
                    <c:v> 39,121 </c:v>
                  </c:pt>
                  <c:pt idx="9">
                    <c:v> 47,516 </c:v>
                  </c:pt>
                  <c:pt idx="10">
                    <c:v> 40,903 </c:v>
                  </c:pt>
                  <c:pt idx="11">
                    <c:v> 42,254 </c:v>
                  </c:pt>
                  <c:pt idx="12">
                    <c:v> 40,089 </c:v>
                  </c:pt>
                  <c:pt idx="13">
                    <c:v> 40,020 </c:v>
                  </c:pt>
                  <c:pt idx="14">
                    <c:v> 40,365 </c:v>
                  </c:pt>
                  <c:pt idx="15">
                    <c:v> 43,122 </c:v>
                  </c:pt>
                  <c:pt idx="16">
                    <c:v> -   </c:v>
                  </c:pt>
                  <c:pt idx="17">
                    <c:v> -   </c:v>
                  </c:pt>
                  <c:pt idx="18">
                    <c:v> -   </c:v>
                  </c:pt>
                  <c:pt idx="19">
                    <c:v> -   </c:v>
                  </c:pt>
                  <c:pt idx="20">
                    <c:v> -   </c:v>
                  </c:pt>
                  <c:pt idx="21">
                    <c:v> -   </c:v>
                  </c:pt>
                  <c:pt idx="22">
                    <c:v> -   </c:v>
                  </c:pt>
                  <c:pt idx="23">
                    <c:v> -   </c:v>
                  </c:pt>
                  <c:pt idx="24">
                    <c:v> -   </c:v>
                  </c:pt>
                  <c:pt idx="25">
                    <c:v> -   </c:v>
                  </c:pt>
                  <c:pt idx="26">
                    <c:v> -   </c:v>
                  </c:pt>
                  <c:pt idx="27">
                    <c:v> -   </c:v>
                  </c:pt>
                  <c:pt idx="28">
                    <c:v> -   </c:v>
                  </c:pt>
                  <c:pt idx="29">
                    <c:v> -   </c:v>
                  </c:pt>
                  <c:pt idx="30">
                    <c:v> -   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'TOTAL IN PACKING (2)'!$D$12:$AH$12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1605</c:v>
                </c:pt>
                <c:pt idx="2">
                  <c:v>2808</c:v>
                </c:pt>
                <c:pt idx="3">
                  <c:v>3721</c:v>
                </c:pt>
                <c:pt idx="4">
                  <c:v>3154</c:v>
                </c:pt>
                <c:pt idx="5">
                  <c:v>5340</c:v>
                </c:pt>
                <c:pt idx="6">
                  <c:v>1988</c:v>
                </c:pt>
                <c:pt idx="7">
                  <c:v>3103</c:v>
                </c:pt>
                <c:pt idx="8">
                  <c:v>2957</c:v>
                </c:pt>
                <c:pt idx="9">
                  <c:v>3098</c:v>
                </c:pt>
                <c:pt idx="10">
                  <c:v>3129</c:v>
                </c:pt>
                <c:pt idx="11">
                  <c:v>3210</c:v>
                </c:pt>
                <c:pt idx="12">
                  <c:v>1524</c:v>
                </c:pt>
                <c:pt idx="13">
                  <c:v>3323</c:v>
                </c:pt>
                <c:pt idx="14">
                  <c:v>3241</c:v>
                </c:pt>
                <c:pt idx="15">
                  <c:v>2830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C2-4EAC-A577-4C06883F32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5859840"/>
        <c:axId val="1135855920"/>
      </c:barChart>
      <c:catAx>
        <c:axId val="113585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1" i="1"/>
            </a:pPr>
            <a:endParaRPr lang="en-US"/>
          </a:p>
        </c:txPr>
        <c:crossAx val="1135855920"/>
        <c:crosses val="autoZero"/>
        <c:auto val="1"/>
        <c:lblAlgn val="ctr"/>
        <c:lblOffset val="100"/>
        <c:noMultiLvlLbl val="0"/>
      </c:catAx>
      <c:valAx>
        <c:axId val="1135855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000" i="0"/>
            </a:pPr>
            <a:endParaRPr lang="en-US"/>
          </a:p>
        </c:txPr>
        <c:crossAx val="113585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57150">
              <a:solidFill>
                <a:srgbClr val="0033CC"/>
              </a:solidFill>
            </a:ln>
          </c:spPr>
          <c:marker>
            <c:spPr>
              <a:solidFill>
                <a:srgbClr val="0033CC"/>
              </a:solidFill>
              <a:ln w="57150">
                <a:solidFill>
                  <a:srgbClr val="0033CC"/>
                </a:solidFill>
              </a:ln>
            </c:spPr>
          </c:marker>
          <c:dLbls>
            <c:dLbl>
              <c:idx val="9"/>
              <c:layout>
                <c:manualLayout>
                  <c:x val="-1.8439836628030983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10-435F-AF79-BCBB09FF5FF0}"/>
                </c:ext>
              </c:extLst>
            </c:dLbl>
            <c:dLbl>
              <c:idx val="11"/>
              <c:layout>
                <c:manualLayout>
                  <c:x val="-1.6813391119248941E-2"/>
                  <c:y val="4.59637728062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10-435F-AF79-BCBB09FF5FF0}"/>
                </c:ext>
              </c:extLst>
            </c:dLbl>
            <c:dLbl>
              <c:idx val="13"/>
              <c:layout>
                <c:manualLayout>
                  <c:x val="-1.7897688125103624E-2"/>
                  <c:y val="4.79984683708977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10-435F-AF79-BCBB09FF5FF0}"/>
                </c:ext>
              </c:extLst>
            </c:dLbl>
            <c:dLbl>
              <c:idx val="14"/>
              <c:layout>
                <c:manualLayout>
                  <c:x val="-1.6271242616321589E-2"/>
                  <c:y val="4.3929077241529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10-435F-AF79-BCBB09FF5FF0}"/>
                </c:ext>
              </c:extLst>
            </c:dLbl>
            <c:dLbl>
              <c:idx val="15"/>
              <c:layout>
                <c:manualLayout>
                  <c:x val="-1.883899566480968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10-435F-AF79-BCBB09FF5FF0}"/>
                </c:ext>
              </c:extLst>
            </c:dLbl>
            <c:dLbl>
              <c:idx val="16"/>
              <c:layout>
                <c:manualLayout>
                  <c:x val="-1.8300931114349477E-2"/>
                  <c:y val="-4.5597527604570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10-435F-AF79-BCBB09FF5FF0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'TOTAL IN PACKING (2)'!$D$4:$AH$4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35341</c:v>
                </c:pt>
                <c:pt idx="2">
                  <c:v>37867</c:v>
                </c:pt>
                <c:pt idx="3">
                  <c:v>38257</c:v>
                </c:pt>
                <c:pt idx="4">
                  <c:v>43021</c:v>
                </c:pt>
                <c:pt idx="5">
                  <c:v>37433</c:v>
                </c:pt>
                <c:pt idx="6">
                  <c:v>38866</c:v>
                </c:pt>
                <c:pt idx="7">
                  <c:v>43489</c:v>
                </c:pt>
                <c:pt idx="8">
                  <c:v>39121</c:v>
                </c:pt>
                <c:pt idx="9">
                  <c:v>47516</c:v>
                </c:pt>
                <c:pt idx="10">
                  <c:v>40903</c:v>
                </c:pt>
                <c:pt idx="11">
                  <c:v>42254</c:v>
                </c:pt>
                <c:pt idx="12">
                  <c:v>40089</c:v>
                </c:pt>
                <c:pt idx="13">
                  <c:v>40020</c:v>
                </c:pt>
                <c:pt idx="14">
                  <c:v>40365</c:v>
                </c:pt>
                <c:pt idx="15">
                  <c:v>43122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0-435F-AF79-BCBB09FF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851608"/>
        <c:axId val="1135857096"/>
      </c:lineChart>
      <c:catAx>
        <c:axId val="11358516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7096"/>
        <c:crosses val="autoZero"/>
        <c:auto val="1"/>
        <c:lblAlgn val="ctr"/>
        <c:lblOffset val="100"/>
        <c:noMultiLvlLbl val="0"/>
      </c:catAx>
      <c:valAx>
        <c:axId val="1135857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3585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rgbClr val="002060"/>
                </a:solidFill>
              </a:rPr>
              <a:t>BIỂU</a:t>
            </a:r>
            <a:r>
              <a:rPr lang="en-US" sz="2000" baseline="0">
                <a:solidFill>
                  <a:srgbClr val="002060"/>
                </a:solidFill>
              </a:rPr>
              <a:t> ĐỒ SẢN LƯỢNG CỦA TỪNG LINE PACKING</a:t>
            </a:r>
            <a:endParaRPr lang="en-US" sz="20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4089462221477617"/>
          <c:y val="2.05761383546023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862295897223373"/>
          <c:y val="0.13936125136824271"/>
          <c:w val="0.8382191462909242"/>
          <c:h val="0.748299495074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27C-4BEC-A3F9-E34A0BBE01C8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127C-4BEC-A3F9-E34A0BBE01C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127C-4BEC-A3F9-E34A0BBE01C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27C-4BEC-A3F9-E34A0BBE01C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27C-4BEC-A3F9-E34A0BBE01C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127C-4BEC-A3F9-E34A0BBE01C8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127C-4BEC-A3F9-E34A0BBE01C8}"/>
              </c:ext>
            </c:extLst>
          </c:dPt>
          <c:dLbls>
            <c:dLbl>
              <c:idx val="0"/>
              <c:layout>
                <c:manualLayout>
                  <c:x val="3.8684719535783292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7C-4BEC-A3F9-E34A0BBE01C8}"/>
                </c:ext>
              </c:extLst>
            </c:dLbl>
            <c:dLbl>
              <c:idx val="1"/>
              <c:layout>
                <c:manualLayout>
                  <c:x val="-1.934235976789329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7C-4BEC-A3F9-E34A0BBE01C8}"/>
                </c:ext>
              </c:extLst>
            </c:dLbl>
            <c:dLbl>
              <c:idx val="2"/>
              <c:layout>
                <c:manualLayout>
                  <c:x val="-3.8684719535783492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7C-4BEC-A3F9-E34A0BBE01C8}"/>
                </c:ext>
              </c:extLst>
            </c:dLbl>
            <c:dLbl>
              <c:idx val="3"/>
              <c:layout>
                <c:manualLayout>
                  <c:x val="-1.934235976789329E-3"/>
                  <c:y val="-6.528189910979229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7C-4BEC-A3F9-E34A0BBE01C8}"/>
                </c:ext>
              </c:extLst>
            </c:dLbl>
            <c:dLbl>
              <c:idx val="4"/>
              <c:layout>
                <c:manualLayout>
                  <c:x val="-7.0921166528250619E-17"/>
                  <c:y val="-5.9347181008902433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27C-4BEC-A3F9-E34A0BBE01C8}"/>
                </c:ext>
              </c:extLst>
            </c:dLbl>
            <c:dLbl>
              <c:idx val="5"/>
              <c:layout>
                <c:manualLayout>
                  <c:x val="0"/>
                  <c:y val="-5.637982195845698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7C-4BEC-A3F9-E34A0BBE01C8}"/>
                </c:ext>
              </c:extLst>
            </c:dLbl>
            <c:dLbl>
              <c:idx val="6"/>
              <c:layout>
                <c:manualLayout>
                  <c:x val="-5.8027079303675094E-3"/>
                  <c:y val="-5.9347181008902114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27C-4BEC-A3F9-E34A0BBE01C8}"/>
                </c:ext>
              </c:extLst>
            </c:dLbl>
            <c:dLbl>
              <c:idx val="7"/>
              <c:layout>
                <c:manualLayout>
                  <c:x val="-1.934235976789329E-3"/>
                  <c:y val="-1.7804154302670641E-2"/>
                </c:manualLayout>
              </c:layout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27C-4BEC-A3F9-E34A0BBE01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'TOTAL IN PACKING (2)'!$B$5:$B$12</c:f>
              <c:strCache>
                <c:ptCount val="8"/>
                <c:pt idx="0">
                  <c:v>PACKING 1</c:v>
                </c:pt>
                <c:pt idx="1">
                  <c:v>PACKING 2</c:v>
                </c:pt>
                <c:pt idx="2">
                  <c:v>PACKING 3</c:v>
                </c:pt>
                <c:pt idx="3">
                  <c:v>PACKING 4</c:v>
                </c:pt>
                <c:pt idx="4">
                  <c:v>PACKING 5</c:v>
                </c:pt>
                <c:pt idx="5">
                  <c:v>PACKING 6</c:v>
                </c:pt>
                <c:pt idx="6">
                  <c:v>PACKING 7</c:v>
                </c:pt>
                <c:pt idx="7">
                  <c:v>PACKING 8</c:v>
                </c:pt>
              </c:strCache>
            </c:strRef>
          </c:cat>
          <c:val>
            <c:numRef>
              <c:f>'TOTAL IN PACKING (2)'!$AI$5:$AI$12</c:f>
              <c:numCache>
                <c:formatCode>_(* #,##0_);_(* \(#,##0\);_(* "-"??_);_(@_)</c:formatCode>
                <c:ptCount val="8"/>
                <c:pt idx="0">
                  <c:v>106447</c:v>
                </c:pt>
                <c:pt idx="1">
                  <c:v>148115</c:v>
                </c:pt>
                <c:pt idx="2">
                  <c:v>27377</c:v>
                </c:pt>
                <c:pt idx="3">
                  <c:v>110170</c:v>
                </c:pt>
                <c:pt idx="4">
                  <c:v>77274</c:v>
                </c:pt>
                <c:pt idx="5">
                  <c:v>57886</c:v>
                </c:pt>
                <c:pt idx="6">
                  <c:v>35364</c:v>
                </c:pt>
                <c:pt idx="7">
                  <c:v>45031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27C-4BEC-A3F9-E34A0BBE01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5864544"/>
        <c:axId val="1135873560"/>
      </c:barChart>
      <c:catAx>
        <c:axId val="1135864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35873560"/>
        <c:crosses val="autoZero"/>
        <c:auto val="1"/>
        <c:lblAlgn val="ctr"/>
        <c:lblOffset val="100"/>
        <c:noMultiLvlLbl val="0"/>
      </c:catAx>
      <c:valAx>
        <c:axId val="1135873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1135864544"/>
        <c:crosses val="autoZero"/>
        <c:crossBetween val="between"/>
      </c:valAx>
      <c:spPr>
        <a:solidFill>
          <a:srgbClr val="FFFFCC"/>
        </a:solidFill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8454</xdr:colOff>
      <xdr:row>219</xdr:row>
      <xdr:rowOff>17765</xdr:rowOff>
    </xdr:from>
    <xdr:to>
      <xdr:col>40</xdr:col>
      <xdr:colOff>785813</xdr:colOff>
      <xdr:row>265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144526</xdr:colOff>
      <xdr:row>442</xdr:row>
      <xdr:rowOff>123901</xdr:rowOff>
    </xdr:from>
    <xdr:to>
      <xdr:col>42</xdr:col>
      <xdr:colOff>717778</xdr:colOff>
      <xdr:row>488</xdr:row>
      <xdr:rowOff>183015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0</xdr:row>
          <xdr:rowOff>28575</xdr:rowOff>
        </xdr:from>
        <xdr:to>
          <xdr:col>10</xdr:col>
          <xdr:colOff>66675</xdr:colOff>
          <xdr:row>2</xdr:row>
          <xdr:rowOff>85725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57150</xdr:rowOff>
        </xdr:from>
        <xdr:to>
          <xdr:col>8</xdr:col>
          <xdr:colOff>571500</xdr:colOff>
          <xdr:row>2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khoảng trắng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104775</xdr:rowOff>
        </xdr:from>
        <xdr:to>
          <xdr:col>6</xdr:col>
          <xdr:colOff>609600</xdr:colOff>
          <xdr:row>1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</xdr:colOff>
      <xdr:row>12</xdr:row>
      <xdr:rowOff>129116</xdr:rowOff>
    </xdr:from>
    <xdr:to>
      <xdr:col>15</xdr:col>
      <xdr:colOff>42333</xdr:colOff>
      <xdr:row>37</xdr:row>
      <xdr:rowOff>157694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2</xdr:row>
          <xdr:rowOff>19050</xdr:rowOff>
        </xdr:from>
        <xdr:to>
          <xdr:col>20</xdr:col>
          <xdr:colOff>390525</xdr:colOff>
          <xdr:row>4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19</xdr:row>
      <xdr:rowOff>171083</xdr:rowOff>
    </xdr:from>
    <xdr:to>
      <xdr:col>34</xdr:col>
      <xdr:colOff>19668</xdr:colOff>
      <xdr:row>51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6184</xdr:colOff>
      <xdr:row>47</xdr:row>
      <xdr:rowOff>25730</xdr:rowOff>
    </xdr:from>
    <xdr:to>
      <xdr:col>33</xdr:col>
      <xdr:colOff>609600</xdr:colOff>
      <xdr:row>79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241300</xdr:colOff>
      <xdr:row>1</xdr:row>
      <xdr:rowOff>0</xdr:rowOff>
    </xdr:from>
    <xdr:to>
      <xdr:col>46</xdr:col>
      <xdr:colOff>101600</xdr:colOff>
      <xdr:row>18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9158</xdr:rowOff>
    </xdr:from>
    <xdr:to>
      <xdr:col>34</xdr:col>
      <xdr:colOff>618</xdr:colOff>
      <xdr:row>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6184</xdr:colOff>
      <xdr:row>47</xdr:row>
      <xdr:rowOff>25730</xdr:rowOff>
    </xdr:from>
    <xdr:to>
      <xdr:col>33</xdr:col>
      <xdr:colOff>609600</xdr:colOff>
      <xdr:row>79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241300</xdr:colOff>
      <xdr:row>1</xdr:row>
      <xdr:rowOff>0</xdr:rowOff>
    </xdr:from>
    <xdr:to>
      <xdr:col>46</xdr:col>
      <xdr:colOff>101600</xdr:colOff>
      <xdr:row>18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381000</xdr:colOff>
          <xdr:row>5</xdr:row>
          <xdr:rowOff>57150</xdr:rowOff>
        </xdr:from>
        <xdr:to>
          <xdr:col>44</xdr:col>
          <xdr:colOff>200025</xdr:colOff>
          <xdr:row>7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561975</xdr:colOff>
          <xdr:row>0</xdr:row>
          <xdr:rowOff>9525</xdr:rowOff>
        </xdr:from>
        <xdr:to>
          <xdr:col>18</xdr:col>
          <xdr:colOff>257175</xdr:colOff>
          <xdr:row>1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1"/>
  <sheetViews>
    <sheetView topLeftCell="A95" workbookViewId="0">
      <selection activeCell="D21" sqref="D21"/>
    </sheetView>
  </sheetViews>
  <sheetFormatPr defaultRowHeight="15" x14ac:dyDescent="0.25"/>
  <cols>
    <col min="1" max="1" width="6.42578125" style="1" bestFit="1" customWidth="1"/>
    <col min="2" max="2" width="15.140625" bestFit="1" customWidth="1"/>
    <col min="3" max="3" width="10.7109375" style="1" bestFit="1" customWidth="1"/>
    <col min="4" max="4" width="12" customWidth="1"/>
    <col min="5" max="5" width="14" style="2" bestFit="1" customWidth="1"/>
    <col min="6" max="6" width="10.140625" bestFit="1" customWidth="1"/>
    <col min="7" max="7" width="8.140625" bestFit="1" customWidth="1"/>
  </cols>
  <sheetData>
    <row r="1" spans="1:7" ht="15.75" thickBot="1" x14ac:dyDescent="0.3"/>
    <row r="2" spans="1:7" x14ac:dyDescent="0.25">
      <c r="A2" s="309" t="s">
        <v>0</v>
      </c>
      <c r="B2" s="311" t="s">
        <v>1</v>
      </c>
      <c r="C2" s="311" t="s">
        <v>2</v>
      </c>
      <c r="D2" s="314" t="s">
        <v>3</v>
      </c>
      <c r="E2" s="316" t="s">
        <v>4</v>
      </c>
      <c r="F2" s="316" t="s">
        <v>5</v>
      </c>
      <c r="G2" s="304" t="s">
        <v>6</v>
      </c>
    </row>
    <row r="3" spans="1:7" x14ac:dyDescent="0.25">
      <c r="A3" s="310"/>
      <c r="B3" s="312"/>
      <c r="C3" s="313"/>
      <c r="D3" s="315" t="s">
        <v>7</v>
      </c>
      <c r="E3" s="317"/>
      <c r="F3" s="317"/>
      <c r="G3" s="305" t="s">
        <v>7</v>
      </c>
    </row>
    <row r="4" spans="1:7" ht="18.75" x14ac:dyDescent="0.25">
      <c r="A4" s="306" t="s">
        <v>8</v>
      </c>
      <c r="B4" s="307"/>
      <c r="C4" s="307"/>
      <c r="D4" s="307"/>
      <c r="E4" s="307"/>
      <c r="F4" s="307"/>
      <c r="G4" s="308"/>
    </row>
    <row r="5" spans="1:7" ht="15.75" x14ac:dyDescent="0.25">
      <c r="A5" s="5">
        <v>1</v>
      </c>
      <c r="B5" s="6" t="s">
        <v>9</v>
      </c>
      <c r="C5" s="7" t="s">
        <v>10</v>
      </c>
      <c r="D5" s="8" t="s">
        <v>11</v>
      </c>
      <c r="E5" s="4" t="s">
        <v>9</v>
      </c>
      <c r="F5" s="9"/>
      <c r="G5" s="10" t="s">
        <v>11</v>
      </c>
    </row>
    <row r="6" spans="1:7" ht="15.75" x14ac:dyDescent="0.25">
      <c r="A6" s="5">
        <v>2</v>
      </c>
      <c r="B6" s="6">
        <v>151</v>
      </c>
      <c r="C6" s="7" t="s">
        <v>10</v>
      </c>
      <c r="D6" s="8" t="s">
        <v>11</v>
      </c>
      <c r="E6" s="4">
        <v>151</v>
      </c>
      <c r="F6" s="9"/>
      <c r="G6" s="10" t="s">
        <v>11</v>
      </c>
    </row>
    <row r="7" spans="1:7" ht="15.75" x14ac:dyDescent="0.25">
      <c r="A7" s="5">
        <v>3</v>
      </c>
      <c r="B7" s="6" t="s">
        <v>12</v>
      </c>
      <c r="C7" s="7" t="s">
        <v>10</v>
      </c>
      <c r="D7" s="8" t="s">
        <v>11</v>
      </c>
      <c r="E7" s="4" t="s">
        <v>12</v>
      </c>
      <c r="F7" s="9"/>
      <c r="G7" s="10" t="s">
        <v>11</v>
      </c>
    </row>
    <row r="8" spans="1:7" ht="15.75" x14ac:dyDescent="0.25">
      <c r="A8" s="11">
        <v>4</v>
      </c>
      <c r="B8" s="12">
        <v>351</v>
      </c>
      <c r="C8" s="13" t="s">
        <v>13</v>
      </c>
      <c r="D8" s="14" t="s">
        <v>11</v>
      </c>
      <c r="E8" s="4">
        <v>351</v>
      </c>
      <c r="F8" s="9"/>
      <c r="G8" s="10" t="s">
        <v>11</v>
      </c>
    </row>
    <row r="9" spans="1:7" ht="15.75" x14ac:dyDescent="0.25">
      <c r="A9" s="5">
        <v>5</v>
      </c>
      <c r="B9" s="6" t="s">
        <v>14</v>
      </c>
      <c r="C9" s="7" t="s">
        <v>15</v>
      </c>
      <c r="D9" s="8" t="s">
        <v>11</v>
      </c>
      <c r="E9" s="4" t="s">
        <v>14</v>
      </c>
      <c r="F9" s="9"/>
      <c r="G9" s="10" t="s">
        <v>11</v>
      </c>
    </row>
    <row r="10" spans="1:7" ht="15.75" x14ac:dyDescent="0.25">
      <c r="A10" s="5">
        <v>6</v>
      </c>
      <c r="B10" s="6" t="s">
        <v>16</v>
      </c>
      <c r="C10" s="7" t="s">
        <v>17</v>
      </c>
      <c r="D10" s="8" t="s">
        <v>11</v>
      </c>
      <c r="E10" s="4" t="s">
        <v>16</v>
      </c>
      <c r="F10" s="9"/>
      <c r="G10" s="10" t="s">
        <v>11</v>
      </c>
    </row>
    <row r="11" spans="1:7" ht="15.75" x14ac:dyDescent="0.25">
      <c r="A11" s="5">
        <v>7</v>
      </c>
      <c r="B11" s="6">
        <v>551</v>
      </c>
      <c r="C11" s="7" t="s">
        <v>17</v>
      </c>
      <c r="D11" s="8" t="s">
        <v>11</v>
      </c>
      <c r="E11" s="4">
        <v>551</v>
      </c>
      <c r="F11" s="9"/>
      <c r="G11" s="10" t="s">
        <v>11</v>
      </c>
    </row>
    <row r="12" spans="1:7" ht="15.75" x14ac:dyDescent="0.25">
      <c r="A12" s="5">
        <v>8</v>
      </c>
      <c r="B12" s="6">
        <v>571</v>
      </c>
      <c r="C12" s="7" t="s">
        <v>18</v>
      </c>
      <c r="D12" s="8" t="s">
        <v>11</v>
      </c>
      <c r="E12" s="4">
        <v>571</v>
      </c>
      <c r="F12" s="9"/>
      <c r="G12" s="10" t="s">
        <v>11</v>
      </c>
    </row>
    <row r="13" spans="1:7" ht="15.75" x14ac:dyDescent="0.25">
      <c r="A13" s="5">
        <v>9</v>
      </c>
      <c r="B13" s="6">
        <v>572</v>
      </c>
      <c r="C13" s="7" t="s">
        <v>18</v>
      </c>
      <c r="D13" s="8" t="s">
        <v>11</v>
      </c>
      <c r="E13" s="4">
        <v>572</v>
      </c>
      <c r="F13" s="9"/>
      <c r="G13" s="10" t="s">
        <v>11</v>
      </c>
    </row>
    <row r="14" spans="1:7" ht="15.75" x14ac:dyDescent="0.25">
      <c r="A14" s="5">
        <v>10</v>
      </c>
      <c r="B14" s="6">
        <v>126</v>
      </c>
      <c r="C14" s="7" t="s">
        <v>10</v>
      </c>
      <c r="D14" s="15">
        <v>25</v>
      </c>
      <c r="E14" s="4">
        <v>126</v>
      </c>
      <c r="F14" s="9"/>
      <c r="G14" s="16">
        <v>25</v>
      </c>
    </row>
    <row r="15" spans="1:7" ht="15.75" x14ac:dyDescent="0.25">
      <c r="A15" s="5">
        <v>11</v>
      </c>
      <c r="B15" s="6" t="s">
        <v>9</v>
      </c>
      <c r="C15" s="7" t="s">
        <v>10</v>
      </c>
      <c r="D15" s="15">
        <v>25</v>
      </c>
      <c r="E15" s="4" t="s">
        <v>9</v>
      </c>
      <c r="F15" s="9"/>
      <c r="G15" s="16">
        <v>25</v>
      </c>
    </row>
    <row r="16" spans="1:7" ht="15.75" x14ac:dyDescent="0.25">
      <c r="A16" s="5">
        <v>12</v>
      </c>
      <c r="B16" s="6">
        <v>151</v>
      </c>
      <c r="C16" s="7" t="s">
        <v>10</v>
      </c>
      <c r="D16" s="15">
        <v>25</v>
      </c>
      <c r="E16" s="4">
        <v>151</v>
      </c>
      <c r="F16" s="9"/>
      <c r="G16" s="16">
        <v>25</v>
      </c>
    </row>
    <row r="17" spans="1:7" ht="15.75" x14ac:dyDescent="0.25">
      <c r="A17" s="5">
        <v>13</v>
      </c>
      <c r="B17" s="6" t="s">
        <v>12</v>
      </c>
      <c r="C17" s="7" t="s">
        <v>10</v>
      </c>
      <c r="D17" s="15">
        <v>25</v>
      </c>
      <c r="E17" s="4" t="s">
        <v>12</v>
      </c>
      <c r="F17" s="9"/>
      <c r="G17" s="16">
        <v>25</v>
      </c>
    </row>
    <row r="18" spans="1:7" ht="15.75" x14ac:dyDescent="0.25">
      <c r="A18" s="11">
        <v>14</v>
      </c>
      <c r="B18" s="12">
        <v>301</v>
      </c>
      <c r="C18" s="13" t="s">
        <v>13</v>
      </c>
      <c r="D18" s="14">
        <v>25</v>
      </c>
      <c r="E18" s="4">
        <v>301</v>
      </c>
      <c r="F18" s="9"/>
      <c r="G18" s="10">
        <v>25</v>
      </c>
    </row>
    <row r="19" spans="1:7" ht="15.75" x14ac:dyDescent="0.25">
      <c r="A19" s="11">
        <v>15</v>
      </c>
      <c r="B19" s="12">
        <v>302</v>
      </c>
      <c r="C19" s="13" t="s">
        <v>13</v>
      </c>
      <c r="D19" s="14">
        <v>25</v>
      </c>
      <c r="E19" s="4">
        <v>302</v>
      </c>
      <c r="F19" s="9"/>
      <c r="G19" s="10">
        <v>25</v>
      </c>
    </row>
    <row r="20" spans="1:7" ht="15.75" x14ac:dyDescent="0.25">
      <c r="A20" s="11">
        <v>16</v>
      </c>
      <c r="B20" s="12">
        <v>322</v>
      </c>
      <c r="C20" s="13" t="s">
        <v>13</v>
      </c>
      <c r="D20" s="14">
        <v>25</v>
      </c>
      <c r="E20" s="4">
        <v>322</v>
      </c>
      <c r="F20" s="9"/>
      <c r="G20" s="10">
        <v>25</v>
      </c>
    </row>
    <row r="21" spans="1:7" ht="15.75" x14ac:dyDescent="0.25">
      <c r="A21" s="11">
        <v>17</v>
      </c>
      <c r="B21" s="12">
        <v>324</v>
      </c>
      <c r="C21" s="13" t="s">
        <v>13</v>
      </c>
      <c r="D21" s="14">
        <v>25</v>
      </c>
      <c r="E21" s="4">
        <v>324</v>
      </c>
      <c r="F21" s="9"/>
      <c r="G21" s="10">
        <v>25</v>
      </c>
    </row>
    <row r="22" spans="1:7" ht="15.75" x14ac:dyDescent="0.25">
      <c r="A22" s="11">
        <v>18</v>
      </c>
      <c r="B22" s="12" t="s">
        <v>19</v>
      </c>
      <c r="C22" s="13" t="s">
        <v>13</v>
      </c>
      <c r="D22" s="14">
        <v>25</v>
      </c>
      <c r="E22" s="4" t="s">
        <v>19</v>
      </c>
      <c r="F22" s="9"/>
      <c r="G22" s="10">
        <v>25</v>
      </c>
    </row>
    <row r="23" spans="1:7" ht="15.75" x14ac:dyDescent="0.25">
      <c r="A23" s="11">
        <v>19</v>
      </c>
      <c r="B23" s="12">
        <v>351</v>
      </c>
      <c r="C23" s="13" t="s">
        <v>13</v>
      </c>
      <c r="D23" s="14">
        <v>25</v>
      </c>
      <c r="E23" s="4">
        <v>351</v>
      </c>
      <c r="F23" s="9"/>
      <c r="G23" s="10">
        <v>25</v>
      </c>
    </row>
    <row r="24" spans="1:7" ht="15.75" x14ac:dyDescent="0.25">
      <c r="A24" s="11">
        <v>20</v>
      </c>
      <c r="B24" s="12">
        <v>352</v>
      </c>
      <c r="C24" s="13" t="s">
        <v>13</v>
      </c>
      <c r="D24" s="14">
        <v>25</v>
      </c>
      <c r="E24" s="4">
        <v>352</v>
      </c>
      <c r="F24" s="9"/>
      <c r="G24" s="10">
        <v>25</v>
      </c>
    </row>
    <row r="25" spans="1:7" ht="15.75" x14ac:dyDescent="0.25">
      <c r="A25" s="11">
        <v>21</v>
      </c>
      <c r="B25" s="12">
        <v>353</v>
      </c>
      <c r="C25" s="13" t="s">
        <v>13</v>
      </c>
      <c r="D25" s="14">
        <v>25</v>
      </c>
      <c r="E25" s="4">
        <v>353</v>
      </c>
      <c r="F25" s="9"/>
      <c r="G25" s="10">
        <v>25</v>
      </c>
    </row>
    <row r="26" spans="1:7" ht="15.75" x14ac:dyDescent="0.25">
      <c r="A26" s="11">
        <v>22</v>
      </c>
      <c r="B26" s="12">
        <v>366</v>
      </c>
      <c r="C26" s="13" t="s">
        <v>13</v>
      </c>
      <c r="D26" s="14">
        <v>25</v>
      </c>
      <c r="E26" s="4">
        <v>366</v>
      </c>
      <c r="F26" s="9"/>
      <c r="G26" s="10">
        <v>25</v>
      </c>
    </row>
    <row r="27" spans="1:7" ht="15.75" x14ac:dyDescent="0.25">
      <c r="A27" s="11">
        <v>23</v>
      </c>
      <c r="B27" s="12">
        <v>367</v>
      </c>
      <c r="C27" s="13" t="s">
        <v>13</v>
      </c>
      <c r="D27" s="14">
        <v>25</v>
      </c>
      <c r="E27" s="4">
        <v>367</v>
      </c>
      <c r="F27" s="9"/>
      <c r="G27" s="10">
        <v>25</v>
      </c>
    </row>
    <row r="28" spans="1:7" ht="15.75" x14ac:dyDescent="0.25">
      <c r="A28" s="11">
        <v>24</v>
      </c>
      <c r="B28" s="12">
        <v>384</v>
      </c>
      <c r="C28" s="13" t="s">
        <v>13</v>
      </c>
      <c r="D28" s="14">
        <v>25</v>
      </c>
      <c r="E28" s="4">
        <v>384</v>
      </c>
      <c r="F28" s="9"/>
      <c r="G28" s="10">
        <v>25</v>
      </c>
    </row>
    <row r="29" spans="1:7" ht="15.75" x14ac:dyDescent="0.25">
      <c r="A29" s="5">
        <v>25</v>
      </c>
      <c r="B29" s="6">
        <v>510</v>
      </c>
      <c r="C29" s="7" t="s">
        <v>20</v>
      </c>
      <c r="D29" s="15">
        <v>25</v>
      </c>
      <c r="E29" s="4">
        <v>510</v>
      </c>
      <c r="F29" s="9"/>
      <c r="G29" s="16">
        <v>25</v>
      </c>
    </row>
    <row r="30" spans="1:7" ht="15.75" x14ac:dyDescent="0.25">
      <c r="A30" s="5">
        <v>26</v>
      </c>
      <c r="B30" s="6" t="s">
        <v>21</v>
      </c>
      <c r="C30" s="7" t="s">
        <v>20</v>
      </c>
      <c r="D30" s="15">
        <v>25</v>
      </c>
      <c r="E30" s="4" t="s">
        <v>21</v>
      </c>
      <c r="F30" s="9"/>
      <c r="G30" s="16">
        <v>25</v>
      </c>
    </row>
    <row r="31" spans="1:7" ht="15.75" x14ac:dyDescent="0.25">
      <c r="A31" s="5">
        <v>27</v>
      </c>
      <c r="B31" s="6" t="s">
        <v>14</v>
      </c>
      <c r="C31" s="7" t="s">
        <v>20</v>
      </c>
      <c r="D31" s="15">
        <v>25</v>
      </c>
      <c r="E31" s="4" t="s">
        <v>14</v>
      </c>
      <c r="F31" s="9"/>
      <c r="G31" s="16">
        <v>25</v>
      </c>
    </row>
    <row r="32" spans="1:7" ht="15.75" x14ac:dyDescent="0.25">
      <c r="A32" s="5">
        <v>28</v>
      </c>
      <c r="B32" s="6">
        <v>511</v>
      </c>
      <c r="C32" s="7" t="s">
        <v>18</v>
      </c>
      <c r="D32" s="15">
        <v>25</v>
      </c>
      <c r="E32" s="4">
        <v>511</v>
      </c>
      <c r="F32" s="9"/>
      <c r="G32" s="16">
        <v>25</v>
      </c>
    </row>
    <row r="33" spans="1:7" ht="15.75" x14ac:dyDescent="0.25">
      <c r="A33" s="5">
        <v>29</v>
      </c>
      <c r="B33" s="6" t="s">
        <v>22</v>
      </c>
      <c r="C33" s="7" t="s">
        <v>20</v>
      </c>
      <c r="D33" s="15">
        <v>25</v>
      </c>
      <c r="E33" s="4" t="s">
        <v>22</v>
      </c>
      <c r="F33" s="9"/>
      <c r="G33" s="16">
        <v>25</v>
      </c>
    </row>
    <row r="34" spans="1:7" ht="15.75" x14ac:dyDescent="0.25">
      <c r="A34" s="5">
        <v>30</v>
      </c>
      <c r="B34" s="6" t="s">
        <v>23</v>
      </c>
      <c r="C34" s="7" t="s">
        <v>17</v>
      </c>
      <c r="D34" s="15">
        <v>25</v>
      </c>
      <c r="E34" s="4" t="s">
        <v>23</v>
      </c>
      <c r="F34" s="9"/>
      <c r="G34" s="16">
        <v>25</v>
      </c>
    </row>
    <row r="35" spans="1:7" ht="15.75" x14ac:dyDescent="0.25">
      <c r="A35" s="5">
        <v>31</v>
      </c>
      <c r="B35" s="6" t="s">
        <v>24</v>
      </c>
      <c r="C35" s="7" t="s">
        <v>20</v>
      </c>
      <c r="D35" s="15">
        <v>25</v>
      </c>
      <c r="E35" s="4" t="s">
        <v>24</v>
      </c>
      <c r="F35" s="9"/>
      <c r="G35" s="16">
        <v>25</v>
      </c>
    </row>
    <row r="36" spans="1:7" ht="15.75" x14ac:dyDescent="0.25">
      <c r="A36" s="5">
        <v>32</v>
      </c>
      <c r="B36" s="6" t="s">
        <v>25</v>
      </c>
      <c r="C36" s="7" t="s">
        <v>17</v>
      </c>
      <c r="D36" s="15">
        <v>25</v>
      </c>
      <c r="E36" s="4" t="s">
        <v>25</v>
      </c>
      <c r="F36" s="9"/>
      <c r="G36" s="16">
        <v>25</v>
      </c>
    </row>
    <row r="37" spans="1:7" ht="15.75" x14ac:dyDescent="0.25">
      <c r="A37" s="5">
        <v>33</v>
      </c>
      <c r="B37" s="6" t="s">
        <v>26</v>
      </c>
      <c r="C37" s="7" t="s">
        <v>17</v>
      </c>
      <c r="D37" s="15">
        <v>25</v>
      </c>
      <c r="E37" s="4" t="s">
        <v>26</v>
      </c>
      <c r="F37" s="9"/>
      <c r="G37" s="16">
        <v>25</v>
      </c>
    </row>
    <row r="38" spans="1:7" ht="15.75" x14ac:dyDescent="0.25">
      <c r="A38" s="5">
        <v>34</v>
      </c>
      <c r="B38" s="6" t="s">
        <v>27</v>
      </c>
      <c r="C38" s="7" t="s">
        <v>18</v>
      </c>
      <c r="D38" s="15">
        <v>25</v>
      </c>
      <c r="E38" s="4" t="s">
        <v>27</v>
      </c>
      <c r="F38" s="9"/>
      <c r="G38" s="16">
        <v>25</v>
      </c>
    </row>
    <row r="39" spans="1:7" ht="15.75" x14ac:dyDescent="0.25">
      <c r="A39" s="5">
        <v>35</v>
      </c>
      <c r="B39" s="6">
        <v>513</v>
      </c>
      <c r="C39" s="7" t="s">
        <v>18</v>
      </c>
      <c r="D39" s="15">
        <v>25</v>
      </c>
      <c r="E39" s="4">
        <v>513</v>
      </c>
      <c r="F39" s="9"/>
      <c r="G39" s="16">
        <v>25</v>
      </c>
    </row>
    <row r="40" spans="1:7" ht="15.75" x14ac:dyDescent="0.25">
      <c r="A40" s="5">
        <v>36</v>
      </c>
      <c r="B40" s="6">
        <v>521</v>
      </c>
      <c r="C40" s="7" t="s">
        <v>20</v>
      </c>
      <c r="D40" s="15">
        <v>25</v>
      </c>
      <c r="E40" s="4">
        <v>521</v>
      </c>
      <c r="F40" s="9"/>
      <c r="G40" s="16">
        <v>25</v>
      </c>
    </row>
    <row r="41" spans="1:7" ht="15.75" x14ac:dyDescent="0.25">
      <c r="A41" s="5">
        <v>37</v>
      </c>
      <c r="B41" s="6" t="s">
        <v>28</v>
      </c>
      <c r="C41" s="7" t="s">
        <v>15</v>
      </c>
      <c r="D41" s="8" t="s">
        <v>29</v>
      </c>
      <c r="E41" s="4">
        <v>521</v>
      </c>
      <c r="F41" s="9"/>
      <c r="G41" s="10" t="s">
        <v>29</v>
      </c>
    </row>
    <row r="42" spans="1:7" ht="15.75" x14ac:dyDescent="0.25">
      <c r="A42" s="5">
        <v>38</v>
      </c>
      <c r="B42" s="6" t="s">
        <v>30</v>
      </c>
      <c r="C42" s="7" t="s">
        <v>15</v>
      </c>
      <c r="D42" s="8" t="s">
        <v>29</v>
      </c>
      <c r="E42" s="4">
        <v>522</v>
      </c>
      <c r="F42" s="9"/>
      <c r="G42" s="10" t="s">
        <v>29</v>
      </c>
    </row>
    <row r="43" spans="1:7" ht="15.75" x14ac:dyDescent="0.25">
      <c r="A43" s="5">
        <v>39</v>
      </c>
      <c r="B43" s="6">
        <v>524</v>
      </c>
      <c r="C43" s="7" t="s">
        <v>20</v>
      </c>
      <c r="D43" s="8">
        <v>25</v>
      </c>
      <c r="E43" s="4">
        <v>524</v>
      </c>
      <c r="F43" s="9"/>
      <c r="G43" s="10">
        <v>25</v>
      </c>
    </row>
    <row r="44" spans="1:7" ht="15.75" x14ac:dyDescent="0.25">
      <c r="A44" s="5">
        <v>40</v>
      </c>
      <c r="B44" s="6" t="s">
        <v>31</v>
      </c>
      <c r="C44" s="7" t="s">
        <v>15</v>
      </c>
      <c r="D44" s="8" t="s">
        <v>29</v>
      </c>
      <c r="E44" s="4">
        <v>524</v>
      </c>
      <c r="F44" s="9"/>
      <c r="G44" s="10" t="s">
        <v>29</v>
      </c>
    </row>
    <row r="45" spans="1:7" ht="15.75" x14ac:dyDescent="0.25">
      <c r="A45" s="5">
        <v>41</v>
      </c>
      <c r="B45" s="6" t="s">
        <v>32</v>
      </c>
      <c r="C45" s="7" t="s">
        <v>20</v>
      </c>
      <c r="D45" s="15">
        <v>25</v>
      </c>
      <c r="E45" s="4" t="s">
        <v>32</v>
      </c>
      <c r="F45" s="9"/>
      <c r="G45" s="16">
        <v>25</v>
      </c>
    </row>
    <row r="46" spans="1:7" ht="15.75" x14ac:dyDescent="0.25">
      <c r="A46" s="5">
        <v>42</v>
      </c>
      <c r="B46" s="6">
        <v>540</v>
      </c>
      <c r="C46" s="7" t="s">
        <v>33</v>
      </c>
      <c r="D46" s="15">
        <v>25</v>
      </c>
      <c r="E46" s="4">
        <v>540</v>
      </c>
      <c r="F46" s="9"/>
      <c r="G46" s="16">
        <v>25</v>
      </c>
    </row>
    <row r="47" spans="1:7" ht="15.75" x14ac:dyDescent="0.25">
      <c r="A47" s="5">
        <v>43</v>
      </c>
      <c r="B47" s="6">
        <v>543</v>
      </c>
      <c r="C47" s="7" t="s">
        <v>33</v>
      </c>
      <c r="D47" s="15">
        <v>25</v>
      </c>
      <c r="E47" s="4">
        <v>543</v>
      </c>
      <c r="F47" s="9"/>
      <c r="G47" s="16">
        <v>25</v>
      </c>
    </row>
    <row r="48" spans="1:7" ht="15.75" x14ac:dyDescent="0.25">
      <c r="A48" s="5">
        <v>44</v>
      </c>
      <c r="B48" s="6">
        <v>544</v>
      </c>
      <c r="C48" s="7" t="s">
        <v>33</v>
      </c>
      <c r="D48" s="15">
        <v>40</v>
      </c>
      <c r="E48" s="4">
        <v>544</v>
      </c>
      <c r="F48" s="9"/>
      <c r="G48" s="16">
        <v>40</v>
      </c>
    </row>
    <row r="49" spans="1:7" ht="15.75" x14ac:dyDescent="0.25">
      <c r="A49" s="5">
        <v>44</v>
      </c>
      <c r="B49" s="6">
        <v>545</v>
      </c>
      <c r="C49" s="7" t="s">
        <v>33</v>
      </c>
      <c r="D49" s="15">
        <v>40</v>
      </c>
      <c r="E49" s="4">
        <v>545</v>
      </c>
      <c r="F49" s="9"/>
      <c r="G49" s="16">
        <v>40</v>
      </c>
    </row>
    <row r="50" spans="1:7" ht="15.75" x14ac:dyDescent="0.25">
      <c r="A50" s="5">
        <v>44</v>
      </c>
      <c r="B50" s="6">
        <v>548</v>
      </c>
      <c r="C50" s="7" t="s">
        <v>34</v>
      </c>
      <c r="D50" s="15">
        <v>25</v>
      </c>
      <c r="E50" s="4">
        <v>548</v>
      </c>
      <c r="F50" s="9"/>
      <c r="G50" s="16">
        <v>25</v>
      </c>
    </row>
    <row r="51" spans="1:7" ht="15.75" x14ac:dyDescent="0.25">
      <c r="A51" s="5">
        <v>44</v>
      </c>
      <c r="B51" s="6">
        <v>549</v>
      </c>
      <c r="C51" s="7" t="s">
        <v>33</v>
      </c>
      <c r="D51" s="15">
        <v>25</v>
      </c>
      <c r="E51" s="4">
        <v>549</v>
      </c>
      <c r="F51" s="9"/>
      <c r="G51" s="16">
        <v>25</v>
      </c>
    </row>
    <row r="52" spans="1:7" ht="15.75" x14ac:dyDescent="0.25">
      <c r="A52" s="5">
        <v>44</v>
      </c>
      <c r="B52" s="6" t="s">
        <v>35</v>
      </c>
      <c r="C52" s="7" t="s">
        <v>34</v>
      </c>
      <c r="D52" s="15">
        <v>25</v>
      </c>
      <c r="E52" s="4" t="s">
        <v>35</v>
      </c>
      <c r="F52" s="9"/>
      <c r="G52" s="16">
        <v>25</v>
      </c>
    </row>
    <row r="53" spans="1:7" ht="15.75" x14ac:dyDescent="0.25">
      <c r="A53" s="5">
        <v>44</v>
      </c>
      <c r="B53" s="6" t="s">
        <v>16</v>
      </c>
      <c r="C53" s="7" t="s">
        <v>34</v>
      </c>
      <c r="D53" s="15">
        <v>25</v>
      </c>
      <c r="E53" s="4" t="s">
        <v>16</v>
      </c>
      <c r="F53" s="9"/>
      <c r="G53" s="16">
        <v>25</v>
      </c>
    </row>
    <row r="54" spans="1:7" ht="15.75" x14ac:dyDescent="0.25">
      <c r="A54" s="5">
        <v>44</v>
      </c>
      <c r="B54" s="6">
        <v>551</v>
      </c>
      <c r="C54" s="7" t="s">
        <v>34</v>
      </c>
      <c r="D54" s="15">
        <v>25</v>
      </c>
      <c r="E54" s="4">
        <v>551</v>
      </c>
      <c r="F54" s="9"/>
      <c r="G54" s="16">
        <v>25</v>
      </c>
    </row>
    <row r="55" spans="1:7" ht="15.75" x14ac:dyDescent="0.25">
      <c r="A55" s="5">
        <v>44</v>
      </c>
      <c r="B55" s="6" t="s">
        <v>36</v>
      </c>
      <c r="C55" s="7" t="s">
        <v>34</v>
      </c>
      <c r="D55" s="15">
        <v>25</v>
      </c>
      <c r="E55" s="4">
        <v>551</v>
      </c>
      <c r="F55" s="9" t="s">
        <v>37</v>
      </c>
      <c r="G55" s="16">
        <v>25</v>
      </c>
    </row>
    <row r="56" spans="1:7" ht="15.75" x14ac:dyDescent="0.25">
      <c r="A56" s="5">
        <v>44</v>
      </c>
      <c r="B56" s="6" t="s">
        <v>38</v>
      </c>
      <c r="C56" s="7" t="s">
        <v>34</v>
      </c>
      <c r="D56" s="15">
        <v>25</v>
      </c>
      <c r="E56" s="4" t="s">
        <v>38</v>
      </c>
      <c r="F56" s="9"/>
      <c r="G56" s="16">
        <v>25</v>
      </c>
    </row>
    <row r="57" spans="1:7" ht="15.75" x14ac:dyDescent="0.25">
      <c r="A57" s="5">
        <v>44</v>
      </c>
      <c r="B57" s="6">
        <v>552</v>
      </c>
      <c r="C57" s="7" t="s">
        <v>33</v>
      </c>
      <c r="D57" s="15">
        <v>25</v>
      </c>
      <c r="E57" s="4">
        <v>552</v>
      </c>
      <c r="F57" s="9"/>
      <c r="G57" s="16">
        <v>25</v>
      </c>
    </row>
    <row r="58" spans="1:7" ht="15.75" x14ac:dyDescent="0.25">
      <c r="A58" s="5">
        <v>44</v>
      </c>
      <c r="B58" s="6" t="s">
        <v>39</v>
      </c>
      <c r="C58" s="7" t="s">
        <v>33</v>
      </c>
      <c r="D58" s="15">
        <v>25</v>
      </c>
      <c r="E58" s="4" t="s">
        <v>39</v>
      </c>
      <c r="F58" s="9"/>
      <c r="G58" s="16">
        <v>25</v>
      </c>
    </row>
    <row r="59" spans="1:7" ht="15.75" x14ac:dyDescent="0.25">
      <c r="A59" s="5">
        <v>44</v>
      </c>
      <c r="B59" s="6" t="s">
        <v>40</v>
      </c>
      <c r="C59" s="7" t="s">
        <v>34</v>
      </c>
      <c r="D59" s="15">
        <v>25</v>
      </c>
      <c r="E59" s="4" t="s">
        <v>40</v>
      </c>
      <c r="F59" s="9"/>
      <c r="G59" s="16">
        <v>25</v>
      </c>
    </row>
    <row r="60" spans="1:7" ht="15.75" x14ac:dyDescent="0.25">
      <c r="A60" s="5">
        <v>44</v>
      </c>
      <c r="B60" s="6">
        <v>553</v>
      </c>
      <c r="C60" s="7" t="s">
        <v>33</v>
      </c>
      <c r="D60" s="15">
        <v>25</v>
      </c>
      <c r="E60" s="4">
        <v>553</v>
      </c>
      <c r="F60" s="9"/>
      <c r="G60" s="16">
        <v>25</v>
      </c>
    </row>
    <row r="61" spans="1:7" ht="15.75" x14ac:dyDescent="0.25">
      <c r="A61" s="5">
        <v>44</v>
      </c>
      <c r="B61" s="6" t="s">
        <v>41</v>
      </c>
      <c r="C61" s="7" t="s">
        <v>33</v>
      </c>
      <c r="D61" s="15">
        <v>25</v>
      </c>
      <c r="E61" s="4" t="s">
        <v>41</v>
      </c>
      <c r="F61" s="9"/>
      <c r="G61" s="16">
        <v>25</v>
      </c>
    </row>
    <row r="62" spans="1:7" ht="15.75" x14ac:dyDescent="0.25">
      <c r="A62" s="5">
        <v>44</v>
      </c>
      <c r="B62" s="6">
        <v>562</v>
      </c>
      <c r="C62" s="15" t="s">
        <v>33</v>
      </c>
      <c r="D62" s="15">
        <v>25</v>
      </c>
      <c r="E62" s="4">
        <v>562</v>
      </c>
      <c r="F62" s="9"/>
      <c r="G62" s="16">
        <v>25</v>
      </c>
    </row>
    <row r="63" spans="1:7" ht="15.75" x14ac:dyDescent="0.25">
      <c r="A63" s="5">
        <v>44</v>
      </c>
      <c r="B63" s="6" t="s">
        <v>42</v>
      </c>
      <c r="C63" s="15" t="s">
        <v>33</v>
      </c>
      <c r="D63" s="15">
        <v>25</v>
      </c>
      <c r="E63" s="4" t="s">
        <v>42</v>
      </c>
      <c r="F63" s="9"/>
      <c r="G63" s="16">
        <v>25</v>
      </c>
    </row>
    <row r="64" spans="1:7" ht="15.75" x14ac:dyDescent="0.25">
      <c r="A64" s="5">
        <v>44</v>
      </c>
      <c r="B64" s="6">
        <v>566</v>
      </c>
      <c r="C64" s="15" t="s">
        <v>33</v>
      </c>
      <c r="D64" s="15">
        <v>25</v>
      </c>
      <c r="E64" s="4">
        <v>566</v>
      </c>
      <c r="F64" s="9"/>
      <c r="G64" s="16">
        <v>25</v>
      </c>
    </row>
    <row r="65" spans="1:7" ht="15.75" x14ac:dyDescent="0.25">
      <c r="A65" s="5">
        <v>44</v>
      </c>
      <c r="B65" s="6">
        <v>567</v>
      </c>
      <c r="C65" s="15" t="s">
        <v>33</v>
      </c>
      <c r="D65" s="15">
        <v>25</v>
      </c>
      <c r="E65" s="4">
        <v>567</v>
      </c>
      <c r="F65" s="9"/>
      <c r="G65" s="16">
        <v>25</v>
      </c>
    </row>
    <row r="66" spans="1:7" ht="15.75" x14ac:dyDescent="0.25">
      <c r="A66" s="5">
        <v>44</v>
      </c>
      <c r="B66" s="6" t="s">
        <v>43</v>
      </c>
      <c r="C66" s="15" t="s">
        <v>33</v>
      </c>
      <c r="D66" s="15">
        <v>25</v>
      </c>
      <c r="E66" s="4" t="s">
        <v>43</v>
      </c>
      <c r="F66" s="9"/>
      <c r="G66" s="16">
        <v>25</v>
      </c>
    </row>
    <row r="67" spans="1:7" ht="15.75" x14ac:dyDescent="0.25">
      <c r="A67" s="5">
        <v>44</v>
      </c>
      <c r="B67" s="6">
        <v>584</v>
      </c>
      <c r="C67" s="15" t="s">
        <v>33</v>
      </c>
      <c r="D67" s="15">
        <v>25</v>
      </c>
      <c r="E67" s="4">
        <v>584</v>
      </c>
      <c r="F67" s="9"/>
      <c r="G67" s="16">
        <v>25</v>
      </c>
    </row>
    <row r="68" spans="1:7" ht="15.75" x14ac:dyDescent="0.25">
      <c r="A68" s="5">
        <v>44</v>
      </c>
      <c r="B68" s="6">
        <v>585</v>
      </c>
      <c r="C68" s="15" t="s">
        <v>33</v>
      </c>
      <c r="D68" s="15">
        <v>25</v>
      </c>
      <c r="E68" s="4">
        <v>585</v>
      </c>
      <c r="F68" s="9"/>
      <c r="G68" s="16">
        <v>25</v>
      </c>
    </row>
    <row r="69" spans="1:7" ht="15.75" x14ac:dyDescent="0.25">
      <c r="A69" s="5">
        <v>44</v>
      </c>
      <c r="B69" s="6">
        <v>595</v>
      </c>
      <c r="C69" s="15" t="s">
        <v>33</v>
      </c>
      <c r="D69" s="15">
        <v>25</v>
      </c>
      <c r="E69" s="4">
        <v>595</v>
      </c>
      <c r="F69" s="9"/>
      <c r="G69" s="16">
        <v>25</v>
      </c>
    </row>
    <row r="70" spans="1:7" ht="15.75" x14ac:dyDescent="0.25">
      <c r="A70" s="301" t="s">
        <v>44</v>
      </c>
      <c r="B70" s="302"/>
      <c r="C70" s="302"/>
      <c r="D70" s="302"/>
      <c r="E70" s="302"/>
      <c r="F70" s="302"/>
      <c r="G70" s="303"/>
    </row>
    <row r="71" spans="1:7" ht="15.75" x14ac:dyDescent="0.25">
      <c r="A71" s="17">
        <v>1</v>
      </c>
      <c r="B71" s="6">
        <v>951</v>
      </c>
      <c r="C71" s="7" t="s">
        <v>17</v>
      </c>
      <c r="D71" s="8" t="s">
        <v>11</v>
      </c>
      <c r="E71" s="4">
        <v>951</v>
      </c>
      <c r="F71" s="9"/>
      <c r="G71" s="10" t="s">
        <v>11</v>
      </c>
    </row>
    <row r="72" spans="1:7" ht="15.75" x14ac:dyDescent="0.25">
      <c r="A72" s="17">
        <v>2</v>
      </c>
      <c r="B72" s="6" t="s">
        <v>45</v>
      </c>
      <c r="C72" s="7" t="s">
        <v>10</v>
      </c>
      <c r="D72" s="8" t="s">
        <v>11</v>
      </c>
      <c r="E72" s="4" t="s">
        <v>45</v>
      </c>
      <c r="F72" s="9"/>
      <c r="G72" s="10" t="s">
        <v>11</v>
      </c>
    </row>
    <row r="73" spans="1:7" ht="15.75" x14ac:dyDescent="0.25">
      <c r="A73" s="17">
        <v>3</v>
      </c>
      <c r="B73" s="6" t="s">
        <v>45</v>
      </c>
      <c r="C73" s="7" t="s">
        <v>10</v>
      </c>
      <c r="D73" s="15">
        <v>25</v>
      </c>
      <c r="E73" s="4" t="s">
        <v>45</v>
      </c>
      <c r="F73" s="9"/>
      <c r="G73" s="16">
        <v>25</v>
      </c>
    </row>
    <row r="74" spans="1:7" ht="15.75" x14ac:dyDescent="0.25">
      <c r="A74" s="17">
        <v>4</v>
      </c>
      <c r="B74" s="6">
        <v>751</v>
      </c>
      <c r="C74" s="7" t="s">
        <v>10</v>
      </c>
      <c r="D74" s="15">
        <v>25</v>
      </c>
      <c r="E74" s="4">
        <v>751</v>
      </c>
      <c r="F74" s="9"/>
      <c r="G74" s="16">
        <v>25</v>
      </c>
    </row>
    <row r="75" spans="1:7" ht="15.75" x14ac:dyDescent="0.25">
      <c r="A75" s="11">
        <v>5</v>
      </c>
      <c r="B75" s="12">
        <v>884</v>
      </c>
      <c r="C75" s="13" t="s">
        <v>13</v>
      </c>
      <c r="D75" s="14">
        <v>25</v>
      </c>
      <c r="E75" s="4">
        <v>884</v>
      </c>
      <c r="F75" s="9"/>
      <c r="G75" s="10">
        <v>25</v>
      </c>
    </row>
    <row r="76" spans="1:7" ht="15.75" x14ac:dyDescent="0.25">
      <c r="A76" s="11">
        <v>6</v>
      </c>
      <c r="B76" s="12" t="s">
        <v>46</v>
      </c>
      <c r="C76" s="13" t="s">
        <v>13</v>
      </c>
      <c r="D76" s="14">
        <v>25</v>
      </c>
      <c r="E76" s="4" t="s">
        <v>46</v>
      </c>
      <c r="F76" s="9"/>
      <c r="G76" s="10">
        <v>25</v>
      </c>
    </row>
    <row r="77" spans="1:7" ht="15.75" x14ac:dyDescent="0.25">
      <c r="A77" s="17">
        <v>7</v>
      </c>
      <c r="B77" s="6">
        <v>910</v>
      </c>
      <c r="C77" s="7" t="s">
        <v>20</v>
      </c>
      <c r="D77" s="15">
        <v>25</v>
      </c>
      <c r="E77" s="4">
        <v>910</v>
      </c>
      <c r="F77" s="9"/>
      <c r="G77" s="16">
        <v>25</v>
      </c>
    </row>
    <row r="78" spans="1:7" ht="15.75" x14ac:dyDescent="0.25">
      <c r="A78" s="17">
        <v>8</v>
      </c>
      <c r="B78" s="6" t="s">
        <v>47</v>
      </c>
      <c r="C78" s="7" t="s">
        <v>20</v>
      </c>
      <c r="D78" s="15">
        <v>25</v>
      </c>
      <c r="E78" s="4" t="s">
        <v>47</v>
      </c>
      <c r="F78" s="9"/>
      <c r="G78" s="16">
        <v>25</v>
      </c>
    </row>
    <row r="79" spans="1:7" ht="15.75" x14ac:dyDescent="0.25">
      <c r="A79" s="17">
        <v>9</v>
      </c>
      <c r="B79" s="6">
        <v>911</v>
      </c>
      <c r="C79" s="7" t="s">
        <v>33</v>
      </c>
      <c r="D79" s="15">
        <v>25</v>
      </c>
      <c r="E79" s="4">
        <v>911</v>
      </c>
      <c r="F79" s="9"/>
      <c r="G79" s="16">
        <v>25</v>
      </c>
    </row>
    <row r="80" spans="1:7" ht="15.75" x14ac:dyDescent="0.25">
      <c r="A80" s="17">
        <v>10</v>
      </c>
      <c r="B80" s="6" t="s">
        <v>48</v>
      </c>
      <c r="C80" s="7" t="s">
        <v>34</v>
      </c>
      <c r="D80" s="15">
        <v>25</v>
      </c>
      <c r="E80" s="4" t="s">
        <v>48</v>
      </c>
      <c r="F80" s="9"/>
      <c r="G80" s="16">
        <v>25</v>
      </c>
    </row>
    <row r="81" spans="1:7" ht="15.75" x14ac:dyDescent="0.25">
      <c r="A81" s="17">
        <v>11</v>
      </c>
      <c r="B81" s="6" t="s">
        <v>49</v>
      </c>
      <c r="C81" s="7" t="s">
        <v>33</v>
      </c>
      <c r="D81" s="15">
        <v>25</v>
      </c>
      <c r="E81" s="4" t="s">
        <v>49</v>
      </c>
      <c r="F81" s="9"/>
      <c r="G81" s="16">
        <v>25</v>
      </c>
    </row>
    <row r="82" spans="1:7" ht="15.75" x14ac:dyDescent="0.25">
      <c r="A82" s="17">
        <v>12</v>
      </c>
      <c r="B82" s="6">
        <v>944</v>
      </c>
      <c r="C82" s="7" t="s">
        <v>33</v>
      </c>
      <c r="D82" s="15">
        <v>40</v>
      </c>
      <c r="E82" s="4">
        <v>944</v>
      </c>
      <c r="F82" s="9"/>
      <c r="G82" s="16">
        <v>40</v>
      </c>
    </row>
    <row r="83" spans="1:7" ht="15.75" x14ac:dyDescent="0.25">
      <c r="A83" s="17">
        <v>13</v>
      </c>
      <c r="B83" s="6">
        <v>945</v>
      </c>
      <c r="C83" s="7" t="s">
        <v>33</v>
      </c>
      <c r="D83" s="15">
        <v>40</v>
      </c>
      <c r="E83" s="4">
        <v>945</v>
      </c>
      <c r="F83" s="9"/>
      <c r="G83" s="16">
        <v>40</v>
      </c>
    </row>
    <row r="84" spans="1:7" ht="15.75" x14ac:dyDescent="0.25">
      <c r="A84" s="17">
        <v>14</v>
      </c>
      <c r="B84" s="6">
        <v>951</v>
      </c>
      <c r="C84" s="7" t="s">
        <v>17</v>
      </c>
      <c r="D84" s="15">
        <v>25</v>
      </c>
      <c r="E84" s="4">
        <v>951</v>
      </c>
      <c r="F84" s="9"/>
      <c r="G84" s="16">
        <v>25</v>
      </c>
    </row>
    <row r="85" spans="1:7" ht="15.75" x14ac:dyDescent="0.25">
      <c r="A85" s="17">
        <v>15</v>
      </c>
      <c r="B85" s="6" t="s">
        <v>50</v>
      </c>
      <c r="C85" s="7" t="s">
        <v>17</v>
      </c>
      <c r="D85" s="15">
        <v>25</v>
      </c>
      <c r="E85" s="4">
        <v>951</v>
      </c>
      <c r="F85" s="9" t="s">
        <v>37</v>
      </c>
      <c r="G85" s="16">
        <v>25</v>
      </c>
    </row>
    <row r="86" spans="1:7" ht="15.75" x14ac:dyDescent="0.25">
      <c r="A86" s="17">
        <v>16</v>
      </c>
      <c r="B86" s="6">
        <v>952</v>
      </c>
      <c r="C86" s="7" t="s">
        <v>33</v>
      </c>
      <c r="D86" s="15">
        <v>25</v>
      </c>
      <c r="E86" s="4">
        <v>952</v>
      </c>
      <c r="F86" s="9"/>
      <c r="G86" s="16">
        <v>25</v>
      </c>
    </row>
    <row r="87" spans="1:7" ht="15.75" x14ac:dyDescent="0.25">
      <c r="A87" s="17">
        <v>17</v>
      </c>
      <c r="B87" s="6" t="s">
        <v>51</v>
      </c>
      <c r="C87" s="7" t="s">
        <v>33</v>
      </c>
      <c r="D87" s="15">
        <v>25</v>
      </c>
      <c r="E87" s="4" t="s">
        <v>51</v>
      </c>
      <c r="F87" s="9"/>
      <c r="G87" s="16">
        <v>25</v>
      </c>
    </row>
    <row r="88" spans="1:7" ht="15.75" x14ac:dyDescent="0.25">
      <c r="A88" s="17">
        <v>18</v>
      </c>
      <c r="B88" s="6" t="s">
        <v>52</v>
      </c>
      <c r="C88" s="7" t="s">
        <v>17</v>
      </c>
      <c r="D88" s="15">
        <v>25</v>
      </c>
      <c r="E88" s="4" t="s">
        <v>52</v>
      </c>
      <c r="F88" s="9"/>
      <c r="G88" s="16">
        <v>25</v>
      </c>
    </row>
    <row r="89" spans="1:7" ht="15.75" x14ac:dyDescent="0.25">
      <c r="A89" s="17">
        <v>19</v>
      </c>
      <c r="B89" s="6">
        <v>953</v>
      </c>
      <c r="C89" s="7" t="s">
        <v>33</v>
      </c>
      <c r="D89" s="15">
        <v>25</v>
      </c>
      <c r="E89" s="4">
        <v>953</v>
      </c>
      <c r="F89" s="9"/>
      <c r="G89" s="16">
        <v>25</v>
      </c>
    </row>
    <row r="90" spans="1:7" ht="15.75" x14ac:dyDescent="0.25">
      <c r="A90" s="17">
        <v>20</v>
      </c>
      <c r="B90" s="6" t="s">
        <v>53</v>
      </c>
      <c r="C90" s="7" t="s">
        <v>33</v>
      </c>
      <c r="D90" s="15">
        <v>25</v>
      </c>
      <c r="E90" s="4" t="s">
        <v>53</v>
      </c>
      <c r="F90" s="9"/>
      <c r="G90" s="16">
        <v>25</v>
      </c>
    </row>
    <row r="91" spans="1:7" ht="15.75" x14ac:dyDescent="0.25">
      <c r="A91" s="17">
        <v>21</v>
      </c>
      <c r="B91" s="6">
        <v>966</v>
      </c>
      <c r="C91" s="7" t="s">
        <v>33</v>
      </c>
      <c r="D91" s="15">
        <v>25</v>
      </c>
      <c r="E91" s="4">
        <v>966</v>
      </c>
      <c r="F91" s="9"/>
      <c r="G91" s="16">
        <v>25</v>
      </c>
    </row>
    <row r="92" spans="1:7" ht="15.75" x14ac:dyDescent="0.25">
      <c r="A92" s="17">
        <v>22</v>
      </c>
      <c r="B92" s="6">
        <v>967</v>
      </c>
      <c r="C92" s="7" t="s">
        <v>33</v>
      </c>
      <c r="D92" s="15">
        <v>25</v>
      </c>
      <c r="E92" s="4">
        <v>967</v>
      </c>
      <c r="F92" s="9"/>
      <c r="G92" s="16">
        <v>25</v>
      </c>
    </row>
    <row r="93" spans="1:7" ht="15.75" x14ac:dyDescent="0.25">
      <c r="A93" s="17">
        <v>23</v>
      </c>
      <c r="B93" s="6" t="s">
        <v>54</v>
      </c>
      <c r="C93" s="7" t="s">
        <v>33</v>
      </c>
      <c r="D93" s="15">
        <v>25</v>
      </c>
      <c r="E93" s="4" t="s">
        <v>54</v>
      </c>
      <c r="F93" s="9"/>
      <c r="G93" s="16">
        <v>25</v>
      </c>
    </row>
    <row r="94" spans="1:7" ht="15.75" x14ac:dyDescent="0.25">
      <c r="A94" s="17">
        <v>24</v>
      </c>
      <c r="B94" s="6" t="s">
        <v>55</v>
      </c>
      <c r="C94" s="7" t="s">
        <v>18</v>
      </c>
      <c r="D94" s="15">
        <v>25</v>
      </c>
      <c r="E94" s="4" t="s">
        <v>55</v>
      </c>
      <c r="F94" s="9"/>
      <c r="G94" s="16">
        <v>25</v>
      </c>
    </row>
    <row r="95" spans="1:7" ht="15.75" x14ac:dyDescent="0.25">
      <c r="A95" s="17">
        <v>25</v>
      </c>
      <c r="B95" s="6">
        <v>984</v>
      </c>
      <c r="C95" s="15" t="s">
        <v>33</v>
      </c>
      <c r="D95" s="15">
        <v>25</v>
      </c>
      <c r="E95" s="4">
        <v>984</v>
      </c>
      <c r="F95" s="9"/>
      <c r="G95" s="16">
        <v>25</v>
      </c>
    </row>
    <row r="96" spans="1:7" ht="15.75" x14ac:dyDescent="0.25">
      <c r="A96" s="301" t="s">
        <v>56</v>
      </c>
      <c r="B96" s="302"/>
      <c r="C96" s="302"/>
      <c r="D96" s="302"/>
      <c r="E96" s="302"/>
      <c r="F96" s="302"/>
      <c r="G96" s="303"/>
    </row>
    <row r="97" spans="1:7" ht="15.75" x14ac:dyDescent="0.25">
      <c r="A97" s="17">
        <v>1</v>
      </c>
      <c r="B97" s="18" t="s">
        <v>57</v>
      </c>
      <c r="C97" s="7" t="s">
        <v>10</v>
      </c>
      <c r="D97" s="8" t="s">
        <v>11</v>
      </c>
      <c r="E97" s="4" t="s">
        <v>57</v>
      </c>
      <c r="F97" s="9"/>
      <c r="G97" s="10" t="s">
        <v>11</v>
      </c>
    </row>
    <row r="98" spans="1:7" ht="15.75" x14ac:dyDescent="0.25">
      <c r="A98" s="17">
        <v>2</v>
      </c>
      <c r="B98" s="6" t="s">
        <v>62</v>
      </c>
      <c r="C98" s="7" t="s">
        <v>34</v>
      </c>
      <c r="D98" s="8" t="s">
        <v>11</v>
      </c>
      <c r="E98" s="4" t="s">
        <v>62</v>
      </c>
      <c r="F98" s="9"/>
      <c r="G98" s="10" t="s">
        <v>11</v>
      </c>
    </row>
    <row r="99" spans="1:7" ht="15.75" x14ac:dyDescent="0.25">
      <c r="A99" s="17">
        <v>3</v>
      </c>
      <c r="B99" s="6" t="s">
        <v>58</v>
      </c>
      <c r="C99" s="7" t="s">
        <v>10</v>
      </c>
      <c r="D99" s="15">
        <v>25</v>
      </c>
      <c r="E99" s="4" t="s">
        <v>58</v>
      </c>
      <c r="F99" s="9"/>
      <c r="G99" s="16">
        <v>25</v>
      </c>
    </row>
    <row r="100" spans="1:7" ht="15.75" x14ac:dyDescent="0.25">
      <c r="A100" s="17">
        <v>4</v>
      </c>
      <c r="B100" s="6" t="s">
        <v>57</v>
      </c>
      <c r="C100" s="7" t="s">
        <v>10</v>
      </c>
      <c r="D100" s="15">
        <v>25</v>
      </c>
      <c r="E100" s="4" t="s">
        <v>57</v>
      </c>
      <c r="F100" s="9"/>
      <c r="G100" s="16">
        <v>25</v>
      </c>
    </row>
    <row r="101" spans="1:7" ht="15.75" x14ac:dyDescent="0.25">
      <c r="A101" s="17">
        <v>5</v>
      </c>
      <c r="B101" s="6" t="s">
        <v>59</v>
      </c>
      <c r="C101" s="7" t="s">
        <v>34</v>
      </c>
      <c r="D101" s="15">
        <v>25</v>
      </c>
      <c r="E101" s="4" t="s">
        <v>59</v>
      </c>
      <c r="F101" s="9"/>
      <c r="G101" s="16">
        <v>25</v>
      </c>
    </row>
    <row r="102" spans="1:7" ht="15.75" x14ac:dyDescent="0.25">
      <c r="A102" s="17">
        <v>6</v>
      </c>
      <c r="B102" s="6" t="s">
        <v>60</v>
      </c>
      <c r="C102" s="7" t="s">
        <v>33</v>
      </c>
      <c r="D102" s="15">
        <v>25</v>
      </c>
      <c r="E102" s="4" t="s">
        <v>60</v>
      </c>
      <c r="F102" s="9"/>
      <c r="G102" s="16">
        <v>25</v>
      </c>
    </row>
    <row r="103" spans="1:7" ht="15.75" x14ac:dyDescent="0.25">
      <c r="A103" s="17">
        <v>7</v>
      </c>
      <c r="B103" s="6" t="s">
        <v>61</v>
      </c>
      <c r="C103" s="7" t="s">
        <v>33</v>
      </c>
      <c r="D103" s="15">
        <v>25</v>
      </c>
      <c r="E103" s="4" t="s">
        <v>61</v>
      </c>
      <c r="F103" s="9"/>
      <c r="G103" s="16">
        <v>25</v>
      </c>
    </row>
    <row r="104" spans="1:7" ht="15.75" x14ac:dyDescent="0.25">
      <c r="A104" s="17">
        <v>8</v>
      </c>
      <c r="B104" s="6" t="s">
        <v>62</v>
      </c>
      <c r="C104" s="7" t="s">
        <v>17</v>
      </c>
      <c r="D104" s="15">
        <v>25</v>
      </c>
      <c r="E104" s="4" t="s">
        <v>62</v>
      </c>
      <c r="F104" s="9"/>
      <c r="G104" s="16">
        <v>25</v>
      </c>
    </row>
    <row r="105" spans="1:7" ht="15.75" x14ac:dyDescent="0.25">
      <c r="A105" s="17">
        <v>9</v>
      </c>
      <c r="B105" s="6" t="s">
        <v>63</v>
      </c>
      <c r="C105" s="7" t="s">
        <v>33</v>
      </c>
      <c r="D105" s="15">
        <v>25</v>
      </c>
      <c r="E105" s="4" t="s">
        <v>63</v>
      </c>
      <c r="F105" s="9"/>
      <c r="G105" s="16">
        <v>25</v>
      </c>
    </row>
    <row r="106" spans="1:7" ht="15.75" x14ac:dyDescent="0.25">
      <c r="A106" s="17">
        <v>10</v>
      </c>
      <c r="B106" s="6" t="s">
        <v>64</v>
      </c>
      <c r="C106" s="7" t="s">
        <v>17</v>
      </c>
      <c r="D106" s="15">
        <v>25</v>
      </c>
      <c r="E106" s="4" t="s">
        <v>64</v>
      </c>
      <c r="F106" s="9"/>
      <c r="G106" s="16">
        <v>25</v>
      </c>
    </row>
    <row r="107" spans="1:7" ht="15.75" x14ac:dyDescent="0.25">
      <c r="A107" s="17">
        <v>11</v>
      </c>
      <c r="B107" s="6" t="s">
        <v>65</v>
      </c>
      <c r="C107" s="7" t="s">
        <v>33</v>
      </c>
      <c r="D107" s="15">
        <v>25</v>
      </c>
      <c r="E107" s="4" t="s">
        <v>65</v>
      </c>
      <c r="F107" s="9"/>
      <c r="G107" s="16">
        <v>25</v>
      </c>
    </row>
    <row r="108" spans="1:7" ht="15.75" x14ac:dyDescent="0.25">
      <c r="A108" s="17">
        <v>12</v>
      </c>
      <c r="B108" s="6" t="s">
        <v>66</v>
      </c>
      <c r="C108" s="7" t="s">
        <v>33</v>
      </c>
      <c r="D108" s="15">
        <v>25</v>
      </c>
      <c r="E108" s="4" t="s">
        <v>66</v>
      </c>
      <c r="F108" s="9"/>
      <c r="G108" s="16">
        <v>25</v>
      </c>
    </row>
    <row r="109" spans="1:7" ht="15.75" x14ac:dyDescent="0.25">
      <c r="A109" s="17">
        <v>13</v>
      </c>
      <c r="B109" s="6" t="s">
        <v>67</v>
      </c>
      <c r="C109" s="15" t="s">
        <v>33</v>
      </c>
      <c r="D109" s="15">
        <v>25</v>
      </c>
      <c r="E109" s="4" t="s">
        <v>67</v>
      </c>
      <c r="F109" s="9"/>
      <c r="G109" s="16">
        <v>25</v>
      </c>
    </row>
    <row r="110" spans="1:7" ht="15.75" x14ac:dyDescent="0.25">
      <c r="A110" s="17">
        <v>14</v>
      </c>
      <c r="B110" s="6" t="s">
        <v>68</v>
      </c>
      <c r="C110" s="15" t="s">
        <v>33</v>
      </c>
      <c r="D110" s="15">
        <v>25</v>
      </c>
      <c r="E110" s="4" t="s">
        <v>68</v>
      </c>
      <c r="F110" s="9"/>
      <c r="G110" s="16">
        <v>25</v>
      </c>
    </row>
    <row r="111" spans="1:7" ht="15.75" x14ac:dyDescent="0.25">
      <c r="A111" s="17">
        <v>15</v>
      </c>
      <c r="B111" s="6" t="s">
        <v>69</v>
      </c>
      <c r="C111" s="15" t="s">
        <v>33</v>
      </c>
      <c r="D111" s="15">
        <v>40</v>
      </c>
      <c r="E111" s="4" t="s">
        <v>69</v>
      </c>
      <c r="F111" s="9"/>
      <c r="G111" s="16">
        <v>40</v>
      </c>
    </row>
    <row r="112" spans="1:7" ht="15.75" x14ac:dyDescent="0.25">
      <c r="A112" s="301" t="s">
        <v>70</v>
      </c>
      <c r="B112" s="302"/>
      <c r="C112" s="302"/>
      <c r="D112" s="302"/>
      <c r="E112" s="302"/>
      <c r="F112" s="302"/>
      <c r="G112" s="303"/>
    </row>
    <row r="113" spans="1:7" ht="15.75" x14ac:dyDescent="0.25">
      <c r="A113" s="17">
        <v>1</v>
      </c>
      <c r="B113" s="6">
        <v>9651</v>
      </c>
      <c r="C113" s="15" t="s">
        <v>34</v>
      </c>
      <c r="D113" s="8" t="s">
        <v>11</v>
      </c>
      <c r="E113" s="4">
        <v>9651</v>
      </c>
      <c r="F113" s="9"/>
      <c r="G113" s="10" t="s">
        <v>11</v>
      </c>
    </row>
    <row r="114" spans="1:7" ht="15.75" x14ac:dyDescent="0.25">
      <c r="A114" s="17">
        <v>2</v>
      </c>
      <c r="B114" s="6" t="s">
        <v>71</v>
      </c>
      <c r="C114" s="15" t="s">
        <v>10</v>
      </c>
      <c r="D114" s="8" t="s">
        <v>11</v>
      </c>
      <c r="E114" s="4" t="s">
        <v>71</v>
      </c>
      <c r="F114" s="9"/>
      <c r="G114" s="10" t="s">
        <v>11</v>
      </c>
    </row>
    <row r="115" spans="1:7" ht="15.75" x14ac:dyDescent="0.25">
      <c r="A115" s="17">
        <v>3</v>
      </c>
      <c r="B115" s="6" t="s">
        <v>71</v>
      </c>
      <c r="C115" s="15" t="s">
        <v>10</v>
      </c>
      <c r="D115" s="15">
        <v>25</v>
      </c>
      <c r="E115" s="4" t="s">
        <v>71</v>
      </c>
      <c r="F115" s="9"/>
      <c r="G115" s="16">
        <v>25</v>
      </c>
    </row>
    <row r="116" spans="1:7" ht="15.75" x14ac:dyDescent="0.25">
      <c r="A116" s="17">
        <v>4</v>
      </c>
      <c r="B116" s="6">
        <v>9251</v>
      </c>
      <c r="C116" s="15" t="s">
        <v>10</v>
      </c>
      <c r="D116" s="15">
        <v>25</v>
      </c>
      <c r="E116" s="4">
        <v>9251</v>
      </c>
      <c r="F116" s="9"/>
      <c r="G116" s="16">
        <v>25</v>
      </c>
    </row>
    <row r="117" spans="1:7" ht="15.75" x14ac:dyDescent="0.25">
      <c r="A117" s="17">
        <v>5</v>
      </c>
      <c r="B117" s="6">
        <v>9644</v>
      </c>
      <c r="C117" s="15" t="s">
        <v>33</v>
      </c>
      <c r="D117" s="15">
        <v>40</v>
      </c>
      <c r="E117" s="4">
        <v>9644</v>
      </c>
      <c r="F117" s="9"/>
      <c r="G117" s="16">
        <v>40</v>
      </c>
    </row>
    <row r="118" spans="1:7" ht="15.75" x14ac:dyDescent="0.25">
      <c r="A118" s="17">
        <v>6</v>
      </c>
      <c r="B118" s="6">
        <v>9651</v>
      </c>
      <c r="C118" s="15" t="s">
        <v>34</v>
      </c>
      <c r="D118" s="15">
        <v>25</v>
      </c>
      <c r="E118" s="4">
        <v>9651</v>
      </c>
      <c r="F118" s="9"/>
      <c r="G118" s="16">
        <v>25</v>
      </c>
    </row>
    <row r="119" spans="1:7" ht="15.75" x14ac:dyDescent="0.25">
      <c r="A119" s="17">
        <v>7</v>
      </c>
      <c r="B119" s="6">
        <v>9652</v>
      </c>
      <c r="C119" s="15" t="s">
        <v>33</v>
      </c>
      <c r="D119" s="15">
        <v>25</v>
      </c>
      <c r="E119" s="4">
        <v>9652</v>
      </c>
      <c r="F119" s="9"/>
      <c r="G119" s="16">
        <v>25</v>
      </c>
    </row>
    <row r="120" spans="1:7" ht="15.75" x14ac:dyDescent="0.25">
      <c r="A120" s="17">
        <v>8</v>
      </c>
      <c r="B120" s="6" t="s">
        <v>72</v>
      </c>
      <c r="C120" s="15" t="s">
        <v>34</v>
      </c>
      <c r="D120" s="15">
        <v>25</v>
      </c>
      <c r="E120" s="4" t="s">
        <v>72</v>
      </c>
      <c r="F120" s="9"/>
      <c r="G120" s="16">
        <v>25</v>
      </c>
    </row>
    <row r="121" spans="1:7" ht="15.75" x14ac:dyDescent="0.25">
      <c r="A121" s="17">
        <v>9</v>
      </c>
      <c r="B121" s="6">
        <v>9653</v>
      </c>
      <c r="C121" s="15" t="s">
        <v>33</v>
      </c>
      <c r="D121" s="15">
        <v>25</v>
      </c>
      <c r="E121" s="4">
        <v>9653</v>
      </c>
      <c r="F121" s="9"/>
      <c r="G121" s="16">
        <v>25</v>
      </c>
    </row>
    <row r="122" spans="1:7" ht="15.75" x14ac:dyDescent="0.25">
      <c r="A122" s="17">
        <v>10</v>
      </c>
      <c r="B122" s="6" t="s">
        <v>73</v>
      </c>
      <c r="C122" s="15" t="s">
        <v>33</v>
      </c>
      <c r="D122" s="15">
        <v>25</v>
      </c>
      <c r="E122" s="4" t="s">
        <v>73</v>
      </c>
      <c r="F122" s="9"/>
      <c r="G122" s="16">
        <v>25</v>
      </c>
    </row>
    <row r="123" spans="1:7" ht="15.75" x14ac:dyDescent="0.25">
      <c r="A123" s="17">
        <v>11</v>
      </c>
      <c r="B123" s="6">
        <v>9666</v>
      </c>
      <c r="C123" s="15" t="s">
        <v>33</v>
      </c>
      <c r="D123" s="15">
        <v>25</v>
      </c>
      <c r="E123" s="4">
        <v>9666</v>
      </c>
      <c r="F123" s="9"/>
      <c r="G123" s="16">
        <v>25</v>
      </c>
    </row>
    <row r="124" spans="1:7" ht="15.75" x14ac:dyDescent="0.25">
      <c r="A124" s="17">
        <v>12</v>
      </c>
      <c r="B124" s="6">
        <v>9667</v>
      </c>
      <c r="C124" s="15" t="s">
        <v>33</v>
      </c>
      <c r="D124" s="15">
        <v>25</v>
      </c>
      <c r="E124" s="4">
        <v>9667</v>
      </c>
      <c r="F124" s="9"/>
      <c r="G124" s="16">
        <v>25</v>
      </c>
    </row>
    <row r="125" spans="1:7" ht="15.75" x14ac:dyDescent="0.25">
      <c r="A125" s="301" t="s">
        <v>74</v>
      </c>
      <c r="B125" s="302"/>
      <c r="C125" s="302"/>
      <c r="D125" s="302"/>
      <c r="E125" s="302"/>
      <c r="F125" s="302"/>
      <c r="G125" s="303"/>
    </row>
    <row r="126" spans="1:7" ht="15.75" x14ac:dyDescent="0.25">
      <c r="A126" s="17">
        <v>1</v>
      </c>
      <c r="B126" s="19">
        <v>8651</v>
      </c>
      <c r="C126" s="7" t="s">
        <v>34</v>
      </c>
      <c r="D126" s="20" t="s">
        <v>11</v>
      </c>
      <c r="E126" s="4">
        <v>8651</v>
      </c>
      <c r="F126" s="9"/>
      <c r="G126" s="21" t="s">
        <v>11</v>
      </c>
    </row>
    <row r="127" spans="1:7" ht="15.75" x14ac:dyDescent="0.25">
      <c r="A127" s="17">
        <v>2</v>
      </c>
      <c r="B127" s="19" t="s">
        <v>75</v>
      </c>
      <c r="C127" s="7" t="s">
        <v>10</v>
      </c>
      <c r="D127" s="22">
        <v>25</v>
      </c>
      <c r="E127" s="4" t="s">
        <v>75</v>
      </c>
      <c r="F127" s="9"/>
      <c r="G127" s="23">
        <v>25</v>
      </c>
    </row>
    <row r="128" spans="1:7" ht="15.75" x14ac:dyDescent="0.25">
      <c r="A128" s="17">
        <v>3</v>
      </c>
      <c r="B128" s="19">
        <v>8251</v>
      </c>
      <c r="C128" s="7" t="s">
        <v>10</v>
      </c>
      <c r="D128" s="22">
        <v>25</v>
      </c>
      <c r="E128" s="4">
        <v>8251</v>
      </c>
      <c r="F128" s="9"/>
      <c r="G128" s="23">
        <v>25</v>
      </c>
    </row>
    <row r="129" spans="1:7" ht="15.75" x14ac:dyDescent="0.25">
      <c r="A129" s="11">
        <v>4</v>
      </c>
      <c r="B129" s="12">
        <v>8401</v>
      </c>
      <c r="C129" s="13" t="s">
        <v>13</v>
      </c>
      <c r="D129" s="14">
        <v>25</v>
      </c>
      <c r="E129" s="4">
        <v>8401</v>
      </c>
      <c r="F129" s="9"/>
      <c r="G129" s="10">
        <v>25</v>
      </c>
    </row>
    <row r="130" spans="1:7" ht="15.75" x14ac:dyDescent="0.25">
      <c r="A130" s="11">
        <v>5</v>
      </c>
      <c r="B130" s="12">
        <v>8402</v>
      </c>
      <c r="C130" s="13" t="s">
        <v>13</v>
      </c>
      <c r="D130" s="14">
        <v>25</v>
      </c>
      <c r="E130" s="4">
        <v>8402</v>
      </c>
      <c r="F130" s="9"/>
      <c r="G130" s="10">
        <v>25</v>
      </c>
    </row>
    <row r="131" spans="1:7" ht="15.75" x14ac:dyDescent="0.25">
      <c r="A131" s="11">
        <v>6</v>
      </c>
      <c r="B131" s="12">
        <v>8424</v>
      </c>
      <c r="C131" s="13" t="s">
        <v>13</v>
      </c>
      <c r="D131" s="14">
        <v>25</v>
      </c>
      <c r="E131" s="4">
        <v>8424</v>
      </c>
      <c r="F131" s="9"/>
      <c r="G131" s="10">
        <v>25</v>
      </c>
    </row>
    <row r="132" spans="1:7" ht="15.75" x14ac:dyDescent="0.25">
      <c r="A132" s="11">
        <v>7</v>
      </c>
      <c r="B132" s="12">
        <v>8451</v>
      </c>
      <c r="C132" s="13" t="s">
        <v>13</v>
      </c>
      <c r="D132" s="14">
        <v>25</v>
      </c>
      <c r="E132" s="4">
        <v>8451</v>
      </c>
      <c r="F132" s="9"/>
      <c r="G132" s="10">
        <v>25</v>
      </c>
    </row>
    <row r="133" spans="1:7" ht="15.75" x14ac:dyDescent="0.25">
      <c r="A133" s="11">
        <v>8</v>
      </c>
      <c r="B133" s="12">
        <v>8452</v>
      </c>
      <c r="C133" s="13" t="s">
        <v>13</v>
      </c>
      <c r="D133" s="14">
        <v>25</v>
      </c>
      <c r="E133" s="4">
        <v>8452</v>
      </c>
      <c r="F133" s="9"/>
      <c r="G133" s="10">
        <v>25</v>
      </c>
    </row>
    <row r="134" spans="1:7" ht="15.75" x14ac:dyDescent="0.25">
      <c r="A134" s="11">
        <v>9</v>
      </c>
      <c r="B134" s="12">
        <v>8453</v>
      </c>
      <c r="C134" s="13" t="s">
        <v>13</v>
      </c>
      <c r="D134" s="14">
        <v>25</v>
      </c>
      <c r="E134" s="4">
        <v>8453</v>
      </c>
      <c r="F134" s="9"/>
      <c r="G134" s="10">
        <v>25</v>
      </c>
    </row>
    <row r="135" spans="1:7" ht="15.75" x14ac:dyDescent="0.25">
      <c r="A135" s="11">
        <v>10</v>
      </c>
      <c r="B135" s="12">
        <v>8466</v>
      </c>
      <c r="C135" s="13" t="s">
        <v>13</v>
      </c>
      <c r="D135" s="14">
        <v>25</v>
      </c>
      <c r="E135" s="4">
        <v>8466</v>
      </c>
      <c r="F135" s="9"/>
      <c r="G135" s="10">
        <v>25</v>
      </c>
    </row>
    <row r="136" spans="1:7" ht="15.75" x14ac:dyDescent="0.25">
      <c r="A136" s="11">
        <v>11</v>
      </c>
      <c r="B136" s="12">
        <v>8467</v>
      </c>
      <c r="C136" s="13" t="s">
        <v>13</v>
      </c>
      <c r="D136" s="14">
        <v>25</v>
      </c>
      <c r="E136" s="4">
        <v>8467</v>
      </c>
      <c r="F136" s="9"/>
      <c r="G136" s="10">
        <v>25</v>
      </c>
    </row>
    <row r="137" spans="1:7" ht="15.75" x14ac:dyDescent="0.25">
      <c r="A137" s="11">
        <v>12</v>
      </c>
      <c r="B137" s="12" t="s">
        <v>76</v>
      </c>
      <c r="C137" s="13" t="s">
        <v>13</v>
      </c>
      <c r="D137" s="14">
        <v>25</v>
      </c>
      <c r="E137" s="4" t="s">
        <v>76</v>
      </c>
      <c r="F137" s="9"/>
      <c r="G137" s="10">
        <v>25</v>
      </c>
    </row>
    <row r="138" spans="1:7" ht="15.75" x14ac:dyDescent="0.25">
      <c r="A138" s="17">
        <v>13</v>
      </c>
      <c r="B138" s="19">
        <v>8610</v>
      </c>
      <c r="C138" s="7" t="s">
        <v>20</v>
      </c>
      <c r="D138" s="22">
        <v>25</v>
      </c>
      <c r="E138" s="4">
        <v>8610</v>
      </c>
      <c r="F138" s="9"/>
      <c r="G138" s="23">
        <v>25</v>
      </c>
    </row>
    <row r="139" spans="1:7" ht="15.75" x14ac:dyDescent="0.25">
      <c r="A139" s="17">
        <v>14</v>
      </c>
      <c r="B139" s="19" t="s">
        <v>77</v>
      </c>
      <c r="C139" s="7" t="s">
        <v>33</v>
      </c>
      <c r="D139" s="22">
        <v>25</v>
      </c>
      <c r="E139" s="4" t="s">
        <v>77</v>
      </c>
      <c r="F139" s="9"/>
      <c r="G139" s="23">
        <v>25</v>
      </c>
    </row>
    <row r="140" spans="1:7" ht="15.75" x14ac:dyDescent="0.25">
      <c r="A140" s="17">
        <v>15</v>
      </c>
      <c r="B140" s="19">
        <v>8611</v>
      </c>
      <c r="C140" s="7" t="s">
        <v>33</v>
      </c>
      <c r="D140" s="22">
        <v>25</v>
      </c>
      <c r="E140" s="4">
        <v>8611</v>
      </c>
      <c r="F140" s="9"/>
      <c r="G140" s="23">
        <v>25</v>
      </c>
    </row>
    <row r="141" spans="1:7" ht="15.75" x14ac:dyDescent="0.25">
      <c r="A141" s="17">
        <v>16</v>
      </c>
      <c r="B141" s="19" t="s">
        <v>78</v>
      </c>
      <c r="C141" s="7" t="s">
        <v>34</v>
      </c>
      <c r="D141" s="22">
        <v>25</v>
      </c>
      <c r="E141" s="4" t="s">
        <v>78</v>
      </c>
      <c r="F141" s="9"/>
      <c r="G141" s="23">
        <v>25</v>
      </c>
    </row>
    <row r="142" spans="1:7" ht="15.75" x14ac:dyDescent="0.25">
      <c r="A142" s="17">
        <v>17</v>
      </c>
      <c r="B142" s="19">
        <v>8613</v>
      </c>
      <c r="C142" s="7" t="s">
        <v>33</v>
      </c>
      <c r="D142" s="22">
        <v>25</v>
      </c>
      <c r="E142" s="4">
        <v>8613</v>
      </c>
      <c r="F142" s="9"/>
      <c r="G142" s="23">
        <v>25</v>
      </c>
    </row>
    <row r="143" spans="1:7" ht="15.75" x14ac:dyDescent="0.25">
      <c r="A143" s="17">
        <v>18</v>
      </c>
      <c r="B143" s="19" t="s">
        <v>79</v>
      </c>
      <c r="C143" s="7" t="s">
        <v>34</v>
      </c>
      <c r="D143" s="22">
        <v>25</v>
      </c>
      <c r="E143" s="4" t="s">
        <v>79</v>
      </c>
      <c r="F143" s="9"/>
      <c r="G143" s="23">
        <v>25</v>
      </c>
    </row>
    <row r="144" spans="1:7" ht="15.75" x14ac:dyDescent="0.25">
      <c r="A144" s="17">
        <v>19</v>
      </c>
      <c r="B144" s="19">
        <v>8644</v>
      </c>
      <c r="C144" s="7" t="s">
        <v>33</v>
      </c>
      <c r="D144" s="22">
        <v>40</v>
      </c>
      <c r="E144" s="4">
        <v>8644</v>
      </c>
      <c r="F144" s="9"/>
      <c r="G144" s="23">
        <v>40</v>
      </c>
    </row>
    <row r="145" spans="1:7" ht="15.75" x14ac:dyDescent="0.25">
      <c r="A145" s="17">
        <v>20</v>
      </c>
      <c r="B145" s="19">
        <v>8649</v>
      </c>
      <c r="C145" s="7" t="s">
        <v>33</v>
      </c>
      <c r="D145" s="22">
        <v>25</v>
      </c>
      <c r="E145" s="4">
        <v>8649</v>
      </c>
      <c r="F145" s="9"/>
      <c r="G145" s="23">
        <v>25</v>
      </c>
    </row>
    <row r="146" spans="1:7" ht="15.75" x14ac:dyDescent="0.25">
      <c r="A146" s="17">
        <v>21</v>
      </c>
      <c r="B146" s="19">
        <v>8651</v>
      </c>
      <c r="C146" s="7" t="s">
        <v>34</v>
      </c>
      <c r="D146" s="22">
        <v>25</v>
      </c>
      <c r="E146" s="4">
        <v>8651</v>
      </c>
      <c r="F146" s="9"/>
      <c r="G146" s="23">
        <v>25</v>
      </c>
    </row>
    <row r="147" spans="1:7" ht="15.75" x14ac:dyDescent="0.25">
      <c r="A147" s="17">
        <v>22</v>
      </c>
      <c r="B147" s="19">
        <v>8652</v>
      </c>
      <c r="C147" s="7" t="s">
        <v>33</v>
      </c>
      <c r="D147" s="22">
        <v>25</v>
      </c>
      <c r="E147" s="4">
        <v>8652</v>
      </c>
      <c r="F147" s="9"/>
      <c r="G147" s="23">
        <v>25</v>
      </c>
    </row>
    <row r="148" spans="1:7" ht="15.75" x14ac:dyDescent="0.25">
      <c r="A148" s="17">
        <v>23</v>
      </c>
      <c r="B148" s="19" t="s">
        <v>80</v>
      </c>
      <c r="C148" s="7" t="s">
        <v>34</v>
      </c>
      <c r="D148" s="22">
        <v>25</v>
      </c>
      <c r="E148" s="4" t="s">
        <v>80</v>
      </c>
      <c r="F148" s="9"/>
      <c r="G148" s="23">
        <v>25</v>
      </c>
    </row>
    <row r="149" spans="1:7" ht="15.75" x14ac:dyDescent="0.25">
      <c r="A149" s="17">
        <v>24</v>
      </c>
      <c r="B149" s="19">
        <v>8653</v>
      </c>
      <c r="C149" s="7" t="s">
        <v>33</v>
      </c>
      <c r="D149" s="22">
        <v>25</v>
      </c>
      <c r="E149" s="4">
        <v>8653</v>
      </c>
      <c r="F149" s="9"/>
      <c r="G149" s="23">
        <v>25</v>
      </c>
    </row>
    <row r="150" spans="1:7" ht="15.75" x14ac:dyDescent="0.25">
      <c r="A150" s="17">
        <v>25</v>
      </c>
      <c r="B150" s="19" t="s">
        <v>81</v>
      </c>
      <c r="C150" s="7" t="s">
        <v>33</v>
      </c>
      <c r="D150" s="22">
        <v>25</v>
      </c>
      <c r="E150" s="4" t="s">
        <v>81</v>
      </c>
      <c r="F150" s="9"/>
      <c r="G150" s="23">
        <v>25</v>
      </c>
    </row>
    <row r="151" spans="1:7" ht="15.75" x14ac:dyDescent="0.25">
      <c r="A151" s="17">
        <v>26</v>
      </c>
      <c r="B151" s="19">
        <v>8666</v>
      </c>
      <c r="C151" s="7" t="s">
        <v>33</v>
      </c>
      <c r="D151" s="22">
        <v>25</v>
      </c>
      <c r="E151" s="4">
        <v>8666</v>
      </c>
      <c r="F151" s="9"/>
      <c r="G151" s="23">
        <v>25</v>
      </c>
    </row>
    <row r="152" spans="1:7" ht="15.75" x14ac:dyDescent="0.25">
      <c r="A152" s="17">
        <v>27</v>
      </c>
      <c r="B152" s="19">
        <v>8667</v>
      </c>
      <c r="C152" s="7" t="s">
        <v>33</v>
      </c>
      <c r="D152" s="22">
        <v>25</v>
      </c>
      <c r="E152" s="4">
        <v>8667</v>
      </c>
      <c r="F152" s="9"/>
      <c r="G152" s="23">
        <v>25</v>
      </c>
    </row>
    <row r="153" spans="1:7" ht="15.75" x14ac:dyDescent="0.25">
      <c r="A153" s="17">
        <v>28</v>
      </c>
      <c r="B153" s="19" t="s">
        <v>82</v>
      </c>
      <c r="C153" s="7" t="s">
        <v>33</v>
      </c>
      <c r="D153" s="22">
        <v>25</v>
      </c>
      <c r="E153" s="4" t="s">
        <v>82</v>
      </c>
      <c r="F153" s="9"/>
      <c r="G153" s="23">
        <v>25</v>
      </c>
    </row>
    <row r="154" spans="1:7" ht="15.75" x14ac:dyDescent="0.25">
      <c r="A154" s="301" t="s">
        <v>83</v>
      </c>
      <c r="B154" s="302"/>
      <c r="C154" s="302"/>
      <c r="D154" s="302"/>
      <c r="E154" s="302"/>
      <c r="F154" s="302"/>
      <c r="G154" s="303"/>
    </row>
    <row r="155" spans="1:7" ht="15.75" x14ac:dyDescent="0.25">
      <c r="A155" s="11">
        <v>1</v>
      </c>
      <c r="B155" s="12" t="s">
        <v>84</v>
      </c>
      <c r="C155" s="13" t="s">
        <v>13</v>
      </c>
      <c r="D155" s="14">
        <v>50</v>
      </c>
      <c r="E155" s="24" t="s">
        <v>84</v>
      </c>
      <c r="F155" s="9"/>
      <c r="G155" s="10">
        <v>50</v>
      </c>
    </row>
    <row r="156" spans="1:7" ht="15.75" x14ac:dyDescent="0.25">
      <c r="A156" s="11">
        <v>2</v>
      </c>
      <c r="B156" s="12" t="s">
        <v>85</v>
      </c>
      <c r="C156" s="13" t="s">
        <v>13</v>
      </c>
      <c r="D156" s="14">
        <v>50</v>
      </c>
      <c r="E156" s="24" t="s">
        <v>85</v>
      </c>
      <c r="F156" s="9"/>
      <c r="G156" s="10">
        <v>50</v>
      </c>
    </row>
    <row r="157" spans="1:7" ht="15.75" x14ac:dyDescent="0.25">
      <c r="A157" s="11">
        <v>3</v>
      </c>
      <c r="B157" s="12" t="s">
        <v>86</v>
      </c>
      <c r="C157" s="13" t="s">
        <v>13</v>
      </c>
      <c r="D157" s="14">
        <v>50</v>
      </c>
      <c r="E157" s="24" t="s">
        <v>86</v>
      </c>
      <c r="F157" s="9"/>
      <c r="G157" s="10">
        <v>50</v>
      </c>
    </row>
    <row r="158" spans="1:7" ht="15.75" x14ac:dyDescent="0.25">
      <c r="A158" s="11">
        <v>4</v>
      </c>
      <c r="B158" s="12" t="s">
        <v>87</v>
      </c>
      <c r="C158" s="13" t="s">
        <v>13</v>
      </c>
      <c r="D158" s="14">
        <v>50</v>
      </c>
      <c r="E158" s="24" t="s">
        <v>86</v>
      </c>
      <c r="F158" s="9" t="s">
        <v>88</v>
      </c>
      <c r="G158" s="10">
        <v>50</v>
      </c>
    </row>
    <row r="159" spans="1:7" ht="15.75" x14ac:dyDescent="0.25">
      <c r="A159" s="25">
        <v>5</v>
      </c>
      <c r="B159" s="26" t="s">
        <v>89</v>
      </c>
      <c r="C159" s="27" t="s">
        <v>20</v>
      </c>
      <c r="D159" s="28">
        <v>50</v>
      </c>
      <c r="E159" s="24" t="s">
        <v>89</v>
      </c>
      <c r="F159" s="9"/>
      <c r="G159" s="29">
        <v>50</v>
      </c>
    </row>
    <row r="160" spans="1:7" ht="15.75" x14ac:dyDescent="0.25">
      <c r="A160" s="25">
        <v>6</v>
      </c>
      <c r="B160" s="26" t="s">
        <v>90</v>
      </c>
      <c r="C160" s="27" t="s">
        <v>20</v>
      </c>
      <c r="D160" s="28">
        <v>50</v>
      </c>
      <c r="E160" s="24" t="s">
        <v>91</v>
      </c>
      <c r="F160" s="9" t="s">
        <v>92</v>
      </c>
      <c r="G160" s="29">
        <v>50</v>
      </c>
    </row>
    <row r="161" spans="1:7" ht="15.75" x14ac:dyDescent="0.25">
      <c r="A161" s="25">
        <v>7</v>
      </c>
      <c r="B161" s="26" t="s">
        <v>93</v>
      </c>
      <c r="C161" s="27" t="s">
        <v>20</v>
      </c>
      <c r="D161" s="28">
        <v>50</v>
      </c>
      <c r="E161" s="24" t="s">
        <v>93</v>
      </c>
      <c r="F161" s="9"/>
      <c r="G161" s="29">
        <v>50</v>
      </c>
    </row>
    <row r="162" spans="1:7" ht="15.75" x14ac:dyDescent="0.25">
      <c r="A162" s="25">
        <v>8</v>
      </c>
      <c r="B162" s="26" t="s">
        <v>94</v>
      </c>
      <c r="C162" s="27" t="s">
        <v>20</v>
      </c>
      <c r="D162" s="28">
        <v>50</v>
      </c>
      <c r="E162" s="24" t="s">
        <v>94</v>
      </c>
      <c r="F162" s="9"/>
      <c r="G162" s="29">
        <v>50</v>
      </c>
    </row>
    <row r="163" spans="1:7" ht="15.75" x14ac:dyDescent="0.25">
      <c r="A163" s="25">
        <v>9</v>
      </c>
      <c r="B163" s="26" t="s">
        <v>95</v>
      </c>
      <c r="C163" s="27" t="s">
        <v>20</v>
      </c>
      <c r="D163" s="28">
        <v>50</v>
      </c>
      <c r="E163" s="24" t="s">
        <v>96</v>
      </c>
      <c r="F163" s="9" t="s">
        <v>97</v>
      </c>
      <c r="G163" s="29">
        <v>50</v>
      </c>
    </row>
    <row r="164" spans="1:7" ht="15.75" x14ac:dyDescent="0.25">
      <c r="A164" s="25">
        <v>10</v>
      </c>
      <c r="B164" s="26" t="s">
        <v>98</v>
      </c>
      <c r="C164" s="27" t="s">
        <v>20</v>
      </c>
      <c r="D164" s="28">
        <v>50</v>
      </c>
      <c r="E164" s="24" t="s">
        <v>98</v>
      </c>
      <c r="F164" s="9"/>
      <c r="G164" s="29">
        <v>50</v>
      </c>
    </row>
    <row r="165" spans="1:7" ht="15.75" x14ac:dyDescent="0.25">
      <c r="A165" s="25">
        <v>11</v>
      </c>
      <c r="B165" s="26" t="s">
        <v>99</v>
      </c>
      <c r="C165" s="27" t="s">
        <v>20</v>
      </c>
      <c r="D165" s="28">
        <v>50</v>
      </c>
      <c r="E165" s="24" t="s">
        <v>100</v>
      </c>
      <c r="F165" s="9" t="s">
        <v>92</v>
      </c>
      <c r="G165" s="29">
        <v>50</v>
      </c>
    </row>
    <row r="166" spans="1:7" ht="15.75" x14ac:dyDescent="0.25">
      <c r="A166" s="25">
        <v>12</v>
      </c>
      <c r="B166" s="26" t="s">
        <v>101</v>
      </c>
      <c r="C166" s="27" t="s">
        <v>20</v>
      </c>
      <c r="D166" s="28">
        <v>50</v>
      </c>
      <c r="E166" s="24" t="s">
        <v>101</v>
      </c>
      <c r="F166" s="9"/>
      <c r="G166" s="29">
        <v>50</v>
      </c>
    </row>
    <row r="167" spans="1:7" ht="15.75" x14ac:dyDescent="0.25">
      <c r="A167" s="25">
        <v>13</v>
      </c>
      <c r="B167" s="26" t="s">
        <v>102</v>
      </c>
      <c r="C167" s="27" t="s">
        <v>20</v>
      </c>
      <c r="D167" s="28">
        <v>50</v>
      </c>
      <c r="E167" s="24" t="s">
        <v>103</v>
      </c>
      <c r="F167" s="9" t="s">
        <v>97</v>
      </c>
      <c r="G167" s="29">
        <v>50</v>
      </c>
    </row>
    <row r="168" spans="1:7" ht="15.75" x14ac:dyDescent="0.25">
      <c r="A168" s="25">
        <v>14</v>
      </c>
      <c r="B168" s="26" t="s">
        <v>104</v>
      </c>
      <c r="C168" s="27" t="s">
        <v>20</v>
      </c>
      <c r="D168" s="28">
        <v>50</v>
      </c>
      <c r="E168" s="24" t="s">
        <v>104</v>
      </c>
      <c r="F168" s="9"/>
      <c r="G168" s="29">
        <v>50</v>
      </c>
    </row>
    <row r="169" spans="1:7" ht="15.75" x14ac:dyDescent="0.25">
      <c r="A169" s="25">
        <v>15</v>
      </c>
      <c r="B169" s="26" t="s">
        <v>105</v>
      </c>
      <c r="C169" s="27" t="s">
        <v>20</v>
      </c>
      <c r="D169" s="28">
        <v>50</v>
      </c>
      <c r="E169" s="24" t="s">
        <v>106</v>
      </c>
      <c r="F169" s="9" t="s">
        <v>92</v>
      </c>
      <c r="G169" s="29">
        <v>50</v>
      </c>
    </row>
    <row r="170" spans="1:7" ht="15.75" x14ac:dyDescent="0.25">
      <c r="A170" s="25">
        <v>16</v>
      </c>
      <c r="B170" s="26" t="s">
        <v>107</v>
      </c>
      <c r="C170" s="27" t="s">
        <v>18</v>
      </c>
      <c r="D170" s="28">
        <v>50</v>
      </c>
      <c r="E170" s="24" t="s">
        <v>107</v>
      </c>
      <c r="F170" s="9"/>
      <c r="G170" s="29">
        <v>50</v>
      </c>
    </row>
    <row r="171" spans="1:7" ht="15.75" x14ac:dyDescent="0.25">
      <c r="A171" s="25">
        <v>17</v>
      </c>
      <c r="B171" s="26" t="s">
        <v>108</v>
      </c>
      <c r="C171" s="27" t="s">
        <v>18</v>
      </c>
      <c r="D171" s="28">
        <v>50</v>
      </c>
      <c r="E171" s="24" t="s">
        <v>109</v>
      </c>
      <c r="F171" s="9" t="s">
        <v>97</v>
      </c>
      <c r="G171" s="29">
        <v>50</v>
      </c>
    </row>
    <row r="172" spans="1:7" ht="15.75" x14ac:dyDescent="0.25">
      <c r="A172" s="25">
        <v>18</v>
      </c>
      <c r="B172" s="26" t="s">
        <v>110</v>
      </c>
      <c r="C172" s="27" t="s">
        <v>18</v>
      </c>
      <c r="D172" s="28">
        <v>50</v>
      </c>
      <c r="E172" s="24" t="s">
        <v>110</v>
      </c>
      <c r="F172" s="9"/>
      <c r="G172" s="29">
        <v>50</v>
      </c>
    </row>
    <row r="173" spans="1:7" ht="15.75" x14ac:dyDescent="0.25">
      <c r="A173" s="25">
        <v>19</v>
      </c>
      <c r="B173" s="26" t="s">
        <v>111</v>
      </c>
      <c r="C173" s="27" t="s">
        <v>20</v>
      </c>
      <c r="D173" s="28">
        <v>50</v>
      </c>
      <c r="E173" s="24" t="s">
        <v>111</v>
      </c>
      <c r="F173" s="9"/>
      <c r="G173" s="29">
        <v>50</v>
      </c>
    </row>
    <row r="174" spans="1:7" ht="15.75" x14ac:dyDescent="0.25">
      <c r="A174" s="25">
        <v>20</v>
      </c>
      <c r="B174" s="26" t="s">
        <v>112</v>
      </c>
      <c r="C174" s="27" t="s">
        <v>20</v>
      </c>
      <c r="D174" s="28">
        <v>50</v>
      </c>
      <c r="E174" s="24" t="s">
        <v>112</v>
      </c>
      <c r="F174" s="9"/>
      <c r="G174" s="29">
        <v>50</v>
      </c>
    </row>
    <row r="175" spans="1:7" ht="15.75" x14ac:dyDescent="0.25">
      <c r="A175" s="25">
        <v>21</v>
      </c>
      <c r="B175" s="26" t="s">
        <v>113</v>
      </c>
      <c r="C175" s="27" t="s">
        <v>20</v>
      </c>
      <c r="D175" s="28">
        <v>50</v>
      </c>
      <c r="E175" s="24" t="s">
        <v>114</v>
      </c>
      <c r="F175" s="9" t="s">
        <v>115</v>
      </c>
      <c r="G175" s="29">
        <v>50</v>
      </c>
    </row>
    <row r="176" spans="1:7" ht="15.75" x14ac:dyDescent="0.25">
      <c r="A176" s="25">
        <v>22</v>
      </c>
      <c r="B176" s="26" t="s">
        <v>116</v>
      </c>
      <c r="C176" s="27" t="s">
        <v>18</v>
      </c>
      <c r="D176" s="28">
        <v>50</v>
      </c>
      <c r="E176" s="24" t="s">
        <v>116</v>
      </c>
      <c r="F176" s="9"/>
      <c r="G176" s="29">
        <v>50</v>
      </c>
    </row>
    <row r="177" spans="1:7" ht="15.75" x14ac:dyDescent="0.25">
      <c r="A177" s="25">
        <v>23</v>
      </c>
      <c r="B177" s="26" t="s">
        <v>117</v>
      </c>
      <c r="C177" s="27" t="s">
        <v>118</v>
      </c>
      <c r="D177" s="28">
        <v>50</v>
      </c>
      <c r="E177" s="24" t="s">
        <v>117</v>
      </c>
      <c r="F177" s="9"/>
      <c r="G177" s="29">
        <v>50</v>
      </c>
    </row>
    <row r="178" spans="1:7" ht="15.75" x14ac:dyDescent="0.25">
      <c r="A178" s="25">
        <v>24</v>
      </c>
      <c r="B178" s="26" t="s">
        <v>119</v>
      </c>
      <c r="C178" s="27" t="s">
        <v>18</v>
      </c>
      <c r="D178" s="28">
        <v>50</v>
      </c>
      <c r="E178" s="24" t="s">
        <v>119</v>
      </c>
      <c r="F178" s="9"/>
      <c r="G178" s="29">
        <v>50</v>
      </c>
    </row>
    <row r="179" spans="1:7" ht="15.75" x14ac:dyDescent="0.25">
      <c r="A179" s="25">
        <v>25</v>
      </c>
      <c r="B179" s="26" t="s">
        <v>120</v>
      </c>
      <c r="C179" s="27" t="s">
        <v>18</v>
      </c>
      <c r="D179" s="28">
        <v>25</v>
      </c>
      <c r="E179" s="24" t="s">
        <v>120</v>
      </c>
      <c r="F179" s="9"/>
      <c r="G179" s="29">
        <v>25</v>
      </c>
    </row>
    <row r="180" spans="1:7" ht="15.75" x14ac:dyDescent="0.25">
      <c r="A180" s="25">
        <v>26</v>
      </c>
      <c r="B180" s="26" t="s">
        <v>120</v>
      </c>
      <c r="C180" s="27" t="s">
        <v>18</v>
      </c>
      <c r="D180" s="28">
        <v>50</v>
      </c>
      <c r="E180" s="24" t="s">
        <v>120</v>
      </c>
      <c r="F180" s="9"/>
      <c r="G180" s="29">
        <v>50</v>
      </c>
    </row>
    <row r="181" spans="1:7" ht="15.75" x14ac:dyDescent="0.25">
      <c r="A181" s="25">
        <v>27</v>
      </c>
      <c r="B181" s="26" t="s">
        <v>121</v>
      </c>
      <c r="C181" s="27" t="s">
        <v>18</v>
      </c>
      <c r="D181" s="28">
        <v>50</v>
      </c>
      <c r="E181" s="24" t="s">
        <v>121</v>
      </c>
      <c r="F181" s="9"/>
      <c r="G181" s="29">
        <v>50</v>
      </c>
    </row>
    <row r="182" spans="1:7" ht="15.75" x14ac:dyDescent="0.25">
      <c r="A182" s="25">
        <v>28</v>
      </c>
      <c r="B182" s="26" t="s">
        <v>112</v>
      </c>
      <c r="C182" s="27" t="s">
        <v>18</v>
      </c>
      <c r="D182" s="28">
        <v>25</v>
      </c>
      <c r="E182" s="24" t="s">
        <v>112</v>
      </c>
      <c r="F182" s="9"/>
      <c r="G182" s="29">
        <v>25</v>
      </c>
    </row>
    <row r="183" spans="1:7" ht="15.75" x14ac:dyDescent="0.25">
      <c r="A183" s="25">
        <v>29</v>
      </c>
      <c r="B183" s="26" t="s">
        <v>122</v>
      </c>
      <c r="C183" s="27" t="s">
        <v>18</v>
      </c>
      <c r="D183" s="28">
        <v>50</v>
      </c>
      <c r="E183" s="24" t="s">
        <v>122</v>
      </c>
      <c r="F183" s="9"/>
      <c r="G183" s="29">
        <v>50</v>
      </c>
    </row>
    <row r="184" spans="1:7" ht="15.75" x14ac:dyDescent="0.25">
      <c r="A184" s="25">
        <v>30</v>
      </c>
      <c r="B184" s="26" t="s">
        <v>123</v>
      </c>
      <c r="C184" s="27" t="s">
        <v>18</v>
      </c>
      <c r="D184" s="28">
        <v>25</v>
      </c>
      <c r="E184" s="24" t="s">
        <v>123</v>
      </c>
      <c r="F184" s="9"/>
      <c r="G184" s="29">
        <v>25</v>
      </c>
    </row>
    <row r="185" spans="1:7" ht="15.75" x14ac:dyDescent="0.25">
      <c r="A185" s="25">
        <v>31</v>
      </c>
      <c r="B185" s="26" t="s">
        <v>110</v>
      </c>
      <c r="C185" s="27" t="s">
        <v>18</v>
      </c>
      <c r="D185" s="28">
        <v>25</v>
      </c>
      <c r="E185" s="24" t="s">
        <v>110</v>
      </c>
      <c r="F185" s="9"/>
      <c r="G185" s="29">
        <v>25</v>
      </c>
    </row>
    <row r="186" spans="1:7" ht="15.75" x14ac:dyDescent="0.25">
      <c r="A186" s="25">
        <v>32</v>
      </c>
      <c r="B186" s="26" t="s">
        <v>107</v>
      </c>
      <c r="C186" s="27" t="s">
        <v>18</v>
      </c>
      <c r="D186" s="28">
        <v>25</v>
      </c>
      <c r="E186" s="24" t="s">
        <v>107</v>
      </c>
      <c r="F186" s="9"/>
      <c r="G186" s="29">
        <v>25</v>
      </c>
    </row>
    <row r="187" spans="1:7" ht="15.75" x14ac:dyDescent="0.25">
      <c r="A187" s="25">
        <v>33</v>
      </c>
      <c r="B187" s="26" t="s">
        <v>104</v>
      </c>
      <c r="C187" s="27" t="s">
        <v>18</v>
      </c>
      <c r="D187" s="28">
        <v>25</v>
      </c>
      <c r="E187" s="24" t="s">
        <v>104</v>
      </c>
      <c r="F187" s="9"/>
      <c r="G187" s="29">
        <v>25</v>
      </c>
    </row>
    <row r="188" spans="1:7" ht="15.75" x14ac:dyDescent="0.25">
      <c r="A188" s="25">
        <v>34</v>
      </c>
      <c r="B188" s="26" t="s">
        <v>116</v>
      </c>
      <c r="C188" s="27" t="s">
        <v>18</v>
      </c>
      <c r="D188" s="30" t="s">
        <v>29</v>
      </c>
      <c r="E188" s="24" t="s">
        <v>116</v>
      </c>
      <c r="F188" s="9"/>
      <c r="G188" s="31" t="s">
        <v>29</v>
      </c>
    </row>
    <row r="189" spans="1:7" ht="15.75" x14ac:dyDescent="0.25">
      <c r="A189" s="25">
        <v>35</v>
      </c>
      <c r="B189" s="26" t="s">
        <v>117</v>
      </c>
      <c r="C189" s="27" t="s">
        <v>18</v>
      </c>
      <c r="D189" s="30" t="s">
        <v>29</v>
      </c>
      <c r="E189" s="24" t="s">
        <v>117</v>
      </c>
      <c r="F189" s="9"/>
      <c r="G189" s="31" t="s">
        <v>29</v>
      </c>
    </row>
    <row r="190" spans="1:7" ht="15.75" x14ac:dyDescent="0.25">
      <c r="A190" s="25">
        <v>36</v>
      </c>
      <c r="B190" s="26" t="s">
        <v>119</v>
      </c>
      <c r="C190" s="27" t="s">
        <v>18</v>
      </c>
      <c r="D190" s="30" t="s">
        <v>29</v>
      </c>
      <c r="E190" s="24" t="s">
        <v>119</v>
      </c>
      <c r="F190" s="9"/>
      <c r="G190" s="31" t="s">
        <v>29</v>
      </c>
    </row>
    <row r="191" spans="1:7" ht="15.75" x14ac:dyDescent="0.25">
      <c r="A191" s="25">
        <v>37</v>
      </c>
      <c r="B191" s="26" t="s">
        <v>124</v>
      </c>
      <c r="C191" s="27" t="s">
        <v>15</v>
      </c>
      <c r="D191" s="30" t="s">
        <v>29</v>
      </c>
      <c r="E191" s="24" t="s">
        <v>125</v>
      </c>
      <c r="F191" s="9" t="s">
        <v>126</v>
      </c>
      <c r="G191" s="31" t="s">
        <v>29</v>
      </c>
    </row>
    <row r="192" spans="1:7" ht="15.75" x14ac:dyDescent="0.25">
      <c r="A192" s="25">
        <v>38</v>
      </c>
      <c r="B192" s="26" t="s">
        <v>127</v>
      </c>
      <c r="C192" s="27" t="s">
        <v>15</v>
      </c>
      <c r="D192" s="30" t="s">
        <v>29</v>
      </c>
      <c r="E192" s="24" t="s">
        <v>127</v>
      </c>
      <c r="F192" s="9"/>
      <c r="G192" s="31" t="s">
        <v>29</v>
      </c>
    </row>
    <row r="193" spans="1:7" ht="15.75" x14ac:dyDescent="0.25">
      <c r="A193" s="25">
        <v>39</v>
      </c>
      <c r="B193" s="26" t="s">
        <v>121</v>
      </c>
      <c r="C193" s="27" t="s">
        <v>15</v>
      </c>
      <c r="D193" s="30" t="s">
        <v>29</v>
      </c>
      <c r="E193" s="24" t="s">
        <v>121</v>
      </c>
      <c r="F193" s="9"/>
      <c r="G193" s="31" t="s">
        <v>29</v>
      </c>
    </row>
    <row r="194" spans="1:7" ht="15.75" x14ac:dyDescent="0.25">
      <c r="A194" s="25">
        <v>40</v>
      </c>
      <c r="B194" s="26" t="s">
        <v>128</v>
      </c>
      <c r="C194" s="27" t="s">
        <v>15</v>
      </c>
      <c r="D194" s="30" t="s">
        <v>29</v>
      </c>
      <c r="E194" s="24" t="s">
        <v>121</v>
      </c>
      <c r="F194" s="9" t="s">
        <v>129</v>
      </c>
      <c r="G194" s="31" t="s">
        <v>29</v>
      </c>
    </row>
    <row r="195" spans="1:7" ht="15.75" x14ac:dyDescent="0.25">
      <c r="A195" s="25">
        <v>41</v>
      </c>
      <c r="B195" s="26" t="s">
        <v>130</v>
      </c>
      <c r="C195" s="27" t="s">
        <v>15</v>
      </c>
      <c r="D195" s="30" t="s">
        <v>29</v>
      </c>
      <c r="E195" s="24" t="s">
        <v>121</v>
      </c>
      <c r="F195" s="9" t="s">
        <v>131</v>
      </c>
      <c r="G195" s="31" t="s">
        <v>29</v>
      </c>
    </row>
    <row r="196" spans="1:7" ht="15.75" x14ac:dyDescent="0.25">
      <c r="A196" s="25">
        <v>42</v>
      </c>
      <c r="B196" s="26" t="s">
        <v>132</v>
      </c>
      <c r="C196" s="27" t="s">
        <v>15</v>
      </c>
      <c r="D196" s="30" t="s">
        <v>29</v>
      </c>
      <c r="E196" s="24" t="s">
        <v>121</v>
      </c>
      <c r="F196" s="9" t="s">
        <v>133</v>
      </c>
      <c r="G196" s="31" t="s">
        <v>29</v>
      </c>
    </row>
    <row r="197" spans="1:7" ht="15.75" x14ac:dyDescent="0.25">
      <c r="A197" s="25">
        <v>43</v>
      </c>
      <c r="B197" s="26" t="s">
        <v>134</v>
      </c>
      <c r="C197" s="27" t="s">
        <v>15</v>
      </c>
      <c r="D197" s="30" t="s">
        <v>29</v>
      </c>
      <c r="E197" s="24" t="s">
        <v>135</v>
      </c>
      <c r="F197" s="9" t="s">
        <v>129</v>
      </c>
      <c r="G197" s="31" t="s">
        <v>29</v>
      </c>
    </row>
    <row r="198" spans="1:7" ht="15.75" x14ac:dyDescent="0.25">
      <c r="A198" s="25">
        <v>44</v>
      </c>
      <c r="B198" s="26" t="s">
        <v>136</v>
      </c>
      <c r="C198" s="27" t="s">
        <v>15</v>
      </c>
      <c r="D198" s="30" t="s">
        <v>29</v>
      </c>
      <c r="E198" s="24" t="s">
        <v>137</v>
      </c>
      <c r="F198" s="9"/>
      <c r="G198" s="31" t="s">
        <v>29</v>
      </c>
    </row>
    <row r="199" spans="1:7" ht="15.75" x14ac:dyDescent="0.25">
      <c r="A199" s="25">
        <v>45</v>
      </c>
      <c r="B199" s="26" t="s">
        <v>138</v>
      </c>
      <c r="C199" s="27" t="s">
        <v>15</v>
      </c>
      <c r="D199" s="30" t="s">
        <v>29</v>
      </c>
      <c r="E199" s="24" t="s">
        <v>135</v>
      </c>
      <c r="F199" s="9" t="s">
        <v>131</v>
      </c>
      <c r="G199" s="31" t="s">
        <v>29</v>
      </c>
    </row>
    <row r="200" spans="1:7" ht="15.75" x14ac:dyDescent="0.25">
      <c r="A200" s="25">
        <v>46</v>
      </c>
      <c r="B200" s="26" t="s">
        <v>139</v>
      </c>
      <c r="C200" s="27" t="s">
        <v>15</v>
      </c>
      <c r="D200" s="30" t="s">
        <v>29</v>
      </c>
      <c r="E200" s="24" t="s">
        <v>135</v>
      </c>
      <c r="F200" s="9" t="s">
        <v>140</v>
      </c>
      <c r="G200" s="31" t="s">
        <v>29</v>
      </c>
    </row>
    <row r="201" spans="1:7" ht="15.75" x14ac:dyDescent="0.25">
      <c r="A201" s="25">
        <v>47</v>
      </c>
      <c r="B201" s="26" t="s">
        <v>141</v>
      </c>
      <c r="C201" s="27" t="s">
        <v>15</v>
      </c>
      <c r="D201" s="30" t="s">
        <v>29</v>
      </c>
      <c r="E201" s="24" t="s">
        <v>135</v>
      </c>
      <c r="F201" s="9" t="s">
        <v>126</v>
      </c>
      <c r="G201" s="31" t="s">
        <v>29</v>
      </c>
    </row>
    <row r="202" spans="1:7" ht="15.75" x14ac:dyDescent="0.25">
      <c r="A202" s="25">
        <v>48</v>
      </c>
      <c r="B202" s="26" t="s">
        <v>142</v>
      </c>
      <c r="C202" s="27" t="s">
        <v>15</v>
      </c>
      <c r="D202" s="30" t="s">
        <v>29</v>
      </c>
      <c r="E202" s="24" t="s">
        <v>135</v>
      </c>
      <c r="F202" s="9" t="s">
        <v>143</v>
      </c>
      <c r="G202" s="31" t="s">
        <v>29</v>
      </c>
    </row>
    <row r="203" spans="1:7" ht="15.75" x14ac:dyDescent="0.25">
      <c r="A203" s="25">
        <v>49</v>
      </c>
      <c r="B203" s="26" t="s">
        <v>144</v>
      </c>
      <c r="C203" s="27" t="s">
        <v>15</v>
      </c>
      <c r="D203" s="30" t="s">
        <v>29</v>
      </c>
      <c r="E203" s="24" t="s">
        <v>135</v>
      </c>
      <c r="F203" s="9" t="s">
        <v>145</v>
      </c>
      <c r="G203" s="31" t="s">
        <v>29</v>
      </c>
    </row>
    <row r="204" spans="1:7" ht="15.75" x14ac:dyDescent="0.25">
      <c r="A204" s="11">
        <v>50</v>
      </c>
      <c r="B204" s="12" t="s">
        <v>84</v>
      </c>
      <c r="C204" s="13" t="s">
        <v>13</v>
      </c>
      <c r="D204" s="14" t="s">
        <v>29</v>
      </c>
      <c r="E204" s="24" t="s">
        <v>84</v>
      </c>
      <c r="F204" s="9"/>
      <c r="G204" s="10" t="s">
        <v>29</v>
      </c>
    </row>
    <row r="205" spans="1:7" ht="15.75" x14ac:dyDescent="0.25">
      <c r="A205" s="11">
        <v>51</v>
      </c>
      <c r="B205" s="12" t="s">
        <v>146</v>
      </c>
      <c r="C205" s="13" t="s">
        <v>13</v>
      </c>
      <c r="D205" s="14" t="s">
        <v>29</v>
      </c>
      <c r="E205" s="24">
        <v>324</v>
      </c>
      <c r="F205" s="9"/>
      <c r="G205" s="10" t="s">
        <v>29</v>
      </c>
    </row>
    <row r="206" spans="1:7" ht="15.75" x14ac:dyDescent="0.25">
      <c r="A206" s="25">
        <v>52</v>
      </c>
      <c r="B206" s="26" t="s">
        <v>147</v>
      </c>
      <c r="C206" s="27" t="s">
        <v>15</v>
      </c>
      <c r="D206" s="30" t="s">
        <v>29</v>
      </c>
      <c r="E206" s="24">
        <v>510</v>
      </c>
      <c r="F206" s="9"/>
      <c r="G206" s="31" t="s">
        <v>29</v>
      </c>
    </row>
    <row r="207" spans="1:7" ht="15.75" x14ac:dyDescent="0.25">
      <c r="A207" s="25">
        <v>53</v>
      </c>
      <c r="B207" s="26" t="s">
        <v>148</v>
      </c>
      <c r="C207" s="27" t="s">
        <v>15</v>
      </c>
      <c r="D207" s="30" t="s">
        <v>29</v>
      </c>
      <c r="E207" s="24" t="s">
        <v>89</v>
      </c>
      <c r="F207" s="9"/>
      <c r="G207" s="31" t="s">
        <v>29</v>
      </c>
    </row>
    <row r="208" spans="1:7" ht="15.75" x14ac:dyDescent="0.25">
      <c r="A208" s="25">
        <v>54</v>
      </c>
      <c r="B208" s="26" t="s">
        <v>149</v>
      </c>
      <c r="C208" s="27" t="s">
        <v>15</v>
      </c>
      <c r="D208" s="30" t="s">
        <v>29</v>
      </c>
      <c r="E208" s="24" t="s">
        <v>89</v>
      </c>
      <c r="F208" s="9" t="s">
        <v>92</v>
      </c>
      <c r="G208" s="31" t="s">
        <v>29</v>
      </c>
    </row>
    <row r="209" spans="1:7" ht="15.75" x14ac:dyDescent="0.25">
      <c r="A209" s="25">
        <v>55</v>
      </c>
      <c r="B209" s="26" t="s">
        <v>150</v>
      </c>
      <c r="C209" s="27" t="s">
        <v>15</v>
      </c>
      <c r="D209" s="30" t="s">
        <v>29</v>
      </c>
      <c r="E209" s="24" t="s">
        <v>94</v>
      </c>
      <c r="F209" s="9" t="s">
        <v>97</v>
      </c>
      <c r="G209" s="31" t="s">
        <v>29</v>
      </c>
    </row>
    <row r="210" spans="1:7" ht="15.75" x14ac:dyDescent="0.25">
      <c r="A210" s="25">
        <v>56</v>
      </c>
      <c r="B210" s="26" t="s">
        <v>94</v>
      </c>
      <c r="C210" s="27" t="s">
        <v>20</v>
      </c>
      <c r="D210" s="30" t="s">
        <v>29</v>
      </c>
      <c r="E210" s="24" t="s">
        <v>94</v>
      </c>
      <c r="F210" s="9"/>
      <c r="G210" s="31" t="s">
        <v>29</v>
      </c>
    </row>
    <row r="211" spans="1:7" ht="15.75" x14ac:dyDescent="0.25">
      <c r="A211" s="25">
        <v>57</v>
      </c>
      <c r="B211" s="26" t="s">
        <v>151</v>
      </c>
      <c r="C211" s="27" t="s">
        <v>15</v>
      </c>
      <c r="D211" s="30" t="s">
        <v>29</v>
      </c>
      <c r="E211" s="24" t="s">
        <v>98</v>
      </c>
      <c r="F211" s="9"/>
      <c r="G211" s="31" t="s">
        <v>29</v>
      </c>
    </row>
    <row r="212" spans="1:7" ht="15.75" x14ac:dyDescent="0.25">
      <c r="A212" s="25">
        <v>58</v>
      </c>
      <c r="B212" s="26" t="s">
        <v>101</v>
      </c>
      <c r="C212" s="27" t="s">
        <v>20</v>
      </c>
      <c r="D212" s="30" t="s">
        <v>29</v>
      </c>
      <c r="E212" s="24" t="s">
        <v>101</v>
      </c>
      <c r="F212" s="9"/>
      <c r="G212" s="31" t="s">
        <v>29</v>
      </c>
    </row>
    <row r="213" spans="1:7" ht="15.75" x14ac:dyDescent="0.25">
      <c r="A213" s="25">
        <v>59</v>
      </c>
      <c r="B213" s="26" t="s">
        <v>152</v>
      </c>
      <c r="C213" s="27" t="s">
        <v>15</v>
      </c>
      <c r="D213" s="30" t="s">
        <v>29</v>
      </c>
      <c r="E213" s="24" t="s">
        <v>98</v>
      </c>
      <c r="F213" s="9" t="s">
        <v>92</v>
      </c>
      <c r="G213" s="31" t="s">
        <v>29</v>
      </c>
    </row>
    <row r="214" spans="1:7" ht="15.75" x14ac:dyDescent="0.25">
      <c r="A214" s="25">
        <v>60</v>
      </c>
      <c r="B214" s="26" t="s">
        <v>153</v>
      </c>
      <c r="C214" s="27" t="s">
        <v>15</v>
      </c>
      <c r="D214" s="30" t="s">
        <v>29</v>
      </c>
      <c r="E214" s="24" t="s">
        <v>101</v>
      </c>
      <c r="F214" s="9" t="s">
        <v>97</v>
      </c>
      <c r="G214" s="31" t="s">
        <v>29</v>
      </c>
    </row>
    <row r="215" spans="1:7" ht="15.75" x14ac:dyDescent="0.25">
      <c r="A215" s="25">
        <v>61</v>
      </c>
      <c r="B215" s="26" t="s">
        <v>154</v>
      </c>
      <c r="C215" s="27" t="s">
        <v>15</v>
      </c>
      <c r="D215" s="30" t="s">
        <v>29</v>
      </c>
      <c r="E215" s="24" t="s">
        <v>104</v>
      </c>
      <c r="F215" s="9"/>
      <c r="G215" s="31" t="s">
        <v>29</v>
      </c>
    </row>
    <row r="216" spans="1:7" ht="15.75" x14ac:dyDescent="0.25">
      <c r="A216" s="25">
        <v>62</v>
      </c>
      <c r="B216" s="26" t="s">
        <v>155</v>
      </c>
      <c r="C216" s="27" t="s">
        <v>15</v>
      </c>
      <c r="D216" s="30" t="s">
        <v>29</v>
      </c>
      <c r="E216" s="24" t="s">
        <v>107</v>
      </c>
      <c r="F216" s="9"/>
      <c r="G216" s="31" t="s">
        <v>29</v>
      </c>
    </row>
    <row r="217" spans="1:7" ht="15.75" x14ac:dyDescent="0.25">
      <c r="A217" s="25">
        <v>63</v>
      </c>
      <c r="B217" s="26" t="s">
        <v>105</v>
      </c>
      <c r="C217" s="27" t="s">
        <v>15</v>
      </c>
      <c r="D217" s="30" t="s">
        <v>29</v>
      </c>
      <c r="E217" s="24" t="s">
        <v>106</v>
      </c>
      <c r="F217" s="9" t="s">
        <v>92</v>
      </c>
      <c r="G217" s="31" t="s">
        <v>29</v>
      </c>
    </row>
    <row r="218" spans="1:7" ht="15.75" x14ac:dyDescent="0.25">
      <c r="A218" s="25">
        <v>64</v>
      </c>
      <c r="B218" s="26" t="s">
        <v>108</v>
      </c>
      <c r="C218" s="27" t="s">
        <v>15</v>
      </c>
      <c r="D218" s="30" t="s">
        <v>29</v>
      </c>
      <c r="E218" s="24" t="s">
        <v>109</v>
      </c>
      <c r="F218" s="9" t="s">
        <v>97</v>
      </c>
      <c r="G218" s="31" t="s">
        <v>29</v>
      </c>
    </row>
    <row r="219" spans="1:7" ht="15.75" x14ac:dyDescent="0.25">
      <c r="A219" s="25">
        <v>65</v>
      </c>
      <c r="B219" s="26" t="s">
        <v>156</v>
      </c>
      <c r="C219" s="27" t="s">
        <v>15</v>
      </c>
      <c r="D219" s="30" t="s">
        <v>29</v>
      </c>
      <c r="E219" s="24" t="s">
        <v>110</v>
      </c>
      <c r="F219" s="9"/>
      <c r="G219" s="31" t="s">
        <v>29</v>
      </c>
    </row>
    <row r="220" spans="1:7" ht="15.75" x14ac:dyDescent="0.25">
      <c r="A220" s="25">
        <v>66</v>
      </c>
      <c r="B220" s="26" t="s">
        <v>157</v>
      </c>
      <c r="C220" s="27" t="s">
        <v>15</v>
      </c>
      <c r="D220" s="30" t="s">
        <v>29</v>
      </c>
      <c r="E220" s="24" t="s">
        <v>158</v>
      </c>
      <c r="F220" s="9"/>
      <c r="G220" s="31" t="s">
        <v>29</v>
      </c>
    </row>
    <row r="221" spans="1:7" ht="15.75" x14ac:dyDescent="0.25">
      <c r="A221" s="25">
        <v>67</v>
      </c>
      <c r="B221" s="26" t="s">
        <v>113</v>
      </c>
      <c r="C221" s="27" t="s">
        <v>15</v>
      </c>
      <c r="D221" s="30" t="s">
        <v>29</v>
      </c>
      <c r="E221" s="24" t="s">
        <v>114</v>
      </c>
      <c r="F221" s="9" t="s">
        <v>115</v>
      </c>
      <c r="G221" s="31" t="s">
        <v>29</v>
      </c>
    </row>
    <row r="222" spans="1:7" ht="15.75" x14ac:dyDescent="0.25">
      <c r="A222" s="25">
        <v>68</v>
      </c>
      <c r="B222" s="26" t="s">
        <v>159</v>
      </c>
      <c r="C222" s="27" t="s">
        <v>15</v>
      </c>
      <c r="D222" s="30" t="s">
        <v>29</v>
      </c>
      <c r="E222" s="24" t="s">
        <v>122</v>
      </c>
      <c r="F222" s="9"/>
      <c r="G222" s="31" t="s">
        <v>29</v>
      </c>
    </row>
    <row r="223" spans="1:7" ht="15.75" x14ac:dyDescent="0.25">
      <c r="A223" s="25">
        <v>69</v>
      </c>
      <c r="B223" s="26" t="s">
        <v>160</v>
      </c>
      <c r="C223" s="27" t="s">
        <v>15</v>
      </c>
      <c r="D223" s="30" t="s">
        <v>29</v>
      </c>
      <c r="E223" s="24" t="s">
        <v>161</v>
      </c>
      <c r="F223" s="9" t="s">
        <v>115</v>
      </c>
      <c r="G223" s="31" t="s">
        <v>29</v>
      </c>
    </row>
    <row r="224" spans="1:7" ht="15.75" x14ac:dyDescent="0.25">
      <c r="A224" s="25">
        <v>70</v>
      </c>
      <c r="B224" s="26" t="s">
        <v>162</v>
      </c>
      <c r="C224" s="27" t="s">
        <v>15</v>
      </c>
      <c r="D224" s="30" t="s">
        <v>29</v>
      </c>
      <c r="E224" s="24" t="s">
        <v>112</v>
      </c>
      <c r="F224" s="9" t="s">
        <v>143</v>
      </c>
      <c r="G224" s="31" t="s">
        <v>29</v>
      </c>
    </row>
    <row r="225" spans="1:7" ht="15.75" x14ac:dyDescent="0.25">
      <c r="A225" s="25">
        <v>71</v>
      </c>
      <c r="B225" s="26" t="s">
        <v>163</v>
      </c>
      <c r="C225" s="27" t="s">
        <v>15</v>
      </c>
      <c r="D225" s="30" t="s">
        <v>29</v>
      </c>
      <c r="E225" s="24" t="s">
        <v>112</v>
      </c>
      <c r="F225" s="9" t="s">
        <v>97</v>
      </c>
      <c r="G225" s="31" t="s">
        <v>29</v>
      </c>
    </row>
    <row r="226" spans="1:7" ht="15.75" x14ac:dyDescent="0.25">
      <c r="A226" s="25">
        <v>72</v>
      </c>
      <c r="B226" s="26" t="s">
        <v>164</v>
      </c>
      <c r="C226" s="27" t="s">
        <v>15</v>
      </c>
      <c r="D226" s="30" t="s">
        <v>29</v>
      </c>
      <c r="E226" s="24" t="s">
        <v>123</v>
      </c>
      <c r="F226" s="9" t="s">
        <v>143</v>
      </c>
      <c r="G226" s="31" t="s">
        <v>29</v>
      </c>
    </row>
    <row r="227" spans="1:7" ht="15.75" x14ac:dyDescent="0.25">
      <c r="A227" s="301" t="s">
        <v>165</v>
      </c>
      <c r="B227" s="302"/>
      <c r="C227" s="302"/>
      <c r="D227" s="302"/>
      <c r="E227" s="302"/>
      <c r="F227" s="302"/>
      <c r="G227" s="303"/>
    </row>
    <row r="228" spans="1:7" ht="15.75" x14ac:dyDescent="0.25">
      <c r="A228" s="11">
        <v>1</v>
      </c>
      <c r="B228" s="12" t="s">
        <v>166</v>
      </c>
      <c r="C228" s="13" t="s">
        <v>13</v>
      </c>
      <c r="D228" s="14">
        <v>10</v>
      </c>
      <c r="E228" s="24" t="s">
        <v>166</v>
      </c>
      <c r="F228" s="9"/>
      <c r="G228" s="10">
        <v>10</v>
      </c>
    </row>
    <row r="229" spans="1:7" ht="15.75" x14ac:dyDescent="0.25">
      <c r="A229" s="11">
        <v>2</v>
      </c>
      <c r="B229" s="12" t="s">
        <v>167</v>
      </c>
      <c r="C229" s="13" t="s">
        <v>13</v>
      </c>
      <c r="D229" s="14">
        <v>10</v>
      </c>
      <c r="E229" s="24" t="s">
        <v>167</v>
      </c>
      <c r="F229" s="9"/>
      <c r="G229" s="10">
        <v>10</v>
      </c>
    </row>
    <row r="230" spans="1:7" ht="15.75" x14ac:dyDescent="0.25">
      <c r="A230" s="32">
        <v>3</v>
      </c>
      <c r="B230" s="33" t="s">
        <v>168</v>
      </c>
      <c r="C230" s="27" t="s">
        <v>34</v>
      </c>
      <c r="D230" s="34">
        <v>25</v>
      </c>
      <c r="E230" s="24" t="s">
        <v>168</v>
      </c>
      <c r="F230" s="9"/>
      <c r="G230" s="35">
        <v>25</v>
      </c>
    </row>
    <row r="231" spans="1:7" ht="15.75" x14ac:dyDescent="0.25">
      <c r="A231" s="32">
        <v>4</v>
      </c>
      <c r="B231" s="33" t="s">
        <v>636</v>
      </c>
      <c r="C231" s="27" t="s">
        <v>34</v>
      </c>
      <c r="D231" s="34">
        <v>25</v>
      </c>
      <c r="E231" s="24" t="s">
        <v>168</v>
      </c>
      <c r="F231" s="9" t="s">
        <v>169</v>
      </c>
      <c r="G231" s="35">
        <v>25</v>
      </c>
    </row>
    <row r="232" spans="1:7" ht="15.75" x14ac:dyDescent="0.25">
      <c r="A232" s="11">
        <v>5</v>
      </c>
      <c r="B232" s="12" t="s">
        <v>167</v>
      </c>
      <c r="C232" s="13" t="s">
        <v>13</v>
      </c>
      <c r="D232" s="14">
        <v>25</v>
      </c>
      <c r="E232" s="24" t="s">
        <v>167</v>
      </c>
      <c r="F232" s="9"/>
      <c r="G232" s="10">
        <v>25</v>
      </c>
    </row>
    <row r="233" spans="1:7" ht="15.75" x14ac:dyDescent="0.25">
      <c r="A233" s="32">
        <v>6</v>
      </c>
      <c r="B233" s="33" t="s">
        <v>170</v>
      </c>
      <c r="C233" s="27" t="s">
        <v>34</v>
      </c>
      <c r="D233" s="34">
        <v>50</v>
      </c>
      <c r="E233" s="24" t="s">
        <v>170</v>
      </c>
      <c r="F233" s="9"/>
      <c r="G233" s="35">
        <v>50</v>
      </c>
    </row>
    <row r="234" spans="1:7" ht="15.75" x14ac:dyDescent="0.25">
      <c r="A234" s="32">
        <v>7</v>
      </c>
      <c r="B234" s="33" t="s">
        <v>171</v>
      </c>
      <c r="C234" s="27" t="s">
        <v>34</v>
      </c>
      <c r="D234" s="34">
        <v>50</v>
      </c>
      <c r="E234" s="24" t="s">
        <v>172</v>
      </c>
      <c r="F234" s="9" t="s">
        <v>173</v>
      </c>
      <c r="G234" s="35">
        <v>50</v>
      </c>
    </row>
    <row r="235" spans="1:7" ht="15.75" x14ac:dyDescent="0.25">
      <c r="A235" s="32">
        <v>8</v>
      </c>
      <c r="B235" s="33" t="s">
        <v>174</v>
      </c>
      <c r="C235" s="27" t="s">
        <v>34</v>
      </c>
      <c r="D235" s="34">
        <v>50</v>
      </c>
      <c r="E235" s="24" t="s">
        <v>174</v>
      </c>
      <c r="F235" s="9"/>
      <c r="G235" s="35">
        <v>50</v>
      </c>
    </row>
    <row r="236" spans="1:7" ht="15.75" x14ac:dyDescent="0.25">
      <c r="A236" s="32">
        <v>9</v>
      </c>
      <c r="B236" s="33" t="s">
        <v>175</v>
      </c>
      <c r="C236" s="27" t="s">
        <v>34</v>
      </c>
      <c r="D236" s="34">
        <v>50</v>
      </c>
      <c r="E236" s="24" t="s">
        <v>175</v>
      </c>
      <c r="F236" s="9"/>
      <c r="G236" s="35">
        <v>50</v>
      </c>
    </row>
    <row r="237" spans="1:7" ht="15.75" x14ac:dyDescent="0.25">
      <c r="A237" s="32">
        <v>10</v>
      </c>
      <c r="B237" s="33" t="s">
        <v>176</v>
      </c>
      <c r="C237" s="27" t="s">
        <v>177</v>
      </c>
      <c r="D237" s="34">
        <v>50</v>
      </c>
      <c r="E237" s="24" t="s">
        <v>178</v>
      </c>
      <c r="F237" s="9" t="s">
        <v>173</v>
      </c>
      <c r="G237" s="35">
        <v>50</v>
      </c>
    </row>
    <row r="238" spans="1:7" ht="15.75" x14ac:dyDescent="0.25">
      <c r="A238" s="32">
        <v>11</v>
      </c>
      <c r="B238" s="33" t="s">
        <v>179</v>
      </c>
      <c r="C238" s="27" t="s">
        <v>18</v>
      </c>
      <c r="D238" s="34">
        <v>50</v>
      </c>
      <c r="E238" s="24" t="s">
        <v>179</v>
      </c>
      <c r="F238" s="9"/>
      <c r="G238" s="35">
        <v>50</v>
      </c>
    </row>
    <row r="239" spans="1:7" ht="15.75" x14ac:dyDescent="0.25">
      <c r="A239" s="32">
        <v>12</v>
      </c>
      <c r="B239" s="33" t="s">
        <v>180</v>
      </c>
      <c r="C239" s="27" t="s">
        <v>18</v>
      </c>
      <c r="D239" s="34">
        <v>50</v>
      </c>
      <c r="E239" s="24" t="s">
        <v>181</v>
      </c>
      <c r="F239" s="9" t="s">
        <v>182</v>
      </c>
      <c r="G239" s="35">
        <v>50</v>
      </c>
    </row>
    <row r="240" spans="1:7" ht="15.75" x14ac:dyDescent="0.25">
      <c r="A240" s="32">
        <v>13</v>
      </c>
      <c r="B240" s="33" t="s">
        <v>183</v>
      </c>
      <c r="C240" s="27" t="s">
        <v>18</v>
      </c>
      <c r="D240" s="34">
        <v>51</v>
      </c>
      <c r="E240" s="24" t="s">
        <v>181</v>
      </c>
      <c r="F240" s="9" t="s">
        <v>184</v>
      </c>
      <c r="G240" s="35">
        <v>51</v>
      </c>
    </row>
    <row r="241" spans="1:7" ht="15.75" x14ac:dyDescent="0.25">
      <c r="A241" s="32">
        <v>14</v>
      </c>
      <c r="B241" s="33" t="s">
        <v>185</v>
      </c>
      <c r="C241" s="27" t="s">
        <v>18</v>
      </c>
      <c r="D241" s="34">
        <v>50</v>
      </c>
      <c r="E241" s="24" t="s">
        <v>181</v>
      </c>
      <c r="F241" s="9" t="s">
        <v>186</v>
      </c>
      <c r="G241" s="35">
        <v>50</v>
      </c>
    </row>
    <row r="242" spans="1:7" ht="15.75" x14ac:dyDescent="0.25">
      <c r="A242" s="32">
        <v>15</v>
      </c>
      <c r="B242" s="33" t="s">
        <v>187</v>
      </c>
      <c r="C242" s="27" t="s">
        <v>18</v>
      </c>
      <c r="D242" s="34">
        <v>50</v>
      </c>
      <c r="E242" s="24" t="s">
        <v>187</v>
      </c>
      <c r="F242" s="9"/>
      <c r="G242" s="35">
        <v>50</v>
      </c>
    </row>
    <row r="243" spans="1:7" ht="15.75" x14ac:dyDescent="0.25">
      <c r="A243" s="32">
        <v>16</v>
      </c>
      <c r="B243" s="33" t="s">
        <v>188</v>
      </c>
      <c r="C243" s="27" t="s">
        <v>18</v>
      </c>
      <c r="D243" s="34">
        <v>50</v>
      </c>
      <c r="E243" s="24" t="s">
        <v>189</v>
      </c>
      <c r="F243" s="9" t="s">
        <v>182</v>
      </c>
      <c r="G243" s="35">
        <v>50</v>
      </c>
    </row>
    <row r="244" spans="1:7" ht="15.75" x14ac:dyDescent="0.25">
      <c r="A244" s="32">
        <v>17</v>
      </c>
      <c r="B244" s="33" t="s">
        <v>190</v>
      </c>
      <c r="C244" s="27" t="s">
        <v>18</v>
      </c>
      <c r="D244" s="34">
        <v>50</v>
      </c>
      <c r="E244" s="24" t="s">
        <v>189</v>
      </c>
      <c r="F244" s="9" t="s">
        <v>184</v>
      </c>
      <c r="G244" s="35">
        <v>50</v>
      </c>
    </row>
    <row r="245" spans="1:7" ht="15.75" x14ac:dyDescent="0.25">
      <c r="A245" s="32">
        <v>18</v>
      </c>
      <c r="B245" s="33" t="s">
        <v>191</v>
      </c>
      <c r="C245" s="27" t="s">
        <v>18</v>
      </c>
      <c r="D245" s="34">
        <v>50</v>
      </c>
      <c r="E245" s="24" t="s">
        <v>189</v>
      </c>
      <c r="F245" s="9" t="s">
        <v>186</v>
      </c>
      <c r="G245" s="35">
        <v>50</v>
      </c>
    </row>
    <row r="246" spans="1:7" ht="15.75" x14ac:dyDescent="0.25">
      <c r="A246" s="32">
        <v>19</v>
      </c>
      <c r="B246" s="33" t="s">
        <v>192</v>
      </c>
      <c r="C246" s="27" t="s">
        <v>18</v>
      </c>
      <c r="D246" s="34">
        <v>50</v>
      </c>
      <c r="E246" s="24" t="s">
        <v>192</v>
      </c>
      <c r="F246" s="9"/>
      <c r="G246" s="35">
        <v>50</v>
      </c>
    </row>
    <row r="247" spans="1:7" ht="15.75" x14ac:dyDescent="0.25">
      <c r="A247" s="32">
        <v>20</v>
      </c>
      <c r="B247" s="33" t="s">
        <v>193</v>
      </c>
      <c r="C247" s="27" t="s">
        <v>18</v>
      </c>
      <c r="D247" s="34">
        <v>50</v>
      </c>
      <c r="E247" s="24" t="s">
        <v>194</v>
      </c>
      <c r="F247" s="9" t="s">
        <v>182</v>
      </c>
      <c r="G247" s="35">
        <v>50</v>
      </c>
    </row>
    <row r="248" spans="1:7" ht="15.75" x14ac:dyDescent="0.25">
      <c r="A248" s="32">
        <v>21</v>
      </c>
      <c r="B248" s="33" t="s">
        <v>195</v>
      </c>
      <c r="C248" s="27" t="s">
        <v>18</v>
      </c>
      <c r="D248" s="34">
        <v>50</v>
      </c>
      <c r="E248" s="24" t="s">
        <v>194</v>
      </c>
      <c r="F248" s="9" t="s">
        <v>184</v>
      </c>
      <c r="G248" s="35">
        <v>50</v>
      </c>
    </row>
    <row r="249" spans="1:7" ht="15.75" x14ac:dyDescent="0.25">
      <c r="A249" s="32">
        <v>22</v>
      </c>
      <c r="B249" s="33" t="s">
        <v>196</v>
      </c>
      <c r="C249" s="27" t="s">
        <v>18</v>
      </c>
      <c r="D249" s="34">
        <v>50</v>
      </c>
      <c r="E249" s="24" t="s">
        <v>196</v>
      </c>
      <c r="F249" s="9"/>
      <c r="G249" s="35">
        <v>50</v>
      </c>
    </row>
    <row r="250" spans="1:7" ht="15.75" x14ac:dyDescent="0.25">
      <c r="A250" s="32">
        <v>23</v>
      </c>
      <c r="B250" s="33" t="s">
        <v>197</v>
      </c>
      <c r="C250" s="27" t="s">
        <v>18</v>
      </c>
      <c r="D250" s="34">
        <v>50</v>
      </c>
      <c r="E250" s="24" t="s">
        <v>198</v>
      </c>
      <c r="F250" s="9" t="s">
        <v>182</v>
      </c>
      <c r="G250" s="35">
        <v>50</v>
      </c>
    </row>
    <row r="251" spans="1:7" ht="15.75" x14ac:dyDescent="0.25">
      <c r="A251" s="32">
        <v>24</v>
      </c>
      <c r="B251" s="33" t="s">
        <v>199</v>
      </c>
      <c r="C251" s="27" t="s">
        <v>18</v>
      </c>
      <c r="D251" s="34">
        <v>50</v>
      </c>
      <c r="E251" s="24" t="s">
        <v>198</v>
      </c>
      <c r="F251" s="9" t="s">
        <v>184</v>
      </c>
      <c r="G251" s="35">
        <v>50</v>
      </c>
    </row>
    <row r="252" spans="1:7" ht="15.75" x14ac:dyDescent="0.25">
      <c r="A252" s="32">
        <v>25</v>
      </c>
      <c r="B252" s="33" t="s">
        <v>200</v>
      </c>
      <c r="C252" s="27" t="s">
        <v>18</v>
      </c>
      <c r="D252" s="34">
        <v>50</v>
      </c>
      <c r="E252" s="24" t="s">
        <v>198</v>
      </c>
      <c r="F252" s="9" t="s">
        <v>186</v>
      </c>
      <c r="G252" s="35">
        <v>50</v>
      </c>
    </row>
    <row r="253" spans="1:7" ht="15.75" x14ac:dyDescent="0.25">
      <c r="A253" s="32">
        <v>26</v>
      </c>
      <c r="B253" s="33" t="s">
        <v>201</v>
      </c>
      <c r="C253" s="27" t="s">
        <v>18</v>
      </c>
      <c r="D253" s="34">
        <v>50</v>
      </c>
      <c r="E253" s="24" t="s">
        <v>201</v>
      </c>
      <c r="F253" s="9"/>
      <c r="G253" s="35">
        <v>50</v>
      </c>
    </row>
    <row r="254" spans="1:7" ht="15.75" x14ac:dyDescent="0.25">
      <c r="A254" s="32">
        <v>27</v>
      </c>
      <c r="B254" s="33" t="s">
        <v>202</v>
      </c>
      <c r="C254" s="28" t="s">
        <v>18</v>
      </c>
      <c r="D254" s="30">
        <v>50</v>
      </c>
      <c r="E254" s="24" t="s">
        <v>202</v>
      </c>
      <c r="F254" s="9"/>
      <c r="G254" s="31">
        <v>50</v>
      </c>
    </row>
    <row r="255" spans="1:7" ht="15.75" x14ac:dyDescent="0.25">
      <c r="A255" s="32">
        <v>28</v>
      </c>
      <c r="B255" s="33" t="s">
        <v>203</v>
      </c>
      <c r="C255" s="28" t="s">
        <v>18</v>
      </c>
      <c r="D255" s="30">
        <v>50</v>
      </c>
      <c r="E255" s="24" t="s">
        <v>204</v>
      </c>
      <c r="F255" s="9" t="s">
        <v>205</v>
      </c>
      <c r="G255" s="31">
        <v>50</v>
      </c>
    </row>
    <row r="256" spans="1:7" ht="15.75" x14ac:dyDescent="0.25">
      <c r="A256" s="32">
        <v>29</v>
      </c>
      <c r="B256" s="33" t="s">
        <v>206</v>
      </c>
      <c r="C256" s="28" t="s">
        <v>18</v>
      </c>
      <c r="D256" s="30">
        <v>50</v>
      </c>
      <c r="E256" s="24" t="s">
        <v>207</v>
      </c>
      <c r="F256" s="9" t="s">
        <v>182</v>
      </c>
      <c r="G256" s="31">
        <v>50</v>
      </c>
    </row>
    <row r="257" spans="1:7" ht="15.75" x14ac:dyDescent="0.25">
      <c r="A257" s="32">
        <v>30</v>
      </c>
      <c r="B257" s="33" t="s">
        <v>208</v>
      </c>
      <c r="C257" s="28" t="s">
        <v>18</v>
      </c>
      <c r="D257" s="30">
        <v>50</v>
      </c>
      <c r="E257" s="24" t="s">
        <v>207</v>
      </c>
      <c r="F257" s="9" t="s">
        <v>184</v>
      </c>
      <c r="G257" s="31">
        <v>50</v>
      </c>
    </row>
    <row r="258" spans="1:7" ht="15.75" x14ac:dyDescent="0.25">
      <c r="A258" s="32">
        <v>31</v>
      </c>
      <c r="B258" s="33" t="s">
        <v>209</v>
      </c>
      <c r="C258" s="28" t="s">
        <v>210</v>
      </c>
      <c r="D258" s="30">
        <v>50</v>
      </c>
      <c r="E258" s="24" t="s">
        <v>207</v>
      </c>
      <c r="F258" s="9" t="s">
        <v>186</v>
      </c>
      <c r="G258" s="31">
        <v>50</v>
      </c>
    </row>
    <row r="259" spans="1:7" ht="15.75" x14ac:dyDescent="0.25">
      <c r="A259" s="32">
        <v>32</v>
      </c>
      <c r="B259" s="33" t="s">
        <v>204</v>
      </c>
      <c r="C259" s="28" t="s">
        <v>18</v>
      </c>
      <c r="D259" s="30">
        <v>50</v>
      </c>
      <c r="E259" s="24" t="s">
        <v>204</v>
      </c>
      <c r="F259" s="9"/>
      <c r="G259" s="31">
        <v>50</v>
      </c>
    </row>
    <row r="260" spans="1:7" ht="15.75" x14ac:dyDescent="0.25">
      <c r="A260" s="32">
        <v>33</v>
      </c>
      <c r="B260" s="33" t="s">
        <v>211</v>
      </c>
      <c r="C260" s="28" t="s">
        <v>18</v>
      </c>
      <c r="D260" s="30">
        <v>50</v>
      </c>
      <c r="E260" s="24" t="s">
        <v>212</v>
      </c>
      <c r="F260" s="9" t="s">
        <v>205</v>
      </c>
      <c r="G260" s="31">
        <v>50</v>
      </c>
    </row>
    <row r="261" spans="1:7" ht="15.75" x14ac:dyDescent="0.25">
      <c r="A261" s="32">
        <v>34</v>
      </c>
      <c r="B261" s="33" t="s">
        <v>213</v>
      </c>
      <c r="C261" s="28" t="s">
        <v>18</v>
      </c>
      <c r="D261" s="30">
        <v>50</v>
      </c>
      <c r="E261" s="24" t="s">
        <v>214</v>
      </c>
      <c r="F261" s="9" t="s">
        <v>182</v>
      </c>
      <c r="G261" s="31">
        <v>50</v>
      </c>
    </row>
    <row r="262" spans="1:7" ht="15.75" x14ac:dyDescent="0.25">
      <c r="A262" s="32">
        <v>35</v>
      </c>
      <c r="B262" s="33" t="s">
        <v>215</v>
      </c>
      <c r="C262" s="28" t="s">
        <v>18</v>
      </c>
      <c r="D262" s="30">
        <v>50</v>
      </c>
      <c r="E262" s="24" t="s">
        <v>214</v>
      </c>
      <c r="F262" s="9" t="s">
        <v>184</v>
      </c>
      <c r="G262" s="31">
        <v>50</v>
      </c>
    </row>
    <row r="263" spans="1:7" ht="15.75" x14ac:dyDescent="0.25">
      <c r="A263" s="32">
        <v>36</v>
      </c>
      <c r="B263" s="33" t="s">
        <v>216</v>
      </c>
      <c r="C263" s="28" t="s">
        <v>18</v>
      </c>
      <c r="D263" s="30">
        <v>50</v>
      </c>
      <c r="E263" s="24" t="s">
        <v>214</v>
      </c>
      <c r="F263" s="9" t="s">
        <v>186</v>
      </c>
      <c r="G263" s="31">
        <v>50</v>
      </c>
    </row>
    <row r="264" spans="1:7" ht="15.75" x14ac:dyDescent="0.25">
      <c r="A264" s="32">
        <v>37</v>
      </c>
      <c r="B264" s="33" t="s">
        <v>212</v>
      </c>
      <c r="C264" s="28" t="s">
        <v>18</v>
      </c>
      <c r="D264" s="30">
        <v>50</v>
      </c>
      <c r="E264" s="24" t="s">
        <v>212</v>
      </c>
      <c r="F264" s="9"/>
      <c r="G264" s="31">
        <v>50</v>
      </c>
    </row>
    <row r="265" spans="1:7" ht="15.75" x14ac:dyDescent="0.25">
      <c r="A265" s="32">
        <v>38</v>
      </c>
      <c r="B265" s="33" t="s">
        <v>217</v>
      </c>
      <c r="C265" s="28" t="s">
        <v>18</v>
      </c>
      <c r="D265" s="30">
        <v>50</v>
      </c>
      <c r="E265" s="24" t="s">
        <v>218</v>
      </c>
      <c r="F265" s="9" t="s">
        <v>182</v>
      </c>
      <c r="G265" s="31">
        <v>50</v>
      </c>
    </row>
    <row r="266" spans="1:7" ht="15.75" x14ac:dyDescent="0.25">
      <c r="A266" s="32">
        <v>39</v>
      </c>
      <c r="B266" s="33" t="s">
        <v>219</v>
      </c>
      <c r="C266" s="28" t="s">
        <v>18</v>
      </c>
      <c r="D266" s="30">
        <v>50</v>
      </c>
      <c r="E266" s="24" t="s">
        <v>219</v>
      </c>
      <c r="F266" s="9"/>
      <c r="G266" s="31">
        <v>50</v>
      </c>
    </row>
    <row r="267" spans="1:7" ht="15.75" x14ac:dyDescent="0.25">
      <c r="A267" s="32">
        <v>40</v>
      </c>
      <c r="B267" s="33" t="s">
        <v>220</v>
      </c>
      <c r="C267" s="28" t="s">
        <v>18</v>
      </c>
      <c r="D267" s="30">
        <v>50</v>
      </c>
      <c r="E267" s="24" t="s">
        <v>221</v>
      </c>
      <c r="F267" s="9" t="s">
        <v>222</v>
      </c>
      <c r="G267" s="31">
        <v>50</v>
      </c>
    </row>
    <row r="268" spans="1:7" ht="15.75" x14ac:dyDescent="0.25">
      <c r="A268" s="32">
        <v>41</v>
      </c>
      <c r="B268" s="33" t="s">
        <v>223</v>
      </c>
      <c r="C268" s="28" t="s">
        <v>18</v>
      </c>
      <c r="D268" s="30">
        <v>50</v>
      </c>
      <c r="E268" s="24" t="s">
        <v>221</v>
      </c>
      <c r="F268" s="9" t="s">
        <v>182</v>
      </c>
      <c r="G268" s="31">
        <v>50</v>
      </c>
    </row>
    <row r="269" spans="1:7" ht="15.75" x14ac:dyDescent="0.25">
      <c r="A269" s="32">
        <v>42</v>
      </c>
      <c r="B269" s="33">
        <v>551</v>
      </c>
      <c r="C269" s="28" t="s">
        <v>17</v>
      </c>
      <c r="D269" s="30" t="s">
        <v>29</v>
      </c>
      <c r="E269" s="24">
        <v>551</v>
      </c>
      <c r="F269" s="9"/>
      <c r="G269" s="31" t="s">
        <v>29</v>
      </c>
    </row>
    <row r="270" spans="1:7" ht="15.75" x14ac:dyDescent="0.25">
      <c r="A270" s="32">
        <v>43</v>
      </c>
      <c r="B270" s="33" t="s">
        <v>171</v>
      </c>
      <c r="C270" s="28" t="s">
        <v>17</v>
      </c>
      <c r="D270" s="30" t="s">
        <v>29</v>
      </c>
      <c r="E270" s="24" t="s">
        <v>172</v>
      </c>
      <c r="F270" s="9" t="s">
        <v>173</v>
      </c>
      <c r="G270" s="31" t="s">
        <v>29</v>
      </c>
    </row>
    <row r="271" spans="1:7" ht="15.75" x14ac:dyDescent="0.25">
      <c r="A271" s="32">
        <v>44</v>
      </c>
      <c r="B271" s="33" t="s">
        <v>178</v>
      </c>
      <c r="C271" s="28" t="s">
        <v>17</v>
      </c>
      <c r="D271" s="30" t="s">
        <v>29</v>
      </c>
      <c r="E271" s="24" t="s">
        <v>178</v>
      </c>
      <c r="F271" s="9"/>
      <c r="G271" s="31" t="s">
        <v>29</v>
      </c>
    </row>
    <row r="272" spans="1:7" ht="15.75" x14ac:dyDescent="0.25">
      <c r="A272" s="32">
        <v>45</v>
      </c>
      <c r="B272" s="33" t="s">
        <v>176</v>
      </c>
      <c r="C272" s="28" t="s">
        <v>17</v>
      </c>
      <c r="D272" s="30" t="s">
        <v>29</v>
      </c>
      <c r="E272" s="24" t="s">
        <v>175</v>
      </c>
      <c r="F272" s="9" t="s">
        <v>173</v>
      </c>
      <c r="G272" s="31" t="s">
        <v>29</v>
      </c>
    </row>
    <row r="273" spans="1:7" ht="15.75" x14ac:dyDescent="0.25">
      <c r="A273" s="32">
        <v>46</v>
      </c>
      <c r="B273" s="33" t="s">
        <v>40</v>
      </c>
      <c r="C273" s="28" t="s">
        <v>18</v>
      </c>
      <c r="D273" s="30" t="s">
        <v>29</v>
      </c>
      <c r="E273" s="24" t="s">
        <v>40</v>
      </c>
      <c r="F273" s="9"/>
      <c r="G273" s="31" t="s">
        <v>29</v>
      </c>
    </row>
    <row r="274" spans="1:7" ht="15.75" x14ac:dyDescent="0.25">
      <c r="A274" s="32">
        <v>47</v>
      </c>
      <c r="B274" s="33" t="s">
        <v>224</v>
      </c>
      <c r="C274" s="28" t="s">
        <v>18</v>
      </c>
      <c r="D274" s="30" t="s">
        <v>29</v>
      </c>
      <c r="E274" s="24" t="s">
        <v>187</v>
      </c>
      <c r="F274" s="9" t="s">
        <v>182</v>
      </c>
      <c r="G274" s="31" t="s">
        <v>29</v>
      </c>
    </row>
    <row r="275" spans="1:7" ht="15.75" x14ac:dyDescent="0.25">
      <c r="A275" s="32">
        <v>48</v>
      </c>
      <c r="B275" s="33" t="s">
        <v>190</v>
      </c>
      <c r="C275" s="28" t="s">
        <v>18</v>
      </c>
      <c r="D275" s="30" t="s">
        <v>29</v>
      </c>
      <c r="E275" s="24" t="s">
        <v>189</v>
      </c>
      <c r="F275" s="9" t="s">
        <v>184</v>
      </c>
      <c r="G275" s="31" t="s">
        <v>29</v>
      </c>
    </row>
    <row r="276" spans="1:7" ht="15.75" x14ac:dyDescent="0.25">
      <c r="A276" s="32">
        <v>49</v>
      </c>
      <c r="B276" s="33" t="s">
        <v>192</v>
      </c>
      <c r="C276" s="28" t="s">
        <v>17</v>
      </c>
      <c r="D276" s="30" t="s">
        <v>29</v>
      </c>
      <c r="E276" s="24" t="s">
        <v>192</v>
      </c>
      <c r="F276" s="9"/>
      <c r="G276" s="31" t="s">
        <v>29</v>
      </c>
    </row>
    <row r="277" spans="1:7" ht="15.75" x14ac:dyDescent="0.25">
      <c r="A277" s="32">
        <v>50</v>
      </c>
      <c r="B277" s="33">
        <v>562</v>
      </c>
      <c r="C277" s="28" t="s">
        <v>18</v>
      </c>
      <c r="D277" s="30" t="s">
        <v>29</v>
      </c>
      <c r="E277" s="24">
        <v>562</v>
      </c>
      <c r="F277" s="9"/>
      <c r="G277" s="31" t="s">
        <v>29</v>
      </c>
    </row>
    <row r="278" spans="1:7" ht="15.75" x14ac:dyDescent="0.25">
      <c r="A278" s="32">
        <v>51</v>
      </c>
      <c r="B278" s="33" t="s">
        <v>206</v>
      </c>
      <c r="C278" s="28" t="s">
        <v>18</v>
      </c>
      <c r="D278" s="30" t="s">
        <v>29</v>
      </c>
      <c r="E278" s="24" t="s">
        <v>202</v>
      </c>
      <c r="F278" s="9" t="s">
        <v>182</v>
      </c>
      <c r="G278" s="31" t="s">
        <v>29</v>
      </c>
    </row>
    <row r="279" spans="1:7" ht="15.75" x14ac:dyDescent="0.25">
      <c r="A279" s="32">
        <v>52</v>
      </c>
      <c r="B279" s="33" t="s">
        <v>208</v>
      </c>
      <c r="C279" s="28" t="s">
        <v>18</v>
      </c>
      <c r="D279" s="30" t="s">
        <v>29</v>
      </c>
      <c r="E279" s="24" t="s">
        <v>207</v>
      </c>
      <c r="F279" s="9" t="s">
        <v>184</v>
      </c>
      <c r="G279" s="31" t="s">
        <v>29</v>
      </c>
    </row>
    <row r="280" spans="1:7" ht="15.75" x14ac:dyDescent="0.25">
      <c r="A280" s="32">
        <v>53</v>
      </c>
      <c r="B280" s="33" t="s">
        <v>209</v>
      </c>
      <c r="C280" s="28" t="s">
        <v>210</v>
      </c>
      <c r="D280" s="30" t="s">
        <v>29</v>
      </c>
      <c r="E280" s="24" t="s">
        <v>207</v>
      </c>
      <c r="F280" s="9" t="s">
        <v>186</v>
      </c>
      <c r="G280" s="31" t="s">
        <v>29</v>
      </c>
    </row>
    <row r="281" spans="1:7" ht="15.75" x14ac:dyDescent="0.25">
      <c r="A281" s="32">
        <v>54</v>
      </c>
      <c r="B281" s="33" t="s">
        <v>204</v>
      </c>
      <c r="C281" s="28" t="s">
        <v>18</v>
      </c>
      <c r="D281" s="30" t="s">
        <v>29</v>
      </c>
      <c r="E281" s="24" t="s">
        <v>204</v>
      </c>
      <c r="F281" s="9"/>
      <c r="G281" s="31" t="s">
        <v>29</v>
      </c>
    </row>
    <row r="282" spans="1:7" ht="15.75" x14ac:dyDescent="0.25">
      <c r="A282" s="32">
        <v>55</v>
      </c>
      <c r="B282" s="33" t="s">
        <v>225</v>
      </c>
      <c r="C282" s="28" t="s">
        <v>18</v>
      </c>
      <c r="D282" s="30" t="s">
        <v>29</v>
      </c>
      <c r="E282" s="24" t="s">
        <v>226</v>
      </c>
      <c r="F282" s="9" t="s">
        <v>227</v>
      </c>
      <c r="G282" s="31" t="s">
        <v>29</v>
      </c>
    </row>
    <row r="283" spans="1:7" ht="15.75" x14ac:dyDescent="0.25">
      <c r="A283" s="32">
        <v>56</v>
      </c>
      <c r="B283" s="33" t="s">
        <v>228</v>
      </c>
      <c r="C283" s="28" t="s">
        <v>18</v>
      </c>
      <c r="D283" s="30" t="s">
        <v>29</v>
      </c>
      <c r="E283" s="24" t="s">
        <v>226</v>
      </c>
      <c r="F283" s="9" t="s">
        <v>182</v>
      </c>
      <c r="G283" s="31" t="s">
        <v>29</v>
      </c>
    </row>
    <row r="284" spans="1:7" ht="15.75" x14ac:dyDescent="0.25">
      <c r="A284" s="32">
        <v>57</v>
      </c>
      <c r="B284" s="33" t="s">
        <v>229</v>
      </c>
      <c r="C284" s="28" t="s">
        <v>18</v>
      </c>
      <c r="D284" s="30" t="s">
        <v>29</v>
      </c>
      <c r="E284" s="24" t="s">
        <v>226</v>
      </c>
      <c r="F284" s="9" t="s">
        <v>184</v>
      </c>
      <c r="G284" s="31" t="s">
        <v>29</v>
      </c>
    </row>
    <row r="285" spans="1:7" ht="15.75" x14ac:dyDescent="0.25">
      <c r="A285" s="32">
        <v>58</v>
      </c>
      <c r="B285" s="33" t="s">
        <v>230</v>
      </c>
      <c r="C285" s="28" t="s">
        <v>18</v>
      </c>
      <c r="D285" s="30" t="s">
        <v>29</v>
      </c>
      <c r="E285" s="24" t="s">
        <v>226</v>
      </c>
      <c r="F285" s="9" t="s">
        <v>186</v>
      </c>
      <c r="G285" s="31" t="s">
        <v>29</v>
      </c>
    </row>
    <row r="286" spans="1:7" ht="15.75" x14ac:dyDescent="0.25">
      <c r="A286" s="32">
        <v>59</v>
      </c>
      <c r="B286" s="33">
        <v>566</v>
      </c>
      <c r="C286" s="28" t="s">
        <v>18</v>
      </c>
      <c r="D286" s="30" t="s">
        <v>29</v>
      </c>
      <c r="E286" s="24">
        <v>566</v>
      </c>
      <c r="F286" s="9"/>
      <c r="G286" s="31" t="s">
        <v>29</v>
      </c>
    </row>
    <row r="287" spans="1:7" ht="15.75" x14ac:dyDescent="0.25">
      <c r="A287" s="32">
        <v>60</v>
      </c>
      <c r="B287" s="33" t="s">
        <v>231</v>
      </c>
      <c r="C287" s="28" t="s">
        <v>18</v>
      </c>
      <c r="D287" s="30" t="s">
        <v>29</v>
      </c>
      <c r="E287" s="24">
        <v>566</v>
      </c>
      <c r="F287" s="9" t="s">
        <v>227</v>
      </c>
      <c r="G287" s="31" t="s">
        <v>29</v>
      </c>
    </row>
    <row r="288" spans="1:7" ht="15.75" x14ac:dyDescent="0.25">
      <c r="A288" s="32">
        <v>61</v>
      </c>
      <c r="B288" s="33" t="s">
        <v>43</v>
      </c>
      <c r="C288" s="28" t="s">
        <v>18</v>
      </c>
      <c r="D288" s="30" t="s">
        <v>29</v>
      </c>
      <c r="E288" s="24" t="s">
        <v>43</v>
      </c>
      <c r="F288" s="9"/>
      <c r="G288" s="31" t="s">
        <v>29</v>
      </c>
    </row>
    <row r="289" spans="1:7" ht="15.75" x14ac:dyDescent="0.25">
      <c r="A289" s="32">
        <v>62</v>
      </c>
      <c r="B289" s="33" t="s">
        <v>220</v>
      </c>
      <c r="C289" s="28" t="s">
        <v>18</v>
      </c>
      <c r="D289" s="30" t="s">
        <v>29</v>
      </c>
      <c r="E289" s="24" t="s">
        <v>221</v>
      </c>
      <c r="F289" s="9" t="s">
        <v>222</v>
      </c>
      <c r="G289" s="31" t="s">
        <v>29</v>
      </c>
    </row>
    <row r="290" spans="1:7" ht="15.75" x14ac:dyDescent="0.25">
      <c r="A290" s="32">
        <v>63</v>
      </c>
      <c r="B290" s="33" t="s">
        <v>232</v>
      </c>
      <c r="C290" s="28" t="s">
        <v>210</v>
      </c>
      <c r="D290" s="30" t="s">
        <v>29</v>
      </c>
      <c r="E290" s="24" t="s">
        <v>233</v>
      </c>
      <c r="F290" s="9" t="s">
        <v>227</v>
      </c>
      <c r="G290" s="31" t="s">
        <v>29</v>
      </c>
    </row>
    <row r="291" spans="1:7" ht="16.5" thickBot="1" x14ac:dyDescent="0.3">
      <c r="A291" s="36">
        <v>64</v>
      </c>
      <c r="B291" s="37" t="s">
        <v>234</v>
      </c>
      <c r="C291" s="38" t="s">
        <v>18</v>
      </c>
      <c r="D291" s="39" t="s">
        <v>29</v>
      </c>
      <c r="E291" s="40" t="s">
        <v>233</v>
      </c>
      <c r="F291" s="41" t="s">
        <v>182</v>
      </c>
      <c r="G291" s="42" t="s">
        <v>29</v>
      </c>
    </row>
  </sheetData>
  <mergeCells count="14">
    <mergeCell ref="A154:G154"/>
    <mergeCell ref="A227:G227"/>
    <mergeCell ref="G2:G3"/>
    <mergeCell ref="A4:G4"/>
    <mergeCell ref="A70:G70"/>
    <mergeCell ref="A96:G96"/>
    <mergeCell ref="A112:G112"/>
    <mergeCell ref="A125:G125"/>
    <mergeCell ref="A2:A3"/>
    <mergeCell ref="B2:B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B2:AO218"/>
  <sheetViews>
    <sheetView zoomScale="82" zoomScaleNormal="82" workbookViewId="0">
      <pane xSplit="9" ySplit="5" topLeftCell="J177" activePane="bottomRight" state="frozen"/>
      <selection pane="topRight" activeCell="F21" sqref="F21:F183"/>
      <selection pane="bottomLeft" activeCell="F21" sqref="F21:F183"/>
      <selection pane="bottomRight" activeCell="F21" sqref="F21:F183"/>
    </sheetView>
  </sheetViews>
  <sheetFormatPr defaultRowHeight="15" x14ac:dyDescent="0.25"/>
  <cols>
    <col min="1" max="1" width="3" customWidth="1"/>
    <col min="2" max="2" width="6.42578125" style="1" bestFit="1" customWidth="1"/>
    <col min="3" max="3" width="14.140625" customWidth="1"/>
    <col min="4" max="4" width="10.7109375" style="1" bestFit="1" customWidth="1"/>
    <col min="5" max="5" width="12" customWidth="1"/>
    <col min="6" max="6" width="14" style="2" bestFit="1" customWidth="1"/>
    <col min="7" max="7" width="10.140625" customWidth="1"/>
    <col min="8" max="8" width="14.140625" style="1" customWidth="1"/>
    <col min="9" max="9" width="5.7109375" style="1" bestFit="1" customWidth="1"/>
    <col min="10" max="10" width="12.42578125" bestFit="1" customWidth="1"/>
    <col min="11" max="11" width="10.42578125" bestFit="1" customWidth="1"/>
    <col min="12" max="13" width="12.140625" bestFit="1" customWidth="1"/>
    <col min="14" max="29" width="12.42578125" bestFit="1" customWidth="1"/>
    <col min="30" max="32" width="12.140625" bestFit="1" customWidth="1"/>
    <col min="33" max="33" width="11.42578125" bestFit="1" customWidth="1"/>
    <col min="34" max="40" width="10.42578125" bestFit="1" customWidth="1"/>
    <col min="41" max="41" width="12.140625" style="51" customWidth="1"/>
  </cols>
  <sheetData>
    <row r="2" spans="2:41" ht="18" customHeight="1" thickBot="1" x14ac:dyDescent="0.3">
      <c r="J2" s="48">
        <f>J5-'TOTAL IN PACKING'!D6</f>
        <v>0</v>
      </c>
      <c r="K2" s="48">
        <f>K5-'TOTAL IN PACKING'!E6</f>
        <v>-319550</v>
      </c>
      <c r="L2" s="48">
        <f>L5-'TOTAL IN PACKING'!F6</f>
        <v>-16500</v>
      </c>
      <c r="M2" s="48">
        <f>M5-'TOTAL IN PACKING'!G6</f>
        <v>-317400</v>
      </c>
      <c r="N2" s="48">
        <f>N5-'TOTAL IN PACKING'!H6</f>
        <v>-255425</v>
      </c>
      <c r="O2" s="48">
        <f>O5-'TOTAL IN PACKING'!I6</f>
        <v>-186775</v>
      </c>
      <c r="P2" s="48">
        <f>P5-'TOTAL IN PACKING'!J6</f>
        <v>0</v>
      </c>
      <c r="Q2" s="48">
        <f>Q5-'TOTAL IN PACKING'!K6</f>
        <v>-15025</v>
      </c>
      <c r="R2" s="48">
        <f>R5-'TOTAL IN PACKING'!L6</f>
        <v>0</v>
      </c>
      <c r="S2" s="48">
        <f>S5-'TOTAL IN PACKING'!M6</f>
        <v>-358025</v>
      </c>
      <c r="T2" s="48">
        <f>T5-'TOTAL IN PACKING'!N6</f>
        <v>-17000</v>
      </c>
      <c r="U2" s="48">
        <f>U5-'TOTAL IN PACKING'!O6</f>
        <v>-90775</v>
      </c>
      <c r="V2" s="48">
        <f>V5-'TOTAL IN PACKING'!P6</f>
        <v>-62350</v>
      </c>
      <c r="W2" s="48">
        <f>W5-'TOTAL IN PACKING'!Q6</f>
        <v>0</v>
      </c>
      <c r="X2" s="48">
        <f>X5-'TOTAL IN PACKING'!R6</f>
        <v>0</v>
      </c>
      <c r="Y2" s="48">
        <f>Y5-'TOTAL IN PACKING'!S6</f>
        <v>-355175</v>
      </c>
      <c r="Z2" s="48">
        <f>Z5-'TOTAL IN PACKING'!T6</f>
        <v>-81050</v>
      </c>
      <c r="AA2" s="48" t="e">
        <f>AA5-'TOTAL IN PACKING'!U6</f>
        <v>#VALUE!</v>
      </c>
      <c r="AB2" s="48">
        <f>AB5-'TOTAL IN PACKING'!V6</f>
        <v>0</v>
      </c>
      <c r="AC2" s="48" t="e">
        <f>AC5-'TOTAL IN PACKING'!W6</f>
        <v>#VALUE!</v>
      </c>
      <c r="AD2" s="48" t="e">
        <f>AD5-'TOTAL IN PACKING'!X6</f>
        <v>#VALUE!</v>
      </c>
      <c r="AE2" s="48">
        <f>AE5-'TOTAL IN PACKING'!Y6</f>
        <v>0</v>
      </c>
      <c r="AF2" s="48">
        <f>AF5-'TOTAL IN PACKING'!Z6</f>
        <v>0</v>
      </c>
      <c r="AG2" s="48">
        <f>AG5-'TOTAL IN PACKING'!AA6</f>
        <v>0</v>
      </c>
      <c r="AH2" s="48">
        <f>AH5-'TOTAL IN PACKING'!AB6</f>
        <v>0</v>
      </c>
      <c r="AI2" s="48">
        <f>AI5-'TOTAL IN PACKING'!AC6</f>
        <v>0</v>
      </c>
      <c r="AJ2" s="48">
        <f>AJ5-'TOTAL IN PACKING'!AD6</f>
        <v>0</v>
      </c>
      <c r="AK2" s="48">
        <f>AK5-'TOTAL IN PACKING'!AE6</f>
        <v>0</v>
      </c>
      <c r="AL2" s="48">
        <f>AL5-'TOTAL IN PACKING'!AF6</f>
        <v>0</v>
      </c>
      <c r="AM2" s="48">
        <f>AM5-'TOTAL IN PACKING'!AG6</f>
        <v>0</v>
      </c>
      <c r="AN2" s="48">
        <f>AN5-'TOTAL IN PACKING'!AH6</f>
        <v>0</v>
      </c>
    </row>
    <row r="3" spans="2:41" ht="15.75" customHeight="1" x14ac:dyDescent="0.25">
      <c r="B3" s="309" t="s">
        <v>0</v>
      </c>
      <c r="C3" s="311" t="s">
        <v>1</v>
      </c>
      <c r="D3" s="311" t="s">
        <v>2</v>
      </c>
      <c r="E3" s="314" t="s">
        <v>3</v>
      </c>
      <c r="F3" s="316" t="s">
        <v>4</v>
      </c>
      <c r="G3" s="316" t="s">
        <v>5</v>
      </c>
      <c r="H3" s="316" t="s">
        <v>235</v>
      </c>
      <c r="I3" s="316" t="s">
        <v>6</v>
      </c>
      <c r="J3" s="318" t="s">
        <v>236</v>
      </c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318"/>
      <c r="Z3" s="318"/>
      <c r="AA3" s="318"/>
      <c r="AB3" s="318"/>
      <c r="AC3" s="318"/>
      <c r="AD3" s="318"/>
      <c r="AE3" s="318"/>
      <c r="AF3" s="318"/>
      <c r="AG3" s="318"/>
      <c r="AH3" s="318"/>
      <c r="AI3" s="318"/>
      <c r="AJ3" s="318"/>
      <c r="AK3" s="318"/>
      <c r="AL3" s="318"/>
      <c r="AM3" s="318"/>
      <c r="AN3" s="318"/>
      <c r="AO3" s="319" t="s">
        <v>237</v>
      </c>
    </row>
    <row r="4" spans="2:41" ht="15.75" x14ac:dyDescent="0.25">
      <c r="B4" s="310"/>
      <c r="C4" s="312"/>
      <c r="D4" s="313"/>
      <c r="E4" s="315" t="s">
        <v>7</v>
      </c>
      <c r="F4" s="317"/>
      <c r="G4" s="317"/>
      <c r="H4" s="317"/>
      <c r="I4" s="317" t="s">
        <v>7</v>
      </c>
      <c r="J4" s="43">
        <v>1</v>
      </c>
      <c r="K4" s="43">
        <v>2</v>
      </c>
      <c r="L4" s="43">
        <v>3</v>
      </c>
      <c r="M4" s="43">
        <v>4</v>
      </c>
      <c r="N4" s="43">
        <v>5</v>
      </c>
      <c r="O4" s="43">
        <v>6</v>
      </c>
      <c r="P4" s="43">
        <v>7</v>
      </c>
      <c r="Q4" s="43">
        <v>8</v>
      </c>
      <c r="R4" s="43">
        <v>9</v>
      </c>
      <c r="S4" s="43">
        <v>10</v>
      </c>
      <c r="T4" s="43">
        <v>11</v>
      </c>
      <c r="U4" s="43">
        <v>12</v>
      </c>
      <c r="V4" s="43">
        <v>13</v>
      </c>
      <c r="W4" s="43">
        <v>14</v>
      </c>
      <c r="X4" s="43">
        <v>15</v>
      </c>
      <c r="Y4" s="43">
        <v>16</v>
      </c>
      <c r="Z4" s="43">
        <v>17</v>
      </c>
      <c r="AA4" s="43">
        <v>18</v>
      </c>
      <c r="AB4" s="43">
        <v>19</v>
      </c>
      <c r="AC4" s="43">
        <v>20</v>
      </c>
      <c r="AD4" s="43">
        <v>21</v>
      </c>
      <c r="AE4" s="43">
        <v>22</v>
      </c>
      <c r="AF4" s="43">
        <v>23</v>
      </c>
      <c r="AG4" s="43">
        <v>24</v>
      </c>
      <c r="AH4" s="43">
        <v>25</v>
      </c>
      <c r="AI4" s="43">
        <v>26</v>
      </c>
      <c r="AJ4" s="43">
        <v>27</v>
      </c>
      <c r="AK4" s="43">
        <v>28</v>
      </c>
      <c r="AL4" s="43">
        <v>29</v>
      </c>
      <c r="AM4" s="43">
        <v>30</v>
      </c>
      <c r="AN4" s="43">
        <v>31</v>
      </c>
      <c r="AO4" s="320"/>
    </row>
    <row r="5" spans="2:41" ht="18.75" x14ac:dyDescent="0.25">
      <c r="B5" s="60" t="s">
        <v>8</v>
      </c>
      <c r="C5" s="61"/>
      <c r="D5" s="61"/>
      <c r="E5" s="61"/>
      <c r="F5" s="61"/>
      <c r="G5" s="61"/>
      <c r="H5" s="69"/>
      <c r="I5" s="61"/>
      <c r="J5" s="49">
        <f>SUM(J6:J801)</f>
        <v>0</v>
      </c>
      <c r="K5" s="49">
        <f t="shared" ref="K5:AN5" si="0">SUM(K6:K801)</f>
        <v>0</v>
      </c>
      <c r="L5" s="49">
        <f t="shared" si="0"/>
        <v>298175</v>
      </c>
      <c r="M5" s="49">
        <f t="shared" si="0"/>
        <v>0</v>
      </c>
      <c r="N5" s="49">
        <f t="shared" si="0"/>
        <v>37475</v>
      </c>
      <c r="O5" s="49">
        <f t="shared" si="0"/>
        <v>155175</v>
      </c>
      <c r="P5" s="49">
        <f t="shared" si="0"/>
        <v>359700</v>
      </c>
      <c r="Q5" s="49">
        <f t="shared" si="0"/>
        <v>333600</v>
      </c>
      <c r="R5" s="49">
        <f t="shared" si="0"/>
        <v>232725</v>
      </c>
      <c r="S5" s="49">
        <f t="shared" si="0"/>
        <v>0</v>
      </c>
      <c r="T5" s="49">
        <f t="shared" si="0"/>
        <v>289200</v>
      </c>
      <c r="U5" s="49">
        <f t="shared" si="0"/>
        <v>278875</v>
      </c>
      <c r="V5" s="49">
        <f t="shared" si="0"/>
        <v>234475</v>
      </c>
      <c r="W5" s="49">
        <f t="shared" si="0"/>
        <v>444225</v>
      </c>
      <c r="X5" s="49">
        <f t="shared" si="0"/>
        <v>321850</v>
      </c>
      <c r="Y5" s="49">
        <f>SUM(Y6:Y801)</f>
        <v>0</v>
      </c>
      <c r="Z5" s="49">
        <f t="shared" si="0"/>
        <v>0</v>
      </c>
      <c r="AA5" s="49" t="e">
        <f t="shared" si="0"/>
        <v>#VALUE!</v>
      </c>
      <c r="AB5" s="49">
        <f>SUM(AB6:AB801)</f>
        <v>0</v>
      </c>
      <c r="AC5" s="49" t="e">
        <f t="shared" si="0"/>
        <v>#VALUE!</v>
      </c>
      <c r="AD5" s="49" t="e">
        <f t="shared" si="0"/>
        <v>#VALUE!</v>
      </c>
      <c r="AE5" s="49">
        <f t="shared" si="0"/>
        <v>0</v>
      </c>
      <c r="AF5" s="49">
        <f t="shared" si="0"/>
        <v>0</v>
      </c>
      <c r="AG5" s="49">
        <f t="shared" si="0"/>
        <v>0</v>
      </c>
      <c r="AH5" s="49">
        <f t="shared" si="0"/>
        <v>0</v>
      </c>
      <c r="AI5" s="49">
        <f t="shared" si="0"/>
        <v>0</v>
      </c>
      <c r="AJ5" s="49">
        <f t="shared" si="0"/>
        <v>0</v>
      </c>
      <c r="AK5" s="49">
        <f t="shared" si="0"/>
        <v>0</v>
      </c>
      <c r="AL5" s="49">
        <f t="shared" si="0"/>
        <v>0</v>
      </c>
      <c r="AM5" s="49">
        <f t="shared" si="0"/>
        <v>0</v>
      </c>
      <c r="AN5" s="49">
        <f t="shared" si="0"/>
        <v>0</v>
      </c>
      <c r="AO5" s="66" t="e">
        <f>SUM(J5:AN5)</f>
        <v>#VALUE!</v>
      </c>
    </row>
    <row r="6" spans="2:41" ht="15.75" x14ac:dyDescent="0.25">
      <c r="B6" s="5">
        <v>1</v>
      </c>
      <c r="C6" s="6">
        <v>126</v>
      </c>
      <c r="D6" s="7" t="s">
        <v>10</v>
      </c>
      <c r="E6" s="15">
        <v>25</v>
      </c>
      <c r="F6" s="4">
        <v>126</v>
      </c>
      <c r="G6" s="9"/>
      <c r="H6" s="70" t="s">
        <v>251</v>
      </c>
      <c r="I6" s="15">
        <v>25</v>
      </c>
      <c r="J6" s="62">
        <f>SUMIFS('1'!$P$3:$P$1000,'1'!$G$3:$G$1000,'FEED IN PK2'!F6,'1'!$F$3:$F$1000,'FEED IN PK2'!H6)</f>
        <v>0</v>
      </c>
      <c r="K6" s="62">
        <f>SUMIFS('2'!$P$69:$P$1000,'2'!$G$69:$G$1000,'FEED IN PK2'!F6,'2'!$F$69:$F$1000,'FEED IN PK2'!H6)</f>
        <v>0</v>
      </c>
      <c r="L6" s="62">
        <f>SUMIFS('3'!$P$3:$P$1000,'3'!$G$3:$G$1000,'FEED IN PK2'!F6,'3'!$F$3:$F$1000,'FEED IN PK2'!H6)</f>
        <v>0</v>
      </c>
      <c r="M6" s="62">
        <f>SUMIFS('4'!$P$69:$P$998,'4'!$G$69:$G$998,'FEED IN PK2'!F6,'4'!$F$69:$F$998,'FEED IN PK2'!H6)</f>
        <v>0</v>
      </c>
      <c r="N6" s="62">
        <f>SUMIFS('5'!$P$63:$P$1000,'5'!$G$63:$G$1000,'FEED IN PK2'!F6,'5'!$F$63:$F$1000,'FEED IN PK2'!H6)</f>
        <v>0</v>
      </c>
      <c r="O6" s="62">
        <f>SUMIFS('6'!$P$3:$P$1000,'6'!$G$3:$G$1000,'FEED IN PK2'!F6,'6'!$F$3:$F$1000,'FEED IN PK2'!H6)</f>
        <v>0</v>
      </c>
      <c r="P6" s="62">
        <f>SUMIFS('7'!$P$3:$P$1000,'7'!$G$3:$G$1000,'FEED IN PK2'!F6,'7'!$F$3:$F$1000,'FEED IN PK2'!H6)</f>
        <v>0</v>
      </c>
      <c r="Q6" s="62">
        <f>SUMIFS('8'!$P$3:$P$1000,'8'!$G$3:$G$1000,'FEED IN PK2'!F6,'8'!$F$3:$F$1000,'FEED IN PK2'!H6)</f>
        <v>0</v>
      </c>
      <c r="R6" s="62">
        <f>SUMIFS('9'!$P$3:$P$1000,'9'!$G$3:$G$1000,'FEED IN PK2'!F6,'9'!$F$3:$F$1000,'FEED IN PK2'!H6)</f>
        <v>0</v>
      </c>
      <c r="S6" s="62">
        <f>SUMIFS('10'!$P$271:$P$998,'10'!$G$271:$G$998,'FEED IN PK2'!F6,'10'!$F$271:$F$998,'FEED IN PK2'!H6)</f>
        <v>0</v>
      </c>
      <c r="T6" s="62">
        <f>SUMIFS('11'!$P$3:$P$1000,'11'!$G$3:$G$1000,'FEED IN PK2'!F6,'11'!$F$3:$F$1000,'FEED IN PK2'!H6)</f>
        <v>0</v>
      </c>
      <c r="U6" s="62">
        <f>SUMIFS('12'!$P$3:$P$1000,'12'!$G$3:$G$1000,'FEED IN PK2'!F6,'12'!$F$3:$F$1000,'FEED IN PK2'!H6)</f>
        <v>0</v>
      </c>
      <c r="V6" s="62">
        <f>SUMIFS('13'!$P$3:$P$1000,'13'!$G$3:$G$1000,'FEED IN PK2'!F6,'13'!$F$3:$F$1000,'FEED IN PK2'!H6)</f>
        <v>0</v>
      </c>
      <c r="W6" s="62">
        <f>SUMIFS('14'!$P$3:$P$1000,'14'!$G$3:$G$1000,'FEED IN PK2'!F6,'14'!$F$3:$F$1000,'FEED IN PK2'!H6)</f>
        <v>0</v>
      </c>
      <c r="X6" s="62">
        <f>SUMIFS('15'!$P$3:$P$1000,'15'!$G$3:$G$1000,'FEED IN PK2'!F6,'15'!$F$3:$F$1000,'FEED IN PK2'!H6)</f>
        <v>0</v>
      </c>
      <c r="Y6" s="62">
        <f>SUMIFS('16'!$P$77:$P$1000,'16'!$G$77:$G$1000,'FEED IN PK2'!F6,'16'!$F$77:$F$1000,'FEED IN PK2'!H6)</f>
        <v>0</v>
      </c>
      <c r="Z6" s="62">
        <f>SUMIFS('17'!$P$77:$P$998,'17'!$G$77:$G$998,'FEED IN PK2'!F6,'17'!$F$77:$F$998,'FEED IN PK2'!H6)</f>
        <v>0</v>
      </c>
      <c r="AA6" s="62" t="e">
        <f>SUMIFS('18'!$P$3:$P$1000,'18'!$G$324:$G$1000,'FEED IN PK2'!F6,'18'!$F$324:$F$1000,'FEED IN PK2'!H6)</f>
        <v>#VALUE!</v>
      </c>
      <c r="AB6" s="62">
        <f>SUMIFS('19'!$P$3:$P$1000,'19'!$G$3:$G$1000,'FEED IN PK2'!F6,'19'!$F$3:$F$1000,'FEED IN PK2'!H6)</f>
        <v>0</v>
      </c>
      <c r="AC6" s="62" t="e">
        <f>SUMIFS('20'!$P$69:$P$1000,'20'!$G$580:$G$1000,'FEED IN PK2'!F6,'20'!$F$580:$F$1000,'FEED IN PK2'!H6)</f>
        <v>#VALUE!</v>
      </c>
      <c r="AD6" s="62" t="e">
        <f>SUMIFS('21'!$P$34:$P$1000,'21'!$G$387:$G$1000,'FEED IN PK2'!F6,'21'!$F$387:$F$1000,'FEED IN PK2'!H6)</f>
        <v>#VALUE!</v>
      </c>
      <c r="AE6" s="62">
        <f>SUMIFS('22'!$P$3:$P$1000,'22'!$G$3:$G$1000,'FEED IN PK2'!F6,'22'!$F$3:$F$1000,'FEED IN PK2'!H6)</f>
        <v>0</v>
      </c>
      <c r="AF6" s="62">
        <f>SUMIFS('23'!$P$58:$P$999,'23'!$G$58:$G$999,'FEED IN PK2'!F6,'23'!$F$58:$F$999,'FEED IN PK2'!H6)</f>
        <v>0</v>
      </c>
      <c r="AG6" s="62">
        <f>SUMIFS('24'!$P$3:$P$1000,'24'!$G$3:$G$1000,'FEED IN PK2'!F6,'24'!$F$3:$F$1000,'FEED IN PK2'!H6)</f>
        <v>0</v>
      </c>
      <c r="AH6" s="62">
        <f>SUMIFS('25'!$P$237:$P$1000,'25'!$G$237:$G$1000,'FEED IN PK2'!F6,'25'!$F$237:$F$1000,'FEED IN PK2'!H6)</f>
        <v>0</v>
      </c>
      <c r="AI6" s="62">
        <f>SUMIFS('26'!$P$3:$P$1000,'26'!$G$3:$G$1000,'FEED IN PK2'!F6,'26'!$F$3:$F$1000,'FEED IN PK2'!H6)</f>
        <v>0</v>
      </c>
      <c r="AJ6" s="62">
        <f>SUMIFS('27'!$P$71:$P$1000,'27'!$G$71:$G$1000,'FEED IN PK2'!F6,'27'!$F$71:$F$1000,'FEED IN PK2'!H6)</f>
        <v>0</v>
      </c>
      <c r="AK6" s="62">
        <f>SUMIFS('28'!$P$3:$P$1000,'28'!$G$3:$G$1000,'FEED IN PK2'!F6,'28'!$F$3:$F$1000,'FEED IN PK2'!H6)</f>
        <v>0</v>
      </c>
      <c r="AL6" s="62">
        <f>SUMIFS('29'!$P$3:$P$1000,'29'!$G$3:$G$1000,'FEED IN PK2'!F6,'29'!$F$3:$F$1000,'FEED IN PK2'!H6)</f>
        <v>0</v>
      </c>
      <c r="AM6" s="62">
        <f>SUMIFS('30'!$P$3:$P$1000,'30'!$G$3:$G$1000,'FEED IN PK2'!F6,'30'!$F$3:$F$1000,'FEED IN PK2'!H6)</f>
        <v>0</v>
      </c>
      <c r="AN6" s="62">
        <f>SUMIFS('31'!$P$3:$P$1000,'31'!$G$3:$G$1000,'FEED IN PK2'!F6,'31'!$F$3:$F$1000,'FEED IN PK2'!H6)</f>
        <v>0</v>
      </c>
      <c r="AO6" s="50" t="e">
        <f>SUM(J6:AN6)</f>
        <v>#VALUE!</v>
      </c>
    </row>
    <row r="7" spans="2:41" ht="15.75" x14ac:dyDescent="0.25">
      <c r="B7" s="5">
        <v>2</v>
      </c>
      <c r="C7" s="6" t="s">
        <v>9</v>
      </c>
      <c r="D7" s="7" t="s">
        <v>10</v>
      </c>
      <c r="E7" s="15">
        <v>25</v>
      </c>
      <c r="F7" s="4" t="s">
        <v>9</v>
      </c>
      <c r="G7" s="9"/>
      <c r="H7" s="70" t="s">
        <v>251</v>
      </c>
      <c r="I7" s="15">
        <v>25</v>
      </c>
      <c r="J7" s="62">
        <f>SUMIFS('1'!$P$3:$P$1000,'1'!$G$3:$G$1000,'FEED IN PK2'!F7,'1'!$F$3:$F$1000,'FEED IN PK2'!H7)</f>
        <v>0</v>
      </c>
      <c r="K7" s="62">
        <f>SUMIFS('2'!$P$69:$P$1000,'2'!$G$69:$G$1000,'FEED IN PK2'!F7,'2'!$F$69:$F$1000,'FEED IN PK2'!H7)</f>
        <v>0</v>
      </c>
      <c r="L7" s="62">
        <f>SUMIFS('3'!$P$3:$P$1000,'3'!$G$3:$G$1000,'FEED IN PK2'!F7,'3'!$F$3:$F$1000,'FEED IN PK2'!H7)</f>
        <v>0</v>
      </c>
      <c r="M7" s="62">
        <f>SUMIFS('4'!$P$69:$P$998,'4'!$G$69:$G$998,'FEED IN PK2'!F7,'4'!$F$69:$F$998,'FEED IN PK2'!H7)</f>
        <v>0</v>
      </c>
      <c r="N7" s="62">
        <f>SUMIFS('5'!$P$63:$P$1000,'5'!$G$63:$G$1000,'FEED IN PK2'!F7,'5'!$F$63:$F$1000,'FEED IN PK2'!H7)</f>
        <v>0</v>
      </c>
      <c r="O7" s="62">
        <f>SUMIFS('6'!$P$3:$P$1000,'6'!$G$3:$G$1000,'FEED IN PK2'!F7,'6'!$F$3:$F$1000,'FEED IN PK2'!H7)</f>
        <v>0</v>
      </c>
      <c r="P7" s="62">
        <f>SUMIFS('7'!$P$3:$P$1000,'7'!$G$3:$G$1000,'FEED IN PK2'!F7,'7'!$F$3:$F$1000,'FEED IN PK2'!H7)</f>
        <v>0</v>
      </c>
      <c r="Q7" s="62">
        <f>SUMIFS('8'!$P$3:$P$1000,'8'!$G$3:$G$1000,'FEED IN PK2'!F7,'8'!$F$3:$F$1000,'FEED IN PK2'!H7)</f>
        <v>0</v>
      </c>
      <c r="R7" s="62">
        <f>SUMIFS('9'!$P$3:$P$1000,'9'!$G$3:$G$1000,'FEED IN PK2'!F7,'9'!$F$3:$F$1000,'FEED IN PK2'!H7)</f>
        <v>0</v>
      </c>
      <c r="S7" s="62">
        <f>SUMIFS('10'!$P$271:$P$998,'10'!$G$271:$G$998,'FEED IN PK2'!F7,'10'!$F$271:$F$998,'FEED IN PK2'!H7)</f>
        <v>0</v>
      </c>
      <c r="T7" s="62">
        <f>SUMIFS('11'!$P$3:$P$1000,'11'!$G$3:$G$1000,'FEED IN PK2'!F7,'11'!$F$3:$F$1000,'FEED IN PK2'!H7)</f>
        <v>0</v>
      </c>
      <c r="U7" s="62">
        <f>SUMIFS('12'!$P$3:$P$1000,'12'!$G$3:$G$1000,'FEED IN PK2'!F7,'12'!$F$3:$F$1000,'FEED IN PK2'!H7)</f>
        <v>0</v>
      </c>
      <c r="V7" s="62">
        <f>SUMIFS('13'!$P$3:$P$1000,'13'!$G$3:$G$1000,'FEED IN PK2'!F7,'13'!$F$3:$F$1000,'FEED IN PK2'!H7)</f>
        <v>0</v>
      </c>
      <c r="W7" s="62">
        <f>SUMIFS('14'!$P$3:$P$1000,'14'!$G$3:$G$1000,'FEED IN PK2'!F7,'14'!$F$3:$F$1000,'FEED IN PK2'!H7)</f>
        <v>0</v>
      </c>
      <c r="X7" s="62">
        <f>SUMIFS('15'!$P$3:$P$1000,'15'!$G$3:$G$1000,'FEED IN PK2'!F7,'15'!$F$3:$F$1000,'FEED IN PK2'!H7)</f>
        <v>0</v>
      </c>
      <c r="Y7" s="62">
        <f>SUMIFS('16'!$P$77:$P$1000,'16'!$G$77:$G$1000,'FEED IN PK2'!F7,'16'!$F$77:$F$1000,'FEED IN PK2'!H7)</f>
        <v>0</v>
      </c>
      <c r="Z7" s="62">
        <f>SUMIFS('17'!$P$77:$P$998,'17'!$G$77:$G$998,'FEED IN PK2'!F7,'17'!$F$77:$F$998,'FEED IN PK2'!H7)</f>
        <v>0</v>
      </c>
      <c r="AA7" s="62" t="e">
        <f>SUMIFS('18'!$P$3:$P$1000,'18'!$G$324:$G$1000,'FEED IN PK2'!F7,'18'!$F$324:$F$1000,'FEED IN PK2'!H7)</f>
        <v>#VALUE!</v>
      </c>
      <c r="AB7" s="62">
        <f>SUMIFS('19'!$P$3:$P$1000,'19'!$G$3:$G$1000,'FEED IN PK2'!F7,'19'!$F$3:$F$1000,'FEED IN PK2'!H7)</f>
        <v>0</v>
      </c>
      <c r="AC7" s="62" t="e">
        <f>SUMIFS('20'!$P$69:$P$1000,'20'!$G$580:$G$1000,'FEED IN PK2'!F7,'20'!$F$580:$F$1000,'FEED IN PK2'!H7)</f>
        <v>#VALUE!</v>
      </c>
      <c r="AD7" s="62" t="e">
        <f>SUMIFS('21'!$P$34:$P$1000,'21'!$G$387:$G$1000,'FEED IN PK2'!F7,'21'!$F$387:$F$1000,'FEED IN PK2'!H7)</f>
        <v>#VALUE!</v>
      </c>
      <c r="AE7" s="62">
        <f>SUMIFS('22'!$P$3:$P$1000,'22'!$G$3:$G$1000,'FEED IN PK2'!F7,'22'!$F$3:$F$1000,'FEED IN PK2'!H7)</f>
        <v>0</v>
      </c>
      <c r="AF7" s="62">
        <f>SUMIFS('23'!$P$58:$P$999,'23'!$G$58:$G$999,'FEED IN PK2'!F7,'23'!$F$58:$F$999,'FEED IN PK2'!H7)</f>
        <v>0</v>
      </c>
      <c r="AG7" s="62">
        <f>SUMIFS('24'!$P$3:$P$1000,'24'!$G$3:$G$1000,'FEED IN PK2'!F7,'24'!$F$3:$F$1000,'FEED IN PK2'!H7)</f>
        <v>0</v>
      </c>
      <c r="AH7" s="62">
        <f>SUMIFS('25'!$P$237:$P$1000,'25'!$G$237:$G$1000,'FEED IN PK2'!F7,'25'!$F$237:$F$1000,'FEED IN PK2'!H7)</f>
        <v>0</v>
      </c>
      <c r="AI7" s="62">
        <f>SUMIFS('26'!$P$3:$P$1000,'26'!$G$3:$G$1000,'FEED IN PK2'!F7,'26'!$F$3:$F$1000,'FEED IN PK2'!H7)</f>
        <v>0</v>
      </c>
      <c r="AJ7" s="62">
        <f>SUMIFS('27'!$P$71:$P$1000,'27'!$G$71:$G$1000,'FEED IN PK2'!F7,'27'!$F$71:$F$1000,'FEED IN PK2'!H7)</f>
        <v>0</v>
      </c>
      <c r="AK7" s="62">
        <f>SUMIFS('28'!$P$3:$P$1000,'28'!$G$3:$G$1000,'FEED IN PK2'!F7,'28'!$F$3:$F$1000,'FEED IN PK2'!H7)</f>
        <v>0</v>
      </c>
      <c r="AL7" s="62">
        <f>SUMIFS('29'!$P$3:$P$1000,'29'!$G$3:$G$1000,'FEED IN PK2'!F7,'29'!$F$3:$F$1000,'FEED IN PK2'!H7)</f>
        <v>0</v>
      </c>
      <c r="AM7" s="62">
        <f>SUMIFS('30'!$P$3:$P$1000,'30'!$G$3:$G$1000,'FEED IN PK2'!F7,'30'!$F$3:$F$1000,'FEED IN PK2'!H7)</f>
        <v>0</v>
      </c>
      <c r="AN7" s="62">
        <f>SUMIFS('31'!$P$3:$P$1000,'31'!$G$3:$G$1000,'FEED IN PK2'!F7,'31'!$F$3:$F$1000,'FEED IN PK2'!H7)</f>
        <v>0</v>
      </c>
      <c r="AO7" s="50" t="e">
        <f t="shared" ref="AO7:AO70" si="1">SUM(J7:AN7)</f>
        <v>#VALUE!</v>
      </c>
    </row>
    <row r="8" spans="2:41" ht="15.75" x14ac:dyDescent="0.25">
      <c r="B8" s="5">
        <v>3</v>
      </c>
      <c r="C8" s="6">
        <v>151</v>
      </c>
      <c r="D8" s="7" t="s">
        <v>10</v>
      </c>
      <c r="E8" s="15">
        <v>25</v>
      </c>
      <c r="F8" s="4">
        <v>151</v>
      </c>
      <c r="G8" s="9"/>
      <c r="H8" s="70" t="s">
        <v>251</v>
      </c>
      <c r="I8" s="15">
        <v>25</v>
      </c>
      <c r="J8" s="62">
        <f>SUMIFS('1'!$P$3:$P$1000,'1'!$G$3:$G$1000,'FEED IN PK2'!F8,'1'!$F$3:$F$1000,'FEED IN PK2'!H8)</f>
        <v>0</v>
      </c>
      <c r="K8" s="62">
        <f>SUMIFS('2'!$P$69:$P$1000,'2'!$G$69:$G$1000,'FEED IN PK2'!F8,'2'!$F$69:$F$1000,'FEED IN PK2'!H8)</f>
        <v>0</v>
      </c>
      <c r="L8" s="62">
        <f>SUMIFS('3'!$P$3:$P$1000,'3'!$G$3:$G$1000,'FEED IN PK2'!F8,'3'!$F$3:$F$1000,'FEED IN PK2'!H8)</f>
        <v>0</v>
      </c>
      <c r="M8" s="62">
        <f>SUMIFS('4'!$P$69:$P$998,'4'!$G$69:$G$998,'FEED IN PK2'!F8,'4'!$F$69:$F$998,'FEED IN PK2'!H8)</f>
        <v>0</v>
      </c>
      <c r="N8" s="62">
        <f>SUMIFS('5'!$P$63:$P$1000,'5'!$G$63:$G$1000,'FEED IN PK2'!F8,'5'!$F$63:$F$1000,'FEED IN PK2'!H8)</f>
        <v>0</v>
      </c>
      <c r="O8" s="62">
        <f>SUMIFS('6'!$P$3:$P$1000,'6'!$G$3:$G$1000,'FEED IN PK2'!F8,'6'!$F$3:$F$1000,'FEED IN PK2'!H8)</f>
        <v>0</v>
      </c>
      <c r="P8" s="62">
        <f>SUMIFS('7'!$P$3:$P$1000,'7'!$G$3:$G$1000,'FEED IN PK2'!F8,'7'!$F$3:$F$1000,'FEED IN PK2'!H8)</f>
        <v>0</v>
      </c>
      <c r="Q8" s="62">
        <f>SUMIFS('8'!$P$3:$P$1000,'8'!$G$3:$G$1000,'FEED IN PK2'!F8,'8'!$F$3:$F$1000,'FEED IN PK2'!H8)</f>
        <v>0</v>
      </c>
      <c r="R8" s="62">
        <f>SUMIFS('9'!$P$3:$P$1000,'9'!$G$3:$G$1000,'FEED IN PK2'!F8,'9'!$F$3:$F$1000,'FEED IN PK2'!H8)</f>
        <v>0</v>
      </c>
      <c r="S8" s="62">
        <f>SUMIFS('10'!$P$271:$P$998,'10'!$G$271:$G$998,'FEED IN PK2'!F8,'10'!$F$271:$F$998,'FEED IN PK2'!H8)</f>
        <v>0</v>
      </c>
      <c r="T8" s="62">
        <f>SUMIFS('11'!$P$3:$P$1000,'11'!$G$3:$G$1000,'FEED IN PK2'!F8,'11'!$F$3:$F$1000,'FEED IN PK2'!H8)</f>
        <v>0</v>
      </c>
      <c r="U8" s="62">
        <f>SUMIFS('12'!$P$3:$P$1000,'12'!$G$3:$G$1000,'FEED IN PK2'!F8,'12'!$F$3:$F$1000,'FEED IN PK2'!H8)</f>
        <v>0</v>
      </c>
      <c r="V8" s="62">
        <f>SUMIFS('13'!$P$3:$P$1000,'13'!$G$3:$G$1000,'FEED IN PK2'!F8,'13'!$F$3:$F$1000,'FEED IN PK2'!H8)</f>
        <v>0</v>
      </c>
      <c r="W8" s="62">
        <f>SUMIFS('14'!$P$3:$P$1000,'14'!$G$3:$G$1000,'FEED IN PK2'!F8,'14'!$F$3:$F$1000,'FEED IN PK2'!H8)</f>
        <v>0</v>
      </c>
      <c r="X8" s="62">
        <f>SUMIFS('15'!$P$3:$P$1000,'15'!$G$3:$G$1000,'FEED IN PK2'!F8,'15'!$F$3:$F$1000,'FEED IN PK2'!H8)</f>
        <v>0</v>
      </c>
      <c r="Y8" s="62">
        <f>SUMIFS('16'!$P$77:$P$1000,'16'!$G$77:$G$1000,'FEED IN PK2'!F8,'16'!$F$77:$F$1000,'FEED IN PK2'!H8)</f>
        <v>0</v>
      </c>
      <c r="Z8" s="62">
        <f>SUMIFS('17'!$P$77:$P$998,'17'!$G$77:$G$998,'FEED IN PK2'!F8,'17'!$F$77:$F$998,'FEED IN PK2'!H8)</f>
        <v>0</v>
      </c>
      <c r="AA8" s="62" t="e">
        <f>SUMIFS('18'!$P$3:$P$1000,'18'!$G$324:$G$1000,'FEED IN PK2'!F8,'18'!$F$324:$F$1000,'FEED IN PK2'!H8)</f>
        <v>#VALUE!</v>
      </c>
      <c r="AB8" s="62">
        <f>SUMIFS('19'!$P$3:$P$1000,'19'!$G$3:$G$1000,'FEED IN PK2'!F8,'19'!$F$3:$F$1000,'FEED IN PK2'!H8)</f>
        <v>0</v>
      </c>
      <c r="AC8" s="62" t="e">
        <f>SUMIFS('20'!$P$69:$P$1000,'20'!$G$580:$G$1000,'FEED IN PK2'!F8,'20'!$F$580:$F$1000,'FEED IN PK2'!H8)</f>
        <v>#VALUE!</v>
      </c>
      <c r="AD8" s="62" t="e">
        <f>SUMIFS('21'!$P$34:$P$1000,'21'!$G$387:$G$1000,'FEED IN PK2'!F8,'21'!$F$387:$F$1000,'FEED IN PK2'!H8)</f>
        <v>#VALUE!</v>
      </c>
      <c r="AE8" s="62">
        <f>SUMIFS('22'!$P$3:$P$1000,'22'!$G$3:$G$1000,'FEED IN PK2'!F8,'22'!$F$3:$F$1000,'FEED IN PK2'!H8)</f>
        <v>0</v>
      </c>
      <c r="AF8" s="62">
        <f>SUMIFS('23'!$P$58:$P$999,'23'!$G$58:$G$999,'FEED IN PK2'!F8,'23'!$F$58:$F$999,'FEED IN PK2'!H8)</f>
        <v>0</v>
      </c>
      <c r="AG8" s="62">
        <f>SUMIFS('24'!$P$3:$P$1000,'24'!$G$3:$G$1000,'FEED IN PK2'!F8,'24'!$F$3:$F$1000,'FEED IN PK2'!H8)</f>
        <v>0</v>
      </c>
      <c r="AH8" s="62">
        <f>SUMIFS('25'!$P$237:$P$1000,'25'!$G$237:$G$1000,'FEED IN PK2'!F8,'25'!$F$237:$F$1000,'FEED IN PK2'!H8)</f>
        <v>0</v>
      </c>
      <c r="AI8" s="62">
        <f>SUMIFS('26'!$P$3:$P$1000,'26'!$G$3:$G$1000,'FEED IN PK2'!F8,'26'!$F$3:$F$1000,'FEED IN PK2'!H8)</f>
        <v>0</v>
      </c>
      <c r="AJ8" s="62">
        <f>SUMIFS('27'!$P$71:$P$1000,'27'!$G$71:$G$1000,'FEED IN PK2'!F8,'27'!$F$71:$F$1000,'FEED IN PK2'!H8)</f>
        <v>0</v>
      </c>
      <c r="AK8" s="62">
        <f>SUMIFS('28'!$P$3:$P$1000,'28'!$G$3:$G$1000,'FEED IN PK2'!F8,'28'!$F$3:$F$1000,'FEED IN PK2'!H8)</f>
        <v>0</v>
      </c>
      <c r="AL8" s="62">
        <f>SUMIFS('29'!$P$3:$P$1000,'29'!$G$3:$G$1000,'FEED IN PK2'!F8,'29'!$F$3:$F$1000,'FEED IN PK2'!H8)</f>
        <v>0</v>
      </c>
      <c r="AM8" s="62">
        <f>SUMIFS('30'!$P$3:$P$1000,'30'!$G$3:$G$1000,'FEED IN PK2'!F8,'30'!$F$3:$F$1000,'FEED IN PK2'!H8)</f>
        <v>0</v>
      </c>
      <c r="AN8" s="62">
        <f>SUMIFS('31'!$P$3:$P$1000,'31'!$G$3:$G$1000,'FEED IN PK2'!F8,'31'!$F$3:$F$1000,'FEED IN PK2'!H8)</f>
        <v>0</v>
      </c>
      <c r="AO8" s="50" t="e">
        <f t="shared" si="1"/>
        <v>#VALUE!</v>
      </c>
    </row>
    <row r="9" spans="2:41" ht="15.75" x14ac:dyDescent="0.25">
      <c r="B9" s="5">
        <v>4</v>
      </c>
      <c r="C9" s="6" t="s">
        <v>12</v>
      </c>
      <c r="D9" s="7" t="s">
        <v>10</v>
      </c>
      <c r="E9" s="15">
        <v>25</v>
      </c>
      <c r="F9" s="4" t="s">
        <v>12</v>
      </c>
      <c r="G9" s="9"/>
      <c r="H9" s="70" t="s">
        <v>251</v>
      </c>
      <c r="I9" s="15">
        <v>25</v>
      </c>
      <c r="J9" s="62">
        <f>SUMIFS('1'!$P$3:$P$1000,'1'!$G$3:$G$1000,'FEED IN PK2'!F9,'1'!$F$3:$F$1000,'FEED IN PK2'!H9)</f>
        <v>0</v>
      </c>
      <c r="K9" s="62">
        <f>SUMIFS('2'!$P$69:$P$1000,'2'!$G$69:$G$1000,'FEED IN PK2'!F9,'2'!$F$69:$F$1000,'FEED IN PK2'!H9)</f>
        <v>0</v>
      </c>
      <c r="L9" s="62">
        <f>SUMIFS('3'!$P$3:$P$1000,'3'!$G$3:$G$1000,'FEED IN PK2'!F9,'3'!$F$3:$F$1000,'FEED IN PK2'!H9)</f>
        <v>0</v>
      </c>
      <c r="M9" s="62">
        <f>SUMIFS('4'!$P$69:$P$998,'4'!$G$69:$G$998,'FEED IN PK2'!F9,'4'!$F$69:$F$998,'FEED IN PK2'!H9)</f>
        <v>0</v>
      </c>
      <c r="N9" s="62">
        <f>SUMIFS('5'!$P$63:$P$1000,'5'!$G$63:$G$1000,'FEED IN PK2'!F9,'5'!$F$63:$F$1000,'FEED IN PK2'!H9)</f>
        <v>0</v>
      </c>
      <c r="O9" s="62">
        <f>SUMIFS('6'!$P$3:$P$1000,'6'!$G$3:$G$1000,'FEED IN PK2'!F9,'6'!$F$3:$F$1000,'FEED IN PK2'!H9)</f>
        <v>0</v>
      </c>
      <c r="P9" s="62">
        <f>SUMIFS('7'!$P$3:$P$1000,'7'!$G$3:$G$1000,'FEED IN PK2'!F9,'7'!$F$3:$F$1000,'FEED IN PK2'!H9)</f>
        <v>0</v>
      </c>
      <c r="Q9" s="62">
        <f>SUMIFS('8'!$P$3:$P$1000,'8'!$G$3:$G$1000,'FEED IN PK2'!F9,'8'!$F$3:$F$1000,'FEED IN PK2'!H9)</f>
        <v>0</v>
      </c>
      <c r="R9" s="62">
        <f>SUMIFS('9'!$P$3:$P$1000,'9'!$G$3:$G$1000,'FEED IN PK2'!F9,'9'!$F$3:$F$1000,'FEED IN PK2'!H9)</f>
        <v>0</v>
      </c>
      <c r="S9" s="62">
        <f>SUMIFS('10'!$P$271:$P$998,'10'!$G$271:$G$998,'FEED IN PK2'!F9,'10'!$F$271:$F$998,'FEED IN PK2'!H9)</f>
        <v>0</v>
      </c>
      <c r="T9" s="62">
        <f>SUMIFS('11'!$P$3:$P$1000,'11'!$G$3:$G$1000,'FEED IN PK2'!F9,'11'!$F$3:$F$1000,'FEED IN PK2'!H9)</f>
        <v>0</v>
      </c>
      <c r="U9" s="62">
        <f>SUMIFS('12'!$P$3:$P$1000,'12'!$G$3:$G$1000,'FEED IN PK2'!F9,'12'!$F$3:$F$1000,'FEED IN PK2'!H9)</f>
        <v>0</v>
      </c>
      <c r="V9" s="62">
        <f>SUMIFS('13'!$P$3:$P$1000,'13'!$G$3:$G$1000,'FEED IN PK2'!F9,'13'!$F$3:$F$1000,'FEED IN PK2'!H9)</f>
        <v>0</v>
      </c>
      <c r="W9" s="62">
        <f>SUMIFS('14'!$P$3:$P$1000,'14'!$G$3:$G$1000,'FEED IN PK2'!F9,'14'!$F$3:$F$1000,'FEED IN PK2'!H9)</f>
        <v>0</v>
      </c>
      <c r="X9" s="62">
        <f>SUMIFS('15'!$P$3:$P$1000,'15'!$G$3:$G$1000,'FEED IN PK2'!F9,'15'!$F$3:$F$1000,'FEED IN PK2'!H9)</f>
        <v>0</v>
      </c>
      <c r="Y9" s="62">
        <f>SUMIFS('16'!$P$77:$P$1000,'16'!$G$77:$G$1000,'FEED IN PK2'!F9,'16'!$F$77:$F$1000,'FEED IN PK2'!H9)</f>
        <v>0</v>
      </c>
      <c r="Z9" s="62">
        <f>SUMIFS('17'!$P$77:$P$998,'17'!$G$77:$G$998,'FEED IN PK2'!F9,'17'!$F$77:$F$998,'FEED IN PK2'!H9)</f>
        <v>0</v>
      </c>
      <c r="AA9" s="62" t="e">
        <f>SUMIFS('18'!$P$3:$P$1000,'18'!$G$324:$G$1000,'FEED IN PK2'!F9,'18'!$F$324:$F$1000,'FEED IN PK2'!H9)</f>
        <v>#VALUE!</v>
      </c>
      <c r="AB9" s="62">
        <f>SUMIFS('19'!$P$3:$P$1000,'19'!$G$3:$G$1000,'FEED IN PK2'!F9,'19'!$F$3:$F$1000,'FEED IN PK2'!H9)</f>
        <v>0</v>
      </c>
      <c r="AC9" s="62" t="e">
        <f>SUMIFS('20'!$P$69:$P$1000,'20'!$G$580:$G$1000,'FEED IN PK2'!F9,'20'!$F$580:$F$1000,'FEED IN PK2'!H9)</f>
        <v>#VALUE!</v>
      </c>
      <c r="AD9" s="62" t="e">
        <f>SUMIFS('21'!$P$34:$P$1000,'21'!$G$387:$G$1000,'FEED IN PK2'!F9,'21'!$F$387:$F$1000,'FEED IN PK2'!H9)</f>
        <v>#VALUE!</v>
      </c>
      <c r="AE9" s="62">
        <f>SUMIFS('22'!$P$3:$P$1000,'22'!$G$3:$G$1000,'FEED IN PK2'!F9,'22'!$F$3:$F$1000,'FEED IN PK2'!H9)</f>
        <v>0</v>
      </c>
      <c r="AF9" s="62">
        <f>SUMIFS('23'!$P$58:$P$999,'23'!$G$58:$G$999,'FEED IN PK2'!F9,'23'!$F$58:$F$999,'FEED IN PK2'!H9)</f>
        <v>0</v>
      </c>
      <c r="AG9" s="62">
        <f>SUMIFS('24'!$P$3:$P$1000,'24'!$G$3:$G$1000,'FEED IN PK2'!F9,'24'!$F$3:$F$1000,'FEED IN PK2'!H9)</f>
        <v>0</v>
      </c>
      <c r="AH9" s="62">
        <f>SUMIFS('25'!$P$237:$P$1000,'25'!$G$237:$G$1000,'FEED IN PK2'!F9,'25'!$F$237:$F$1000,'FEED IN PK2'!H9)</f>
        <v>0</v>
      </c>
      <c r="AI9" s="62">
        <f>SUMIFS('26'!$P$3:$P$1000,'26'!$G$3:$G$1000,'FEED IN PK2'!F9,'26'!$F$3:$F$1000,'FEED IN PK2'!H9)</f>
        <v>0</v>
      </c>
      <c r="AJ9" s="62">
        <f>SUMIFS('27'!$P$71:$P$1000,'27'!$G$71:$G$1000,'FEED IN PK2'!F9,'27'!$F$71:$F$1000,'FEED IN PK2'!H9)</f>
        <v>0</v>
      </c>
      <c r="AK9" s="62">
        <f>SUMIFS('28'!$P$3:$P$1000,'28'!$G$3:$G$1000,'FEED IN PK2'!F9,'28'!$F$3:$F$1000,'FEED IN PK2'!H9)</f>
        <v>0</v>
      </c>
      <c r="AL9" s="62">
        <f>SUMIFS('29'!$P$3:$P$1000,'29'!$G$3:$G$1000,'FEED IN PK2'!F9,'29'!$F$3:$F$1000,'FEED IN PK2'!H9)</f>
        <v>0</v>
      </c>
      <c r="AM9" s="62">
        <f>SUMIFS('30'!$P$3:$P$1000,'30'!$G$3:$G$1000,'FEED IN PK2'!F9,'30'!$F$3:$F$1000,'FEED IN PK2'!H9)</f>
        <v>0</v>
      </c>
      <c r="AN9" s="62">
        <f>SUMIFS('31'!$P$3:$P$1000,'31'!$G$3:$G$1000,'FEED IN PK2'!F9,'31'!$F$3:$F$1000,'FEED IN PK2'!H9)</f>
        <v>0</v>
      </c>
      <c r="AO9" s="50" t="e">
        <f t="shared" si="1"/>
        <v>#VALUE!</v>
      </c>
    </row>
    <row r="10" spans="2:41" ht="15.75" x14ac:dyDescent="0.25">
      <c r="B10" s="5">
        <v>5</v>
      </c>
      <c r="C10" s="6">
        <v>301</v>
      </c>
      <c r="D10" s="7" t="s">
        <v>13</v>
      </c>
      <c r="E10" s="8">
        <v>25</v>
      </c>
      <c r="F10" s="4">
        <v>301</v>
      </c>
      <c r="G10" s="9"/>
      <c r="H10" s="70" t="s">
        <v>251</v>
      </c>
      <c r="I10" s="15">
        <v>25</v>
      </c>
      <c r="J10" s="62">
        <f>SUMIFS('1'!$P$3:$P$1000,'1'!$G$3:$G$1000,'FEED IN PK2'!F10,'1'!$F$3:$F$1000,'FEED IN PK2'!H10)</f>
        <v>0</v>
      </c>
      <c r="K10" s="62">
        <f>SUMIFS('2'!$P$69:$P$1000,'2'!$G$69:$G$1000,'FEED IN PK2'!F10,'2'!$F$69:$F$1000,'FEED IN PK2'!H10)</f>
        <v>0</v>
      </c>
      <c r="L10" s="62">
        <f>SUMIFS('3'!$P$3:$P$1000,'3'!$G$3:$G$1000,'FEED IN PK2'!F10,'3'!$F$3:$F$1000,'FEED IN PK2'!H10)</f>
        <v>0</v>
      </c>
      <c r="M10" s="62">
        <f>SUMIFS('4'!$P$69:$P$998,'4'!$G$69:$G$998,'FEED IN PK2'!F10,'4'!$F$69:$F$998,'FEED IN PK2'!H10)</f>
        <v>0</v>
      </c>
      <c r="N10" s="62">
        <f>SUMIFS('5'!$P$63:$P$1000,'5'!$G$63:$G$1000,'FEED IN PK2'!F10,'5'!$F$63:$F$1000,'FEED IN PK2'!H10)</f>
        <v>0</v>
      </c>
      <c r="O10" s="62">
        <f>SUMIFS('6'!$P$3:$P$1000,'6'!$G$3:$G$1000,'FEED IN PK2'!F10,'6'!$F$3:$F$1000,'FEED IN PK2'!H10)</f>
        <v>0</v>
      </c>
      <c r="P10" s="62">
        <f>SUMIFS('7'!$P$3:$P$1000,'7'!$G$3:$G$1000,'FEED IN PK2'!F10,'7'!$F$3:$F$1000,'FEED IN PK2'!H10)</f>
        <v>0</v>
      </c>
      <c r="Q10" s="62">
        <f>SUMIFS('8'!$P$3:$P$1000,'8'!$G$3:$G$1000,'FEED IN PK2'!F10,'8'!$F$3:$F$1000,'FEED IN PK2'!H10)</f>
        <v>0</v>
      </c>
      <c r="R10" s="62">
        <f>SUMIFS('9'!$P$3:$P$1000,'9'!$G$3:$G$1000,'FEED IN PK2'!F10,'9'!$F$3:$F$1000,'FEED IN PK2'!H10)</f>
        <v>0</v>
      </c>
      <c r="S10" s="62">
        <f>SUMIFS('10'!$P$271:$P$998,'10'!$G$271:$G$998,'FEED IN PK2'!F10,'10'!$F$271:$F$998,'FEED IN PK2'!H10)</f>
        <v>0</v>
      </c>
      <c r="T10" s="62">
        <f>SUMIFS('11'!$P$3:$P$1000,'11'!$G$3:$G$1000,'FEED IN PK2'!F10,'11'!$F$3:$F$1000,'FEED IN PK2'!H10)</f>
        <v>0</v>
      </c>
      <c r="U10" s="62">
        <f>SUMIFS('12'!$P$3:$P$1000,'12'!$G$3:$G$1000,'FEED IN PK2'!F10,'12'!$F$3:$F$1000,'FEED IN PK2'!H10)</f>
        <v>0</v>
      </c>
      <c r="V10" s="62">
        <f>SUMIFS('13'!$P$3:$P$1000,'13'!$G$3:$G$1000,'FEED IN PK2'!F10,'13'!$F$3:$F$1000,'FEED IN PK2'!H10)</f>
        <v>0</v>
      </c>
      <c r="W10" s="62">
        <f>SUMIFS('14'!$P$3:$P$1000,'14'!$G$3:$G$1000,'FEED IN PK2'!F10,'14'!$F$3:$F$1000,'FEED IN PK2'!H10)</f>
        <v>0</v>
      </c>
      <c r="X10" s="62">
        <f>SUMIFS('15'!$P$3:$P$1000,'15'!$G$3:$G$1000,'FEED IN PK2'!F10,'15'!$F$3:$F$1000,'FEED IN PK2'!H10)</f>
        <v>0</v>
      </c>
      <c r="Y10" s="62">
        <f>SUMIFS('16'!$P$77:$P$1000,'16'!$G$77:$G$1000,'FEED IN PK2'!F10,'16'!$F$77:$F$1000,'FEED IN PK2'!H10)</f>
        <v>0</v>
      </c>
      <c r="Z10" s="62">
        <f>SUMIFS('17'!$P$77:$P$998,'17'!$G$77:$G$998,'FEED IN PK2'!F10,'17'!$F$77:$F$998,'FEED IN PK2'!H10)</f>
        <v>0</v>
      </c>
      <c r="AA10" s="62" t="e">
        <f>SUMIFS('18'!$P$3:$P$1000,'18'!$G$324:$G$1000,'FEED IN PK2'!F10,'18'!$F$324:$F$1000,'FEED IN PK2'!H10)</f>
        <v>#VALUE!</v>
      </c>
      <c r="AB10" s="62">
        <f>SUMIFS('19'!$P$3:$P$1000,'19'!$G$3:$G$1000,'FEED IN PK2'!F10,'19'!$F$3:$F$1000,'FEED IN PK2'!H10)</f>
        <v>0</v>
      </c>
      <c r="AC10" s="62" t="e">
        <f>SUMIFS('20'!$P$69:$P$1000,'20'!$G$580:$G$1000,'FEED IN PK2'!F10,'20'!$F$580:$F$1000,'FEED IN PK2'!H10)</f>
        <v>#VALUE!</v>
      </c>
      <c r="AD10" s="62" t="e">
        <f>SUMIFS('21'!$P$34:$P$1000,'21'!$G$387:$G$1000,'FEED IN PK2'!F10,'21'!$F$387:$F$1000,'FEED IN PK2'!H10)</f>
        <v>#VALUE!</v>
      </c>
      <c r="AE10" s="62">
        <f>SUMIFS('22'!$P$3:$P$1000,'22'!$G$3:$G$1000,'FEED IN PK2'!F10,'22'!$F$3:$F$1000,'FEED IN PK2'!H10)</f>
        <v>0</v>
      </c>
      <c r="AF10" s="62">
        <f>SUMIFS('23'!$P$58:$P$999,'23'!$G$58:$G$999,'FEED IN PK2'!F10,'23'!$F$58:$F$999,'FEED IN PK2'!H10)</f>
        <v>0</v>
      </c>
      <c r="AG10" s="62">
        <f>SUMIFS('24'!$P$3:$P$1000,'24'!$G$3:$G$1000,'FEED IN PK2'!F10,'24'!$F$3:$F$1000,'FEED IN PK2'!H10)</f>
        <v>0</v>
      </c>
      <c r="AH10" s="62">
        <f>SUMIFS('25'!$P$237:$P$1000,'25'!$G$237:$G$1000,'FEED IN PK2'!F10,'25'!$F$237:$F$1000,'FEED IN PK2'!H10)</f>
        <v>0</v>
      </c>
      <c r="AI10" s="62">
        <f>SUMIFS('26'!$P$3:$P$1000,'26'!$G$3:$G$1000,'FEED IN PK2'!F10,'26'!$F$3:$F$1000,'FEED IN PK2'!H10)</f>
        <v>0</v>
      </c>
      <c r="AJ10" s="62">
        <f>SUMIFS('27'!$P$71:$P$1000,'27'!$G$71:$G$1000,'FEED IN PK2'!F10,'27'!$F$71:$F$1000,'FEED IN PK2'!H10)</f>
        <v>0</v>
      </c>
      <c r="AK10" s="62">
        <f>SUMIFS('28'!$P$3:$P$1000,'28'!$G$3:$G$1000,'FEED IN PK2'!F10,'28'!$F$3:$F$1000,'FEED IN PK2'!H10)</f>
        <v>0</v>
      </c>
      <c r="AL10" s="62">
        <f>SUMIFS('29'!$P$3:$P$1000,'29'!$G$3:$G$1000,'FEED IN PK2'!F10,'29'!$F$3:$F$1000,'FEED IN PK2'!H10)</f>
        <v>0</v>
      </c>
      <c r="AM10" s="62">
        <f>SUMIFS('30'!$P$3:$P$1000,'30'!$G$3:$G$1000,'FEED IN PK2'!F10,'30'!$F$3:$F$1000,'FEED IN PK2'!H10)</f>
        <v>0</v>
      </c>
      <c r="AN10" s="62">
        <f>SUMIFS('31'!$P$3:$P$1000,'31'!$G$3:$G$1000,'FEED IN PK2'!F10,'31'!$F$3:$F$1000,'FEED IN PK2'!H10)</f>
        <v>0</v>
      </c>
      <c r="AO10" s="50" t="e">
        <f t="shared" si="1"/>
        <v>#VALUE!</v>
      </c>
    </row>
    <row r="11" spans="2:41" ht="15.75" x14ac:dyDescent="0.25">
      <c r="B11" s="5">
        <v>6</v>
      </c>
      <c r="C11" s="6">
        <v>302</v>
      </c>
      <c r="D11" s="7" t="s">
        <v>13</v>
      </c>
      <c r="E11" s="8">
        <v>25</v>
      </c>
      <c r="F11" s="4">
        <v>302</v>
      </c>
      <c r="G11" s="9"/>
      <c r="H11" s="70" t="s">
        <v>251</v>
      </c>
      <c r="I11" s="15">
        <v>25</v>
      </c>
      <c r="J11" s="62">
        <f>SUMIFS('1'!$P$3:$P$1000,'1'!$G$3:$G$1000,'FEED IN PK2'!F11,'1'!$F$3:$F$1000,'FEED IN PK2'!H11)</f>
        <v>0</v>
      </c>
      <c r="K11" s="62">
        <f>SUMIFS('2'!$P$69:$P$1000,'2'!$G$69:$G$1000,'FEED IN PK2'!F11,'2'!$F$69:$F$1000,'FEED IN PK2'!H11)</f>
        <v>0</v>
      </c>
      <c r="L11" s="62">
        <f>SUMIFS('3'!$P$3:$P$1000,'3'!$G$3:$G$1000,'FEED IN PK2'!F11,'3'!$F$3:$F$1000,'FEED IN PK2'!H11)</f>
        <v>0</v>
      </c>
      <c r="M11" s="62">
        <f>SUMIFS('4'!$P$69:$P$998,'4'!$G$69:$G$998,'FEED IN PK2'!F11,'4'!$F$69:$F$998,'FEED IN PK2'!H11)</f>
        <v>0</v>
      </c>
      <c r="N11" s="62">
        <f>SUMIFS('5'!$P$63:$P$1000,'5'!$G$63:$G$1000,'FEED IN PK2'!F11,'5'!$F$63:$F$1000,'FEED IN PK2'!H11)</f>
        <v>0</v>
      </c>
      <c r="O11" s="62">
        <f>SUMIFS('6'!$P$3:$P$1000,'6'!$G$3:$G$1000,'FEED IN PK2'!F11,'6'!$F$3:$F$1000,'FEED IN PK2'!H11)</f>
        <v>0</v>
      </c>
      <c r="P11" s="62">
        <f>SUMIFS('7'!$P$3:$P$1000,'7'!$G$3:$G$1000,'FEED IN PK2'!F11,'7'!$F$3:$F$1000,'FEED IN PK2'!H11)</f>
        <v>0</v>
      </c>
      <c r="Q11" s="62">
        <f>SUMIFS('8'!$P$3:$P$1000,'8'!$G$3:$G$1000,'FEED IN PK2'!F11,'8'!$F$3:$F$1000,'FEED IN PK2'!H11)</f>
        <v>0</v>
      </c>
      <c r="R11" s="62">
        <f>SUMIFS('9'!$P$3:$P$1000,'9'!$G$3:$G$1000,'FEED IN PK2'!F11,'9'!$F$3:$F$1000,'FEED IN PK2'!H11)</f>
        <v>0</v>
      </c>
      <c r="S11" s="62">
        <f>SUMIFS('10'!$P$271:$P$998,'10'!$G$271:$G$998,'FEED IN PK2'!F11,'10'!$F$271:$F$998,'FEED IN PK2'!H11)</f>
        <v>0</v>
      </c>
      <c r="T11" s="62">
        <f>SUMIFS('11'!$P$3:$P$1000,'11'!$G$3:$G$1000,'FEED IN PK2'!F11,'11'!$F$3:$F$1000,'FEED IN PK2'!H11)</f>
        <v>0</v>
      </c>
      <c r="U11" s="62">
        <f>SUMIFS('12'!$P$3:$P$1000,'12'!$G$3:$G$1000,'FEED IN PK2'!F11,'12'!$F$3:$F$1000,'FEED IN PK2'!H11)</f>
        <v>0</v>
      </c>
      <c r="V11" s="62">
        <f>SUMIFS('13'!$P$3:$P$1000,'13'!$G$3:$G$1000,'FEED IN PK2'!F11,'13'!$F$3:$F$1000,'FEED IN PK2'!H11)</f>
        <v>0</v>
      </c>
      <c r="W11" s="62">
        <f>SUMIFS('14'!$P$3:$P$1000,'14'!$G$3:$G$1000,'FEED IN PK2'!F11,'14'!$F$3:$F$1000,'FEED IN PK2'!H11)</f>
        <v>0</v>
      </c>
      <c r="X11" s="62">
        <f>SUMIFS('15'!$P$3:$P$1000,'15'!$G$3:$G$1000,'FEED IN PK2'!F11,'15'!$F$3:$F$1000,'FEED IN PK2'!H11)</f>
        <v>0</v>
      </c>
      <c r="Y11" s="62">
        <f>SUMIFS('16'!$P$77:$P$1000,'16'!$G$77:$G$1000,'FEED IN PK2'!F11,'16'!$F$77:$F$1000,'FEED IN PK2'!H11)</f>
        <v>0</v>
      </c>
      <c r="Z11" s="62">
        <f>SUMIFS('17'!$P$77:$P$998,'17'!$G$77:$G$998,'FEED IN PK2'!F11,'17'!$F$77:$F$998,'FEED IN PK2'!H11)</f>
        <v>0</v>
      </c>
      <c r="AA11" s="62" t="e">
        <f>SUMIFS('18'!$P$3:$P$1000,'18'!$G$324:$G$1000,'FEED IN PK2'!F11,'18'!$F$324:$F$1000,'FEED IN PK2'!H11)</f>
        <v>#VALUE!</v>
      </c>
      <c r="AB11" s="62">
        <f>SUMIFS('19'!$P$3:$P$1000,'19'!$G$3:$G$1000,'FEED IN PK2'!F11,'19'!$F$3:$F$1000,'FEED IN PK2'!H11)</f>
        <v>0</v>
      </c>
      <c r="AC11" s="62" t="e">
        <f>SUMIFS('20'!$P$69:$P$1000,'20'!$G$580:$G$1000,'FEED IN PK2'!F11,'20'!$F$580:$F$1000,'FEED IN PK2'!H11)</f>
        <v>#VALUE!</v>
      </c>
      <c r="AD11" s="62" t="e">
        <f>SUMIFS('21'!$P$34:$P$1000,'21'!$G$387:$G$1000,'FEED IN PK2'!F11,'21'!$F$387:$F$1000,'FEED IN PK2'!H11)</f>
        <v>#VALUE!</v>
      </c>
      <c r="AE11" s="62">
        <f>SUMIFS('22'!$P$3:$P$1000,'22'!$G$3:$G$1000,'FEED IN PK2'!F11,'22'!$F$3:$F$1000,'FEED IN PK2'!H11)</f>
        <v>0</v>
      </c>
      <c r="AF11" s="62">
        <f>SUMIFS('23'!$P$58:$P$999,'23'!$G$58:$G$999,'FEED IN PK2'!F11,'23'!$F$58:$F$999,'FEED IN PK2'!H11)</f>
        <v>0</v>
      </c>
      <c r="AG11" s="62">
        <f>SUMIFS('24'!$P$3:$P$1000,'24'!$G$3:$G$1000,'FEED IN PK2'!F11,'24'!$F$3:$F$1000,'FEED IN PK2'!H11)</f>
        <v>0</v>
      </c>
      <c r="AH11" s="62">
        <f>SUMIFS('25'!$P$237:$P$1000,'25'!$G$237:$G$1000,'FEED IN PK2'!F11,'25'!$F$237:$F$1000,'FEED IN PK2'!H11)</f>
        <v>0</v>
      </c>
      <c r="AI11" s="62">
        <f>SUMIFS('26'!$P$3:$P$1000,'26'!$G$3:$G$1000,'FEED IN PK2'!F11,'26'!$F$3:$F$1000,'FEED IN PK2'!H11)</f>
        <v>0</v>
      </c>
      <c r="AJ11" s="62">
        <f>SUMIFS('27'!$P$71:$P$1000,'27'!$G$71:$G$1000,'FEED IN PK2'!F11,'27'!$F$71:$F$1000,'FEED IN PK2'!H11)</f>
        <v>0</v>
      </c>
      <c r="AK11" s="62">
        <f>SUMIFS('28'!$P$3:$P$1000,'28'!$G$3:$G$1000,'FEED IN PK2'!F11,'28'!$F$3:$F$1000,'FEED IN PK2'!H11)</f>
        <v>0</v>
      </c>
      <c r="AL11" s="62">
        <f>SUMIFS('29'!$P$3:$P$1000,'29'!$G$3:$G$1000,'FEED IN PK2'!F11,'29'!$F$3:$F$1000,'FEED IN PK2'!H11)</f>
        <v>0</v>
      </c>
      <c r="AM11" s="62">
        <f>SUMIFS('30'!$P$3:$P$1000,'30'!$G$3:$G$1000,'FEED IN PK2'!F11,'30'!$F$3:$F$1000,'FEED IN PK2'!H11)</f>
        <v>0</v>
      </c>
      <c r="AN11" s="62">
        <f>SUMIFS('31'!$P$3:$P$1000,'31'!$G$3:$G$1000,'FEED IN PK2'!F11,'31'!$F$3:$F$1000,'FEED IN PK2'!H11)</f>
        <v>0</v>
      </c>
      <c r="AO11" s="50" t="e">
        <f t="shared" si="1"/>
        <v>#VALUE!</v>
      </c>
    </row>
    <row r="12" spans="2:41" ht="15.75" x14ac:dyDescent="0.25">
      <c r="B12" s="5">
        <v>7</v>
      </c>
      <c r="C12" s="6">
        <v>322</v>
      </c>
      <c r="D12" s="7" t="s">
        <v>13</v>
      </c>
      <c r="E12" s="8">
        <v>25</v>
      </c>
      <c r="F12" s="4">
        <v>322</v>
      </c>
      <c r="G12" s="9"/>
      <c r="H12" s="70" t="s">
        <v>251</v>
      </c>
      <c r="I12" s="15">
        <v>25</v>
      </c>
      <c r="J12" s="62">
        <f>SUMIFS('1'!$P$3:$P$1000,'1'!$G$3:$G$1000,'FEED IN PK2'!F12,'1'!$F$3:$F$1000,'FEED IN PK2'!H12)</f>
        <v>0</v>
      </c>
      <c r="K12" s="62">
        <f>SUMIFS('2'!$P$69:$P$1000,'2'!$G$69:$G$1000,'FEED IN PK2'!F12,'2'!$F$69:$F$1000,'FEED IN PK2'!H12)</f>
        <v>0</v>
      </c>
      <c r="L12" s="62">
        <f>SUMIFS('3'!$P$3:$P$1000,'3'!$G$3:$G$1000,'FEED IN PK2'!F12,'3'!$F$3:$F$1000,'FEED IN PK2'!H12)</f>
        <v>0</v>
      </c>
      <c r="M12" s="62">
        <f>SUMIFS('4'!$P$69:$P$998,'4'!$G$69:$G$998,'FEED IN PK2'!F12,'4'!$F$69:$F$998,'FEED IN PK2'!H12)</f>
        <v>0</v>
      </c>
      <c r="N12" s="62">
        <f>SUMIFS('5'!$P$63:$P$1000,'5'!$G$63:$G$1000,'FEED IN PK2'!F12,'5'!$F$63:$F$1000,'FEED IN PK2'!H12)</f>
        <v>0</v>
      </c>
      <c r="O12" s="62">
        <f>SUMIFS('6'!$P$3:$P$1000,'6'!$G$3:$G$1000,'FEED IN PK2'!F12,'6'!$F$3:$F$1000,'FEED IN PK2'!H12)</f>
        <v>0</v>
      </c>
      <c r="P12" s="62">
        <f>SUMIFS('7'!$P$3:$P$1000,'7'!$G$3:$G$1000,'FEED IN PK2'!F12,'7'!$F$3:$F$1000,'FEED IN PK2'!H12)</f>
        <v>0</v>
      </c>
      <c r="Q12" s="62">
        <f>SUMIFS('8'!$P$3:$P$1000,'8'!$G$3:$G$1000,'FEED IN PK2'!F12,'8'!$F$3:$F$1000,'FEED IN PK2'!H12)</f>
        <v>0</v>
      </c>
      <c r="R12" s="62">
        <f>SUMIFS('9'!$P$3:$P$1000,'9'!$G$3:$G$1000,'FEED IN PK2'!F12,'9'!$F$3:$F$1000,'FEED IN PK2'!H12)</f>
        <v>0</v>
      </c>
      <c r="S12" s="62">
        <f>SUMIFS('10'!$P$271:$P$998,'10'!$G$271:$G$998,'FEED IN PK2'!F12,'10'!$F$271:$F$998,'FEED IN PK2'!H12)</f>
        <v>0</v>
      </c>
      <c r="T12" s="62">
        <f>SUMIFS('11'!$P$3:$P$1000,'11'!$G$3:$G$1000,'FEED IN PK2'!F12,'11'!$F$3:$F$1000,'FEED IN PK2'!H12)</f>
        <v>0</v>
      </c>
      <c r="U12" s="62">
        <f>SUMIFS('12'!$P$3:$P$1000,'12'!$G$3:$G$1000,'FEED IN PK2'!F12,'12'!$F$3:$F$1000,'FEED IN PK2'!H12)</f>
        <v>0</v>
      </c>
      <c r="V12" s="62">
        <f>SUMIFS('13'!$P$3:$P$1000,'13'!$G$3:$G$1000,'FEED IN PK2'!F12,'13'!$F$3:$F$1000,'FEED IN PK2'!H12)</f>
        <v>0</v>
      </c>
      <c r="W12" s="62">
        <f>SUMIFS('14'!$P$3:$P$1000,'14'!$G$3:$G$1000,'FEED IN PK2'!F12,'14'!$F$3:$F$1000,'FEED IN PK2'!H12)</f>
        <v>0</v>
      </c>
      <c r="X12" s="62">
        <f>SUMIFS('15'!$P$3:$P$1000,'15'!$G$3:$G$1000,'FEED IN PK2'!F12,'15'!$F$3:$F$1000,'FEED IN PK2'!H12)</f>
        <v>0</v>
      </c>
      <c r="Y12" s="62">
        <f>SUMIFS('16'!$P$77:$P$1000,'16'!$G$77:$G$1000,'FEED IN PK2'!F12,'16'!$F$77:$F$1000,'FEED IN PK2'!H12)</f>
        <v>0</v>
      </c>
      <c r="Z12" s="62">
        <f>SUMIFS('17'!$P$77:$P$998,'17'!$G$77:$G$998,'FEED IN PK2'!F12,'17'!$F$77:$F$998,'FEED IN PK2'!H12)</f>
        <v>0</v>
      </c>
      <c r="AA12" s="62" t="e">
        <f>SUMIFS('18'!$P$3:$P$1000,'18'!$G$324:$G$1000,'FEED IN PK2'!F12,'18'!$F$324:$F$1000,'FEED IN PK2'!H12)</f>
        <v>#VALUE!</v>
      </c>
      <c r="AB12" s="62">
        <f>SUMIFS('19'!$P$3:$P$1000,'19'!$G$3:$G$1000,'FEED IN PK2'!F12,'19'!$F$3:$F$1000,'FEED IN PK2'!H12)</f>
        <v>0</v>
      </c>
      <c r="AC12" s="62" t="e">
        <f>SUMIFS('20'!$P$69:$P$1000,'20'!$G$580:$G$1000,'FEED IN PK2'!F12,'20'!$F$580:$F$1000,'FEED IN PK2'!H12)</f>
        <v>#VALUE!</v>
      </c>
      <c r="AD12" s="62" t="e">
        <f>SUMIFS('21'!$P$34:$P$1000,'21'!$G$387:$G$1000,'FEED IN PK2'!F12,'21'!$F$387:$F$1000,'FEED IN PK2'!H12)</f>
        <v>#VALUE!</v>
      </c>
      <c r="AE12" s="62">
        <f>SUMIFS('22'!$P$3:$P$1000,'22'!$G$3:$G$1000,'FEED IN PK2'!F12,'22'!$F$3:$F$1000,'FEED IN PK2'!H12)</f>
        <v>0</v>
      </c>
      <c r="AF12" s="62">
        <f>SUMIFS('23'!$P$58:$P$999,'23'!$G$58:$G$999,'FEED IN PK2'!F12,'23'!$F$58:$F$999,'FEED IN PK2'!H12)</f>
        <v>0</v>
      </c>
      <c r="AG12" s="62">
        <f>SUMIFS('24'!$P$3:$P$1000,'24'!$G$3:$G$1000,'FEED IN PK2'!F12,'24'!$F$3:$F$1000,'FEED IN PK2'!H12)</f>
        <v>0</v>
      </c>
      <c r="AH12" s="62">
        <f>SUMIFS('25'!$P$237:$P$1000,'25'!$G$237:$G$1000,'FEED IN PK2'!F12,'25'!$F$237:$F$1000,'FEED IN PK2'!H12)</f>
        <v>0</v>
      </c>
      <c r="AI12" s="62">
        <f>SUMIFS('26'!$P$3:$P$1000,'26'!$G$3:$G$1000,'FEED IN PK2'!F12,'26'!$F$3:$F$1000,'FEED IN PK2'!H12)</f>
        <v>0</v>
      </c>
      <c r="AJ12" s="62">
        <f>SUMIFS('27'!$P$71:$P$1000,'27'!$G$71:$G$1000,'FEED IN PK2'!F12,'27'!$F$71:$F$1000,'FEED IN PK2'!H12)</f>
        <v>0</v>
      </c>
      <c r="AK12" s="62">
        <f>SUMIFS('28'!$P$3:$P$1000,'28'!$G$3:$G$1000,'FEED IN PK2'!F12,'28'!$F$3:$F$1000,'FEED IN PK2'!H12)</f>
        <v>0</v>
      </c>
      <c r="AL12" s="62">
        <f>SUMIFS('29'!$P$3:$P$1000,'29'!$G$3:$G$1000,'FEED IN PK2'!F12,'29'!$F$3:$F$1000,'FEED IN PK2'!H12)</f>
        <v>0</v>
      </c>
      <c r="AM12" s="62">
        <f>SUMIFS('30'!$P$3:$P$1000,'30'!$G$3:$G$1000,'FEED IN PK2'!F12,'30'!$F$3:$F$1000,'FEED IN PK2'!H12)</f>
        <v>0</v>
      </c>
      <c r="AN12" s="62">
        <f>SUMIFS('31'!$P$3:$P$1000,'31'!$G$3:$G$1000,'FEED IN PK2'!F12,'31'!$F$3:$F$1000,'FEED IN PK2'!H12)</f>
        <v>0</v>
      </c>
      <c r="AO12" s="50" t="e">
        <f t="shared" si="1"/>
        <v>#VALUE!</v>
      </c>
    </row>
    <row r="13" spans="2:41" ht="15.75" x14ac:dyDescent="0.25">
      <c r="B13" s="5">
        <v>8</v>
      </c>
      <c r="C13" s="6">
        <v>324</v>
      </c>
      <c r="D13" s="7" t="s">
        <v>13</v>
      </c>
      <c r="E13" s="8">
        <v>25</v>
      </c>
      <c r="F13" s="4">
        <v>324</v>
      </c>
      <c r="G13" s="9"/>
      <c r="H13" s="70" t="s">
        <v>251</v>
      </c>
      <c r="I13" s="15">
        <v>25</v>
      </c>
      <c r="J13" s="62">
        <f>SUMIFS('1'!$P$3:$P$1000,'1'!$G$3:$G$1000,'FEED IN PK2'!F13,'1'!$F$3:$F$1000,'FEED IN PK2'!H13)</f>
        <v>0</v>
      </c>
      <c r="K13" s="62">
        <f>SUMIFS('2'!$P$69:$P$1000,'2'!$G$69:$G$1000,'FEED IN PK2'!F13,'2'!$F$69:$F$1000,'FEED IN PK2'!H13)</f>
        <v>0</v>
      </c>
      <c r="L13" s="62">
        <f>SUMIFS('3'!$P$3:$P$1000,'3'!$G$3:$G$1000,'FEED IN PK2'!F13,'3'!$F$3:$F$1000,'FEED IN PK2'!H13)</f>
        <v>0</v>
      </c>
      <c r="M13" s="62">
        <f>SUMIFS('4'!$P$69:$P$998,'4'!$G$69:$G$998,'FEED IN PK2'!F13,'4'!$F$69:$F$998,'FEED IN PK2'!H13)</f>
        <v>0</v>
      </c>
      <c r="N13" s="62">
        <f>SUMIFS('5'!$P$63:$P$1000,'5'!$G$63:$G$1000,'FEED IN PK2'!F13,'5'!$F$63:$F$1000,'FEED IN PK2'!H13)</f>
        <v>0</v>
      </c>
      <c r="O13" s="62">
        <f>SUMIFS('6'!$P$3:$P$1000,'6'!$G$3:$G$1000,'FEED IN PK2'!F13,'6'!$F$3:$F$1000,'FEED IN PK2'!H13)</f>
        <v>0</v>
      </c>
      <c r="P13" s="62">
        <f>SUMIFS('7'!$P$3:$P$1000,'7'!$G$3:$G$1000,'FEED IN PK2'!F13,'7'!$F$3:$F$1000,'FEED IN PK2'!H13)</f>
        <v>0</v>
      </c>
      <c r="Q13" s="62">
        <f>SUMIFS('8'!$P$3:$P$1000,'8'!$G$3:$G$1000,'FEED IN PK2'!F13,'8'!$F$3:$F$1000,'FEED IN PK2'!H13)</f>
        <v>0</v>
      </c>
      <c r="R13" s="62">
        <f>SUMIFS('9'!$P$3:$P$1000,'9'!$G$3:$G$1000,'FEED IN PK2'!F13,'9'!$F$3:$F$1000,'FEED IN PK2'!H13)</f>
        <v>0</v>
      </c>
      <c r="S13" s="62">
        <f>SUMIFS('10'!$P$271:$P$998,'10'!$G$271:$G$998,'FEED IN PK2'!F13,'10'!$F$271:$F$998,'FEED IN PK2'!H13)</f>
        <v>0</v>
      </c>
      <c r="T13" s="62">
        <f>SUMIFS('11'!$P$3:$P$1000,'11'!$G$3:$G$1000,'FEED IN PK2'!F13,'11'!$F$3:$F$1000,'FEED IN PK2'!H13)</f>
        <v>0</v>
      </c>
      <c r="U13" s="62">
        <f>SUMIFS('12'!$P$3:$P$1000,'12'!$G$3:$G$1000,'FEED IN PK2'!F13,'12'!$F$3:$F$1000,'FEED IN PK2'!H13)</f>
        <v>0</v>
      </c>
      <c r="V13" s="62">
        <f>SUMIFS('13'!$P$3:$P$1000,'13'!$G$3:$G$1000,'FEED IN PK2'!F13,'13'!$F$3:$F$1000,'FEED IN PK2'!H13)</f>
        <v>0</v>
      </c>
      <c r="W13" s="62">
        <f>SUMIFS('14'!$P$3:$P$1000,'14'!$G$3:$G$1000,'FEED IN PK2'!F13,'14'!$F$3:$F$1000,'FEED IN PK2'!H13)</f>
        <v>0</v>
      </c>
      <c r="X13" s="62">
        <f>SUMIFS('15'!$P$3:$P$1000,'15'!$G$3:$G$1000,'FEED IN PK2'!F13,'15'!$F$3:$F$1000,'FEED IN PK2'!H13)</f>
        <v>0</v>
      </c>
      <c r="Y13" s="62">
        <f>SUMIFS('16'!$P$77:$P$1000,'16'!$G$77:$G$1000,'FEED IN PK2'!F13,'16'!$F$77:$F$1000,'FEED IN PK2'!H13)</f>
        <v>0</v>
      </c>
      <c r="Z13" s="62">
        <f>SUMIFS('17'!$P$77:$P$998,'17'!$G$77:$G$998,'FEED IN PK2'!F13,'17'!$F$77:$F$998,'FEED IN PK2'!H13)</f>
        <v>0</v>
      </c>
      <c r="AA13" s="62" t="e">
        <f>SUMIFS('18'!$P$3:$P$1000,'18'!$G$324:$G$1000,'FEED IN PK2'!F13,'18'!$F$324:$F$1000,'FEED IN PK2'!H13)</f>
        <v>#VALUE!</v>
      </c>
      <c r="AB13" s="62">
        <f>SUMIFS('19'!$P$3:$P$1000,'19'!$G$3:$G$1000,'FEED IN PK2'!F13,'19'!$F$3:$F$1000,'FEED IN PK2'!H13)</f>
        <v>0</v>
      </c>
      <c r="AC13" s="62" t="e">
        <f>SUMIFS('20'!$P$69:$P$1000,'20'!$G$580:$G$1000,'FEED IN PK2'!F13,'20'!$F$580:$F$1000,'FEED IN PK2'!H13)</f>
        <v>#VALUE!</v>
      </c>
      <c r="AD13" s="62" t="e">
        <f>SUMIFS('21'!$P$34:$P$1000,'21'!$G$387:$G$1000,'FEED IN PK2'!F13,'21'!$F$387:$F$1000,'FEED IN PK2'!H13)</f>
        <v>#VALUE!</v>
      </c>
      <c r="AE13" s="62">
        <f>SUMIFS('22'!$P$3:$P$1000,'22'!$G$3:$G$1000,'FEED IN PK2'!F13,'22'!$F$3:$F$1000,'FEED IN PK2'!H13)</f>
        <v>0</v>
      </c>
      <c r="AF13" s="62">
        <f>SUMIFS('23'!$P$58:$P$999,'23'!$G$58:$G$999,'FEED IN PK2'!F13,'23'!$F$58:$F$999,'FEED IN PK2'!H13)</f>
        <v>0</v>
      </c>
      <c r="AG13" s="62">
        <f>SUMIFS('24'!$P$3:$P$1000,'24'!$G$3:$G$1000,'FEED IN PK2'!F13,'24'!$F$3:$F$1000,'FEED IN PK2'!H13)</f>
        <v>0</v>
      </c>
      <c r="AH13" s="62">
        <f>SUMIFS('25'!$P$237:$P$1000,'25'!$G$237:$G$1000,'FEED IN PK2'!F13,'25'!$F$237:$F$1000,'FEED IN PK2'!H13)</f>
        <v>0</v>
      </c>
      <c r="AI13" s="62">
        <f>SUMIFS('26'!$P$3:$P$1000,'26'!$G$3:$G$1000,'FEED IN PK2'!F13,'26'!$F$3:$F$1000,'FEED IN PK2'!H13)</f>
        <v>0</v>
      </c>
      <c r="AJ13" s="62">
        <f>SUMIFS('27'!$P$71:$P$1000,'27'!$G$71:$G$1000,'FEED IN PK2'!F13,'27'!$F$71:$F$1000,'FEED IN PK2'!H13)</f>
        <v>0</v>
      </c>
      <c r="AK13" s="62">
        <f>SUMIFS('28'!$P$3:$P$1000,'28'!$G$3:$G$1000,'FEED IN PK2'!F13,'28'!$F$3:$F$1000,'FEED IN PK2'!H13)</f>
        <v>0</v>
      </c>
      <c r="AL13" s="62">
        <f>SUMIFS('29'!$P$3:$P$1000,'29'!$G$3:$G$1000,'FEED IN PK2'!F13,'29'!$F$3:$F$1000,'FEED IN PK2'!H13)</f>
        <v>0</v>
      </c>
      <c r="AM13" s="62">
        <f>SUMIFS('30'!$P$3:$P$1000,'30'!$G$3:$G$1000,'FEED IN PK2'!F13,'30'!$F$3:$F$1000,'FEED IN PK2'!H13)</f>
        <v>0</v>
      </c>
      <c r="AN13" s="62">
        <f>SUMIFS('31'!$P$3:$P$1000,'31'!$G$3:$G$1000,'FEED IN PK2'!F13,'31'!$F$3:$F$1000,'FEED IN PK2'!H13)</f>
        <v>0</v>
      </c>
      <c r="AO13" s="50" t="e">
        <f t="shared" si="1"/>
        <v>#VALUE!</v>
      </c>
    </row>
    <row r="14" spans="2:41" ht="15.75" x14ac:dyDescent="0.25">
      <c r="B14" s="5">
        <v>9</v>
      </c>
      <c r="C14" s="6" t="s">
        <v>19</v>
      </c>
      <c r="D14" s="7" t="s">
        <v>13</v>
      </c>
      <c r="E14" s="8">
        <v>25</v>
      </c>
      <c r="F14" s="4" t="s">
        <v>19</v>
      </c>
      <c r="G14" s="9"/>
      <c r="H14" s="70" t="s">
        <v>251</v>
      </c>
      <c r="I14" s="15">
        <v>25</v>
      </c>
      <c r="J14" s="62">
        <f>SUMIFS('1'!$P$3:$P$1000,'1'!$G$3:$G$1000,'FEED IN PK2'!F14,'1'!$F$3:$F$1000,'FEED IN PK2'!H14)</f>
        <v>0</v>
      </c>
      <c r="K14" s="62">
        <f>SUMIFS('2'!$P$69:$P$1000,'2'!$G$69:$G$1000,'FEED IN PK2'!F14,'2'!$F$69:$F$1000,'FEED IN PK2'!H14)</f>
        <v>0</v>
      </c>
      <c r="L14" s="62">
        <f>SUMIFS('3'!$P$3:$P$1000,'3'!$G$3:$G$1000,'FEED IN PK2'!F14,'3'!$F$3:$F$1000,'FEED IN PK2'!H14)</f>
        <v>0</v>
      </c>
      <c r="M14" s="62">
        <f>SUMIFS('4'!$P$69:$P$998,'4'!$G$69:$G$998,'FEED IN PK2'!F14,'4'!$F$69:$F$998,'FEED IN PK2'!H14)</f>
        <v>0</v>
      </c>
      <c r="N14" s="62">
        <f>SUMIFS('5'!$P$63:$P$1000,'5'!$G$63:$G$1000,'FEED IN PK2'!F14,'5'!$F$63:$F$1000,'FEED IN PK2'!H14)</f>
        <v>0</v>
      </c>
      <c r="O14" s="62">
        <f>SUMIFS('6'!$P$3:$P$1000,'6'!$G$3:$G$1000,'FEED IN PK2'!F14,'6'!$F$3:$F$1000,'FEED IN PK2'!H14)</f>
        <v>0</v>
      </c>
      <c r="P14" s="62">
        <f>SUMIFS('7'!$P$3:$P$1000,'7'!$G$3:$G$1000,'FEED IN PK2'!F14,'7'!$F$3:$F$1000,'FEED IN PK2'!H14)</f>
        <v>0</v>
      </c>
      <c r="Q14" s="62">
        <f>SUMIFS('8'!$P$3:$P$1000,'8'!$G$3:$G$1000,'FEED IN PK2'!F14,'8'!$F$3:$F$1000,'FEED IN PK2'!H14)</f>
        <v>0</v>
      </c>
      <c r="R14" s="62">
        <f>SUMIFS('9'!$P$3:$P$1000,'9'!$G$3:$G$1000,'FEED IN PK2'!F14,'9'!$F$3:$F$1000,'FEED IN PK2'!H14)</f>
        <v>0</v>
      </c>
      <c r="S14" s="62">
        <f>SUMIFS('10'!$P$271:$P$998,'10'!$G$271:$G$998,'FEED IN PK2'!F14,'10'!$F$271:$F$998,'FEED IN PK2'!H14)</f>
        <v>0</v>
      </c>
      <c r="T14" s="62">
        <f>SUMIFS('11'!$P$3:$P$1000,'11'!$G$3:$G$1000,'FEED IN PK2'!F14,'11'!$F$3:$F$1000,'FEED IN PK2'!H14)</f>
        <v>0</v>
      </c>
      <c r="U14" s="62">
        <f>SUMIFS('12'!$P$3:$P$1000,'12'!$G$3:$G$1000,'FEED IN PK2'!F14,'12'!$F$3:$F$1000,'FEED IN PK2'!H14)</f>
        <v>0</v>
      </c>
      <c r="V14" s="62">
        <f>SUMIFS('13'!$P$3:$P$1000,'13'!$G$3:$G$1000,'FEED IN PK2'!F14,'13'!$F$3:$F$1000,'FEED IN PK2'!H14)</f>
        <v>0</v>
      </c>
      <c r="W14" s="62">
        <f>SUMIFS('14'!$P$3:$P$1000,'14'!$G$3:$G$1000,'FEED IN PK2'!F14,'14'!$F$3:$F$1000,'FEED IN PK2'!H14)</f>
        <v>0</v>
      </c>
      <c r="X14" s="62">
        <f>SUMIFS('15'!$P$3:$P$1000,'15'!$G$3:$G$1000,'FEED IN PK2'!F14,'15'!$F$3:$F$1000,'FEED IN PK2'!H14)</f>
        <v>0</v>
      </c>
      <c r="Y14" s="62">
        <f>SUMIFS('16'!$P$77:$P$1000,'16'!$G$77:$G$1000,'FEED IN PK2'!F14,'16'!$F$77:$F$1000,'FEED IN PK2'!H14)</f>
        <v>0</v>
      </c>
      <c r="Z14" s="62">
        <f>SUMIFS('17'!$P$77:$P$998,'17'!$G$77:$G$998,'FEED IN PK2'!F14,'17'!$F$77:$F$998,'FEED IN PK2'!H14)</f>
        <v>0</v>
      </c>
      <c r="AA14" s="62" t="e">
        <f>SUMIFS('18'!$P$3:$P$1000,'18'!$G$324:$G$1000,'FEED IN PK2'!F14,'18'!$F$324:$F$1000,'FEED IN PK2'!H14)</f>
        <v>#VALUE!</v>
      </c>
      <c r="AB14" s="62">
        <f>SUMIFS('19'!$P$3:$P$1000,'19'!$G$3:$G$1000,'FEED IN PK2'!F14,'19'!$F$3:$F$1000,'FEED IN PK2'!H14)</f>
        <v>0</v>
      </c>
      <c r="AC14" s="62" t="e">
        <f>SUMIFS('20'!$P$69:$P$1000,'20'!$G$580:$G$1000,'FEED IN PK2'!F14,'20'!$F$580:$F$1000,'FEED IN PK2'!H14)</f>
        <v>#VALUE!</v>
      </c>
      <c r="AD14" s="62" t="e">
        <f>SUMIFS('21'!$P$34:$P$1000,'21'!$G$387:$G$1000,'FEED IN PK2'!F14,'21'!$F$387:$F$1000,'FEED IN PK2'!H14)</f>
        <v>#VALUE!</v>
      </c>
      <c r="AE14" s="62">
        <f>SUMIFS('22'!$P$3:$P$1000,'22'!$G$3:$G$1000,'FEED IN PK2'!F14,'22'!$F$3:$F$1000,'FEED IN PK2'!H14)</f>
        <v>0</v>
      </c>
      <c r="AF14" s="62">
        <f>SUMIFS('23'!$P$58:$P$999,'23'!$G$58:$G$999,'FEED IN PK2'!F14,'23'!$F$58:$F$999,'FEED IN PK2'!H14)</f>
        <v>0</v>
      </c>
      <c r="AG14" s="62">
        <f>SUMIFS('24'!$P$3:$P$1000,'24'!$G$3:$G$1000,'FEED IN PK2'!F14,'24'!$F$3:$F$1000,'FEED IN PK2'!H14)</f>
        <v>0</v>
      </c>
      <c r="AH14" s="62">
        <f>SUMIFS('25'!$P$237:$P$1000,'25'!$G$237:$G$1000,'FEED IN PK2'!F14,'25'!$F$237:$F$1000,'FEED IN PK2'!H14)</f>
        <v>0</v>
      </c>
      <c r="AI14" s="62">
        <f>SUMIFS('26'!$P$3:$P$1000,'26'!$G$3:$G$1000,'FEED IN PK2'!F14,'26'!$F$3:$F$1000,'FEED IN PK2'!H14)</f>
        <v>0</v>
      </c>
      <c r="AJ14" s="62">
        <f>SUMIFS('27'!$P$71:$P$1000,'27'!$G$71:$G$1000,'FEED IN PK2'!F14,'27'!$F$71:$F$1000,'FEED IN PK2'!H14)</f>
        <v>0</v>
      </c>
      <c r="AK14" s="62">
        <f>SUMIFS('28'!$P$3:$P$1000,'28'!$G$3:$G$1000,'FEED IN PK2'!F14,'28'!$F$3:$F$1000,'FEED IN PK2'!H14)</f>
        <v>0</v>
      </c>
      <c r="AL14" s="62">
        <f>SUMIFS('29'!$P$3:$P$1000,'29'!$G$3:$G$1000,'FEED IN PK2'!F14,'29'!$F$3:$F$1000,'FEED IN PK2'!H14)</f>
        <v>0</v>
      </c>
      <c r="AM14" s="62">
        <f>SUMIFS('30'!$P$3:$P$1000,'30'!$G$3:$G$1000,'FEED IN PK2'!F14,'30'!$F$3:$F$1000,'FEED IN PK2'!H14)</f>
        <v>0</v>
      </c>
      <c r="AN14" s="62">
        <f>SUMIFS('31'!$P$3:$P$1000,'31'!$G$3:$G$1000,'FEED IN PK2'!F14,'31'!$F$3:$F$1000,'FEED IN PK2'!H14)</f>
        <v>0</v>
      </c>
      <c r="AO14" s="50" t="e">
        <f t="shared" si="1"/>
        <v>#VALUE!</v>
      </c>
    </row>
    <row r="15" spans="2:41" ht="15.75" x14ac:dyDescent="0.25">
      <c r="B15" s="5">
        <v>10</v>
      </c>
      <c r="C15" s="6">
        <v>351</v>
      </c>
      <c r="D15" s="7" t="s">
        <v>13</v>
      </c>
      <c r="E15" s="8">
        <v>25</v>
      </c>
      <c r="F15" s="4">
        <v>351</v>
      </c>
      <c r="G15" s="9"/>
      <c r="H15" s="70" t="s">
        <v>251</v>
      </c>
      <c r="I15" s="15">
        <v>25</v>
      </c>
      <c r="J15" s="62">
        <f>SUMIFS('1'!$P$3:$P$1000,'1'!$G$3:$G$1000,'FEED IN PK2'!F15,'1'!$F$3:$F$1000,'FEED IN PK2'!H15)</f>
        <v>0</v>
      </c>
      <c r="K15" s="62">
        <f>SUMIFS('2'!$P$69:$P$1000,'2'!$G$69:$G$1000,'FEED IN PK2'!F15,'2'!$F$69:$F$1000,'FEED IN PK2'!H15)</f>
        <v>0</v>
      </c>
      <c r="L15" s="62">
        <f>SUMIFS('3'!$P$3:$P$1000,'3'!$G$3:$G$1000,'FEED IN PK2'!F15,'3'!$F$3:$F$1000,'FEED IN PK2'!H15)</f>
        <v>0</v>
      </c>
      <c r="M15" s="62">
        <f>SUMIFS('4'!$P$69:$P$998,'4'!$G$69:$G$998,'FEED IN PK2'!F15,'4'!$F$69:$F$998,'FEED IN PK2'!H15)</f>
        <v>0</v>
      </c>
      <c r="N15" s="62">
        <f>SUMIFS('5'!$P$63:$P$1000,'5'!$G$63:$G$1000,'FEED IN PK2'!F15,'5'!$F$63:$F$1000,'FEED IN PK2'!H15)</f>
        <v>0</v>
      </c>
      <c r="O15" s="62">
        <f>SUMIFS('6'!$P$3:$P$1000,'6'!$G$3:$G$1000,'FEED IN PK2'!F15,'6'!$F$3:$F$1000,'FEED IN PK2'!H15)</f>
        <v>0</v>
      </c>
      <c r="P15" s="62">
        <f>SUMIFS('7'!$P$3:$P$1000,'7'!$G$3:$G$1000,'FEED IN PK2'!F15,'7'!$F$3:$F$1000,'FEED IN PK2'!H15)</f>
        <v>0</v>
      </c>
      <c r="Q15" s="62">
        <f>SUMIFS('8'!$P$3:$P$1000,'8'!$G$3:$G$1000,'FEED IN PK2'!F15,'8'!$F$3:$F$1000,'FEED IN PK2'!H15)</f>
        <v>0</v>
      </c>
      <c r="R15" s="62">
        <f>SUMIFS('9'!$P$3:$P$1000,'9'!$G$3:$G$1000,'FEED IN PK2'!F15,'9'!$F$3:$F$1000,'FEED IN PK2'!H15)</f>
        <v>0</v>
      </c>
      <c r="S15" s="62">
        <f>SUMIFS('10'!$P$271:$P$998,'10'!$G$271:$G$998,'FEED IN PK2'!F15,'10'!$F$271:$F$998,'FEED IN PK2'!H15)</f>
        <v>0</v>
      </c>
      <c r="T15" s="62">
        <f>SUMIFS('11'!$P$3:$P$1000,'11'!$G$3:$G$1000,'FEED IN PK2'!F15,'11'!$F$3:$F$1000,'FEED IN PK2'!H15)</f>
        <v>0</v>
      </c>
      <c r="U15" s="62">
        <f>SUMIFS('12'!$P$3:$P$1000,'12'!$G$3:$G$1000,'FEED IN PK2'!F15,'12'!$F$3:$F$1000,'FEED IN PK2'!H15)</f>
        <v>0</v>
      </c>
      <c r="V15" s="62">
        <f>SUMIFS('13'!$P$3:$P$1000,'13'!$G$3:$G$1000,'FEED IN PK2'!F15,'13'!$F$3:$F$1000,'FEED IN PK2'!H15)</f>
        <v>0</v>
      </c>
      <c r="W15" s="62">
        <f>SUMIFS('14'!$P$3:$P$1000,'14'!$G$3:$G$1000,'FEED IN PK2'!F15,'14'!$F$3:$F$1000,'FEED IN PK2'!H15)</f>
        <v>0</v>
      </c>
      <c r="X15" s="62">
        <f>SUMIFS('15'!$P$3:$P$1000,'15'!$G$3:$G$1000,'FEED IN PK2'!F15,'15'!$F$3:$F$1000,'FEED IN PK2'!H15)</f>
        <v>0</v>
      </c>
      <c r="Y15" s="62">
        <f>SUMIFS('16'!$P$77:$P$1000,'16'!$G$77:$G$1000,'FEED IN PK2'!F15,'16'!$F$77:$F$1000,'FEED IN PK2'!H15)</f>
        <v>0</v>
      </c>
      <c r="Z15" s="62">
        <f>SUMIFS('17'!$P$77:$P$998,'17'!$G$77:$G$998,'FEED IN PK2'!F15,'17'!$F$77:$F$998,'FEED IN PK2'!H15)</f>
        <v>0</v>
      </c>
      <c r="AA15" s="62" t="e">
        <f>SUMIFS('18'!$P$3:$P$1000,'18'!$G$324:$G$1000,'FEED IN PK2'!F15,'18'!$F$324:$F$1000,'FEED IN PK2'!H15)</f>
        <v>#VALUE!</v>
      </c>
      <c r="AB15" s="62">
        <f>SUMIFS('19'!$P$3:$P$1000,'19'!$G$3:$G$1000,'FEED IN PK2'!F15,'19'!$F$3:$F$1000,'FEED IN PK2'!H15)</f>
        <v>0</v>
      </c>
      <c r="AC15" s="62" t="e">
        <f>SUMIFS('20'!$P$69:$P$1000,'20'!$G$580:$G$1000,'FEED IN PK2'!F15,'20'!$F$580:$F$1000,'FEED IN PK2'!H15)</f>
        <v>#VALUE!</v>
      </c>
      <c r="AD15" s="62" t="e">
        <f>SUMIFS('21'!$P$34:$P$1000,'21'!$G$387:$G$1000,'FEED IN PK2'!F15,'21'!$F$387:$F$1000,'FEED IN PK2'!H15)</f>
        <v>#VALUE!</v>
      </c>
      <c r="AE15" s="62">
        <f>SUMIFS('22'!$P$3:$P$1000,'22'!$G$3:$G$1000,'FEED IN PK2'!F15,'22'!$F$3:$F$1000,'FEED IN PK2'!H15)</f>
        <v>0</v>
      </c>
      <c r="AF15" s="62">
        <f>SUMIFS('23'!$P$58:$P$999,'23'!$G$58:$G$999,'FEED IN PK2'!F15,'23'!$F$58:$F$999,'FEED IN PK2'!H15)</f>
        <v>0</v>
      </c>
      <c r="AG15" s="62">
        <f>SUMIFS('24'!$P$3:$P$1000,'24'!$G$3:$G$1000,'FEED IN PK2'!F15,'24'!$F$3:$F$1000,'FEED IN PK2'!H15)</f>
        <v>0</v>
      </c>
      <c r="AH15" s="62">
        <f>SUMIFS('25'!$P$237:$P$1000,'25'!$G$237:$G$1000,'FEED IN PK2'!F15,'25'!$F$237:$F$1000,'FEED IN PK2'!H15)</f>
        <v>0</v>
      </c>
      <c r="AI15" s="62">
        <f>SUMIFS('26'!$P$3:$P$1000,'26'!$G$3:$G$1000,'FEED IN PK2'!F15,'26'!$F$3:$F$1000,'FEED IN PK2'!H15)</f>
        <v>0</v>
      </c>
      <c r="AJ15" s="62">
        <f>SUMIFS('27'!$P$71:$P$1000,'27'!$G$71:$G$1000,'FEED IN PK2'!F15,'27'!$F$71:$F$1000,'FEED IN PK2'!H15)</f>
        <v>0</v>
      </c>
      <c r="AK15" s="62">
        <f>SUMIFS('28'!$P$3:$P$1000,'28'!$G$3:$G$1000,'FEED IN PK2'!F15,'28'!$F$3:$F$1000,'FEED IN PK2'!H15)</f>
        <v>0</v>
      </c>
      <c r="AL15" s="62">
        <f>SUMIFS('29'!$P$3:$P$1000,'29'!$G$3:$G$1000,'FEED IN PK2'!F15,'29'!$F$3:$F$1000,'FEED IN PK2'!H15)</f>
        <v>0</v>
      </c>
      <c r="AM15" s="62">
        <f>SUMIFS('30'!$P$3:$P$1000,'30'!$G$3:$G$1000,'FEED IN PK2'!F15,'30'!$F$3:$F$1000,'FEED IN PK2'!H15)</f>
        <v>0</v>
      </c>
      <c r="AN15" s="62">
        <f>SUMIFS('31'!$P$3:$P$1000,'31'!$G$3:$G$1000,'FEED IN PK2'!F15,'31'!$F$3:$F$1000,'FEED IN PK2'!H15)</f>
        <v>0</v>
      </c>
      <c r="AO15" s="50" t="e">
        <f t="shared" si="1"/>
        <v>#VALUE!</v>
      </c>
    </row>
    <row r="16" spans="2:41" ht="15.75" x14ac:dyDescent="0.25">
      <c r="B16" s="5">
        <v>11</v>
      </c>
      <c r="C16" s="6">
        <v>352</v>
      </c>
      <c r="D16" s="7" t="s">
        <v>13</v>
      </c>
      <c r="E16" s="8">
        <v>25</v>
      </c>
      <c r="F16" s="4">
        <v>352</v>
      </c>
      <c r="G16" s="9"/>
      <c r="H16" s="70" t="s">
        <v>251</v>
      </c>
      <c r="I16" s="15">
        <v>25</v>
      </c>
      <c r="J16" s="62">
        <f>SUMIFS('1'!$P$3:$P$1000,'1'!$G$3:$G$1000,'FEED IN PK2'!F16,'1'!$F$3:$F$1000,'FEED IN PK2'!H16)</f>
        <v>0</v>
      </c>
      <c r="K16" s="62">
        <f>SUMIFS('2'!$P$69:$P$1000,'2'!$G$69:$G$1000,'FEED IN PK2'!F16,'2'!$F$69:$F$1000,'FEED IN PK2'!H16)</f>
        <v>0</v>
      </c>
      <c r="L16" s="62">
        <f>SUMIFS('3'!$P$3:$P$1000,'3'!$G$3:$G$1000,'FEED IN PK2'!F16,'3'!$F$3:$F$1000,'FEED IN PK2'!H16)</f>
        <v>0</v>
      </c>
      <c r="M16" s="62">
        <f>SUMIFS('4'!$P$69:$P$998,'4'!$G$69:$G$998,'FEED IN PK2'!F16,'4'!$F$69:$F$998,'FEED IN PK2'!H16)</f>
        <v>0</v>
      </c>
      <c r="N16" s="62">
        <f>SUMIFS('5'!$P$63:$P$1000,'5'!$G$63:$G$1000,'FEED IN PK2'!F16,'5'!$F$63:$F$1000,'FEED IN PK2'!H16)</f>
        <v>0</v>
      </c>
      <c r="O16" s="62">
        <f>SUMIFS('6'!$P$3:$P$1000,'6'!$G$3:$G$1000,'FEED IN PK2'!F16,'6'!$F$3:$F$1000,'FEED IN PK2'!H16)</f>
        <v>0</v>
      </c>
      <c r="P16" s="62">
        <f>SUMIFS('7'!$P$3:$P$1000,'7'!$G$3:$G$1000,'FEED IN PK2'!F16,'7'!$F$3:$F$1000,'FEED IN PK2'!H16)</f>
        <v>0</v>
      </c>
      <c r="Q16" s="62">
        <f>SUMIFS('8'!$P$3:$P$1000,'8'!$G$3:$G$1000,'FEED IN PK2'!F16,'8'!$F$3:$F$1000,'FEED IN PK2'!H16)</f>
        <v>0</v>
      </c>
      <c r="R16" s="62">
        <f>SUMIFS('9'!$P$3:$P$1000,'9'!$G$3:$G$1000,'FEED IN PK2'!F16,'9'!$F$3:$F$1000,'FEED IN PK2'!H16)</f>
        <v>0</v>
      </c>
      <c r="S16" s="62">
        <f>SUMIFS('10'!$P$271:$P$998,'10'!$G$271:$G$998,'FEED IN PK2'!F16,'10'!$F$271:$F$998,'FEED IN PK2'!H16)</f>
        <v>0</v>
      </c>
      <c r="T16" s="62">
        <f>SUMIFS('11'!$P$3:$P$1000,'11'!$G$3:$G$1000,'FEED IN PK2'!F16,'11'!$F$3:$F$1000,'FEED IN PK2'!H16)</f>
        <v>0</v>
      </c>
      <c r="U16" s="62">
        <f>SUMIFS('12'!$P$3:$P$1000,'12'!$G$3:$G$1000,'FEED IN PK2'!F16,'12'!$F$3:$F$1000,'FEED IN PK2'!H16)</f>
        <v>0</v>
      </c>
      <c r="V16" s="62">
        <f>SUMIFS('13'!$P$3:$P$1000,'13'!$G$3:$G$1000,'FEED IN PK2'!F16,'13'!$F$3:$F$1000,'FEED IN PK2'!H16)</f>
        <v>0</v>
      </c>
      <c r="W16" s="62">
        <f>SUMIFS('14'!$P$3:$P$1000,'14'!$G$3:$G$1000,'FEED IN PK2'!F16,'14'!$F$3:$F$1000,'FEED IN PK2'!H16)</f>
        <v>0</v>
      </c>
      <c r="X16" s="62">
        <f>SUMIFS('15'!$P$3:$P$1000,'15'!$G$3:$G$1000,'FEED IN PK2'!F16,'15'!$F$3:$F$1000,'FEED IN PK2'!H16)</f>
        <v>0</v>
      </c>
      <c r="Y16" s="62">
        <f>SUMIFS('16'!$P$77:$P$1000,'16'!$G$77:$G$1000,'FEED IN PK2'!F16,'16'!$F$77:$F$1000,'FEED IN PK2'!H16)</f>
        <v>0</v>
      </c>
      <c r="Z16" s="62">
        <f>SUMIFS('17'!$P$77:$P$998,'17'!$G$77:$G$998,'FEED IN PK2'!F16,'17'!$F$77:$F$998,'FEED IN PK2'!H16)</f>
        <v>0</v>
      </c>
      <c r="AA16" s="62" t="e">
        <f>SUMIFS('18'!$P$3:$P$1000,'18'!$G$324:$G$1000,'FEED IN PK2'!F16,'18'!$F$324:$F$1000,'FEED IN PK2'!H16)</f>
        <v>#VALUE!</v>
      </c>
      <c r="AB16" s="62">
        <f>SUMIFS('19'!$P$3:$P$1000,'19'!$G$3:$G$1000,'FEED IN PK2'!F16,'19'!$F$3:$F$1000,'FEED IN PK2'!H16)</f>
        <v>0</v>
      </c>
      <c r="AC16" s="62" t="e">
        <f>SUMIFS('20'!$P$69:$P$1000,'20'!$G$580:$G$1000,'FEED IN PK2'!F16,'20'!$F$580:$F$1000,'FEED IN PK2'!H16)</f>
        <v>#VALUE!</v>
      </c>
      <c r="AD16" s="62" t="e">
        <f>SUMIFS('21'!$P$34:$P$1000,'21'!$G$387:$G$1000,'FEED IN PK2'!F16,'21'!$F$387:$F$1000,'FEED IN PK2'!H16)</f>
        <v>#VALUE!</v>
      </c>
      <c r="AE16" s="62">
        <f>SUMIFS('22'!$P$3:$P$1000,'22'!$G$3:$G$1000,'FEED IN PK2'!F16,'22'!$F$3:$F$1000,'FEED IN PK2'!H16)</f>
        <v>0</v>
      </c>
      <c r="AF16" s="62">
        <f>SUMIFS('23'!$P$58:$P$999,'23'!$G$58:$G$999,'FEED IN PK2'!F16,'23'!$F$58:$F$999,'FEED IN PK2'!H16)</f>
        <v>0</v>
      </c>
      <c r="AG16" s="62">
        <f>SUMIFS('24'!$P$3:$P$1000,'24'!$G$3:$G$1000,'FEED IN PK2'!F16,'24'!$F$3:$F$1000,'FEED IN PK2'!H16)</f>
        <v>0</v>
      </c>
      <c r="AH16" s="62">
        <f>SUMIFS('25'!$P$237:$P$1000,'25'!$G$237:$G$1000,'FEED IN PK2'!F16,'25'!$F$237:$F$1000,'FEED IN PK2'!H16)</f>
        <v>0</v>
      </c>
      <c r="AI16" s="62">
        <f>SUMIFS('26'!$P$3:$P$1000,'26'!$G$3:$G$1000,'FEED IN PK2'!F16,'26'!$F$3:$F$1000,'FEED IN PK2'!H16)</f>
        <v>0</v>
      </c>
      <c r="AJ16" s="62">
        <f>SUMIFS('27'!$P$71:$P$1000,'27'!$G$71:$G$1000,'FEED IN PK2'!F16,'27'!$F$71:$F$1000,'FEED IN PK2'!H16)</f>
        <v>0</v>
      </c>
      <c r="AK16" s="62">
        <f>SUMIFS('28'!$P$3:$P$1000,'28'!$G$3:$G$1000,'FEED IN PK2'!F16,'28'!$F$3:$F$1000,'FEED IN PK2'!H16)</f>
        <v>0</v>
      </c>
      <c r="AL16" s="62">
        <f>SUMIFS('29'!$P$3:$P$1000,'29'!$G$3:$G$1000,'FEED IN PK2'!F16,'29'!$F$3:$F$1000,'FEED IN PK2'!H16)</f>
        <v>0</v>
      </c>
      <c r="AM16" s="62">
        <f>SUMIFS('30'!$P$3:$P$1000,'30'!$G$3:$G$1000,'FEED IN PK2'!F16,'30'!$F$3:$F$1000,'FEED IN PK2'!H16)</f>
        <v>0</v>
      </c>
      <c r="AN16" s="62">
        <f>SUMIFS('31'!$P$3:$P$1000,'31'!$G$3:$G$1000,'FEED IN PK2'!F16,'31'!$F$3:$F$1000,'FEED IN PK2'!H16)</f>
        <v>0</v>
      </c>
      <c r="AO16" s="50" t="e">
        <f t="shared" si="1"/>
        <v>#VALUE!</v>
      </c>
    </row>
    <row r="17" spans="2:41" ht="15.75" x14ac:dyDescent="0.25">
      <c r="B17" s="5">
        <v>12</v>
      </c>
      <c r="C17" s="6">
        <v>353</v>
      </c>
      <c r="D17" s="7" t="s">
        <v>13</v>
      </c>
      <c r="E17" s="8">
        <v>25</v>
      </c>
      <c r="F17" s="4">
        <v>353</v>
      </c>
      <c r="G17" s="9"/>
      <c r="H17" s="70" t="s">
        <v>251</v>
      </c>
      <c r="I17" s="15">
        <v>25</v>
      </c>
      <c r="J17" s="62">
        <f>SUMIFS('1'!$P$3:$P$1000,'1'!$G$3:$G$1000,'FEED IN PK2'!F17,'1'!$F$3:$F$1000,'FEED IN PK2'!H17)</f>
        <v>0</v>
      </c>
      <c r="K17" s="62">
        <f>SUMIFS('2'!$P$69:$P$1000,'2'!$G$69:$G$1000,'FEED IN PK2'!F17,'2'!$F$69:$F$1000,'FEED IN PK2'!H17)</f>
        <v>0</v>
      </c>
      <c r="L17" s="62">
        <f>SUMIFS('3'!$P$3:$P$1000,'3'!$G$3:$G$1000,'FEED IN PK2'!F17,'3'!$F$3:$F$1000,'FEED IN PK2'!H17)</f>
        <v>0</v>
      </c>
      <c r="M17" s="62">
        <f>SUMIFS('4'!$P$69:$P$998,'4'!$G$69:$G$998,'FEED IN PK2'!F17,'4'!$F$69:$F$998,'FEED IN PK2'!H17)</f>
        <v>0</v>
      </c>
      <c r="N17" s="62">
        <f>SUMIFS('5'!$P$63:$P$1000,'5'!$G$63:$G$1000,'FEED IN PK2'!F17,'5'!$F$63:$F$1000,'FEED IN PK2'!H17)</f>
        <v>0</v>
      </c>
      <c r="O17" s="62">
        <f>SUMIFS('6'!$P$3:$P$1000,'6'!$G$3:$G$1000,'FEED IN PK2'!F17,'6'!$F$3:$F$1000,'FEED IN PK2'!H17)</f>
        <v>0</v>
      </c>
      <c r="P17" s="62">
        <f>SUMIFS('7'!$P$3:$P$1000,'7'!$G$3:$G$1000,'FEED IN PK2'!F17,'7'!$F$3:$F$1000,'FEED IN PK2'!H17)</f>
        <v>0</v>
      </c>
      <c r="Q17" s="62">
        <f>SUMIFS('8'!$P$3:$P$1000,'8'!$G$3:$G$1000,'FEED IN PK2'!F17,'8'!$F$3:$F$1000,'FEED IN PK2'!H17)</f>
        <v>0</v>
      </c>
      <c r="R17" s="62">
        <f>SUMIFS('9'!$P$3:$P$1000,'9'!$G$3:$G$1000,'FEED IN PK2'!F17,'9'!$F$3:$F$1000,'FEED IN PK2'!H17)</f>
        <v>0</v>
      </c>
      <c r="S17" s="62">
        <f>SUMIFS('10'!$P$271:$P$998,'10'!$G$271:$G$998,'FEED IN PK2'!F17,'10'!$F$271:$F$998,'FEED IN PK2'!H17)</f>
        <v>0</v>
      </c>
      <c r="T17" s="62">
        <f>SUMIFS('11'!$P$3:$P$1000,'11'!$G$3:$G$1000,'FEED IN PK2'!F17,'11'!$F$3:$F$1000,'FEED IN PK2'!H17)</f>
        <v>0</v>
      </c>
      <c r="U17" s="62">
        <f>SUMIFS('12'!$P$3:$P$1000,'12'!$G$3:$G$1000,'FEED IN PK2'!F17,'12'!$F$3:$F$1000,'FEED IN PK2'!H17)</f>
        <v>0</v>
      </c>
      <c r="V17" s="62">
        <f>SUMIFS('13'!$P$3:$P$1000,'13'!$G$3:$G$1000,'FEED IN PK2'!F17,'13'!$F$3:$F$1000,'FEED IN PK2'!H17)</f>
        <v>0</v>
      </c>
      <c r="W17" s="62">
        <f>SUMIFS('14'!$P$3:$P$1000,'14'!$G$3:$G$1000,'FEED IN PK2'!F17,'14'!$F$3:$F$1000,'FEED IN PK2'!H17)</f>
        <v>0</v>
      </c>
      <c r="X17" s="62">
        <f>SUMIFS('15'!$P$3:$P$1000,'15'!$G$3:$G$1000,'FEED IN PK2'!F17,'15'!$F$3:$F$1000,'FEED IN PK2'!H17)</f>
        <v>0</v>
      </c>
      <c r="Y17" s="62">
        <f>SUMIFS('16'!$P$77:$P$1000,'16'!$G$77:$G$1000,'FEED IN PK2'!F17,'16'!$F$77:$F$1000,'FEED IN PK2'!H17)</f>
        <v>0</v>
      </c>
      <c r="Z17" s="62">
        <f>SUMIFS('17'!$P$77:$P$998,'17'!$G$77:$G$998,'FEED IN PK2'!F17,'17'!$F$77:$F$998,'FEED IN PK2'!H17)</f>
        <v>0</v>
      </c>
      <c r="AA17" s="62" t="e">
        <f>SUMIFS('18'!$P$3:$P$1000,'18'!$G$324:$G$1000,'FEED IN PK2'!F17,'18'!$F$324:$F$1000,'FEED IN PK2'!H17)</f>
        <v>#VALUE!</v>
      </c>
      <c r="AB17" s="62">
        <f>SUMIFS('19'!$P$3:$P$1000,'19'!$G$3:$G$1000,'FEED IN PK2'!F17,'19'!$F$3:$F$1000,'FEED IN PK2'!H17)</f>
        <v>0</v>
      </c>
      <c r="AC17" s="62" t="e">
        <f>SUMIFS('20'!$P$69:$P$1000,'20'!$G$580:$G$1000,'FEED IN PK2'!F17,'20'!$F$580:$F$1000,'FEED IN PK2'!H17)</f>
        <v>#VALUE!</v>
      </c>
      <c r="AD17" s="62" t="e">
        <f>SUMIFS('21'!$P$34:$P$1000,'21'!$G$387:$G$1000,'FEED IN PK2'!F17,'21'!$F$387:$F$1000,'FEED IN PK2'!H17)</f>
        <v>#VALUE!</v>
      </c>
      <c r="AE17" s="62">
        <f>SUMIFS('22'!$P$3:$P$1000,'22'!$G$3:$G$1000,'FEED IN PK2'!F17,'22'!$F$3:$F$1000,'FEED IN PK2'!H17)</f>
        <v>0</v>
      </c>
      <c r="AF17" s="62">
        <f>SUMIFS('23'!$P$58:$P$999,'23'!$G$58:$G$999,'FEED IN PK2'!F17,'23'!$F$58:$F$999,'FEED IN PK2'!H17)</f>
        <v>0</v>
      </c>
      <c r="AG17" s="62">
        <f>SUMIFS('24'!$P$3:$P$1000,'24'!$G$3:$G$1000,'FEED IN PK2'!F17,'24'!$F$3:$F$1000,'FEED IN PK2'!H17)</f>
        <v>0</v>
      </c>
      <c r="AH17" s="62">
        <f>SUMIFS('25'!$P$237:$P$1000,'25'!$G$237:$G$1000,'FEED IN PK2'!F17,'25'!$F$237:$F$1000,'FEED IN PK2'!H17)</f>
        <v>0</v>
      </c>
      <c r="AI17" s="62">
        <f>SUMIFS('26'!$P$3:$P$1000,'26'!$G$3:$G$1000,'FEED IN PK2'!F17,'26'!$F$3:$F$1000,'FEED IN PK2'!H17)</f>
        <v>0</v>
      </c>
      <c r="AJ17" s="62">
        <f>SUMIFS('27'!$P$71:$P$1000,'27'!$G$71:$G$1000,'FEED IN PK2'!F17,'27'!$F$71:$F$1000,'FEED IN PK2'!H17)</f>
        <v>0</v>
      </c>
      <c r="AK17" s="62">
        <f>SUMIFS('28'!$P$3:$P$1000,'28'!$G$3:$G$1000,'FEED IN PK2'!F17,'28'!$F$3:$F$1000,'FEED IN PK2'!H17)</f>
        <v>0</v>
      </c>
      <c r="AL17" s="62">
        <f>SUMIFS('29'!$P$3:$P$1000,'29'!$G$3:$G$1000,'FEED IN PK2'!F17,'29'!$F$3:$F$1000,'FEED IN PK2'!H17)</f>
        <v>0</v>
      </c>
      <c r="AM17" s="62">
        <f>SUMIFS('30'!$P$3:$P$1000,'30'!$G$3:$G$1000,'FEED IN PK2'!F17,'30'!$F$3:$F$1000,'FEED IN PK2'!H17)</f>
        <v>0</v>
      </c>
      <c r="AN17" s="62">
        <f>SUMIFS('31'!$P$3:$P$1000,'31'!$G$3:$G$1000,'FEED IN PK2'!F17,'31'!$F$3:$F$1000,'FEED IN PK2'!H17)</f>
        <v>0</v>
      </c>
      <c r="AO17" s="50" t="e">
        <f t="shared" si="1"/>
        <v>#VALUE!</v>
      </c>
    </row>
    <row r="18" spans="2:41" ht="15.75" x14ac:dyDescent="0.25">
      <c r="B18" s="5">
        <v>13</v>
      </c>
      <c r="C18" s="6">
        <v>366</v>
      </c>
      <c r="D18" s="7" t="s">
        <v>13</v>
      </c>
      <c r="E18" s="8">
        <v>25</v>
      </c>
      <c r="F18" s="4">
        <v>366</v>
      </c>
      <c r="G18" s="9"/>
      <c r="H18" s="70" t="s">
        <v>251</v>
      </c>
      <c r="I18" s="15">
        <v>25</v>
      </c>
      <c r="J18" s="62">
        <f>SUMIFS('1'!$P$3:$P$1000,'1'!$G$3:$G$1000,'FEED IN PK2'!F18,'1'!$F$3:$F$1000,'FEED IN PK2'!H18)</f>
        <v>0</v>
      </c>
      <c r="K18" s="62">
        <f>SUMIFS('2'!$P$69:$P$1000,'2'!$G$69:$G$1000,'FEED IN PK2'!F18,'2'!$F$69:$F$1000,'FEED IN PK2'!H18)</f>
        <v>0</v>
      </c>
      <c r="L18" s="62">
        <f>SUMIFS('3'!$P$3:$P$1000,'3'!$G$3:$G$1000,'FEED IN PK2'!F18,'3'!$F$3:$F$1000,'FEED IN PK2'!H18)</f>
        <v>0</v>
      </c>
      <c r="M18" s="62">
        <f>SUMIFS('4'!$P$69:$P$998,'4'!$G$69:$G$998,'FEED IN PK2'!F18,'4'!$F$69:$F$998,'FEED IN PK2'!H18)</f>
        <v>0</v>
      </c>
      <c r="N18" s="62">
        <f>SUMIFS('5'!$P$63:$P$1000,'5'!$G$63:$G$1000,'FEED IN PK2'!F18,'5'!$F$63:$F$1000,'FEED IN PK2'!H18)</f>
        <v>0</v>
      </c>
      <c r="O18" s="62">
        <f>SUMIFS('6'!$P$3:$P$1000,'6'!$G$3:$G$1000,'FEED IN PK2'!F18,'6'!$F$3:$F$1000,'FEED IN PK2'!H18)</f>
        <v>0</v>
      </c>
      <c r="P18" s="62">
        <f>SUMIFS('7'!$P$3:$P$1000,'7'!$G$3:$G$1000,'FEED IN PK2'!F18,'7'!$F$3:$F$1000,'FEED IN PK2'!H18)</f>
        <v>0</v>
      </c>
      <c r="Q18" s="62">
        <f>SUMIFS('8'!$P$3:$P$1000,'8'!$G$3:$G$1000,'FEED IN PK2'!F18,'8'!$F$3:$F$1000,'FEED IN PK2'!H18)</f>
        <v>0</v>
      </c>
      <c r="R18" s="62">
        <f>SUMIFS('9'!$P$3:$P$1000,'9'!$G$3:$G$1000,'FEED IN PK2'!F18,'9'!$F$3:$F$1000,'FEED IN PK2'!H18)</f>
        <v>0</v>
      </c>
      <c r="S18" s="62">
        <f>SUMIFS('10'!$P$271:$P$998,'10'!$G$271:$G$998,'FEED IN PK2'!F18,'10'!$F$271:$F$998,'FEED IN PK2'!H18)</f>
        <v>0</v>
      </c>
      <c r="T18" s="62">
        <f>SUMIFS('11'!$P$3:$P$1000,'11'!$G$3:$G$1000,'FEED IN PK2'!F18,'11'!$F$3:$F$1000,'FEED IN PK2'!H18)</f>
        <v>0</v>
      </c>
      <c r="U18" s="62">
        <f>SUMIFS('12'!$P$3:$P$1000,'12'!$G$3:$G$1000,'FEED IN PK2'!F18,'12'!$F$3:$F$1000,'FEED IN PK2'!H18)</f>
        <v>0</v>
      </c>
      <c r="V18" s="62">
        <f>SUMIFS('13'!$P$3:$P$1000,'13'!$G$3:$G$1000,'FEED IN PK2'!F18,'13'!$F$3:$F$1000,'FEED IN PK2'!H18)</f>
        <v>0</v>
      </c>
      <c r="W18" s="62">
        <f>SUMIFS('14'!$P$3:$P$1000,'14'!$G$3:$G$1000,'FEED IN PK2'!F18,'14'!$F$3:$F$1000,'FEED IN PK2'!H18)</f>
        <v>0</v>
      </c>
      <c r="X18" s="62">
        <f>SUMIFS('15'!$P$3:$P$1000,'15'!$G$3:$G$1000,'FEED IN PK2'!F18,'15'!$F$3:$F$1000,'FEED IN PK2'!H18)</f>
        <v>0</v>
      </c>
      <c r="Y18" s="62">
        <f>SUMIFS('16'!$P$77:$P$1000,'16'!$G$77:$G$1000,'FEED IN PK2'!F18,'16'!$F$77:$F$1000,'FEED IN PK2'!H18)</f>
        <v>0</v>
      </c>
      <c r="Z18" s="62">
        <f>SUMIFS('17'!$P$77:$P$998,'17'!$G$77:$G$998,'FEED IN PK2'!F18,'17'!$F$77:$F$998,'FEED IN PK2'!H18)</f>
        <v>0</v>
      </c>
      <c r="AA18" s="62" t="e">
        <f>SUMIFS('18'!$P$3:$P$1000,'18'!$G$324:$G$1000,'FEED IN PK2'!F18,'18'!$F$324:$F$1000,'FEED IN PK2'!H18)</f>
        <v>#VALUE!</v>
      </c>
      <c r="AB18" s="62">
        <f>SUMIFS('19'!$P$3:$P$1000,'19'!$G$3:$G$1000,'FEED IN PK2'!F18,'19'!$F$3:$F$1000,'FEED IN PK2'!H18)</f>
        <v>0</v>
      </c>
      <c r="AC18" s="62" t="e">
        <f>SUMIFS('20'!$P$69:$P$1000,'20'!$G$580:$G$1000,'FEED IN PK2'!F18,'20'!$F$580:$F$1000,'FEED IN PK2'!H18)</f>
        <v>#VALUE!</v>
      </c>
      <c r="AD18" s="62" t="e">
        <f>SUMIFS('21'!$P$34:$P$1000,'21'!$G$387:$G$1000,'FEED IN PK2'!F18,'21'!$F$387:$F$1000,'FEED IN PK2'!H18)</f>
        <v>#VALUE!</v>
      </c>
      <c r="AE18" s="62">
        <f>SUMIFS('22'!$P$3:$P$1000,'22'!$G$3:$G$1000,'FEED IN PK2'!F18,'22'!$F$3:$F$1000,'FEED IN PK2'!H18)</f>
        <v>0</v>
      </c>
      <c r="AF18" s="62">
        <f>SUMIFS('23'!$P$58:$P$999,'23'!$G$58:$G$999,'FEED IN PK2'!F18,'23'!$F$58:$F$999,'FEED IN PK2'!H18)</f>
        <v>0</v>
      </c>
      <c r="AG18" s="62">
        <f>SUMIFS('24'!$P$3:$P$1000,'24'!$G$3:$G$1000,'FEED IN PK2'!F18,'24'!$F$3:$F$1000,'FEED IN PK2'!H18)</f>
        <v>0</v>
      </c>
      <c r="AH18" s="62">
        <f>SUMIFS('25'!$P$237:$P$1000,'25'!$G$237:$G$1000,'FEED IN PK2'!F18,'25'!$F$237:$F$1000,'FEED IN PK2'!H18)</f>
        <v>0</v>
      </c>
      <c r="AI18" s="62">
        <f>SUMIFS('26'!$P$3:$P$1000,'26'!$G$3:$G$1000,'FEED IN PK2'!F18,'26'!$F$3:$F$1000,'FEED IN PK2'!H18)</f>
        <v>0</v>
      </c>
      <c r="AJ18" s="62">
        <f>SUMIFS('27'!$P$71:$P$1000,'27'!$G$71:$G$1000,'FEED IN PK2'!F18,'27'!$F$71:$F$1000,'FEED IN PK2'!H18)</f>
        <v>0</v>
      </c>
      <c r="AK18" s="62">
        <f>SUMIFS('28'!$P$3:$P$1000,'28'!$G$3:$G$1000,'FEED IN PK2'!F18,'28'!$F$3:$F$1000,'FEED IN PK2'!H18)</f>
        <v>0</v>
      </c>
      <c r="AL18" s="62">
        <f>SUMIFS('29'!$P$3:$P$1000,'29'!$G$3:$G$1000,'FEED IN PK2'!F18,'29'!$F$3:$F$1000,'FEED IN PK2'!H18)</f>
        <v>0</v>
      </c>
      <c r="AM18" s="62">
        <f>SUMIFS('30'!$P$3:$P$1000,'30'!$G$3:$G$1000,'FEED IN PK2'!F18,'30'!$F$3:$F$1000,'FEED IN PK2'!H18)</f>
        <v>0</v>
      </c>
      <c r="AN18" s="62">
        <f>SUMIFS('31'!$P$3:$P$1000,'31'!$G$3:$G$1000,'FEED IN PK2'!F18,'31'!$F$3:$F$1000,'FEED IN PK2'!H18)</f>
        <v>0</v>
      </c>
      <c r="AO18" s="50" t="e">
        <f t="shared" si="1"/>
        <v>#VALUE!</v>
      </c>
    </row>
    <row r="19" spans="2:41" ht="15.75" x14ac:dyDescent="0.25">
      <c r="B19" s="5">
        <v>14</v>
      </c>
      <c r="C19" s="6">
        <v>367</v>
      </c>
      <c r="D19" s="7" t="s">
        <v>13</v>
      </c>
      <c r="E19" s="8">
        <v>25</v>
      </c>
      <c r="F19" s="4">
        <v>367</v>
      </c>
      <c r="G19" s="9"/>
      <c r="H19" s="70" t="s">
        <v>251</v>
      </c>
      <c r="I19" s="15">
        <v>25</v>
      </c>
      <c r="J19" s="62">
        <f>SUMIFS('1'!$P$3:$P$1000,'1'!$G$3:$G$1000,'FEED IN PK2'!F19,'1'!$F$3:$F$1000,'FEED IN PK2'!H19)</f>
        <v>0</v>
      </c>
      <c r="K19" s="62">
        <f>SUMIFS('2'!$P$69:$P$1000,'2'!$G$69:$G$1000,'FEED IN PK2'!F19,'2'!$F$69:$F$1000,'FEED IN PK2'!H19)</f>
        <v>0</v>
      </c>
      <c r="L19" s="62">
        <f>SUMIFS('3'!$P$3:$P$1000,'3'!$G$3:$G$1000,'FEED IN PK2'!F19,'3'!$F$3:$F$1000,'FEED IN PK2'!H19)</f>
        <v>0</v>
      </c>
      <c r="M19" s="62">
        <f>SUMIFS('4'!$P$69:$P$998,'4'!$G$69:$G$998,'FEED IN PK2'!F19,'4'!$F$69:$F$998,'FEED IN PK2'!H19)</f>
        <v>0</v>
      </c>
      <c r="N19" s="62">
        <f>SUMIFS('5'!$P$63:$P$1000,'5'!$G$63:$G$1000,'FEED IN PK2'!F19,'5'!$F$63:$F$1000,'FEED IN PK2'!H19)</f>
        <v>0</v>
      </c>
      <c r="O19" s="62">
        <f>SUMIFS('6'!$P$3:$P$1000,'6'!$G$3:$G$1000,'FEED IN PK2'!F19,'6'!$F$3:$F$1000,'FEED IN PK2'!H19)</f>
        <v>0</v>
      </c>
      <c r="P19" s="62">
        <f>SUMIFS('7'!$P$3:$P$1000,'7'!$G$3:$G$1000,'FEED IN PK2'!F19,'7'!$F$3:$F$1000,'FEED IN PK2'!H19)</f>
        <v>0</v>
      </c>
      <c r="Q19" s="62">
        <f>SUMIFS('8'!$P$3:$P$1000,'8'!$G$3:$G$1000,'FEED IN PK2'!F19,'8'!$F$3:$F$1000,'FEED IN PK2'!H19)</f>
        <v>0</v>
      </c>
      <c r="R19" s="62">
        <f>SUMIFS('9'!$P$3:$P$1000,'9'!$G$3:$G$1000,'FEED IN PK2'!F19,'9'!$F$3:$F$1000,'FEED IN PK2'!H19)</f>
        <v>0</v>
      </c>
      <c r="S19" s="62">
        <f>SUMIFS('10'!$P$271:$P$998,'10'!$G$271:$G$998,'FEED IN PK2'!F19,'10'!$F$271:$F$998,'FEED IN PK2'!H19)</f>
        <v>0</v>
      </c>
      <c r="T19" s="62">
        <f>SUMIFS('11'!$P$3:$P$1000,'11'!$G$3:$G$1000,'FEED IN PK2'!F19,'11'!$F$3:$F$1000,'FEED IN PK2'!H19)</f>
        <v>0</v>
      </c>
      <c r="U19" s="62">
        <f>SUMIFS('12'!$P$3:$P$1000,'12'!$G$3:$G$1000,'FEED IN PK2'!F19,'12'!$F$3:$F$1000,'FEED IN PK2'!H19)</f>
        <v>0</v>
      </c>
      <c r="V19" s="62">
        <f>SUMIFS('13'!$P$3:$P$1000,'13'!$G$3:$G$1000,'FEED IN PK2'!F19,'13'!$F$3:$F$1000,'FEED IN PK2'!H19)</f>
        <v>0</v>
      </c>
      <c r="W19" s="62">
        <f>SUMIFS('14'!$P$3:$P$1000,'14'!$G$3:$G$1000,'FEED IN PK2'!F19,'14'!$F$3:$F$1000,'FEED IN PK2'!H19)</f>
        <v>0</v>
      </c>
      <c r="X19" s="62">
        <f>SUMIFS('15'!$P$3:$P$1000,'15'!$G$3:$G$1000,'FEED IN PK2'!F19,'15'!$F$3:$F$1000,'FEED IN PK2'!H19)</f>
        <v>0</v>
      </c>
      <c r="Y19" s="62">
        <f>SUMIFS('16'!$P$77:$P$1000,'16'!$G$77:$G$1000,'FEED IN PK2'!F19,'16'!$F$77:$F$1000,'FEED IN PK2'!H19)</f>
        <v>0</v>
      </c>
      <c r="Z19" s="62">
        <f>SUMIFS('17'!$P$77:$P$998,'17'!$G$77:$G$998,'FEED IN PK2'!F19,'17'!$F$77:$F$998,'FEED IN PK2'!H19)</f>
        <v>0</v>
      </c>
      <c r="AA19" s="62" t="e">
        <f>SUMIFS('18'!$P$3:$P$1000,'18'!$G$324:$G$1000,'FEED IN PK2'!F19,'18'!$F$324:$F$1000,'FEED IN PK2'!H19)</f>
        <v>#VALUE!</v>
      </c>
      <c r="AB19" s="62">
        <f>SUMIFS('19'!$P$3:$P$1000,'19'!$G$3:$G$1000,'FEED IN PK2'!F19,'19'!$F$3:$F$1000,'FEED IN PK2'!H19)</f>
        <v>0</v>
      </c>
      <c r="AC19" s="62" t="e">
        <f>SUMIFS('20'!$P$69:$P$1000,'20'!$G$580:$G$1000,'FEED IN PK2'!F19,'20'!$F$580:$F$1000,'FEED IN PK2'!H19)</f>
        <v>#VALUE!</v>
      </c>
      <c r="AD19" s="62" t="e">
        <f>SUMIFS('21'!$P$34:$P$1000,'21'!$G$387:$G$1000,'FEED IN PK2'!F19,'21'!$F$387:$F$1000,'FEED IN PK2'!H19)</f>
        <v>#VALUE!</v>
      </c>
      <c r="AE19" s="62">
        <f>SUMIFS('22'!$P$3:$P$1000,'22'!$G$3:$G$1000,'FEED IN PK2'!F19,'22'!$F$3:$F$1000,'FEED IN PK2'!H19)</f>
        <v>0</v>
      </c>
      <c r="AF19" s="62">
        <f>SUMIFS('23'!$P$58:$P$999,'23'!$G$58:$G$999,'FEED IN PK2'!F19,'23'!$F$58:$F$999,'FEED IN PK2'!H19)</f>
        <v>0</v>
      </c>
      <c r="AG19" s="62">
        <f>SUMIFS('24'!$P$3:$P$1000,'24'!$G$3:$G$1000,'FEED IN PK2'!F19,'24'!$F$3:$F$1000,'FEED IN PK2'!H19)</f>
        <v>0</v>
      </c>
      <c r="AH19" s="62">
        <f>SUMIFS('25'!$P$237:$P$1000,'25'!$G$237:$G$1000,'FEED IN PK2'!F19,'25'!$F$237:$F$1000,'FEED IN PK2'!H19)</f>
        <v>0</v>
      </c>
      <c r="AI19" s="62">
        <f>SUMIFS('26'!$P$3:$P$1000,'26'!$G$3:$G$1000,'FEED IN PK2'!F19,'26'!$F$3:$F$1000,'FEED IN PK2'!H19)</f>
        <v>0</v>
      </c>
      <c r="AJ19" s="62">
        <f>SUMIFS('27'!$P$71:$P$1000,'27'!$G$71:$G$1000,'FEED IN PK2'!F19,'27'!$F$71:$F$1000,'FEED IN PK2'!H19)</f>
        <v>0</v>
      </c>
      <c r="AK19" s="62">
        <f>SUMIFS('28'!$P$3:$P$1000,'28'!$G$3:$G$1000,'FEED IN PK2'!F19,'28'!$F$3:$F$1000,'FEED IN PK2'!H19)</f>
        <v>0</v>
      </c>
      <c r="AL19" s="62">
        <f>SUMIFS('29'!$P$3:$P$1000,'29'!$G$3:$G$1000,'FEED IN PK2'!F19,'29'!$F$3:$F$1000,'FEED IN PK2'!H19)</f>
        <v>0</v>
      </c>
      <c r="AM19" s="62">
        <f>SUMIFS('30'!$P$3:$P$1000,'30'!$G$3:$G$1000,'FEED IN PK2'!F19,'30'!$F$3:$F$1000,'FEED IN PK2'!H19)</f>
        <v>0</v>
      </c>
      <c r="AN19" s="62">
        <f>SUMIFS('31'!$P$3:$P$1000,'31'!$G$3:$G$1000,'FEED IN PK2'!F19,'31'!$F$3:$F$1000,'FEED IN PK2'!H19)</f>
        <v>0</v>
      </c>
      <c r="AO19" s="50" t="e">
        <f t="shared" si="1"/>
        <v>#VALUE!</v>
      </c>
    </row>
    <row r="20" spans="2:41" ht="15.75" x14ac:dyDescent="0.25">
      <c r="B20" s="5">
        <v>15</v>
      </c>
      <c r="C20" s="6">
        <v>384</v>
      </c>
      <c r="D20" s="7" t="s">
        <v>13</v>
      </c>
      <c r="E20" s="8">
        <v>25</v>
      </c>
      <c r="F20" s="4">
        <v>384</v>
      </c>
      <c r="G20" s="9"/>
      <c r="H20" s="70" t="s">
        <v>251</v>
      </c>
      <c r="I20" s="15">
        <v>25</v>
      </c>
      <c r="J20" s="62">
        <f>SUMIFS('1'!$P$3:$P$1000,'1'!$G$3:$G$1000,'FEED IN PK2'!F20,'1'!$F$3:$F$1000,'FEED IN PK2'!H20)</f>
        <v>0</v>
      </c>
      <c r="K20" s="62">
        <f>SUMIFS('2'!$P$69:$P$1000,'2'!$G$69:$G$1000,'FEED IN PK2'!F20,'2'!$F$69:$F$1000,'FEED IN PK2'!H20)</f>
        <v>0</v>
      </c>
      <c r="L20" s="62">
        <f>SUMIFS('3'!$P$3:$P$1000,'3'!$G$3:$G$1000,'FEED IN PK2'!F20,'3'!$F$3:$F$1000,'FEED IN PK2'!H20)</f>
        <v>0</v>
      </c>
      <c r="M20" s="62">
        <f>SUMIFS('4'!$P$69:$P$998,'4'!$G$69:$G$998,'FEED IN PK2'!F20,'4'!$F$69:$F$998,'FEED IN PK2'!H20)</f>
        <v>0</v>
      </c>
      <c r="N20" s="62">
        <f>SUMIFS('5'!$P$63:$P$1000,'5'!$G$63:$G$1000,'FEED IN PK2'!F20,'5'!$F$63:$F$1000,'FEED IN PK2'!H20)</f>
        <v>0</v>
      </c>
      <c r="O20" s="62">
        <f>SUMIFS('6'!$P$3:$P$1000,'6'!$G$3:$G$1000,'FEED IN PK2'!F20,'6'!$F$3:$F$1000,'FEED IN PK2'!H20)</f>
        <v>0</v>
      </c>
      <c r="P20" s="62">
        <f>SUMIFS('7'!$P$3:$P$1000,'7'!$G$3:$G$1000,'FEED IN PK2'!F20,'7'!$F$3:$F$1000,'FEED IN PK2'!H20)</f>
        <v>0</v>
      </c>
      <c r="Q20" s="62">
        <f>SUMIFS('8'!$P$3:$P$1000,'8'!$G$3:$G$1000,'FEED IN PK2'!F20,'8'!$F$3:$F$1000,'FEED IN PK2'!H20)</f>
        <v>0</v>
      </c>
      <c r="R20" s="62">
        <f>SUMIFS('9'!$P$3:$P$1000,'9'!$G$3:$G$1000,'FEED IN PK2'!F20,'9'!$F$3:$F$1000,'FEED IN PK2'!H20)</f>
        <v>0</v>
      </c>
      <c r="S20" s="62">
        <f>SUMIFS('10'!$P$271:$P$998,'10'!$G$271:$G$998,'FEED IN PK2'!F20,'10'!$F$271:$F$998,'FEED IN PK2'!H20)</f>
        <v>0</v>
      </c>
      <c r="T20" s="62">
        <f>SUMIFS('11'!$P$3:$P$1000,'11'!$G$3:$G$1000,'FEED IN PK2'!F20,'11'!$F$3:$F$1000,'FEED IN PK2'!H20)</f>
        <v>0</v>
      </c>
      <c r="U20" s="62">
        <f>SUMIFS('12'!$P$3:$P$1000,'12'!$G$3:$G$1000,'FEED IN PK2'!F20,'12'!$F$3:$F$1000,'FEED IN PK2'!H20)</f>
        <v>0</v>
      </c>
      <c r="V20" s="62">
        <f>SUMIFS('13'!$P$3:$P$1000,'13'!$G$3:$G$1000,'FEED IN PK2'!F20,'13'!$F$3:$F$1000,'FEED IN PK2'!H20)</f>
        <v>0</v>
      </c>
      <c r="W20" s="62">
        <f>SUMIFS('14'!$P$3:$P$1000,'14'!$G$3:$G$1000,'FEED IN PK2'!F20,'14'!$F$3:$F$1000,'FEED IN PK2'!H20)</f>
        <v>0</v>
      </c>
      <c r="X20" s="62">
        <f>SUMIFS('15'!$P$3:$P$1000,'15'!$G$3:$G$1000,'FEED IN PK2'!F20,'15'!$F$3:$F$1000,'FEED IN PK2'!H20)</f>
        <v>0</v>
      </c>
      <c r="Y20" s="62">
        <f>SUMIFS('16'!$P$77:$P$1000,'16'!$G$77:$G$1000,'FEED IN PK2'!F20,'16'!$F$77:$F$1000,'FEED IN PK2'!H20)</f>
        <v>0</v>
      </c>
      <c r="Z20" s="62">
        <f>SUMIFS('17'!$P$77:$P$998,'17'!$G$77:$G$998,'FEED IN PK2'!F20,'17'!$F$77:$F$998,'FEED IN PK2'!H20)</f>
        <v>0</v>
      </c>
      <c r="AA20" s="62" t="e">
        <f>SUMIFS('18'!$P$3:$P$1000,'18'!$G$324:$G$1000,'FEED IN PK2'!F20,'18'!$F$324:$F$1000,'FEED IN PK2'!H20)</f>
        <v>#VALUE!</v>
      </c>
      <c r="AB20" s="62">
        <f>SUMIFS('19'!$P$3:$P$1000,'19'!$G$3:$G$1000,'FEED IN PK2'!F20,'19'!$F$3:$F$1000,'FEED IN PK2'!H20)</f>
        <v>0</v>
      </c>
      <c r="AC20" s="62" t="e">
        <f>SUMIFS('20'!$P$69:$P$1000,'20'!$G$580:$G$1000,'FEED IN PK2'!F20,'20'!$F$580:$F$1000,'FEED IN PK2'!H20)</f>
        <v>#VALUE!</v>
      </c>
      <c r="AD20" s="62" t="e">
        <f>SUMIFS('21'!$P$34:$P$1000,'21'!$G$387:$G$1000,'FEED IN PK2'!F20,'21'!$F$387:$F$1000,'FEED IN PK2'!H20)</f>
        <v>#VALUE!</v>
      </c>
      <c r="AE20" s="62">
        <f>SUMIFS('22'!$P$3:$P$1000,'22'!$G$3:$G$1000,'FEED IN PK2'!F20,'22'!$F$3:$F$1000,'FEED IN PK2'!H20)</f>
        <v>0</v>
      </c>
      <c r="AF20" s="62">
        <f>SUMIFS('23'!$P$58:$P$999,'23'!$G$58:$G$999,'FEED IN PK2'!F20,'23'!$F$58:$F$999,'FEED IN PK2'!H20)</f>
        <v>0</v>
      </c>
      <c r="AG20" s="62">
        <f>SUMIFS('24'!$P$3:$P$1000,'24'!$G$3:$G$1000,'FEED IN PK2'!F20,'24'!$F$3:$F$1000,'FEED IN PK2'!H20)</f>
        <v>0</v>
      </c>
      <c r="AH20" s="62">
        <f>SUMIFS('25'!$P$237:$P$1000,'25'!$G$237:$G$1000,'FEED IN PK2'!F20,'25'!$F$237:$F$1000,'FEED IN PK2'!H20)</f>
        <v>0</v>
      </c>
      <c r="AI20" s="62">
        <f>SUMIFS('26'!$P$3:$P$1000,'26'!$G$3:$G$1000,'FEED IN PK2'!F20,'26'!$F$3:$F$1000,'FEED IN PK2'!H20)</f>
        <v>0</v>
      </c>
      <c r="AJ20" s="62">
        <f>SUMIFS('27'!$P$71:$P$1000,'27'!$G$71:$G$1000,'FEED IN PK2'!F20,'27'!$F$71:$F$1000,'FEED IN PK2'!H20)</f>
        <v>0</v>
      </c>
      <c r="AK20" s="62">
        <f>SUMIFS('28'!$P$3:$P$1000,'28'!$G$3:$G$1000,'FEED IN PK2'!F20,'28'!$F$3:$F$1000,'FEED IN PK2'!H20)</f>
        <v>0</v>
      </c>
      <c r="AL20" s="62">
        <f>SUMIFS('29'!$P$3:$P$1000,'29'!$G$3:$G$1000,'FEED IN PK2'!F20,'29'!$F$3:$F$1000,'FEED IN PK2'!H20)</f>
        <v>0</v>
      </c>
      <c r="AM20" s="62">
        <f>SUMIFS('30'!$P$3:$P$1000,'30'!$G$3:$G$1000,'FEED IN PK2'!F20,'30'!$F$3:$F$1000,'FEED IN PK2'!H20)</f>
        <v>0</v>
      </c>
      <c r="AN20" s="62">
        <f>SUMIFS('31'!$P$3:$P$1000,'31'!$G$3:$G$1000,'FEED IN PK2'!F20,'31'!$F$3:$F$1000,'FEED IN PK2'!H20)</f>
        <v>0</v>
      </c>
      <c r="AO20" s="50" t="e">
        <f t="shared" si="1"/>
        <v>#VALUE!</v>
      </c>
    </row>
    <row r="21" spans="2:41" ht="15.75" x14ac:dyDescent="0.25">
      <c r="B21" s="5">
        <v>16</v>
      </c>
      <c r="C21" s="6">
        <v>510</v>
      </c>
      <c r="D21" s="7" t="s">
        <v>20</v>
      </c>
      <c r="E21" s="15">
        <v>25</v>
      </c>
      <c r="F21" s="4">
        <v>510</v>
      </c>
      <c r="G21" s="9"/>
      <c r="H21" s="70" t="s">
        <v>251</v>
      </c>
      <c r="I21" s="15">
        <v>25</v>
      </c>
      <c r="J21" s="62">
        <f>SUMIFS('1'!$P$3:$P$1000,'1'!$G$3:$G$1000,'FEED IN PK2'!F21,'1'!$F$3:$F$1000,'FEED IN PK2'!H21)</f>
        <v>0</v>
      </c>
      <c r="K21" s="62">
        <f>SUMIFS('2'!$P$69:$P$1000,'2'!$G$69:$G$1000,'FEED IN PK2'!F21,'2'!$F$69:$F$1000,'FEED IN PK2'!H21)</f>
        <v>0</v>
      </c>
      <c r="L21" s="62">
        <f>SUMIFS('3'!$P$3:$P$1000,'3'!$G$3:$G$1000,'FEED IN PK2'!F21,'3'!$F$3:$F$1000,'FEED IN PK2'!H21)</f>
        <v>0</v>
      </c>
      <c r="M21" s="62">
        <f>SUMIFS('4'!$P$69:$P$998,'4'!$G$69:$G$998,'FEED IN PK2'!F21,'4'!$F$69:$F$998,'FEED IN PK2'!H21)</f>
        <v>0</v>
      </c>
      <c r="N21" s="62">
        <f>SUMIFS('5'!$P$63:$P$1000,'5'!$G$63:$G$1000,'FEED IN PK2'!F21,'5'!$F$63:$F$1000,'FEED IN PK2'!H21)</f>
        <v>0</v>
      </c>
      <c r="O21" s="62">
        <f>SUMIFS('6'!$P$3:$P$1000,'6'!$G$3:$G$1000,'FEED IN PK2'!F21,'6'!$F$3:$F$1000,'FEED IN PK2'!H21)</f>
        <v>0</v>
      </c>
      <c r="P21" s="62">
        <f>SUMIFS('7'!$P$3:$P$1000,'7'!$G$3:$G$1000,'FEED IN PK2'!F21,'7'!$F$3:$F$1000,'FEED IN PK2'!H21)</f>
        <v>0</v>
      </c>
      <c r="Q21" s="62">
        <f>SUMIFS('8'!$P$3:$P$1000,'8'!$G$3:$G$1000,'FEED IN PK2'!F21,'8'!$F$3:$F$1000,'FEED IN PK2'!H21)</f>
        <v>0</v>
      </c>
      <c r="R21" s="62">
        <f>SUMIFS('9'!$P$3:$P$1000,'9'!$G$3:$G$1000,'FEED IN PK2'!F21,'9'!$F$3:$F$1000,'FEED IN PK2'!H21)</f>
        <v>0</v>
      </c>
      <c r="S21" s="62">
        <f>SUMIFS('10'!$P$271:$P$998,'10'!$G$271:$G$998,'FEED IN PK2'!F21,'10'!$F$271:$F$998,'FEED IN PK2'!H21)</f>
        <v>0</v>
      </c>
      <c r="T21" s="62">
        <f>SUMIFS('11'!$P$3:$P$1000,'11'!$G$3:$G$1000,'FEED IN PK2'!F21,'11'!$F$3:$F$1000,'FEED IN PK2'!H21)</f>
        <v>0</v>
      </c>
      <c r="U21" s="62">
        <f>SUMIFS('12'!$P$3:$P$1000,'12'!$G$3:$G$1000,'FEED IN PK2'!F21,'12'!$F$3:$F$1000,'FEED IN PK2'!H21)</f>
        <v>0</v>
      </c>
      <c r="V21" s="62">
        <f>SUMIFS('13'!$P$3:$P$1000,'13'!$G$3:$G$1000,'FEED IN PK2'!F21,'13'!$F$3:$F$1000,'FEED IN PK2'!H21)</f>
        <v>0</v>
      </c>
      <c r="W21" s="62">
        <f>SUMIFS('14'!$P$3:$P$1000,'14'!$G$3:$G$1000,'FEED IN PK2'!F21,'14'!$F$3:$F$1000,'FEED IN PK2'!H21)</f>
        <v>0</v>
      </c>
      <c r="X21" s="62">
        <f>SUMIFS('15'!$P$3:$P$1000,'15'!$G$3:$G$1000,'FEED IN PK2'!F21,'15'!$F$3:$F$1000,'FEED IN PK2'!H21)</f>
        <v>0</v>
      </c>
      <c r="Y21" s="62">
        <f>SUMIFS('16'!$P$77:$P$1000,'16'!$G$77:$G$1000,'FEED IN PK2'!F21,'16'!$F$77:$F$1000,'FEED IN PK2'!H21)</f>
        <v>0</v>
      </c>
      <c r="Z21" s="62">
        <f>SUMIFS('17'!$P$77:$P$998,'17'!$G$77:$G$998,'FEED IN PK2'!F21,'17'!$F$77:$F$998,'FEED IN PK2'!H21)</f>
        <v>0</v>
      </c>
      <c r="AA21" s="62" t="e">
        <f>SUMIFS('18'!$P$3:$P$1000,'18'!$G$324:$G$1000,'FEED IN PK2'!F21,'18'!$F$324:$F$1000,'FEED IN PK2'!H21)</f>
        <v>#VALUE!</v>
      </c>
      <c r="AB21" s="62">
        <f>SUMIFS('19'!$P$3:$P$1000,'19'!$G$3:$G$1000,'FEED IN PK2'!F21,'19'!$F$3:$F$1000,'FEED IN PK2'!H21)</f>
        <v>0</v>
      </c>
      <c r="AC21" s="62" t="e">
        <f>SUMIFS('20'!$P$69:$P$1000,'20'!$G$580:$G$1000,'FEED IN PK2'!F21,'20'!$F$580:$F$1000,'FEED IN PK2'!H21)</f>
        <v>#VALUE!</v>
      </c>
      <c r="AD21" s="62" t="e">
        <f>SUMIFS('21'!$P$34:$P$1000,'21'!$G$387:$G$1000,'FEED IN PK2'!F21,'21'!$F$387:$F$1000,'FEED IN PK2'!H21)</f>
        <v>#VALUE!</v>
      </c>
      <c r="AE21" s="62">
        <f>SUMIFS('22'!$P$3:$P$1000,'22'!$G$3:$G$1000,'FEED IN PK2'!F21,'22'!$F$3:$F$1000,'FEED IN PK2'!H21)</f>
        <v>0</v>
      </c>
      <c r="AF21" s="62">
        <f>SUMIFS('23'!$P$58:$P$999,'23'!$G$58:$G$999,'FEED IN PK2'!F21,'23'!$F$58:$F$999,'FEED IN PK2'!H21)</f>
        <v>0</v>
      </c>
      <c r="AG21" s="62">
        <f>SUMIFS('24'!$P$3:$P$1000,'24'!$G$3:$G$1000,'FEED IN PK2'!F21,'24'!$F$3:$F$1000,'FEED IN PK2'!H21)</f>
        <v>0</v>
      </c>
      <c r="AH21" s="62">
        <f>SUMIFS('25'!$P$237:$P$1000,'25'!$G$237:$G$1000,'FEED IN PK2'!F21,'25'!$F$237:$F$1000,'FEED IN PK2'!H21)</f>
        <v>0</v>
      </c>
      <c r="AI21" s="62">
        <f>SUMIFS('26'!$P$3:$P$1000,'26'!$G$3:$G$1000,'FEED IN PK2'!F21,'26'!$F$3:$F$1000,'FEED IN PK2'!H21)</f>
        <v>0</v>
      </c>
      <c r="AJ21" s="62">
        <f>SUMIFS('27'!$P$71:$P$1000,'27'!$G$71:$G$1000,'FEED IN PK2'!F21,'27'!$F$71:$F$1000,'FEED IN PK2'!H21)</f>
        <v>0</v>
      </c>
      <c r="AK21" s="62">
        <f>SUMIFS('28'!$P$3:$P$1000,'28'!$G$3:$G$1000,'FEED IN PK2'!F21,'28'!$F$3:$F$1000,'FEED IN PK2'!H21)</f>
        <v>0</v>
      </c>
      <c r="AL21" s="62">
        <f>SUMIFS('29'!$P$3:$P$1000,'29'!$G$3:$G$1000,'FEED IN PK2'!F21,'29'!$F$3:$F$1000,'FEED IN PK2'!H21)</f>
        <v>0</v>
      </c>
      <c r="AM21" s="62">
        <f>SUMIFS('30'!$P$3:$P$1000,'30'!$G$3:$G$1000,'FEED IN PK2'!F21,'30'!$F$3:$F$1000,'FEED IN PK2'!H21)</f>
        <v>0</v>
      </c>
      <c r="AN21" s="62">
        <f>SUMIFS('31'!$P$3:$P$1000,'31'!$G$3:$G$1000,'FEED IN PK2'!F21,'31'!$F$3:$F$1000,'FEED IN PK2'!H21)</f>
        <v>0</v>
      </c>
      <c r="AO21" s="50" t="e">
        <f t="shared" si="1"/>
        <v>#VALUE!</v>
      </c>
    </row>
    <row r="22" spans="2:41" ht="15.75" x14ac:dyDescent="0.25">
      <c r="B22" s="5">
        <v>17</v>
      </c>
      <c r="C22" s="6" t="s">
        <v>21</v>
      </c>
      <c r="D22" s="7" t="s">
        <v>20</v>
      </c>
      <c r="E22" s="15">
        <v>25</v>
      </c>
      <c r="F22" s="4" t="s">
        <v>21</v>
      </c>
      <c r="G22" s="9"/>
      <c r="H22" s="70" t="s">
        <v>251</v>
      </c>
      <c r="I22" s="15">
        <v>25</v>
      </c>
      <c r="J22" s="62">
        <f>SUMIFS('1'!$P$3:$P$1000,'1'!$G$3:$G$1000,'FEED IN PK2'!F22,'1'!$F$3:$F$1000,'FEED IN PK2'!H22)</f>
        <v>0</v>
      </c>
      <c r="K22" s="62">
        <f>SUMIFS('2'!$P$69:$P$1000,'2'!$G$69:$G$1000,'FEED IN PK2'!F22,'2'!$F$69:$F$1000,'FEED IN PK2'!H22)</f>
        <v>0</v>
      </c>
      <c r="L22" s="62">
        <f>SUMIFS('3'!$P$3:$P$1000,'3'!$G$3:$G$1000,'FEED IN PK2'!F22,'3'!$F$3:$F$1000,'FEED IN PK2'!H22)</f>
        <v>0</v>
      </c>
      <c r="M22" s="62">
        <f>SUMIFS('4'!$P$69:$P$998,'4'!$G$69:$G$998,'FEED IN PK2'!F22,'4'!$F$69:$F$998,'FEED IN PK2'!H22)</f>
        <v>0</v>
      </c>
      <c r="N22" s="62">
        <f>SUMIFS('5'!$P$63:$P$1000,'5'!$G$63:$G$1000,'FEED IN PK2'!F22,'5'!$F$63:$F$1000,'FEED IN PK2'!H22)</f>
        <v>0</v>
      </c>
      <c r="O22" s="62">
        <f>SUMIFS('6'!$P$3:$P$1000,'6'!$G$3:$G$1000,'FEED IN PK2'!F22,'6'!$F$3:$F$1000,'FEED IN PK2'!H22)</f>
        <v>0</v>
      </c>
      <c r="P22" s="62">
        <f>SUMIFS('7'!$P$3:$P$1000,'7'!$G$3:$G$1000,'FEED IN PK2'!F22,'7'!$F$3:$F$1000,'FEED IN PK2'!H22)</f>
        <v>0</v>
      </c>
      <c r="Q22" s="62">
        <f>SUMIFS('8'!$P$3:$P$1000,'8'!$G$3:$G$1000,'FEED IN PK2'!F22,'8'!$F$3:$F$1000,'FEED IN PK2'!H22)</f>
        <v>0</v>
      </c>
      <c r="R22" s="62">
        <f>SUMIFS('9'!$P$3:$P$1000,'9'!$G$3:$G$1000,'FEED IN PK2'!F22,'9'!$F$3:$F$1000,'FEED IN PK2'!H22)</f>
        <v>0</v>
      </c>
      <c r="S22" s="62">
        <f>SUMIFS('10'!$P$271:$P$998,'10'!$G$271:$G$998,'FEED IN PK2'!F22,'10'!$F$271:$F$998,'FEED IN PK2'!H22)</f>
        <v>0</v>
      </c>
      <c r="T22" s="62">
        <f>SUMIFS('11'!$P$3:$P$1000,'11'!$G$3:$G$1000,'FEED IN PK2'!F22,'11'!$F$3:$F$1000,'FEED IN PK2'!H22)</f>
        <v>0</v>
      </c>
      <c r="U22" s="62">
        <f>SUMIFS('12'!$P$3:$P$1000,'12'!$G$3:$G$1000,'FEED IN PK2'!F22,'12'!$F$3:$F$1000,'FEED IN PK2'!H22)</f>
        <v>0</v>
      </c>
      <c r="V22" s="62">
        <f>SUMIFS('13'!$P$3:$P$1000,'13'!$G$3:$G$1000,'FEED IN PK2'!F22,'13'!$F$3:$F$1000,'FEED IN PK2'!H22)</f>
        <v>0</v>
      </c>
      <c r="W22" s="62">
        <f>SUMIFS('14'!$P$3:$P$1000,'14'!$G$3:$G$1000,'FEED IN PK2'!F22,'14'!$F$3:$F$1000,'FEED IN PK2'!H22)</f>
        <v>0</v>
      </c>
      <c r="X22" s="62">
        <f>SUMIFS('15'!$P$3:$P$1000,'15'!$G$3:$G$1000,'FEED IN PK2'!F22,'15'!$F$3:$F$1000,'FEED IN PK2'!H22)</f>
        <v>0</v>
      </c>
      <c r="Y22" s="62">
        <f>SUMIFS('16'!$P$77:$P$1000,'16'!$G$77:$G$1000,'FEED IN PK2'!F22,'16'!$F$77:$F$1000,'FEED IN PK2'!H22)</f>
        <v>0</v>
      </c>
      <c r="Z22" s="62">
        <f>SUMIFS('17'!$P$77:$P$998,'17'!$G$77:$G$998,'FEED IN PK2'!F22,'17'!$F$77:$F$998,'FEED IN PK2'!H22)</f>
        <v>0</v>
      </c>
      <c r="AA22" s="62" t="e">
        <f>SUMIFS('18'!$P$3:$P$1000,'18'!$G$324:$G$1000,'FEED IN PK2'!F22,'18'!$F$324:$F$1000,'FEED IN PK2'!H22)</f>
        <v>#VALUE!</v>
      </c>
      <c r="AB22" s="62">
        <f>SUMIFS('19'!$P$3:$P$1000,'19'!$G$3:$G$1000,'FEED IN PK2'!F22,'19'!$F$3:$F$1000,'FEED IN PK2'!H22)</f>
        <v>0</v>
      </c>
      <c r="AC22" s="62" t="e">
        <f>SUMIFS('20'!$P$69:$P$1000,'20'!$G$580:$G$1000,'FEED IN PK2'!F22,'20'!$F$580:$F$1000,'FEED IN PK2'!H22)</f>
        <v>#VALUE!</v>
      </c>
      <c r="AD22" s="62" t="e">
        <f>SUMIFS('21'!$P$34:$P$1000,'21'!$G$387:$G$1000,'FEED IN PK2'!F22,'21'!$F$387:$F$1000,'FEED IN PK2'!H22)</f>
        <v>#VALUE!</v>
      </c>
      <c r="AE22" s="62">
        <f>SUMIFS('22'!$P$3:$P$1000,'22'!$G$3:$G$1000,'FEED IN PK2'!F22,'22'!$F$3:$F$1000,'FEED IN PK2'!H22)</f>
        <v>0</v>
      </c>
      <c r="AF22" s="62">
        <f>SUMIFS('23'!$P$58:$P$999,'23'!$G$58:$G$999,'FEED IN PK2'!F22,'23'!$F$58:$F$999,'FEED IN PK2'!H22)</f>
        <v>0</v>
      </c>
      <c r="AG22" s="62">
        <f>SUMIFS('24'!$P$3:$P$1000,'24'!$G$3:$G$1000,'FEED IN PK2'!F22,'24'!$F$3:$F$1000,'FEED IN PK2'!H22)</f>
        <v>0</v>
      </c>
      <c r="AH22" s="62">
        <f>SUMIFS('25'!$P$237:$P$1000,'25'!$G$237:$G$1000,'FEED IN PK2'!F22,'25'!$F$237:$F$1000,'FEED IN PK2'!H22)</f>
        <v>0</v>
      </c>
      <c r="AI22" s="62">
        <f>SUMIFS('26'!$P$3:$P$1000,'26'!$G$3:$G$1000,'FEED IN PK2'!F22,'26'!$F$3:$F$1000,'FEED IN PK2'!H22)</f>
        <v>0</v>
      </c>
      <c r="AJ22" s="62">
        <f>SUMIFS('27'!$P$71:$P$1000,'27'!$G$71:$G$1000,'FEED IN PK2'!F22,'27'!$F$71:$F$1000,'FEED IN PK2'!H22)</f>
        <v>0</v>
      </c>
      <c r="AK22" s="62">
        <f>SUMIFS('28'!$P$3:$P$1000,'28'!$G$3:$G$1000,'FEED IN PK2'!F22,'28'!$F$3:$F$1000,'FEED IN PK2'!H22)</f>
        <v>0</v>
      </c>
      <c r="AL22" s="62">
        <f>SUMIFS('29'!$P$3:$P$1000,'29'!$G$3:$G$1000,'FEED IN PK2'!F22,'29'!$F$3:$F$1000,'FEED IN PK2'!H22)</f>
        <v>0</v>
      </c>
      <c r="AM22" s="62">
        <f>SUMIFS('30'!$P$3:$P$1000,'30'!$G$3:$G$1000,'FEED IN PK2'!F22,'30'!$F$3:$F$1000,'FEED IN PK2'!H22)</f>
        <v>0</v>
      </c>
      <c r="AN22" s="62">
        <f>SUMIFS('31'!$P$3:$P$1000,'31'!$G$3:$G$1000,'FEED IN PK2'!F22,'31'!$F$3:$F$1000,'FEED IN PK2'!H22)</f>
        <v>0</v>
      </c>
      <c r="AO22" s="50" t="e">
        <f t="shared" si="1"/>
        <v>#VALUE!</v>
      </c>
    </row>
    <row r="23" spans="2:41" ht="15.75" x14ac:dyDescent="0.25">
      <c r="B23" s="5">
        <v>18</v>
      </c>
      <c r="C23" s="6" t="s">
        <v>14</v>
      </c>
      <c r="D23" s="7" t="s">
        <v>20</v>
      </c>
      <c r="E23" s="15">
        <v>25</v>
      </c>
      <c r="F23" s="4" t="s">
        <v>14</v>
      </c>
      <c r="G23" s="9"/>
      <c r="H23" s="70" t="s">
        <v>251</v>
      </c>
      <c r="I23" s="15">
        <v>25</v>
      </c>
      <c r="J23" s="62">
        <f>SUMIFS('1'!$P$3:$P$1000,'1'!$G$3:$G$1000,'FEED IN PK2'!F23,'1'!$F$3:$F$1000,'FEED IN PK2'!H23)</f>
        <v>0</v>
      </c>
      <c r="K23" s="62">
        <f>SUMIFS('2'!$P$69:$P$1000,'2'!$G$69:$G$1000,'FEED IN PK2'!F23,'2'!$F$69:$F$1000,'FEED IN PK2'!H23)</f>
        <v>0</v>
      </c>
      <c r="L23" s="62">
        <f>SUMIFS('3'!$P$3:$P$1000,'3'!$G$3:$G$1000,'FEED IN PK2'!F23,'3'!$F$3:$F$1000,'FEED IN PK2'!H23)</f>
        <v>0</v>
      </c>
      <c r="M23" s="62">
        <f>SUMIFS('4'!$P$69:$P$998,'4'!$G$69:$G$998,'FEED IN PK2'!F23,'4'!$F$69:$F$998,'FEED IN PK2'!H23)</f>
        <v>0</v>
      </c>
      <c r="N23" s="62">
        <f>SUMIFS('5'!$P$63:$P$1000,'5'!$G$63:$G$1000,'FEED IN PK2'!F23,'5'!$F$63:$F$1000,'FEED IN PK2'!H23)</f>
        <v>0</v>
      </c>
      <c r="O23" s="62">
        <f>SUMIFS('6'!$P$3:$P$1000,'6'!$G$3:$G$1000,'FEED IN PK2'!F23,'6'!$F$3:$F$1000,'FEED IN PK2'!H23)</f>
        <v>0</v>
      </c>
      <c r="P23" s="62">
        <f>SUMIFS('7'!$P$3:$P$1000,'7'!$G$3:$G$1000,'FEED IN PK2'!F23,'7'!$F$3:$F$1000,'FEED IN PK2'!H23)</f>
        <v>0</v>
      </c>
      <c r="Q23" s="62">
        <f>SUMIFS('8'!$P$3:$P$1000,'8'!$G$3:$G$1000,'FEED IN PK2'!F23,'8'!$F$3:$F$1000,'FEED IN PK2'!H23)</f>
        <v>0</v>
      </c>
      <c r="R23" s="62">
        <f>SUMIFS('9'!$P$3:$P$1000,'9'!$G$3:$G$1000,'FEED IN PK2'!F23,'9'!$F$3:$F$1000,'FEED IN PK2'!H23)</f>
        <v>0</v>
      </c>
      <c r="S23" s="62">
        <f>SUMIFS('10'!$P$271:$P$998,'10'!$G$271:$G$998,'FEED IN PK2'!F23,'10'!$F$271:$F$998,'FEED IN PK2'!H23)</f>
        <v>0</v>
      </c>
      <c r="T23" s="62">
        <f>SUMIFS('11'!$P$3:$P$1000,'11'!$G$3:$G$1000,'FEED IN PK2'!F23,'11'!$F$3:$F$1000,'FEED IN PK2'!H23)</f>
        <v>0</v>
      </c>
      <c r="U23" s="62">
        <f>SUMIFS('12'!$P$3:$P$1000,'12'!$G$3:$G$1000,'FEED IN PK2'!F23,'12'!$F$3:$F$1000,'FEED IN PK2'!H23)</f>
        <v>0</v>
      </c>
      <c r="V23" s="62">
        <f>SUMIFS('13'!$P$3:$P$1000,'13'!$G$3:$G$1000,'FEED IN PK2'!F23,'13'!$F$3:$F$1000,'FEED IN PK2'!H23)</f>
        <v>0</v>
      </c>
      <c r="W23" s="62">
        <f>SUMIFS('14'!$P$3:$P$1000,'14'!$G$3:$G$1000,'FEED IN PK2'!F23,'14'!$F$3:$F$1000,'FEED IN PK2'!H23)</f>
        <v>0</v>
      </c>
      <c r="X23" s="62">
        <f>SUMIFS('15'!$P$3:$P$1000,'15'!$G$3:$G$1000,'FEED IN PK2'!F23,'15'!$F$3:$F$1000,'FEED IN PK2'!H23)</f>
        <v>0</v>
      </c>
      <c r="Y23" s="62">
        <f>SUMIFS('16'!$P$77:$P$1000,'16'!$G$77:$G$1000,'FEED IN PK2'!F23,'16'!$F$77:$F$1000,'FEED IN PK2'!H23)</f>
        <v>0</v>
      </c>
      <c r="Z23" s="62">
        <f>SUMIFS('17'!$P$77:$P$998,'17'!$G$77:$G$998,'FEED IN PK2'!F23,'17'!$F$77:$F$998,'FEED IN PK2'!H23)</f>
        <v>0</v>
      </c>
      <c r="AA23" s="62" t="e">
        <f>SUMIFS('18'!$P$3:$P$1000,'18'!$G$324:$G$1000,'FEED IN PK2'!F23,'18'!$F$324:$F$1000,'FEED IN PK2'!H23)</f>
        <v>#VALUE!</v>
      </c>
      <c r="AB23" s="62">
        <f>SUMIFS('19'!$P$3:$P$1000,'19'!$G$3:$G$1000,'FEED IN PK2'!F23,'19'!$F$3:$F$1000,'FEED IN PK2'!H23)</f>
        <v>0</v>
      </c>
      <c r="AC23" s="62" t="e">
        <f>SUMIFS('20'!$P$69:$P$1000,'20'!$G$580:$G$1000,'FEED IN PK2'!F23,'20'!$F$580:$F$1000,'FEED IN PK2'!H23)</f>
        <v>#VALUE!</v>
      </c>
      <c r="AD23" s="62" t="e">
        <f>SUMIFS('21'!$P$34:$P$1000,'21'!$G$387:$G$1000,'FEED IN PK2'!F23,'21'!$F$387:$F$1000,'FEED IN PK2'!H23)</f>
        <v>#VALUE!</v>
      </c>
      <c r="AE23" s="62">
        <f>SUMIFS('22'!$P$3:$P$1000,'22'!$G$3:$G$1000,'FEED IN PK2'!F23,'22'!$F$3:$F$1000,'FEED IN PK2'!H23)</f>
        <v>0</v>
      </c>
      <c r="AF23" s="62">
        <f>SUMIFS('23'!$P$58:$P$999,'23'!$G$58:$G$999,'FEED IN PK2'!F23,'23'!$F$58:$F$999,'FEED IN PK2'!H23)</f>
        <v>0</v>
      </c>
      <c r="AG23" s="62">
        <f>SUMIFS('24'!$P$3:$P$1000,'24'!$G$3:$G$1000,'FEED IN PK2'!F23,'24'!$F$3:$F$1000,'FEED IN PK2'!H23)</f>
        <v>0</v>
      </c>
      <c r="AH23" s="62">
        <f>SUMIFS('25'!$P$237:$P$1000,'25'!$G$237:$G$1000,'FEED IN PK2'!F23,'25'!$F$237:$F$1000,'FEED IN PK2'!H23)</f>
        <v>0</v>
      </c>
      <c r="AI23" s="62">
        <f>SUMIFS('26'!$P$3:$P$1000,'26'!$G$3:$G$1000,'FEED IN PK2'!F23,'26'!$F$3:$F$1000,'FEED IN PK2'!H23)</f>
        <v>0</v>
      </c>
      <c r="AJ23" s="62">
        <f>SUMIFS('27'!$P$71:$P$1000,'27'!$G$71:$G$1000,'FEED IN PK2'!F23,'27'!$F$71:$F$1000,'FEED IN PK2'!H23)</f>
        <v>0</v>
      </c>
      <c r="AK23" s="62">
        <f>SUMIFS('28'!$P$3:$P$1000,'28'!$G$3:$G$1000,'FEED IN PK2'!F23,'28'!$F$3:$F$1000,'FEED IN PK2'!H23)</f>
        <v>0</v>
      </c>
      <c r="AL23" s="62">
        <f>SUMIFS('29'!$P$3:$P$1000,'29'!$G$3:$G$1000,'FEED IN PK2'!F23,'29'!$F$3:$F$1000,'FEED IN PK2'!H23)</f>
        <v>0</v>
      </c>
      <c r="AM23" s="62">
        <f>SUMIFS('30'!$P$3:$P$1000,'30'!$G$3:$G$1000,'FEED IN PK2'!F23,'30'!$F$3:$F$1000,'FEED IN PK2'!H23)</f>
        <v>0</v>
      </c>
      <c r="AN23" s="62">
        <f>SUMIFS('31'!$P$3:$P$1000,'31'!$G$3:$G$1000,'FEED IN PK2'!F23,'31'!$F$3:$F$1000,'FEED IN PK2'!H23)</f>
        <v>0</v>
      </c>
      <c r="AO23" s="50" t="e">
        <f t="shared" si="1"/>
        <v>#VALUE!</v>
      </c>
    </row>
    <row r="24" spans="2:41" ht="15.75" x14ac:dyDescent="0.25">
      <c r="B24" s="5">
        <v>19</v>
      </c>
      <c r="C24" s="6">
        <v>511</v>
      </c>
      <c r="D24" s="7" t="s">
        <v>18</v>
      </c>
      <c r="E24" s="15">
        <v>25</v>
      </c>
      <c r="F24" s="4">
        <v>511</v>
      </c>
      <c r="G24" s="9"/>
      <c r="H24" s="70" t="s">
        <v>251</v>
      </c>
      <c r="I24" s="15">
        <v>25</v>
      </c>
      <c r="J24" s="62">
        <f>SUMIFS('1'!$P$3:$P$1000,'1'!$G$3:$G$1000,'FEED IN PK2'!F24,'1'!$F$3:$F$1000,'FEED IN PK2'!H24)</f>
        <v>0</v>
      </c>
      <c r="K24" s="62">
        <f>SUMIFS('2'!$P$69:$P$1000,'2'!$G$69:$G$1000,'FEED IN PK2'!F24,'2'!$F$69:$F$1000,'FEED IN PK2'!H24)</f>
        <v>0</v>
      </c>
      <c r="L24" s="62">
        <f>SUMIFS('3'!$P$3:$P$1000,'3'!$G$3:$G$1000,'FEED IN PK2'!F24,'3'!$F$3:$F$1000,'FEED IN PK2'!H24)</f>
        <v>0</v>
      </c>
      <c r="M24" s="62">
        <f>SUMIFS('4'!$P$69:$P$998,'4'!$G$69:$G$998,'FEED IN PK2'!F24,'4'!$F$69:$F$998,'FEED IN PK2'!H24)</f>
        <v>0</v>
      </c>
      <c r="N24" s="62">
        <f>SUMIFS('5'!$P$63:$P$1000,'5'!$G$63:$G$1000,'FEED IN PK2'!F24,'5'!$F$63:$F$1000,'FEED IN PK2'!H24)</f>
        <v>0</v>
      </c>
      <c r="O24" s="62">
        <f>SUMIFS('6'!$P$3:$P$1000,'6'!$G$3:$G$1000,'FEED IN PK2'!F24,'6'!$F$3:$F$1000,'FEED IN PK2'!H24)</f>
        <v>0</v>
      </c>
      <c r="P24" s="62">
        <f>SUMIFS('7'!$P$3:$P$1000,'7'!$G$3:$G$1000,'FEED IN PK2'!F24,'7'!$F$3:$F$1000,'FEED IN PK2'!H24)</f>
        <v>0</v>
      </c>
      <c r="Q24" s="62">
        <f>SUMIFS('8'!$P$3:$P$1000,'8'!$G$3:$G$1000,'FEED IN PK2'!F24,'8'!$F$3:$F$1000,'FEED IN PK2'!H24)</f>
        <v>0</v>
      </c>
      <c r="R24" s="62">
        <f>SUMIFS('9'!$P$3:$P$1000,'9'!$G$3:$G$1000,'FEED IN PK2'!F24,'9'!$F$3:$F$1000,'FEED IN PK2'!H24)</f>
        <v>0</v>
      </c>
      <c r="S24" s="62">
        <f>SUMIFS('10'!$P$271:$P$998,'10'!$G$271:$G$998,'FEED IN PK2'!F24,'10'!$F$271:$F$998,'FEED IN PK2'!H24)</f>
        <v>0</v>
      </c>
      <c r="T24" s="62">
        <f>SUMIFS('11'!$P$3:$P$1000,'11'!$G$3:$G$1000,'FEED IN PK2'!F24,'11'!$F$3:$F$1000,'FEED IN PK2'!H24)</f>
        <v>0</v>
      </c>
      <c r="U24" s="62">
        <f>SUMIFS('12'!$P$3:$P$1000,'12'!$G$3:$G$1000,'FEED IN PK2'!F24,'12'!$F$3:$F$1000,'FEED IN PK2'!H24)</f>
        <v>0</v>
      </c>
      <c r="V24" s="62">
        <f>SUMIFS('13'!$P$3:$P$1000,'13'!$G$3:$G$1000,'FEED IN PK2'!F24,'13'!$F$3:$F$1000,'FEED IN PK2'!H24)</f>
        <v>6900</v>
      </c>
      <c r="W24" s="62">
        <f>SUMIFS('14'!$P$3:$P$1000,'14'!$G$3:$G$1000,'FEED IN PK2'!F24,'14'!$F$3:$F$1000,'FEED IN PK2'!H24)</f>
        <v>0</v>
      </c>
      <c r="X24" s="62">
        <f>SUMIFS('15'!$P$3:$P$1000,'15'!$G$3:$G$1000,'FEED IN PK2'!F24,'15'!$F$3:$F$1000,'FEED IN PK2'!H24)</f>
        <v>0</v>
      </c>
      <c r="Y24" s="62">
        <f>SUMIFS('16'!$P$77:$P$1000,'16'!$G$77:$G$1000,'FEED IN PK2'!F24,'16'!$F$77:$F$1000,'FEED IN PK2'!H24)</f>
        <v>0</v>
      </c>
      <c r="Z24" s="62">
        <f>SUMIFS('17'!$P$77:$P$998,'17'!$G$77:$G$998,'FEED IN PK2'!F24,'17'!$F$77:$F$998,'FEED IN PK2'!H24)</f>
        <v>0</v>
      </c>
      <c r="AA24" s="62" t="e">
        <f>SUMIFS('18'!$P$3:$P$1000,'18'!$G$324:$G$1000,'FEED IN PK2'!F24,'18'!$F$324:$F$1000,'FEED IN PK2'!H24)</f>
        <v>#VALUE!</v>
      </c>
      <c r="AB24" s="62">
        <f>SUMIFS('19'!$P$3:$P$1000,'19'!$G$3:$G$1000,'FEED IN PK2'!F24,'19'!$F$3:$F$1000,'FEED IN PK2'!H24)</f>
        <v>0</v>
      </c>
      <c r="AC24" s="62" t="e">
        <f>SUMIFS('20'!$P$69:$P$1000,'20'!$G$580:$G$1000,'FEED IN PK2'!F24,'20'!$F$580:$F$1000,'FEED IN PK2'!H24)</f>
        <v>#VALUE!</v>
      </c>
      <c r="AD24" s="62" t="e">
        <f>SUMIFS('21'!$P$34:$P$1000,'21'!$G$387:$G$1000,'FEED IN PK2'!F24,'21'!$F$387:$F$1000,'FEED IN PK2'!H24)</f>
        <v>#VALUE!</v>
      </c>
      <c r="AE24" s="62">
        <f>SUMIFS('22'!$P$3:$P$1000,'22'!$G$3:$G$1000,'FEED IN PK2'!F24,'22'!$F$3:$F$1000,'FEED IN PK2'!H24)</f>
        <v>0</v>
      </c>
      <c r="AF24" s="62">
        <f>SUMIFS('23'!$P$58:$P$999,'23'!$G$58:$G$999,'FEED IN PK2'!F24,'23'!$F$58:$F$999,'FEED IN PK2'!H24)</f>
        <v>0</v>
      </c>
      <c r="AG24" s="62">
        <f>SUMIFS('24'!$P$3:$P$1000,'24'!$G$3:$G$1000,'FEED IN PK2'!F24,'24'!$F$3:$F$1000,'FEED IN PK2'!H24)</f>
        <v>0</v>
      </c>
      <c r="AH24" s="62">
        <f>SUMIFS('25'!$P$237:$P$1000,'25'!$G$237:$G$1000,'FEED IN PK2'!F24,'25'!$F$237:$F$1000,'FEED IN PK2'!H24)</f>
        <v>0</v>
      </c>
      <c r="AI24" s="62">
        <f>SUMIFS('26'!$P$3:$P$1000,'26'!$G$3:$G$1000,'FEED IN PK2'!F24,'26'!$F$3:$F$1000,'FEED IN PK2'!H24)</f>
        <v>0</v>
      </c>
      <c r="AJ24" s="62">
        <f>SUMIFS('27'!$P$71:$P$1000,'27'!$G$71:$G$1000,'FEED IN PK2'!F24,'27'!$F$71:$F$1000,'FEED IN PK2'!H24)</f>
        <v>0</v>
      </c>
      <c r="AK24" s="62">
        <f>SUMIFS('28'!$P$3:$P$1000,'28'!$G$3:$G$1000,'FEED IN PK2'!F24,'28'!$F$3:$F$1000,'FEED IN PK2'!H24)</f>
        <v>0</v>
      </c>
      <c r="AL24" s="62">
        <f>SUMIFS('29'!$P$3:$P$1000,'29'!$G$3:$G$1000,'FEED IN PK2'!F24,'29'!$F$3:$F$1000,'FEED IN PK2'!H24)</f>
        <v>0</v>
      </c>
      <c r="AM24" s="62">
        <f>SUMIFS('30'!$P$3:$P$1000,'30'!$G$3:$G$1000,'FEED IN PK2'!F24,'30'!$F$3:$F$1000,'FEED IN PK2'!H24)</f>
        <v>0</v>
      </c>
      <c r="AN24" s="62">
        <f>SUMIFS('31'!$P$3:$P$1000,'31'!$G$3:$G$1000,'FEED IN PK2'!F24,'31'!$F$3:$F$1000,'FEED IN PK2'!H24)</f>
        <v>0</v>
      </c>
      <c r="AO24" s="50" t="e">
        <f t="shared" si="1"/>
        <v>#VALUE!</v>
      </c>
    </row>
    <row r="25" spans="2:41" ht="15.75" x14ac:dyDescent="0.25">
      <c r="B25" s="5">
        <v>20</v>
      </c>
      <c r="C25" s="6" t="s">
        <v>22</v>
      </c>
      <c r="D25" s="7" t="s">
        <v>20</v>
      </c>
      <c r="E25" s="15">
        <v>25</v>
      </c>
      <c r="F25" s="4" t="s">
        <v>22</v>
      </c>
      <c r="G25" s="9"/>
      <c r="H25" s="70" t="s">
        <v>251</v>
      </c>
      <c r="I25" s="15">
        <v>25</v>
      </c>
      <c r="J25" s="62">
        <f>SUMIFS('1'!$P$3:$P$1000,'1'!$G$3:$G$1000,'FEED IN PK2'!F25,'1'!$F$3:$F$1000,'FEED IN PK2'!H25)</f>
        <v>0</v>
      </c>
      <c r="K25" s="62">
        <f>SUMIFS('2'!$P$69:$P$1000,'2'!$G$69:$G$1000,'FEED IN PK2'!F25,'2'!$F$69:$F$1000,'FEED IN PK2'!H25)</f>
        <v>0</v>
      </c>
      <c r="L25" s="62">
        <f>SUMIFS('3'!$P$3:$P$1000,'3'!$G$3:$G$1000,'FEED IN PK2'!F25,'3'!$F$3:$F$1000,'FEED IN PK2'!H25)</f>
        <v>0</v>
      </c>
      <c r="M25" s="62">
        <f>SUMIFS('4'!$P$69:$P$998,'4'!$G$69:$G$998,'FEED IN PK2'!F25,'4'!$F$69:$F$998,'FEED IN PK2'!H25)</f>
        <v>0</v>
      </c>
      <c r="N25" s="62">
        <f>SUMIFS('5'!$P$63:$P$1000,'5'!$G$63:$G$1000,'FEED IN PK2'!F25,'5'!$F$63:$F$1000,'FEED IN PK2'!H25)</f>
        <v>0</v>
      </c>
      <c r="O25" s="62">
        <f>SUMIFS('6'!$P$3:$P$1000,'6'!$G$3:$G$1000,'FEED IN PK2'!F25,'6'!$F$3:$F$1000,'FEED IN PK2'!H25)</f>
        <v>0</v>
      </c>
      <c r="P25" s="62">
        <f>SUMIFS('7'!$P$3:$P$1000,'7'!$G$3:$G$1000,'FEED IN PK2'!F25,'7'!$F$3:$F$1000,'FEED IN PK2'!H25)</f>
        <v>0</v>
      </c>
      <c r="Q25" s="62">
        <f>SUMIFS('8'!$P$3:$P$1000,'8'!$G$3:$G$1000,'FEED IN PK2'!F25,'8'!$F$3:$F$1000,'FEED IN PK2'!H25)</f>
        <v>0</v>
      </c>
      <c r="R25" s="62">
        <f>SUMIFS('9'!$P$3:$P$1000,'9'!$G$3:$G$1000,'FEED IN PK2'!F25,'9'!$F$3:$F$1000,'FEED IN PK2'!H25)</f>
        <v>0</v>
      </c>
      <c r="S25" s="62">
        <f>SUMIFS('10'!$P$271:$P$998,'10'!$G$271:$G$998,'FEED IN PK2'!F25,'10'!$F$271:$F$998,'FEED IN PK2'!H25)</f>
        <v>0</v>
      </c>
      <c r="T25" s="62">
        <f>SUMIFS('11'!$P$3:$P$1000,'11'!$G$3:$G$1000,'FEED IN PK2'!F25,'11'!$F$3:$F$1000,'FEED IN PK2'!H25)</f>
        <v>0</v>
      </c>
      <c r="U25" s="62">
        <f>SUMIFS('12'!$P$3:$P$1000,'12'!$G$3:$G$1000,'FEED IN PK2'!F25,'12'!$F$3:$F$1000,'FEED IN PK2'!H25)</f>
        <v>0</v>
      </c>
      <c r="V25" s="62">
        <f>SUMIFS('13'!$P$3:$P$1000,'13'!$G$3:$G$1000,'FEED IN PK2'!F25,'13'!$F$3:$F$1000,'FEED IN PK2'!H25)</f>
        <v>0</v>
      </c>
      <c r="W25" s="62">
        <f>SUMIFS('14'!$P$3:$P$1000,'14'!$G$3:$G$1000,'FEED IN PK2'!F25,'14'!$F$3:$F$1000,'FEED IN PK2'!H25)</f>
        <v>0</v>
      </c>
      <c r="X25" s="62">
        <f>SUMIFS('15'!$P$3:$P$1000,'15'!$G$3:$G$1000,'FEED IN PK2'!F25,'15'!$F$3:$F$1000,'FEED IN PK2'!H25)</f>
        <v>0</v>
      </c>
      <c r="Y25" s="62">
        <f>SUMIFS('16'!$P$77:$P$1000,'16'!$G$77:$G$1000,'FEED IN PK2'!F25,'16'!$F$77:$F$1000,'FEED IN PK2'!H25)</f>
        <v>0</v>
      </c>
      <c r="Z25" s="62">
        <f>SUMIFS('17'!$P$77:$P$998,'17'!$G$77:$G$998,'FEED IN PK2'!F25,'17'!$F$77:$F$998,'FEED IN PK2'!H25)</f>
        <v>0</v>
      </c>
      <c r="AA25" s="62" t="e">
        <f>SUMIFS('18'!$P$3:$P$1000,'18'!$G$324:$G$1000,'FEED IN PK2'!F25,'18'!$F$324:$F$1000,'FEED IN PK2'!H25)</f>
        <v>#VALUE!</v>
      </c>
      <c r="AB25" s="62">
        <f>SUMIFS('19'!$P$3:$P$1000,'19'!$G$3:$G$1000,'FEED IN PK2'!F25,'19'!$F$3:$F$1000,'FEED IN PK2'!H25)</f>
        <v>0</v>
      </c>
      <c r="AC25" s="62" t="e">
        <f>SUMIFS('20'!$P$69:$P$1000,'20'!$G$580:$G$1000,'FEED IN PK2'!F25,'20'!$F$580:$F$1000,'FEED IN PK2'!H25)</f>
        <v>#VALUE!</v>
      </c>
      <c r="AD25" s="62" t="e">
        <f>SUMIFS('21'!$P$34:$P$1000,'21'!$G$387:$G$1000,'FEED IN PK2'!F25,'21'!$F$387:$F$1000,'FEED IN PK2'!H25)</f>
        <v>#VALUE!</v>
      </c>
      <c r="AE25" s="62">
        <f>SUMIFS('22'!$P$3:$P$1000,'22'!$G$3:$G$1000,'FEED IN PK2'!F25,'22'!$F$3:$F$1000,'FEED IN PK2'!H25)</f>
        <v>0</v>
      </c>
      <c r="AF25" s="62">
        <f>SUMIFS('23'!$P$58:$P$999,'23'!$G$58:$G$999,'FEED IN PK2'!F25,'23'!$F$58:$F$999,'FEED IN PK2'!H25)</f>
        <v>0</v>
      </c>
      <c r="AG25" s="62">
        <f>SUMIFS('24'!$P$3:$P$1000,'24'!$G$3:$G$1000,'FEED IN PK2'!F25,'24'!$F$3:$F$1000,'FEED IN PK2'!H25)</f>
        <v>0</v>
      </c>
      <c r="AH25" s="62">
        <f>SUMIFS('25'!$P$237:$P$1000,'25'!$G$237:$G$1000,'FEED IN PK2'!F25,'25'!$F$237:$F$1000,'FEED IN PK2'!H25)</f>
        <v>0</v>
      </c>
      <c r="AI25" s="62">
        <f>SUMIFS('26'!$P$3:$P$1000,'26'!$G$3:$G$1000,'FEED IN PK2'!F25,'26'!$F$3:$F$1000,'FEED IN PK2'!H25)</f>
        <v>0</v>
      </c>
      <c r="AJ25" s="62">
        <f>SUMIFS('27'!$P$71:$P$1000,'27'!$G$71:$G$1000,'FEED IN PK2'!F25,'27'!$F$71:$F$1000,'FEED IN PK2'!H25)</f>
        <v>0</v>
      </c>
      <c r="AK25" s="62">
        <f>SUMIFS('28'!$P$3:$P$1000,'28'!$G$3:$G$1000,'FEED IN PK2'!F25,'28'!$F$3:$F$1000,'FEED IN PK2'!H25)</f>
        <v>0</v>
      </c>
      <c r="AL25" s="62">
        <f>SUMIFS('29'!$P$3:$P$1000,'29'!$G$3:$G$1000,'FEED IN PK2'!F25,'29'!$F$3:$F$1000,'FEED IN PK2'!H25)</f>
        <v>0</v>
      </c>
      <c r="AM25" s="62">
        <f>SUMIFS('30'!$P$3:$P$1000,'30'!$G$3:$G$1000,'FEED IN PK2'!F25,'30'!$F$3:$F$1000,'FEED IN PK2'!H25)</f>
        <v>0</v>
      </c>
      <c r="AN25" s="62">
        <f>SUMIFS('31'!$P$3:$P$1000,'31'!$G$3:$G$1000,'FEED IN PK2'!F25,'31'!$F$3:$F$1000,'FEED IN PK2'!H25)</f>
        <v>0</v>
      </c>
      <c r="AO25" s="50" t="e">
        <f t="shared" si="1"/>
        <v>#VALUE!</v>
      </c>
    </row>
    <row r="26" spans="2:41" ht="15.75" x14ac:dyDescent="0.25">
      <c r="B26" s="5">
        <v>21</v>
      </c>
      <c r="C26" s="6" t="s">
        <v>23</v>
      </c>
      <c r="D26" s="7" t="s">
        <v>17</v>
      </c>
      <c r="E26" s="15">
        <v>25</v>
      </c>
      <c r="F26" s="4" t="s">
        <v>23</v>
      </c>
      <c r="G26" s="9"/>
      <c r="H26" s="70" t="s">
        <v>251</v>
      </c>
      <c r="I26" s="15">
        <v>25</v>
      </c>
      <c r="J26" s="62">
        <f>SUMIFS('1'!$P$3:$P$1000,'1'!$G$3:$G$1000,'FEED IN PK2'!F26,'1'!$F$3:$F$1000,'FEED IN PK2'!H26)</f>
        <v>0</v>
      </c>
      <c r="K26" s="62">
        <f>SUMIFS('2'!$P$69:$P$1000,'2'!$G$69:$G$1000,'FEED IN PK2'!F26,'2'!$F$69:$F$1000,'FEED IN PK2'!H26)</f>
        <v>0</v>
      </c>
      <c r="L26" s="62">
        <f>SUMIFS('3'!$P$3:$P$1000,'3'!$G$3:$G$1000,'FEED IN PK2'!F26,'3'!$F$3:$F$1000,'FEED IN PK2'!H26)</f>
        <v>0</v>
      </c>
      <c r="M26" s="62">
        <f>SUMIFS('4'!$P$69:$P$998,'4'!$G$69:$G$998,'FEED IN PK2'!F26,'4'!$F$69:$F$998,'FEED IN PK2'!H26)</f>
        <v>0</v>
      </c>
      <c r="N26" s="62">
        <f>SUMIFS('5'!$P$63:$P$1000,'5'!$G$63:$G$1000,'FEED IN PK2'!F26,'5'!$F$63:$F$1000,'FEED IN PK2'!H26)</f>
        <v>0</v>
      </c>
      <c r="O26" s="62">
        <f>SUMIFS('6'!$P$3:$P$1000,'6'!$G$3:$G$1000,'FEED IN PK2'!F26,'6'!$F$3:$F$1000,'FEED IN PK2'!H26)</f>
        <v>0</v>
      </c>
      <c r="P26" s="62">
        <f>SUMIFS('7'!$P$3:$P$1000,'7'!$G$3:$G$1000,'FEED IN PK2'!F26,'7'!$F$3:$F$1000,'FEED IN PK2'!H26)</f>
        <v>0</v>
      </c>
      <c r="Q26" s="62">
        <f>SUMIFS('8'!$P$3:$P$1000,'8'!$G$3:$G$1000,'FEED IN PK2'!F26,'8'!$F$3:$F$1000,'FEED IN PK2'!H26)</f>
        <v>0</v>
      </c>
      <c r="R26" s="62">
        <f>SUMIFS('9'!$P$3:$P$1000,'9'!$G$3:$G$1000,'FEED IN PK2'!F26,'9'!$F$3:$F$1000,'FEED IN PK2'!H26)</f>
        <v>0</v>
      </c>
      <c r="S26" s="62">
        <f>SUMIFS('10'!$P$271:$P$998,'10'!$G$271:$G$998,'FEED IN PK2'!F26,'10'!$F$271:$F$998,'FEED IN PK2'!H26)</f>
        <v>0</v>
      </c>
      <c r="T26" s="62">
        <f>SUMIFS('11'!$P$3:$P$1000,'11'!$G$3:$G$1000,'FEED IN PK2'!F26,'11'!$F$3:$F$1000,'FEED IN PK2'!H26)</f>
        <v>0</v>
      </c>
      <c r="U26" s="62">
        <f>SUMIFS('12'!$P$3:$P$1000,'12'!$G$3:$G$1000,'FEED IN PK2'!F26,'12'!$F$3:$F$1000,'FEED IN PK2'!H26)</f>
        <v>0</v>
      </c>
      <c r="V26" s="62">
        <f>SUMIFS('13'!$P$3:$P$1000,'13'!$G$3:$G$1000,'FEED IN PK2'!F26,'13'!$F$3:$F$1000,'FEED IN PK2'!H26)</f>
        <v>0</v>
      </c>
      <c r="W26" s="62">
        <f>SUMIFS('14'!$P$3:$P$1000,'14'!$G$3:$G$1000,'FEED IN PK2'!F26,'14'!$F$3:$F$1000,'FEED IN PK2'!H26)</f>
        <v>0</v>
      </c>
      <c r="X26" s="62">
        <f>SUMIFS('15'!$P$3:$P$1000,'15'!$G$3:$G$1000,'FEED IN PK2'!F26,'15'!$F$3:$F$1000,'FEED IN PK2'!H26)</f>
        <v>0</v>
      </c>
      <c r="Y26" s="62">
        <f>SUMIFS('16'!$P$77:$P$1000,'16'!$G$77:$G$1000,'FEED IN PK2'!F26,'16'!$F$77:$F$1000,'FEED IN PK2'!H26)</f>
        <v>0</v>
      </c>
      <c r="Z26" s="62">
        <f>SUMIFS('17'!$P$77:$P$998,'17'!$G$77:$G$998,'FEED IN PK2'!F26,'17'!$F$77:$F$998,'FEED IN PK2'!H26)</f>
        <v>0</v>
      </c>
      <c r="AA26" s="62" t="e">
        <f>SUMIFS('18'!$P$3:$P$1000,'18'!$G$324:$G$1000,'FEED IN PK2'!F26,'18'!$F$324:$F$1000,'FEED IN PK2'!H26)</f>
        <v>#VALUE!</v>
      </c>
      <c r="AB26" s="62">
        <f>SUMIFS('19'!$P$3:$P$1000,'19'!$G$3:$G$1000,'FEED IN PK2'!F26,'19'!$F$3:$F$1000,'FEED IN PK2'!H26)</f>
        <v>0</v>
      </c>
      <c r="AC26" s="62" t="e">
        <f>SUMIFS('20'!$P$69:$P$1000,'20'!$G$580:$G$1000,'FEED IN PK2'!F26,'20'!$F$580:$F$1000,'FEED IN PK2'!H26)</f>
        <v>#VALUE!</v>
      </c>
      <c r="AD26" s="62" t="e">
        <f>SUMIFS('21'!$P$34:$P$1000,'21'!$G$387:$G$1000,'FEED IN PK2'!F26,'21'!$F$387:$F$1000,'FEED IN PK2'!H26)</f>
        <v>#VALUE!</v>
      </c>
      <c r="AE26" s="62">
        <f>SUMIFS('22'!$P$3:$P$1000,'22'!$G$3:$G$1000,'FEED IN PK2'!F26,'22'!$F$3:$F$1000,'FEED IN PK2'!H26)</f>
        <v>0</v>
      </c>
      <c r="AF26" s="62">
        <f>SUMIFS('23'!$P$58:$P$999,'23'!$G$58:$G$999,'FEED IN PK2'!F26,'23'!$F$58:$F$999,'FEED IN PK2'!H26)</f>
        <v>0</v>
      </c>
      <c r="AG26" s="62">
        <f>SUMIFS('24'!$P$3:$P$1000,'24'!$G$3:$G$1000,'FEED IN PK2'!F26,'24'!$F$3:$F$1000,'FEED IN PK2'!H26)</f>
        <v>0</v>
      </c>
      <c r="AH26" s="62">
        <f>SUMIFS('25'!$P$237:$P$1000,'25'!$G$237:$G$1000,'FEED IN PK2'!F26,'25'!$F$237:$F$1000,'FEED IN PK2'!H26)</f>
        <v>0</v>
      </c>
      <c r="AI26" s="62">
        <f>SUMIFS('26'!$P$3:$P$1000,'26'!$G$3:$G$1000,'FEED IN PK2'!F26,'26'!$F$3:$F$1000,'FEED IN PK2'!H26)</f>
        <v>0</v>
      </c>
      <c r="AJ26" s="62">
        <f>SUMIFS('27'!$P$71:$P$1000,'27'!$G$71:$G$1000,'FEED IN PK2'!F26,'27'!$F$71:$F$1000,'FEED IN PK2'!H26)</f>
        <v>0</v>
      </c>
      <c r="AK26" s="62">
        <f>SUMIFS('28'!$P$3:$P$1000,'28'!$G$3:$G$1000,'FEED IN PK2'!F26,'28'!$F$3:$F$1000,'FEED IN PK2'!H26)</f>
        <v>0</v>
      </c>
      <c r="AL26" s="62">
        <f>SUMIFS('29'!$P$3:$P$1000,'29'!$G$3:$G$1000,'FEED IN PK2'!F26,'29'!$F$3:$F$1000,'FEED IN PK2'!H26)</f>
        <v>0</v>
      </c>
      <c r="AM26" s="62">
        <f>SUMIFS('30'!$P$3:$P$1000,'30'!$G$3:$G$1000,'FEED IN PK2'!F26,'30'!$F$3:$F$1000,'FEED IN PK2'!H26)</f>
        <v>0</v>
      </c>
      <c r="AN26" s="62">
        <f>SUMIFS('31'!$P$3:$P$1000,'31'!$G$3:$G$1000,'FEED IN PK2'!F26,'31'!$F$3:$F$1000,'FEED IN PK2'!H26)</f>
        <v>0</v>
      </c>
      <c r="AO26" s="50" t="e">
        <f t="shared" si="1"/>
        <v>#VALUE!</v>
      </c>
    </row>
    <row r="27" spans="2:41" ht="15.75" x14ac:dyDescent="0.25">
      <c r="B27" s="5">
        <v>22</v>
      </c>
      <c r="C27" s="6" t="s">
        <v>24</v>
      </c>
      <c r="D27" s="7" t="s">
        <v>20</v>
      </c>
      <c r="E27" s="15">
        <v>25</v>
      </c>
      <c r="F27" s="4" t="s">
        <v>24</v>
      </c>
      <c r="G27" s="9"/>
      <c r="H27" s="70" t="s">
        <v>251</v>
      </c>
      <c r="I27" s="15">
        <v>25</v>
      </c>
      <c r="J27" s="62">
        <f>SUMIFS('1'!$P$3:$P$1000,'1'!$G$3:$G$1000,'FEED IN PK2'!F27,'1'!$F$3:$F$1000,'FEED IN PK2'!H27)</f>
        <v>0</v>
      </c>
      <c r="K27" s="62">
        <f>SUMIFS('2'!$P$69:$P$1000,'2'!$G$69:$G$1000,'FEED IN PK2'!F27,'2'!$F$69:$F$1000,'FEED IN PK2'!H27)</f>
        <v>0</v>
      </c>
      <c r="L27" s="62">
        <f>SUMIFS('3'!$P$3:$P$1000,'3'!$G$3:$G$1000,'FEED IN PK2'!F27,'3'!$F$3:$F$1000,'FEED IN PK2'!H27)</f>
        <v>0</v>
      </c>
      <c r="M27" s="62">
        <f>SUMIFS('4'!$P$69:$P$998,'4'!$G$69:$G$998,'FEED IN PK2'!F27,'4'!$F$69:$F$998,'FEED IN PK2'!H27)</f>
        <v>0</v>
      </c>
      <c r="N27" s="62">
        <f>SUMIFS('5'!$P$63:$P$1000,'5'!$G$63:$G$1000,'FEED IN PK2'!F27,'5'!$F$63:$F$1000,'FEED IN PK2'!H27)</f>
        <v>0</v>
      </c>
      <c r="O27" s="62">
        <f>SUMIFS('6'!$P$3:$P$1000,'6'!$G$3:$G$1000,'FEED IN PK2'!F27,'6'!$F$3:$F$1000,'FEED IN PK2'!H27)</f>
        <v>0</v>
      </c>
      <c r="P27" s="62">
        <f>SUMIFS('7'!$P$3:$P$1000,'7'!$G$3:$G$1000,'FEED IN PK2'!F27,'7'!$F$3:$F$1000,'FEED IN PK2'!H27)</f>
        <v>0</v>
      </c>
      <c r="Q27" s="62">
        <f>SUMIFS('8'!$P$3:$P$1000,'8'!$G$3:$G$1000,'FEED IN PK2'!F27,'8'!$F$3:$F$1000,'FEED IN PK2'!H27)</f>
        <v>0</v>
      </c>
      <c r="R27" s="62">
        <f>SUMIFS('9'!$P$3:$P$1000,'9'!$G$3:$G$1000,'FEED IN PK2'!F27,'9'!$F$3:$F$1000,'FEED IN PK2'!H27)</f>
        <v>0</v>
      </c>
      <c r="S27" s="62">
        <f>SUMIFS('10'!$P$271:$P$998,'10'!$G$271:$G$998,'FEED IN PK2'!F27,'10'!$F$271:$F$998,'FEED IN PK2'!H27)</f>
        <v>0</v>
      </c>
      <c r="T27" s="62">
        <f>SUMIFS('11'!$P$3:$P$1000,'11'!$G$3:$G$1000,'FEED IN PK2'!F27,'11'!$F$3:$F$1000,'FEED IN PK2'!H27)</f>
        <v>0</v>
      </c>
      <c r="U27" s="62">
        <f>SUMIFS('12'!$P$3:$P$1000,'12'!$G$3:$G$1000,'FEED IN PK2'!F27,'12'!$F$3:$F$1000,'FEED IN PK2'!H27)</f>
        <v>0</v>
      </c>
      <c r="V27" s="62">
        <f>SUMIFS('13'!$P$3:$P$1000,'13'!$G$3:$G$1000,'FEED IN PK2'!F27,'13'!$F$3:$F$1000,'FEED IN PK2'!H27)</f>
        <v>0</v>
      </c>
      <c r="W27" s="62">
        <f>SUMIFS('14'!$P$3:$P$1000,'14'!$G$3:$G$1000,'FEED IN PK2'!F27,'14'!$F$3:$F$1000,'FEED IN PK2'!H27)</f>
        <v>0</v>
      </c>
      <c r="X27" s="62">
        <f>SUMIFS('15'!$P$3:$P$1000,'15'!$G$3:$G$1000,'FEED IN PK2'!F27,'15'!$F$3:$F$1000,'FEED IN PK2'!H27)</f>
        <v>0</v>
      </c>
      <c r="Y27" s="62">
        <f>SUMIFS('16'!$P$77:$P$1000,'16'!$G$77:$G$1000,'FEED IN PK2'!F27,'16'!$F$77:$F$1000,'FEED IN PK2'!H27)</f>
        <v>0</v>
      </c>
      <c r="Z27" s="62">
        <f>SUMIFS('17'!$P$77:$P$998,'17'!$G$77:$G$998,'FEED IN PK2'!F27,'17'!$F$77:$F$998,'FEED IN PK2'!H27)</f>
        <v>0</v>
      </c>
      <c r="AA27" s="62" t="e">
        <f>SUMIFS('18'!$P$3:$P$1000,'18'!$G$324:$G$1000,'FEED IN PK2'!F27,'18'!$F$324:$F$1000,'FEED IN PK2'!H27)</f>
        <v>#VALUE!</v>
      </c>
      <c r="AB27" s="62">
        <f>SUMIFS('19'!$P$3:$P$1000,'19'!$G$3:$G$1000,'FEED IN PK2'!F27,'19'!$F$3:$F$1000,'FEED IN PK2'!H27)</f>
        <v>0</v>
      </c>
      <c r="AC27" s="62" t="e">
        <f>SUMIFS('20'!$P$69:$P$1000,'20'!$G$580:$G$1000,'FEED IN PK2'!F27,'20'!$F$580:$F$1000,'FEED IN PK2'!H27)</f>
        <v>#VALUE!</v>
      </c>
      <c r="AD27" s="62" t="e">
        <f>SUMIFS('21'!$P$34:$P$1000,'21'!$G$387:$G$1000,'FEED IN PK2'!F27,'21'!$F$387:$F$1000,'FEED IN PK2'!H27)</f>
        <v>#VALUE!</v>
      </c>
      <c r="AE27" s="62">
        <f>SUMIFS('22'!$P$3:$P$1000,'22'!$G$3:$G$1000,'FEED IN PK2'!F27,'22'!$F$3:$F$1000,'FEED IN PK2'!H27)</f>
        <v>0</v>
      </c>
      <c r="AF27" s="62">
        <f>SUMIFS('23'!$P$58:$P$999,'23'!$G$58:$G$999,'FEED IN PK2'!F27,'23'!$F$58:$F$999,'FEED IN PK2'!H27)</f>
        <v>0</v>
      </c>
      <c r="AG27" s="62">
        <f>SUMIFS('24'!$P$3:$P$1000,'24'!$G$3:$G$1000,'FEED IN PK2'!F27,'24'!$F$3:$F$1000,'FEED IN PK2'!H27)</f>
        <v>0</v>
      </c>
      <c r="AH27" s="62">
        <f>SUMIFS('25'!$P$237:$P$1000,'25'!$G$237:$G$1000,'FEED IN PK2'!F27,'25'!$F$237:$F$1000,'FEED IN PK2'!H27)</f>
        <v>0</v>
      </c>
      <c r="AI27" s="62">
        <f>SUMIFS('26'!$P$3:$P$1000,'26'!$G$3:$G$1000,'FEED IN PK2'!F27,'26'!$F$3:$F$1000,'FEED IN PK2'!H27)</f>
        <v>0</v>
      </c>
      <c r="AJ27" s="62">
        <f>SUMIFS('27'!$P$71:$P$1000,'27'!$G$71:$G$1000,'FEED IN PK2'!F27,'27'!$F$71:$F$1000,'FEED IN PK2'!H27)</f>
        <v>0</v>
      </c>
      <c r="AK27" s="62">
        <f>SUMIFS('28'!$P$3:$P$1000,'28'!$G$3:$G$1000,'FEED IN PK2'!F27,'28'!$F$3:$F$1000,'FEED IN PK2'!H27)</f>
        <v>0</v>
      </c>
      <c r="AL27" s="62">
        <f>SUMIFS('29'!$P$3:$P$1000,'29'!$G$3:$G$1000,'FEED IN PK2'!F27,'29'!$F$3:$F$1000,'FEED IN PK2'!H27)</f>
        <v>0</v>
      </c>
      <c r="AM27" s="62">
        <f>SUMIFS('30'!$P$3:$P$1000,'30'!$G$3:$G$1000,'FEED IN PK2'!F27,'30'!$F$3:$F$1000,'FEED IN PK2'!H27)</f>
        <v>0</v>
      </c>
      <c r="AN27" s="62">
        <f>SUMIFS('31'!$P$3:$P$1000,'31'!$G$3:$G$1000,'FEED IN PK2'!F27,'31'!$F$3:$F$1000,'FEED IN PK2'!H27)</f>
        <v>0</v>
      </c>
      <c r="AO27" s="50" t="e">
        <f t="shared" si="1"/>
        <v>#VALUE!</v>
      </c>
    </row>
    <row r="28" spans="2:41" ht="15.75" x14ac:dyDescent="0.25">
      <c r="B28" s="5">
        <v>23</v>
      </c>
      <c r="C28" s="6" t="s">
        <v>25</v>
      </c>
      <c r="D28" s="7" t="s">
        <v>17</v>
      </c>
      <c r="E28" s="15">
        <v>25</v>
      </c>
      <c r="F28" s="4" t="s">
        <v>25</v>
      </c>
      <c r="G28" s="9"/>
      <c r="H28" s="70" t="s">
        <v>251</v>
      </c>
      <c r="I28" s="15">
        <v>25</v>
      </c>
      <c r="J28" s="62">
        <f>SUMIFS('1'!$P$3:$P$1000,'1'!$G$3:$G$1000,'FEED IN PK2'!F28,'1'!$F$3:$F$1000,'FEED IN PK2'!H28)</f>
        <v>0</v>
      </c>
      <c r="K28" s="62">
        <f>SUMIFS('2'!$P$69:$P$1000,'2'!$G$69:$G$1000,'FEED IN PK2'!F28,'2'!$F$69:$F$1000,'FEED IN PK2'!H28)</f>
        <v>0</v>
      </c>
      <c r="L28" s="62">
        <f>SUMIFS('3'!$P$3:$P$1000,'3'!$G$3:$G$1000,'FEED IN PK2'!F28,'3'!$F$3:$F$1000,'FEED IN PK2'!H28)</f>
        <v>0</v>
      </c>
      <c r="M28" s="62">
        <f>SUMIFS('4'!$P$69:$P$998,'4'!$G$69:$G$998,'FEED IN PK2'!F28,'4'!$F$69:$F$998,'FEED IN PK2'!H28)</f>
        <v>0</v>
      </c>
      <c r="N28" s="62">
        <f>SUMIFS('5'!$P$63:$P$1000,'5'!$G$63:$G$1000,'FEED IN PK2'!F28,'5'!$F$63:$F$1000,'FEED IN PK2'!H28)</f>
        <v>0</v>
      </c>
      <c r="O28" s="62">
        <f>SUMIFS('6'!$P$3:$P$1000,'6'!$G$3:$G$1000,'FEED IN PK2'!F28,'6'!$F$3:$F$1000,'FEED IN PK2'!H28)</f>
        <v>0</v>
      </c>
      <c r="P28" s="62">
        <f>SUMIFS('7'!$P$3:$P$1000,'7'!$G$3:$G$1000,'FEED IN PK2'!F28,'7'!$F$3:$F$1000,'FEED IN PK2'!H28)</f>
        <v>0</v>
      </c>
      <c r="Q28" s="62">
        <f>SUMIFS('8'!$P$3:$P$1000,'8'!$G$3:$G$1000,'FEED IN PK2'!F28,'8'!$F$3:$F$1000,'FEED IN PK2'!H28)</f>
        <v>0</v>
      </c>
      <c r="R28" s="62">
        <f>SUMIFS('9'!$P$3:$P$1000,'9'!$G$3:$G$1000,'FEED IN PK2'!F28,'9'!$F$3:$F$1000,'FEED IN PK2'!H28)</f>
        <v>0</v>
      </c>
      <c r="S28" s="62">
        <f>SUMIFS('10'!$P$271:$P$998,'10'!$G$271:$G$998,'FEED IN PK2'!F28,'10'!$F$271:$F$998,'FEED IN PK2'!H28)</f>
        <v>0</v>
      </c>
      <c r="T28" s="62">
        <f>SUMIFS('11'!$P$3:$P$1000,'11'!$G$3:$G$1000,'FEED IN PK2'!F28,'11'!$F$3:$F$1000,'FEED IN PK2'!H28)</f>
        <v>0</v>
      </c>
      <c r="U28" s="62">
        <f>SUMIFS('12'!$P$3:$P$1000,'12'!$G$3:$G$1000,'FEED IN PK2'!F28,'12'!$F$3:$F$1000,'FEED IN PK2'!H28)</f>
        <v>0</v>
      </c>
      <c r="V28" s="62">
        <f>SUMIFS('13'!$P$3:$P$1000,'13'!$G$3:$G$1000,'FEED IN PK2'!F28,'13'!$F$3:$F$1000,'FEED IN PK2'!H28)</f>
        <v>0</v>
      </c>
      <c r="W28" s="62">
        <f>SUMIFS('14'!$P$3:$P$1000,'14'!$G$3:$G$1000,'FEED IN PK2'!F28,'14'!$F$3:$F$1000,'FEED IN PK2'!H28)</f>
        <v>0</v>
      </c>
      <c r="X28" s="62">
        <f>SUMIFS('15'!$P$3:$P$1000,'15'!$G$3:$G$1000,'FEED IN PK2'!F28,'15'!$F$3:$F$1000,'FEED IN PK2'!H28)</f>
        <v>0</v>
      </c>
      <c r="Y28" s="62">
        <f>SUMIFS('16'!$P$77:$P$1000,'16'!$G$77:$G$1000,'FEED IN PK2'!F28,'16'!$F$77:$F$1000,'FEED IN PK2'!H28)</f>
        <v>0</v>
      </c>
      <c r="Z28" s="62">
        <f>SUMIFS('17'!$P$77:$P$998,'17'!$G$77:$G$998,'FEED IN PK2'!F28,'17'!$F$77:$F$998,'FEED IN PK2'!H28)</f>
        <v>0</v>
      </c>
      <c r="AA28" s="62" t="e">
        <f>SUMIFS('18'!$P$3:$P$1000,'18'!$G$324:$G$1000,'FEED IN PK2'!F28,'18'!$F$324:$F$1000,'FEED IN PK2'!H28)</f>
        <v>#VALUE!</v>
      </c>
      <c r="AB28" s="62">
        <f>SUMIFS('19'!$P$3:$P$1000,'19'!$G$3:$G$1000,'FEED IN PK2'!F28,'19'!$F$3:$F$1000,'FEED IN PK2'!H28)</f>
        <v>0</v>
      </c>
      <c r="AC28" s="62" t="e">
        <f>SUMIFS('20'!$P$69:$P$1000,'20'!$G$580:$G$1000,'FEED IN PK2'!F28,'20'!$F$580:$F$1000,'FEED IN PK2'!H28)</f>
        <v>#VALUE!</v>
      </c>
      <c r="AD28" s="62" t="e">
        <f>SUMIFS('21'!$P$34:$P$1000,'21'!$G$387:$G$1000,'FEED IN PK2'!F28,'21'!$F$387:$F$1000,'FEED IN PK2'!H28)</f>
        <v>#VALUE!</v>
      </c>
      <c r="AE28" s="62">
        <f>SUMIFS('22'!$P$3:$P$1000,'22'!$G$3:$G$1000,'FEED IN PK2'!F28,'22'!$F$3:$F$1000,'FEED IN PK2'!H28)</f>
        <v>0</v>
      </c>
      <c r="AF28" s="62">
        <f>SUMIFS('23'!$P$58:$P$999,'23'!$G$58:$G$999,'FEED IN PK2'!F28,'23'!$F$58:$F$999,'FEED IN PK2'!H28)</f>
        <v>0</v>
      </c>
      <c r="AG28" s="62">
        <f>SUMIFS('24'!$P$3:$P$1000,'24'!$G$3:$G$1000,'FEED IN PK2'!F28,'24'!$F$3:$F$1000,'FEED IN PK2'!H28)</f>
        <v>0</v>
      </c>
      <c r="AH28" s="62">
        <f>SUMIFS('25'!$P$237:$P$1000,'25'!$G$237:$G$1000,'FEED IN PK2'!F28,'25'!$F$237:$F$1000,'FEED IN PK2'!H28)</f>
        <v>0</v>
      </c>
      <c r="AI28" s="62">
        <f>SUMIFS('26'!$P$3:$P$1000,'26'!$G$3:$G$1000,'FEED IN PK2'!F28,'26'!$F$3:$F$1000,'FEED IN PK2'!H28)</f>
        <v>0</v>
      </c>
      <c r="AJ28" s="62">
        <f>SUMIFS('27'!$P$71:$P$1000,'27'!$G$71:$G$1000,'FEED IN PK2'!F28,'27'!$F$71:$F$1000,'FEED IN PK2'!H28)</f>
        <v>0</v>
      </c>
      <c r="AK28" s="62">
        <f>SUMIFS('28'!$P$3:$P$1000,'28'!$G$3:$G$1000,'FEED IN PK2'!F28,'28'!$F$3:$F$1000,'FEED IN PK2'!H28)</f>
        <v>0</v>
      </c>
      <c r="AL28" s="62">
        <f>SUMIFS('29'!$P$3:$P$1000,'29'!$G$3:$G$1000,'FEED IN PK2'!F28,'29'!$F$3:$F$1000,'FEED IN PK2'!H28)</f>
        <v>0</v>
      </c>
      <c r="AM28" s="62">
        <f>SUMIFS('30'!$P$3:$P$1000,'30'!$G$3:$G$1000,'FEED IN PK2'!F28,'30'!$F$3:$F$1000,'FEED IN PK2'!H28)</f>
        <v>0</v>
      </c>
      <c r="AN28" s="62">
        <f>SUMIFS('31'!$P$3:$P$1000,'31'!$G$3:$G$1000,'FEED IN PK2'!F28,'31'!$F$3:$F$1000,'FEED IN PK2'!H28)</f>
        <v>0</v>
      </c>
      <c r="AO28" s="50" t="e">
        <f t="shared" si="1"/>
        <v>#VALUE!</v>
      </c>
    </row>
    <row r="29" spans="2:41" ht="15.75" x14ac:dyDescent="0.25">
      <c r="B29" s="5">
        <v>24</v>
      </c>
      <c r="C29" s="6" t="s">
        <v>26</v>
      </c>
      <c r="D29" s="7" t="s">
        <v>17</v>
      </c>
      <c r="E29" s="15">
        <v>25</v>
      </c>
      <c r="F29" s="4" t="s">
        <v>26</v>
      </c>
      <c r="G29" s="9"/>
      <c r="H29" s="70" t="s">
        <v>251</v>
      </c>
      <c r="I29" s="15">
        <v>25</v>
      </c>
      <c r="J29" s="62">
        <f>SUMIFS('1'!$P$3:$P$1000,'1'!$G$3:$G$1000,'FEED IN PK2'!F29,'1'!$F$3:$F$1000,'FEED IN PK2'!H29)</f>
        <v>0</v>
      </c>
      <c r="K29" s="62">
        <f>SUMIFS('2'!$P$69:$P$1000,'2'!$G$69:$G$1000,'FEED IN PK2'!F29,'2'!$F$69:$F$1000,'FEED IN PK2'!H29)</f>
        <v>0</v>
      </c>
      <c r="L29" s="62">
        <f>SUMIFS('3'!$P$3:$P$1000,'3'!$G$3:$G$1000,'FEED IN PK2'!F29,'3'!$F$3:$F$1000,'FEED IN PK2'!H29)</f>
        <v>0</v>
      </c>
      <c r="M29" s="62">
        <f>SUMIFS('4'!$P$69:$P$998,'4'!$G$69:$G$998,'FEED IN PK2'!F29,'4'!$F$69:$F$998,'FEED IN PK2'!H29)</f>
        <v>0</v>
      </c>
      <c r="N29" s="62">
        <f>SUMIFS('5'!$P$63:$P$1000,'5'!$G$63:$G$1000,'FEED IN PK2'!F29,'5'!$F$63:$F$1000,'FEED IN PK2'!H29)</f>
        <v>0</v>
      </c>
      <c r="O29" s="62">
        <f>SUMIFS('6'!$P$3:$P$1000,'6'!$G$3:$G$1000,'FEED IN PK2'!F29,'6'!$F$3:$F$1000,'FEED IN PK2'!H29)</f>
        <v>0</v>
      </c>
      <c r="P29" s="62">
        <f>SUMIFS('7'!$P$3:$P$1000,'7'!$G$3:$G$1000,'FEED IN PK2'!F29,'7'!$F$3:$F$1000,'FEED IN PK2'!H29)</f>
        <v>0</v>
      </c>
      <c r="Q29" s="62">
        <f>SUMIFS('8'!$P$3:$P$1000,'8'!$G$3:$G$1000,'FEED IN PK2'!F29,'8'!$F$3:$F$1000,'FEED IN PK2'!H29)</f>
        <v>0</v>
      </c>
      <c r="R29" s="62">
        <f>SUMIFS('9'!$P$3:$P$1000,'9'!$G$3:$G$1000,'FEED IN PK2'!F29,'9'!$F$3:$F$1000,'FEED IN PK2'!H29)</f>
        <v>0</v>
      </c>
      <c r="S29" s="62">
        <f>SUMIFS('10'!$P$271:$P$998,'10'!$G$271:$G$998,'FEED IN PK2'!F29,'10'!$F$271:$F$998,'FEED IN PK2'!H29)</f>
        <v>0</v>
      </c>
      <c r="T29" s="62">
        <f>SUMIFS('11'!$P$3:$P$1000,'11'!$G$3:$G$1000,'FEED IN PK2'!F29,'11'!$F$3:$F$1000,'FEED IN PK2'!H29)</f>
        <v>0</v>
      </c>
      <c r="U29" s="62">
        <f>SUMIFS('12'!$P$3:$P$1000,'12'!$G$3:$G$1000,'FEED IN PK2'!F29,'12'!$F$3:$F$1000,'FEED IN PK2'!H29)</f>
        <v>0</v>
      </c>
      <c r="V29" s="62">
        <f>SUMIFS('13'!$P$3:$P$1000,'13'!$G$3:$G$1000,'FEED IN PK2'!F29,'13'!$F$3:$F$1000,'FEED IN PK2'!H29)</f>
        <v>0</v>
      </c>
      <c r="W29" s="62">
        <f>SUMIFS('14'!$P$3:$P$1000,'14'!$G$3:$G$1000,'FEED IN PK2'!F29,'14'!$F$3:$F$1000,'FEED IN PK2'!H29)</f>
        <v>0</v>
      </c>
      <c r="X29" s="62">
        <f>SUMIFS('15'!$P$3:$P$1000,'15'!$G$3:$G$1000,'FEED IN PK2'!F29,'15'!$F$3:$F$1000,'FEED IN PK2'!H29)</f>
        <v>0</v>
      </c>
      <c r="Y29" s="62">
        <f>SUMIFS('16'!$P$77:$P$1000,'16'!$G$77:$G$1000,'FEED IN PK2'!F29,'16'!$F$77:$F$1000,'FEED IN PK2'!H29)</f>
        <v>0</v>
      </c>
      <c r="Z29" s="62">
        <f>SUMIFS('17'!$P$77:$P$998,'17'!$G$77:$G$998,'FEED IN PK2'!F29,'17'!$F$77:$F$998,'FEED IN PK2'!H29)</f>
        <v>0</v>
      </c>
      <c r="AA29" s="62" t="e">
        <f>SUMIFS('18'!$P$3:$P$1000,'18'!$G$324:$G$1000,'FEED IN PK2'!F29,'18'!$F$324:$F$1000,'FEED IN PK2'!H29)</f>
        <v>#VALUE!</v>
      </c>
      <c r="AB29" s="62">
        <f>SUMIFS('19'!$P$3:$P$1000,'19'!$G$3:$G$1000,'FEED IN PK2'!F29,'19'!$F$3:$F$1000,'FEED IN PK2'!H29)</f>
        <v>0</v>
      </c>
      <c r="AC29" s="62" t="e">
        <f>SUMIFS('20'!$P$69:$P$1000,'20'!$G$580:$G$1000,'FEED IN PK2'!F29,'20'!$F$580:$F$1000,'FEED IN PK2'!H29)</f>
        <v>#VALUE!</v>
      </c>
      <c r="AD29" s="62" t="e">
        <f>SUMIFS('21'!$P$34:$P$1000,'21'!$G$387:$G$1000,'FEED IN PK2'!F29,'21'!$F$387:$F$1000,'FEED IN PK2'!H29)</f>
        <v>#VALUE!</v>
      </c>
      <c r="AE29" s="62">
        <f>SUMIFS('22'!$P$3:$P$1000,'22'!$G$3:$G$1000,'FEED IN PK2'!F29,'22'!$F$3:$F$1000,'FEED IN PK2'!H29)</f>
        <v>0</v>
      </c>
      <c r="AF29" s="62">
        <f>SUMIFS('23'!$P$58:$P$999,'23'!$G$58:$G$999,'FEED IN PK2'!F29,'23'!$F$58:$F$999,'FEED IN PK2'!H29)</f>
        <v>0</v>
      </c>
      <c r="AG29" s="62">
        <f>SUMIFS('24'!$P$3:$P$1000,'24'!$G$3:$G$1000,'FEED IN PK2'!F29,'24'!$F$3:$F$1000,'FEED IN PK2'!H29)</f>
        <v>0</v>
      </c>
      <c r="AH29" s="62">
        <f>SUMIFS('25'!$P$237:$P$1000,'25'!$G$237:$G$1000,'FEED IN PK2'!F29,'25'!$F$237:$F$1000,'FEED IN PK2'!H29)</f>
        <v>0</v>
      </c>
      <c r="AI29" s="62">
        <f>SUMIFS('26'!$P$3:$P$1000,'26'!$G$3:$G$1000,'FEED IN PK2'!F29,'26'!$F$3:$F$1000,'FEED IN PK2'!H29)</f>
        <v>0</v>
      </c>
      <c r="AJ29" s="62">
        <f>SUMIFS('27'!$P$71:$P$1000,'27'!$G$71:$G$1000,'FEED IN PK2'!F29,'27'!$F$71:$F$1000,'FEED IN PK2'!H29)</f>
        <v>0</v>
      </c>
      <c r="AK29" s="62">
        <f>SUMIFS('28'!$P$3:$P$1000,'28'!$G$3:$G$1000,'FEED IN PK2'!F29,'28'!$F$3:$F$1000,'FEED IN PK2'!H29)</f>
        <v>0</v>
      </c>
      <c r="AL29" s="62">
        <f>SUMIFS('29'!$P$3:$P$1000,'29'!$G$3:$G$1000,'FEED IN PK2'!F29,'29'!$F$3:$F$1000,'FEED IN PK2'!H29)</f>
        <v>0</v>
      </c>
      <c r="AM29" s="62">
        <f>SUMIFS('30'!$P$3:$P$1000,'30'!$G$3:$G$1000,'FEED IN PK2'!F29,'30'!$F$3:$F$1000,'FEED IN PK2'!H29)</f>
        <v>0</v>
      </c>
      <c r="AN29" s="62">
        <f>SUMIFS('31'!$P$3:$P$1000,'31'!$G$3:$G$1000,'FEED IN PK2'!F29,'31'!$F$3:$F$1000,'FEED IN PK2'!H29)</f>
        <v>0</v>
      </c>
      <c r="AO29" s="50" t="e">
        <f t="shared" si="1"/>
        <v>#VALUE!</v>
      </c>
    </row>
    <row r="30" spans="2:41" ht="15.75" x14ac:dyDescent="0.25">
      <c r="B30" s="5">
        <v>25</v>
      </c>
      <c r="C30" s="6" t="s">
        <v>27</v>
      </c>
      <c r="D30" s="7" t="s">
        <v>18</v>
      </c>
      <c r="E30" s="15">
        <v>25</v>
      </c>
      <c r="F30" s="4" t="s">
        <v>27</v>
      </c>
      <c r="G30" s="9"/>
      <c r="H30" s="70" t="s">
        <v>251</v>
      </c>
      <c r="I30" s="15">
        <v>25</v>
      </c>
      <c r="J30" s="62">
        <f>SUMIFS('1'!$P$3:$P$1000,'1'!$G$3:$G$1000,'FEED IN PK2'!F30,'1'!$F$3:$F$1000,'FEED IN PK2'!H30)</f>
        <v>0</v>
      </c>
      <c r="K30" s="62">
        <f>SUMIFS('2'!$P$69:$P$1000,'2'!$G$69:$G$1000,'FEED IN PK2'!F30,'2'!$F$69:$F$1000,'FEED IN PK2'!H30)</f>
        <v>0</v>
      </c>
      <c r="L30" s="62">
        <f>SUMIFS('3'!$P$3:$P$1000,'3'!$G$3:$G$1000,'FEED IN PK2'!F30,'3'!$F$3:$F$1000,'FEED IN PK2'!H30)</f>
        <v>0</v>
      </c>
      <c r="M30" s="62">
        <f>SUMIFS('4'!$P$69:$P$998,'4'!$G$69:$G$998,'FEED IN PK2'!F30,'4'!$F$69:$F$998,'FEED IN PK2'!H30)</f>
        <v>0</v>
      </c>
      <c r="N30" s="62">
        <f>SUMIFS('5'!$P$63:$P$1000,'5'!$G$63:$G$1000,'FEED IN PK2'!F30,'5'!$F$63:$F$1000,'FEED IN PK2'!H30)</f>
        <v>0</v>
      </c>
      <c r="O30" s="62">
        <f>SUMIFS('6'!$P$3:$P$1000,'6'!$G$3:$G$1000,'FEED IN PK2'!F30,'6'!$F$3:$F$1000,'FEED IN PK2'!H30)</f>
        <v>0</v>
      </c>
      <c r="P30" s="62">
        <f>SUMIFS('7'!$P$3:$P$1000,'7'!$G$3:$G$1000,'FEED IN PK2'!F30,'7'!$F$3:$F$1000,'FEED IN PK2'!H30)</f>
        <v>0</v>
      </c>
      <c r="Q30" s="62">
        <f>SUMIFS('8'!$P$3:$P$1000,'8'!$G$3:$G$1000,'FEED IN PK2'!F30,'8'!$F$3:$F$1000,'FEED IN PK2'!H30)</f>
        <v>0</v>
      </c>
      <c r="R30" s="62">
        <f>SUMIFS('9'!$P$3:$P$1000,'9'!$G$3:$G$1000,'FEED IN PK2'!F30,'9'!$F$3:$F$1000,'FEED IN PK2'!H30)</f>
        <v>0</v>
      </c>
      <c r="S30" s="62">
        <f>SUMIFS('10'!$P$271:$P$998,'10'!$G$271:$G$998,'FEED IN PK2'!F30,'10'!$F$271:$F$998,'FEED IN PK2'!H30)</f>
        <v>0</v>
      </c>
      <c r="T30" s="62">
        <f>SUMIFS('11'!$P$3:$P$1000,'11'!$G$3:$G$1000,'FEED IN PK2'!F30,'11'!$F$3:$F$1000,'FEED IN PK2'!H30)</f>
        <v>0</v>
      </c>
      <c r="U30" s="62">
        <f>SUMIFS('12'!$P$3:$P$1000,'12'!$G$3:$G$1000,'FEED IN PK2'!F30,'12'!$F$3:$F$1000,'FEED IN PK2'!H30)</f>
        <v>0</v>
      </c>
      <c r="V30" s="62">
        <f>SUMIFS('13'!$P$3:$P$1000,'13'!$G$3:$G$1000,'FEED IN PK2'!F30,'13'!$F$3:$F$1000,'FEED IN PK2'!H30)</f>
        <v>0</v>
      </c>
      <c r="W30" s="62">
        <f>SUMIFS('14'!$P$3:$P$1000,'14'!$G$3:$G$1000,'FEED IN PK2'!F30,'14'!$F$3:$F$1000,'FEED IN PK2'!H30)</f>
        <v>0</v>
      </c>
      <c r="X30" s="62">
        <f>SUMIFS('15'!$P$3:$P$1000,'15'!$G$3:$G$1000,'FEED IN PK2'!F30,'15'!$F$3:$F$1000,'FEED IN PK2'!H30)</f>
        <v>0</v>
      </c>
      <c r="Y30" s="62">
        <f>SUMIFS('16'!$P$77:$P$1000,'16'!$G$77:$G$1000,'FEED IN PK2'!F30,'16'!$F$77:$F$1000,'FEED IN PK2'!H30)</f>
        <v>0</v>
      </c>
      <c r="Z30" s="62">
        <f>SUMIFS('17'!$P$77:$P$998,'17'!$G$77:$G$998,'FEED IN PK2'!F30,'17'!$F$77:$F$998,'FEED IN PK2'!H30)</f>
        <v>0</v>
      </c>
      <c r="AA30" s="62" t="e">
        <f>SUMIFS('18'!$P$3:$P$1000,'18'!$G$324:$G$1000,'FEED IN PK2'!F30,'18'!$F$324:$F$1000,'FEED IN PK2'!H30)</f>
        <v>#VALUE!</v>
      </c>
      <c r="AB30" s="62">
        <f>SUMIFS('19'!$P$3:$P$1000,'19'!$G$3:$G$1000,'FEED IN PK2'!F30,'19'!$F$3:$F$1000,'FEED IN PK2'!H30)</f>
        <v>0</v>
      </c>
      <c r="AC30" s="62" t="e">
        <f>SUMIFS('20'!$P$69:$P$1000,'20'!$G$580:$G$1000,'FEED IN PK2'!F30,'20'!$F$580:$F$1000,'FEED IN PK2'!H30)</f>
        <v>#VALUE!</v>
      </c>
      <c r="AD30" s="62" t="e">
        <f>SUMIFS('21'!$P$34:$P$1000,'21'!$G$387:$G$1000,'FEED IN PK2'!F30,'21'!$F$387:$F$1000,'FEED IN PK2'!H30)</f>
        <v>#VALUE!</v>
      </c>
      <c r="AE30" s="62">
        <f>SUMIFS('22'!$P$3:$P$1000,'22'!$G$3:$G$1000,'FEED IN PK2'!F30,'22'!$F$3:$F$1000,'FEED IN PK2'!H30)</f>
        <v>0</v>
      </c>
      <c r="AF30" s="62">
        <f>SUMIFS('23'!$P$58:$P$999,'23'!$G$58:$G$999,'FEED IN PK2'!F30,'23'!$F$58:$F$999,'FEED IN PK2'!H30)</f>
        <v>0</v>
      </c>
      <c r="AG30" s="62">
        <f>SUMIFS('24'!$P$3:$P$1000,'24'!$G$3:$G$1000,'FEED IN PK2'!F30,'24'!$F$3:$F$1000,'FEED IN PK2'!H30)</f>
        <v>0</v>
      </c>
      <c r="AH30" s="62">
        <f>SUMIFS('25'!$P$237:$P$1000,'25'!$G$237:$G$1000,'FEED IN PK2'!F30,'25'!$F$237:$F$1000,'FEED IN PK2'!H30)</f>
        <v>0</v>
      </c>
      <c r="AI30" s="62">
        <f>SUMIFS('26'!$P$3:$P$1000,'26'!$G$3:$G$1000,'FEED IN PK2'!F30,'26'!$F$3:$F$1000,'FEED IN PK2'!H30)</f>
        <v>0</v>
      </c>
      <c r="AJ30" s="62">
        <f>SUMIFS('27'!$P$71:$P$1000,'27'!$G$71:$G$1000,'FEED IN PK2'!F30,'27'!$F$71:$F$1000,'FEED IN PK2'!H30)</f>
        <v>0</v>
      </c>
      <c r="AK30" s="62">
        <f>SUMIFS('28'!$P$3:$P$1000,'28'!$G$3:$G$1000,'FEED IN PK2'!F30,'28'!$F$3:$F$1000,'FEED IN PK2'!H30)</f>
        <v>0</v>
      </c>
      <c r="AL30" s="62">
        <f>SUMIFS('29'!$P$3:$P$1000,'29'!$G$3:$G$1000,'FEED IN PK2'!F30,'29'!$F$3:$F$1000,'FEED IN PK2'!H30)</f>
        <v>0</v>
      </c>
      <c r="AM30" s="62">
        <f>SUMIFS('30'!$P$3:$P$1000,'30'!$G$3:$G$1000,'FEED IN PK2'!F30,'30'!$F$3:$F$1000,'FEED IN PK2'!H30)</f>
        <v>0</v>
      </c>
      <c r="AN30" s="62">
        <f>SUMIFS('31'!$P$3:$P$1000,'31'!$G$3:$G$1000,'FEED IN PK2'!F30,'31'!$F$3:$F$1000,'FEED IN PK2'!H30)</f>
        <v>0</v>
      </c>
      <c r="AO30" s="50" t="e">
        <f t="shared" si="1"/>
        <v>#VALUE!</v>
      </c>
    </row>
    <row r="31" spans="2:41" ht="15.75" x14ac:dyDescent="0.25">
      <c r="B31" s="5">
        <v>26</v>
      </c>
      <c r="C31" s="6">
        <v>513</v>
      </c>
      <c r="D31" s="7" t="s">
        <v>18</v>
      </c>
      <c r="E31" s="15">
        <v>25</v>
      </c>
      <c r="F31" s="4">
        <v>513</v>
      </c>
      <c r="G31" s="9"/>
      <c r="H31" s="70" t="s">
        <v>251</v>
      </c>
      <c r="I31" s="15">
        <v>25</v>
      </c>
      <c r="J31" s="62">
        <f>SUMIFS('1'!$P$3:$P$1000,'1'!$G$3:$G$1000,'FEED IN PK2'!F31,'1'!$F$3:$F$1000,'FEED IN PK2'!H31)</f>
        <v>0</v>
      </c>
      <c r="K31" s="62">
        <f>SUMIFS('2'!$P$69:$P$1000,'2'!$G$69:$G$1000,'FEED IN PK2'!F31,'2'!$F$69:$F$1000,'FEED IN PK2'!H31)</f>
        <v>0</v>
      </c>
      <c r="L31" s="62">
        <f>SUMIFS('3'!$P$3:$P$1000,'3'!$G$3:$G$1000,'FEED IN PK2'!F31,'3'!$F$3:$F$1000,'FEED IN PK2'!H31)</f>
        <v>0</v>
      </c>
      <c r="M31" s="62">
        <f>SUMIFS('4'!$P$69:$P$998,'4'!$G$69:$G$998,'FEED IN PK2'!F31,'4'!$F$69:$F$998,'FEED IN PK2'!H31)</f>
        <v>0</v>
      </c>
      <c r="N31" s="62">
        <f>SUMIFS('5'!$P$63:$P$1000,'5'!$G$63:$G$1000,'FEED IN PK2'!F31,'5'!$F$63:$F$1000,'FEED IN PK2'!H31)</f>
        <v>0</v>
      </c>
      <c r="O31" s="62">
        <f>SUMIFS('6'!$P$3:$P$1000,'6'!$G$3:$G$1000,'FEED IN PK2'!F31,'6'!$F$3:$F$1000,'FEED IN PK2'!H31)</f>
        <v>0</v>
      </c>
      <c r="P31" s="62">
        <f>SUMIFS('7'!$P$3:$P$1000,'7'!$G$3:$G$1000,'FEED IN PK2'!F31,'7'!$F$3:$F$1000,'FEED IN PK2'!H31)</f>
        <v>0</v>
      </c>
      <c r="Q31" s="62">
        <f>SUMIFS('8'!$P$3:$P$1000,'8'!$G$3:$G$1000,'FEED IN PK2'!F31,'8'!$F$3:$F$1000,'FEED IN PK2'!H31)</f>
        <v>0</v>
      </c>
      <c r="R31" s="62">
        <f>SUMIFS('9'!$P$3:$P$1000,'9'!$G$3:$G$1000,'FEED IN PK2'!F31,'9'!$F$3:$F$1000,'FEED IN PK2'!H31)</f>
        <v>0</v>
      </c>
      <c r="S31" s="62">
        <f>SUMIFS('10'!$P$271:$P$998,'10'!$G$271:$G$998,'FEED IN PK2'!F31,'10'!$F$271:$F$998,'FEED IN PK2'!H31)</f>
        <v>0</v>
      </c>
      <c r="T31" s="62">
        <f>SUMIFS('11'!$P$3:$P$1000,'11'!$G$3:$G$1000,'FEED IN PK2'!F31,'11'!$F$3:$F$1000,'FEED IN PK2'!H31)</f>
        <v>0</v>
      </c>
      <c r="U31" s="62">
        <f>SUMIFS('12'!$P$3:$P$1000,'12'!$G$3:$G$1000,'FEED IN PK2'!F31,'12'!$F$3:$F$1000,'FEED IN PK2'!H31)</f>
        <v>0</v>
      </c>
      <c r="V31" s="62">
        <f>SUMIFS('13'!$P$3:$P$1000,'13'!$G$3:$G$1000,'FEED IN PK2'!F31,'13'!$F$3:$F$1000,'FEED IN PK2'!H31)</f>
        <v>0</v>
      </c>
      <c r="W31" s="62">
        <f>SUMIFS('14'!$P$3:$P$1000,'14'!$G$3:$G$1000,'FEED IN PK2'!F31,'14'!$F$3:$F$1000,'FEED IN PK2'!H31)</f>
        <v>0</v>
      </c>
      <c r="X31" s="62">
        <f>SUMIFS('15'!$P$3:$P$1000,'15'!$G$3:$G$1000,'FEED IN PK2'!F31,'15'!$F$3:$F$1000,'FEED IN PK2'!H31)</f>
        <v>0</v>
      </c>
      <c r="Y31" s="62">
        <f>SUMIFS('16'!$P$77:$P$1000,'16'!$G$77:$G$1000,'FEED IN PK2'!F31,'16'!$F$77:$F$1000,'FEED IN PK2'!H31)</f>
        <v>0</v>
      </c>
      <c r="Z31" s="62">
        <f>SUMIFS('17'!$P$77:$P$998,'17'!$G$77:$G$998,'FEED IN PK2'!F31,'17'!$F$77:$F$998,'FEED IN PK2'!H31)</f>
        <v>0</v>
      </c>
      <c r="AA31" s="62" t="e">
        <f>SUMIFS('18'!$P$3:$P$1000,'18'!$G$324:$G$1000,'FEED IN PK2'!F31,'18'!$F$324:$F$1000,'FEED IN PK2'!H31)</f>
        <v>#VALUE!</v>
      </c>
      <c r="AB31" s="62">
        <f>SUMIFS('19'!$P$3:$P$1000,'19'!$G$3:$G$1000,'FEED IN PK2'!F31,'19'!$F$3:$F$1000,'FEED IN PK2'!H31)</f>
        <v>0</v>
      </c>
      <c r="AC31" s="62" t="e">
        <f>SUMIFS('20'!$P$69:$P$1000,'20'!$G$580:$G$1000,'FEED IN PK2'!F31,'20'!$F$580:$F$1000,'FEED IN PK2'!H31)</f>
        <v>#VALUE!</v>
      </c>
      <c r="AD31" s="62" t="e">
        <f>SUMIFS('21'!$P$34:$P$1000,'21'!$G$387:$G$1000,'FEED IN PK2'!F31,'21'!$F$387:$F$1000,'FEED IN PK2'!H31)</f>
        <v>#VALUE!</v>
      </c>
      <c r="AE31" s="62">
        <f>SUMIFS('22'!$P$3:$P$1000,'22'!$G$3:$G$1000,'FEED IN PK2'!F31,'22'!$F$3:$F$1000,'FEED IN PK2'!H31)</f>
        <v>0</v>
      </c>
      <c r="AF31" s="62">
        <f>SUMIFS('23'!$P$58:$P$999,'23'!$G$58:$G$999,'FEED IN PK2'!F31,'23'!$F$58:$F$999,'FEED IN PK2'!H31)</f>
        <v>0</v>
      </c>
      <c r="AG31" s="62">
        <f>SUMIFS('24'!$P$3:$P$1000,'24'!$G$3:$G$1000,'FEED IN PK2'!F31,'24'!$F$3:$F$1000,'FEED IN PK2'!H31)</f>
        <v>0</v>
      </c>
      <c r="AH31" s="62">
        <f>SUMIFS('25'!$P$237:$P$1000,'25'!$G$237:$G$1000,'FEED IN PK2'!F31,'25'!$F$237:$F$1000,'FEED IN PK2'!H31)</f>
        <v>0</v>
      </c>
      <c r="AI31" s="62">
        <f>SUMIFS('26'!$P$3:$P$1000,'26'!$G$3:$G$1000,'FEED IN PK2'!F31,'26'!$F$3:$F$1000,'FEED IN PK2'!H31)</f>
        <v>0</v>
      </c>
      <c r="AJ31" s="62">
        <f>SUMIFS('27'!$P$71:$P$1000,'27'!$G$71:$G$1000,'FEED IN PK2'!F31,'27'!$F$71:$F$1000,'FEED IN PK2'!H31)</f>
        <v>0</v>
      </c>
      <c r="AK31" s="62">
        <f>SUMIFS('28'!$P$3:$P$1000,'28'!$G$3:$G$1000,'FEED IN PK2'!F31,'28'!$F$3:$F$1000,'FEED IN PK2'!H31)</f>
        <v>0</v>
      </c>
      <c r="AL31" s="62">
        <f>SUMIFS('29'!$P$3:$P$1000,'29'!$G$3:$G$1000,'FEED IN PK2'!F31,'29'!$F$3:$F$1000,'FEED IN PK2'!H31)</f>
        <v>0</v>
      </c>
      <c r="AM31" s="62">
        <f>SUMIFS('30'!$P$3:$P$1000,'30'!$G$3:$G$1000,'FEED IN PK2'!F31,'30'!$F$3:$F$1000,'FEED IN PK2'!H31)</f>
        <v>0</v>
      </c>
      <c r="AN31" s="62">
        <f>SUMIFS('31'!$P$3:$P$1000,'31'!$G$3:$G$1000,'FEED IN PK2'!F31,'31'!$F$3:$F$1000,'FEED IN PK2'!H31)</f>
        <v>0</v>
      </c>
      <c r="AO31" s="50" t="e">
        <f t="shared" si="1"/>
        <v>#VALUE!</v>
      </c>
    </row>
    <row r="32" spans="2:41" ht="15.75" x14ac:dyDescent="0.25">
      <c r="B32" s="5">
        <v>27</v>
      </c>
      <c r="C32" s="6">
        <v>521</v>
      </c>
      <c r="D32" s="7" t="s">
        <v>20</v>
      </c>
      <c r="E32" s="15">
        <v>25</v>
      </c>
      <c r="F32" s="4">
        <v>521</v>
      </c>
      <c r="G32" s="9"/>
      <c r="H32" s="70" t="s">
        <v>251</v>
      </c>
      <c r="I32" s="15">
        <v>25</v>
      </c>
      <c r="J32" s="62">
        <f>SUMIFS('1'!$P$3:$P$1000,'1'!$G$3:$G$1000,'FEED IN PK2'!F32,'1'!$F$3:$F$1000,'FEED IN PK2'!H32)</f>
        <v>0</v>
      </c>
      <c r="K32" s="62">
        <f>SUMIFS('2'!$P$69:$P$1000,'2'!$G$69:$G$1000,'FEED IN PK2'!F32,'2'!$F$69:$F$1000,'FEED IN PK2'!H32)</f>
        <v>0</v>
      </c>
      <c r="L32" s="62">
        <f>SUMIFS('3'!$P$3:$P$1000,'3'!$G$3:$G$1000,'FEED IN PK2'!F32,'3'!$F$3:$F$1000,'FEED IN PK2'!H32)</f>
        <v>0</v>
      </c>
      <c r="M32" s="62">
        <f>SUMIFS('4'!$P$69:$P$998,'4'!$G$69:$G$998,'FEED IN PK2'!F32,'4'!$F$69:$F$998,'FEED IN PK2'!H32)</f>
        <v>0</v>
      </c>
      <c r="N32" s="62">
        <f>SUMIFS('5'!$P$63:$P$1000,'5'!$G$63:$G$1000,'FEED IN PK2'!F32,'5'!$F$63:$F$1000,'FEED IN PK2'!H32)</f>
        <v>0</v>
      </c>
      <c r="O32" s="62">
        <f>SUMIFS('6'!$P$3:$P$1000,'6'!$G$3:$G$1000,'FEED IN PK2'!F32,'6'!$F$3:$F$1000,'FEED IN PK2'!H32)</f>
        <v>0</v>
      </c>
      <c r="P32" s="62">
        <f>SUMIFS('7'!$P$3:$P$1000,'7'!$G$3:$G$1000,'FEED IN PK2'!F32,'7'!$F$3:$F$1000,'FEED IN PK2'!H32)</f>
        <v>0</v>
      </c>
      <c r="Q32" s="62">
        <f>SUMIFS('8'!$P$3:$P$1000,'8'!$G$3:$G$1000,'FEED IN PK2'!F32,'8'!$F$3:$F$1000,'FEED IN PK2'!H32)</f>
        <v>0</v>
      </c>
      <c r="R32" s="62">
        <f>SUMIFS('9'!$P$3:$P$1000,'9'!$G$3:$G$1000,'FEED IN PK2'!F32,'9'!$F$3:$F$1000,'FEED IN PK2'!H32)</f>
        <v>0</v>
      </c>
      <c r="S32" s="62">
        <f>SUMIFS('10'!$P$271:$P$998,'10'!$G$271:$G$998,'FEED IN PK2'!F32,'10'!$F$271:$F$998,'FEED IN PK2'!H32)</f>
        <v>0</v>
      </c>
      <c r="T32" s="62">
        <f>SUMIFS('11'!$P$3:$P$1000,'11'!$G$3:$G$1000,'FEED IN PK2'!F32,'11'!$F$3:$F$1000,'FEED IN PK2'!H32)</f>
        <v>0</v>
      </c>
      <c r="U32" s="62">
        <f>SUMIFS('12'!$P$3:$P$1000,'12'!$G$3:$G$1000,'FEED IN PK2'!F32,'12'!$F$3:$F$1000,'FEED IN PK2'!H32)</f>
        <v>0</v>
      </c>
      <c r="V32" s="62">
        <f>SUMIFS('13'!$P$3:$P$1000,'13'!$G$3:$G$1000,'FEED IN PK2'!F32,'13'!$F$3:$F$1000,'FEED IN PK2'!H32)</f>
        <v>0</v>
      </c>
      <c r="W32" s="62">
        <f>SUMIFS('14'!$P$3:$P$1000,'14'!$G$3:$G$1000,'FEED IN PK2'!F32,'14'!$F$3:$F$1000,'FEED IN PK2'!H32)</f>
        <v>0</v>
      </c>
      <c r="X32" s="62">
        <f>SUMIFS('15'!$P$3:$P$1000,'15'!$G$3:$G$1000,'FEED IN PK2'!F32,'15'!$F$3:$F$1000,'FEED IN PK2'!H32)</f>
        <v>0</v>
      </c>
      <c r="Y32" s="62">
        <f>SUMIFS('16'!$P$77:$P$1000,'16'!$G$77:$G$1000,'FEED IN PK2'!F32,'16'!$F$77:$F$1000,'FEED IN PK2'!H32)</f>
        <v>0</v>
      </c>
      <c r="Z32" s="62">
        <f>SUMIFS('17'!$P$77:$P$998,'17'!$G$77:$G$998,'FEED IN PK2'!F32,'17'!$F$77:$F$998,'FEED IN PK2'!H32)</f>
        <v>0</v>
      </c>
      <c r="AA32" s="62" t="e">
        <f>SUMIFS('18'!$P$3:$P$1000,'18'!$G$324:$G$1000,'FEED IN PK2'!F32,'18'!$F$324:$F$1000,'FEED IN PK2'!H32)</f>
        <v>#VALUE!</v>
      </c>
      <c r="AB32" s="62">
        <f>SUMIFS('19'!$P$3:$P$1000,'19'!$G$3:$G$1000,'FEED IN PK2'!F32,'19'!$F$3:$F$1000,'FEED IN PK2'!H32)</f>
        <v>0</v>
      </c>
      <c r="AC32" s="62" t="e">
        <f>SUMIFS('20'!$P$69:$P$1000,'20'!$G$580:$G$1000,'FEED IN PK2'!F32,'20'!$F$580:$F$1000,'FEED IN PK2'!H32)</f>
        <v>#VALUE!</v>
      </c>
      <c r="AD32" s="62" t="e">
        <f>SUMIFS('21'!$P$34:$P$1000,'21'!$G$387:$G$1000,'FEED IN PK2'!F32,'21'!$F$387:$F$1000,'FEED IN PK2'!H32)</f>
        <v>#VALUE!</v>
      </c>
      <c r="AE32" s="62">
        <f>SUMIFS('22'!$P$3:$P$1000,'22'!$G$3:$G$1000,'FEED IN PK2'!F32,'22'!$F$3:$F$1000,'FEED IN PK2'!H32)</f>
        <v>0</v>
      </c>
      <c r="AF32" s="62">
        <f>SUMIFS('23'!$P$58:$P$999,'23'!$G$58:$G$999,'FEED IN PK2'!F32,'23'!$F$58:$F$999,'FEED IN PK2'!H32)</f>
        <v>0</v>
      </c>
      <c r="AG32" s="62">
        <f>SUMIFS('24'!$P$3:$P$1000,'24'!$G$3:$G$1000,'FEED IN PK2'!F32,'24'!$F$3:$F$1000,'FEED IN PK2'!H32)</f>
        <v>0</v>
      </c>
      <c r="AH32" s="62">
        <f>SUMIFS('25'!$P$237:$P$1000,'25'!$G$237:$G$1000,'FEED IN PK2'!F32,'25'!$F$237:$F$1000,'FEED IN PK2'!H32)</f>
        <v>0</v>
      </c>
      <c r="AI32" s="62">
        <f>SUMIFS('26'!$P$3:$P$1000,'26'!$G$3:$G$1000,'FEED IN PK2'!F32,'26'!$F$3:$F$1000,'FEED IN PK2'!H32)</f>
        <v>0</v>
      </c>
      <c r="AJ32" s="62">
        <f>SUMIFS('27'!$P$71:$P$1000,'27'!$G$71:$G$1000,'FEED IN PK2'!F32,'27'!$F$71:$F$1000,'FEED IN PK2'!H32)</f>
        <v>0</v>
      </c>
      <c r="AK32" s="62">
        <f>SUMIFS('28'!$P$3:$P$1000,'28'!$G$3:$G$1000,'FEED IN PK2'!F32,'28'!$F$3:$F$1000,'FEED IN PK2'!H32)</f>
        <v>0</v>
      </c>
      <c r="AL32" s="62">
        <f>SUMIFS('29'!$P$3:$P$1000,'29'!$G$3:$G$1000,'FEED IN PK2'!F32,'29'!$F$3:$F$1000,'FEED IN PK2'!H32)</f>
        <v>0</v>
      </c>
      <c r="AM32" s="62">
        <f>SUMIFS('30'!$P$3:$P$1000,'30'!$G$3:$G$1000,'FEED IN PK2'!F32,'30'!$F$3:$F$1000,'FEED IN PK2'!H32)</f>
        <v>0</v>
      </c>
      <c r="AN32" s="62">
        <f>SUMIFS('31'!$P$3:$P$1000,'31'!$G$3:$G$1000,'FEED IN PK2'!F32,'31'!$F$3:$F$1000,'FEED IN PK2'!H32)</f>
        <v>0</v>
      </c>
      <c r="AO32" s="50" t="e">
        <f t="shared" si="1"/>
        <v>#VALUE!</v>
      </c>
    </row>
    <row r="33" spans="2:41" ht="15.75" x14ac:dyDescent="0.25">
      <c r="B33" s="5">
        <v>28</v>
      </c>
      <c r="C33" s="6">
        <v>524</v>
      </c>
      <c r="D33" s="7" t="s">
        <v>20</v>
      </c>
      <c r="E33" s="8">
        <v>25</v>
      </c>
      <c r="F33" s="4">
        <v>524</v>
      </c>
      <c r="G33" s="9"/>
      <c r="H33" s="70" t="s">
        <v>251</v>
      </c>
      <c r="I33" s="15">
        <v>25</v>
      </c>
      <c r="J33" s="62">
        <f>SUMIFS('1'!$P$3:$P$1000,'1'!$G$3:$G$1000,'FEED IN PK2'!F33,'1'!$F$3:$F$1000,'FEED IN PK2'!H33)</f>
        <v>0</v>
      </c>
      <c r="K33" s="62">
        <f>SUMIFS('2'!$P$69:$P$1000,'2'!$G$69:$G$1000,'FEED IN PK2'!F33,'2'!$F$69:$F$1000,'FEED IN PK2'!H33)</f>
        <v>0</v>
      </c>
      <c r="L33" s="62">
        <f>SUMIFS('3'!$P$3:$P$1000,'3'!$G$3:$G$1000,'FEED IN PK2'!F33,'3'!$F$3:$F$1000,'FEED IN PK2'!H33)</f>
        <v>0</v>
      </c>
      <c r="M33" s="62">
        <f>SUMIFS('4'!$P$69:$P$998,'4'!$G$69:$G$998,'FEED IN PK2'!F33,'4'!$F$69:$F$998,'FEED IN PK2'!H33)</f>
        <v>0</v>
      </c>
      <c r="N33" s="62">
        <f>SUMIFS('5'!$P$63:$P$1000,'5'!$G$63:$G$1000,'FEED IN PK2'!F33,'5'!$F$63:$F$1000,'FEED IN PK2'!H33)</f>
        <v>0</v>
      </c>
      <c r="O33" s="62">
        <f>SUMIFS('6'!$P$3:$P$1000,'6'!$G$3:$G$1000,'FEED IN PK2'!F33,'6'!$F$3:$F$1000,'FEED IN PK2'!H33)</f>
        <v>0</v>
      </c>
      <c r="P33" s="62">
        <f>SUMIFS('7'!$P$3:$P$1000,'7'!$G$3:$G$1000,'FEED IN PK2'!F33,'7'!$F$3:$F$1000,'FEED IN PK2'!H33)</f>
        <v>0</v>
      </c>
      <c r="Q33" s="62">
        <f>SUMIFS('8'!$P$3:$P$1000,'8'!$G$3:$G$1000,'FEED IN PK2'!F33,'8'!$F$3:$F$1000,'FEED IN PK2'!H33)</f>
        <v>0</v>
      </c>
      <c r="R33" s="62">
        <f>SUMIFS('9'!$P$3:$P$1000,'9'!$G$3:$G$1000,'FEED IN PK2'!F33,'9'!$F$3:$F$1000,'FEED IN PK2'!H33)</f>
        <v>0</v>
      </c>
      <c r="S33" s="62">
        <f>SUMIFS('10'!$P$271:$P$998,'10'!$G$271:$G$998,'FEED IN PK2'!F33,'10'!$F$271:$F$998,'FEED IN PK2'!H33)</f>
        <v>0</v>
      </c>
      <c r="T33" s="62">
        <f>SUMIFS('11'!$P$3:$P$1000,'11'!$G$3:$G$1000,'FEED IN PK2'!F33,'11'!$F$3:$F$1000,'FEED IN PK2'!H33)</f>
        <v>27875</v>
      </c>
      <c r="U33" s="62">
        <f>SUMIFS('12'!$P$3:$P$1000,'12'!$G$3:$G$1000,'FEED IN PK2'!F33,'12'!$F$3:$F$1000,'FEED IN PK2'!H33)</f>
        <v>174050</v>
      </c>
      <c r="V33" s="62">
        <f>SUMIFS('13'!$P$3:$P$1000,'13'!$G$3:$G$1000,'FEED IN PK2'!F33,'13'!$F$3:$F$1000,'FEED IN PK2'!H33)</f>
        <v>0</v>
      </c>
      <c r="W33" s="62">
        <f>SUMIFS('14'!$P$3:$P$1000,'14'!$G$3:$G$1000,'FEED IN PK2'!F33,'14'!$F$3:$F$1000,'FEED IN PK2'!H33)</f>
        <v>0</v>
      </c>
      <c r="X33" s="62">
        <f>SUMIFS('15'!$P$3:$P$1000,'15'!$G$3:$G$1000,'FEED IN PK2'!F33,'15'!$F$3:$F$1000,'FEED IN PK2'!H33)</f>
        <v>0</v>
      </c>
      <c r="Y33" s="62">
        <f>SUMIFS('16'!$P$77:$P$1000,'16'!$G$77:$G$1000,'FEED IN PK2'!F33,'16'!$F$77:$F$1000,'FEED IN PK2'!H33)</f>
        <v>0</v>
      </c>
      <c r="Z33" s="62">
        <f>SUMIFS('17'!$P$77:$P$998,'17'!$G$77:$G$998,'FEED IN PK2'!F33,'17'!$F$77:$F$998,'FEED IN PK2'!H33)</f>
        <v>0</v>
      </c>
      <c r="AA33" s="62" t="e">
        <f>SUMIFS('18'!$P$3:$P$1000,'18'!$G$324:$G$1000,'FEED IN PK2'!F33,'18'!$F$324:$F$1000,'FEED IN PK2'!H33)</f>
        <v>#VALUE!</v>
      </c>
      <c r="AB33" s="62">
        <f>SUMIFS('19'!$P$3:$P$1000,'19'!$G$3:$G$1000,'FEED IN PK2'!F33,'19'!$F$3:$F$1000,'FEED IN PK2'!H33)</f>
        <v>0</v>
      </c>
      <c r="AC33" s="62" t="e">
        <f>SUMIFS('20'!$P$69:$P$1000,'20'!$G$580:$G$1000,'FEED IN PK2'!F33,'20'!$F$580:$F$1000,'FEED IN PK2'!H33)</f>
        <v>#VALUE!</v>
      </c>
      <c r="AD33" s="62" t="e">
        <f>SUMIFS('21'!$P$34:$P$1000,'21'!$G$387:$G$1000,'FEED IN PK2'!F33,'21'!$F$387:$F$1000,'FEED IN PK2'!H33)</f>
        <v>#VALUE!</v>
      </c>
      <c r="AE33" s="62">
        <f>SUMIFS('22'!$P$3:$P$1000,'22'!$G$3:$G$1000,'FEED IN PK2'!F33,'22'!$F$3:$F$1000,'FEED IN PK2'!H33)</f>
        <v>0</v>
      </c>
      <c r="AF33" s="62">
        <f>SUMIFS('23'!$P$58:$P$999,'23'!$G$58:$G$999,'FEED IN PK2'!F33,'23'!$F$58:$F$999,'FEED IN PK2'!H33)</f>
        <v>0</v>
      </c>
      <c r="AG33" s="62">
        <f>SUMIFS('24'!$P$3:$P$1000,'24'!$G$3:$G$1000,'FEED IN PK2'!F33,'24'!$F$3:$F$1000,'FEED IN PK2'!H33)</f>
        <v>0</v>
      </c>
      <c r="AH33" s="62">
        <f>SUMIFS('25'!$P$237:$P$1000,'25'!$G$237:$G$1000,'FEED IN PK2'!F33,'25'!$F$237:$F$1000,'FEED IN PK2'!H33)</f>
        <v>0</v>
      </c>
      <c r="AI33" s="62">
        <f>SUMIFS('26'!$P$3:$P$1000,'26'!$G$3:$G$1000,'FEED IN PK2'!F33,'26'!$F$3:$F$1000,'FEED IN PK2'!H33)</f>
        <v>0</v>
      </c>
      <c r="AJ33" s="62">
        <f>SUMIFS('27'!$P$71:$P$1000,'27'!$G$71:$G$1000,'FEED IN PK2'!F33,'27'!$F$71:$F$1000,'FEED IN PK2'!H33)</f>
        <v>0</v>
      </c>
      <c r="AK33" s="62">
        <f>SUMIFS('28'!$P$3:$P$1000,'28'!$G$3:$G$1000,'FEED IN PK2'!F33,'28'!$F$3:$F$1000,'FEED IN PK2'!H33)</f>
        <v>0</v>
      </c>
      <c r="AL33" s="62">
        <f>SUMIFS('29'!$P$3:$P$1000,'29'!$G$3:$G$1000,'FEED IN PK2'!F33,'29'!$F$3:$F$1000,'FEED IN PK2'!H33)</f>
        <v>0</v>
      </c>
      <c r="AM33" s="62">
        <f>SUMIFS('30'!$P$3:$P$1000,'30'!$G$3:$G$1000,'FEED IN PK2'!F33,'30'!$F$3:$F$1000,'FEED IN PK2'!H33)</f>
        <v>0</v>
      </c>
      <c r="AN33" s="62">
        <f>SUMIFS('31'!$P$3:$P$1000,'31'!$G$3:$G$1000,'FEED IN PK2'!F33,'31'!$F$3:$F$1000,'FEED IN PK2'!H33)</f>
        <v>0</v>
      </c>
      <c r="AO33" s="50" t="e">
        <f t="shared" si="1"/>
        <v>#VALUE!</v>
      </c>
    </row>
    <row r="34" spans="2:41" ht="15.75" x14ac:dyDescent="0.25">
      <c r="B34" s="5">
        <v>29</v>
      </c>
      <c r="C34" s="6" t="s">
        <v>32</v>
      </c>
      <c r="D34" s="7" t="s">
        <v>20</v>
      </c>
      <c r="E34" s="15">
        <v>25</v>
      </c>
      <c r="F34" s="4" t="s">
        <v>32</v>
      </c>
      <c r="G34" s="9"/>
      <c r="H34" s="70" t="s">
        <v>251</v>
      </c>
      <c r="I34" s="15">
        <v>25</v>
      </c>
      <c r="J34" s="62">
        <f>SUMIFS('1'!$P$3:$P$1000,'1'!$G$3:$G$1000,'FEED IN PK2'!F34,'1'!$F$3:$F$1000,'FEED IN PK2'!H34)</f>
        <v>0</v>
      </c>
      <c r="K34" s="62">
        <f>SUMIFS('2'!$P$69:$P$1000,'2'!$G$69:$G$1000,'FEED IN PK2'!F34,'2'!$F$69:$F$1000,'FEED IN PK2'!H34)</f>
        <v>0</v>
      </c>
      <c r="L34" s="62">
        <f>SUMIFS('3'!$P$3:$P$1000,'3'!$G$3:$G$1000,'FEED IN PK2'!F34,'3'!$F$3:$F$1000,'FEED IN PK2'!H34)</f>
        <v>0</v>
      </c>
      <c r="M34" s="62">
        <f>SUMIFS('4'!$P$69:$P$998,'4'!$G$69:$G$998,'FEED IN PK2'!F34,'4'!$F$69:$F$998,'FEED IN PK2'!H34)</f>
        <v>0</v>
      </c>
      <c r="N34" s="62">
        <f>SUMIFS('5'!$P$63:$P$1000,'5'!$G$63:$G$1000,'FEED IN PK2'!F34,'5'!$F$63:$F$1000,'FEED IN PK2'!H34)</f>
        <v>0</v>
      </c>
      <c r="O34" s="62">
        <f>SUMIFS('6'!$P$3:$P$1000,'6'!$G$3:$G$1000,'FEED IN PK2'!F34,'6'!$F$3:$F$1000,'FEED IN PK2'!H34)</f>
        <v>0</v>
      </c>
      <c r="P34" s="62">
        <f>SUMIFS('7'!$P$3:$P$1000,'7'!$G$3:$G$1000,'FEED IN PK2'!F34,'7'!$F$3:$F$1000,'FEED IN PK2'!H34)</f>
        <v>0</v>
      </c>
      <c r="Q34" s="62">
        <f>SUMIFS('8'!$P$3:$P$1000,'8'!$G$3:$G$1000,'FEED IN PK2'!F34,'8'!$F$3:$F$1000,'FEED IN PK2'!H34)</f>
        <v>0</v>
      </c>
      <c r="R34" s="62">
        <f>SUMIFS('9'!$P$3:$P$1000,'9'!$G$3:$G$1000,'FEED IN PK2'!F34,'9'!$F$3:$F$1000,'FEED IN PK2'!H34)</f>
        <v>0</v>
      </c>
      <c r="S34" s="62">
        <f>SUMIFS('10'!$P$271:$P$998,'10'!$G$271:$G$998,'FEED IN PK2'!F34,'10'!$F$271:$F$998,'FEED IN PK2'!H34)</f>
        <v>0</v>
      </c>
      <c r="T34" s="62">
        <f>SUMIFS('11'!$P$3:$P$1000,'11'!$G$3:$G$1000,'FEED IN PK2'!F34,'11'!$F$3:$F$1000,'FEED IN PK2'!H34)</f>
        <v>0</v>
      </c>
      <c r="U34" s="62">
        <f>SUMIFS('12'!$P$3:$P$1000,'12'!$G$3:$G$1000,'FEED IN PK2'!F34,'12'!$F$3:$F$1000,'FEED IN PK2'!H34)</f>
        <v>0</v>
      </c>
      <c r="V34" s="62">
        <f>SUMIFS('13'!$P$3:$P$1000,'13'!$G$3:$G$1000,'FEED IN PK2'!F34,'13'!$F$3:$F$1000,'FEED IN PK2'!H34)</f>
        <v>0</v>
      </c>
      <c r="W34" s="62">
        <f>SUMIFS('14'!$P$3:$P$1000,'14'!$G$3:$G$1000,'FEED IN PK2'!F34,'14'!$F$3:$F$1000,'FEED IN PK2'!H34)</f>
        <v>0</v>
      </c>
      <c r="X34" s="62">
        <f>SUMIFS('15'!$P$3:$P$1000,'15'!$G$3:$G$1000,'FEED IN PK2'!F34,'15'!$F$3:$F$1000,'FEED IN PK2'!H34)</f>
        <v>0</v>
      </c>
      <c r="Y34" s="62">
        <f>SUMIFS('16'!$P$77:$P$1000,'16'!$G$77:$G$1000,'FEED IN PK2'!F34,'16'!$F$77:$F$1000,'FEED IN PK2'!H34)</f>
        <v>0</v>
      </c>
      <c r="Z34" s="62">
        <f>SUMIFS('17'!$P$77:$P$998,'17'!$G$77:$G$998,'FEED IN PK2'!F34,'17'!$F$77:$F$998,'FEED IN PK2'!H34)</f>
        <v>0</v>
      </c>
      <c r="AA34" s="62" t="e">
        <f>SUMIFS('18'!$P$3:$P$1000,'18'!$G$324:$G$1000,'FEED IN PK2'!F34,'18'!$F$324:$F$1000,'FEED IN PK2'!H34)</f>
        <v>#VALUE!</v>
      </c>
      <c r="AB34" s="62">
        <f>SUMIFS('19'!$P$3:$P$1000,'19'!$G$3:$G$1000,'FEED IN PK2'!F34,'19'!$F$3:$F$1000,'FEED IN PK2'!H34)</f>
        <v>0</v>
      </c>
      <c r="AC34" s="62" t="e">
        <f>SUMIFS('20'!$P$69:$P$1000,'20'!$G$580:$G$1000,'FEED IN PK2'!F34,'20'!$F$580:$F$1000,'FEED IN PK2'!H34)</f>
        <v>#VALUE!</v>
      </c>
      <c r="AD34" s="62" t="e">
        <f>SUMIFS('21'!$P$34:$P$1000,'21'!$G$387:$G$1000,'FEED IN PK2'!F34,'21'!$F$387:$F$1000,'FEED IN PK2'!H34)</f>
        <v>#VALUE!</v>
      </c>
      <c r="AE34" s="62">
        <f>SUMIFS('22'!$P$3:$P$1000,'22'!$G$3:$G$1000,'FEED IN PK2'!F34,'22'!$F$3:$F$1000,'FEED IN PK2'!H34)</f>
        <v>0</v>
      </c>
      <c r="AF34" s="62">
        <f>SUMIFS('23'!$P$58:$P$999,'23'!$G$58:$G$999,'FEED IN PK2'!F34,'23'!$F$58:$F$999,'FEED IN PK2'!H34)</f>
        <v>0</v>
      </c>
      <c r="AG34" s="62">
        <f>SUMIFS('24'!$P$3:$P$1000,'24'!$G$3:$G$1000,'FEED IN PK2'!F34,'24'!$F$3:$F$1000,'FEED IN PK2'!H34)</f>
        <v>0</v>
      </c>
      <c r="AH34" s="62">
        <f>SUMIFS('25'!$P$237:$P$1000,'25'!$G$237:$G$1000,'FEED IN PK2'!F34,'25'!$F$237:$F$1000,'FEED IN PK2'!H34)</f>
        <v>0</v>
      </c>
      <c r="AI34" s="62">
        <f>SUMIFS('26'!$P$3:$P$1000,'26'!$G$3:$G$1000,'FEED IN PK2'!F34,'26'!$F$3:$F$1000,'FEED IN PK2'!H34)</f>
        <v>0</v>
      </c>
      <c r="AJ34" s="62">
        <f>SUMIFS('27'!$P$71:$P$1000,'27'!$G$71:$G$1000,'FEED IN PK2'!F34,'27'!$F$71:$F$1000,'FEED IN PK2'!H34)</f>
        <v>0</v>
      </c>
      <c r="AK34" s="62">
        <f>SUMIFS('28'!$P$3:$P$1000,'28'!$G$3:$G$1000,'FEED IN PK2'!F34,'28'!$F$3:$F$1000,'FEED IN PK2'!H34)</f>
        <v>0</v>
      </c>
      <c r="AL34" s="62">
        <f>SUMIFS('29'!$P$3:$P$1000,'29'!$G$3:$G$1000,'FEED IN PK2'!F34,'29'!$F$3:$F$1000,'FEED IN PK2'!H34)</f>
        <v>0</v>
      </c>
      <c r="AM34" s="62">
        <f>SUMIFS('30'!$P$3:$P$1000,'30'!$G$3:$G$1000,'FEED IN PK2'!F34,'30'!$F$3:$F$1000,'FEED IN PK2'!H34)</f>
        <v>0</v>
      </c>
      <c r="AN34" s="62">
        <f>SUMIFS('31'!$P$3:$P$1000,'31'!$G$3:$G$1000,'FEED IN PK2'!F34,'31'!$F$3:$F$1000,'FEED IN PK2'!H34)</f>
        <v>0</v>
      </c>
      <c r="AO34" s="50" t="e">
        <f t="shared" si="1"/>
        <v>#VALUE!</v>
      </c>
    </row>
    <row r="35" spans="2:41" ht="15.75" x14ac:dyDescent="0.25">
      <c r="B35" s="5">
        <v>30</v>
      </c>
      <c r="C35" s="6">
        <v>540</v>
      </c>
      <c r="D35" s="7" t="s">
        <v>33</v>
      </c>
      <c r="E35" s="15">
        <v>25</v>
      </c>
      <c r="F35" s="4">
        <v>540</v>
      </c>
      <c r="G35" s="9"/>
      <c r="H35" s="70" t="s">
        <v>251</v>
      </c>
      <c r="I35" s="15">
        <v>25</v>
      </c>
      <c r="J35" s="62">
        <f>SUMIFS('1'!$P$3:$P$1000,'1'!$G$3:$G$1000,'FEED IN PK2'!F35,'1'!$F$3:$F$1000,'FEED IN PK2'!H35)</f>
        <v>0</v>
      </c>
      <c r="K35" s="62">
        <f>SUMIFS('2'!$P$69:$P$1000,'2'!$G$69:$G$1000,'FEED IN PK2'!F35,'2'!$F$69:$F$1000,'FEED IN PK2'!H35)</f>
        <v>0</v>
      </c>
      <c r="L35" s="62">
        <f>SUMIFS('3'!$P$3:$P$1000,'3'!$G$3:$G$1000,'FEED IN PK2'!F35,'3'!$F$3:$F$1000,'FEED IN PK2'!H35)</f>
        <v>0</v>
      </c>
      <c r="M35" s="62">
        <f>SUMIFS('4'!$P$69:$P$998,'4'!$G$69:$G$998,'FEED IN PK2'!F35,'4'!$F$69:$F$998,'FEED IN PK2'!H35)</f>
        <v>0</v>
      </c>
      <c r="N35" s="62">
        <f>SUMIFS('5'!$P$63:$P$1000,'5'!$G$63:$G$1000,'FEED IN PK2'!F35,'5'!$F$63:$F$1000,'FEED IN PK2'!H35)</f>
        <v>0</v>
      </c>
      <c r="O35" s="62">
        <f>SUMIFS('6'!$P$3:$P$1000,'6'!$G$3:$G$1000,'FEED IN PK2'!F35,'6'!$F$3:$F$1000,'FEED IN PK2'!H35)</f>
        <v>0</v>
      </c>
      <c r="P35" s="62">
        <f>SUMIFS('7'!$P$3:$P$1000,'7'!$G$3:$G$1000,'FEED IN PK2'!F35,'7'!$F$3:$F$1000,'FEED IN PK2'!H35)</f>
        <v>0</v>
      </c>
      <c r="Q35" s="62">
        <f>SUMIFS('8'!$P$3:$P$1000,'8'!$G$3:$G$1000,'FEED IN PK2'!F35,'8'!$F$3:$F$1000,'FEED IN PK2'!H35)</f>
        <v>0</v>
      </c>
      <c r="R35" s="62">
        <f>SUMIFS('9'!$P$3:$P$1000,'9'!$G$3:$G$1000,'FEED IN PK2'!F35,'9'!$F$3:$F$1000,'FEED IN PK2'!H35)</f>
        <v>0</v>
      </c>
      <c r="S35" s="62">
        <f>SUMIFS('10'!$P$271:$P$998,'10'!$G$271:$G$998,'FEED IN PK2'!F35,'10'!$F$271:$F$998,'FEED IN PK2'!H35)</f>
        <v>0</v>
      </c>
      <c r="T35" s="62">
        <f>SUMIFS('11'!$P$3:$P$1000,'11'!$G$3:$G$1000,'FEED IN PK2'!F35,'11'!$F$3:$F$1000,'FEED IN PK2'!H35)</f>
        <v>0</v>
      </c>
      <c r="U35" s="62">
        <f>SUMIFS('12'!$P$3:$P$1000,'12'!$G$3:$G$1000,'FEED IN PK2'!F35,'12'!$F$3:$F$1000,'FEED IN PK2'!H35)</f>
        <v>0</v>
      </c>
      <c r="V35" s="62">
        <f>SUMIFS('13'!$P$3:$P$1000,'13'!$G$3:$G$1000,'FEED IN PK2'!F35,'13'!$F$3:$F$1000,'FEED IN PK2'!H35)</f>
        <v>0</v>
      </c>
      <c r="W35" s="62">
        <f>SUMIFS('14'!$P$3:$P$1000,'14'!$G$3:$G$1000,'FEED IN PK2'!F35,'14'!$F$3:$F$1000,'FEED IN PK2'!H35)</f>
        <v>0</v>
      </c>
      <c r="X35" s="62">
        <f>SUMIFS('15'!$P$3:$P$1000,'15'!$G$3:$G$1000,'FEED IN PK2'!F35,'15'!$F$3:$F$1000,'FEED IN PK2'!H35)</f>
        <v>0</v>
      </c>
      <c r="Y35" s="62">
        <f>SUMIFS('16'!$P$77:$P$1000,'16'!$G$77:$G$1000,'FEED IN PK2'!F35,'16'!$F$77:$F$1000,'FEED IN PK2'!H35)</f>
        <v>0</v>
      </c>
      <c r="Z35" s="62">
        <f>SUMIFS('17'!$P$77:$P$998,'17'!$G$77:$G$998,'FEED IN PK2'!F35,'17'!$F$77:$F$998,'FEED IN PK2'!H35)</f>
        <v>0</v>
      </c>
      <c r="AA35" s="62" t="e">
        <f>SUMIFS('18'!$P$3:$P$1000,'18'!$G$324:$G$1000,'FEED IN PK2'!F35,'18'!$F$324:$F$1000,'FEED IN PK2'!H35)</f>
        <v>#VALUE!</v>
      </c>
      <c r="AB35" s="62">
        <f>SUMIFS('19'!$P$3:$P$1000,'19'!$G$3:$G$1000,'FEED IN PK2'!F35,'19'!$F$3:$F$1000,'FEED IN PK2'!H35)</f>
        <v>0</v>
      </c>
      <c r="AC35" s="62" t="e">
        <f>SUMIFS('20'!$P$69:$P$1000,'20'!$G$580:$G$1000,'FEED IN PK2'!F35,'20'!$F$580:$F$1000,'FEED IN PK2'!H35)</f>
        <v>#VALUE!</v>
      </c>
      <c r="AD35" s="62" t="e">
        <f>SUMIFS('21'!$P$34:$P$1000,'21'!$G$387:$G$1000,'FEED IN PK2'!F35,'21'!$F$387:$F$1000,'FEED IN PK2'!H35)</f>
        <v>#VALUE!</v>
      </c>
      <c r="AE35" s="62">
        <f>SUMIFS('22'!$P$3:$P$1000,'22'!$G$3:$G$1000,'FEED IN PK2'!F35,'22'!$F$3:$F$1000,'FEED IN PK2'!H35)</f>
        <v>0</v>
      </c>
      <c r="AF35" s="62">
        <f>SUMIFS('23'!$P$58:$P$999,'23'!$G$58:$G$999,'FEED IN PK2'!F35,'23'!$F$58:$F$999,'FEED IN PK2'!H35)</f>
        <v>0</v>
      </c>
      <c r="AG35" s="62">
        <f>SUMIFS('24'!$P$3:$P$1000,'24'!$G$3:$G$1000,'FEED IN PK2'!F35,'24'!$F$3:$F$1000,'FEED IN PK2'!H35)</f>
        <v>0</v>
      </c>
      <c r="AH35" s="62">
        <f>SUMIFS('25'!$P$237:$P$1000,'25'!$G$237:$G$1000,'FEED IN PK2'!F35,'25'!$F$237:$F$1000,'FEED IN PK2'!H35)</f>
        <v>0</v>
      </c>
      <c r="AI35" s="62">
        <f>SUMIFS('26'!$P$3:$P$1000,'26'!$G$3:$G$1000,'FEED IN PK2'!F35,'26'!$F$3:$F$1000,'FEED IN PK2'!H35)</f>
        <v>0</v>
      </c>
      <c r="AJ35" s="62">
        <f>SUMIFS('27'!$P$71:$P$1000,'27'!$G$71:$G$1000,'FEED IN PK2'!F35,'27'!$F$71:$F$1000,'FEED IN PK2'!H35)</f>
        <v>0</v>
      </c>
      <c r="AK35" s="62">
        <f>SUMIFS('28'!$P$3:$P$1000,'28'!$G$3:$G$1000,'FEED IN PK2'!F35,'28'!$F$3:$F$1000,'FEED IN PK2'!H35)</f>
        <v>0</v>
      </c>
      <c r="AL35" s="62">
        <f>SUMIFS('29'!$P$3:$P$1000,'29'!$G$3:$G$1000,'FEED IN PK2'!F35,'29'!$F$3:$F$1000,'FEED IN PK2'!H35)</f>
        <v>0</v>
      </c>
      <c r="AM35" s="62">
        <f>SUMIFS('30'!$P$3:$P$1000,'30'!$G$3:$G$1000,'FEED IN PK2'!F35,'30'!$F$3:$F$1000,'FEED IN PK2'!H35)</f>
        <v>0</v>
      </c>
      <c r="AN35" s="62">
        <f>SUMIFS('31'!$P$3:$P$1000,'31'!$G$3:$G$1000,'FEED IN PK2'!F35,'31'!$F$3:$F$1000,'FEED IN PK2'!H35)</f>
        <v>0</v>
      </c>
      <c r="AO35" s="50" t="e">
        <f t="shared" si="1"/>
        <v>#VALUE!</v>
      </c>
    </row>
    <row r="36" spans="2:41" ht="15.75" x14ac:dyDescent="0.25">
      <c r="B36" s="5">
        <v>31</v>
      </c>
      <c r="C36" s="6">
        <v>543</v>
      </c>
      <c r="D36" s="7" t="s">
        <v>33</v>
      </c>
      <c r="E36" s="15">
        <v>25</v>
      </c>
      <c r="F36" s="4">
        <v>543</v>
      </c>
      <c r="G36" s="9"/>
      <c r="H36" s="70" t="s">
        <v>251</v>
      </c>
      <c r="I36" s="15">
        <v>25</v>
      </c>
      <c r="J36" s="62">
        <f>SUMIFS('1'!$P$3:$P$1000,'1'!$G$3:$G$1000,'FEED IN PK2'!F36,'1'!$F$3:$F$1000,'FEED IN PK2'!H36)</f>
        <v>0</v>
      </c>
      <c r="K36" s="62">
        <f>SUMIFS('2'!$P$69:$P$1000,'2'!$G$69:$G$1000,'FEED IN PK2'!F36,'2'!$F$69:$F$1000,'FEED IN PK2'!H36)</f>
        <v>0</v>
      </c>
      <c r="L36" s="62">
        <f>SUMIFS('3'!$P$3:$P$1000,'3'!$G$3:$G$1000,'FEED IN PK2'!F36,'3'!$F$3:$F$1000,'FEED IN PK2'!H36)</f>
        <v>0</v>
      </c>
      <c r="M36" s="62">
        <f>SUMIFS('4'!$P$69:$P$998,'4'!$G$69:$G$998,'FEED IN PK2'!F36,'4'!$F$69:$F$998,'FEED IN PK2'!H36)</f>
        <v>0</v>
      </c>
      <c r="N36" s="62">
        <f>SUMIFS('5'!$P$63:$P$1000,'5'!$G$63:$G$1000,'FEED IN PK2'!F36,'5'!$F$63:$F$1000,'FEED IN PK2'!H36)</f>
        <v>0</v>
      </c>
      <c r="O36" s="62">
        <f>SUMIFS('6'!$P$3:$P$1000,'6'!$G$3:$G$1000,'FEED IN PK2'!F36,'6'!$F$3:$F$1000,'FEED IN PK2'!H36)</f>
        <v>0</v>
      </c>
      <c r="P36" s="62">
        <f>SUMIFS('7'!$P$3:$P$1000,'7'!$G$3:$G$1000,'FEED IN PK2'!F36,'7'!$F$3:$F$1000,'FEED IN PK2'!H36)</f>
        <v>0</v>
      </c>
      <c r="Q36" s="62">
        <f>SUMIFS('8'!$P$3:$P$1000,'8'!$G$3:$G$1000,'FEED IN PK2'!F36,'8'!$F$3:$F$1000,'FEED IN PK2'!H36)</f>
        <v>0</v>
      </c>
      <c r="R36" s="62">
        <f>SUMIFS('9'!$P$3:$P$1000,'9'!$G$3:$G$1000,'FEED IN PK2'!F36,'9'!$F$3:$F$1000,'FEED IN PK2'!H36)</f>
        <v>0</v>
      </c>
      <c r="S36" s="62">
        <f>SUMIFS('10'!$P$271:$P$998,'10'!$G$271:$G$998,'FEED IN PK2'!F36,'10'!$F$271:$F$998,'FEED IN PK2'!H36)</f>
        <v>0</v>
      </c>
      <c r="T36" s="62">
        <f>SUMIFS('11'!$P$3:$P$1000,'11'!$G$3:$G$1000,'FEED IN PK2'!F36,'11'!$F$3:$F$1000,'FEED IN PK2'!H36)</f>
        <v>0</v>
      </c>
      <c r="U36" s="62">
        <f>SUMIFS('12'!$P$3:$P$1000,'12'!$G$3:$G$1000,'FEED IN PK2'!F36,'12'!$F$3:$F$1000,'FEED IN PK2'!H36)</f>
        <v>0</v>
      </c>
      <c r="V36" s="62">
        <f>SUMIFS('13'!$P$3:$P$1000,'13'!$G$3:$G$1000,'FEED IN PK2'!F36,'13'!$F$3:$F$1000,'FEED IN PK2'!H36)</f>
        <v>0</v>
      </c>
      <c r="W36" s="62">
        <f>SUMIFS('14'!$P$3:$P$1000,'14'!$G$3:$G$1000,'FEED IN PK2'!F36,'14'!$F$3:$F$1000,'FEED IN PK2'!H36)</f>
        <v>0</v>
      </c>
      <c r="X36" s="62">
        <f>SUMIFS('15'!$P$3:$P$1000,'15'!$G$3:$G$1000,'FEED IN PK2'!F36,'15'!$F$3:$F$1000,'FEED IN PK2'!H36)</f>
        <v>0</v>
      </c>
      <c r="Y36" s="62">
        <f>SUMIFS('16'!$P$77:$P$1000,'16'!$G$77:$G$1000,'FEED IN PK2'!F36,'16'!$F$77:$F$1000,'FEED IN PK2'!H36)</f>
        <v>0</v>
      </c>
      <c r="Z36" s="62">
        <f>SUMIFS('17'!$P$77:$P$998,'17'!$G$77:$G$998,'FEED IN PK2'!F36,'17'!$F$77:$F$998,'FEED IN PK2'!H36)</f>
        <v>0</v>
      </c>
      <c r="AA36" s="62" t="e">
        <f>SUMIFS('18'!$P$3:$P$1000,'18'!$G$324:$G$1000,'FEED IN PK2'!F36,'18'!$F$324:$F$1000,'FEED IN PK2'!H36)</f>
        <v>#VALUE!</v>
      </c>
      <c r="AB36" s="62">
        <f>SUMIFS('19'!$P$3:$P$1000,'19'!$G$3:$G$1000,'FEED IN PK2'!F36,'19'!$F$3:$F$1000,'FEED IN PK2'!H36)</f>
        <v>0</v>
      </c>
      <c r="AC36" s="62" t="e">
        <f>SUMIFS('20'!$P$69:$P$1000,'20'!$G$580:$G$1000,'FEED IN PK2'!F36,'20'!$F$580:$F$1000,'FEED IN PK2'!H36)</f>
        <v>#VALUE!</v>
      </c>
      <c r="AD36" s="62" t="e">
        <f>SUMIFS('21'!$P$34:$P$1000,'21'!$G$387:$G$1000,'FEED IN PK2'!F36,'21'!$F$387:$F$1000,'FEED IN PK2'!H36)</f>
        <v>#VALUE!</v>
      </c>
      <c r="AE36" s="62">
        <f>SUMIFS('22'!$P$3:$P$1000,'22'!$G$3:$G$1000,'FEED IN PK2'!F36,'22'!$F$3:$F$1000,'FEED IN PK2'!H36)</f>
        <v>0</v>
      </c>
      <c r="AF36" s="62">
        <f>SUMIFS('23'!$P$58:$P$999,'23'!$G$58:$G$999,'FEED IN PK2'!F36,'23'!$F$58:$F$999,'FEED IN PK2'!H36)</f>
        <v>0</v>
      </c>
      <c r="AG36" s="62">
        <f>SUMIFS('24'!$P$3:$P$1000,'24'!$G$3:$G$1000,'FEED IN PK2'!F36,'24'!$F$3:$F$1000,'FEED IN PK2'!H36)</f>
        <v>0</v>
      </c>
      <c r="AH36" s="62">
        <f>SUMIFS('25'!$P$237:$P$1000,'25'!$G$237:$G$1000,'FEED IN PK2'!F36,'25'!$F$237:$F$1000,'FEED IN PK2'!H36)</f>
        <v>0</v>
      </c>
      <c r="AI36" s="62">
        <f>SUMIFS('26'!$P$3:$P$1000,'26'!$G$3:$G$1000,'FEED IN PK2'!F36,'26'!$F$3:$F$1000,'FEED IN PK2'!H36)</f>
        <v>0</v>
      </c>
      <c r="AJ36" s="62">
        <f>SUMIFS('27'!$P$71:$P$1000,'27'!$G$71:$G$1000,'FEED IN PK2'!F36,'27'!$F$71:$F$1000,'FEED IN PK2'!H36)</f>
        <v>0</v>
      </c>
      <c r="AK36" s="62">
        <f>SUMIFS('28'!$P$3:$P$1000,'28'!$G$3:$G$1000,'FEED IN PK2'!F36,'28'!$F$3:$F$1000,'FEED IN PK2'!H36)</f>
        <v>0</v>
      </c>
      <c r="AL36" s="62">
        <f>SUMIFS('29'!$P$3:$P$1000,'29'!$G$3:$G$1000,'FEED IN PK2'!F36,'29'!$F$3:$F$1000,'FEED IN PK2'!H36)</f>
        <v>0</v>
      </c>
      <c r="AM36" s="62">
        <f>SUMIFS('30'!$P$3:$P$1000,'30'!$G$3:$G$1000,'FEED IN PK2'!F36,'30'!$F$3:$F$1000,'FEED IN PK2'!H36)</f>
        <v>0</v>
      </c>
      <c r="AN36" s="62">
        <f>SUMIFS('31'!$P$3:$P$1000,'31'!$G$3:$G$1000,'FEED IN PK2'!F36,'31'!$F$3:$F$1000,'FEED IN PK2'!H36)</f>
        <v>0</v>
      </c>
      <c r="AO36" s="50" t="e">
        <f t="shared" si="1"/>
        <v>#VALUE!</v>
      </c>
    </row>
    <row r="37" spans="2:41" ht="15.75" x14ac:dyDescent="0.25">
      <c r="B37" s="5">
        <v>32</v>
      </c>
      <c r="C37" s="6">
        <v>544</v>
      </c>
      <c r="D37" s="7" t="s">
        <v>33</v>
      </c>
      <c r="E37" s="15">
        <v>40</v>
      </c>
      <c r="F37" s="4">
        <v>544</v>
      </c>
      <c r="G37" s="9"/>
      <c r="H37" s="70" t="s">
        <v>251</v>
      </c>
      <c r="I37" s="15">
        <v>40</v>
      </c>
      <c r="J37" s="62">
        <f>SUMIFS('1'!$P$3:$P$1000,'1'!$G$3:$G$1000,'FEED IN PK2'!F37,'1'!$F$3:$F$1000,'FEED IN PK2'!H37)</f>
        <v>0</v>
      </c>
      <c r="K37" s="62">
        <f>SUMIFS('2'!$P$69:$P$1000,'2'!$G$69:$G$1000,'FEED IN PK2'!F37,'2'!$F$69:$F$1000,'FEED IN PK2'!H37)</f>
        <v>0</v>
      </c>
      <c r="L37" s="62">
        <f>SUMIFS('3'!$P$3:$P$1000,'3'!$G$3:$G$1000,'FEED IN PK2'!F37,'3'!$F$3:$F$1000,'FEED IN PK2'!H37)</f>
        <v>0</v>
      </c>
      <c r="M37" s="62">
        <f>SUMIFS('4'!$P$69:$P$998,'4'!$G$69:$G$998,'FEED IN PK2'!F37,'4'!$F$69:$F$998,'FEED IN PK2'!H37)</f>
        <v>0</v>
      </c>
      <c r="N37" s="62">
        <f>SUMIFS('5'!$P$63:$P$1000,'5'!$G$63:$G$1000,'FEED IN PK2'!F37,'5'!$F$63:$F$1000,'FEED IN PK2'!H37)</f>
        <v>0</v>
      </c>
      <c r="O37" s="62">
        <f>SUMIFS('6'!$P$3:$P$1000,'6'!$G$3:$G$1000,'FEED IN PK2'!F37,'6'!$F$3:$F$1000,'FEED IN PK2'!H37)</f>
        <v>0</v>
      </c>
      <c r="P37" s="62">
        <f>SUMIFS('7'!$P$3:$P$1000,'7'!$G$3:$G$1000,'FEED IN PK2'!F37,'7'!$F$3:$F$1000,'FEED IN PK2'!H37)</f>
        <v>0</v>
      </c>
      <c r="Q37" s="62">
        <f>SUMIFS('8'!$P$3:$P$1000,'8'!$G$3:$G$1000,'FEED IN PK2'!F37,'8'!$F$3:$F$1000,'FEED IN PK2'!H37)</f>
        <v>0</v>
      </c>
      <c r="R37" s="62">
        <f>SUMIFS('9'!$P$3:$P$1000,'9'!$G$3:$G$1000,'FEED IN PK2'!F37,'9'!$F$3:$F$1000,'FEED IN PK2'!H37)</f>
        <v>0</v>
      </c>
      <c r="S37" s="62">
        <f>SUMIFS('10'!$P$271:$P$998,'10'!$G$271:$G$998,'FEED IN PK2'!F37,'10'!$F$271:$F$998,'FEED IN PK2'!H37)</f>
        <v>0</v>
      </c>
      <c r="T37" s="62">
        <f>SUMIFS('11'!$P$3:$P$1000,'11'!$G$3:$G$1000,'FEED IN PK2'!F37,'11'!$F$3:$F$1000,'FEED IN PK2'!H37)</f>
        <v>0</v>
      </c>
      <c r="U37" s="62">
        <f>SUMIFS('12'!$P$3:$P$1000,'12'!$G$3:$G$1000,'FEED IN PK2'!F37,'12'!$F$3:$F$1000,'FEED IN PK2'!H37)</f>
        <v>0</v>
      </c>
      <c r="V37" s="62">
        <f>SUMIFS('13'!$P$3:$P$1000,'13'!$G$3:$G$1000,'FEED IN PK2'!F37,'13'!$F$3:$F$1000,'FEED IN PK2'!H37)</f>
        <v>0</v>
      </c>
      <c r="W37" s="62">
        <f>SUMIFS('14'!$P$3:$P$1000,'14'!$G$3:$G$1000,'FEED IN PK2'!F37,'14'!$F$3:$F$1000,'FEED IN PK2'!H37)</f>
        <v>0</v>
      </c>
      <c r="X37" s="62">
        <f>SUMIFS('15'!$P$3:$P$1000,'15'!$G$3:$G$1000,'FEED IN PK2'!F37,'15'!$F$3:$F$1000,'FEED IN PK2'!H37)</f>
        <v>0</v>
      </c>
      <c r="Y37" s="62">
        <f>SUMIFS('16'!$P$77:$P$1000,'16'!$G$77:$G$1000,'FEED IN PK2'!F37,'16'!$F$77:$F$1000,'FEED IN PK2'!H37)</f>
        <v>0</v>
      </c>
      <c r="Z37" s="62">
        <f>SUMIFS('17'!$P$77:$P$998,'17'!$G$77:$G$998,'FEED IN PK2'!F37,'17'!$F$77:$F$998,'FEED IN PK2'!H37)</f>
        <v>0</v>
      </c>
      <c r="AA37" s="62" t="e">
        <f>SUMIFS('18'!$P$3:$P$1000,'18'!$G$324:$G$1000,'FEED IN PK2'!F37,'18'!$F$324:$F$1000,'FEED IN PK2'!H37)</f>
        <v>#VALUE!</v>
      </c>
      <c r="AB37" s="62">
        <f>SUMIFS('19'!$P$3:$P$1000,'19'!$G$3:$G$1000,'FEED IN PK2'!F37,'19'!$F$3:$F$1000,'FEED IN PK2'!H37)</f>
        <v>0</v>
      </c>
      <c r="AC37" s="62" t="e">
        <f>SUMIFS('20'!$P$69:$P$1000,'20'!$G$580:$G$1000,'FEED IN PK2'!F37,'20'!$F$580:$F$1000,'FEED IN PK2'!H37)</f>
        <v>#VALUE!</v>
      </c>
      <c r="AD37" s="62" t="e">
        <f>SUMIFS('21'!$P$34:$P$1000,'21'!$G$387:$G$1000,'FEED IN PK2'!F37,'21'!$F$387:$F$1000,'FEED IN PK2'!H37)</f>
        <v>#VALUE!</v>
      </c>
      <c r="AE37" s="62">
        <f>SUMIFS('22'!$P$3:$P$1000,'22'!$G$3:$G$1000,'FEED IN PK2'!F37,'22'!$F$3:$F$1000,'FEED IN PK2'!H37)</f>
        <v>0</v>
      </c>
      <c r="AF37" s="62">
        <f>SUMIFS('23'!$P$58:$P$999,'23'!$G$58:$G$999,'FEED IN PK2'!F37,'23'!$F$58:$F$999,'FEED IN PK2'!H37)</f>
        <v>0</v>
      </c>
      <c r="AG37" s="62">
        <f>SUMIFS('24'!$P$3:$P$1000,'24'!$G$3:$G$1000,'FEED IN PK2'!F37,'24'!$F$3:$F$1000,'FEED IN PK2'!H37)</f>
        <v>0</v>
      </c>
      <c r="AH37" s="62">
        <f>SUMIFS('25'!$P$237:$P$1000,'25'!$G$237:$G$1000,'FEED IN PK2'!F37,'25'!$F$237:$F$1000,'FEED IN PK2'!H37)</f>
        <v>0</v>
      </c>
      <c r="AI37" s="62">
        <f>SUMIFS('26'!$P$3:$P$1000,'26'!$G$3:$G$1000,'FEED IN PK2'!F37,'26'!$F$3:$F$1000,'FEED IN PK2'!H37)</f>
        <v>0</v>
      </c>
      <c r="AJ37" s="62">
        <f>SUMIFS('27'!$P$71:$P$1000,'27'!$G$71:$G$1000,'FEED IN PK2'!F37,'27'!$F$71:$F$1000,'FEED IN PK2'!H37)</f>
        <v>0</v>
      </c>
      <c r="AK37" s="62">
        <f>SUMIFS('28'!$P$3:$P$1000,'28'!$G$3:$G$1000,'FEED IN PK2'!F37,'28'!$F$3:$F$1000,'FEED IN PK2'!H37)</f>
        <v>0</v>
      </c>
      <c r="AL37" s="62">
        <f>SUMIFS('29'!$P$3:$P$1000,'29'!$G$3:$G$1000,'FEED IN PK2'!F37,'29'!$F$3:$F$1000,'FEED IN PK2'!H37)</f>
        <v>0</v>
      </c>
      <c r="AM37" s="62">
        <f>SUMIFS('30'!$P$3:$P$1000,'30'!$G$3:$G$1000,'FEED IN PK2'!F37,'30'!$F$3:$F$1000,'FEED IN PK2'!H37)</f>
        <v>0</v>
      </c>
      <c r="AN37" s="62">
        <f>SUMIFS('31'!$P$3:$P$1000,'31'!$G$3:$G$1000,'FEED IN PK2'!F37,'31'!$F$3:$F$1000,'FEED IN PK2'!H37)</f>
        <v>0</v>
      </c>
      <c r="AO37" s="50" t="e">
        <f t="shared" si="1"/>
        <v>#VALUE!</v>
      </c>
    </row>
    <row r="38" spans="2:41" ht="15.75" x14ac:dyDescent="0.25">
      <c r="B38" s="5">
        <v>33</v>
      </c>
      <c r="C38" s="6">
        <v>545</v>
      </c>
      <c r="D38" s="7" t="s">
        <v>33</v>
      </c>
      <c r="E38" s="15">
        <v>40</v>
      </c>
      <c r="F38" s="4">
        <v>545</v>
      </c>
      <c r="G38" s="9"/>
      <c r="H38" s="70" t="s">
        <v>251</v>
      </c>
      <c r="I38" s="15">
        <v>40</v>
      </c>
      <c r="J38" s="62">
        <f>SUMIFS('1'!$P$3:$P$1000,'1'!$G$3:$G$1000,'FEED IN PK2'!F38,'1'!$F$3:$F$1000,'FEED IN PK2'!H38)</f>
        <v>0</v>
      </c>
      <c r="K38" s="62">
        <f>SUMIFS('2'!$P$69:$P$1000,'2'!$G$69:$G$1000,'FEED IN PK2'!F38,'2'!$F$69:$F$1000,'FEED IN PK2'!H38)</f>
        <v>0</v>
      </c>
      <c r="L38" s="62">
        <f>SUMIFS('3'!$P$3:$P$1000,'3'!$G$3:$G$1000,'FEED IN PK2'!F38,'3'!$F$3:$F$1000,'FEED IN PK2'!H38)</f>
        <v>0</v>
      </c>
      <c r="M38" s="62">
        <f>SUMIFS('4'!$P$69:$P$998,'4'!$G$69:$G$998,'FEED IN PK2'!F38,'4'!$F$69:$F$998,'FEED IN PK2'!H38)</f>
        <v>0</v>
      </c>
      <c r="N38" s="62">
        <f>SUMIFS('5'!$P$63:$P$1000,'5'!$G$63:$G$1000,'FEED IN PK2'!F38,'5'!$F$63:$F$1000,'FEED IN PK2'!H38)</f>
        <v>0</v>
      </c>
      <c r="O38" s="62">
        <f>SUMIFS('6'!$P$3:$P$1000,'6'!$G$3:$G$1000,'FEED IN PK2'!F38,'6'!$F$3:$F$1000,'FEED IN PK2'!H38)</f>
        <v>0</v>
      </c>
      <c r="P38" s="62">
        <f>SUMIFS('7'!$P$3:$P$1000,'7'!$G$3:$G$1000,'FEED IN PK2'!F38,'7'!$F$3:$F$1000,'FEED IN PK2'!H38)</f>
        <v>0</v>
      </c>
      <c r="Q38" s="62">
        <f>SUMIFS('8'!$P$3:$P$1000,'8'!$G$3:$G$1000,'FEED IN PK2'!F38,'8'!$F$3:$F$1000,'FEED IN PK2'!H38)</f>
        <v>0</v>
      </c>
      <c r="R38" s="62">
        <f>SUMIFS('9'!$P$3:$P$1000,'9'!$G$3:$G$1000,'FEED IN PK2'!F38,'9'!$F$3:$F$1000,'FEED IN PK2'!H38)</f>
        <v>0</v>
      </c>
      <c r="S38" s="62">
        <f>SUMIFS('10'!$P$271:$P$998,'10'!$G$271:$G$998,'FEED IN PK2'!F38,'10'!$F$271:$F$998,'FEED IN PK2'!H38)</f>
        <v>0</v>
      </c>
      <c r="T38" s="62">
        <f>SUMIFS('11'!$P$3:$P$1000,'11'!$G$3:$G$1000,'FEED IN PK2'!F38,'11'!$F$3:$F$1000,'FEED IN PK2'!H38)</f>
        <v>0</v>
      </c>
      <c r="U38" s="62">
        <f>SUMIFS('12'!$P$3:$P$1000,'12'!$G$3:$G$1000,'FEED IN PK2'!F38,'12'!$F$3:$F$1000,'FEED IN PK2'!H38)</f>
        <v>0</v>
      </c>
      <c r="V38" s="62">
        <f>SUMIFS('13'!$P$3:$P$1000,'13'!$G$3:$G$1000,'FEED IN PK2'!F38,'13'!$F$3:$F$1000,'FEED IN PK2'!H38)</f>
        <v>0</v>
      </c>
      <c r="W38" s="62">
        <f>SUMIFS('14'!$P$3:$P$1000,'14'!$G$3:$G$1000,'FEED IN PK2'!F38,'14'!$F$3:$F$1000,'FEED IN PK2'!H38)</f>
        <v>0</v>
      </c>
      <c r="X38" s="62">
        <f>SUMIFS('15'!$P$3:$P$1000,'15'!$G$3:$G$1000,'FEED IN PK2'!F38,'15'!$F$3:$F$1000,'FEED IN PK2'!H38)</f>
        <v>0</v>
      </c>
      <c r="Y38" s="62">
        <f>SUMIFS('16'!$P$77:$P$1000,'16'!$G$77:$G$1000,'FEED IN PK2'!F38,'16'!$F$77:$F$1000,'FEED IN PK2'!H38)</f>
        <v>0</v>
      </c>
      <c r="Z38" s="62">
        <f>SUMIFS('17'!$P$77:$P$998,'17'!$G$77:$G$998,'FEED IN PK2'!F38,'17'!$F$77:$F$998,'FEED IN PK2'!H38)</f>
        <v>0</v>
      </c>
      <c r="AA38" s="62" t="e">
        <f>SUMIFS('18'!$P$3:$P$1000,'18'!$G$324:$G$1000,'FEED IN PK2'!F38,'18'!$F$324:$F$1000,'FEED IN PK2'!H38)</f>
        <v>#VALUE!</v>
      </c>
      <c r="AB38" s="62">
        <f>SUMIFS('19'!$P$3:$P$1000,'19'!$G$3:$G$1000,'FEED IN PK2'!F38,'19'!$F$3:$F$1000,'FEED IN PK2'!H38)</f>
        <v>0</v>
      </c>
      <c r="AC38" s="62" t="e">
        <f>SUMIFS('20'!$P$69:$P$1000,'20'!$G$580:$G$1000,'FEED IN PK2'!F38,'20'!$F$580:$F$1000,'FEED IN PK2'!H38)</f>
        <v>#VALUE!</v>
      </c>
      <c r="AD38" s="62" t="e">
        <f>SUMIFS('21'!$P$34:$P$1000,'21'!$G$387:$G$1000,'FEED IN PK2'!F38,'21'!$F$387:$F$1000,'FEED IN PK2'!H38)</f>
        <v>#VALUE!</v>
      </c>
      <c r="AE38" s="62">
        <f>SUMIFS('22'!$P$3:$P$1000,'22'!$G$3:$G$1000,'FEED IN PK2'!F38,'22'!$F$3:$F$1000,'FEED IN PK2'!H38)</f>
        <v>0</v>
      </c>
      <c r="AF38" s="62">
        <f>SUMIFS('23'!$P$58:$P$999,'23'!$G$58:$G$999,'FEED IN PK2'!F38,'23'!$F$58:$F$999,'FEED IN PK2'!H38)</f>
        <v>0</v>
      </c>
      <c r="AG38" s="62">
        <f>SUMIFS('24'!$P$3:$P$1000,'24'!$G$3:$G$1000,'FEED IN PK2'!F38,'24'!$F$3:$F$1000,'FEED IN PK2'!H38)</f>
        <v>0</v>
      </c>
      <c r="AH38" s="62">
        <f>SUMIFS('25'!$P$237:$P$1000,'25'!$G$237:$G$1000,'FEED IN PK2'!F38,'25'!$F$237:$F$1000,'FEED IN PK2'!H38)</f>
        <v>0</v>
      </c>
      <c r="AI38" s="62">
        <f>SUMIFS('26'!$P$3:$P$1000,'26'!$G$3:$G$1000,'FEED IN PK2'!F38,'26'!$F$3:$F$1000,'FEED IN PK2'!H38)</f>
        <v>0</v>
      </c>
      <c r="AJ38" s="62">
        <f>SUMIFS('27'!$P$71:$P$1000,'27'!$G$71:$G$1000,'FEED IN PK2'!F38,'27'!$F$71:$F$1000,'FEED IN PK2'!H38)</f>
        <v>0</v>
      </c>
      <c r="AK38" s="62">
        <f>SUMIFS('28'!$P$3:$P$1000,'28'!$G$3:$G$1000,'FEED IN PK2'!F38,'28'!$F$3:$F$1000,'FEED IN PK2'!H38)</f>
        <v>0</v>
      </c>
      <c r="AL38" s="62">
        <f>SUMIFS('29'!$P$3:$P$1000,'29'!$G$3:$G$1000,'FEED IN PK2'!F38,'29'!$F$3:$F$1000,'FEED IN PK2'!H38)</f>
        <v>0</v>
      </c>
      <c r="AM38" s="62">
        <f>SUMIFS('30'!$P$3:$P$1000,'30'!$G$3:$G$1000,'FEED IN PK2'!F38,'30'!$F$3:$F$1000,'FEED IN PK2'!H38)</f>
        <v>0</v>
      </c>
      <c r="AN38" s="62">
        <f>SUMIFS('31'!$P$3:$P$1000,'31'!$G$3:$G$1000,'FEED IN PK2'!F38,'31'!$F$3:$F$1000,'FEED IN PK2'!H38)</f>
        <v>0</v>
      </c>
      <c r="AO38" s="50" t="e">
        <f t="shared" si="1"/>
        <v>#VALUE!</v>
      </c>
    </row>
    <row r="39" spans="2:41" ht="15.75" x14ac:dyDescent="0.25">
      <c r="B39" s="5">
        <v>34</v>
      </c>
      <c r="C39" s="6">
        <v>548</v>
      </c>
      <c r="D39" s="7" t="s">
        <v>34</v>
      </c>
      <c r="E39" s="15">
        <v>25</v>
      </c>
      <c r="F39" s="4">
        <v>548</v>
      </c>
      <c r="G39" s="9"/>
      <c r="H39" s="70" t="s">
        <v>251</v>
      </c>
      <c r="I39" s="15">
        <v>25</v>
      </c>
      <c r="J39" s="62">
        <f>SUMIFS('1'!$P$3:$P$1000,'1'!$G$3:$G$1000,'FEED IN PK2'!F39,'1'!$F$3:$F$1000,'FEED IN PK2'!H39)</f>
        <v>0</v>
      </c>
      <c r="K39" s="62">
        <f>SUMIFS('2'!$P$69:$P$1000,'2'!$G$69:$G$1000,'FEED IN PK2'!F39,'2'!$F$69:$F$1000,'FEED IN PK2'!H39)</f>
        <v>0</v>
      </c>
      <c r="L39" s="62">
        <f>SUMIFS('3'!$P$3:$P$1000,'3'!$G$3:$G$1000,'FEED IN PK2'!F39,'3'!$F$3:$F$1000,'FEED IN PK2'!H39)</f>
        <v>0</v>
      </c>
      <c r="M39" s="62">
        <f>SUMIFS('4'!$P$69:$P$998,'4'!$G$69:$G$998,'FEED IN PK2'!F39,'4'!$F$69:$F$998,'FEED IN PK2'!H39)</f>
        <v>0</v>
      </c>
      <c r="N39" s="62">
        <f>SUMIFS('5'!$P$63:$P$1000,'5'!$G$63:$G$1000,'FEED IN PK2'!F39,'5'!$F$63:$F$1000,'FEED IN PK2'!H39)</f>
        <v>0</v>
      </c>
      <c r="O39" s="62">
        <f>SUMIFS('6'!$P$3:$P$1000,'6'!$G$3:$G$1000,'FEED IN PK2'!F39,'6'!$F$3:$F$1000,'FEED IN PK2'!H39)</f>
        <v>0</v>
      </c>
      <c r="P39" s="62">
        <f>SUMIFS('7'!$P$3:$P$1000,'7'!$G$3:$G$1000,'FEED IN PK2'!F39,'7'!$F$3:$F$1000,'FEED IN PK2'!H39)</f>
        <v>0</v>
      </c>
      <c r="Q39" s="62">
        <f>SUMIFS('8'!$P$3:$P$1000,'8'!$G$3:$G$1000,'FEED IN PK2'!F39,'8'!$F$3:$F$1000,'FEED IN PK2'!H39)</f>
        <v>0</v>
      </c>
      <c r="R39" s="62">
        <f>SUMIFS('9'!$P$3:$P$1000,'9'!$G$3:$G$1000,'FEED IN PK2'!F39,'9'!$F$3:$F$1000,'FEED IN PK2'!H39)</f>
        <v>0</v>
      </c>
      <c r="S39" s="62">
        <f>SUMIFS('10'!$P$271:$P$998,'10'!$G$271:$G$998,'FEED IN PK2'!F39,'10'!$F$271:$F$998,'FEED IN PK2'!H39)</f>
        <v>0</v>
      </c>
      <c r="T39" s="62">
        <f>SUMIFS('11'!$P$3:$P$1000,'11'!$G$3:$G$1000,'FEED IN PK2'!F39,'11'!$F$3:$F$1000,'FEED IN PK2'!H39)</f>
        <v>0</v>
      </c>
      <c r="U39" s="62">
        <f>SUMIFS('12'!$P$3:$P$1000,'12'!$G$3:$G$1000,'FEED IN PK2'!F39,'12'!$F$3:$F$1000,'FEED IN PK2'!H39)</f>
        <v>0</v>
      </c>
      <c r="V39" s="62">
        <f>SUMIFS('13'!$P$3:$P$1000,'13'!$G$3:$G$1000,'FEED IN PK2'!F39,'13'!$F$3:$F$1000,'FEED IN PK2'!H39)</f>
        <v>0</v>
      </c>
      <c r="W39" s="62">
        <f>SUMIFS('14'!$P$3:$P$1000,'14'!$G$3:$G$1000,'FEED IN PK2'!F39,'14'!$F$3:$F$1000,'FEED IN PK2'!H39)</f>
        <v>0</v>
      </c>
      <c r="X39" s="62">
        <f>SUMIFS('15'!$P$3:$P$1000,'15'!$G$3:$G$1000,'FEED IN PK2'!F39,'15'!$F$3:$F$1000,'FEED IN PK2'!H39)</f>
        <v>0</v>
      </c>
      <c r="Y39" s="62">
        <f>SUMIFS('16'!$P$77:$P$1000,'16'!$G$77:$G$1000,'FEED IN PK2'!F39,'16'!$F$77:$F$1000,'FEED IN PK2'!H39)</f>
        <v>0</v>
      </c>
      <c r="Z39" s="62">
        <f>SUMIFS('17'!$P$77:$P$998,'17'!$G$77:$G$998,'FEED IN PK2'!F39,'17'!$F$77:$F$998,'FEED IN PK2'!H39)</f>
        <v>0</v>
      </c>
      <c r="AA39" s="62" t="e">
        <f>SUMIFS('18'!$P$3:$P$1000,'18'!$G$324:$G$1000,'FEED IN PK2'!F39,'18'!$F$324:$F$1000,'FEED IN PK2'!H39)</f>
        <v>#VALUE!</v>
      </c>
      <c r="AB39" s="62">
        <f>SUMIFS('19'!$P$3:$P$1000,'19'!$G$3:$G$1000,'FEED IN PK2'!F39,'19'!$F$3:$F$1000,'FEED IN PK2'!H39)</f>
        <v>0</v>
      </c>
      <c r="AC39" s="62" t="e">
        <f>SUMIFS('20'!$P$69:$P$1000,'20'!$G$580:$G$1000,'FEED IN PK2'!F39,'20'!$F$580:$F$1000,'FEED IN PK2'!H39)</f>
        <v>#VALUE!</v>
      </c>
      <c r="AD39" s="62" t="e">
        <f>SUMIFS('21'!$P$34:$P$1000,'21'!$G$387:$G$1000,'FEED IN PK2'!F39,'21'!$F$387:$F$1000,'FEED IN PK2'!H39)</f>
        <v>#VALUE!</v>
      </c>
      <c r="AE39" s="62">
        <f>SUMIFS('22'!$P$3:$P$1000,'22'!$G$3:$G$1000,'FEED IN PK2'!F39,'22'!$F$3:$F$1000,'FEED IN PK2'!H39)</f>
        <v>0</v>
      </c>
      <c r="AF39" s="62">
        <f>SUMIFS('23'!$P$58:$P$999,'23'!$G$58:$G$999,'FEED IN PK2'!F39,'23'!$F$58:$F$999,'FEED IN PK2'!H39)</f>
        <v>0</v>
      </c>
      <c r="AG39" s="62">
        <f>SUMIFS('24'!$P$3:$P$1000,'24'!$G$3:$G$1000,'FEED IN PK2'!F39,'24'!$F$3:$F$1000,'FEED IN PK2'!H39)</f>
        <v>0</v>
      </c>
      <c r="AH39" s="62">
        <f>SUMIFS('25'!$P$237:$P$1000,'25'!$G$237:$G$1000,'FEED IN PK2'!F39,'25'!$F$237:$F$1000,'FEED IN PK2'!H39)</f>
        <v>0</v>
      </c>
      <c r="AI39" s="62">
        <f>SUMIFS('26'!$P$3:$P$1000,'26'!$G$3:$G$1000,'FEED IN PK2'!F39,'26'!$F$3:$F$1000,'FEED IN PK2'!H39)</f>
        <v>0</v>
      </c>
      <c r="AJ39" s="62">
        <f>SUMIFS('27'!$P$71:$P$1000,'27'!$G$71:$G$1000,'FEED IN PK2'!F39,'27'!$F$71:$F$1000,'FEED IN PK2'!H39)</f>
        <v>0</v>
      </c>
      <c r="AK39" s="62">
        <f>SUMIFS('28'!$P$3:$P$1000,'28'!$G$3:$G$1000,'FEED IN PK2'!F39,'28'!$F$3:$F$1000,'FEED IN PK2'!H39)</f>
        <v>0</v>
      </c>
      <c r="AL39" s="62">
        <f>SUMIFS('29'!$P$3:$P$1000,'29'!$G$3:$G$1000,'FEED IN PK2'!F39,'29'!$F$3:$F$1000,'FEED IN PK2'!H39)</f>
        <v>0</v>
      </c>
      <c r="AM39" s="62">
        <f>SUMIFS('30'!$P$3:$P$1000,'30'!$G$3:$G$1000,'FEED IN PK2'!F39,'30'!$F$3:$F$1000,'FEED IN PK2'!H39)</f>
        <v>0</v>
      </c>
      <c r="AN39" s="62">
        <f>SUMIFS('31'!$P$3:$P$1000,'31'!$G$3:$G$1000,'FEED IN PK2'!F39,'31'!$F$3:$F$1000,'FEED IN PK2'!H39)</f>
        <v>0</v>
      </c>
      <c r="AO39" s="50" t="e">
        <f t="shared" si="1"/>
        <v>#VALUE!</v>
      </c>
    </row>
    <row r="40" spans="2:41" ht="15.75" x14ac:dyDescent="0.25">
      <c r="B40" s="5">
        <v>35</v>
      </c>
      <c r="C40" s="6">
        <v>549</v>
      </c>
      <c r="D40" s="7" t="s">
        <v>33</v>
      </c>
      <c r="E40" s="15">
        <v>25</v>
      </c>
      <c r="F40" s="4">
        <v>549</v>
      </c>
      <c r="G40" s="9"/>
      <c r="H40" s="70" t="s">
        <v>251</v>
      </c>
      <c r="I40" s="15">
        <v>25</v>
      </c>
      <c r="J40" s="62">
        <f>SUMIFS('1'!$P$3:$P$1000,'1'!$G$3:$G$1000,'FEED IN PK2'!F40,'1'!$F$3:$F$1000,'FEED IN PK2'!H40)</f>
        <v>0</v>
      </c>
      <c r="K40" s="62">
        <f>SUMIFS('2'!$P$69:$P$1000,'2'!$G$69:$G$1000,'FEED IN PK2'!F40,'2'!$F$69:$F$1000,'FEED IN PK2'!H40)</f>
        <v>0</v>
      </c>
      <c r="L40" s="62">
        <f>SUMIFS('3'!$P$3:$P$1000,'3'!$G$3:$G$1000,'FEED IN PK2'!F40,'3'!$F$3:$F$1000,'FEED IN PK2'!H40)</f>
        <v>0</v>
      </c>
      <c r="M40" s="62">
        <f>SUMIFS('4'!$P$69:$P$998,'4'!$G$69:$G$998,'FEED IN PK2'!F40,'4'!$F$69:$F$998,'FEED IN PK2'!H40)</f>
        <v>0</v>
      </c>
      <c r="N40" s="62">
        <f>SUMIFS('5'!$P$63:$P$1000,'5'!$G$63:$G$1000,'FEED IN PK2'!F40,'5'!$F$63:$F$1000,'FEED IN PK2'!H40)</f>
        <v>0</v>
      </c>
      <c r="O40" s="62">
        <f>SUMIFS('6'!$P$3:$P$1000,'6'!$G$3:$G$1000,'FEED IN PK2'!F40,'6'!$F$3:$F$1000,'FEED IN PK2'!H40)</f>
        <v>0</v>
      </c>
      <c r="P40" s="62">
        <f>SUMIFS('7'!$P$3:$P$1000,'7'!$G$3:$G$1000,'FEED IN PK2'!F40,'7'!$F$3:$F$1000,'FEED IN PK2'!H40)</f>
        <v>0</v>
      </c>
      <c r="Q40" s="62">
        <f>SUMIFS('8'!$P$3:$P$1000,'8'!$G$3:$G$1000,'FEED IN PK2'!F40,'8'!$F$3:$F$1000,'FEED IN PK2'!H40)</f>
        <v>0</v>
      </c>
      <c r="R40" s="62">
        <f>SUMIFS('9'!$P$3:$P$1000,'9'!$G$3:$G$1000,'FEED IN PK2'!F40,'9'!$F$3:$F$1000,'FEED IN PK2'!H40)</f>
        <v>0</v>
      </c>
      <c r="S40" s="62">
        <f>SUMIFS('10'!$P$271:$P$998,'10'!$G$271:$G$998,'FEED IN PK2'!F40,'10'!$F$271:$F$998,'FEED IN PK2'!H40)</f>
        <v>0</v>
      </c>
      <c r="T40" s="62">
        <f>SUMIFS('11'!$P$3:$P$1000,'11'!$G$3:$G$1000,'FEED IN PK2'!F40,'11'!$F$3:$F$1000,'FEED IN PK2'!H40)</f>
        <v>0</v>
      </c>
      <c r="U40" s="62">
        <f>SUMIFS('12'!$P$3:$P$1000,'12'!$G$3:$G$1000,'FEED IN PK2'!F40,'12'!$F$3:$F$1000,'FEED IN PK2'!H40)</f>
        <v>0</v>
      </c>
      <c r="V40" s="62">
        <f>SUMIFS('13'!$P$3:$P$1000,'13'!$G$3:$G$1000,'FEED IN PK2'!F40,'13'!$F$3:$F$1000,'FEED IN PK2'!H40)</f>
        <v>0</v>
      </c>
      <c r="W40" s="62">
        <f>SUMIFS('14'!$P$3:$P$1000,'14'!$G$3:$G$1000,'FEED IN PK2'!F40,'14'!$F$3:$F$1000,'FEED IN PK2'!H40)</f>
        <v>0</v>
      </c>
      <c r="X40" s="62">
        <f>SUMIFS('15'!$P$3:$P$1000,'15'!$G$3:$G$1000,'FEED IN PK2'!F40,'15'!$F$3:$F$1000,'FEED IN PK2'!H40)</f>
        <v>0</v>
      </c>
      <c r="Y40" s="62">
        <f>SUMIFS('16'!$P$77:$P$1000,'16'!$G$77:$G$1000,'FEED IN PK2'!F40,'16'!$F$77:$F$1000,'FEED IN PK2'!H40)</f>
        <v>0</v>
      </c>
      <c r="Z40" s="62">
        <f>SUMIFS('17'!$P$77:$P$998,'17'!$G$77:$G$998,'FEED IN PK2'!F40,'17'!$F$77:$F$998,'FEED IN PK2'!H40)</f>
        <v>0</v>
      </c>
      <c r="AA40" s="62" t="e">
        <f>SUMIFS('18'!$P$3:$P$1000,'18'!$G$324:$G$1000,'FEED IN PK2'!F40,'18'!$F$324:$F$1000,'FEED IN PK2'!H40)</f>
        <v>#VALUE!</v>
      </c>
      <c r="AB40" s="62">
        <f>SUMIFS('19'!$P$3:$P$1000,'19'!$G$3:$G$1000,'FEED IN PK2'!F40,'19'!$F$3:$F$1000,'FEED IN PK2'!H40)</f>
        <v>0</v>
      </c>
      <c r="AC40" s="62" t="e">
        <f>SUMIFS('20'!$P$69:$P$1000,'20'!$G$580:$G$1000,'FEED IN PK2'!F40,'20'!$F$580:$F$1000,'FEED IN PK2'!H40)</f>
        <v>#VALUE!</v>
      </c>
      <c r="AD40" s="62" t="e">
        <f>SUMIFS('21'!$P$34:$P$1000,'21'!$G$387:$G$1000,'FEED IN PK2'!F40,'21'!$F$387:$F$1000,'FEED IN PK2'!H40)</f>
        <v>#VALUE!</v>
      </c>
      <c r="AE40" s="62">
        <f>SUMIFS('22'!$P$3:$P$1000,'22'!$G$3:$G$1000,'FEED IN PK2'!F40,'22'!$F$3:$F$1000,'FEED IN PK2'!H40)</f>
        <v>0</v>
      </c>
      <c r="AF40" s="62">
        <f>SUMIFS('23'!$P$58:$P$999,'23'!$G$58:$G$999,'FEED IN PK2'!F40,'23'!$F$58:$F$999,'FEED IN PK2'!H40)</f>
        <v>0</v>
      </c>
      <c r="AG40" s="62">
        <f>SUMIFS('24'!$P$3:$P$1000,'24'!$G$3:$G$1000,'FEED IN PK2'!F40,'24'!$F$3:$F$1000,'FEED IN PK2'!H40)</f>
        <v>0</v>
      </c>
      <c r="AH40" s="62">
        <f>SUMIFS('25'!$P$237:$P$1000,'25'!$G$237:$G$1000,'FEED IN PK2'!F40,'25'!$F$237:$F$1000,'FEED IN PK2'!H40)</f>
        <v>0</v>
      </c>
      <c r="AI40" s="62">
        <f>SUMIFS('26'!$P$3:$P$1000,'26'!$G$3:$G$1000,'FEED IN PK2'!F40,'26'!$F$3:$F$1000,'FEED IN PK2'!H40)</f>
        <v>0</v>
      </c>
      <c r="AJ40" s="62">
        <f>SUMIFS('27'!$P$71:$P$1000,'27'!$G$71:$G$1000,'FEED IN PK2'!F40,'27'!$F$71:$F$1000,'FEED IN PK2'!H40)</f>
        <v>0</v>
      </c>
      <c r="AK40" s="62">
        <f>SUMIFS('28'!$P$3:$P$1000,'28'!$G$3:$G$1000,'FEED IN PK2'!F40,'28'!$F$3:$F$1000,'FEED IN PK2'!H40)</f>
        <v>0</v>
      </c>
      <c r="AL40" s="62">
        <f>SUMIFS('29'!$P$3:$P$1000,'29'!$G$3:$G$1000,'FEED IN PK2'!F40,'29'!$F$3:$F$1000,'FEED IN PK2'!H40)</f>
        <v>0</v>
      </c>
      <c r="AM40" s="62">
        <f>SUMIFS('30'!$P$3:$P$1000,'30'!$G$3:$G$1000,'FEED IN PK2'!F40,'30'!$F$3:$F$1000,'FEED IN PK2'!H40)</f>
        <v>0</v>
      </c>
      <c r="AN40" s="62">
        <f>SUMIFS('31'!$P$3:$P$1000,'31'!$G$3:$G$1000,'FEED IN PK2'!F40,'31'!$F$3:$F$1000,'FEED IN PK2'!H40)</f>
        <v>0</v>
      </c>
      <c r="AO40" s="50" t="e">
        <f t="shared" si="1"/>
        <v>#VALUE!</v>
      </c>
    </row>
    <row r="41" spans="2:41" ht="15.75" x14ac:dyDescent="0.25">
      <c r="B41" s="5">
        <v>36</v>
      </c>
      <c r="C41" s="6" t="s">
        <v>35</v>
      </c>
      <c r="D41" s="7" t="s">
        <v>34</v>
      </c>
      <c r="E41" s="15">
        <v>25</v>
      </c>
      <c r="F41" s="4" t="s">
        <v>35</v>
      </c>
      <c r="G41" s="9"/>
      <c r="H41" s="70" t="s">
        <v>251</v>
      </c>
      <c r="I41" s="15">
        <v>25</v>
      </c>
      <c r="J41" s="62">
        <f>SUMIFS('1'!$P$3:$P$1000,'1'!$G$3:$G$1000,'FEED IN PK2'!F41,'1'!$F$3:$F$1000,'FEED IN PK2'!H41)</f>
        <v>0</v>
      </c>
      <c r="K41" s="62">
        <f>SUMIFS('2'!$P$69:$P$1000,'2'!$G$69:$G$1000,'FEED IN PK2'!F41,'2'!$F$69:$F$1000,'FEED IN PK2'!H41)</f>
        <v>0</v>
      </c>
      <c r="L41" s="62">
        <f>SUMIFS('3'!$P$3:$P$1000,'3'!$G$3:$G$1000,'FEED IN PK2'!F41,'3'!$F$3:$F$1000,'FEED IN PK2'!H41)</f>
        <v>0</v>
      </c>
      <c r="M41" s="62">
        <f>SUMIFS('4'!$P$69:$P$998,'4'!$G$69:$G$998,'FEED IN PK2'!F41,'4'!$F$69:$F$998,'FEED IN PK2'!H41)</f>
        <v>0</v>
      </c>
      <c r="N41" s="62">
        <f>SUMIFS('5'!$P$63:$P$1000,'5'!$G$63:$G$1000,'FEED IN PK2'!F41,'5'!$F$63:$F$1000,'FEED IN PK2'!H41)</f>
        <v>0</v>
      </c>
      <c r="O41" s="62">
        <f>SUMIFS('6'!$P$3:$P$1000,'6'!$G$3:$G$1000,'FEED IN PK2'!F41,'6'!$F$3:$F$1000,'FEED IN PK2'!H41)</f>
        <v>0</v>
      </c>
      <c r="P41" s="62">
        <f>SUMIFS('7'!$P$3:$P$1000,'7'!$G$3:$G$1000,'FEED IN PK2'!F41,'7'!$F$3:$F$1000,'FEED IN PK2'!H41)</f>
        <v>0</v>
      </c>
      <c r="Q41" s="62">
        <f>SUMIFS('8'!$P$3:$P$1000,'8'!$G$3:$G$1000,'FEED IN PK2'!F41,'8'!$F$3:$F$1000,'FEED IN PK2'!H41)</f>
        <v>0</v>
      </c>
      <c r="R41" s="62">
        <f>SUMIFS('9'!$P$3:$P$1000,'9'!$G$3:$G$1000,'FEED IN PK2'!F41,'9'!$F$3:$F$1000,'FEED IN PK2'!H41)</f>
        <v>0</v>
      </c>
      <c r="S41" s="62">
        <f>SUMIFS('10'!$P$271:$P$998,'10'!$G$271:$G$998,'FEED IN PK2'!F41,'10'!$F$271:$F$998,'FEED IN PK2'!H41)</f>
        <v>0</v>
      </c>
      <c r="T41" s="62">
        <f>SUMIFS('11'!$P$3:$P$1000,'11'!$G$3:$G$1000,'FEED IN PK2'!F41,'11'!$F$3:$F$1000,'FEED IN PK2'!H41)</f>
        <v>0</v>
      </c>
      <c r="U41" s="62">
        <f>SUMIFS('12'!$P$3:$P$1000,'12'!$G$3:$G$1000,'FEED IN PK2'!F41,'12'!$F$3:$F$1000,'FEED IN PK2'!H41)</f>
        <v>0</v>
      </c>
      <c r="V41" s="62">
        <f>SUMIFS('13'!$P$3:$P$1000,'13'!$G$3:$G$1000,'FEED IN PK2'!F41,'13'!$F$3:$F$1000,'FEED IN PK2'!H41)</f>
        <v>0</v>
      </c>
      <c r="W41" s="62">
        <f>SUMIFS('14'!$P$3:$P$1000,'14'!$G$3:$G$1000,'FEED IN PK2'!F41,'14'!$F$3:$F$1000,'FEED IN PK2'!H41)</f>
        <v>0</v>
      </c>
      <c r="X41" s="62">
        <f>SUMIFS('15'!$P$3:$P$1000,'15'!$G$3:$G$1000,'FEED IN PK2'!F41,'15'!$F$3:$F$1000,'FEED IN PK2'!H41)</f>
        <v>0</v>
      </c>
      <c r="Y41" s="62">
        <f>SUMIFS('16'!$P$77:$P$1000,'16'!$G$77:$G$1000,'FEED IN PK2'!F41,'16'!$F$77:$F$1000,'FEED IN PK2'!H41)</f>
        <v>0</v>
      </c>
      <c r="Z41" s="62">
        <f>SUMIFS('17'!$P$77:$P$998,'17'!$G$77:$G$998,'FEED IN PK2'!F41,'17'!$F$77:$F$998,'FEED IN PK2'!H41)</f>
        <v>0</v>
      </c>
      <c r="AA41" s="62" t="e">
        <f>SUMIFS('18'!$P$3:$P$1000,'18'!$G$324:$G$1000,'FEED IN PK2'!F41,'18'!$F$324:$F$1000,'FEED IN PK2'!H41)</f>
        <v>#VALUE!</v>
      </c>
      <c r="AB41" s="62">
        <f>SUMIFS('19'!$P$3:$P$1000,'19'!$G$3:$G$1000,'FEED IN PK2'!F41,'19'!$F$3:$F$1000,'FEED IN PK2'!H41)</f>
        <v>0</v>
      </c>
      <c r="AC41" s="62" t="e">
        <f>SUMIFS('20'!$P$69:$P$1000,'20'!$G$580:$G$1000,'FEED IN PK2'!F41,'20'!$F$580:$F$1000,'FEED IN PK2'!H41)</f>
        <v>#VALUE!</v>
      </c>
      <c r="AD41" s="62" t="e">
        <f>SUMIFS('21'!$P$34:$P$1000,'21'!$G$387:$G$1000,'FEED IN PK2'!F41,'21'!$F$387:$F$1000,'FEED IN PK2'!H41)</f>
        <v>#VALUE!</v>
      </c>
      <c r="AE41" s="62">
        <f>SUMIFS('22'!$P$3:$P$1000,'22'!$G$3:$G$1000,'FEED IN PK2'!F41,'22'!$F$3:$F$1000,'FEED IN PK2'!H41)</f>
        <v>0</v>
      </c>
      <c r="AF41" s="62">
        <f>SUMIFS('23'!$P$58:$P$999,'23'!$G$58:$G$999,'FEED IN PK2'!F41,'23'!$F$58:$F$999,'FEED IN PK2'!H41)</f>
        <v>0</v>
      </c>
      <c r="AG41" s="62">
        <f>SUMIFS('24'!$P$3:$P$1000,'24'!$G$3:$G$1000,'FEED IN PK2'!F41,'24'!$F$3:$F$1000,'FEED IN PK2'!H41)</f>
        <v>0</v>
      </c>
      <c r="AH41" s="62">
        <f>SUMIFS('25'!$P$237:$P$1000,'25'!$G$237:$G$1000,'FEED IN PK2'!F41,'25'!$F$237:$F$1000,'FEED IN PK2'!H41)</f>
        <v>0</v>
      </c>
      <c r="AI41" s="62">
        <f>SUMIFS('26'!$P$3:$P$1000,'26'!$G$3:$G$1000,'FEED IN PK2'!F41,'26'!$F$3:$F$1000,'FEED IN PK2'!H41)</f>
        <v>0</v>
      </c>
      <c r="AJ41" s="62">
        <f>SUMIFS('27'!$P$71:$P$1000,'27'!$G$71:$G$1000,'FEED IN PK2'!F41,'27'!$F$71:$F$1000,'FEED IN PK2'!H41)</f>
        <v>0</v>
      </c>
      <c r="AK41" s="62">
        <f>SUMIFS('28'!$P$3:$P$1000,'28'!$G$3:$G$1000,'FEED IN PK2'!F41,'28'!$F$3:$F$1000,'FEED IN PK2'!H41)</f>
        <v>0</v>
      </c>
      <c r="AL41" s="62">
        <f>SUMIFS('29'!$P$3:$P$1000,'29'!$G$3:$G$1000,'FEED IN PK2'!F41,'29'!$F$3:$F$1000,'FEED IN PK2'!H41)</f>
        <v>0</v>
      </c>
      <c r="AM41" s="62">
        <f>SUMIFS('30'!$P$3:$P$1000,'30'!$G$3:$G$1000,'FEED IN PK2'!F41,'30'!$F$3:$F$1000,'FEED IN PK2'!H41)</f>
        <v>0</v>
      </c>
      <c r="AN41" s="62">
        <f>SUMIFS('31'!$P$3:$P$1000,'31'!$G$3:$G$1000,'FEED IN PK2'!F41,'31'!$F$3:$F$1000,'FEED IN PK2'!H41)</f>
        <v>0</v>
      </c>
      <c r="AO41" s="50" t="e">
        <f t="shared" si="1"/>
        <v>#VALUE!</v>
      </c>
    </row>
    <row r="42" spans="2:41" ht="15.75" x14ac:dyDescent="0.25">
      <c r="B42" s="5">
        <v>37</v>
      </c>
      <c r="C42" s="6" t="s">
        <v>16</v>
      </c>
      <c r="D42" s="7" t="s">
        <v>34</v>
      </c>
      <c r="E42" s="15">
        <v>25</v>
      </c>
      <c r="F42" s="4" t="s">
        <v>16</v>
      </c>
      <c r="G42" s="9"/>
      <c r="H42" s="70" t="s">
        <v>251</v>
      </c>
      <c r="I42" s="15">
        <v>25</v>
      </c>
      <c r="J42" s="62">
        <f>SUMIFS('1'!$P$3:$P$1000,'1'!$G$3:$G$1000,'FEED IN PK2'!F42,'1'!$F$3:$F$1000,'FEED IN PK2'!H42)</f>
        <v>0</v>
      </c>
      <c r="K42" s="62">
        <f>SUMIFS('2'!$P$69:$P$1000,'2'!$G$69:$G$1000,'FEED IN PK2'!F42,'2'!$F$69:$F$1000,'FEED IN PK2'!H42)</f>
        <v>0</v>
      </c>
      <c r="L42" s="62">
        <f>SUMIFS('3'!$P$3:$P$1000,'3'!$G$3:$G$1000,'FEED IN PK2'!F42,'3'!$F$3:$F$1000,'FEED IN PK2'!H42)</f>
        <v>0</v>
      </c>
      <c r="M42" s="62">
        <f>SUMIFS('4'!$P$69:$P$998,'4'!$G$69:$G$998,'FEED IN PK2'!F42,'4'!$F$69:$F$998,'FEED IN PK2'!H42)</f>
        <v>0</v>
      </c>
      <c r="N42" s="62">
        <f>SUMIFS('5'!$P$63:$P$1000,'5'!$G$63:$G$1000,'FEED IN PK2'!F42,'5'!$F$63:$F$1000,'FEED IN PK2'!H42)</f>
        <v>0</v>
      </c>
      <c r="O42" s="62">
        <f>SUMIFS('6'!$P$3:$P$1000,'6'!$G$3:$G$1000,'FEED IN PK2'!F42,'6'!$F$3:$F$1000,'FEED IN PK2'!H42)</f>
        <v>0</v>
      </c>
      <c r="P42" s="62">
        <f>SUMIFS('7'!$P$3:$P$1000,'7'!$G$3:$G$1000,'FEED IN PK2'!F42,'7'!$F$3:$F$1000,'FEED IN PK2'!H42)</f>
        <v>0</v>
      </c>
      <c r="Q42" s="62">
        <f>SUMIFS('8'!$P$3:$P$1000,'8'!$G$3:$G$1000,'FEED IN PK2'!F42,'8'!$F$3:$F$1000,'FEED IN PK2'!H42)</f>
        <v>0</v>
      </c>
      <c r="R42" s="62">
        <f>SUMIFS('9'!$P$3:$P$1000,'9'!$G$3:$G$1000,'FEED IN PK2'!F42,'9'!$F$3:$F$1000,'FEED IN PK2'!H42)</f>
        <v>0</v>
      </c>
      <c r="S42" s="62">
        <f>SUMIFS('10'!$P$271:$P$998,'10'!$G$271:$G$998,'FEED IN PK2'!F42,'10'!$F$271:$F$998,'FEED IN PK2'!H42)</f>
        <v>0</v>
      </c>
      <c r="T42" s="62">
        <f>SUMIFS('11'!$P$3:$P$1000,'11'!$G$3:$G$1000,'FEED IN PK2'!F42,'11'!$F$3:$F$1000,'FEED IN PK2'!H42)</f>
        <v>0</v>
      </c>
      <c r="U42" s="62">
        <f>SUMIFS('12'!$P$3:$P$1000,'12'!$G$3:$G$1000,'FEED IN PK2'!F42,'12'!$F$3:$F$1000,'FEED IN PK2'!H42)</f>
        <v>0</v>
      </c>
      <c r="V42" s="62">
        <f>SUMIFS('13'!$P$3:$P$1000,'13'!$G$3:$G$1000,'FEED IN PK2'!F42,'13'!$F$3:$F$1000,'FEED IN PK2'!H42)</f>
        <v>0</v>
      </c>
      <c r="W42" s="62">
        <f>SUMIFS('14'!$P$3:$P$1000,'14'!$G$3:$G$1000,'FEED IN PK2'!F42,'14'!$F$3:$F$1000,'FEED IN PK2'!H42)</f>
        <v>0</v>
      </c>
      <c r="X42" s="62">
        <f>SUMIFS('15'!$P$3:$P$1000,'15'!$G$3:$G$1000,'FEED IN PK2'!F42,'15'!$F$3:$F$1000,'FEED IN PK2'!H42)</f>
        <v>0</v>
      </c>
      <c r="Y42" s="62">
        <f>SUMIFS('16'!$P$77:$P$1000,'16'!$G$77:$G$1000,'FEED IN PK2'!F42,'16'!$F$77:$F$1000,'FEED IN PK2'!H42)</f>
        <v>0</v>
      </c>
      <c r="Z42" s="62">
        <f>SUMIFS('17'!$P$77:$P$998,'17'!$G$77:$G$998,'FEED IN PK2'!F42,'17'!$F$77:$F$998,'FEED IN PK2'!H42)</f>
        <v>0</v>
      </c>
      <c r="AA42" s="62" t="e">
        <f>SUMIFS('18'!$P$3:$P$1000,'18'!$G$324:$G$1000,'FEED IN PK2'!F42,'18'!$F$324:$F$1000,'FEED IN PK2'!H42)</f>
        <v>#VALUE!</v>
      </c>
      <c r="AB42" s="62">
        <f>SUMIFS('19'!$P$3:$P$1000,'19'!$G$3:$G$1000,'FEED IN PK2'!F42,'19'!$F$3:$F$1000,'FEED IN PK2'!H42)</f>
        <v>0</v>
      </c>
      <c r="AC42" s="62" t="e">
        <f>SUMIFS('20'!$P$69:$P$1000,'20'!$G$580:$G$1000,'FEED IN PK2'!F42,'20'!$F$580:$F$1000,'FEED IN PK2'!H42)</f>
        <v>#VALUE!</v>
      </c>
      <c r="AD42" s="62" t="e">
        <f>SUMIFS('21'!$P$34:$P$1000,'21'!$G$387:$G$1000,'FEED IN PK2'!F42,'21'!$F$387:$F$1000,'FEED IN PK2'!H42)</f>
        <v>#VALUE!</v>
      </c>
      <c r="AE42" s="62">
        <f>SUMIFS('22'!$P$3:$P$1000,'22'!$G$3:$G$1000,'FEED IN PK2'!F42,'22'!$F$3:$F$1000,'FEED IN PK2'!H42)</f>
        <v>0</v>
      </c>
      <c r="AF42" s="62">
        <f>SUMIFS('23'!$P$58:$P$999,'23'!$G$58:$G$999,'FEED IN PK2'!F42,'23'!$F$58:$F$999,'FEED IN PK2'!H42)</f>
        <v>0</v>
      </c>
      <c r="AG42" s="62">
        <f>SUMIFS('24'!$P$3:$P$1000,'24'!$G$3:$G$1000,'FEED IN PK2'!F42,'24'!$F$3:$F$1000,'FEED IN PK2'!H42)</f>
        <v>0</v>
      </c>
      <c r="AH42" s="62">
        <f>SUMIFS('25'!$P$237:$P$1000,'25'!$G$237:$G$1000,'FEED IN PK2'!F42,'25'!$F$237:$F$1000,'FEED IN PK2'!H42)</f>
        <v>0</v>
      </c>
      <c r="AI42" s="62">
        <f>SUMIFS('26'!$P$3:$P$1000,'26'!$G$3:$G$1000,'FEED IN PK2'!F42,'26'!$F$3:$F$1000,'FEED IN PK2'!H42)</f>
        <v>0</v>
      </c>
      <c r="AJ42" s="62">
        <f>SUMIFS('27'!$P$71:$P$1000,'27'!$G$71:$G$1000,'FEED IN PK2'!F42,'27'!$F$71:$F$1000,'FEED IN PK2'!H42)</f>
        <v>0</v>
      </c>
      <c r="AK42" s="62">
        <f>SUMIFS('28'!$P$3:$P$1000,'28'!$G$3:$G$1000,'FEED IN PK2'!F42,'28'!$F$3:$F$1000,'FEED IN PK2'!H42)</f>
        <v>0</v>
      </c>
      <c r="AL42" s="62">
        <f>SUMIFS('29'!$P$3:$P$1000,'29'!$G$3:$G$1000,'FEED IN PK2'!F42,'29'!$F$3:$F$1000,'FEED IN PK2'!H42)</f>
        <v>0</v>
      </c>
      <c r="AM42" s="62">
        <f>SUMIFS('30'!$P$3:$P$1000,'30'!$G$3:$G$1000,'FEED IN PK2'!F42,'30'!$F$3:$F$1000,'FEED IN PK2'!H42)</f>
        <v>0</v>
      </c>
      <c r="AN42" s="62">
        <f>SUMIFS('31'!$P$3:$P$1000,'31'!$G$3:$G$1000,'FEED IN PK2'!F42,'31'!$F$3:$F$1000,'FEED IN PK2'!H42)</f>
        <v>0</v>
      </c>
      <c r="AO42" s="50" t="e">
        <f t="shared" si="1"/>
        <v>#VALUE!</v>
      </c>
    </row>
    <row r="43" spans="2:41" ht="15.75" x14ac:dyDescent="0.25">
      <c r="B43" s="5">
        <v>38</v>
      </c>
      <c r="C43" s="6">
        <v>551</v>
      </c>
      <c r="D43" s="7" t="s">
        <v>34</v>
      </c>
      <c r="E43" s="15">
        <v>25</v>
      </c>
      <c r="F43" s="4">
        <v>551</v>
      </c>
      <c r="G43" s="9"/>
      <c r="H43" s="70" t="s">
        <v>251</v>
      </c>
      <c r="I43" s="15">
        <v>25</v>
      </c>
      <c r="J43" s="62">
        <f>SUMIFS('1'!$P$3:$P$1000,'1'!$G$3:$G$1000,'FEED IN PK2'!F43,'1'!$F$3:$F$1000,'FEED IN PK2'!H43)</f>
        <v>0</v>
      </c>
      <c r="K43" s="62">
        <f>SUMIFS('2'!$P$69:$P$1000,'2'!$G$69:$G$1000,'FEED IN PK2'!F43,'2'!$F$69:$F$1000,'FEED IN PK2'!H43)</f>
        <v>0</v>
      </c>
      <c r="L43" s="62">
        <f>SUMIFS('3'!$P$3:$P$1000,'3'!$G$3:$G$1000,'FEED IN PK2'!F43,'3'!$F$3:$F$1000,'FEED IN PK2'!H43)</f>
        <v>0</v>
      </c>
      <c r="M43" s="62">
        <f>SUMIFS('4'!$P$69:$P$998,'4'!$G$69:$G$998,'FEED IN PK2'!F43,'4'!$F$69:$F$998,'FEED IN PK2'!H43)</f>
        <v>0</v>
      </c>
      <c r="N43" s="62">
        <f>SUMIFS('5'!$P$63:$P$1000,'5'!$G$63:$G$1000,'FEED IN PK2'!F43,'5'!$F$63:$F$1000,'FEED IN PK2'!H43)</f>
        <v>0</v>
      </c>
      <c r="O43" s="62">
        <f>SUMIFS('6'!$P$3:$P$1000,'6'!$G$3:$G$1000,'FEED IN PK2'!F43,'6'!$F$3:$F$1000,'FEED IN PK2'!H43)</f>
        <v>0</v>
      </c>
      <c r="P43" s="62">
        <f>SUMIFS('7'!$P$3:$P$1000,'7'!$G$3:$G$1000,'FEED IN PK2'!F43,'7'!$F$3:$F$1000,'FEED IN PK2'!H43)</f>
        <v>0</v>
      </c>
      <c r="Q43" s="62">
        <f>SUMIFS('8'!$P$3:$P$1000,'8'!$G$3:$G$1000,'FEED IN PK2'!F43,'8'!$F$3:$F$1000,'FEED IN PK2'!H43)</f>
        <v>0</v>
      </c>
      <c r="R43" s="62">
        <f>SUMIFS('9'!$P$3:$P$1000,'9'!$G$3:$G$1000,'FEED IN PK2'!F43,'9'!$F$3:$F$1000,'FEED IN PK2'!H43)</f>
        <v>0</v>
      </c>
      <c r="S43" s="62">
        <f>SUMIFS('10'!$P$271:$P$998,'10'!$G$271:$G$998,'FEED IN PK2'!F43,'10'!$F$271:$F$998,'FEED IN PK2'!H43)</f>
        <v>0</v>
      </c>
      <c r="T43" s="62">
        <f>SUMIFS('11'!$P$3:$P$1000,'11'!$G$3:$G$1000,'FEED IN PK2'!F43,'11'!$F$3:$F$1000,'FEED IN PK2'!H43)</f>
        <v>0</v>
      </c>
      <c r="U43" s="62">
        <f>SUMIFS('12'!$P$3:$P$1000,'12'!$G$3:$G$1000,'FEED IN PK2'!F43,'12'!$F$3:$F$1000,'FEED IN PK2'!H43)</f>
        <v>0</v>
      </c>
      <c r="V43" s="62">
        <f>SUMIFS('13'!$P$3:$P$1000,'13'!$G$3:$G$1000,'FEED IN PK2'!F43,'13'!$F$3:$F$1000,'FEED IN PK2'!H43)</f>
        <v>0</v>
      </c>
      <c r="W43" s="62">
        <f>SUMIFS('14'!$P$3:$P$1000,'14'!$G$3:$G$1000,'FEED IN PK2'!F43,'14'!$F$3:$F$1000,'FEED IN PK2'!H43)</f>
        <v>0</v>
      </c>
      <c r="X43" s="62">
        <f>SUMIFS('15'!$P$3:$P$1000,'15'!$G$3:$G$1000,'FEED IN PK2'!F43,'15'!$F$3:$F$1000,'FEED IN PK2'!H43)</f>
        <v>0</v>
      </c>
      <c r="Y43" s="62">
        <f>SUMIFS('16'!$P$77:$P$1000,'16'!$G$77:$G$1000,'FEED IN PK2'!F43,'16'!$F$77:$F$1000,'FEED IN PK2'!H43)</f>
        <v>0</v>
      </c>
      <c r="Z43" s="62">
        <f>SUMIFS('17'!$P$77:$P$998,'17'!$G$77:$G$998,'FEED IN PK2'!F43,'17'!$F$77:$F$998,'FEED IN PK2'!H43)</f>
        <v>0</v>
      </c>
      <c r="AA43" s="62" t="e">
        <f>SUMIFS('18'!$P$3:$P$1000,'18'!$G$324:$G$1000,'FEED IN PK2'!F43,'18'!$F$324:$F$1000,'FEED IN PK2'!H43)</f>
        <v>#VALUE!</v>
      </c>
      <c r="AB43" s="62">
        <f>SUMIFS('19'!$P$3:$P$1000,'19'!$G$3:$G$1000,'FEED IN PK2'!F43,'19'!$F$3:$F$1000,'FEED IN PK2'!H43)</f>
        <v>0</v>
      </c>
      <c r="AC43" s="62" t="e">
        <f>SUMIFS('20'!$P$69:$P$1000,'20'!$G$580:$G$1000,'FEED IN PK2'!F43,'20'!$F$580:$F$1000,'FEED IN PK2'!H43)</f>
        <v>#VALUE!</v>
      </c>
      <c r="AD43" s="62" t="e">
        <f>SUMIFS('21'!$P$34:$P$1000,'21'!$G$387:$G$1000,'FEED IN PK2'!F43,'21'!$F$387:$F$1000,'FEED IN PK2'!H43)</f>
        <v>#VALUE!</v>
      </c>
      <c r="AE43" s="62">
        <f>SUMIFS('22'!$P$3:$P$1000,'22'!$G$3:$G$1000,'FEED IN PK2'!F43,'22'!$F$3:$F$1000,'FEED IN PK2'!H43)</f>
        <v>0</v>
      </c>
      <c r="AF43" s="62">
        <f>SUMIFS('23'!$P$58:$P$999,'23'!$G$58:$G$999,'FEED IN PK2'!F43,'23'!$F$58:$F$999,'FEED IN PK2'!H43)</f>
        <v>0</v>
      </c>
      <c r="AG43" s="62">
        <f>SUMIFS('24'!$P$3:$P$1000,'24'!$G$3:$G$1000,'FEED IN PK2'!F43,'24'!$F$3:$F$1000,'FEED IN PK2'!H43)</f>
        <v>0</v>
      </c>
      <c r="AH43" s="62">
        <f>SUMIFS('25'!$P$237:$P$1000,'25'!$G$237:$G$1000,'FEED IN PK2'!F43,'25'!$F$237:$F$1000,'FEED IN PK2'!H43)</f>
        <v>0</v>
      </c>
      <c r="AI43" s="62">
        <f>SUMIFS('26'!$P$3:$P$1000,'26'!$G$3:$G$1000,'FEED IN PK2'!F43,'26'!$F$3:$F$1000,'FEED IN PK2'!H43)</f>
        <v>0</v>
      </c>
      <c r="AJ43" s="62">
        <f>SUMIFS('27'!$P$71:$P$1000,'27'!$G$71:$G$1000,'FEED IN PK2'!F43,'27'!$F$71:$F$1000,'FEED IN PK2'!H43)</f>
        <v>0</v>
      </c>
      <c r="AK43" s="62">
        <f>SUMIFS('28'!$P$3:$P$1000,'28'!$G$3:$G$1000,'FEED IN PK2'!F43,'28'!$F$3:$F$1000,'FEED IN PK2'!H43)</f>
        <v>0</v>
      </c>
      <c r="AL43" s="62">
        <f>SUMIFS('29'!$P$3:$P$1000,'29'!$G$3:$G$1000,'FEED IN PK2'!F43,'29'!$F$3:$F$1000,'FEED IN PK2'!H43)</f>
        <v>0</v>
      </c>
      <c r="AM43" s="62">
        <f>SUMIFS('30'!$P$3:$P$1000,'30'!$G$3:$G$1000,'FEED IN PK2'!F43,'30'!$F$3:$F$1000,'FEED IN PK2'!H43)</f>
        <v>0</v>
      </c>
      <c r="AN43" s="62">
        <f>SUMIFS('31'!$P$3:$P$1000,'31'!$G$3:$G$1000,'FEED IN PK2'!F43,'31'!$F$3:$F$1000,'FEED IN PK2'!H43)</f>
        <v>0</v>
      </c>
      <c r="AO43" s="50" t="e">
        <f t="shared" si="1"/>
        <v>#VALUE!</v>
      </c>
    </row>
    <row r="44" spans="2:41" ht="15.75" x14ac:dyDescent="0.25">
      <c r="B44" s="5">
        <v>39</v>
      </c>
      <c r="C44" s="6" t="s">
        <v>36</v>
      </c>
      <c r="D44" s="7" t="s">
        <v>34</v>
      </c>
      <c r="E44" s="15">
        <v>25</v>
      </c>
      <c r="F44" s="4">
        <v>551</v>
      </c>
      <c r="G44" s="9" t="s">
        <v>37</v>
      </c>
      <c r="H44" s="70" t="s">
        <v>251</v>
      </c>
      <c r="I44" s="15">
        <v>25</v>
      </c>
      <c r="J44" s="62">
        <f>SUMIFS('1'!$P$3:$P$1000,'1'!$G$3:$G$1000,'FEED IN PK2'!F44,'1'!$F$3:$F$1000,'FEED IN PK2'!H44,'1'!$I$3:$I$1000,'FEED IN PK2'!G44)</f>
        <v>0</v>
      </c>
      <c r="K44" s="62">
        <f>SUMIFS('2'!$P$69:$P$1000,'2'!$G$69:$G$1000,'FEED IN PK2'!F44,'2'!$F$69:$F$1000,'FEED IN PK2'!H44,'2'!$I$69:$I$1000,'FEED IN PK2'!G44)</f>
        <v>0</v>
      </c>
      <c r="L44" s="62">
        <f>SUMIFS('3'!$P$3:$P$1000,'3'!$G$3:$G$1000,'FEED IN PK2'!F44,'3'!$F$3:$F$1000,'FEED IN PK2'!H44,'3'!$I$3:$I$1000,'FEED IN PK2'!G44)</f>
        <v>0</v>
      </c>
      <c r="M44" s="62">
        <f>SUMIFS('4'!$P$69:$P$998,'4'!$G$69:$G$998,'FEED IN PK2'!F44,'4'!$F$69:$F$998,'FEED IN PK2'!H44,'4'!$I$69:$I$998,'FEED IN PK2'!G44)</f>
        <v>0</v>
      </c>
      <c r="N44" s="62">
        <f>SUMIFS('5'!$P$63:$P$1000,'5'!$G$63:$G$1000,'FEED IN PK2'!F44,'5'!$F$63:$F$1000,'FEED IN PK2'!H44,'5'!$I$63:$I$1000,'FEED IN PK2'!G44)</f>
        <v>0</v>
      </c>
      <c r="O44" s="62">
        <f>SUMIFS('6'!$P$3:$P$1000,'6'!$G$3:$G$1000,'FEED IN PK2'!F44,'6'!$F$3:$F$1000,'FEED IN PK2'!H44,'6'!$I$3:$I$1000,'FEED IN PK2'!G44)</f>
        <v>0</v>
      </c>
      <c r="P44" s="62">
        <f>SUMIFS('7'!$P$3:$P$1000,'7'!$G$3:$G$1000,'FEED IN PK2'!F44,'7'!$F$3:$F$1000,'FEED IN PK2'!H44,'7'!$I$3:$I$1000,'FEED IN PK2'!G44)</f>
        <v>0</v>
      </c>
      <c r="Q44" s="62">
        <f>SUMIFS('8'!$P$3:$P$1000,'8'!$G$3:$G$1000,'FEED IN PK2'!F44,'8'!$F$3:$F$1000,'FEED IN PK2'!H44,'8'!$I$3:$I$1000,'FEED IN PK2'!G44)</f>
        <v>0</v>
      </c>
      <c r="R44" s="62">
        <f>SUMIFS('9'!$P$3:$P$1000,'9'!$G$3:$G$1000,'FEED IN PK2'!F44,'9'!$F$3:$F$1000,'FEED IN PK2'!H44,'9'!$I$3:$I$1000,'FEED IN PK2'!G44)</f>
        <v>0</v>
      </c>
      <c r="S44" s="62">
        <f>SUMIFS('10'!$P$271:$P$998,'10'!$G$271:$G$998,'FEED IN PK2'!F44,'10'!$F$271:$F$998,'FEED IN PK2'!H44,'10'!$I$271:$I$998,'FEED IN PK2'!G44)</f>
        <v>0</v>
      </c>
      <c r="T44" s="62">
        <f>SUMIFS('11'!$P$3:$P$1000,'11'!$G$3:$G$1000,'FEED IN PK2'!F44,'11'!$F$3:$F$1000,'FEED IN PK2'!H44,'11'!$I$3:$I$1000,'FEED IN PK2'!G44)</f>
        <v>0</v>
      </c>
      <c r="U44" s="62">
        <f>SUMIFS('12'!$P$3:$P$1000,'12'!$G$3:$G$1000,'FEED IN PK2'!F44,'12'!$F$3:$F$1000,'FEED IN PK2'!H44,'12'!$I$3:$I$1000,'FEED IN PK2'!G44)</f>
        <v>0</v>
      </c>
      <c r="V44" s="62">
        <f>SUMIFS('13'!$P$3:$P$1000,'13'!$G$3:$G$1000,'FEED IN PK2'!F44,'13'!$F$3:$F$1000,'FEED IN PK2'!H44,'13'!$I$3:$I$1000,'FEED IN PK2'!G44)</f>
        <v>0</v>
      </c>
      <c r="W44" s="62">
        <f>SUMIFS('14'!$P$3:$P$1000,'14'!$G$3:$G$1000,'FEED IN PK2'!F44,'14'!$F$3:$F$1000,'FEED IN PK2'!H44,'14'!$I$3:$I$1000,'FEED IN PK2'!G44)</f>
        <v>0</v>
      </c>
      <c r="X44" s="62">
        <f>SUMIFS('15'!$P$3:$P$1000,'15'!$G$3:$G$1000,'FEED IN PK2'!F44,'15'!$F$3:$F$1000,'FEED IN PK2'!H44,'15'!$I$3:$I$1000,'FEED IN PK2'!G44)</f>
        <v>0</v>
      </c>
      <c r="Y44" s="62">
        <f>SUMIFS('16'!$P$77:$P$1000,'16'!$G$77:$G$1000,'FEED IN PK2'!F44,'16'!$F$77:$F$1000,'FEED IN PK2'!H44,'16'!$I$77:$I$1000,'FEED IN PK2'!G44)</f>
        <v>0</v>
      </c>
      <c r="Z44" s="62">
        <f>SUMIFS('17'!$P$77:$P$998,'17'!$G$77:$G$998,'FEED IN PK2'!F44,'17'!$F$77:$F$998,'FEED IN PK2'!H44,'17'!$I$77:$I$998,'FEED IN PK2'!G44)</f>
        <v>0</v>
      </c>
      <c r="AA44" s="62" t="e">
        <f>SUMIFS('18'!$P$3:$P$1000,'18'!$G$324:$G$1000,'FEED IN PK2'!F44,'18'!$F$324:$F$1000,'FEED IN PK2'!H44,'18'!$I$324:$I$1000,'FEED IN PK2'!G44)</f>
        <v>#VALUE!</v>
      </c>
      <c r="AB44" s="62">
        <f>SUMIFS('19'!$P$3:$P$1000,'19'!$G$3:$G$1000,'FEED IN PK2'!F44,'19'!$F$3:$F$1000,'FEED IN PK2'!H44,'19'!$I$3:$I$1000,'FEED IN PK2'!G44)</f>
        <v>0</v>
      </c>
      <c r="AC44" s="62" t="e">
        <f>SUMIFS('20'!$P$69:$P$1000,'20'!$G$580:$G$1000,'FEED IN PK2'!F44,'20'!$F$580:$F$1000,'FEED IN PK2'!H44,'20'!$I$580:$I$1000,'FEED IN PK2'!G44)</f>
        <v>#VALUE!</v>
      </c>
      <c r="AD44" s="62" t="e">
        <f>SUMIFS('21'!$P$34:$P$1000,'21'!$G$387:$G$1000,'FEED IN PK2'!F44,'21'!$F$387:$F$1000,'FEED IN PK2'!H44,'21'!$I$387:$I$1000,'FEED IN PK2'!G44)</f>
        <v>#VALUE!</v>
      </c>
      <c r="AE44" s="62">
        <f>SUMIFS('22'!$P$3:$P$1000,'22'!$G$3:$G$1000,'FEED IN PK2'!F44,'22'!$F$3:$F$1000,'FEED IN PK2'!H44,'22'!$I$3:$I$1000,'FEED IN PK2'!G44)</f>
        <v>0</v>
      </c>
      <c r="AF44" s="62">
        <f>SUMIFS('23'!$P$58:$P$999,'23'!$G$58:$G$999,'FEED IN PK2'!F44,'23'!$F$58:$F$999,'FEED IN PK2'!H44,'23'!$I$58:$I$999,'FEED IN PK2'!G44)</f>
        <v>0</v>
      </c>
      <c r="AG44" s="62">
        <f>SUMIFS('24'!$P$3:$P$1000,'24'!$G$3:$G$1000,'FEED IN PK2'!F44,'24'!$F$3:$F$1000,'FEED IN PK2'!H44,'24'!$I$3:$I$1000,'FEED IN PK2'!G44)</f>
        <v>0</v>
      </c>
      <c r="AH44" s="62">
        <f>SUMIFS('25'!$P$237:$P$1000,'25'!$G$237:$G$1000,'FEED IN PK2'!F44,'25'!$F$237:$F$1000,'FEED IN PK2'!H44,'25'!$I$237:$I$1000,'FEED IN PK2'!G44)</f>
        <v>0</v>
      </c>
      <c r="AI44" s="62">
        <f>SUMIFS('26'!$P$3:$P$1000,'26'!$G$3:$G$1000,'FEED IN PK2'!F44,'26'!$F$3:$F$1000,'FEED IN PK2'!H44,'26'!$I$3:$I$1000,'FEED IN PK2'!G44)</f>
        <v>0</v>
      </c>
      <c r="AJ44" s="62">
        <f>SUMIFS('27'!$P$71:$P$1000,'27'!$G$71:$G$1000,'FEED IN PK2'!F44,'27'!$F$71:$F$1000,'FEED IN PK2'!H44,'27'!$I$71:$I$1000,'FEED IN PK2'!G44)</f>
        <v>0</v>
      </c>
      <c r="AK44" s="62">
        <f>SUMIFS('28'!$P$3:$P$1000,'28'!$G$3:$G$1000,'FEED IN PK2'!F44,'28'!$F$3:$F$1000,'FEED IN PK2'!H44,'28'!$I$3:$I$1000,'FEED IN PK2'!G44)</f>
        <v>0</v>
      </c>
      <c r="AL44" s="62">
        <f>SUMIFS('29'!$P$3:$P$1000,'29'!$G$3:$G$1000,'FEED IN PK2'!F44,'29'!$F$3:$F$1000,'FEED IN PK2'!H44,'29'!$I$3:$I$1000,'FEED IN PK2'!G44)</f>
        <v>0</v>
      </c>
      <c r="AM44" s="62">
        <f>SUMIFS('30'!$P$3:$P$1000,'30'!$G$3:$G$1000,'FEED IN PK2'!F44,'30'!$F$3:$F$1000,'FEED IN PK2'!H44,'30'!$I$3:$I$1000,'FEED IN PK2'!G44)</f>
        <v>0</v>
      </c>
      <c r="AN44" s="62">
        <f>SUMIFS('31'!$P$3:$P$1000,'31'!$G$3:$G$1000,'FEED IN PK2'!F44,'31'!$F$3:$F$1000,'FEED IN PK2'!H44,'31'!$I$3:$I$1000,'FEED IN PK2'!G44)</f>
        <v>0</v>
      </c>
      <c r="AO44" s="50" t="e">
        <f t="shared" si="1"/>
        <v>#VALUE!</v>
      </c>
    </row>
    <row r="45" spans="2:41" ht="15.75" x14ac:dyDescent="0.25">
      <c r="B45" s="5">
        <v>40</v>
      </c>
      <c r="C45" s="6" t="s">
        <v>38</v>
      </c>
      <c r="D45" s="7" t="s">
        <v>34</v>
      </c>
      <c r="E45" s="15">
        <v>25</v>
      </c>
      <c r="F45" s="4" t="s">
        <v>38</v>
      </c>
      <c r="G45" s="9"/>
      <c r="H45" s="70" t="s">
        <v>251</v>
      </c>
      <c r="I45" s="15">
        <v>25</v>
      </c>
      <c r="J45" s="62">
        <f>SUMIFS('1'!$P$3:$P$1000,'1'!$G$3:$G$1000,'FEED IN PK2'!F45,'1'!$F$3:$F$1000,'FEED IN PK2'!H45)</f>
        <v>0</v>
      </c>
      <c r="K45" s="62">
        <f>SUMIFS('2'!$P$69:$P$1000,'2'!$G$69:$G$1000,'FEED IN PK2'!F45,'2'!$F$69:$F$1000,'FEED IN PK2'!H45)</f>
        <v>0</v>
      </c>
      <c r="L45" s="62">
        <f>SUMIFS('3'!$P$3:$P$1000,'3'!$G$3:$G$1000,'FEED IN PK2'!F45,'3'!$F$3:$F$1000,'FEED IN PK2'!H45)</f>
        <v>0</v>
      </c>
      <c r="M45" s="62">
        <f>SUMIFS('4'!$P$69:$P$998,'4'!$G$69:$G$998,'FEED IN PK2'!F45,'4'!$F$69:$F$998,'FEED IN PK2'!H45)</f>
        <v>0</v>
      </c>
      <c r="N45" s="62">
        <f>SUMIFS('5'!$P$63:$P$1000,'5'!$G$63:$G$1000,'FEED IN PK2'!F45,'5'!$F$63:$F$1000,'FEED IN PK2'!H45)</f>
        <v>0</v>
      </c>
      <c r="O45" s="62">
        <f>SUMIFS('6'!$P$3:$P$1000,'6'!$G$3:$G$1000,'FEED IN PK2'!F45,'6'!$F$3:$F$1000,'FEED IN PK2'!H45)</f>
        <v>0</v>
      </c>
      <c r="P45" s="62">
        <f>SUMIFS('7'!$P$3:$P$1000,'7'!$G$3:$G$1000,'FEED IN PK2'!F45,'7'!$F$3:$F$1000,'FEED IN PK2'!H45)</f>
        <v>0</v>
      </c>
      <c r="Q45" s="62">
        <f>SUMIFS('8'!$P$3:$P$1000,'8'!$G$3:$G$1000,'FEED IN PK2'!F45,'8'!$F$3:$F$1000,'FEED IN PK2'!H45)</f>
        <v>0</v>
      </c>
      <c r="R45" s="62">
        <f>SUMIFS('9'!$P$3:$P$1000,'9'!$G$3:$G$1000,'FEED IN PK2'!F45,'9'!$F$3:$F$1000,'FEED IN PK2'!H45)</f>
        <v>0</v>
      </c>
      <c r="S45" s="62">
        <f>SUMIFS('10'!$P$271:$P$998,'10'!$G$271:$G$998,'FEED IN PK2'!F45,'10'!$F$271:$F$998,'FEED IN PK2'!H45)</f>
        <v>0</v>
      </c>
      <c r="T45" s="62">
        <f>SUMIFS('11'!$P$3:$P$1000,'11'!$G$3:$G$1000,'FEED IN PK2'!F45,'11'!$F$3:$F$1000,'FEED IN PK2'!H45)</f>
        <v>0</v>
      </c>
      <c r="U45" s="62">
        <f>SUMIFS('12'!$P$3:$P$1000,'12'!$G$3:$G$1000,'FEED IN PK2'!F45,'12'!$F$3:$F$1000,'FEED IN PK2'!H45)</f>
        <v>0</v>
      </c>
      <c r="V45" s="62">
        <f>SUMIFS('13'!$P$3:$P$1000,'13'!$G$3:$G$1000,'FEED IN PK2'!F45,'13'!$F$3:$F$1000,'FEED IN PK2'!H45)</f>
        <v>0</v>
      </c>
      <c r="W45" s="62">
        <f>SUMIFS('14'!$P$3:$P$1000,'14'!$G$3:$G$1000,'FEED IN PK2'!F45,'14'!$F$3:$F$1000,'FEED IN PK2'!H45)</f>
        <v>0</v>
      </c>
      <c r="X45" s="62">
        <f>SUMIFS('15'!$P$3:$P$1000,'15'!$G$3:$G$1000,'FEED IN PK2'!F45,'15'!$F$3:$F$1000,'FEED IN PK2'!H45)</f>
        <v>0</v>
      </c>
      <c r="Y45" s="62">
        <f>SUMIFS('16'!$P$77:$P$1000,'16'!$G$77:$G$1000,'FEED IN PK2'!F45,'16'!$F$77:$F$1000,'FEED IN PK2'!H45)</f>
        <v>0</v>
      </c>
      <c r="Z45" s="62">
        <f>SUMIFS('17'!$P$77:$P$998,'17'!$G$77:$G$998,'FEED IN PK2'!F45,'17'!$F$77:$F$998,'FEED IN PK2'!H45)</f>
        <v>0</v>
      </c>
      <c r="AA45" s="62" t="e">
        <f>SUMIFS('18'!$P$3:$P$1000,'18'!$G$324:$G$1000,'FEED IN PK2'!F45,'18'!$F$324:$F$1000,'FEED IN PK2'!H45)</f>
        <v>#VALUE!</v>
      </c>
      <c r="AB45" s="62">
        <f>SUMIFS('19'!$P$3:$P$1000,'19'!$G$3:$G$1000,'FEED IN PK2'!F45,'19'!$F$3:$F$1000,'FEED IN PK2'!H45)</f>
        <v>0</v>
      </c>
      <c r="AC45" s="62" t="e">
        <f>SUMIFS('20'!$P$69:$P$1000,'20'!$G$580:$G$1000,'FEED IN PK2'!F45,'20'!$F$580:$F$1000,'FEED IN PK2'!H45)</f>
        <v>#VALUE!</v>
      </c>
      <c r="AD45" s="62" t="e">
        <f>SUMIFS('21'!$P$34:$P$1000,'21'!$G$387:$G$1000,'FEED IN PK2'!F45,'21'!$F$387:$F$1000,'FEED IN PK2'!H45)</f>
        <v>#VALUE!</v>
      </c>
      <c r="AE45" s="62">
        <f>SUMIFS('22'!$P$3:$P$1000,'22'!$G$3:$G$1000,'FEED IN PK2'!F45,'22'!$F$3:$F$1000,'FEED IN PK2'!H45)</f>
        <v>0</v>
      </c>
      <c r="AF45" s="62">
        <f>SUMIFS('23'!$P$58:$P$999,'23'!$G$58:$G$999,'FEED IN PK2'!F45,'23'!$F$58:$F$999,'FEED IN PK2'!H45)</f>
        <v>0</v>
      </c>
      <c r="AG45" s="62">
        <f>SUMIFS('24'!$P$3:$P$1000,'24'!$G$3:$G$1000,'FEED IN PK2'!F45,'24'!$F$3:$F$1000,'FEED IN PK2'!H45)</f>
        <v>0</v>
      </c>
      <c r="AH45" s="62">
        <f>SUMIFS('25'!$P$237:$P$1000,'25'!$G$237:$G$1000,'FEED IN PK2'!F45,'25'!$F$237:$F$1000,'FEED IN PK2'!H45)</f>
        <v>0</v>
      </c>
      <c r="AI45" s="62">
        <f>SUMIFS('26'!$P$3:$P$1000,'26'!$G$3:$G$1000,'FEED IN PK2'!F45,'26'!$F$3:$F$1000,'FEED IN PK2'!H45)</f>
        <v>0</v>
      </c>
      <c r="AJ45" s="62">
        <f>SUMIFS('27'!$P$71:$P$1000,'27'!$G$71:$G$1000,'FEED IN PK2'!F45,'27'!$F$71:$F$1000,'FEED IN PK2'!H45)</f>
        <v>0</v>
      </c>
      <c r="AK45" s="62">
        <f>SUMIFS('28'!$P$3:$P$1000,'28'!$G$3:$G$1000,'FEED IN PK2'!F45,'28'!$F$3:$F$1000,'FEED IN PK2'!H45)</f>
        <v>0</v>
      </c>
      <c r="AL45" s="62">
        <f>SUMIFS('29'!$P$3:$P$1000,'29'!$G$3:$G$1000,'FEED IN PK2'!F45,'29'!$F$3:$F$1000,'FEED IN PK2'!H45)</f>
        <v>0</v>
      </c>
      <c r="AM45" s="62">
        <f>SUMIFS('30'!$P$3:$P$1000,'30'!$G$3:$G$1000,'FEED IN PK2'!F45,'30'!$F$3:$F$1000,'FEED IN PK2'!H45)</f>
        <v>0</v>
      </c>
      <c r="AN45" s="62">
        <f>SUMIFS('31'!$P$3:$P$1000,'31'!$G$3:$G$1000,'FEED IN PK2'!F45,'31'!$F$3:$F$1000,'FEED IN PK2'!H45)</f>
        <v>0</v>
      </c>
      <c r="AO45" s="50" t="e">
        <f t="shared" si="1"/>
        <v>#VALUE!</v>
      </c>
    </row>
    <row r="46" spans="2:41" ht="15.75" x14ac:dyDescent="0.25">
      <c r="B46" s="5">
        <v>41</v>
      </c>
      <c r="C46" s="6">
        <v>552</v>
      </c>
      <c r="D46" s="7" t="s">
        <v>33</v>
      </c>
      <c r="E46" s="15">
        <v>25</v>
      </c>
      <c r="F46" s="4">
        <v>552</v>
      </c>
      <c r="G46" s="9"/>
      <c r="H46" s="70" t="s">
        <v>251</v>
      </c>
      <c r="I46" s="15">
        <v>25</v>
      </c>
      <c r="J46" s="62">
        <f>SUMIFS('1'!$P$3:$P$1000,'1'!$G$3:$G$1000,'FEED IN PK2'!F46,'1'!$F$3:$F$1000,'FEED IN PK2'!H46)</f>
        <v>0</v>
      </c>
      <c r="K46" s="62">
        <f>SUMIFS('2'!$P$69:$P$1000,'2'!$G$69:$G$1000,'FEED IN PK2'!F46,'2'!$F$69:$F$1000,'FEED IN PK2'!H46)</f>
        <v>0</v>
      </c>
      <c r="L46" s="62">
        <f>SUMIFS('3'!$P$3:$P$1000,'3'!$G$3:$G$1000,'FEED IN PK2'!F46,'3'!$F$3:$F$1000,'FEED IN PK2'!H46)</f>
        <v>72875</v>
      </c>
      <c r="M46" s="62">
        <f>SUMIFS('4'!$P$69:$P$998,'4'!$G$69:$G$998,'FEED IN PK2'!F46,'4'!$F$69:$F$998,'FEED IN PK2'!H46)</f>
        <v>0</v>
      </c>
      <c r="N46" s="62">
        <f>SUMIFS('5'!$P$63:$P$1000,'5'!$G$63:$G$1000,'FEED IN PK2'!F46,'5'!$F$63:$F$1000,'FEED IN PK2'!H46)</f>
        <v>27500</v>
      </c>
      <c r="O46" s="62">
        <f>SUMIFS('6'!$P$3:$P$1000,'6'!$G$3:$G$1000,'FEED IN PK2'!F46,'6'!$F$3:$F$1000,'FEED IN PK2'!H46)</f>
        <v>66375</v>
      </c>
      <c r="P46" s="62">
        <f>SUMIFS('7'!$P$3:$P$1000,'7'!$G$3:$G$1000,'FEED IN PK2'!F46,'7'!$F$3:$F$1000,'FEED IN PK2'!H46)</f>
        <v>30475</v>
      </c>
      <c r="Q46" s="62">
        <f>SUMIFS('8'!$P$3:$P$1000,'8'!$G$3:$G$1000,'FEED IN PK2'!F46,'8'!$F$3:$F$1000,'FEED IN PK2'!H46)</f>
        <v>0</v>
      </c>
      <c r="R46" s="62">
        <f>SUMIFS('9'!$P$3:$P$1000,'9'!$G$3:$G$1000,'FEED IN PK2'!F46,'9'!$F$3:$F$1000,'FEED IN PK2'!H46)</f>
        <v>33000</v>
      </c>
      <c r="S46" s="62">
        <f>SUMIFS('10'!$P$271:$P$998,'10'!$G$271:$G$998,'FEED IN PK2'!F46,'10'!$F$271:$F$998,'FEED IN PK2'!H46)</f>
        <v>0</v>
      </c>
      <c r="T46" s="62">
        <f>SUMIFS('11'!$P$3:$P$1000,'11'!$G$3:$G$1000,'FEED IN PK2'!F46,'11'!$F$3:$F$1000,'FEED IN PK2'!H46)</f>
        <v>7975</v>
      </c>
      <c r="U46" s="62">
        <f>SUMIFS('12'!$P$3:$P$1000,'12'!$G$3:$G$1000,'FEED IN PK2'!F46,'12'!$F$3:$F$1000,'FEED IN PK2'!H46)</f>
        <v>16125</v>
      </c>
      <c r="V46" s="62">
        <f>SUMIFS('13'!$P$3:$P$1000,'13'!$G$3:$G$1000,'FEED IN PK2'!F46,'13'!$F$3:$F$1000,'FEED IN PK2'!H46)</f>
        <v>0</v>
      </c>
      <c r="W46" s="62">
        <f>SUMIFS('14'!$P$3:$P$1000,'14'!$G$3:$G$1000,'FEED IN PK2'!F46,'14'!$F$3:$F$1000,'FEED IN PK2'!H46)</f>
        <v>61225</v>
      </c>
      <c r="X46" s="62">
        <f>SUMIFS('15'!$P$3:$P$1000,'15'!$G$3:$G$1000,'FEED IN PK2'!F46,'15'!$F$3:$F$1000,'FEED IN PK2'!H46)</f>
        <v>64075</v>
      </c>
      <c r="Y46" s="62">
        <f>SUMIFS('16'!$P$77:$P$1000,'16'!$G$77:$G$1000,'FEED IN PK2'!F46,'16'!$F$77:$F$1000,'FEED IN PK2'!H46)</f>
        <v>0</v>
      </c>
      <c r="Z46" s="62">
        <f>SUMIFS('17'!$P$77:$P$998,'17'!$G$77:$G$998,'FEED IN PK2'!F46,'17'!$F$77:$F$998,'FEED IN PK2'!H46)</f>
        <v>0</v>
      </c>
      <c r="AA46" s="62" t="e">
        <f>SUMIFS('18'!$P$3:$P$1000,'18'!$G$324:$G$1000,'FEED IN PK2'!F46,'18'!$F$324:$F$1000,'FEED IN PK2'!H46)</f>
        <v>#VALUE!</v>
      </c>
      <c r="AB46" s="62">
        <f>SUMIFS('19'!$P$3:$P$1000,'19'!$G$3:$G$1000,'FEED IN PK2'!F46,'19'!$F$3:$F$1000,'FEED IN PK2'!H46)</f>
        <v>0</v>
      </c>
      <c r="AC46" s="62" t="e">
        <f>SUMIFS('20'!$P$69:$P$1000,'20'!$G$580:$G$1000,'FEED IN PK2'!F46,'20'!$F$580:$F$1000,'FEED IN PK2'!H46)</f>
        <v>#VALUE!</v>
      </c>
      <c r="AD46" s="62" t="e">
        <f>SUMIFS('21'!$P$34:$P$1000,'21'!$G$387:$G$1000,'FEED IN PK2'!F46,'21'!$F$387:$F$1000,'FEED IN PK2'!H46)</f>
        <v>#VALUE!</v>
      </c>
      <c r="AE46" s="62">
        <f>SUMIFS('22'!$P$3:$P$1000,'22'!$G$3:$G$1000,'FEED IN PK2'!F46,'22'!$F$3:$F$1000,'FEED IN PK2'!H46)</f>
        <v>0</v>
      </c>
      <c r="AF46" s="62">
        <f>SUMIFS('23'!$P$58:$P$999,'23'!$G$58:$G$999,'FEED IN PK2'!F46,'23'!$F$58:$F$999,'FEED IN PK2'!H46)</f>
        <v>0</v>
      </c>
      <c r="AG46" s="62">
        <f>SUMIFS('24'!$P$3:$P$1000,'24'!$G$3:$G$1000,'FEED IN PK2'!F46,'24'!$F$3:$F$1000,'FEED IN PK2'!H46)</f>
        <v>0</v>
      </c>
      <c r="AH46" s="62">
        <f>SUMIFS('25'!$P$237:$P$1000,'25'!$G$237:$G$1000,'FEED IN PK2'!F46,'25'!$F$237:$F$1000,'FEED IN PK2'!H46)</f>
        <v>0</v>
      </c>
      <c r="AI46" s="62">
        <f>SUMIFS('26'!$P$3:$P$1000,'26'!$G$3:$G$1000,'FEED IN PK2'!F46,'26'!$F$3:$F$1000,'FEED IN PK2'!H46)</f>
        <v>0</v>
      </c>
      <c r="AJ46" s="62">
        <f>SUMIFS('27'!$P$71:$P$1000,'27'!$G$71:$G$1000,'FEED IN PK2'!F46,'27'!$F$71:$F$1000,'FEED IN PK2'!H46)</f>
        <v>0</v>
      </c>
      <c r="AK46" s="62">
        <f>SUMIFS('28'!$P$3:$P$1000,'28'!$G$3:$G$1000,'FEED IN PK2'!F46,'28'!$F$3:$F$1000,'FEED IN PK2'!H46)</f>
        <v>0</v>
      </c>
      <c r="AL46" s="62">
        <f>SUMIFS('29'!$P$3:$P$1000,'29'!$G$3:$G$1000,'FEED IN PK2'!F46,'29'!$F$3:$F$1000,'FEED IN PK2'!H46)</f>
        <v>0</v>
      </c>
      <c r="AM46" s="62">
        <f>SUMIFS('30'!$P$3:$P$1000,'30'!$G$3:$G$1000,'FEED IN PK2'!F46,'30'!$F$3:$F$1000,'FEED IN PK2'!H46)</f>
        <v>0</v>
      </c>
      <c r="AN46" s="62">
        <f>SUMIFS('31'!$P$3:$P$1000,'31'!$G$3:$G$1000,'FEED IN PK2'!F46,'31'!$F$3:$F$1000,'FEED IN PK2'!H46)</f>
        <v>0</v>
      </c>
      <c r="AO46" s="50" t="e">
        <f t="shared" si="1"/>
        <v>#VALUE!</v>
      </c>
    </row>
    <row r="47" spans="2:41" ht="15.75" x14ac:dyDescent="0.25">
      <c r="B47" s="5">
        <v>42</v>
      </c>
      <c r="C47" s="6" t="s">
        <v>39</v>
      </c>
      <c r="D47" s="7" t="s">
        <v>33</v>
      </c>
      <c r="E47" s="15">
        <v>25</v>
      </c>
      <c r="F47" s="4" t="s">
        <v>39</v>
      </c>
      <c r="G47" s="9"/>
      <c r="H47" s="70" t="s">
        <v>251</v>
      </c>
      <c r="I47" s="15">
        <v>25</v>
      </c>
      <c r="J47" s="62">
        <f>SUMIFS('1'!$P$3:$P$1000,'1'!$G$3:$G$1000,'FEED IN PK2'!F47,'1'!$F$3:$F$1000,'FEED IN PK2'!H47)</f>
        <v>0</v>
      </c>
      <c r="K47" s="62">
        <f>SUMIFS('2'!$P$69:$P$1000,'2'!$G$69:$G$1000,'FEED IN PK2'!F47,'2'!$F$69:$F$1000,'FEED IN PK2'!H47)</f>
        <v>0</v>
      </c>
      <c r="L47" s="62">
        <f>SUMIFS('3'!$P$3:$P$1000,'3'!$G$3:$G$1000,'FEED IN PK2'!F47,'3'!$F$3:$F$1000,'FEED IN PK2'!H47)</f>
        <v>0</v>
      </c>
      <c r="M47" s="62">
        <f>SUMIFS('4'!$P$69:$P$998,'4'!$G$69:$G$998,'FEED IN PK2'!F47,'4'!$F$69:$F$998,'FEED IN PK2'!H47)</f>
        <v>0</v>
      </c>
      <c r="N47" s="62">
        <f>SUMIFS('5'!$P$63:$P$1000,'5'!$G$63:$G$1000,'FEED IN PK2'!F47,'5'!$F$63:$F$1000,'FEED IN PK2'!H47)</f>
        <v>0</v>
      </c>
      <c r="O47" s="62">
        <f>SUMIFS('6'!$P$3:$P$1000,'6'!$G$3:$G$1000,'FEED IN PK2'!F47,'6'!$F$3:$F$1000,'FEED IN PK2'!H47)</f>
        <v>0</v>
      </c>
      <c r="P47" s="62">
        <f>SUMIFS('7'!$P$3:$P$1000,'7'!$G$3:$G$1000,'FEED IN PK2'!F47,'7'!$F$3:$F$1000,'FEED IN PK2'!H47)</f>
        <v>0</v>
      </c>
      <c r="Q47" s="62">
        <f>SUMIFS('8'!$P$3:$P$1000,'8'!$G$3:$G$1000,'FEED IN PK2'!F47,'8'!$F$3:$F$1000,'FEED IN PK2'!H47)</f>
        <v>0</v>
      </c>
      <c r="R47" s="62">
        <f>SUMIFS('9'!$P$3:$P$1000,'9'!$G$3:$G$1000,'FEED IN PK2'!F47,'9'!$F$3:$F$1000,'FEED IN PK2'!H47)</f>
        <v>0</v>
      </c>
      <c r="S47" s="62">
        <f>SUMIFS('10'!$P$271:$P$998,'10'!$G$271:$G$998,'FEED IN PK2'!F47,'10'!$F$271:$F$998,'FEED IN PK2'!H47)</f>
        <v>0</v>
      </c>
      <c r="T47" s="62">
        <f>SUMIFS('11'!$P$3:$P$1000,'11'!$G$3:$G$1000,'FEED IN PK2'!F47,'11'!$F$3:$F$1000,'FEED IN PK2'!H47)</f>
        <v>0</v>
      </c>
      <c r="U47" s="62">
        <f>SUMIFS('12'!$P$3:$P$1000,'12'!$G$3:$G$1000,'FEED IN PK2'!F47,'12'!$F$3:$F$1000,'FEED IN PK2'!H47)</f>
        <v>0</v>
      </c>
      <c r="V47" s="62">
        <f>SUMIFS('13'!$P$3:$P$1000,'13'!$G$3:$G$1000,'FEED IN PK2'!F47,'13'!$F$3:$F$1000,'FEED IN PK2'!H47)</f>
        <v>0</v>
      </c>
      <c r="W47" s="62">
        <f>SUMIFS('14'!$P$3:$P$1000,'14'!$G$3:$G$1000,'FEED IN PK2'!F47,'14'!$F$3:$F$1000,'FEED IN PK2'!H47)</f>
        <v>0</v>
      </c>
      <c r="X47" s="62">
        <f>SUMIFS('15'!$P$3:$P$1000,'15'!$G$3:$G$1000,'FEED IN PK2'!F47,'15'!$F$3:$F$1000,'FEED IN PK2'!H47)</f>
        <v>0</v>
      </c>
      <c r="Y47" s="62">
        <f>SUMIFS('16'!$P$77:$P$1000,'16'!$G$77:$G$1000,'FEED IN PK2'!F47,'16'!$F$77:$F$1000,'FEED IN PK2'!H47)</f>
        <v>0</v>
      </c>
      <c r="Z47" s="62">
        <f>SUMIFS('17'!$P$77:$P$998,'17'!$G$77:$G$998,'FEED IN PK2'!F47,'17'!$F$77:$F$998,'FEED IN PK2'!H47)</f>
        <v>0</v>
      </c>
      <c r="AA47" s="62" t="e">
        <f>SUMIFS('18'!$P$3:$P$1000,'18'!$G$324:$G$1000,'FEED IN PK2'!F47,'18'!$F$324:$F$1000,'FEED IN PK2'!H47)</f>
        <v>#VALUE!</v>
      </c>
      <c r="AB47" s="62">
        <f>SUMIFS('19'!$P$3:$P$1000,'19'!$G$3:$G$1000,'FEED IN PK2'!F47,'19'!$F$3:$F$1000,'FEED IN PK2'!H47)</f>
        <v>0</v>
      </c>
      <c r="AC47" s="62" t="e">
        <f>SUMIFS('20'!$P$69:$P$1000,'20'!$G$580:$G$1000,'FEED IN PK2'!F47,'20'!$F$580:$F$1000,'FEED IN PK2'!H47)</f>
        <v>#VALUE!</v>
      </c>
      <c r="AD47" s="62" t="e">
        <f>SUMIFS('21'!$P$34:$P$1000,'21'!$G$387:$G$1000,'FEED IN PK2'!F47,'21'!$F$387:$F$1000,'FEED IN PK2'!H47)</f>
        <v>#VALUE!</v>
      </c>
      <c r="AE47" s="62">
        <f>SUMIFS('22'!$P$3:$P$1000,'22'!$G$3:$G$1000,'FEED IN PK2'!F47,'22'!$F$3:$F$1000,'FEED IN PK2'!H47)</f>
        <v>0</v>
      </c>
      <c r="AF47" s="62">
        <f>SUMIFS('23'!$P$58:$P$999,'23'!$G$58:$G$999,'FEED IN PK2'!F47,'23'!$F$58:$F$999,'FEED IN PK2'!H47)</f>
        <v>0</v>
      </c>
      <c r="AG47" s="62">
        <f>SUMIFS('24'!$P$3:$P$1000,'24'!$G$3:$G$1000,'FEED IN PK2'!F47,'24'!$F$3:$F$1000,'FEED IN PK2'!H47)</f>
        <v>0</v>
      </c>
      <c r="AH47" s="62">
        <f>SUMIFS('25'!$P$237:$P$1000,'25'!$G$237:$G$1000,'FEED IN PK2'!F47,'25'!$F$237:$F$1000,'FEED IN PK2'!H47)</f>
        <v>0</v>
      </c>
      <c r="AI47" s="62">
        <f>SUMIFS('26'!$P$3:$P$1000,'26'!$G$3:$G$1000,'FEED IN PK2'!F47,'26'!$F$3:$F$1000,'FEED IN PK2'!H47)</f>
        <v>0</v>
      </c>
      <c r="AJ47" s="62">
        <f>SUMIFS('27'!$P$71:$P$1000,'27'!$G$71:$G$1000,'FEED IN PK2'!F47,'27'!$F$71:$F$1000,'FEED IN PK2'!H47)</f>
        <v>0</v>
      </c>
      <c r="AK47" s="62">
        <f>SUMIFS('28'!$P$3:$P$1000,'28'!$G$3:$G$1000,'FEED IN PK2'!F47,'28'!$F$3:$F$1000,'FEED IN PK2'!H47)</f>
        <v>0</v>
      </c>
      <c r="AL47" s="62">
        <f>SUMIFS('29'!$P$3:$P$1000,'29'!$G$3:$G$1000,'FEED IN PK2'!F47,'29'!$F$3:$F$1000,'FEED IN PK2'!H47)</f>
        <v>0</v>
      </c>
      <c r="AM47" s="62">
        <f>SUMIFS('30'!$P$3:$P$1000,'30'!$G$3:$G$1000,'FEED IN PK2'!F47,'30'!$F$3:$F$1000,'FEED IN PK2'!H47)</f>
        <v>0</v>
      </c>
      <c r="AN47" s="62">
        <f>SUMIFS('31'!$P$3:$P$1000,'31'!$G$3:$G$1000,'FEED IN PK2'!F47,'31'!$F$3:$F$1000,'FEED IN PK2'!H47)</f>
        <v>0</v>
      </c>
      <c r="AO47" s="50" t="e">
        <f t="shared" si="1"/>
        <v>#VALUE!</v>
      </c>
    </row>
    <row r="48" spans="2:41" ht="15.75" x14ac:dyDescent="0.25">
      <c r="B48" s="5">
        <v>43</v>
      </c>
      <c r="C48" s="6" t="s">
        <v>40</v>
      </c>
      <c r="D48" s="7" t="s">
        <v>34</v>
      </c>
      <c r="E48" s="15">
        <v>25</v>
      </c>
      <c r="F48" s="4" t="s">
        <v>40</v>
      </c>
      <c r="G48" s="9"/>
      <c r="H48" s="70" t="s">
        <v>251</v>
      </c>
      <c r="I48" s="15">
        <v>25</v>
      </c>
      <c r="J48" s="62">
        <f>SUMIFS('1'!$P$3:$P$1000,'1'!$G$3:$G$1000,'FEED IN PK2'!F48,'1'!$F$3:$F$1000,'FEED IN PK2'!H48)</f>
        <v>0</v>
      </c>
      <c r="K48" s="62">
        <f>SUMIFS('2'!$P$69:$P$1000,'2'!$G$69:$G$1000,'FEED IN PK2'!F48,'2'!$F$69:$F$1000,'FEED IN PK2'!H48)</f>
        <v>0</v>
      </c>
      <c r="L48" s="62">
        <f>SUMIFS('3'!$P$3:$P$1000,'3'!$G$3:$G$1000,'FEED IN PK2'!F48,'3'!$F$3:$F$1000,'FEED IN PK2'!H48)</f>
        <v>0</v>
      </c>
      <c r="M48" s="62">
        <f>SUMIFS('4'!$P$69:$P$998,'4'!$G$69:$G$998,'FEED IN PK2'!F48,'4'!$F$69:$F$998,'FEED IN PK2'!H48)</f>
        <v>0</v>
      </c>
      <c r="N48" s="62">
        <f>SUMIFS('5'!$P$63:$P$1000,'5'!$G$63:$G$1000,'FEED IN PK2'!F48,'5'!$F$63:$F$1000,'FEED IN PK2'!H48)</f>
        <v>0</v>
      </c>
      <c r="O48" s="62">
        <f>SUMIFS('6'!$P$3:$P$1000,'6'!$G$3:$G$1000,'FEED IN PK2'!F48,'6'!$F$3:$F$1000,'FEED IN PK2'!H48)</f>
        <v>0</v>
      </c>
      <c r="P48" s="62">
        <f>SUMIFS('7'!$P$3:$P$1000,'7'!$G$3:$G$1000,'FEED IN PK2'!F48,'7'!$F$3:$F$1000,'FEED IN PK2'!H48)</f>
        <v>0</v>
      </c>
      <c r="Q48" s="62">
        <f>SUMIFS('8'!$P$3:$P$1000,'8'!$G$3:$G$1000,'FEED IN PK2'!F48,'8'!$F$3:$F$1000,'FEED IN PK2'!H48)</f>
        <v>0</v>
      </c>
      <c r="R48" s="62">
        <f>SUMIFS('9'!$P$3:$P$1000,'9'!$G$3:$G$1000,'FEED IN PK2'!F48,'9'!$F$3:$F$1000,'FEED IN PK2'!H48)</f>
        <v>0</v>
      </c>
      <c r="S48" s="62">
        <f>SUMIFS('10'!$P$271:$P$998,'10'!$G$271:$G$998,'FEED IN PK2'!F48,'10'!$F$271:$F$998,'FEED IN PK2'!H48)</f>
        <v>0</v>
      </c>
      <c r="T48" s="62">
        <f>SUMIFS('11'!$P$3:$P$1000,'11'!$G$3:$G$1000,'FEED IN PK2'!F48,'11'!$F$3:$F$1000,'FEED IN PK2'!H48)</f>
        <v>0</v>
      </c>
      <c r="U48" s="62">
        <f>SUMIFS('12'!$P$3:$P$1000,'12'!$G$3:$G$1000,'FEED IN PK2'!F48,'12'!$F$3:$F$1000,'FEED IN PK2'!H48)</f>
        <v>0</v>
      </c>
      <c r="V48" s="62">
        <f>SUMIFS('13'!$P$3:$P$1000,'13'!$G$3:$G$1000,'FEED IN PK2'!F48,'13'!$F$3:$F$1000,'FEED IN PK2'!H48)</f>
        <v>0</v>
      </c>
      <c r="W48" s="62">
        <f>SUMIFS('14'!$P$3:$P$1000,'14'!$G$3:$G$1000,'FEED IN PK2'!F48,'14'!$F$3:$F$1000,'FEED IN PK2'!H48)</f>
        <v>0</v>
      </c>
      <c r="X48" s="62">
        <f>SUMIFS('15'!$P$3:$P$1000,'15'!$G$3:$G$1000,'FEED IN PK2'!F48,'15'!$F$3:$F$1000,'FEED IN PK2'!H48)</f>
        <v>0</v>
      </c>
      <c r="Y48" s="62">
        <f>SUMIFS('16'!$P$77:$P$1000,'16'!$G$77:$G$1000,'FEED IN PK2'!F48,'16'!$F$77:$F$1000,'FEED IN PK2'!H48)</f>
        <v>0</v>
      </c>
      <c r="Z48" s="62">
        <f>SUMIFS('17'!$P$77:$P$998,'17'!$G$77:$G$998,'FEED IN PK2'!F48,'17'!$F$77:$F$998,'FEED IN PK2'!H48)</f>
        <v>0</v>
      </c>
      <c r="AA48" s="62" t="e">
        <f>SUMIFS('18'!$P$3:$P$1000,'18'!$G$324:$G$1000,'FEED IN PK2'!F48,'18'!$F$324:$F$1000,'FEED IN PK2'!H48)</f>
        <v>#VALUE!</v>
      </c>
      <c r="AB48" s="62">
        <f>SUMIFS('19'!$P$3:$P$1000,'19'!$G$3:$G$1000,'FEED IN PK2'!F48,'19'!$F$3:$F$1000,'FEED IN PK2'!H48)</f>
        <v>0</v>
      </c>
      <c r="AC48" s="62" t="e">
        <f>SUMIFS('20'!$P$69:$P$1000,'20'!$G$580:$G$1000,'FEED IN PK2'!F48,'20'!$F$580:$F$1000,'FEED IN PK2'!H48)</f>
        <v>#VALUE!</v>
      </c>
      <c r="AD48" s="62" t="e">
        <f>SUMIFS('21'!$P$34:$P$1000,'21'!$G$387:$G$1000,'FEED IN PK2'!F48,'21'!$F$387:$F$1000,'FEED IN PK2'!H48)</f>
        <v>#VALUE!</v>
      </c>
      <c r="AE48" s="62">
        <f>SUMIFS('22'!$P$3:$P$1000,'22'!$G$3:$G$1000,'FEED IN PK2'!F48,'22'!$F$3:$F$1000,'FEED IN PK2'!H48)</f>
        <v>0</v>
      </c>
      <c r="AF48" s="62">
        <f>SUMIFS('23'!$P$58:$P$999,'23'!$G$58:$G$999,'FEED IN PK2'!F48,'23'!$F$58:$F$999,'FEED IN PK2'!H48)</f>
        <v>0</v>
      </c>
      <c r="AG48" s="62">
        <f>SUMIFS('24'!$P$3:$P$1000,'24'!$G$3:$G$1000,'FEED IN PK2'!F48,'24'!$F$3:$F$1000,'FEED IN PK2'!H48)</f>
        <v>0</v>
      </c>
      <c r="AH48" s="62">
        <f>SUMIFS('25'!$P$237:$P$1000,'25'!$G$237:$G$1000,'FEED IN PK2'!F48,'25'!$F$237:$F$1000,'FEED IN PK2'!H48)</f>
        <v>0</v>
      </c>
      <c r="AI48" s="62">
        <f>SUMIFS('26'!$P$3:$P$1000,'26'!$G$3:$G$1000,'FEED IN PK2'!F48,'26'!$F$3:$F$1000,'FEED IN PK2'!H48)</f>
        <v>0</v>
      </c>
      <c r="AJ48" s="62">
        <f>SUMIFS('27'!$P$71:$P$1000,'27'!$G$71:$G$1000,'FEED IN PK2'!F48,'27'!$F$71:$F$1000,'FEED IN PK2'!H48)</f>
        <v>0</v>
      </c>
      <c r="AK48" s="62">
        <f>SUMIFS('28'!$P$3:$P$1000,'28'!$G$3:$G$1000,'FEED IN PK2'!F48,'28'!$F$3:$F$1000,'FEED IN PK2'!H48)</f>
        <v>0</v>
      </c>
      <c r="AL48" s="62">
        <f>SUMIFS('29'!$P$3:$P$1000,'29'!$G$3:$G$1000,'FEED IN PK2'!F48,'29'!$F$3:$F$1000,'FEED IN PK2'!H48)</f>
        <v>0</v>
      </c>
      <c r="AM48" s="62">
        <f>SUMIFS('30'!$P$3:$P$1000,'30'!$G$3:$G$1000,'FEED IN PK2'!F48,'30'!$F$3:$F$1000,'FEED IN PK2'!H48)</f>
        <v>0</v>
      </c>
      <c r="AN48" s="62">
        <f>SUMIFS('31'!$P$3:$P$1000,'31'!$G$3:$G$1000,'FEED IN PK2'!F48,'31'!$F$3:$F$1000,'FEED IN PK2'!H48)</f>
        <v>0</v>
      </c>
      <c r="AO48" s="50" t="e">
        <f t="shared" si="1"/>
        <v>#VALUE!</v>
      </c>
    </row>
    <row r="49" spans="2:41" ht="15.75" x14ac:dyDescent="0.25">
      <c r="B49" s="5">
        <v>44</v>
      </c>
      <c r="C49" s="6">
        <v>553</v>
      </c>
      <c r="D49" s="7" t="s">
        <v>33</v>
      </c>
      <c r="E49" s="15">
        <v>25</v>
      </c>
      <c r="F49" s="4">
        <v>553</v>
      </c>
      <c r="G49" s="9"/>
      <c r="H49" s="70" t="s">
        <v>251</v>
      </c>
      <c r="I49" s="15">
        <v>25</v>
      </c>
      <c r="J49" s="62">
        <f>SUMIFS('1'!$P$3:$P$1000,'1'!$G$3:$G$1000,'FEED IN PK2'!F49,'1'!$F$3:$F$1000,'FEED IN PK2'!H49)</f>
        <v>0</v>
      </c>
      <c r="K49" s="62">
        <f>SUMIFS('2'!$P$69:$P$1000,'2'!$G$69:$G$1000,'FEED IN PK2'!F49,'2'!$F$69:$F$1000,'FEED IN PK2'!H49)</f>
        <v>0</v>
      </c>
      <c r="L49" s="62">
        <f>SUMIFS('3'!$P$3:$P$1000,'3'!$G$3:$G$1000,'FEED IN PK2'!F49,'3'!$F$3:$F$1000,'FEED IN PK2'!H49)</f>
        <v>0</v>
      </c>
      <c r="M49" s="62">
        <f>SUMIFS('4'!$P$69:$P$998,'4'!$G$69:$G$998,'FEED IN PK2'!F49,'4'!$F$69:$F$998,'FEED IN PK2'!H49)</f>
        <v>0</v>
      </c>
      <c r="N49" s="62">
        <f>SUMIFS('5'!$P$63:$P$1000,'5'!$G$63:$G$1000,'FEED IN PK2'!F49,'5'!$F$63:$F$1000,'FEED IN PK2'!H49)</f>
        <v>0</v>
      </c>
      <c r="O49" s="62">
        <f>SUMIFS('6'!$P$3:$P$1000,'6'!$G$3:$G$1000,'FEED IN PK2'!F49,'6'!$F$3:$F$1000,'FEED IN PK2'!H49)</f>
        <v>0</v>
      </c>
      <c r="P49" s="62">
        <f>SUMIFS('7'!$P$3:$P$1000,'7'!$G$3:$G$1000,'FEED IN PK2'!F49,'7'!$F$3:$F$1000,'FEED IN PK2'!H49)</f>
        <v>0</v>
      </c>
      <c r="Q49" s="62">
        <f>SUMIFS('8'!$P$3:$P$1000,'8'!$G$3:$G$1000,'FEED IN PK2'!F49,'8'!$F$3:$F$1000,'FEED IN PK2'!H49)</f>
        <v>30250</v>
      </c>
      <c r="R49" s="62">
        <f>SUMIFS('9'!$P$3:$P$1000,'9'!$G$3:$G$1000,'FEED IN PK2'!F49,'9'!$F$3:$F$1000,'FEED IN PK2'!H49)</f>
        <v>0</v>
      </c>
      <c r="S49" s="62">
        <f>SUMIFS('10'!$P$271:$P$998,'10'!$G$271:$G$998,'FEED IN PK2'!F49,'10'!$F$271:$F$998,'FEED IN PK2'!H49)</f>
        <v>0</v>
      </c>
      <c r="T49" s="62">
        <f>SUMIFS('11'!$P$3:$P$1000,'11'!$G$3:$G$1000,'FEED IN PK2'!F49,'11'!$F$3:$F$1000,'FEED IN PK2'!H49)</f>
        <v>33250</v>
      </c>
      <c r="U49" s="62">
        <f>SUMIFS('12'!$P$3:$P$1000,'12'!$G$3:$G$1000,'FEED IN PK2'!F49,'12'!$F$3:$F$1000,'FEED IN PK2'!H49)</f>
        <v>0</v>
      </c>
      <c r="V49" s="62">
        <f>SUMIFS('13'!$P$3:$P$1000,'13'!$G$3:$G$1000,'FEED IN PK2'!F49,'13'!$F$3:$F$1000,'FEED IN PK2'!H49)</f>
        <v>59350</v>
      </c>
      <c r="W49" s="62">
        <f>SUMIFS('14'!$P$3:$P$1000,'14'!$G$3:$G$1000,'FEED IN PK2'!F49,'14'!$F$3:$F$1000,'FEED IN PK2'!H49)</f>
        <v>0</v>
      </c>
      <c r="X49" s="62">
        <f>SUMIFS('15'!$P$3:$P$1000,'15'!$G$3:$G$1000,'FEED IN PK2'!F49,'15'!$F$3:$F$1000,'FEED IN PK2'!H49)</f>
        <v>0</v>
      </c>
      <c r="Y49" s="62">
        <f>SUMIFS('16'!$P$77:$P$1000,'16'!$G$77:$G$1000,'FEED IN PK2'!F49,'16'!$F$77:$F$1000,'FEED IN PK2'!H49)</f>
        <v>0</v>
      </c>
      <c r="Z49" s="62">
        <f>SUMIFS('17'!$P$77:$P$998,'17'!$G$77:$G$998,'FEED IN PK2'!F49,'17'!$F$77:$F$998,'FEED IN PK2'!H49)</f>
        <v>0</v>
      </c>
      <c r="AA49" s="62" t="e">
        <f>SUMIFS('18'!$P$3:$P$1000,'18'!$G$324:$G$1000,'FEED IN PK2'!F49,'18'!$F$324:$F$1000,'FEED IN PK2'!H49)</f>
        <v>#VALUE!</v>
      </c>
      <c r="AB49" s="62">
        <f>SUMIFS('19'!$P$3:$P$1000,'19'!$G$3:$G$1000,'FEED IN PK2'!F49,'19'!$F$3:$F$1000,'FEED IN PK2'!H49)</f>
        <v>0</v>
      </c>
      <c r="AC49" s="62" t="e">
        <f>SUMIFS('20'!$P$69:$P$1000,'20'!$G$580:$G$1000,'FEED IN PK2'!F49,'20'!$F$580:$F$1000,'FEED IN PK2'!H49)</f>
        <v>#VALUE!</v>
      </c>
      <c r="AD49" s="62" t="e">
        <f>SUMIFS('21'!$P$34:$P$1000,'21'!$G$387:$G$1000,'FEED IN PK2'!F49,'21'!$F$387:$F$1000,'FEED IN PK2'!H49)</f>
        <v>#VALUE!</v>
      </c>
      <c r="AE49" s="62">
        <f>SUMIFS('22'!$P$3:$P$1000,'22'!$G$3:$G$1000,'FEED IN PK2'!F49,'22'!$F$3:$F$1000,'FEED IN PK2'!H49)</f>
        <v>0</v>
      </c>
      <c r="AF49" s="62">
        <f>SUMIFS('23'!$P$58:$P$999,'23'!$G$58:$G$999,'FEED IN PK2'!F49,'23'!$F$58:$F$999,'FEED IN PK2'!H49)</f>
        <v>0</v>
      </c>
      <c r="AG49" s="62">
        <f>SUMIFS('24'!$P$3:$P$1000,'24'!$G$3:$G$1000,'FEED IN PK2'!F49,'24'!$F$3:$F$1000,'FEED IN PK2'!H49)</f>
        <v>0</v>
      </c>
      <c r="AH49" s="62">
        <f>SUMIFS('25'!$P$237:$P$1000,'25'!$G$237:$G$1000,'FEED IN PK2'!F49,'25'!$F$237:$F$1000,'FEED IN PK2'!H49)</f>
        <v>0</v>
      </c>
      <c r="AI49" s="62">
        <f>SUMIFS('26'!$P$3:$P$1000,'26'!$G$3:$G$1000,'FEED IN PK2'!F49,'26'!$F$3:$F$1000,'FEED IN PK2'!H49)</f>
        <v>0</v>
      </c>
      <c r="AJ49" s="62">
        <f>SUMIFS('27'!$P$71:$P$1000,'27'!$G$71:$G$1000,'FEED IN PK2'!F49,'27'!$F$71:$F$1000,'FEED IN PK2'!H49)</f>
        <v>0</v>
      </c>
      <c r="AK49" s="62">
        <f>SUMIFS('28'!$P$3:$P$1000,'28'!$G$3:$G$1000,'FEED IN PK2'!F49,'28'!$F$3:$F$1000,'FEED IN PK2'!H49)</f>
        <v>0</v>
      </c>
      <c r="AL49" s="62">
        <f>SUMIFS('29'!$P$3:$P$1000,'29'!$G$3:$G$1000,'FEED IN PK2'!F49,'29'!$F$3:$F$1000,'FEED IN PK2'!H49)</f>
        <v>0</v>
      </c>
      <c r="AM49" s="62">
        <f>SUMIFS('30'!$P$3:$P$1000,'30'!$G$3:$G$1000,'FEED IN PK2'!F49,'30'!$F$3:$F$1000,'FEED IN PK2'!H49)</f>
        <v>0</v>
      </c>
      <c r="AN49" s="62">
        <f>SUMIFS('31'!$P$3:$P$1000,'31'!$G$3:$G$1000,'FEED IN PK2'!F49,'31'!$F$3:$F$1000,'FEED IN PK2'!H49)</f>
        <v>0</v>
      </c>
      <c r="AO49" s="50" t="e">
        <f t="shared" si="1"/>
        <v>#VALUE!</v>
      </c>
    </row>
    <row r="50" spans="2:41" ht="15.75" x14ac:dyDescent="0.25">
      <c r="B50" s="5">
        <v>45</v>
      </c>
      <c r="C50" s="6" t="s">
        <v>41</v>
      </c>
      <c r="D50" s="7" t="s">
        <v>33</v>
      </c>
      <c r="E50" s="15">
        <v>25</v>
      </c>
      <c r="F50" s="4" t="s">
        <v>41</v>
      </c>
      <c r="G50" s="9"/>
      <c r="H50" s="70" t="s">
        <v>251</v>
      </c>
      <c r="I50" s="15">
        <v>25</v>
      </c>
      <c r="J50" s="62">
        <f>SUMIFS('1'!$P$3:$P$1000,'1'!$G$3:$G$1000,'FEED IN PK2'!F50,'1'!$F$3:$F$1000,'FEED IN PK2'!H50)</f>
        <v>0</v>
      </c>
      <c r="K50" s="62">
        <f>SUMIFS('2'!$P$69:$P$1000,'2'!$G$69:$G$1000,'FEED IN PK2'!F50,'2'!$F$69:$F$1000,'FEED IN PK2'!H50)</f>
        <v>0</v>
      </c>
      <c r="L50" s="62">
        <f>SUMIFS('3'!$P$3:$P$1000,'3'!$G$3:$G$1000,'FEED IN PK2'!F50,'3'!$F$3:$F$1000,'FEED IN PK2'!H50)</f>
        <v>0</v>
      </c>
      <c r="M50" s="62">
        <f>SUMIFS('4'!$P$69:$P$998,'4'!$G$69:$G$998,'FEED IN PK2'!F50,'4'!$F$69:$F$998,'FEED IN PK2'!H50)</f>
        <v>0</v>
      </c>
      <c r="N50" s="62">
        <f>SUMIFS('5'!$P$63:$P$1000,'5'!$G$63:$G$1000,'FEED IN PK2'!F50,'5'!$F$63:$F$1000,'FEED IN PK2'!H50)</f>
        <v>0</v>
      </c>
      <c r="O50" s="62">
        <f>SUMIFS('6'!$P$3:$P$1000,'6'!$G$3:$G$1000,'FEED IN PK2'!F50,'6'!$F$3:$F$1000,'FEED IN PK2'!H50)</f>
        <v>8575</v>
      </c>
      <c r="P50" s="62">
        <f>SUMIFS('7'!$P$3:$P$1000,'7'!$G$3:$G$1000,'FEED IN PK2'!F50,'7'!$F$3:$F$1000,'FEED IN PK2'!H50)</f>
        <v>28125</v>
      </c>
      <c r="Q50" s="62">
        <f>SUMIFS('8'!$P$3:$P$1000,'8'!$G$3:$G$1000,'FEED IN PK2'!F50,'8'!$F$3:$F$1000,'FEED IN PK2'!H50)</f>
        <v>0</v>
      </c>
      <c r="R50" s="62">
        <f>SUMIFS('9'!$P$3:$P$1000,'9'!$G$3:$G$1000,'FEED IN PK2'!F50,'9'!$F$3:$F$1000,'FEED IN PK2'!H50)</f>
        <v>27025</v>
      </c>
      <c r="S50" s="62">
        <f>SUMIFS('10'!$P$271:$P$998,'10'!$G$271:$G$998,'FEED IN PK2'!F50,'10'!$F$271:$F$998,'FEED IN PK2'!H50)</f>
        <v>0</v>
      </c>
      <c r="T50" s="62">
        <f>SUMIFS('11'!$P$3:$P$1000,'11'!$G$3:$G$1000,'FEED IN PK2'!F50,'11'!$F$3:$F$1000,'FEED IN PK2'!H50)</f>
        <v>14225</v>
      </c>
      <c r="U50" s="62">
        <f>SUMIFS('12'!$P$3:$P$1000,'12'!$G$3:$G$1000,'FEED IN PK2'!F50,'12'!$F$3:$F$1000,'FEED IN PK2'!H50)</f>
        <v>0</v>
      </c>
      <c r="V50" s="62">
        <f>SUMIFS('13'!$P$3:$P$1000,'13'!$G$3:$G$1000,'FEED IN PK2'!F50,'13'!$F$3:$F$1000,'FEED IN PK2'!H50)</f>
        <v>0</v>
      </c>
      <c r="W50" s="62">
        <f>SUMIFS('14'!$P$3:$P$1000,'14'!$G$3:$G$1000,'FEED IN PK2'!F50,'14'!$F$3:$F$1000,'FEED IN PK2'!H50)</f>
        <v>13750</v>
      </c>
      <c r="X50" s="62">
        <f>SUMIFS('15'!$P$3:$P$1000,'15'!$G$3:$G$1000,'FEED IN PK2'!F50,'15'!$F$3:$F$1000,'FEED IN PK2'!H50)</f>
        <v>45800</v>
      </c>
      <c r="Y50" s="62">
        <f>SUMIFS('16'!$P$77:$P$1000,'16'!$G$77:$G$1000,'FEED IN PK2'!F50,'16'!$F$77:$F$1000,'FEED IN PK2'!H50)</f>
        <v>0</v>
      </c>
      <c r="Z50" s="62">
        <f>SUMIFS('17'!$P$77:$P$998,'17'!$G$77:$G$998,'FEED IN PK2'!F50,'17'!$F$77:$F$998,'FEED IN PK2'!H50)</f>
        <v>0</v>
      </c>
      <c r="AA50" s="62" t="e">
        <f>SUMIFS('18'!$P$3:$P$1000,'18'!$G$324:$G$1000,'FEED IN PK2'!F50,'18'!$F$324:$F$1000,'FEED IN PK2'!H50)</f>
        <v>#VALUE!</v>
      </c>
      <c r="AB50" s="62">
        <f>SUMIFS('19'!$P$3:$P$1000,'19'!$G$3:$G$1000,'FEED IN PK2'!F50,'19'!$F$3:$F$1000,'FEED IN PK2'!H50)</f>
        <v>0</v>
      </c>
      <c r="AC50" s="62" t="e">
        <f>SUMIFS('20'!$P$69:$P$1000,'20'!$G$580:$G$1000,'FEED IN PK2'!F50,'20'!$F$580:$F$1000,'FEED IN PK2'!H50)</f>
        <v>#VALUE!</v>
      </c>
      <c r="AD50" s="62" t="e">
        <f>SUMIFS('21'!$P$34:$P$1000,'21'!$G$387:$G$1000,'FEED IN PK2'!F50,'21'!$F$387:$F$1000,'FEED IN PK2'!H50)</f>
        <v>#VALUE!</v>
      </c>
      <c r="AE50" s="62">
        <f>SUMIFS('22'!$P$3:$P$1000,'22'!$G$3:$G$1000,'FEED IN PK2'!F50,'22'!$F$3:$F$1000,'FEED IN PK2'!H50)</f>
        <v>0</v>
      </c>
      <c r="AF50" s="62">
        <f>SUMIFS('23'!$P$58:$P$999,'23'!$G$58:$G$999,'FEED IN PK2'!F50,'23'!$F$58:$F$999,'FEED IN PK2'!H50)</f>
        <v>0</v>
      </c>
      <c r="AG50" s="62">
        <f>SUMIFS('24'!$P$3:$P$1000,'24'!$G$3:$G$1000,'FEED IN PK2'!F50,'24'!$F$3:$F$1000,'FEED IN PK2'!H50)</f>
        <v>0</v>
      </c>
      <c r="AH50" s="62">
        <f>SUMIFS('25'!$P$237:$P$1000,'25'!$G$237:$G$1000,'FEED IN PK2'!F50,'25'!$F$237:$F$1000,'FEED IN PK2'!H50)</f>
        <v>0</v>
      </c>
      <c r="AI50" s="62">
        <f>SUMIFS('26'!$P$3:$P$1000,'26'!$G$3:$G$1000,'FEED IN PK2'!F50,'26'!$F$3:$F$1000,'FEED IN PK2'!H50)</f>
        <v>0</v>
      </c>
      <c r="AJ50" s="62">
        <f>SUMIFS('27'!$P$71:$P$1000,'27'!$G$71:$G$1000,'FEED IN PK2'!F50,'27'!$F$71:$F$1000,'FEED IN PK2'!H50)</f>
        <v>0</v>
      </c>
      <c r="AK50" s="62">
        <f>SUMIFS('28'!$P$3:$P$1000,'28'!$G$3:$G$1000,'FEED IN PK2'!F50,'28'!$F$3:$F$1000,'FEED IN PK2'!H50)</f>
        <v>0</v>
      </c>
      <c r="AL50" s="62">
        <f>SUMIFS('29'!$P$3:$P$1000,'29'!$G$3:$G$1000,'FEED IN PK2'!F50,'29'!$F$3:$F$1000,'FEED IN PK2'!H50)</f>
        <v>0</v>
      </c>
      <c r="AM50" s="62">
        <f>SUMIFS('30'!$P$3:$P$1000,'30'!$G$3:$G$1000,'FEED IN PK2'!F50,'30'!$F$3:$F$1000,'FEED IN PK2'!H50)</f>
        <v>0</v>
      </c>
      <c r="AN50" s="62">
        <f>SUMIFS('31'!$P$3:$P$1000,'31'!$G$3:$G$1000,'FEED IN PK2'!F50,'31'!$F$3:$F$1000,'FEED IN PK2'!H50)</f>
        <v>0</v>
      </c>
      <c r="AO50" s="50" t="e">
        <f t="shared" si="1"/>
        <v>#VALUE!</v>
      </c>
    </row>
    <row r="51" spans="2:41" ht="15.75" x14ac:dyDescent="0.25">
      <c r="B51" s="5">
        <v>46</v>
      </c>
      <c r="C51" s="6">
        <v>562</v>
      </c>
      <c r="D51" s="15" t="s">
        <v>33</v>
      </c>
      <c r="E51" s="15">
        <v>25</v>
      </c>
      <c r="F51" s="4">
        <v>562</v>
      </c>
      <c r="G51" s="9"/>
      <c r="H51" s="70" t="s">
        <v>251</v>
      </c>
      <c r="I51" s="15">
        <v>25</v>
      </c>
      <c r="J51" s="62">
        <f>SUMIFS('1'!$P$3:$P$1000,'1'!$G$3:$G$1000,'FEED IN PK2'!F51,'1'!$F$3:$F$1000,'FEED IN PK2'!H51)</f>
        <v>0</v>
      </c>
      <c r="K51" s="62">
        <f>SUMIFS('2'!$P$69:$P$1000,'2'!$G$69:$G$1000,'FEED IN PK2'!F51,'2'!$F$69:$F$1000,'FEED IN PK2'!H51)</f>
        <v>0</v>
      </c>
      <c r="L51" s="62">
        <f>SUMIFS('3'!$P$3:$P$1000,'3'!$G$3:$G$1000,'FEED IN PK2'!F51,'3'!$F$3:$F$1000,'FEED IN PK2'!H51)</f>
        <v>0</v>
      </c>
      <c r="M51" s="62">
        <f>SUMIFS('4'!$P$69:$P$998,'4'!$G$69:$G$998,'FEED IN PK2'!F51,'4'!$F$69:$F$998,'FEED IN PK2'!H51)</f>
        <v>0</v>
      </c>
      <c r="N51" s="62">
        <f>SUMIFS('5'!$P$63:$P$1000,'5'!$G$63:$G$1000,'FEED IN PK2'!F51,'5'!$F$63:$F$1000,'FEED IN PK2'!H51)</f>
        <v>0</v>
      </c>
      <c r="O51" s="62">
        <f>SUMIFS('6'!$P$3:$P$1000,'6'!$G$3:$G$1000,'FEED IN PK2'!F51,'6'!$F$3:$F$1000,'FEED IN PK2'!H51)</f>
        <v>0</v>
      </c>
      <c r="P51" s="62">
        <f>SUMIFS('7'!$P$3:$P$1000,'7'!$G$3:$G$1000,'FEED IN PK2'!F51,'7'!$F$3:$F$1000,'FEED IN PK2'!H51)</f>
        <v>0</v>
      </c>
      <c r="Q51" s="62">
        <f>SUMIFS('8'!$P$3:$P$1000,'8'!$G$3:$G$1000,'FEED IN PK2'!F51,'8'!$F$3:$F$1000,'FEED IN PK2'!H51)</f>
        <v>0</v>
      </c>
      <c r="R51" s="62">
        <f>SUMIFS('9'!$P$3:$P$1000,'9'!$G$3:$G$1000,'FEED IN PK2'!F51,'9'!$F$3:$F$1000,'FEED IN PK2'!H51)</f>
        <v>0</v>
      </c>
      <c r="S51" s="62">
        <f>SUMIFS('10'!$P$271:$P$998,'10'!$G$271:$G$998,'FEED IN PK2'!F51,'10'!$F$271:$F$998,'FEED IN PK2'!H51)</f>
        <v>0</v>
      </c>
      <c r="T51" s="62">
        <f>SUMIFS('11'!$P$3:$P$1000,'11'!$G$3:$G$1000,'FEED IN PK2'!F51,'11'!$F$3:$F$1000,'FEED IN PK2'!H51)</f>
        <v>0</v>
      </c>
      <c r="U51" s="62">
        <f>SUMIFS('12'!$P$3:$P$1000,'12'!$G$3:$G$1000,'FEED IN PK2'!F51,'12'!$F$3:$F$1000,'FEED IN PK2'!H51)</f>
        <v>0</v>
      </c>
      <c r="V51" s="62">
        <f>SUMIFS('13'!$P$3:$P$1000,'13'!$G$3:$G$1000,'FEED IN PK2'!F51,'13'!$F$3:$F$1000,'FEED IN PK2'!H51)</f>
        <v>24150</v>
      </c>
      <c r="W51" s="62">
        <f>SUMIFS('14'!$P$3:$P$1000,'14'!$G$3:$G$1000,'FEED IN PK2'!F51,'14'!$F$3:$F$1000,'FEED IN PK2'!H51)</f>
        <v>0</v>
      </c>
      <c r="X51" s="62">
        <f>SUMIFS('15'!$P$3:$P$1000,'15'!$G$3:$G$1000,'FEED IN PK2'!F51,'15'!$F$3:$F$1000,'FEED IN PK2'!H51)</f>
        <v>0</v>
      </c>
      <c r="Y51" s="62">
        <f>SUMIFS('16'!$P$77:$P$1000,'16'!$G$77:$G$1000,'FEED IN PK2'!F51,'16'!$F$77:$F$1000,'FEED IN PK2'!H51)</f>
        <v>0</v>
      </c>
      <c r="Z51" s="62">
        <f>SUMIFS('17'!$P$77:$P$998,'17'!$G$77:$G$998,'FEED IN PK2'!F51,'17'!$F$77:$F$998,'FEED IN PK2'!H51)</f>
        <v>0</v>
      </c>
      <c r="AA51" s="62" t="e">
        <f>SUMIFS('18'!$P$3:$P$1000,'18'!$G$324:$G$1000,'FEED IN PK2'!F51,'18'!$F$324:$F$1000,'FEED IN PK2'!H51)</f>
        <v>#VALUE!</v>
      </c>
      <c r="AB51" s="62">
        <f>SUMIFS('19'!$P$3:$P$1000,'19'!$G$3:$G$1000,'FEED IN PK2'!F51,'19'!$F$3:$F$1000,'FEED IN PK2'!H51)</f>
        <v>0</v>
      </c>
      <c r="AC51" s="62" t="e">
        <f>SUMIFS('20'!$P$69:$P$1000,'20'!$G$580:$G$1000,'FEED IN PK2'!F51,'20'!$F$580:$F$1000,'FEED IN PK2'!H51)</f>
        <v>#VALUE!</v>
      </c>
      <c r="AD51" s="62" t="e">
        <f>SUMIFS('21'!$P$34:$P$1000,'21'!$G$387:$G$1000,'FEED IN PK2'!F51,'21'!$F$387:$F$1000,'FEED IN PK2'!H51)</f>
        <v>#VALUE!</v>
      </c>
      <c r="AE51" s="62">
        <f>SUMIFS('22'!$P$3:$P$1000,'22'!$G$3:$G$1000,'FEED IN PK2'!F51,'22'!$F$3:$F$1000,'FEED IN PK2'!H51)</f>
        <v>0</v>
      </c>
      <c r="AF51" s="62">
        <f>SUMIFS('23'!$P$58:$P$999,'23'!$G$58:$G$999,'FEED IN PK2'!F51,'23'!$F$58:$F$999,'FEED IN PK2'!H51)</f>
        <v>0</v>
      </c>
      <c r="AG51" s="62">
        <f>SUMIFS('24'!$P$3:$P$1000,'24'!$G$3:$G$1000,'FEED IN PK2'!F51,'24'!$F$3:$F$1000,'FEED IN PK2'!H51)</f>
        <v>0</v>
      </c>
      <c r="AH51" s="62">
        <f>SUMIFS('25'!$P$237:$P$1000,'25'!$G$237:$G$1000,'FEED IN PK2'!F51,'25'!$F$237:$F$1000,'FEED IN PK2'!H51)</f>
        <v>0</v>
      </c>
      <c r="AI51" s="62">
        <f>SUMIFS('26'!$P$3:$P$1000,'26'!$G$3:$G$1000,'FEED IN PK2'!F51,'26'!$F$3:$F$1000,'FEED IN PK2'!H51)</f>
        <v>0</v>
      </c>
      <c r="AJ51" s="62">
        <f>SUMIFS('27'!$P$71:$P$1000,'27'!$G$71:$G$1000,'FEED IN PK2'!F51,'27'!$F$71:$F$1000,'FEED IN PK2'!H51)</f>
        <v>0</v>
      </c>
      <c r="AK51" s="62">
        <f>SUMIFS('28'!$P$3:$P$1000,'28'!$G$3:$G$1000,'FEED IN PK2'!F51,'28'!$F$3:$F$1000,'FEED IN PK2'!H51)</f>
        <v>0</v>
      </c>
      <c r="AL51" s="62">
        <f>SUMIFS('29'!$P$3:$P$1000,'29'!$G$3:$G$1000,'FEED IN PK2'!F51,'29'!$F$3:$F$1000,'FEED IN PK2'!H51)</f>
        <v>0</v>
      </c>
      <c r="AM51" s="62">
        <f>SUMIFS('30'!$P$3:$P$1000,'30'!$G$3:$G$1000,'FEED IN PK2'!F51,'30'!$F$3:$F$1000,'FEED IN PK2'!H51)</f>
        <v>0</v>
      </c>
      <c r="AN51" s="62">
        <f>SUMIFS('31'!$P$3:$P$1000,'31'!$G$3:$G$1000,'FEED IN PK2'!F51,'31'!$F$3:$F$1000,'FEED IN PK2'!H51)</f>
        <v>0</v>
      </c>
      <c r="AO51" s="50" t="e">
        <f t="shared" si="1"/>
        <v>#VALUE!</v>
      </c>
    </row>
    <row r="52" spans="2:41" ht="15.75" x14ac:dyDescent="0.25">
      <c r="B52" s="5">
        <v>47</v>
      </c>
      <c r="C52" s="6" t="s">
        <v>42</v>
      </c>
      <c r="D52" s="15" t="s">
        <v>33</v>
      </c>
      <c r="E52" s="15">
        <v>25</v>
      </c>
      <c r="F52" s="4" t="s">
        <v>42</v>
      </c>
      <c r="G52" s="9"/>
      <c r="H52" s="70" t="s">
        <v>251</v>
      </c>
      <c r="I52" s="15">
        <v>25</v>
      </c>
      <c r="J52" s="62">
        <f>SUMIFS('1'!$P$3:$P$1000,'1'!$G$3:$G$1000,'FEED IN PK2'!F52,'1'!$F$3:$F$1000,'FEED IN PK2'!H52)</f>
        <v>0</v>
      </c>
      <c r="K52" s="62">
        <f>SUMIFS('2'!$P$69:$P$1000,'2'!$G$69:$G$1000,'FEED IN PK2'!F52,'2'!$F$69:$F$1000,'FEED IN PK2'!H52)</f>
        <v>0</v>
      </c>
      <c r="L52" s="62">
        <f>SUMIFS('3'!$P$3:$P$1000,'3'!$G$3:$G$1000,'FEED IN PK2'!F52,'3'!$F$3:$F$1000,'FEED IN PK2'!H52)</f>
        <v>0</v>
      </c>
      <c r="M52" s="62">
        <f>SUMIFS('4'!$P$69:$P$998,'4'!$G$69:$G$998,'FEED IN PK2'!F52,'4'!$F$69:$F$998,'FEED IN PK2'!H52)</f>
        <v>0</v>
      </c>
      <c r="N52" s="62">
        <f>SUMIFS('5'!$P$63:$P$1000,'5'!$G$63:$G$1000,'FEED IN PK2'!F52,'5'!$F$63:$F$1000,'FEED IN PK2'!H52)</f>
        <v>0</v>
      </c>
      <c r="O52" s="62">
        <f>SUMIFS('6'!$P$3:$P$1000,'6'!$G$3:$G$1000,'FEED IN PK2'!F52,'6'!$F$3:$F$1000,'FEED IN PK2'!H52)</f>
        <v>0</v>
      </c>
      <c r="P52" s="62">
        <f>SUMIFS('7'!$P$3:$P$1000,'7'!$G$3:$G$1000,'FEED IN PK2'!F52,'7'!$F$3:$F$1000,'FEED IN PK2'!H52)</f>
        <v>0</v>
      </c>
      <c r="Q52" s="62">
        <f>SUMIFS('8'!$P$3:$P$1000,'8'!$G$3:$G$1000,'FEED IN PK2'!F52,'8'!$F$3:$F$1000,'FEED IN PK2'!H52)</f>
        <v>4400</v>
      </c>
      <c r="R52" s="62">
        <f>SUMIFS('9'!$P$3:$P$1000,'9'!$G$3:$G$1000,'FEED IN PK2'!F52,'9'!$F$3:$F$1000,'FEED IN PK2'!H52)</f>
        <v>0</v>
      </c>
      <c r="S52" s="62">
        <f>SUMIFS('10'!$P$271:$P$998,'10'!$G$271:$G$998,'FEED IN PK2'!F52,'10'!$F$271:$F$998,'FEED IN PK2'!H52)</f>
        <v>0</v>
      </c>
      <c r="T52" s="62">
        <f>SUMIFS('11'!$P$3:$P$1000,'11'!$G$3:$G$1000,'FEED IN PK2'!F52,'11'!$F$3:$F$1000,'FEED IN PK2'!H52)</f>
        <v>0</v>
      </c>
      <c r="U52" s="62">
        <f>SUMIFS('12'!$P$3:$P$1000,'12'!$G$3:$G$1000,'FEED IN PK2'!F52,'12'!$F$3:$F$1000,'FEED IN PK2'!H52)</f>
        <v>0</v>
      </c>
      <c r="V52" s="62">
        <f>SUMIFS('13'!$P$3:$P$1000,'13'!$G$3:$G$1000,'FEED IN PK2'!F52,'13'!$F$3:$F$1000,'FEED IN PK2'!H52)</f>
        <v>0</v>
      </c>
      <c r="W52" s="62">
        <f>SUMIFS('14'!$P$3:$P$1000,'14'!$G$3:$G$1000,'FEED IN PK2'!F52,'14'!$F$3:$F$1000,'FEED IN PK2'!H52)</f>
        <v>0</v>
      </c>
      <c r="X52" s="62">
        <f>SUMIFS('15'!$P$3:$P$1000,'15'!$G$3:$G$1000,'FEED IN PK2'!F52,'15'!$F$3:$F$1000,'FEED IN PK2'!H52)</f>
        <v>0</v>
      </c>
      <c r="Y52" s="62">
        <f>SUMIFS('16'!$P$77:$P$1000,'16'!$G$77:$G$1000,'FEED IN PK2'!F52,'16'!$F$77:$F$1000,'FEED IN PK2'!H52)</f>
        <v>0</v>
      </c>
      <c r="Z52" s="62">
        <f>SUMIFS('17'!$P$77:$P$998,'17'!$G$77:$G$998,'FEED IN PK2'!F52,'17'!$F$77:$F$998,'FEED IN PK2'!H52)</f>
        <v>0</v>
      </c>
      <c r="AA52" s="62" t="e">
        <f>SUMIFS('18'!$P$3:$P$1000,'18'!$G$324:$G$1000,'FEED IN PK2'!F52,'18'!$F$324:$F$1000,'FEED IN PK2'!H52)</f>
        <v>#VALUE!</v>
      </c>
      <c r="AB52" s="62">
        <f>SUMIFS('19'!$P$3:$P$1000,'19'!$G$3:$G$1000,'FEED IN PK2'!F52,'19'!$F$3:$F$1000,'FEED IN PK2'!H52)</f>
        <v>0</v>
      </c>
      <c r="AC52" s="62" t="e">
        <f>SUMIFS('20'!$P$69:$P$1000,'20'!$G$580:$G$1000,'FEED IN PK2'!F52,'20'!$F$580:$F$1000,'FEED IN PK2'!H52)</f>
        <v>#VALUE!</v>
      </c>
      <c r="AD52" s="62" t="e">
        <f>SUMIFS('21'!$P$34:$P$1000,'21'!$G$387:$G$1000,'FEED IN PK2'!F52,'21'!$F$387:$F$1000,'FEED IN PK2'!H52)</f>
        <v>#VALUE!</v>
      </c>
      <c r="AE52" s="62">
        <f>SUMIFS('22'!$P$3:$P$1000,'22'!$G$3:$G$1000,'FEED IN PK2'!F52,'22'!$F$3:$F$1000,'FEED IN PK2'!H52)</f>
        <v>0</v>
      </c>
      <c r="AF52" s="62">
        <f>SUMIFS('23'!$P$58:$P$999,'23'!$G$58:$G$999,'FEED IN PK2'!F52,'23'!$F$58:$F$999,'FEED IN PK2'!H52)</f>
        <v>0</v>
      </c>
      <c r="AG52" s="62">
        <f>SUMIFS('24'!$P$3:$P$1000,'24'!$G$3:$G$1000,'FEED IN PK2'!F52,'24'!$F$3:$F$1000,'FEED IN PK2'!H52)</f>
        <v>0</v>
      </c>
      <c r="AH52" s="62">
        <f>SUMIFS('25'!$P$237:$P$1000,'25'!$G$237:$G$1000,'FEED IN PK2'!F52,'25'!$F$237:$F$1000,'FEED IN PK2'!H52)</f>
        <v>0</v>
      </c>
      <c r="AI52" s="62">
        <f>SUMIFS('26'!$P$3:$P$1000,'26'!$G$3:$G$1000,'FEED IN PK2'!F52,'26'!$F$3:$F$1000,'FEED IN PK2'!H52)</f>
        <v>0</v>
      </c>
      <c r="AJ52" s="62">
        <f>SUMIFS('27'!$P$71:$P$1000,'27'!$G$71:$G$1000,'FEED IN PK2'!F52,'27'!$F$71:$F$1000,'FEED IN PK2'!H52)</f>
        <v>0</v>
      </c>
      <c r="AK52" s="62">
        <f>SUMIFS('28'!$P$3:$P$1000,'28'!$G$3:$G$1000,'FEED IN PK2'!F52,'28'!$F$3:$F$1000,'FEED IN PK2'!H52)</f>
        <v>0</v>
      </c>
      <c r="AL52" s="62">
        <f>SUMIFS('29'!$P$3:$P$1000,'29'!$G$3:$G$1000,'FEED IN PK2'!F52,'29'!$F$3:$F$1000,'FEED IN PK2'!H52)</f>
        <v>0</v>
      </c>
      <c r="AM52" s="62">
        <f>SUMIFS('30'!$P$3:$P$1000,'30'!$G$3:$G$1000,'FEED IN PK2'!F52,'30'!$F$3:$F$1000,'FEED IN PK2'!H52)</f>
        <v>0</v>
      </c>
      <c r="AN52" s="62">
        <f>SUMIFS('31'!$P$3:$P$1000,'31'!$G$3:$G$1000,'FEED IN PK2'!F52,'31'!$F$3:$F$1000,'FEED IN PK2'!H52)</f>
        <v>0</v>
      </c>
      <c r="AO52" s="50" t="e">
        <f t="shared" si="1"/>
        <v>#VALUE!</v>
      </c>
    </row>
    <row r="53" spans="2:41" ht="15.75" x14ac:dyDescent="0.25">
      <c r="B53" s="5">
        <v>48</v>
      </c>
      <c r="C53" s="6">
        <v>566</v>
      </c>
      <c r="D53" s="15" t="s">
        <v>33</v>
      </c>
      <c r="E53" s="15">
        <v>25</v>
      </c>
      <c r="F53" s="4">
        <v>566</v>
      </c>
      <c r="G53" s="9"/>
      <c r="H53" s="70" t="s">
        <v>251</v>
      </c>
      <c r="I53" s="15">
        <v>25</v>
      </c>
      <c r="J53" s="62">
        <f>SUMIFS('1'!$P$3:$P$1000,'1'!$G$3:$G$1000,'FEED IN PK2'!F53,'1'!$F$3:$F$1000,'FEED IN PK2'!H53)</f>
        <v>0</v>
      </c>
      <c r="K53" s="62">
        <f>SUMIFS('2'!$P$69:$P$1000,'2'!$G$69:$G$1000,'FEED IN PK2'!F53,'2'!$F$69:$F$1000,'FEED IN PK2'!H53)</f>
        <v>0</v>
      </c>
      <c r="L53" s="62">
        <f>SUMIFS('3'!$P$3:$P$1000,'3'!$G$3:$G$1000,'FEED IN PK2'!F53,'3'!$F$3:$F$1000,'FEED IN PK2'!H53)</f>
        <v>0</v>
      </c>
      <c r="M53" s="62">
        <f>SUMIFS('4'!$P$69:$P$998,'4'!$G$69:$G$998,'FEED IN PK2'!F53,'4'!$F$69:$F$998,'FEED IN PK2'!H53)</f>
        <v>0</v>
      </c>
      <c r="N53" s="62">
        <f>SUMIFS('5'!$P$63:$P$1000,'5'!$G$63:$G$1000,'FEED IN PK2'!F53,'5'!$F$63:$F$1000,'FEED IN PK2'!H53)</f>
        <v>0</v>
      </c>
      <c r="O53" s="62">
        <f>SUMIFS('6'!$P$3:$P$1000,'6'!$G$3:$G$1000,'FEED IN PK2'!F53,'6'!$F$3:$F$1000,'FEED IN PK2'!H53)</f>
        <v>0</v>
      </c>
      <c r="P53" s="62">
        <f>SUMIFS('7'!$P$3:$P$1000,'7'!$G$3:$G$1000,'FEED IN PK2'!F53,'7'!$F$3:$F$1000,'FEED IN PK2'!H53)</f>
        <v>0</v>
      </c>
      <c r="Q53" s="62">
        <f>SUMIFS('8'!$P$3:$P$1000,'8'!$G$3:$G$1000,'FEED IN PK2'!F53,'8'!$F$3:$F$1000,'FEED IN PK2'!H53)</f>
        <v>30000</v>
      </c>
      <c r="R53" s="62">
        <f>SUMIFS('9'!$P$3:$P$1000,'9'!$G$3:$G$1000,'FEED IN PK2'!F53,'9'!$F$3:$F$1000,'FEED IN PK2'!H53)</f>
        <v>0</v>
      </c>
      <c r="S53" s="62">
        <f>SUMIFS('10'!$P$271:$P$998,'10'!$G$271:$G$998,'FEED IN PK2'!F53,'10'!$F$271:$F$998,'FEED IN PK2'!H53)</f>
        <v>0</v>
      </c>
      <c r="T53" s="62">
        <f>SUMIFS('11'!$P$3:$P$1000,'11'!$G$3:$G$1000,'FEED IN PK2'!F53,'11'!$F$3:$F$1000,'FEED IN PK2'!H53)</f>
        <v>0</v>
      </c>
      <c r="U53" s="62">
        <f>SUMIFS('12'!$P$3:$P$1000,'12'!$G$3:$G$1000,'FEED IN PK2'!F53,'12'!$F$3:$F$1000,'FEED IN PK2'!H53)</f>
        <v>0</v>
      </c>
      <c r="V53" s="62">
        <f>SUMIFS('13'!$P$3:$P$1000,'13'!$G$3:$G$1000,'FEED IN PK2'!F53,'13'!$F$3:$F$1000,'FEED IN PK2'!H53)</f>
        <v>0</v>
      </c>
      <c r="W53" s="62">
        <f>SUMIFS('14'!$P$3:$P$1000,'14'!$G$3:$G$1000,'FEED IN PK2'!F53,'14'!$F$3:$F$1000,'FEED IN PK2'!H53)</f>
        <v>5025</v>
      </c>
      <c r="X53" s="62">
        <f>SUMIFS('15'!$P$3:$P$1000,'15'!$G$3:$G$1000,'FEED IN PK2'!F53,'15'!$F$3:$F$1000,'FEED IN PK2'!H53)</f>
        <v>11000</v>
      </c>
      <c r="Y53" s="62">
        <f>SUMIFS('16'!$P$77:$P$1000,'16'!$G$77:$G$1000,'FEED IN PK2'!F53,'16'!$F$77:$F$1000,'FEED IN PK2'!H53)</f>
        <v>0</v>
      </c>
      <c r="Z53" s="62">
        <f>SUMIFS('17'!$P$77:$P$998,'17'!$G$77:$G$998,'FEED IN PK2'!F53,'17'!$F$77:$F$998,'FEED IN PK2'!H53)</f>
        <v>0</v>
      </c>
      <c r="AA53" s="62" t="e">
        <f>SUMIFS('18'!$P$3:$P$1000,'18'!$G$324:$G$1000,'FEED IN PK2'!F53,'18'!$F$324:$F$1000,'FEED IN PK2'!H53)</f>
        <v>#VALUE!</v>
      </c>
      <c r="AB53" s="62">
        <f>SUMIFS('19'!$P$3:$P$1000,'19'!$G$3:$G$1000,'FEED IN PK2'!F53,'19'!$F$3:$F$1000,'FEED IN PK2'!H53)</f>
        <v>0</v>
      </c>
      <c r="AC53" s="62" t="e">
        <f>SUMIFS('20'!$P$69:$P$1000,'20'!$G$580:$G$1000,'FEED IN PK2'!F53,'20'!$F$580:$F$1000,'FEED IN PK2'!H53)</f>
        <v>#VALUE!</v>
      </c>
      <c r="AD53" s="62" t="e">
        <f>SUMIFS('21'!$P$34:$P$1000,'21'!$G$387:$G$1000,'FEED IN PK2'!F53,'21'!$F$387:$F$1000,'FEED IN PK2'!H53)</f>
        <v>#VALUE!</v>
      </c>
      <c r="AE53" s="62">
        <f>SUMIFS('22'!$P$3:$P$1000,'22'!$G$3:$G$1000,'FEED IN PK2'!F53,'22'!$F$3:$F$1000,'FEED IN PK2'!H53)</f>
        <v>0</v>
      </c>
      <c r="AF53" s="62">
        <f>SUMIFS('23'!$P$58:$P$999,'23'!$G$58:$G$999,'FEED IN PK2'!F53,'23'!$F$58:$F$999,'FEED IN PK2'!H53)</f>
        <v>0</v>
      </c>
      <c r="AG53" s="62">
        <f>SUMIFS('24'!$P$3:$P$1000,'24'!$G$3:$G$1000,'FEED IN PK2'!F53,'24'!$F$3:$F$1000,'FEED IN PK2'!H53)</f>
        <v>0</v>
      </c>
      <c r="AH53" s="62">
        <f>SUMIFS('25'!$P$237:$P$1000,'25'!$G$237:$G$1000,'FEED IN PK2'!F53,'25'!$F$237:$F$1000,'FEED IN PK2'!H53)</f>
        <v>0</v>
      </c>
      <c r="AI53" s="62">
        <f>SUMIFS('26'!$P$3:$P$1000,'26'!$G$3:$G$1000,'FEED IN PK2'!F53,'26'!$F$3:$F$1000,'FEED IN PK2'!H53)</f>
        <v>0</v>
      </c>
      <c r="AJ53" s="62">
        <f>SUMIFS('27'!$P$71:$P$1000,'27'!$G$71:$G$1000,'FEED IN PK2'!F53,'27'!$F$71:$F$1000,'FEED IN PK2'!H53)</f>
        <v>0</v>
      </c>
      <c r="AK53" s="62">
        <f>SUMIFS('28'!$P$3:$P$1000,'28'!$G$3:$G$1000,'FEED IN PK2'!F53,'28'!$F$3:$F$1000,'FEED IN PK2'!H53)</f>
        <v>0</v>
      </c>
      <c r="AL53" s="62">
        <f>SUMIFS('29'!$P$3:$P$1000,'29'!$G$3:$G$1000,'FEED IN PK2'!F53,'29'!$F$3:$F$1000,'FEED IN PK2'!H53)</f>
        <v>0</v>
      </c>
      <c r="AM53" s="62">
        <f>SUMIFS('30'!$P$3:$P$1000,'30'!$G$3:$G$1000,'FEED IN PK2'!F53,'30'!$F$3:$F$1000,'FEED IN PK2'!H53)</f>
        <v>0</v>
      </c>
      <c r="AN53" s="62">
        <f>SUMIFS('31'!$P$3:$P$1000,'31'!$G$3:$G$1000,'FEED IN PK2'!F53,'31'!$F$3:$F$1000,'FEED IN PK2'!H53)</f>
        <v>0</v>
      </c>
      <c r="AO53" s="50" t="e">
        <f t="shared" si="1"/>
        <v>#VALUE!</v>
      </c>
    </row>
    <row r="54" spans="2:41" ht="15.75" x14ac:dyDescent="0.25">
      <c r="B54" s="5">
        <v>49</v>
      </c>
      <c r="C54" s="6">
        <v>567</v>
      </c>
      <c r="D54" s="15" t="s">
        <v>33</v>
      </c>
      <c r="E54" s="15">
        <v>25</v>
      </c>
      <c r="F54" s="4">
        <v>567</v>
      </c>
      <c r="G54" s="9"/>
      <c r="H54" s="70" t="s">
        <v>251</v>
      </c>
      <c r="I54" s="15">
        <v>25</v>
      </c>
      <c r="J54" s="62">
        <f>SUMIFS('1'!$P$3:$P$1000,'1'!$G$3:$G$1000,'FEED IN PK2'!F54,'1'!$F$3:$F$1000,'FEED IN PK2'!H54)</f>
        <v>0</v>
      </c>
      <c r="K54" s="62">
        <f>SUMIFS('2'!$P$69:$P$1000,'2'!$G$69:$G$1000,'FEED IN PK2'!F54,'2'!$F$69:$F$1000,'FEED IN PK2'!H54)</f>
        <v>0</v>
      </c>
      <c r="L54" s="62">
        <f>SUMIFS('3'!$P$3:$P$1000,'3'!$G$3:$G$1000,'FEED IN PK2'!F54,'3'!$F$3:$F$1000,'FEED IN PK2'!H54)</f>
        <v>0</v>
      </c>
      <c r="M54" s="62">
        <f>SUMIFS('4'!$P$69:$P$998,'4'!$G$69:$G$998,'FEED IN PK2'!F54,'4'!$F$69:$F$998,'FEED IN PK2'!H54)</f>
        <v>0</v>
      </c>
      <c r="N54" s="62">
        <f>SUMIFS('5'!$P$63:$P$1000,'5'!$G$63:$G$1000,'FEED IN PK2'!F54,'5'!$F$63:$F$1000,'FEED IN PK2'!H54)</f>
        <v>0</v>
      </c>
      <c r="O54" s="62">
        <f>SUMIFS('6'!$P$3:$P$1000,'6'!$G$3:$G$1000,'FEED IN PK2'!F54,'6'!$F$3:$F$1000,'FEED IN PK2'!H54)</f>
        <v>0</v>
      </c>
      <c r="P54" s="62">
        <f>SUMIFS('7'!$P$3:$P$1000,'7'!$G$3:$G$1000,'FEED IN PK2'!F54,'7'!$F$3:$F$1000,'FEED IN PK2'!H54)</f>
        <v>20475</v>
      </c>
      <c r="Q54" s="62">
        <f>SUMIFS('8'!$P$3:$P$1000,'8'!$G$3:$G$1000,'FEED IN PK2'!F54,'8'!$F$3:$F$1000,'FEED IN PK2'!H54)</f>
        <v>0</v>
      </c>
      <c r="R54" s="62">
        <f>SUMIFS('9'!$P$3:$P$1000,'9'!$G$3:$G$1000,'FEED IN PK2'!F54,'9'!$F$3:$F$1000,'FEED IN PK2'!H54)</f>
        <v>0</v>
      </c>
      <c r="S54" s="62">
        <f>SUMIFS('10'!$P$271:$P$998,'10'!$G$271:$G$998,'FEED IN PK2'!F54,'10'!$F$271:$F$998,'FEED IN PK2'!H54)</f>
        <v>0</v>
      </c>
      <c r="T54" s="62">
        <f>SUMIFS('11'!$P$3:$P$1000,'11'!$G$3:$G$1000,'FEED IN PK2'!F54,'11'!$F$3:$F$1000,'FEED IN PK2'!H54)</f>
        <v>20650</v>
      </c>
      <c r="U54" s="62">
        <f>SUMIFS('12'!$P$3:$P$1000,'12'!$G$3:$G$1000,'FEED IN PK2'!F54,'12'!$F$3:$F$1000,'FEED IN PK2'!H54)</f>
        <v>0</v>
      </c>
      <c r="V54" s="62">
        <f>SUMIFS('13'!$P$3:$P$1000,'13'!$G$3:$G$1000,'FEED IN PK2'!F54,'13'!$F$3:$F$1000,'FEED IN PK2'!H54)</f>
        <v>0</v>
      </c>
      <c r="W54" s="62">
        <f>SUMIFS('14'!$P$3:$P$1000,'14'!$G$3:$G$1000,'FEED IN PK2'!F54,'14'!$F$3:$F$1000,'FEED IN PK2'!H54)</f>
        <v>0</v>
      </c>
      <c r="X54" s="62">
        <f>SUMIFS('15'!$P$3:$P$1000,'15'!$G$3:$G$1000,'FEED IN PK2'!F54,'15'!$F$3:$F$1000,'FEED IN PK2'!H54)</f>
        <v>19325</v>
      </c>
      <c r="Y54" s="62">
        <f>SUMIFS('16'!$P$77:$P$1000,'16'!$G$77:$G$1000,'FEED IN PK2'!F54,'16'!$F$77:$F$1000,'FEED IN PK2'!H54)</f>
        <v>0</v>
      </c>
      <c r="Z54" s="62">
        <f>SUMIFS('17'!$P$77:$P$998,'17'!$G$77:$G$998,'FEED IN PK2'!F54,'17'!$F$77:$F$998,'FEED IN PK2'!H54)</f>
        <v>0</v>
      </c>
      <c r="AA54" s="62" t="e">
        <f>SUMIFS('18'!$P$3:$P$1000,'18'!$G$324:$G$1000,'FEED IN PK2'!F54,'18'!$F$324:$F$1000,'FEED IN PK2'!H54)</f>
        <v>#VALUE!</v>
      </c>
      <c r="AB54" s="62">
        <f>SUMIFS('19'!$P$3:$P$1000,'19'!$G$3:$G$1000,'FEED IN PK2'!F54,'19'!$F$3:$F$1000,'FEED IN PK2'!H54)</f>
        <v>0</v>
      </c>
      <c r="AC54" s="62" t="e">
        <f>SUMIFS('20'!$P$69:$P$1000,'20'!$G$580:$G$1000,'FEED IN PK2'!F54,'20'!$F$580:$F$1000,'FEED IN PK2'!H54)</f>
        <v>#VALUE!</v>
      </c>
      <c r="AD54" s="62" t="e">
        <f>SUMIFS('21'!$P$34:$P$1000,'21'!$G$387:$G$1000,'FEED IN PK2'!F54,'21'!$F$387:$F$1000,'FEED IN PK2'!H54)</f>
        <v>#VALUE!</v>
      </c>
      <c r="AE54" s="62">
        <f>SUMIFS('22'!$P$3:$P$1000,'22'!$G$3:$G$1000,'FEED IN PK2'!F54,'22'!$F$3:$F$1000,'FEED IN PK2'!H54)</f>
        <v>0</v>
      </c>
      <c r="AF54" s="62">
        <f>SUMIFS('23'!$P$58:$P$999,'23'!$G$58:$G$999,'FEED IN PK2'!F54,'23'!$F$58:$F$999,'FEED IN PK2'!H54)</f>
        <v>0</v>
      </c>
      <c r="AG54" s="62">
        <f>SUMIFS('24'!$P$3:$P$1000,'24'!$G$3:$G$1000,'FEED IN PK2'!F54,'24'!$F$3:$F$1000,'FEED IN PK2'!H54)</f>
        <v>0</v>
      </c>
      <c r="AH54" s="62">
        <f>SUMIFS('25'!$P$237:$P$1000,'25'!$G$237:$G$1000,'FEED IN PK2'!F54,'25'!$F$237:$F$1000,'FEED IN PK2'!H54)</f>
        <v>0</v>
      </c>
      <c r="AI54" s="62">
        <f>SUMIFS('26'!$P$3:$P$1000,'26'!$G$3:$G$1000,'FEED IN PK2'!F54,'26'!$F$3:$F$1000,'FEED IN PK2'!H54)</f>
        <v>0</v>
      </c>
      <c r="AJ54" s="62">
        <f>SUMIFS('27'!$P$71:$P$1000,'27'!$G$71:$G$1000,'FEED IN PK2'!F54,'27'!$F$71:$F$1000,'FEED IN PK2'!H54)</f>
        <v>0</v>
      </c>
      <c r="AK54" s="62">
        <f>SUMIFS('28'!$P$3:$P$1000,'28'!$G$3:$G$1000,'FEED IN PK2'!F54,'28'!$F$3:$F$1000,'FEED IN PK2'!H54)</f>
        <v>0</v>
      </c>
      <c r="AL54" s="62">
        <f>SUMIFS('29'!$P$3:$P$1000,'29'!$G$3:$G$1000,'FEED IN PK2'!F54,'29'!$F$3:$F$1000,'FEED IN PK2'!H54)</f>
        <v>0</v>
      </c>
      <c r="AM54" s="62">
        <f>SUMIFS('30'!$P$3:$P$1000,'30'!$G$3:$G$1000,'FEED IN PK2'!F54,'30'!$F$3:$F$1000,'FEED IN PK2'!H54)</f>
        <v>0</v>
      </c>
      <c r="AN54" s="62">
        <f>SUMIFS('31'!$P$3:$P$1000,'31'!$G$3:$G$1000,'FEED IN PK2'!F54,'31'!$F$3:$F$1000,'FEED IN PK2'!H54)</f>
        <v>0</v>
      </c>
      <c r="AO54" s="50" t="e">
        <f t="shared" si="1"/>
        <v>#VALUE!</v>
      </c>
    </row>
    <row r="55" spans="2:41" ht="15.75" x14ac:dyDescent="0.25">
      <c r="B55" s="5">
        <v>50</v>
      </c>
      <c r="C55" s="6" t="s">
        <v>43</v>
      </c>
      <c r="D55" s="15" t="s">
        <v>33</v>
      </c>
      <c r="E55" s="15">
        <v>25</v>
      </c>
      <c r="F55" s="4" t="s">
        <v>43</v>
      </c>
      <c r="G55" s="9"/>
      <c r="H55" s="70" t="s">
        <v>251</v>
      </c>
      <c r="I55" s="15">
        <v>25</v>
      </c>
      <c r="J55" s="62">
        <f>SUMIFS('1'!$P$3:$P$1000,'1'!$G$3:$G$1000,'FEED IN PK2'!F55,'1'!$F$3:$F$1000,'FEED IN PK2'!H55)</f>
        <v>0</v>
      </c>
      <c r="K55" s="62">
        <f>SUMIFS('2'!$P$69:$P$1000,'2'!$G$69:$G$1000,'FEED IN PK2'!F55,'2'!$F$69:$F$1000,'FEED IN PK2'!H55)</f>
        <v>0</v>
      </c>
      <c r="L55" s="62">
        <f>SUMIFS('3'!$P$3:$P$1000,'3'!$G$3:$G$1000,'FEED IN PK2'!F55,'3'!$F$3:$F$1000,'FEED IN PK2'!H55)</f>
        <v>57400</v>
      </c>
      <c r="M55" s="62">
        <f>SUMIFS('4'!$P$69:$P$998,'4'!$G$69:$G$998,'FEED IN PK2'!F55,'4'!$F$69:$F$998,'FEED IN PK2'!H55)</f>
        <v>0</v>
      </c>
      <c r="N55" s="62">
        <f>SUMIFS('5'!$P$63:$P$1000,'5'!$G$63:$G$1000,'FEED IN PK2'!F55,'5'!$F$63:$F$1000,'FEED IN PK2'!H55)</f>
        <v>0</v>
      </c>
      <c r="O55" s="62">
        <f>SUMIFS('6'!$P$3:$P$1000,'6'!$G$3:$G$1000,'FEED IN PK2'!F55,'6'!$F$3:$F$1000,'FEED IN PK2'!H55)</f>
        <v>25075</v>
      </c>
      <c r="P55" s="62">
        <f>SUMIFS('7'!$P$3:$P$1000,'7'!$G$3:$G$1000,'FEED IN PK2'!F55,'7'!$F$3:$F$1000,'FEED IN PK2'!H55)</f>
        <v>0</v>
      </c>
      <c r="Q55" s="62">
        <f>SUMIFS('8'!$P$3:$P$1000,'8'!$G$3:$G$1000,'FEED IN PK2'!F55,'8'!$F$3:$F$1000,'FEED IN PK2'!H55)</f>
        <v>27300</v>
      </c>
      <c r="R55" s="62">
        <f>SUMIFS('9'!$P$3:$P$1000,'9'!$G$3:$G$1000,'FEED IN PK2'!F55,'9'!$F$3:$F$1000,'FEED IN PK2'!H55)</f>
        <v>47750</v>
      </c>
      <c r="S55" s="62">
        <f>SUMIFS('10'!$P$271:$P$998,'10'!$G$271:$G$998,'FEED IN PK2'!F55,'10'!$F$271:$F$998,'FEED IN PK2'!H55)</f>
        <v>0</v>
      </c>
      <c r="T55" s="62">
        <f>SUMIFS('11'!$P$3:$P$1000,'11'!$G$3:$G$1000,'FEED IN PK2'!F55,'11'!$F$3:$F$1000,'FEED IN PK2'!H55)</f>
        <v>0</v>
      </c>
      <c r="U55" s="62">
        <f>SUMIFS('12'!$P$3:$P$1000,'12'!$G$3:$G$1000,'FEED IN PK2'!F55,'12'!$F$3:$F$1000,'FEED IN PK2'!H55)</f>
        <v>63675</v>
      </c>
      <c r="V55" s="62">
        <f>SUMIFS('13'!$P$3:$P$1000,'13'!$G$3:$G$1000,'FEED IN PK2'!F55,'13'!$F$3:$F$1000,'FEED IN PK2'!H55)</f>
        <v>49500</v>
      </c>
      <c r="W55" s="62">
        <f>SUMIFS('14'!$P$3:$P$1000,'14'!$G$3:$G$1000,'FEED IN PK2'!F55,'14'!$F$3:$F$1000,'FEED IN PK2'!H55)</f>
        <v>11650</v>
      </c>
      <c r="X55" s="62">
        <f>SUMIFS('15'!$P$3:$P$1000,'15'!$G$3:$G$1000,'FEED IN PK2'!F55,'15'!$F$3:$F$1000,'FEED IN PK2'!H55)</f>
        <v>0</v>
      </c>
      <c r="Y55" s="62">
        <f>SUMIFS('16'!$P$77:$P$1000,'16'!$G$77:$G$1000,'FEED IN PK2'!F55,'16'!$F$77:$F$1000,'FEED IN PK2'!H55)</f>
        <v>0</v>
      </c>
      <c r="Z55" s="62">
        <f>SUMIFS('17'!$P$77:$P$998,'17'!$G$77:$G$998,'FEED IN PK2'!F55,'17'!$F$77:$F$998,'FEED IN PK2'!H55)</f>
        <v>0</v>
      </c>
      <c r="AA55" s="62" t="e">
        <f>SUMIFS('18'!$P$3:$P$1000,'18'!$G$324:$G$1000,'FEED IN PK2'!F55,'18'!$F$324:$F$1000,'FEED IN PK2'!H55)</f>
        <v>#VALUE!</v>
      </c>
      <c r="AB55" s="62">
        <f>SUMIFS('19'!$P$3:$P$1000,'19'!$G$3:$G$1000,'FEED IN PK2'!F55,'19'!$F$3:$F$1000,'FEED IN PK2'!H55)</f>
        <v>0</v>
      </c>
      <c r="AC55" s="62" t="e">
        <f>SUMIFS('20'!$P$69:$P$1000,'20'!$G$580:$G$1000,'FEED IN PK2'!F55,'20'!$F$580:$F$1000,'FEED IN PK2'!H55)</f>
        <v>#VALUE!</v>
      </c>
      <c r="AD55" s="62" t="e">
        <f>SUMIFS('21'!$P$34:$P$1000,'21'!$G$387:$G$1000,'FEED IN PK2'!F55,'21'!$F$387:$F$1000,'FEED IN PK2'!H55)</f>
        <v>#VALUE!</v>
      </c>
      <c r="AE55" s="62">
        <f>SUMIFS('22'!$P$3:$P$1000,'22'!$G$3:$G$1000,'FEED IN PK2'!F55,'22'!$F$3:$F$1000,'FEED IN PK2'!H55)</f>
        <v>0</v>
      </c>
      <c r="AF55" s="62">
        <f>SUMIFS('23'!$P$58:$P$999,'23'!$G$58:$G$999,'FEED IN PK2'!F55,'23'!$F$58:$F$999,'FEED IN PK2'!H55)</f>
        <v>0</v>
      </c>
      <c r="AG55" s="62">
        <f>SUMIFS('24'!$P$3:$P$1000,'24'!$G$3:$G$1000,'FEED IN PK2'!F55,'24'!$F$3:$F$1000,'FEED IN PK2'!H55)</f>
        <v>0</v>
      </c>
      <c r="AH55" s="62">
        <f>SUMIFS('25'!$P$237:$P$1000,'25'!$G$237:$G$1000,'FEED IN PK2'!F55,'25'!$F$237:$F$1000,'FEED IN PK2'!H55)</f>
        <v>0</v>
      </c>
      <c r="AI55" s="62">
        <f>SUMIFS('26'!$P$3:$P$1000,'26'!$G$3:$G$1000,'FEED IN PK2'!F55,'26'!$F$3:$F$1000,'FEED IN PK2'!H55)</f>
        <v>0</v>
      </c>
      <c r="AJ55" s="62">
        <f>SUMIFS('27'!$P$71:$P$1000,'27'!$G$71:$G$1000,'FEED IN PK2'!F55,'27'!$F$71:$F$1000,'FEED IN PK2'!H55)</f>
        <v>0</v>
      </c>
      <c r="AK55" s="62">
        <f>SUMIFS('28'!$P$3:$P$1000,'28'!$G$3:$G$1000,'FEED IN PK2'!F55,'28'!$F$3:$F$1000,'FEED IN PK2'!H55)</f>
        <v>0</v>
      </c>
      <c r="AL55" s="62">
        <f>SUMIFS('29'!$P$3:$P$1000,'29'!$G$3:$G$1000,'FEED IN PK2'!F55,'29'!$F$3:$F$1000,'FEED IN PK2'!H55)</f>
        <v>0</v>
      </c>
      <c r="AM55" s="62">
        <f>SUMIFS('30'!$P$3:$P$1000,'30'!$G$3:$G$1000,'FEED IN PK2'!F55,'30'!$F$3:$F$1000,'FEED IN PK2'!H55)</f>
        <v>0</v>
      </c>
      <c r="AN55" s="62">
        <f>SUMIFS('31'!$P$3:$P$1000,'31'!$G$3:$G$1000,'FEED IN PK2'!F55,'31'!$F$3:$F$1000,'FEED IN PK2'!H55)</f>
        <v>0</v>
      </c>
      <c r="AO55" s="50" t="e">
        <f t="shared" si="1"/>
        <v>#VALUE!</v>
      </c>
    </row>
    <row r="56" spans="2:41" ht="15.75" x14ac:dyDescent="0.25">
      <c r="B56" s="5">
        <v>51</v>
      </c>
      <c r="C56" s="6">
        <v>584</v>
      </c>
      <c r="D56" s="15" t="s">
        <v>33</v>
      </c>
      <c r="E56" s="15">
        <v>25</v>
      </c>
      <c r="F56" s="4">
        <v>584</v>
      </c>
      <c r="G56" s="9"/>
      <c r="H56" s="70" t="s">
        <v>251</v>
      </c>
      <c r="I56" s="15">
        <v>25</v>
      </c>
      <c r="J56" s="62">
        <f>SUMIFS('1'!$P$3:$P$1000,'1'!$G$3:$G$1000,'FEED IN PK2'!F56,'1'!$F$3:$F$1000,'FEED IN PK2'!H56)</f>
        <v>0</v>
      </c>
      <c r="K56" s="62">
        <f>SUMIFS('2'!$P$69:$P$1000,'2'!$G$69:$G$1000,'FEED IN PK2'!F56,'2'!$F$69:$F$1000,'FEED IN PK2'!H56)</f>
        <v>0</v>
      </c>
      <c r="L56" s="62">
        <f>SUMIFS('3'!$P$3:$P$1000,'3'!$G$3:$G$1000,'FEED IN PK2'!F56,'3'!$F$3:$F$1000,'FEED IN PK2'!H56)</f>
        <v>0</v>
      </c>
      <c r="M56" s="62">
        <f>SUMIFS('4'!$P$69:$P$998,'4'!$G$69:$G$998,'FEED IN PK2'!F56,'4'!$F$69:$F$998,'FEED IN PK2'!H56)</f>
        <v>0</v>
      </c>
      <c r="N56" s="62">
        <f>SUMIFS('5'!$P$63:$P$1000,'5'!$G$63:$G$1000,'FEED IN PK2'!F56,'5'!$F$63:$F$1000,'FEED IN PK2'!H56)</f>
        <v>0</v>
      </c>
      <c r="O56" s="62">
        <f>SUMIFS('6'!$P$3:$P$1000,'6'!$G$3:$G$1000,'FEED IN PK2'!F56,'6'!$F$3:$F$1000,'FEED IN PK2'!H56)</f>
        <v>0</v>
      </c>
      <c r="P56" s="62">
        <f>SUMIFS('7'!$P$3:$P$1000,'7'!$G$3:$G$1000,'FEED IN PK2'!F56,'7'!$F$3:$F$1000,'FEED IN PK2'!H56)</f>
        <v>0</v>
      </c>
      <c r="Q56" s="62">
        <f>SUMIFS('8'!$P$3:$P$1000,'8'!$G$3:$G$1000,'FEED IN PK2'!F56,'8'!$F$3:$F$1000,'FEED IN PK2'!H56)</f>
        <v>0</v>
      </c>
      <c r="R56" s="62">
        <f>SUMIFS('9'!$P$3:$P$1000,'9'!$G$3:$G$1000,'FEED IN PK2'!F56,'9'!$F$3:$F$1000,'FEED IN PK2'!H56)</f>
        <v>0</v>
      </c>
      <c r="S56" s="62">
        <f>SUMIFS('10'!$P$271:$P$998,'10'!$G$271:$G$998,'FEED IN PK2'!F56,'10'!$F$271:$F$998,'FEED IN PK2'!H56)</f>
        <v>0</v>
      </c>
      <c r="T56" s="62">
        <f>SUMIFS('11'!$P$3:$P$1000,'11'!$G$3:$G$1000,'FEED IN PK2'!F56,'11'!$F$3:$F$1000,'FEED IN PK2'!H56)</f>
        <v>0</v>
      </c>
      <c r="U56" s="62">
        <f>SUMIFS('12'!$P$3:$P$1000,'12'!$G$3:$G$1000,'FEED IN PK2'!F56,'12'!$F$3:$F$1000,'FEED IN PK2'!H56)</f>
        <v>0</v>
      </c>
      <c r="V56" s="62">
        <f>SUMIFS('13'!$P$3:$P$1000,'13'!$G$3:$G$1000,'FEED IN PK2'!F56,'13'!$F$3:$F$1000,'FEED IN PK2'!H56)</f>
        <v>0</v>
      </c>
      <c r="W56" s="62">
        <f>SUMIFS('14'!$P$3:$P$1000,'14'!$G$3:$G$1000,'FEED IN PK2'!F56,'14'!$F$3:$F$1000,'FEED IN PK2'!H56)</f>
        <v>0</v>
      </c>
      <c r="X56" s="62">
        <f>SUMIFS('15'!$P$3:$P$1000,'15'!$G$3:$G$1000,'FEED IN PK2'!F56,'15'!$F$3:$F$1000,'FEED IN PK2'!H56)</f>
        <v>0</v>
      </c>
      <c r="Y56" s="62">
        <f>SUMIFS('16'!$P$77:$P$1000,'16'!$G$77:$G$1000,'FEED IN PK2'!F56,'16'!$F$77:$F$1000,'FEED IN PK2'!H56)</f>
        <v>0</v>
      </c>
      <c r="Z56" s="62">
        <f>SUMIFS('17'!$P$77:$P$998,'17'!$G$77:$G$998,'FEED IN PK2'!F56,'17'!$F$77:$F$998,'FEED IN PK2'!H56)</f>
        <v>0</v>
      </c>
      <c r="AA56" s="62" t="e">
        <f>SUMIFS('18'!$P$3:$P$1000,'18'!$G$324:$G$1000,'FEED IN PK2'!F56,'18'!$F$324:$F$1000,'FEED IN PK2'!H56)</f>
        <v>#VALUE!</v>
      </c>
      <c r="AB56" s="62">
        <f>SUMIFS('19'!$P$3:$P$1000,'19'!$G$3:$G$1000,'FEED IN PK2'!F56,'19'!$F$3:$F$1000,'FEED IN PK2'!H56)</f>
        <v>0</v>
      </c>
      <c r="AC56" s="62" t="e">
        <f>SUMIFS('20'!$P$69:$P$1000,'20'!$G$580:$G$1000,'FEED IN PK2'!F56,'20'!$F$580:$F$1000,'FEED IN PK2'!H56)</f>
        <v>#VALUE!</v>
      </c>
      <c r="AD56" s="62" t="e">
        <f>SUMIFS('21'!$P$34:$P$1000,'21'!$G$387:$G$1000,'FEED IN PK2'!F56,'21'!$F$387:$F$1000,'FEED IN PK2'!H56)</f>
        <v>#VALUE!</v>
      </c>
      <c r="AE56" s="62">
        <f>SUMIFS('22'!$P$3:$P$1000,'22'!$G$3:$G$1000,'FEED IN PK2'!F56,'22'!$F$3:$F$1000,'FEED IN PK2'!H56)</f>
        <v>0</v>
      </c>
      <c r="AF56" s="62">
        <f>SUMIFS('23'!$P$58:$P$999,'23'!$G$58:$G$999,'FEED IN PK2'!F56,'23'!$F$58:$F$999,'FEED IN PK2'!H56)</f>
        <v>0</v>
      </c>
      <c r="AG56" s="62">
        <f>SUMIFS('24'!$P$3:$P$1000,'24'!$G$3:$G$1000,'FEED IN PK2'!F56,'24'!$F$3:$F$1000,'FEED IN PK2'!H56)</f>
        <v>0</v>
      </c>
      <c r="AH56" s="62">
        <f>SUMIFS('25'!$P$237:$P$1000,'25'!$G$237:$G$1000,'FEED IN PK2'!F56,'25'!$F$237:$F$1000,'FEED IN PK2'!H56)</f>
        <v>0</v>
      </c>
      <c r="AI56" s="62">
        <f>SUMIFS('26'!$P$3:$P$1000,'26'!$G$3:$G$1000,'FEED IN PK2'!F56,'26'!$F$3:$F$1000,'FEED IN PK2'!H56)</f>
        <v>0</v>
      </c>
      <c r="AJ56" s="62">
        <f>SUMIFS('27'!$P$71:$P$1000,'27'!$G$71:$G$1000,'FEED IN PK2'!F56,'27'!$F$71:$F$1000,'FEED IN PK2'!H56)</f>
        <v>0</v>
      </c>
      <c r="AK56" s="62">
        <f>SUMIFS('28'!$P$3:$P$1000,'28'!$G$3:$G$1000,'FEED IN PK2'!F56,'28'!$F$3:$F$1000,'FEED IN PK2'!H56)</f>
        <v>0</v>
      </c>
      <c r="AL56" s="62">
        <f>SUMIFS('29'!$P$3:$P$1000,'29'!$G$3:$G$1000,'FEED IN PK2'!F56,'29'!$F$3:$F$1000,'FEED IN PK2'!H56)</f>
        <v>0</v>
      </c>
      <c r="AM56" s="62">
        <f>SUMIFS('30'!$P$3:$P$1000,'30'!$G$3:$G$1000,'FEED IN PK2'!F56,'30'!$F$3:$F$1000,'FEED IN PK2'!H56)</f>
        <v>0</v>
      </c>
      <c r="AN56" s="62">
        <f>SUMIFS('31'!$P$3:$P$1000,'31'!$G$3:$G$1000,'FEED IN PK2'!F56,'31'!$F$3:$F$1000,'FEED IN PK2'!H56)</f>
        <v>0</v>
      </c>
      <c r="AO56" s="50" t="e">
        <f t="shared" si="1"/>
        <v>#VALUE!</v>
      </c>
    </row>
    <row r="57" spans="2:41" ht="15.75" x14ac:dyDescent="0.25">
      <c r="B57" s="5">
        <v>52</v>
      </c>
      <c r="C57" s="6">
        <v>585</v>
      </c>
      <c r="D57" s="15" t="s">
        <v>33</v>
      </c>
      <c r="E57" s="15">
        <v>25</v>
      </c>
      <c r="F57" s="4">
        <v>585</v>
      </c>
      <c r="G57" s="9"/>
      <c r="H57" s="70" t="s">
        <v>251</v>
      </c>
      <c r="I57" s="15">
        <v>25</v>
      </c>
      <c r="J57" s="62">
        <f>SUMIFS('1'!$P$3:$P$1000,'1'!$G$3:$G$1000,'FEED IN PK2'!F57,'1'!$F$3:$F$1000,'FEED IN PK2'!H57)</f>
        <v>0</v>
      </c>
      <c r="K57" s="62">
        <f>SUMIFS('2'!$P$69:$P$1000,'2'!$G$69:$G$1000,'FEED IN PK2'!F57,'2'!$F$69:$F$1000,'FEED IN PK2'!H57)</f>
        <v>0</v>
      </c>
      <c r="L57" s="62">
        <f>SUMIFS('3'!$P$3:$P$1000,'3'!$G$3:$G$1000,'FEED IN PK2'!F57,'3'!$F$3:$F$1000,'FEED IN PK2'!H57)</f>
        <v>0</v>
      </c>
      <c r="M57" s="62">
        <f>SUMIFS('4'!$P$69:$P$998,'4'!$G$69:$G$998,'FEED IN PK2'!F57,'4'!$F$69:$F$998,'FEED IN PK2'!H57)</f>
        <v>0</v>
      </c>
      <c r="N57" s="62">
        <f>SUMIFS('5'!$P$63:$P$1000,'5'!$G$63:$G$1000,'FEED IN PK2'!F57,'5'!$F$63:$F$1000,'FEED IN PK2'!H57)</f>
        <v>0</v>
      </c>
      <c r="O57" s="62">
        <f>SUMIFS('6'!$P$3:$P$1000,'6'!$G$3:$G$1000,'FEED IN PK2'!F57,'6'!$F$3:$F$1000,'FEED IN PK2'!H57)</f>
        <v>0</v>
      </c>
      <c r="P57" s="62">
        <f>SUMIFS('7'!$P$3:$P$1000,'7'!$G$3:$G$1000,'FEED IN PK2'!F57,'7'!$F$3:$F$1000,'FEED IN PK2'!H57)</f>
        <v>0</v>
      </c>
      <c r="Q57" s="62">
        <f>SUMIFS('8'!$P$3:$P$1000,'8'!$G$3:$G$1000,'FEED IN PK2'!F57,'8'!$F$3:$F$1000,'FEED IN PK2'!H57)</f>
        <v>0</v>
      </c>
      <c r="R57" s="62">
        <f>SUMIFS('9'!$P$3:$P$1000,'9'!$G$3:$G$1000,'FEED IN PK2'!F57,'9'!$F$3:$F$1000,'FEED IN PK2'!H57)</f>
        <v>0</v>
      </c>
      <c r="S57" s="62">
        <f>SUMIFS('10'!$P$271:$P$998,'10'!$G$271:$G$998,'FEED IN PK2'!F57,'10'!$F$271:$F$998,'FEED IN PK2'!H57)</f>
        <v>0</v>
      </c>
      <c r="T57" s="62">
        <f>SUMIFS('11'!$P$3:$P$1000,'11'!$G$3:$G$1000,'FEED IN PK2'!F57,'11'!$F$3:$F$1000,'FEED IN PK2'!H57)</f>
        <v>0</v>
      </c>
      <c r="U57" s="62">
        <f>SUMIFS('12'!$P$3:$P$1000,'12'!$G$3:$G$1000,'FEED IN PK2'!F57,'12'!$F$3:$F$1000,'FEED IN PK2'!H57)</f>
        <v>0</v>
      </c>
      <c r="V57" s="62">
        <f>SUMIFS('13'!$P$3:$P$1000,'13'!$G$3:$G$1000,'FEED IN PK2'!F57,'13'!$F$3:$F$1000,'FEED IN PK2'!H57)</f>
        <v>0</v>
      </c>
      <c r="W57" s="62">
        <f>SUMIFS('14'!$P$3:$P$1000,'14'!$G$3:$G$1000,'FEED IN PK2'!F57,'14'!$F$3:$F$1000,'FEED IN PK2'!H57)</f>
        <v>0</v>
      </c>
      <c r="X57" s="62">
        <f>SUMIFS('15'!$P$3:$P$1000,'15'!$G$3:$G$1000,'FEED IN PK2'!F57,'15'!$F$3:$F$1000,'FEED IN PK2'!H57)</f>
        <v>0</v>
      </c>
      <c r="Y57" s="62">
        <f>SUMIFS('16'!$P$77:$P$1000,'16'!$G$77:$G$1000,'FEED IN PK2'!F57,'16'!$F$77:$F$1000,'FEED IN PK2'!H57)</f>
        <v>0</v>
      </c>
      <c r="Z57" s="62">
        <f>SUMIFS('17'!$P$77:$P$998,'17'!$G$77:$G$998,'FEED IN PK2'!F57,'17'!$F$77:$F$998,'FEED IN PK2'!H57)</f>
        <v>0</v>
      </c>
      <c r="AA57" s="62" t="e">
        <f>SUMIFS('18'!$P$3:$P$1000,'18'!$G$324:$G$1000,'FEED IN PK2'!F57,'18'!$F$324:$F$1000,'FEED IN PK2'!H57)</f>
        <v>#VALUE!</v>
      </c>
      <c r="AB57" s="62">
        <f>SUMIFS('19'!$P$3:$P$1000,'19'!$G$3:$G$1000,'FEED IN PK2'!F57,'19'!$F$3:$F$1000,'FEED IN PK2'!H57)</f>
        <v>0</v>
      </c>
      <c r="AC57" s="62" t="e">
        <f>SUMIFS('20'!$P$69:$P$1000,'20'!$G$580:$G$1000,'FEED IN PK2'!F57,'20'!$F$580:$F$1000,'FEED IN PK2'!H57)</f>
        <v>#VALUE!</v>
      </c>
      <c r="AD57" s="62" t="e">
        <f>SUMIFS('21'!$P$34:$P$1000,'21'!$G$387:$G$1000,'FEED IN PK2'!F57,'21'!$F$387:$F$1000,'FEED IN PK2'!H57)</f>
        <v>#VALUE!</v>
      </c>
      <c r="AE57" s="62">
        <f>SUMIFS('22'!$P$3:$P$1000,'22'!$G$3:$G$1000,'FEED IN PK2'!F57,'22'!$F$3:$F$1000,'FEED IN PK2'!H57)</f>
        <v>0</v>
      </c>
      <c r="AF57" s="62">
        <f>SUMIFS('23'!$P$58:$P$999,'23'!$G$58:$G$999,'FEED IN PK2'!F57,'23'!$F$58:$F$999,'FEED IN PK2'!H57)</f>
        <v>0</v>
      </c>
      <c r="AG57" s="62">
        <f>SUMIFS('24'!$P$3:$P$1000,'24'!$G$3:$G$1000,'FEED IN PK2'!F57,'24'!$F$3:$F$1000,'FEED IN PK2'!H57)</f>
        <v>0</v>
      </c>
      <c r="AH57" s="62">
        <f>SUMIFS('25'!$P$237:$P$1000,'25'!$G$237:$G$1000,'FEED IN PK2'!F57,'25'!$F$237:$F$1000,'FEED IN PK2'!H57)</f>
        <v>0</v>
      </c>
      <c r="AI57" s="62">
        <f>SUMIFS('26'!$P$3:$P$1000,'26'!$G$3:$G$1000,'FEED IN PK2'!F57,'26'!$F$3:$F$1000,'FEED IN PK2'!H57)</f>
        <v>0</v>
      </c>
      <c r="AJ57" s="62">
        <f>SUMIFS('27'!$P$71:$P$1000,'27'!$G$71:$G$1000,'FEED IN PK2'!F57,'27'!$F$71:$F$1000,'FEED IN PK2'!H57)</f>
        <v>0</v>
      </c>
      <c r="AK57" s="62">
        <f>SUMIFS('28'!$P$3:$P$1000,'28'!$G$3:$G$1000,'FEED IN PK2'!F57,'28'!$F$3:$F$1000,'FEED IN PK2'!H57)</f>
        <v>0</v>
      </c>
      <c r="AL57" s="62">
        <f>SUMIFS('29'!$P$3:$P$1000,'29'!$G$3:$G$1000,'FEED IN PK2'!F57,'29'!$F$3:$F$1000,'FEED IN PK2'!H57)</f>
        <v>0</v>
      </c>
      <c r="AM57" s="62">
        <f>SUMIFS('30'!$P$3:$P$1000,'30'!$G$3:$G$1000,'FEED IN PK2'!F57,'30'!$F$3:$F$1000,'FEED IN PK2'!H57)</f>
        <v>0</v>
      </c>
      <c r="AN57" s="62">
        <f>SUMIFS('31'!$P$3:$P$1000,'31'!$G$3:$G$1000,'FEED IN PK2'!F57,'31'!$F$3:$F$1000,'FEED IN PK2'!H57)</f>
        <v>0</v>
      </c>
      <c r="AO57" s="50" t="e">
        <f t="shared" si="1"/>
        <v>#VALUE!</v>
      </c>
    </row>
    <row r="58" spans="2:41" ht="15.75" x14ac:dyDescent="0.25">
      <c r="B58" s="5">
        <v>53</v>
      </c>
      <c r="C58" s="6">
        <v>595</v>
      </c>
      <c r="D58" s="15" t="s">
        <v>33</v>
      </c>
      <c r="E58" s="15">
        <v>25</v>
      </c>
      <c r="F58" s="4">
        <v>595</v>
      </c>
      <c r="G58" s="9"/>
      <c r="H58" s="70" t="s">
        <v>251</v>
      </c>
      <c r="I58" s="15">
        <v>25</v>
      </c>
      <c r="J58" s="62">
        <f>SUMIFS('1'!$P$3:$P$1000,'1'!$G$3:$G$1000,'FEED IN PK2'!F58,'1'!$F$3:$F$1000,'FEED IN PK2'!H58)</f>
        <v>0</v>
      </c>
      <c r="K58" s="62">
        <f>SUMIFS('2'!$P$69:$P$1000,'2'!$G$69:$G$1000,'FEED IN PK2'!F58,'2'!$F$69:$F$1000,'FEED IN PK2'!H58)</f>
        <v>0</v>
      </c>
      <c r="L58" s="62">
        <f>SUMIFS('3'!$P$3:$P$1000,'3'!$G$3:$G$1000,'FEED IN PK2'!F58,'3'!$F$3:$F$1000,'FEED IN PK2'!H58)</f>
        <v>0</v>
      </c>
      <c r="M58" s="62">
        <f>SUMIFS('4'!$P$69:$P$998,'4'!$G$69:$G$998,'FEED IN PK2'!F58,'4'!$F$69:$F$998,'FEED IN PK2'!H58)</f>
        <v>0</v>
      </c>
      <c r="N58" s="62">
        <f>SUMIFS('5'!$P$63:$P$1000,'5'!$G$63:$G$1000,'FEED IN PK2'!F58,'5'!$F$63:$F$1000,'FEED IN PK2'!H58)</f>
        <v>0</v>
      </c>
      <c r="O58" s="62">
        <f>SUMIFS('6'!$P$3:$P$1000,'6'!$G$3:$G$1000,'FEED IN PK2'!F58,'6'!$F$3:$F$1000,'FEED IN PK2'!H58)</f>
        <v>0</v>
      </c>
      <c r="P58" s="62">
        <f>SUMIFS('7'!$P$3:$P$1000,'7'!$G$3:$G$1000,'FEED IN PK2'!F58,'7'!$F$3:$F$1000,'FEED IN PK2'!H58)</f>
        <v>0</v>
      </c>
      <c r="Q58" s="62">
        <f>SUMIFS('8'!$P$3:$P$1000,'8'!$G$3:$G$1000,'FEED IN PK2'!F58,'8'!$F$3:$F$1000,'FEED IN PK2'!H58)</f>
        <v>0</v>
      </c>
      <c r="R58" s="62">
        <f>SUMIFS('9'!$P$3:$P$1000,'9'!$G$3:$G$1000,'FEED IN PK2'!F58,'9'!$F$3:$F$1000,'FEED IN PK2'!H58)</f>
        <v>0</v>
      </c>
      <c r="S58" s="62">
        <f>SUMIFS('10'!$P$271:$P$998,'10'!$G$271:$G$998,'FEED IN PK2'!F58,'10'!$F$271:$F$998,'FEED IN PK2'!H58)</f>
        <v>0</v>
      </c>
      <c r="T58" s="62">
        <f>SUMIFS('11'!$P$3:$P$1000,'11'!$G$3:$G$1000,'FEED IN PK2'!F58,'11'!$F$3:$F$1000,'FEED IN PK2'!H58)</f>
        <v>0</v>
      </c>
      <c r="U58" s="62">
        <f>SUMIFS('12'!$P$3:$P$1000,'12'!$G$3:$G$1000,'FEED IN PK2'!F58,'12'!$F$3:$F$1000,'FEED IN PK2'!H58)</f>
        <v>0</v>
      </c>
      <c r="V58" s="62">
        <f>SUMIFS('13'!$P$3:$P$1000,'13'!$G$3:$G$1000,'FEED IN PK2'!F58,'13'!$F$3:$F$1000,'FEED IN PK2'!H58)</f>
        <v>0</v>
      </c>
      <c r="W58" s="62">
        <f>SUMIFS('14'!$P$3:$P$1000,'14'!$G$3:$G$1000,'FEED IN PK2'!F58,'14'!$F$3:$F$1000,'FEED IN PK2'!H58)</f>
        <v>0</v>
      </c>
      <c r="X58" s="62">
        <f>SUMIFS('15'!$P$3:$P$1000,'15'!$G$3:$G$1000,'FEED IN PK2'!F58,'15'!$F$3:$F$1000,'FEED IN PK2'!H58)</f>
        <v>0</v>
      </c>
      <c r="Y58" s="62">
        <f>SUMIFS('16'!$P$77:$P$1000,'16'!$G$77:$G$1000,'FEED IN PK2'!F58,'16'!$F$77:$F$1000,'FEED IN PK2'!H58)</f>
        <v>0</v>
      </c>
      <c r="Z58" s="62">
        <f>SUMIFS('17'!$P$77:$P$998,'17'!$G$77:$G$998,'FEED IN PK2'!F58,'17'!$F$77:$F$998,'FEED IN PK2'!H58)</f>
        <v>0</v>
      </c>
      <c r="AA58" s="62" t="e">
        <f>SUMIFS('18'!$P$3:$P$1000,'18'!$G$324:$G$1000,'FEED IN PK2'!F58,'18'!$F$324:$F$1000,'FEED IN PK2'!H58)</f>
        <v>#VALUE!</v>
      </c>
      <c r="AB58" s="62">
        <f>SUMIFS('19'!$P$3:$P$1000,'19'!$G$3:$G$1000,'FEED IN PK2'!F58,'19'!$F$3:$F$1000,'FEED IN PK2'!H58)</f>
        <v>0</v>
      </c>
      <c r="AC58" s="62" t="e">
        <f>SUMIFS('20'!$P$69:$P$1000,'20'!$G$580:$G$1000,'FEED IN PK2'!F58,'20'!$F$580:$F$1000,'FEED IN PK2'!H58)</f>
        <v>#VALUE!</v>
      </c>
      <c r="AD58" s="62" t="e">
        <f>SUMIFS('21'!$P$34:$P$1000,'21'!$G$387:$G$1000,'FEED IN PK2'!F58,'21'!$F$387:$F$1000,'FEED IN PK2'!H58)</f>
        <v>#VALUE!</v>
      </c>
      <c r="AE58" s="62">
        <f>SUMIFS('22'!$P$3:$P$1000,'22'!$G$3:$G$1000,'FEED IN PK2'!F58,'22'!$F$3:$F$1000,'FEED IN PK2'!H58)</f>
        <v>0</v>
      </c>
      <c r="AF58" s="62">
        <f>SUMIFS('23'!$P$58:$P$999,'23'!$G$58:$G$999,'FEED IN PK2'!F58,'23'!$F$58:$F$999,'FEED IN PK2'!H58)</f>
        <v>0</v>
      </c>
      <c r="AG58" s="62">
        <f>SUMIFS('24'!$P$3:$P$1000,'24'!$G$3:$G$1000,'FEED IN PK2'!F58,'24'!$F$3:$F$1000,'FEED IN PK2'!H58)</f>
        <v>0</v>
      </c>
      <c r="AH58" s="62">
        <f>SUMIFS('25'!$P$237:$P$1000,'25'!$G$237:$G$1000,'FEED IN PK2'!F58,'25'!$F$237:$F$1000,'FEED IN PK2'!H58)</f>
        <v>0</v>
      </c>
      <c r="AI58" s="62">
        <f>SUMIFS('26'!$P$3:$P$1000,'26'!$G$3:$G$1000,'FEED IN PK2'!F58,'26'!$F$3:$F$1000,'FEED IN PK2'!H58)</f>
        <v>0</v>
      </c>
      <c r="AJ58" s="62">
        <f>SUMIFS('27'!$P$71:$P$1000,'27'!$G$71:$G$1000,'FEED IN PK2'!F58,'27'!$F$71:$F$1000,'FEED IN PK2'!H58)</f>
        <v>0</v>
      </c>
      <c r="AK58" s="62">
        <f>SUMIFS('28'!$P$3:$P$1000,'28'!$G$3:$G$1000,'FEED IN PK2'!F58,'28'!$F$3:$F$1000,'FEED IN PK2'!H58)</f>
        <v>0</v>
      </c>
      <c r="AL58" s="62">
        <f>SUMIFS('29'!$P$3:$P$1000,'29'!$G$3:$G$1000,'FEED IN PK2'!F58,'29'!$F$3:$F$1000,'FEED IN PK2'!H58)</f>
        <v>0</v>
      </c>
      <c r="AM58" s="62">
        <f>SUMIFS('30'!$P$3:$P$1000,'30'!$G$3:$G$1000,'FEED IN PK2'!F58,'30'!$F$3:$F$1000,'FEED IN PK2'!H58)</f>
        <v>0</v>
      </c>
      <c r="AN58" s="62">
        <f>SUMIFS('31'!$P$3:$P$1000,'31'!$G$3:$G$1000,'FEED IN PK2'!F58,'31'!$F$3:$F$1000,'FEED IN PK2'!H58)</f>
        <v>0</v>
      </c>
      <c r="AO58" s="50" t="e">
        <f t="shared" si="1"/>
        <v>#VALUE!</v>
      </c>
    </row>
    <row r="59" spans="2:41" ht="18.75" x14ac:dyDescent="0.25">
      <c r="B59" s="60" t="s">
        <v>44</v>
      </c>
      <c r="C59" s="63"/>
      <c r="D59" s="63"/>
      <c r="E59" s="63"/>
      <c r="F59" s="63"/>
      <c r="G59" s="63"/>
      <c r="H59" s="70" t="s">
        <v>251</v>
      </c>
      <c r="I59" s="63"/>
      <c r="J59" s="62">
        <f>SUMIFS('1'!$P$3:$P$1000,'1'!$G$3:$G$1000,'FEED IN PK2'!F59,'1'!$F$3:$F$1000,'FEED IN PK2'!H59)</f>
        <v>0</v>
      </c>
      <c r="K59" s="62">
        <f>SUMIFS('2'!$P$69:$P$1000,'2'!$G$69:$G$1000,'FEED IN PK2'!F59,'2'!$F$69:$F$1000,'FEED IN PK2'!H59)</f>
        <v>0</v>
      </c>
      <c r="L59" s="62">
        <f>SUMIFS('3'!$P$3:$P$1000,'3'!$G$3:$G$1000,'FEED IN PK2'!F59,'3'!$F$3:$F$1000,'FEED IN PK2'!H59)</f>
        <v>0</v>
      </c>
      <c r="M59" s="62">
        <f>SUMIFS('4'!$P$69:$P$998,'4'!$G$69:$G$998,'FEED IN PK2'!F59,'4'!$F$69:$F$998,'FEED IN PK2'!H59)</f>
        <v>0</v>
      </c>
      <c r="N59" s="62">
        <f>SUMIFS('5'!$P$63:$P$1000,'5'!$G$63:$G$1000,'FEED IN PK2'!F59,'5'!$F$63:$F$1000,'FEED IN PK2'!H59)</f>
        <v>0</v>
      </c>
      <c r="O59" s="62">
        <f>SUMIFS('6'!$P$3:$P$1000,'6'!$G$3:$G$1000,'FEED IN PK2'!F59,'6'!$F$3:$F$1000,'FEED IN PK2'!H59)</f>
        <v>0</v>
      </c>
      <c r="P59" s="62">
        <f>SUMIFS('7'!$P$3:$P$1000,'7'!$G$3:$G$1000,'FEED IN PK2'!F59,'7'!$F$3:$F$1000,'FEED IN PK2'!H59)</f>
        <v>0</v>
      </c>
      <c r="Q59" s="62">
        <f>SUMIFS('8'!$P$3:$P$1000,'8'!$G$3:$G$1000,'FEED IN PK2'!F59,'8'!$F$3:$F$1000,'FEED IN PK2'!H59)</f>
        <v>0</v>
      </c>
      <c r="R59" s="62">
        <f>SUMIFS('9'!$P$3:$P$1000,'9'!$G$3:$G$1000,'FEED IN PK2'!F59,'9'!$F$3:$F$1000,'FEED IN PK2'!H59)</f>
        <v>0</v>
      </c>
      <c r="S59" s="62">
        <f>SUMIFS('10'!$P$271:$P$998,'10'!$G$271:$G$998,'FEED IN PK2'!F59,'10'!$F$271:$F$998,'FEED IN PK2'!H59)</f>
        <v>0</v>
      </c>
      <c r="T59" s="62">
        <f>SUMIFS('11'!$P$3:$P$1000,'11'!$G$3:$G$1000,'FEED IN PK2'!F59,'11'!$F$3:$F$1000,'FEED IN PK2'!H59)</f>
        <v>0</v>
      </c>
      <c r="U59" s="62">
        <f>SUMIFS('12'!$P$3:$P$1000,'12'!$G$3:$G$1000,'FEED IN PK2'!F59,'12'!$F$3:$F$1000,'FEED IN PK2'!H59)</f>
        <v>0</v>
      </c>
      <c r="V59" s="62">
        <f>SUMIFS('13'!$P$3:$P$1000,'13'!$G$3:$G$1000,'FEED IN PK2'!F59,'13'!$F$3:$F$1000,'FEED IN PK2'!H59)</f>
        <v>0</v>
      </c>
      <c r="W59" s="62">
        <f>SUMIFS('14'!$P$3:$P$1000,'14'!$G$3:$G$1000,'FEED IN PK2'!F59,'14'!$F$3:$F$1000,'FEED IN PK2'!H59)</f>
        <v>0</v>
      </c>
      <c r="X59" s="62">
        <f>SUMIFS('15'!$P$3:$P$1000,'15'!$G$3:$G$1000,'FEED IN PK2'!F59,'15'!$F$3:$F$1000,'FEED IN PK2'!H59)</f>
        <v>0</v>
      </c>
      <c r="Y59" s="62">
        <f>SUMIFS('16'!$P$77:$P$1000,'16'!$G$77:$G$1000,'FEED IN PK2'!F59,'16'!$F$77:$F$1000,'FEED IN PK2'!H59)</f>
        <v>0</v>
      </c>
      <c r="Z59" s="62">
        <f>SUMIFS('17'!$P$77:$P$998,'17'!$G$77:$G$998,'FEED IN PK2'!F59,'17'!$F$77:$F$998,'FEED IN PK2'!H59)</f>
        <v>0</v>
      </c>
      <c r="AA59" s="62" t="e">
        <f>SUMIFS('18'!$P$3:$P$1000,'18'!$G$324:$G$1000,'FEED IN PK2'!F59,'18'!$F$324:$F$1000,'FEED IN PK2'!H59)</f>
        <v>#VALUE!</v>
      </c>
      <c r="AB59" s="62">
        <f>SUMIFS('19'!$P$3:$P$1000,'19'!$G$3:$G$1000,'FEED IN PK2'!F59,'19'!$F$3:$F$1000,'FEED IN PK2'!H59)</f>
        <v>0</v>
      </c>
      <c r="AC59" s="62" t="e">
        <f>SUMIFS('20'!$P$69:$P$1000,'20'!$G$580:$G$1000,'FEED IN PK2'!F59,'20'!$F$580:$F$1000,'FEED IN PK2'!H59)</f>
        <v>#VALUE!</v>
      </c>
      <c r="AD59" s="62" t="e">
        <f>SUMIFS('21'!$P$34:$P$1000,'21'!$G$387:$G$1000,'FEED IN PK2'!F59,'21'!$F$387:$F$1000,'FEED IN PK2'!H59)</f>
        <v>#VALUE!</v>
      </c>
      <c r="AE59" s="62">
        <f>SUMIFS('22'!$P$3:$P$1000,'22'!$G$3:$G$1000,'FEED IN PK2'!F59,'22'!$F$3:$F$1000,'FEED IN PK2'!H59)</f>
        <v>0</v>
      </c>
      <c r="AF59" s="62">
        <f>SUMIFS('23'!$P$58:$P$999,'23'!$G$58:$G$999,'FEED IN PK2'!F59,'23'!$F$58:$F$999,'FEED IN PK2'!H59)</f>
        <v>0</v>
      </c>
      <c r="AG59" s="62">
        <f>SUMIFS('24'!$P$3:$P$1000,'24'!$G$3:$G$1000,'FEED IN PK2'!F59,'24'!$F$3:$F$1000,'FEED IN PK2'!H59)</f>
        <v>0</v>
      </c>
      <c r="AH59" s="62">
        <f>SUMIFS('25'!$P$237:$P$1000,'25'!$G$237:$G$1000,'FEED IN PK2'!F59,'25'!$F$237:$F$1000,'FEED IN PK2'!H59)</f>
        <v>0</v>
      </c>
      <c r="AI59" s="62">
        <f>SUMIFS('26'!$P$3:$P$1000,'26'!$G$3:$G$1000,'FEED IN PK2'!F59,'26'!$F$3:$F$1000,'FEED IN PK2'!H59)</f>
        <v>0</v>
      </c>
      <c r="AJ59" s="62">
        <f>SUMIFS('27'!$P$71:$P$1000,'27'!$G$71:$G$1000,'FEED IN PK2'!F59,'27'!$F$71:$F$1000,'FEED IN PK2'!H59)</f>
        <v>0</v>
      </c>
      <c r="AK59" s="62">
        <f>SUMIFS('28'!$P$3:$P$1000,'28'!$G$3:$G$1000,'FEED IN PK2'!F59,'28'!$F$3:$F$1000,'FEED IN PK2'!H59)</f>
        <v>0</v>
      </c>
      <c r="AL59" s="62">
        <f>SUMIFS('29'!$P$3:$P$1000,'29'!$G$3:$G$1000,'FEED IN PK2'!F59,'29'!$F$3:$F$1000,'FEED IN PK2'!H59)</f>
        <v>0</v>
      </c>
      <c r="AM59" s="62">
        <f>SUMIFS('30'!$P$3:$P$1000,'30'!$G$3:$G$1000,'FEED IN PK2'!F59,'30'!$F$3:$F$1000,'FEED IN PK2'!H59)</f>
        <v>0</v>
      </c>
      <c r="AN59" s="62">
        <f>SUMIFS('31'!$P$3:$P$1000,'31'!$G$3:$G$1000,'FEED IN PK2'!F59,'31'!$F$3:$F$1000,'FEED IN PK2'!H59)</f>
        <v>0</v>
      </c>
      <c r="AO59" s="50" t="e">
        <f t="shared" si="1"/>
        <v>#VALUE!</v>
      </c>
    </row>
    <row r="60" spans="2:41" ht="15.75" x14ac:dyDescent="0.25">
      <c r="B60" s="17">
        <v>1</v>
      </c>
      <c r="C60" s="6" t="s">
        <v>45</v>
      </c>
      <c r="D60" s="7" t="s">
        <v>10</v>
      </c>
      <c r="E60" s="15">
        <v>25</v>
      </c>
      <c r="F60" s="4" t="s">
        <v>45</v>
      </c>
      <c r="G60" s="9"/>
      <c r="H60" s="70" t="s">
        <v>251</v>
      </c>
      <c r="I60" s="15">
        <v>25</v>
      </c>
      <c r="J60" s="62">
        <f>SUMIFS('1'!$P$3:$P$1000,'1'!$G$3:$G$1000,'FEED IN PK2'!F60,'1'!$F$3:$F$1000,'FEED IN PK2'!H60)</f>
        <v>0</v>
      </c>
      <c r="K60" s="62">
        <f>SUMIFS('2'!$P$69:$P$1000,'2'!$G$69:$G$1000,'FEED IN PK2'!F60,'2'!$F$69:$F$1000,'FEED IN PK2'!H60)</f>
        <v>0</v>
      </c>
      <c r="L60" s="62">
        <f>SUMIFS('3'!$P$3:$P$1000,'3'!$G$3:$G$1000,'FEED IN PK2'!F60,'3'!$F$3:$F$1000,'FEED IN PK2'!H60)</f>
        <v>0</v>
      </c>
      <c r="M60" s="62">
        <f>SUMIFS('4'!$P$69:$P$998,'4'!$G$69:$G$998,'FEED IN PK2'!F60,'4'!$F$69:$F$998,'FEED IN PK2'!H60)</f>
        <v>0</v>
      </c>
      <c r="N60" s="62">
        <f>SUMIFS('5'!$P$63:$P$1000,'5'!$G$63:$G$1000,'FEED IN PK2'!F60,'5'!$F$63:$F$1000,'FEED IN PK2'!H60)</f>
        <v>0</v>
      </c>
      <c r="O60" s="62">
        <f>SUMIFS('6'!$P$3:$P$1000,'6'!$G$3:$G$1000,'FEED IN PK2'!F60,'6'!$F$3:$F$1000,'FEED IN PK2'!H60)</f>
        <v>0</v>
      </c>
      <c r="P60" s="62">
        <f>SUMIFS('7'!$P$3:$P$1000,'7'!$G$3:$G$1000,'FEED IN PK2'!F60,'7'!$F$3:$F$1000,'FEED IN PK2'!H60)</f>
        <v>0</v>
      </c>
      <c r="Q60" s="62">
        <f>SUMIFS('8'!$P$3:$P$1000,'8'!$G$3:$G$1000,'FEED IN PK2'!F60,'8'!$F$3:$F$1000,'FEED IN PK2'!H60)</f>
        <v>0</v>
      </c>
      <c r="R60" s="62">
        <f>SUMIFS('9'!$P$3:$P$1000,'9'!$G$3:$G$1000,'FEED IN PK2'!F60,'9'!$F$3:$F$1000,'FEED IN PK2'!H60)</f>
        <v>0</v>
      </c>
      <c r="S60" s="62">
        <f>SUMIFS('10'!$P$271:$P$998,'10'!$G$271:$G$998,'FEED IN PK2'!F60,'10'!$F$271:$F$998,'FEED IN PK2'!H60)</f>
        <v>0</v>
      </c>
      <c r="T60" s="62">
        <f>SUMIFS('11'!$P$3:$P$1000,'11'!$G$3:$G$1000,'FEED IN PK2'!F60,'11'!$F$3:$F$1000,'FEED IN PK2'!H60)</f>
        <v>0</v>
      </c>
      <c r="U60" s="62">
        <f>SUMIFS('12'!$P$3:$P$1000,'12'!$G$3:$G$1000,'FEED IN PK2'!F60,'12'!$F$3:$F$1000,'FEED IN PK2'!H60)</f>
        <v>0</v>
      </c>
      <c r="V60" s="62">
        <f>SUMIFS('13'!$P$3:$P$1000,'13'!$G$3:$G$1000,'FEED IN PK2'!F60,'13'!$F$3:$F$1000,'FEED IN PK2'!H60)</f>
        <v>0</v>
      </c>
      <c r="W60" s="62">
        <f>SUMIFS('14'!$P$3:$P$1000,'14'!$G$3:$G$1000,'FEED IN PK2'!F60,'14'!$F$3:$F$1000,'FEED IN PK2'!H60)</f>
        <v>0</v>
      </c>
      <c r="X60" s="62">
        <f>SUMIFS('15'!$P$3:$P$1000,'15'!$G$3:$G$1000,'FEED IN PK2'!F60,'15'!$F$3:$F$1000,'FEED IN PK2'!H60)</f>
        <v>0</v>
      </c>
      <c r="Y60" s="62">
        <f>SUMIFS('16'!$P$77:$P$1000,'16'!$G$77:$G$1000,'FEED IN PK2'!F60,'16'!$F$77:$F$1000,'FEED IN PK2'!H60)</f>
        <v>0</v>
      </c>
      <c r="Z60" s="62">
        <f>SUMIFS('17'!$P$77:$P$998,'17'!$G$77:$G$998,'FEED IN PK2'!F60,'17'!$F$77:$F$998,'FEED IN PK2'!H60)</f>
        <v>0</v>
      </c>
      <c r="AA60" s="62" t="e">
        <f>SUMIFS('18'!$P$3:$P$1000,'18'!$G$324:$G$1000,'FEED IN PK2'!F60,'18'!$F$324:$F$1000,'FEED IN PK2'!H60)</f>
        <v>#VALUE!</v>
      </c>
      <c r="AB60" s="62">
        <f>SUMIFS('19'!$P$3:$P$1000,'19'!$G$3:$G$1000,'FEED IN PK2'!F60,'19'!$F$3:$F$1000,'FEED IN PK2'!H60)</f>
        <v>0</v>
      </c>
      <c r="AC60" s="62" t="e">
        <f>SUMIFS('20'!$P$69:$P$1000,'20'!$G$580:$G$1000,'FEED IN PK2'!F60,'20'!$F$580:$F$1000,'FEED IN PK2'!H60)</f>
        <v>#VALUE!</v>
      </c>
      <c r="AD60" s="62" t="e">
        <f>SUMIFS('21'!$P$34:$P$1000,'21'!$G$387:$G$1000,'FEED IN PK2'!F60,'21'!$F$387:$F$1000,'FEED IN PK2'!H60)</f>
        <v>#VALUE!</v>
      </c>
      <c r="AE60" s="62">
        <f>SUMIFS('22'!$P$3:$P$1000,'22'!$G$3:$G$1000,'FEED IN PK2'!F60,'22'!$F$3:$F$1000,'FEED IN PK2'!H60)</f>
        <v>0</v>
      </c>
      <c r="AF60" s="62">
        <f>SUMIFS('23'!$P$58:$P$999,'23'!$G$58:$G$999,'FEED IN PK2'!F60,'23'!$F$58:$F$999,'FEED IN PK2'!H60)</f>
        <v>0</v>
      </c>
      <c r="AG60" s="62">
        <f>SUMIFS('24'!$P$3:$P$1000,'24'!$G$3:$G$1000,'FEED IN PK2'!F60,'24'!$F$3:$F$1000,'FEED IN PK2'!H60)</f>
        <v>0</v>
      </c>
      <c r="AH60" s="62">
        <f>SUMIFS('25'!$P$237:$P$1000,'25'!$G$237:$G$1000,'FEED IN PK2'!F60,'25'!$F$237:$F$1000,'FEED IN PK2'!H60)</f>
        <v>0</v>
      </c>
      <c r="AI60" s="62">
        <f>SUMIFS('26'!$P$3:$P$1000,'26'!$G$3:$G$1000,'FEED IN PK2'!F60,'26'!$F$3:$F$1000,'FEED IN PK2'!H60)</f>
        <v>0</v>
      </c>
      <c r="AJ60" s="62">
        <f>SUMIFS('27'!$P$71:$P$1000,'27'!$G$71:$G$1000,'FEED IN PK2'!F60,'27'!$F$71:$F$1000,'FEED IN PK2'!H60)</f>
        <v>0</v>
      </c>
      <c r="AK60" s="62">
        <f>SUMIFS('28'!$P$3:$P$1000,'28'!$G$3:$G$1000,'FEED IN PK2'!F60,'28'!$F$3:$F$1000,'FEED IN PK2'!H60)</f>
        <v>0</v>
      </c>
      <c r="AL60" s="62">
        <f>SUMIFS('29'!$P$3:$P$1000,'29'!$G$3:$G$1000,'FEED IN PK2'!F60,'29'!$F$3:$F$1000,'FEED IN PK2'!H60)</f>
        <v>0</v>
      </c>
      <c r="AM60" s="62">
        <f>SUMIFS('30'!$P$3:$P$1000,'30'!$G$3:$G$1000,'FEED IN PK2'!F60,'30'!$F$3:$F$1000,'FEED IN PK2'!H60)</f>
        <v>0</v>
      </c>
      <c r="AN60" s="62">
        <f>SUMIFS('31'!$P$3:$P$1000,'31'!$G$3:$G$1000,'FEED IN PK2'!F60,'31'!$F$3:$F$1000,'FEED IN PK2'!H60)</f>
        <v>0</v>
      </c>
      <c r="AO60" s="50" t="e">
        <f t="shared" si="1"/>
        <v>#VALUE!</v>
      </c>
    </row>
    <row r="61" spans="2:41" ht="15.75" x14ac:dyDescent="0.25">
      <c r="B61" s="17">
        <v>2</v>
      </c>
      <c r="C61" s="6">
        <v>751</v>
      </c>
      <c r="D61" s="7" t="s">
        <v>10</v>
      </c>
      <c r="E61" s="15">
        <v>25</v>
      </c>
      <c r="F61" s="4">
        <v>751</v>
      </c>
      <c r="G61" s="9"/>
      <c r="H61" s="70" t="s">
        <v>251</v>
      </c>
      <c r="I61" s="15">
        <v>25</v>
      </c>
      <c r="J61" s="62">
        <f>SUMIFS('1'!$P$3:$P$1000,'1'!$G$3:$G$1000,'FEED IN PK2'!F61,'1'!$F$3:$F$1000,'FEED IN PK2'!H61)</f>
        <v>0</v>
      </c>
      <c r="K61" s="62">
        <f>SUMIFS('2'!$P$69:$P$1000,'2'!$G$69:$G$1000,'FEED IN PK2'!F61,'2'!$F$69:$F$1000,'FEED IN PK2'!H61)</f>
        <v>0</v>
      </c>
      <c r="L61" s="62">
        <f>SUMIFS('3'!$P$3:$P$1000,'3'!$G$3:$G$1000,'FEED IN PK2'!F61,'3'!$F$3:$F$1000,'FEED IN PK2'!H61)</f>
        <v>0</v>
      </c>
      <c r="M61" s="62">
        <f>SUMIFS('4'!$P$69:$P$998,'4'!$G$69:$G$998,'FEED IN PK2'!F61,'4'!$F$69:$F$998,'FEED IN PK2'!H61)</f>
        <v>0</v>
      </c>
      <c r="N61" s="62">
        <f>SUMIFS('5'!$P$63:$P$1000,'5'!$G$63:$G$1000,'FEED IN PK2'!F61,'5'!$F$63:$F$1000,'FEED IN PK2'!H61)</f>
        <v>0</v>
      </c>
      <c r="O61" s="62">
        <f>SUMIFS('6'!$P$3:$P$1000,'6'!$G$3:$G$1000,'FEED IN PK2'!F61,'6'!$F$3:$F$1000,'FEED IN PK2'!H61)</f>
        <v>0</v>
      </c>
      <c r="P61" s="62">
        <f>SUMIFS('7'!$P$3:$P$1000,'7'!$G$3:$G$1000,'FEED IN PK2'!F61,'7'!$F$3:$F$1000,'FEED IN PK2'!H61)</f>
        <v>0</v>
      </c>
      <c r="Q61" s="62">
        <f>SUMIFS('8'!$P$3:$P$1000,'8'!$G$3:$G$1000,'FEED IN PK2'!F61,'8'!$F$3:$F$1000,'FEED IN PK2'!H61)</f>
        <v>0</v>
      </c>
      <c r="R61" s="62">
        <f>SUMIFS('9'!$P$3:$P$1000,'9'!$G$3:$G$1000,'FEED IN PK2'!F61,'9'!$F$3:$F$1000,'FEED IN PK2'!H61)</f>
        <v>0</v>
      </c>
      <c r="S61" s="62">
        <f>SUMIFS('10'!$P$271:$P$998,'10'!$G$271:$G$998,'FEED IN PK2'!F61,'10'!$F$271:$F$998,'FEED IN PK2'!H61)</f>
        <v>0</v>
      </c>
      <c r="T61" s="62">
        <f>SUMIFS('11'!$P$3:$P$1000,'11'!$G$3:$G$1000,'FEED IN PK2'!F61,'11'!$F$3:$F$1000,'FEED IN PK2'!H61)</f>
        <v>0</v>
      </c>
      <c r="U61" s="62">
        <f>SUMIFS('12'!$P$3:$P$1000,'12'!$G$3:$G$1000,'FEED IN PK2'!F61,'12'!$F$3:$F$1000,'FEED IN PK2'!H61)</f>
        <v>0</v>
      </c>
      <c r="V61" s="62">
        <f>SUMIFS('13'!$P$3:$P$1000,'13'!$G$3:$G$1000,'FEED IN PK2'!F61,'13'!$F$3:$F$1000,'FEED IN PK2'!H61)</f>
        <v>0</v>
      </c>
      <c r="W61" s="62">
        <f>SUMIFS('14'!$P$3:$P$1000,'14'!$G$3:$G$1000,'FEED IN PK2'!F61,'14'!$F$3:$F$1000,'FEED IN PK2'!H61)</f>
        <v>0</v>
      </c>
      <c r="X61" s="62">
        <f>SUMIFS('15'!$P$3:$P$1000,'15'!$G$3:$G$1000,'FEED IN PK2'!F61,'15'!$F$3:$F$1000,'FEED IN PK2'!H61)</f>
        <v>0</v>
      </c>
      <c r="Y61" s="62">
        <f>SUMIFS('16'!$P$77:$P$1000,'16'!$G$77:$G$1000,'FEED IN PK2'!F61,'16'!$F$77:$F$1000,'FEED IN PK2'!H61)</f>
        <v>0</v>
      </c>
      <c r="Z61" s="62">
        <f>SUMIFS('17'!$P$77:$P$998,'17'!$G$77:$G$998,'FEED IN PK2'!F61,'17'!$F$77:$F$998,'FEED IN PK2'!H61)</f>
        <v>0</v>
      </c>
      <c r="AA61" s="62" t="e">
        <f>SUMIFS('18'!$P$3:$P$1000,'18'!$G$324:$G$1000,'FEED IN PK2'!F61,'18'!$F$324:$F$1000,'FEED IN PK2'!H61)</f>
        <v>#VALUE!</v>
      </c>
      <c r="AB61" s="62">
        <f>SUMIFS('19'!$P$3:$P$1000,'19'!$G$3:$G$1000,'FEED IN PK2'!F61,'19'!$F$3:$F$1000,'FEED IN PK2'!H61)</f>
        <v>0</v>
      </c>
      <c r="AC61" s="62" t="e">
        <f>SUMIFS('20'!$P$69:$P$1000,'20'!$G$580:$G$1000,'FEED IN PK2'!F61,'20'!$F$580:$F$1000,'FEED IN PK2'!H61)</f>
        <v>#VALUE!</v>
      </c>
      <c r="AD61" s="62" t="e">
        <f>SUMIFS('21'!$P$34:$P$1000,'21'!$G$387:$G$1000,'FEED IN PK2'!F61,'21'!$F$387:$F$1000,'FEED IN PK2'!H61)</f>
        <v>#VALUE!</v>
      </c>
      <c r="AE61" s="62">
        <f>SUMIFS('22'!$P$3:$P$1000,'22'!$G$3:$G$1000,'FEED IN PK2'!F61,'22'!$F$3:$F$1000,'FEED IN PK2'!H61)</f>
        <v>0</v>
      </c>
      <c r="AF61" s="62">
        <f>SUMIFS('23'!$P$58:$P$999,'23'!$G$58:$G$999,'FEED IN PK2'!F61,'23'!$F$58:$F$999,'FEED IN PK2'!H61)</f>
        <v>0</v>
      </c>
      <c r="AG61" s="62">
        <f>SUMIFS('24'!$P$3:$P$1000,'24'!$G$3:$G$1000,'FEED IN PK2'!F61,'24'!$F$3:$F$1000,'FEED IN PK2'!H61)</f>
        <v>0</v>
      </c>
      <c r="AH61" s="62">
        <f>SUMIFS('25'!$P$237:$P$1000,'25'!$G$237:$G$1000,'FEED IN PK2'!F61,'25'!$F$237:$F$1000,'FEED IN PK2'!H61)</f>
        <v>0</v>
      </c>
      <c r="AI61" s="62">
        <f>SUMIFS('26'!$P$3:$P$1000,'26'!$G$3:$G$1000,'FEED IN PK2'!F61,'26'!$F$3:$F$1000,'FEED IN PK2'!H61)</f>
        <v>0</v>
      </c>
      <c r="AJ61" s="62">
        <f>SUMIFS('27'!$P$71:$P$1000,'27'!$G$71:$G$1000,'FEED IN PK2'!F61,'27'!$F$71:$F$1000,'FEED IN PK2'!H61)</f>
        <v>0</v>
      </c>
      <c r="AK61" s="62">
        <f>SUMIFS('28'!$P$3:$P$1000,'28'!$G$3:$G$1000,'FEED IN PK2'!F61,'28'!$F$3:$F$1000,'FEED IN PK2'!H61)</f>
        <v>0</v>
      </c>
      <c r="AL61" s="62">
        <f>SUMIFS('29'!$P$3:$P$1000,'29'!$G$3:$G$1000,'FEED IN PK2'!F61,'29'!$F$3:$F$1000,'FEED IN PK2'!H61)</f>
        <v>0</v>
      </c>
      <c r="AM61" s="62">
        <f>SUMIFS('30'!$P$3:$P$1000,'30'!$G$3:$G$1000,'FEED IN PK2'!F61,'30'!$F$3:$F$1000,'FEED IN PK2'!H61)</f>
        <v>0</v>
      </c>
      <c r="AN61" s="62">
        <f>SUMIFS('31'!$P$3:$P$1000,'31'!$G$3:$G$1000,'FEED IN PK2'!F61,'31'!$F$3:$F$1000,'FEED IN PK2'!H61)</f>
        <v>0</v>
      </c>
      <c r="AO61" s="50" t="e">
        <f t="shared" si="1"/>
        <v>#VALUE!</v>
      </c>
    </row>
    <row r="62" spans="2:41" ht="15.75" x14ac:dyDescent="0.25">
      <c r="B62" s="17">
        <v>3</v>
      </c>
      <c r="C62" s="12">
        <v>884</v>
      </c>
      <c r="D62" s="13" t="s">
        <v>13</v>
      </c>
      <c r="E62" s="14">
        <v>25</v>
      </c>
      <c r="F62" s="4">
        <v>884</v>
      </c>
      <c r="G62" s="9"/>
      <c r="H62" s="70" t="s">
        <v>251</v>
      </c>
      <c r="I62" s="15">
        <v>25</v>
      </c>
      <c r="J62" s="62">
        <f>SUMIFS('1'!$P$3:$P$1000,'1'!$G$3:$G$1000,'FEED IN PK2'!F62,'1'!$F$3:$F$1000,'FEED IN PK2'!H62)</f>
        <v>0</v>
      </c>
      <c r="K62" s="62">
        <f>SUMIFS('2'!$P$69:$P$1000,'2'!$G$69:$G$1000,'FEED IN PK2'!F62,'2'!$F$69:$F$1000,'FEED IN PK2'!H62)</f>
        <v>0</v>
      </c>
      <c r="L62" s="62">
        <f>SUMIFS('3'!$P$3:$P$1000,'3'!$G$3:$G$1000,'FEED IN PK2'!F62,'3'!$F$3:$F$1000,'FEED IN PK2'!H62)</f>
        <v>0</v>
      </c>
      <c r="M62" s="62">
        <f>SUMIFS('4'!$P$69:$P$998,'4'!$G$69:$G$998,'FEED IN PK2'!F62,'4'!$F$69:$F$998,'FEED IN PK2'!H62)</f>
        <v>0</v>
      </c>
      <c r="N62" s="62">
        <f>SUMIFS('5'!$P$63:$P$1000,'5'!$G$63:$G$1000,'FEED IN PK2'!F62,'5'!$F$63:$F$1000,'FEED IN PK2'!H62)</f>
        <v>0</v>
      </c>
      <c r="O62" s="62">
        <f>SUMIFS('6'!$P$3:$P$1000,'6'!$G$3:$G$1000,'FEED IN PK2'!F62,'6'!$F$3:$F$1000,'FEED IN PK2'!H62)</f>
        <v>0</v>
      </c>
      <c r="P62" s="62">
        <f>SUMIFS('7'!$P$3:$P$1000,'7'!$G$3:$G$1000,'FEED IN PK2'!F62,'7'!$F$3:$F$1000,'FEED IN PK2'!H62)</f>
        <v>0</v>
      </c>
      <c r="Q62" s="62">
        <f>SUMIFS('8'!$P$3:$P$1000,'8'!$G$3:$G$1000,'FEED IN PK2'!F62,'8'!$F$3:$F$1000,'FEED IN PK2'!H62)</f>
        <v>0</v>
      </c>
      <c r="R62" s="62">
        <f>SUMIFS('9'!$P$3:$P$1000,'9'!$G$3:$G$1000,'FEED IN PK2'!F62,'9'!$F$3:$F$1000,'FEED IN PK2'!H62)</f>
        <v>0</v>
      </c>
      <c r="S62" s="62">
        <f>SUMIFS('10'!$P$271:$P$998,'10'!$G$271:$G$998,'FEED IN PK2'!F62,'10'!$F$271:$F$998,'FEED IN PK2'!H62)</f>
        <v>0</v>
      </c>
      <c r="T62" s="62">
        <f>SUMIFS('11'!$P$3:$P$1000,'11'!$G$3:$G$1000,'FEED IN PK2'!F62,'11'!$F$3:$F$1000,'FEED IN PK2'!H62)</f>
        <v>0</v>
      </c>
      <c r="U62" s="62">
        <f>SUMIFS('12'!$P$3:$P$1000,'12'!$G$3:$G$1000,'FEED IN PK2'!F62,'12'!$F$3:$F$1000,'FEED IN PK2'!H62)</f>
        <v>0</v>
      </c>
      <c r="V62" s="62">
        <f>SUMIFS('13'!$P$3:$P$1000,'13'!$G$3:$G$1000,'FEED IN PK2'!F62,'13'!$F$3:$F$1000,'FEED IN PK2'!H62)</f>
        <v>0</v>
      </c>
      <c r="W62" s="62">
        <f>SUMIFS('14'!$P$3:$P$1000,'14'!$G$3:$G$1000,'FEED IN PK2'!F62,'14'!$F$3:$F$1000,'FEED IN PK2'!H62)</f>
        <v>0</v>
      </c>
      <c r="X62" s="62">
        <f>SUMIFS('15'!$P$3:$P$1000,'15'!$G$3:$G$1000,'FEED IN PK2'!F62,'15'!$F$3:$F$1000,'FEED IN PK2'!H62)</f>
        <v>0</v>
      </c>
      <c r="Y62" s="62">
        <f>SUMIFS('16'!$P$77:$P$1000,'16'!$G$77:$G$1000,'FEED IN PK2'!F62,'16'!$F$77:$F$1000,'FEED IN PK2'!H62)</f>
        <v>0</v>
      </c>
      <c r="Z62" s="62">
        <f>SUMIFS('17'!$P$77:$P$998,'17'!$G$77:$G$998,'FEED IN PK2'!F62,'17'!$F$77:$F$998,'FEED IN PK2'!H62)</f>
        <v>0</v>
      </c>
      <c r="AA62" s="62" t="e">
        <f>SUMIFS('18'!$P$3:$P$1000,'18'!$G$324:$G$1000,'FEED IN PK2'!F62,'18'!$F$324:$F$1000,'FEED IN PK2'!H62)</f>
        <v>#VALUE!</v>
      </c>
      <c r="AB62" s="62">
        <f>SUMIFS('19'!$P$3:$P$1000,'19'!$G$3:$G$1000,'FEED IN PK2'!F62,'19'!$F$3:$F$1000,'FEED IN PK2'!H62)</f>
        <v>0</v>
      </c>
      <c r="AC62" s="62" t="e">
        <f>SUMIFS('20'!$P$69:$P$1000,'20'!$G$580:$G$1000,'FEED IN PK2'!F62,'20'!$F$580:$F$1000,'FEED IN PK2'!H62)</f>
        <v>#VALUE!</v>
      </c>
      <c r="AD62" s="62" t="e">
        <f>SUMIFS('21'!$P$34:$P$1000,'21'!$G$387:$G$1000,'FEED IN PK2'!F62,'21'!$F$387:$F$1000,'FEED IN PK2'!H62)</f>
        <v>#VALUE!</v>
      </c>
      <c r="AE62" s="62">
        <f>SUMIFS('22'!$P$3:$P$1000,'22'!$G$3:$G$1000,'FEED IN PK2'!F62,'22'!$F$3:$F$1000,'FEED IN PK2'!H62)</f>
        <v>0</v>
      </c>
      <c r="AF62" s="62">
        <f>SUMIFS('23'!$P$58:$P$999,'23'!$G$58:$G$999,'FEED IN PK2'!F62,'23'!$F$58:$F$999,'FEED IN PK2'!H62)</f>
        <v>0</v>
      </c>
      <c r="AG62" s="62">
        <f>SUMIFS('24'!$P$3:$P$1000,'24'!$G$3:$G$1000,'FEED IN PK2'!F62,'24'!$F$3:$F$1000,'FEED IN PK2'!H62)</f>
        <v>0</v>
      </c>
      <c r="AH62" s="62">
        <f>SUMIFS('25'!$P$237:$P$1000,'25'!$G$237:$G$1000,'FEED IN PK2'!F62,'25'!$F$237:$F$1000,'FEED IN PK2'!H62)</f>
        <v>0</v>
      </c>
      <c r="AI62" s="62">
        <f>SUMIFS('26'!$P$3:$P$1000,'26'!$G$3:$G$1000,'FEED IN PK2'!F62,'26'!$F$3:$F$1000,'FEED IN PK2'!H62)</f>
        <v>0</v>
      </c>
      <c r="AJ62" s="62">
        <f>SUMIFS('27'!$P$71:$P$1000,'27'!$G$71:$G$1000,'FEED IN PK2'!F62,'27'!$F$71:$F$1000,'FEED IN PK2'!H62)</f>
        <v>0</v>
      </c>
      <c r="AK62" s="62">
        <f>SUMIFS('28'!$P$3:$P$1000,'28'!$G$3:$G$1000,'FEED IN PK2'!F62,'28'!$F$3:$F$1000,'FEED IN PK2'!H62)</f>
        <v>0</v>
      </c>
      <c r="AL62" s="62">
        <f>SUMIFS('29'!$P$3:$P$1000,'29'!$G$3:$G$1000,'FEED IN PK2'!F62,'29'!$F$3:$F$1000,'FEED IN PK2'!H62)</f>
        <v>0</v>
      </c>
      <c r="AM62" s="62">
        <f>SUMIFS('30'!$P$3:$P$1000,'30'!$G$3:$G$1000,'FEED IN PK2'!F62,'30'!$F$3:$F$1000,'FEED IN PK2'!H62)</f>
        <v>0</v>
      </c>
      <c r="AN62" s="62">
        <f>SUMIFS('31'!$P$3:$P$1000,'31'!$G$3:$G$1000,'FEED IN PK2'!F62,'31'!$F$3:$F$1000,'FEED IN PK2'!H62)</f>
        <v>0</v>
      </c>
      <c r="AO62" s="50" t="e">
        <f t="shared" si="1"/>
        <v>#VALUE!</v>
      </c>
    </row>
    <row r="63" spans="2:41" ht="15.75" x14ac:dyDescent="0.25">
      <c r="B63" s="17">
        <v>4</v>
      </c>
      <c r="C63" s="12" t="s">
        <v>46</v>
      </c>
      <c r="D63" s="13" t="s">
        <v>13</v>
      </c>
      <c r="E63" s="14">
        <v>25</v>
      </c>
      <c r="F63" s="4" t="s">
        <v>46</v>
      </c>
      <c r="G63" s="9"/>
      <c r="H63" s="70" t="s">
        <v>251</v>
      </c>
      <c r="I63" s="15">
        <v>25</v>
      </c>
      <c r="J63" s="62">
        <f>SUMIFS('1'!$P$3:$P$1000,'1'!$G$3:$G$1000,'FEED IN PK2'!F63,'1'!$F$3:$F$1000,'FEED IN PK2'!H63)</f>
        <v>0</v>
      </c>
      <c r="K63" s="62">
        <f>SUMIFS('2'!$P$69:$P$1000,'2'!$G$69:$G$1000,'FEED IN PK2'!F63,'2'!$F$69:$F$1000,'FEED IN PK2'!H63)</f>
        <v>0</v>
      </c>
      <c r="L63" s="62">
        <f>SUMIFS('3'!$P$3:$P$1000,'3'!$G$3:$G$1000,'FEED IN PK2'!F63,'3'!$F$3:$F$1000,'FEED IN PK2'!H63)</f>
        <v>0</v>
      </c>
      <c r="M63" s="62">
        <f>SUMIFS('4'!$P$69:$P$998,'4'!$G$69:$G$998,'FEED IN PK2'!F63,'4'!$F$69:$F$998,'FEED IN PK2'!H63)</f>
        <v>0</v>
      </c>
      <c r="N63" s="62">
        <f>SUMIFS('5'!$P$63:$P$1000,'5'!$G$63:$G$1000,'FEED IN PK2'!F63,'5'!$F$63:$F$1000,'FEED IN PK2'!H63)</f>
        <v>0</v>
      </c>
      <c r="O63" s="62">
        <f>SUMIFS('6'!$P$3:$P$1000,'6'!$G$3:$G$1000,'FEED IN PK2'!F63,'6'!$F$3:$F$1000,'FEED IN PK2'!H63)</f>
        <v>0</v>
      </c>
      <c r="P63" s="62">
        <f>SUMIFS('7'!$P$3:$P$1000,'7'!$G$3:$G$1000,'FEED IN PK2'!F63,'7'!$F$3:$F$1000,'FEED IN PK2'!H63)</f>
        <v>0</v>
      </c>
      <c r="Q63" s="62">
        <f>SUMIFS('8'!$P$3:$P$1000,'8'!$G$3:$G$1000,'FEED IN PK2'!F63,'8'!$F$3:$F$1000,'FEED IN PK2'!H63)</f>
        <v>0</v>
      </c>
      <c r="R63" s="62">
        <f>SUMIFS('9'!$P$3:$P$1000,'9'!$G$3:$G$1000,'FEED IN PK2'!F63,'9'!$F$3:$F$1000,'FEED IN PK2'!H63)</f>
        <v>0</v>
      </c>
      <c r="S63" s="62">
        <f>SUMIFS('10'!$P$271:$P$998,'10'!$G$271:$G$998,'FEED IN PK2'!F63,'10'!$F$271:$F$998,'FEED IN PK2'!H63)</f>
        <v>0</v>
      </c>
      <c r="T63" s="62">
        <f>SUMIFS('11'!$P$3:$P$1000,'11'!$G$3:$G$1000,'FEED IN PK2'!F63,'11'!$F$3:$F$1000,'FEED IN PK2'!H63)</f>
        <v>0</v>
      </c>
      <c r="U63" s="62">
        <f>SUMIFS('12'!$P$3:$P$1000,'12'!$G$3:$G$1000,'FEED IN PK2'!F63,'12'!$F$3:$F$1000,'FEED IN PK2'!H63)</f>
        <v>0</v>
      </c>
      <c r="V63" s="62">
        <f>SUMIFS('13'!$P$3:$P$1000,'13'!$G$3:$G$1000,'FEED IN PK2'!F63,'13'!$F$3:$F$1000,'FEED IN PK2'!H63)</f>
        <v>0</v>
      </c>
      <c r="W63" s="62">
        <f>SUMIFS('14'!$P$3:$P$1000,'14'!$G$3:$G$1000,'FEED IN PK2'!F63,'14'!$F$3:$F$1000,'FEED IN PK2'!H63)</f>
        <v>0</v>
      </c>
      <c r="X63" s="62">
        <f>SUMIFS('15'!$P$3:$P$1000,'15'!$G$3:$G$1000,'FEED IN PK2'!F63,'15'!$F$3:$F$1000,'FEED IN PK2'!H63)</f>
        <v>0</v>
      </c>
      <c r="Y63" s="62">
        <f>SUMIFS('16'!$P$77:$P$1000,'16'!$G$77:$G$1000,'FEED IN PK2'!F63,'16'!$F$77:$F$1000,'FEED IN PK2'!H63)</f>
        <v>0</v>
      </c>
      <c r="Z63" s="62">
        <f>SUMIFS('17'!$P$77:$P$998,'17'!$G$77:$G$998,'FEED IN PK2'!F63,'17'!$F$77:$F$998,'FEED IN PK2'!H63)</f>
        <v>0</v>
      </c>
      <c r="AA63" s="62" t="e">
        <f>SUMIFS('18'!$P$3:$P$1000,'18'!$G$324:$G$1000,'FEED IN PK2'!F63,'18'!$F$324:$F$1000,'FEED IN PK2'!H63)</f>
        <v>#VALUE!</v>
      </c>
      <c r="AB63" s="62">
        <f>SUMIFS('19'!$P$3:$P$1000,'19'!$G$3:$G$1000,'FEED IN PK2'!F63,'19'!$F$3:$F$1000,'FEED IN PK2'!H63)</f>
        <v>0</v>
      </c>
      <c r="AC63" s="62" t="e">
        <f>SUMIFS('20'!$P$69:$P$1000,'20'!$G$580:$G$1000,'FEED IN PK2'!F63,'20'!$F$580:$F$1000,'FEED IN PK2'!H63)</f>
        <v>#VALUE!</v>
      </c>
      <c r="AD63" s="62" t="e">
        <f>SUMIFS('21'!$P$34:$P$1000,'21'!$G$387:$G$1000,'FEED IN PK2'!F63,'21'!$F$387:$F$1000,'FEED IN PK2'!H63)</f>
        <v>#VALUE!</v>
      </c>
      <c r="AE63" s="62">
        <f>SUMIFS('22'!$P$3:$P$1000,'22'!$G$3:$G$1000,'FEED IN PK2'!F63,'22'!$F$3:$F$1000,'FEED IN PK2'!H63)</f>
        <v>0</v>
      </c>
      <c r="AF63" s="62">
        <f>SUMIFS('23'!$P$58:$P$999,'23'!$G$58:$G$999,'FEED IN PK2'!F63,'23'!$F$58:$F$999,'FEED IN PK2'!H63)</f>
        <v>0</v>
      </c>
      <c r="AG63" s="62">
        <f>SUMIFS('24'!$P$3:$P$1000,'24'!$G$3:$G$1000,'FEED IN PK2'!F63,'24'!$F$3:$F$1000,'FEED IN PK2'!H63)</f>
        <v>0</v>
      </c>
      <c r="AH63" s="62">
        <f>SUMIFS('25'!$P$237:$P$1000,'25'!$G$237:$G$1000,'FEED IN PK2'!F63,'25'!$F$237:$F$1000,'FEED IN PK2'!H63)</f>
        <v>0</v>
      </c>
      <c r="AI63" s="62">
        <f>SUMIFS('26'!$P$3:$P$1000,'26'!$G$3:$G$1000,'FEED IN PK2'!F63,'26'!$F$3:$F$1000,'FEED IN PK2'!H63)</f>
        <v>0</v>
      </c>
      <c r="AJ63" s="62">
        <f>SUMIFS('27'!$P$71:$P$1000,'27'!$G$71:$G$1000,'FEED IN PK2'!F63,'27'!$F$71:$F$1000,'FEED IN PK2'!H63)</f>
        <v>0</v>
      </c>
      <c r="AK63" s="62">
        <f>SUMIFS('28'!$P$3:$P$1000,'28'!$G$3:$G$1000,'FEED IN PK2'!F63,'28'!$F$3:$F$1000,'FEED IN PK2'!H63)</f>
        <v>0</v>
      </c>
      <c r="AL63" s="62">
        <f>SUMIFS('29'!$P$3:$P$1000,'29'!$G$3:$G$1000,'FEED IN PK2'!F63,'29'!$F$3:$F$1000,'FEED IN PK2'!H63)</f>
        <v>0</v>
      </c>
      <c r="AM63" s="62">
        <f>SUMIFS('30'!$P$3:$P$1000,'30'!$G$3:$G$1000,'FEED IN PK2'!F63,'30'!$F$3:$F$1000,'FEED IN PK2'!H63)</f>
        <v>0</v>
      </c>
      <c r="AN63" s="62">
        <f>SUMIFS('31'!$P$3:$P$1000,'31'!$G$3:$G$1000,'FEED IN PK2'!F63,'31'!$F$3:$F$1000,'FEED IN PK2'!H63)</f>
        <v>0</v>
      </c>
      <c r="AO63" s="50" t="e">
        <f t="shared" si="1"/>
        <v>#VALUE!</v>
      </c>
    </row>
    <row r="64" spans="2:41" ht="15.75" x14ac:dyDescent="0.25">
      <c r="B64" s="17">
        <v>5</v>
      </c>
      <c r="C64" s="6">
        <v>910</v>
      </c>
      <c r="D64" s="7" t="s">
        <v>20</v>
      </c>
      <c r="E64" s="15">
        <v>25</v>
      </c>
      <c r="F64" s="4">
        <v>910</v>
      </c>
      <c r="G64" s="9"/>
      <c r="H64" s="70" t="s">
        <v>251</v>
      </c>
      <c r="I64" s="15">
        <v>25</v>
      </c>
      <c r="J64" s="62">
        <f>SUMIFS('1'!$P$3:$P$1000,'1'!$G$3:$G$1000,'FEED IN PK2'!F64,'1'!$F$3:$F$1000,'FEED IN PK2'!H64)</f>
        <v>0</v>
      </c>
      <c r="K64" s="62">
        <f>SUMIFS('2'!$P$69:$P$1000,'2'!$G$69:$G$1000,'FEED IN PK2'!F64,'2'!$F$69:$F$1000,'FEED IN PK2'!H64)</f>
        <v>0</v>
      </c>
      <c r="L64" s="62">
        <f>SUMIFS('3'!$P$3:$P$1000,'3'!$G$3:$G$1000,'FEED IN PK2'!F64,'3'!$F$3:$F$1000,'FEED IN PK2'!H64)</f>
        <v>0</v>
      </c>
      <c r="M64" s="62">
        <f>SUMIFS('4'!$P$69:$P$998,'4'!$G$69:$G$998,'FEED IN PK2'!F64,'4'!$F$69:$F$998,'FEED IN PK2'!H64)</f>
        <v>0</v>
      </c>
      <c r="N64" s="62">
        <f>SUMIFS('5'!$P$63:$P$1000,'5'!$G$63:$G$1000,'FEED IN PK2'!F64,'5'!$F$63:$F$1000,'FEED IN PK2'!H64)</f>
        <v>0</v>
      </c>
      <c r="O64" s="62">
        <f>SUMIFS('6'!$P$3:$P$1000,'6'!$G$3:$G$1000,'FEED IN PK2'!F64,'6'!$F$3:$F$1000,'FEED IN PK2'!H64)</f>
        <v>0</v>
      </c>
      <c r="P64" s="62">
        <f>SUMIFS('7'!$P$3:$P$1000,'7'!$G$3:$G$1000,'FEED IN PK2'!F64,'7'!$F$3:$F$1000,'FEED IN PK2'!H64)</f>
        <v>0</v>
      </c>
      <c r="Q64" s="62">
        <f>SUMIFS('8'!$P$3:$P$1000,'8'!$G$3:$G$1000,'FEED IN PK2'!F64,'8'!$F$3:$F$1000,'FEED IN PK2'!H64)</f>
        <v>0</v>
      </c>
      <c r="R64" s="62">
        <f>SUMIFS('9'!$P$3:$P$1000,'9'!$G$3:$G$1000,'FEED IN PK2'!F64,'9'!$F$3:$F$1000,'FEED IN PK2'!H64)</f>
        <v>0</v>
      </c>
      <c r="S64" s="62">
        <f>SUMIFS('10'!$P$271:$P$998,'10'!$G$271:$G$998,'FEED IN PK2'!F64,'10'!$F$271:$F$998,'FEED IN PK2'!H64)</f>
        <v>0</v>
      </c>
      <c r="T64" s="62">
        <f>SUMIFS('11'!$P$3:$P$1000,'11'!$G$3:$G$1000,'FEED IN PK2'!F64,'11'!$F$3:$F$1000,'FEED IN PK2'!H64)</f>
        <v>0</v>
      </c>
      <c r="U64" s="62">
        <f>SUMIFS('12'!$P$3:$P$1000,'12'!$G$3:$G$1000,'FEED IN PK2'!F64,'12'!$F$3:$F$1000,'FEED IN PK2'!H64)</f>
        <v>0</v>
      </c>
      <c r="V64" s="62">
        <f>SUMIFS('13'!$P$3:$P$1000,'13'!$G$3:$G$1000,'FEED IN PK2'!F64,'13'!$F$3:$F$1000,'FEED IN PK2'!H64)</f>
        <v>0</v>
      </c>
      <c r="W64" s="62">
        <f>SUMIFS('14'!$P$3:$P$1000,'14'!$G$3:$G$1000,'FEED IN PK2'!F64,'14'!$F$3:$F$1000,'FEED IN PK2'!H64)</f>
        <v>0</v>
      </c>
      <c r="X64" s="62">
        <f>SUMIFS('15'!$P$3:$P$1000,'15'!$G$3:$G$1000,'FEED IN PK2'!F64,'15'!$F$3:$F$1000,'FEED IN PK2'!H64)</f>
        <v>0</v>
      </c>
      <c r="Y64" s="62">
        <f>SUMIFS('16'!$P$77:$P$1000,'16'!$G$77:$G$1000,'FEED IN PK2'!F64,'16'!$F$77:$F$1000,'FEED IN PK2'!H64)</f>
        <v>0</v>
      </c>
      <c r="Z64" s="62">
        <f>SUMIFS('17'!$P$77:$P$998,'17'!$G$77:$G$998,'FEED IN PK2'!F64,'17'!$F$77:$F$998,'FEED IN PK2'!H64)</f>
        <v>0</v>
      </c>
      <c r="AA64" s="62" t="e">
        <f>SUMIFS('18'!$P$3:$P$1000,'18'!$G$324:$G$1000,'FEED IN PK2'!F64,'18'!$F$324:$F$1000,'FEED IN PK2'!H64)</f>
        <v>#VALUE!</v>
      </c>
      <c r="AB64" s="62">
        <f>SUMIFS('19'!$P$3:$P$1000,'19'!$G$3:$G$1000,'FEED IN PK2'!F64,'19'!$F$3:$F$1000,'FEED IN PK2'!H64)</f>
        <v>0</v>
      </c>
      <c r="AC64" s="62" t="e">
        <f>SUMIFS('20'!$P$69:$P$1000,'20'!$G$580:$G$1000,'FEED IN PK2'!F64,'20'!$F$580:$F$1000,'FEED IN PK2'!H64)</f>
        <v>#VALUE!</v>
      </c>
      <c r="AD64" s="62" t="e">
        <f>SUMIFS('21'!$P$34:$P$1000,'21'!$G$387:$G$1000,'FEED IN PK2'!F64,'21'!$F$387:$F$1000,'FEED IN PK2'!H64)</f>
        <v>#VALUE!</v>
      </c>
      <c r="AE64" s="62">
        <f>SUMIFS('22'!$P$3:$P$1000,'22'!$G$3:$G$1000,'FEED IN PK2'!F64,'22'!$F$3:$F$1000,'FEED IN PK2'!H64)</f>
        <v>0</v>
      </c>
      <c r="AF64" s="62">
        <f>SUMIFS('23'!$P$58:$P$999,'23'!$G$58:$G$999,'FEED IN PK2'!F64,'23'!$F$58:$F$999,'FEED IN PK2'!H64)</f>
        <v>0</v>
      </c>
      <c r="AG64" s="62">
        <f>SUMIFS('24'!$P$3:$P$1000,'24'!$G$3:$G$1000,'FEED IN PK2'!F64,'24'!$F$3:$F$1000,'FEED IN PK2'!H64)</f>
        <v>0</v>
      </c>
      <c r="AH64" s="62">
        <f>SUMIFS('25'!$P$237:$P$1000,'25'!$G$237:$G$1000,'FEED IN PK2'!F64,'25'!$F$237:$F$1000,'FEED IN PK2'!H64)</f>
        <v>0</v>
      </c>
      <c r="AI64" s="62">
        <f>SUMIFS('26'!$P$3:$P$1000,'26'!$G$3:$G$1000,'FEED IN PK2'!F64,'26'!$F$3:$F$1000,'FEED IN PK2'!H64)</f>
        <v>0</v>
      </c>
      <c r="AJ64" s="62">
        <f>SUMIFS('27'!$P$71:$P$1000,'27'!$G$71:$G$1000,'FEED IN PK2'!F64,'27'!$F$71:$F$1000,'FEED IN PK2'!H64)</f>
        <v>0</v>
      </c>
      <c r="AK64" s="62">
        <f>SUMIFS('28'!$P$3:$P$1000,'28'!$G$3:$G$1000,'FEED IN PK2'!F64,'28'!$F$3:$F$1000,'FEED IN PK2'!H64)</f>
        <v>0</v>
      </c>
      <c r="AL64" s="62">
        <f>SUMIFS('29'!$P$3:$P$1000,'29'!$G$3:$G$1000,'FEED IN PK2'!F64,'29'!$F$3:$F$1000,'FEED IN PK2'!H64)</f>
        <v>0</v>
      </c>
      <c r="AM64" s="62">
        <f>SUMIFS('30'!$P$3:$P$1000,'30'!$G$3:$G$1000,'FEED IN PK2'!F64,'30'!$F$3:$F$1000,'FEED IN PK2'!H64)</f>
        <v>0</v>
      </c>
      <c r="AN64" s="62">
        <f>SUMIFS('31'!$P$3:$P$1000,'31'!$G$3:$G$1000,'FEED IN PK2'!F64,'31'!$F$3:$F$1000,'FEED IN PK2'!H64)</f>
        <v>0</v>
      </c>
      <c r="AO64" s="50" t="e">
        <f t="shared" si="1"/>
        <v>#VALUE!</v>
      </c>
    </row>
    <row r="65" spans="2:41" ht="15.75" x14ac:dyDescent="0.25">
      <c r="B65" s="17">
        <v>6</v>
      </c>
      <c r="C65" s="6" t="s">
        <v>47</v>
      </c>
      <c r="D65" s="7" t="s">
        <v>20</v>
      </c>
      <c r="E65" s="15">
        <v>25</v>
      </c>
      <c r="F65" s="4" t="s">
        <v>47</v>
      </c>
      <c r="G65" s="9"/>
      <c r="H65" s="70" t="s">
        <v>251</v>
      </c>
      <c r="I65" s="15">
        <v>25</v>
      </c>
      <c r="J65" s="62">
        <f>SUMIFS('1'!$P$3:$P$1000,'1'!$G$3:$G$1000,'FEED IN PK2'!F65,'1'!$F$3:$F$1000,'FEED IN PK2'!H65)</f>
        <v>0</v>
      </c>
      <c r="K65" s="62">
        <f>SUMIFS('2'!$P$69:$P$1000,'2'!$G$69:$G$1000,'FEED IN PK2'!F65,'2'!$F$69:$F$1000,'FEED IN PK2'!H65)</f>
        <v>0</v>
      </c>
      <c r="L65" s="62">
        <f>SUMIFS('3'!$P$3:$P$1000,'3'!$G$3:$G$1000,'FEED IN PK2'!F65,'3'!$F$3:$F$1000,'FEED IN PK2'!H65)</f>
        <v>0</v>
      </c>
      <c r="M65" s="62">
        <f>SUMIFS('4'!$P$69:$P$998,'4'!$G$69:$G$998,'FEED IN PK2'!F65,'4'!$F$69:$F$998,'FEED IN PK2'!H65)</f>
        <v>0</v>
      </c>
      <c r="N65" s="62">
        <f>SUMIFS('5'!$P$63:$P$1000,'5'!$G$63:$G$1000,'FEED IN PK2'!F65,'5'!$F$63:$F$1000,'FEED IN PK2'!H65)</f>
        <v>0</v>
      </c>
      <c r="O65" s="62">
        <f>SUMIFS('6'!$P$3:$P$1000,'6'!$G$3:$G$1000,'FEED IN PK2'!F65,'6'!$F$3:$F$1000,'FEED IN PK2'!H65)</f>
        <v>0</v>
      </c>
      <c r="P65" s="62">
        <f>SUMIFS('7'!$P$3:$P$1000,'7'!$G$3:$G$1000,'FEED IN PK2'!F65,'7'!$F$3:$F$1000,'FEED IN PK2'!H65)</f>
        <v>0</v>
      </c>
      <c r="Q65" s="62">
        <f>SUMIFS('8'!$P$3:$P$1000,'8'!$G$3:$G$1000,'FEED IN PK2'!F65,'8'!$F$3:$F$1000,'FEED IN PK2'!H65)</f>
        <v>0</v>
      </c>
      <c r="R65" s="62">
        <f>SUMIFS('9'!$P$3:$P$1000,'9'!$G$3:$G$1000,'FEED IN PK2'!F65,'9'!$F$3:$F$1000,'FEED IN PK2'!H65)</f>
        <v>0</v>
      </c>
      <c r="S65" s="62">
        <f>SUMIFS('10'!$P$271:$P$998,'10'!$G$271:$G$998,'FEED IN PK2'!F65,'10'!$F$271:$F$998,'FEED IN PK2'!H65)</f>
        <v>0</v>
      </c>
      <c r="T65" s="62">
        <f>SUMIFS('11'!$P$3:$P$1000,'11'!$G$3:$G$1000,'FEED IN PK2'!F65,'11'!$F$3:$F$1000,'FEED IN PK2'!H65)</f>
        <v>0</v>
      </c>
      <c r="U65" s="62">
        <f>SUMIFS('12'!$P$3:$P$1000,'12'!$G$3:$G$1000,'FEED IN PK2'!F65,'12'!$F$3:$F$1000,'FEED IN PK2'!H65)</f>
        <v>0</v>
      </c>
      <c r="V65" s="62">
        <f>SUMIFS('13'!$P$3:$P$1000,'13'!$G$3:$G$1000,'FEED IN PK2'!F65,'13'!$F$3:$F$1000,'FEED IN PK2'!H65)</f>
        <v>0</v>
      </c>
      <c r="W65" s="62">
        <f>SUMIFS('14'!$P$3:$P$1000,'14'!$G$3:$G$1000,'FEED IN PK2'!F65,'14'!$F$3:$F$1000,'FEED IN PK2'!H65)</f>
        <v>0</v>
      </c>
      <c r="X65" s="62">
        <f>SUMIFS('15'!$P$3:$P$1000,'15'!$G$3:$G$1000,'FEED IN PK2'!F65,'15'!$F$3:$F$1000,'FEED IN PK2'!H65)</f>
        <v>0</v>
      </c>
      <c r="Y65" s="62">
        <f>SUMIFS('16'!$P$77:$P$1000,'16'!$G$77:$G$1000,'FEED IN PK2'!F65,'16'!$F$77:$F$1000,'FEED IN PK2'!H65)</f>
        <v>0</v>
      </c>
      <c r="Z65" s="62">
        <f>SUMIFS('17'!$P$77:$P$998,'17'!$G$77:$G$998,'FEED IN PK2'!F65,'17'!$F$77:$F$998,'FEED IN PK2'!H65)</f>
        <v>0</v>
      </c>
      <c r="AA65" s="62" t="e">
        <f>SUMIFS('18'!$P$3:$P$1000,'18'!$G$324:$G$1000,'FEED IN PK2'!F65,'18'!$F$324:$F$1000,'FEED IN PK2'!H65)</f>
        <v>#VALUE!</v>
      </c>
      <c r="AB65" s="62">
        <f>SUMIFS('19'!$P$3:$P$1000,'19'!$G$3:$G$1000,'FEED IN PK2'!F65,'19'!$F$3:$F$1000,'FEED IN PK2'!H65)</f>
        <v>0</v>
      </c>
      <c r="AC65" s="62" t="e">
        <f>SUMIFS('20'!$P$69:$P$1000,'20'!$G$580:$G$1000,'FEED IN PK2'!F65,'20'!$F$580:$F$1000,'FEED IN PK2'!H65)</f>
        <v>#VALUE!</v>
      </c>
      <c r="AD65" s="62" t="e">
        <f>SUMIFS('21'!$P$34:$P$1000,'21'!$G$387:$G$1000,'FEED IN PK2'!F65,'21'!$F$387:$F$1000,'FEED IN PK2'!H65)</f>
        <v>#VALUE!</v>
      </c>
      <c r="AE65" s="62">
        <f>SUMIFS('22'!$P$3:$P$1000,'22'!$G$3:$G$1000,'FEED IN PK2'!F65,'22'!$F$3:$F$1000,'FEED IN PK2'!H65)</f>
        <v>0</v>
      </c>
      <c r="AF65" s="62">
        <f>SUMIFS('23'!$P$58:$P$999,'23'!$G$58:$G$999,'FEED IN PK2'!F65,'23'!$F$58:$F$999,'FEED IN PK2'!H65)</f>
        <v>0</v>
      </c>
      <c r="AG65" s="62">
        <f>SUMIFS('24'!$P$3:$P$1000,'24'!$G$3:$G$1000,'FEED IN PK2'!F65,'24'!$F$3:$F$1000,'FEED IN PK2'!H65)</f>
        <v>0</v>
      </c>
      <c r="AH65" s="62">
        <f>SUMIFS('25'!$P$237:$P$1000,'25'!$G$237:$G$1000,'FEED IN PK2'!F65,'25'!$F$237:$F$1000,'FEED IN PK2'!H65)</f>
        <v>0</v>
      </c>
      <c r="AI65" s="62">
        <f>SUMIFS('26'!$P$3:$P$1000,'26'!$G$3:$G$1000,'FEED IN PK2'!F65,'26'!$F$3:$F$1000,'FEED IN PK2'!H65)</f>
        <v>0</v>
      </c>
      <c r="AJ65" s="62">
        <f>SUMIFS('27'!$P$71:$P$1000,'27'!$G$71:$G$1000,'FEED IN PK2'!F65,'27'!$F$71:$F$1000,'FEED IN PK2'!H65)</f>
        <v>0</v>
      </c>
      <c r="AK65" s="62">
        <f>SUMIFS('28'!$P$3:$P$1000,'28'!$G$3:$G$1000,'FEED IN PK2'!F65,'28'!$F$3:$F$1000,'FEED IN PK2'!H65)</f>
        <v>0</v>
      </c>
      <c r="AL65" s="62">
        <f>SUMIFS('29'!$P$3:$P$1000,'29'!$G$3:$G$1000,'FEED IN PK2'!F65,'29'!$F$3:$F$1000,'FEED IN PK2'!H65)</f>
        <v>0</v>
      </c>
      <c r="AM65" s="62">
        <f>SUMIFS('30'!$P$3:$P$1000,'30'!$G$3:$G$1000,'FEED IN PK2'!F65,'30'!$F$3:$F$1000,'FEED IN PK2'!H65)</f>
        <v>0</v>
      </c>
      <c r="AN65" s="62">
        <f>SUMIFS('31'!$P$3:$P$1000,'31'!$G$3:$G$1000,'FEED IN PK2'!F65,'31'!$F$3:$F$1000,'FEED IN PK2'!H65)</f>
        <v>0</v>
      </c>
      <c r="AO65" s="50" t="e">
        <f t="shared" si="1"/>
        <v>#VALUE!</v>
      </c>
    </row>
    <row r="66" spans="2:41" ht="15.75" x14ac:dyDescent="0.25">
      <c r="B66" s="17">
        <v>7</v>
      </c>
      <c r="C66" s="6">
        <v>911</v>
      </c>
      <c r="D66" s="7" t="s">
        <v>33</v>
      </c>
      <c r="E66" s="15">
        <v>25</v>
      </c>
      <c r="F66" s="4">
        <v>911</v>
      </c>
      <c r="G66" s="9"/>
      <c r="H66" s="70" t="s">
        <v>251</v>
      </c>
      <c r="I66" s="15">
        <v>25</v>
      </c>
      <c r="J66" s="62">
        <f>SUMIFS('1'!$P$3:$P$1000,'1'!$G$3:$G$1000,'FEED IN PK2'!F66,'1'!$F$3:$F$1000,'FEED IN PK2'!H66)</f>
        <v>0</v>
      </c>
      <c r="K66" s="62">
        <f>SUMIFS('2'!$P$69:$P$1000,'2'!$G$69:$G$1000,'FEED IN PK2'!F66,'2'!$F$69:$F$1000,'FEED IN PK2'!H66)</f>
        <v>0</v>
      </c>
      <c r="L66" s="62">
        <f>SUMIFS('3'!$P$3:$P$1000,'3'!$G$3:$G$1000,'FEED IN PK2'!F66,'3'!$F$3:$F$1000,'FEED IN PK2'!H66)</f>
        <v>0</v>
      </c>
      <c r="M66" s="62">
        <f>SUMIFS('4'!$P$69:$P$998,'4'!$G$69:$G$998,'FEED IN PK2'!F66,'4'!$F$69:$F$998,'FEED IN PK2'!H66)</f>
        <v>0</v>
      </c>
      <c r="N66" s="62">
        <f>SUMIFS('5'!$P$63:$P$1000,'5'!$G$63:$G$1000,'FEED IN PK2'!F66,'5'!$F$63:$F$1000,'FEED IN PK2'!H66)</f>
        <v>0</v>
      </c>
      <c r="O66" s="62">
        <f>SUMIFS('6'!$P$3:$P$1000,'6'!$G$3:$G$1000,'FEED IN PK2'!F66,'6'!$F$3:$F$1000,'FEED IN PK2'!H66)</f>
        <v>0</v>
      </c>
      <c r="P66" s="62">
        <f>SUMIFS('7'!$P$3:$P$1000,'7'!$G$3:$G$1000,'FEED IN PK2'!F66,'7'!$F$3:$F$1000,'FEED IN PK2'!H66)</f>
        <v>0</v>
      </c>
      <c r="Q66" s="62">
        <f>SUMIFS('8'!$P$3:$P$1000,'8'!$G$3:$G$1000,'FEED IN PK2'!F66,'8'!$F$3:$F$1000,'FEED IN PK2'!H66)</f>
        <v>0</v>
      </c>
      <c r="R66" s="62">
        <f>SUMIFS('9'!$P$3:$P$1000,'9'!$G$3:$G$1000,'FEED IN PK2'!F66,'9'!$F$3:$F$1000,'FEED IN PK2'!H66)</f>
        <v>0</v>
      </c>
      <c r="S66" s="62">
        <f>SUMIFS('10'!$P$271:$P$998,'10'!$G$271:$G$998,'FEED IN PK2'!F66,'10'!$F$271:$F$998,'FEED IN PK2'!H66)</f>
        <v>0</v>
      </c>
      <c r="T66" s="62">
        <f>SUMIFS('11'!$P$3:$P$1000,'11'!$G$3:$G$1000,'FEED IN PK2'!F66,'11'!$F$3:$F$1000,'FEED IN PK2'!H66)</f>
        <v>0</v>
      </c>
      <c r="U66" s="62">
        <f>SUMIFS('12'!$P$3:$P$1000,'12'!$G$3:$G$1000,'FEED IN PK2'!F66,'12'!$F$3:$F$1000,'FEED IN PK2'!H66)</f>
        <v>0</v>
      </c>
      <c r="V66" s="62">
        <f>SUMIFS('13'!$P$3:$P$1000,'13'!$G$3:$G$1000,'FEED IN PK2'!F66,'13'!$F$3:$F$1000,'FEED IN PK2'!H66)</f>
        <v>0</v>
      </c>
      <c r="W66" s="62">
        <f>SUMIFS('14'!$P$3:$P$1000,'14'!$G$3:$G$1000,'FEED IN PK2'!F66,'14'!$F$3:$F$1000,'FEED IN PK2'!H66)</f>
        <v>0</v>
      </c>
      <c r="X66" s="62">
        <f>SUMIFS('15'!$P$3:$P$1000,'15'!$G$3:$G$1000,'FEED IN PK2'!F66,'15'!$F$3:$F$1000,'FEED IN PK2'!H66)</f>
        <v>0</v>
      </c>
      <c r="Y66" s="62">
        <f>SUMIFS('16'!$P$77:$P$1000,'16'!$G$77:$G$1000,'FEED IN PK2'!F66,'16'!$F$77:$F$1000,'FEED IN PK2'!H66)</f>
        <v>0</v>
      </c>
      <c r="Z66" s="62">
        <f>SUMIFS('17'!$P$77:$P$998,'17'!$G$77:$G$998,'FEED IN PK2'!F66,'17'!$F$77:$F$998,'FEED IN PK2'!H66)</f>
        <v>0</v>
      </c>
      <c r="AA66" s="62" t="e">
        <f>SUMIFS('18'!$P$3:$P$1000,'18'!$G$324:$G$1000,'FEED IN PK2'!F66,'18'!$F$324:$F$1000,'FEED IN PK2'!H66)</f>
        <v>#VALUE!</v>
      </c>
      <c r="AB66" s="62">
        <f>SUMIFS('19'!$P$3:$P$1000,'19'!$G$3:$G$1000,'FEED IN PK2'!F66,'19'!$F$3:$F$1000,'FEED IN PK2'!H66)</f>
        <v>0</v>
      </c>
      <c r="AC66" s="62" t="e">
        <f>SUMIFS('20'!$P$69:$P$1000,'20'!$G$580:$G$1000,'FEED IN PK2'!F66,'20'!$F$580:$F$1000,'FEED IN PK2'!H66)</f>
        <v>#VALUE!</v>
      </c>
      <c r="AD66" s="62" t="e">
        <f>SUMIFS('21'!$P$34:$P$1000,'21'!$G$387:$G$1000,'FEED IN PK2'!F66,'21'!$F$387:$F$1000,'FEED IN PK2'!H66)</f>
        <v>#VALUE!</v>
      </c>
      <c r="AE66" s="62">
        <f>SUMIFS('22'!$P$3:$P$1000,'22'!$G$3:$G$1000,'FEED IN PK2'!F66,'22'!$F$3:$F$1000,'FEED IN PK2'!H66)</f>
        <v>0</v>
      </c>
      <c r="AF66" s="62">
        <f>SUMIFS('23'!$P$58:$P$999,'23'!$G$58:$G$999,'FEED IN PK2'!F66,'23'!$F$58:$F$999,'FEED IN PK2'!H66)</f>
        <v>0</v>
      </c>
      <c r="AG66" s="62">
        <f>SUMIFS('24'!$P$3:$P$1000,'24'!$G$3:$G$1000,'FEED IN PK2'!F66,'24'!$F$3:$F$1000,'FEED IN PK2'!H66)</f>
        <v>0</v>
      </c>
      <c r="AH66" s="62">
        <f>SUMIFS('25'!$P$237:$P$1000,'25'!$G$237:$G$1000,'FEED IN PK2'!F66,'25'!$F$237:$F$1000,'FEED IN PK2'!H66)</f>
        <v>0</v>
      </c>
      <c r="AI66" s="62">
        <f>SUMIFS('26'!$P$3:$P$1000,'26'!$G$3:$G$1000,'FEED IN PK2'!F66,'26'!$F$3:$F$1000,'FEED IN PK2'!H66)</f>
        <v>0</v>
      </c>
      <c r="AJ66" s="62">
        <f>SUMIFS('27'!$P$71:$P$1000,'27'!$G$71:$G$1000,'FEED IN PK2'!F66,'27'!$F$71:$F$1000,'FEED IN PK2'!H66)</f>
        <v>0</v>
      </c>
      <c r="AK66" s="62">
        <f>SUMIFS('28'!$P$3:$P$1000,'28'!$G$3:$G$1000,'FEED IN PK2'!F66,'28'!$F$3:$F$1000,'FEED IN PK2'!H66)</f>
        <v>0</v>
      </c>
      <c r="AL66" s="62">
        <f>SUMIFS('29'!$P$3:$P$1000,'29'!$G$3:$G$1000,'FEED IN PK2'!F66,'29'!$F$3:$F$1000,'FEED IN PK2'!H66)</f>
        <v>0</v>
      </c>
      <c r="AM66" s="62">
        <f>SUMIFS('30'!$P$3:$P$1000,'30'!$G$3:$G$1000,'FEED IN PK2'!F66,'30'!$F$3:$F$1000,'FEED IN PK2'!H66)</f>
        <v>0</v>
      </c>
      <c r="AN66" s="62">
        <f>SUMIFS('31'!$P$3:$P$1000,'31'!$G$3:$G$1000,'FEED IN PK2'!F66,'31'!$F$3:$F$1000,'FEED IN PK2'!H66)</f>
        <v>0</v>
      </c>
      <c r="AO66" s="50" t="e">
        <f t="shared" si="1"/>
        <v>#VALUE!</v>
      </c>
    </row>
    <row r="67" spans="2:41" ht="15.75" x14ac:dyDescent="0.25">
      <c r="B67" s="17">
        <v>8</v>
      </c>
      <c r="C67" s="6" t="s">
        <v>48</v>
      </c>
      <c r="D67" s="7" t="s">
        <v>34</v>
      </c>
      <c r="E67" s="15">
        <v>25</v>
      </c>
      <c r="F67" s="4" t="s">
        <v>48</v>
      </c>
      <c r="G67" s="9"/>
      <c r="H67" s="70" t="s">
        <v>251</v>
      </c>
      <c r="I67" s="15">
        <v>25</v>
      </c>
      <c r="J67" s="62">
        <f>SUMIFS('1'!$P$3:$P$1000,'1'!$G$3:$G$1000,'FEED IN PK2'!F67,'1'!$F$3:$F$1000,'FEED IN PK2'!H67)</f>
        <v>0</v>
      </c>
      <c r="K67" s="62">
        <f>SUMIFS('2'!$P$69:$P$1000,'2'!$G$69:$G$1000,'FEED IN PK2'!F67,'2'!$F$69:$F$1000,'FEED IN PK2'!H67)</f>
        <v>0</v>
      </c>
      <c r="L67" s="62">
        <f>SUMIFS('3'!$P$3:$P$1000,'3'!$G$3:$G$1000,'FEED IN PK2'!F67,'3'!$F$3:$F$1000,'FEED IN PK2'!H67)</f>
        <v>0</v>
      </c>
      <c r="M67" s="62">
        <f>SUMIFS('4'!$P$69:$P$998,'4'!$G$69:$G$998,'FEED IN PK2'!F67,'4'!$F$69:$F$998,'FEED IN PK2'!H67)</f>
        <v>0</v>
      </c>
      <c r="N67" s="62">
        <f>SUMIFS('5'!$P$63:$P$1000,'5'!$G$63:$G$1000,'FEED IN PK2'!F67,'5'!$F$63:$F$1000,'FEED IN PK2'!H67)</f>
        <v>0</v>
      </c>
      <c r="O67" s="62">
        <f>SUMIFS('6'!$P$3:$P$1000,'6'!$G$3:$G$1000,'FEED IN PK2'!F67,'6'!$F$3:$F$1000,'FEED IN PK2'!H67)</f>
        <v>0</v>
      </c>
      <c r="P67" s="62">
        <f>SUMIFS('7'!$P$3:$P$1000,'7'!$G$3:$G$1000,'FEED IN PK2'!F67,'7'!$F$3:$F$1000,'FEED IN PK2'!H67)</f>
        <v>0</v>
      </c>
      <c r="Q67" s="62">
        <f>SUMIFS('8'!$P$3:$P$1000,'8'!$G$3:$G$1000,'FEED IN PK2'!F67,'8'!$F$3:$F$1000,'FEED IN PK2'!H67)</f>
        <v>0</v>
      </c>
      <c r="R67" s="62">
        <f>SUMIFS('9'!$P$3:$P$1000,'9'!$G$3:$G$1000,'FEED IN PK2'!F67,'9'!$F$3:$F$1000,'FEED IN PK2'!H67)</f>
        <v>0</v>
      </c>
      <c r="S67" s="62">
        <f>SUMIFS('10'!$P$271:$P$998,'10'!$G$271:$G$998,'FEED IN PK2'!F67,'10'!$F$271:$F$998,'FEED IN PK2'!H67)</f>
        <v>0</v>
      </c>
      <c r="T67" s="62">
        <f>SUMIFS('11'!$P$3:$P$1000,'11'!$G$3:$G$1000,'FEED IN PK2'!F67,'11'!$F$3:$F$1000,'FEED IN PK2'!H67)</f>
        <v>0</v>
      </c>
      <c r="U67" s="62">
        <f>SUMIFS('12'!$P$3:$P$1000,'12'!$G$3:$G$1000,'FEED IN PK2'!F67,'12'!$F$3:$F$1000,'FEED IN PK2'!H67)</f>
        <v>0</v>
      </c>
      <c r="V67" s="62">
        <f>SUMIFS('13'!$P$3:$P$1000,'13'!$G$3:$G$1000,'FEED IN PK2'!F67,'13'!$F$3:$F$1000,'FEED IN PK2'!H67)</f>
        <v>0</v>
      </c>
      <c r="W67" s="62">
        <f>SUMIFS('14'!$P$3:$P$1000,'14'!$G$3:$G$1000,'FEED IN PK2'!F67,'14'!$F$3:$F$1000,'FEED IN PK2'!H67)</f>
        <v>0</v>
      </c>
      <c r="X67" s="62">
        <f>SUMIFS('15'!$P$3:$P$1000,'15'!$G$3:$G$1000,'FEED IN PK2'!F67,'15'!$F$3:$F$1000,'FEED IN PK2'!H67)</f>
        <v>0</v>
      </c>
      <c r="Y67" s="62">
        <f>SUMIFS('16'!$P$77:$P$1000,'16'!$G$77:$G$1000,'FEED IN PK2'!F67,'16'!$F$77:$F$1000,'FEED IN PK2'!H67)</f>
        <v>0</v>
      </c>
      <c r="Z67" s="62">
        <f>SUMIFS('17'!$P$77:$P$998,'17'!$G$77:$G$998,'FEED IN PK2'!F67,'17'!$F$77:$F$998,'FEED IN PK2'!H67)</f>
        <v>0</v>
      </c>
      <c r="AA67" s="62" t="e">
        <f>SUMIFS('18'!$P$3:$P$1000,'18'!$G$324:$G$1000,'FEED IN PK2'!F67,'18'!$F$324:$F$1000,'FEED IN PK2'!H67)</f>
        <v>#VALUE!</v>
      </c>
      <c r="AB67" s="62">
        <f>SUMIFS('19'!$P$3:$P$1000,'19'!$G$3:$G$1000,'FEED IN PK2'!F67,'19'!$F$3:$F$1000,'FEED IN PK2'!H67)</f>
        <v>0</v>
      </c>
      <c r="AC67" s="62" t="e">
        <f>SUMIFS('20'!$P$69:$P$1000,'20'!$G$580:$G$1000,'FEED IN PK2'!F67,'20'!$F$580:$F$1000,'FEED IN PK2'!H67)</f>
        <v>#VALUE!</v>
      </c>
      <c r="AD67" s="62" t="e">
        <f>SUMIFS('21'!$P$34:$P$1000,'21'!$G$387:$G$1000,'FEED IN PK2'!F67,'21'!$F$387:$F$1000,'FEED IN PK2'!H67)</f>
        <v>#VALUE!</v>
      </c>
      <c r="AE67" s="62">
        <f>SUMIFS('22'!$P$3:$P$1000,'22'!$G$3:$G$1000,'FEED IN PK2'!F67,'22'!$F$3:$F$1000,'FEED IN PK2'!H67)</f>
        <v>0</v>
      </c>
      <c r="AF67" s="62">
        <f>SUMIFS('23'!$P$58:$P$999,'23'!$G$58:$G$999,'FEED IN PK2'!F67,'23'!$F$58:$F$999,'FEED IN PK2'!H67)</f>
        <v>0</v>
      </c>
      <c r="AG67" s="62">
        <f>SUMIFS('24'!$P$3:$P$1000,'24'!$G$3:$G$1000,'FEED IN PK2'!F67,'24'!$F$3:$F$1000,'FEED IN PK2'!H67)</f>
        <v>0</v>
      </c>
      <c r="AH67" s="62">
        <f>SUMIFS('25'!$P$237:$P$1000,'25'!$G$237:$G$1000,'FEED IN PK2'!F67,'25'!$F$237:$F$1000,'FEED IN PK2'!H67)</f>
        <v>0</v>
      </c>
      <c r="AI67" s="62">
        <f>SUMIFS('26'!$P$3:$P$1000,'26'!$G$3:$G$1000,'FEED IN PK2'!F67,'26'!$F$3:$F$1000,'FEED IN PK2'!H67)</f>
        <v>0</v>
      </c>
      <c r="AJ67" s="62">
        <f>SUMIFS('27'!$P$71:$P$1000,'27'!$G$71:$G$1000,'FEED IN PK2'!F67,'27'!$F$71:$F$1000,'FEED IN PK2'!H67)</f>
        <v>0</v>
      </c>
      <c r="AK67" s="62">
        <f>SUMIFS('28'!$P$3:$P$1000,'28'!$G$3:$G$1000,'FEED IN PK2'!F67,'28'!$F$3:$F$1000,'FEED IN PK2'!H67)</f>
        <v>0</v>
      </c>
      <c r="AL67" s="62">
        <f>SUMIFS('29'!$P$3:$P$1000,'29'!$G$3:$G$1000,'FEED IN PK2'!F67,'29'!$F$3:$F$1000,'FEED IN PK2'!H67)</f>
        <v>0</v>
      </c>
      <c r="AM67" s="62">
        <f>SUMIFS('30'!$P$3:$P$1000,'30'!$G$3:$G$1000,'FEED IN PK2'!F67,'30'!$F$3:$F$1000,'FEED IN PK2'!H67)</f>
        <v>0</v>
      </c>
      <c r="AN67" s="62">
        <f>SUMIFS('31'!$P$3:$P$1000,'31'!$G$3:$G$1000,'FEED IN PK2'!F67,'31'!$F$3:$F$1000,'FEED IN PK2'!H67)</f>
        <v>0</v>
      </c>
      <c r="AO67" s="50" t="e">
        <f t="shared" si="1"/>
        <v>#VALUE!</v>
      </c>
    </row>
    <row r="68" spans="2:41" ht="15.75" x14ac:dyDescent="0.25">
      <c r="B68" s="17">
        <v>9</v>
      </c>
      <c r="C68" s="6" t="s">
        <v>49</v>
      </c>
      <c r="D68" s="7" t="s">
        <v>33</v>
      </c>
      <c r="E68" s="15">
        <v>25</v>
      </c>
      <c r="F68" s="4" t="s">
        <v>49</v>
      </c>
      <c r="G68" s="9"/>
      <c r="H68" s="70" t="s">
        <v>251</v>
      </c>
      <c r="I68" s="15">
        <v>25</v>
      </c>
      <c r="J68" s="62">
        <f>SUMIFS('1'!$P$3:$P$1000,'1'!$G$3:$G$1000,'FEED IN PK2'!F68,'1'!$F$3:$F$1000,'FEED IN PK2'!H68)</f>
        <v>0</v>
      </c>
      <c r="K68" s="62">
        <f>SUMIFS('2'!$P$69:$P$1000,'2'!$G$69:$G$1000,'FEED IN PK2'!F68,'2'!$F$69:$F$1000,'FEED IN PK2'!H68)</f>
        <v>0</v>
      </c>
      <c r="L68" s="62">
        <f>SUMIFS('3'!$P$3:$P$1000,'3'!$G$3:$G$1000,'FEED IN PK2'!F68,'3'!$F$3:$F$1000,'FEED IN PK2'!H68)</f>
        <v>0</v>
      </c>
      <c r="M68" s="62">
        <f>SUMIFS('4'!$P$69:$P$998,'4'!$G$69:$G$998,'FEED IN PK2'!F68,'4'!$F$69:$F$998,'FEED IN PK2'!H68)</f>
        <v>0</v>
      </c>
      <c r="N68" s="62">
        <f>SUMIFS('5'!$P$63:$P$1000,'5'!$G$63:$G$1000,'FEED IN PK2'!F68,'5'!$F$63:$F$1000,'FEED IN PK2'!H68)</f>
        <v>0</v>
      </c>
      <c r="O68" s="62">
        <f>SUMIFS('6'!$P$3:$P$1000,'6'!$G$3:$G$1000,'FEED IN PK2'!F68,'6'!$F$3:$F$1000,'FEED IN PK2'!H68)</f>
        <v>0</v>
      </c>
      <c r="P68" s="62">
        <f>SUMIFS('7'!$P$3:$P$1000,'7'!$G$3:$G$1000,'FEED IN PK2'!F68,'7'!$F$3:$F$1000,'FEED IN PK2'!H68)</f>
        <v>0</v>
      </c>
      <c r="Q68" s="62">
        <f>SUMIFS('8'!$P$3:$P$1000,'8'!$G$3:$G$1000,'FEED IN PK2'!F68,'8'!$F$3:$F$1000,'FEED IN PK2'!H68)</f>
        <v>0</v>
      </c>
      <c r="R68" s="62">
        <f>SUMIFS('9'!$P$3:$P$1000,'9'!$G$3:$G$1000,'FEED IN PK2'!F68,'9'!$F$3:$F$1000,'FEED IN PK2'!H68)</f>
        <v>0</v>
      </c>
      <c r="S68" s="62">
        <f>SUMIFS('10'!$P$271:$P$998,'10'!$G$271:$G$998,'FEED IN PK2'!F68,'10'!$F$271:$F$998,'FEED IN PK2'!H68)</f>
        <v>0</v>
      </c>
      <c r="T68" s="62">
        <f>SUMIFS('11'!$P$3:$P$1000,'11'!$G$3:$G$1000,'FEED IN PK2'!F68,'11'!$F$3:$F$1000,'FEED IN PK2'!H68)</f>
        <v>0</v>
      </c>
      <c r="U68" s="62">
        <f>SUMIFS('12'!$P$3:$P$1000,'12'!$G$3:$G$1000,'FEED IN PK2'!F68,'12'!$F$3:$F$1000,'FEED IN PK2'!H68)</f>
        <v>0</v>
      </c>
      <c r="V68" s="62">
        <f>SUMIFS('13'!$P$3:$P$1000,'13'!$G$3:$G$1000,'FEED IN PK2'!F68,'13'!$F$3:$F$1000,'FEED IN PK2'!H68)</f>
        <v>0</v>
      </c>
      <c r="W68" s="62">
        <f>SUMIFS('14'!$P$3:$P$1000,'14'!$G$3:$G$1000,'FEED IN PK2'!F68,'14'!$F$3:$F$1000,'FEED IN PK2'!H68)</f>
        <v>0</v>
      </c>
      <c r="X68" s="62">
        <f>SUMIFS('15'!$P$3:$P$1000,'15'!$G$3:$G$1000,'FEED IN PK2'!F68,'15'!$F$3:$F$1000,'FEED IN PK2'!H68)</f>
        <v>0</v>
      </c>
      <c r="Y68" s="62">
        <f>SUMIFS('16'!$P$77:$P$1000,'16'!$G$77:$G$1000,'FEED IN PK2'!F68,'16'!$F$77:$F$1000,'FEED IN PK2'!H68)</f>
        <v>0</v>
      </c>
      <c r="Z68" s="62">
        <f>SUMIFS('17'!$P$77:$P$998,'17'!$G$77:$G$998,'FEED IN PK2'!F68,'17'!$F$77:$F$998,'FEED IN PK2'!H68)</f>
        <v>0</v>
      </c>
      <c r="AA68" s="62" t="e">
        <f>SUMIFS('18'!$P$3:$P$1000,'18'!$G$324:$G$1000,'FEED IN PK2'!F68,'18'!$F$324:$F$1000,'FEED IN PK2'!H68)</f>
        <v>#VALUE!</v>
      </c>
      <c r="AB68" s="62">
        <f>SUMIFS('19'!$P$3:$P$1000,'19'!$G$3:$G$1000,'FEED IN PK2'!F68,'19'!$F$3:$F$1000,'FEED IN PK2'!H68)</f>
        <v>0</v>
      </c>
      <c r="AC68" s="62" t="e">
        <f>SUMIFS('20'!$P$69:$P$1000,'20'!$G$580:$G$1000,'FEED IN PK2'!F68,'20'!$F$580:$F$1000,'FEED IN PK2'!H68)</f>
        <v>#VALUE!</v>
      </c>
      <c r="AD68" s="62" t="e">
        <f>SUMIFS('21'!$P$34:$P$1000,'21'!$G$387:$G$1000,'FEED IN PK2'!F68,'21'!$F$387:$F$1000,'FEED IN PK2'!H68)</f>
        <v>#VALUE!</v>
      </c>
      <c r="AE68" s="62">
        <f>SUMIFS('22'!$P$3:$P$1000,'22'!$G$3:$G$1000,'FEED IN PK2'!F68,'22'!$F$3:$F$1000,'FEED IN PK2'!H68)</f>
        <v>0</v>
      </c>
      <c r="AF68" s="62">
        <f>SUMIFS('23'!$P$58:$P$999,'23'!$G$58:$G$999,'FEED IN PK2'!F68,'23'!$F$58:$F$999,'FEED IN PK2'!H68)</f>
        <v>0</v>
      </c>
      <c r="AG68" s="62">
        <f>SUMIFS('24'!$P$3:$P$1000,'24'!$G$3:$G$1000,'FEED IN PK2'!F68,'24'!$F$3:$F$1000,'FEED IN PK2'!H68)</f>
        <v>0</v>
      </c>
      <c r="AH68" s="62">
        <f>SUMIFS('25'!$P$237:$P$1000,'25'!$G$237:$G$1000,'FEED IN PK2'!F68,'25'!$F$237:$F$1000,'FEED IN PK2'!H68)</f>
        <v>0</v>
      </c>
      <c r="AI68" s="62">
        <f>SUMIFS('26'!$P$3:$P$1000,'26'!$G$3:$G$1000,'FEED IN PK2'!F68,'26'!$F$3:$F$1000,'FEED IN PK2'!H68)</f>
        <v>0</v>
      </c>
      <c r="AJ68" s="62">
        <f>SUMIFS('27'!$P$71:$P$1000,'27'!$G$71:$G$1000,'FEED IN PK2'!F68,'27'!$F$71:$F$1000,'FEED IN PK2'!H68)</f>
        <v>0</v>
      </c>
      <c r="AK68" s="62">
        <f>SUMIFS('28'!$P$3:$P$1000,'28'!$G$3:$G$1000,'FEED IN PK2'!F68,'28'!$F$3:$F$1000,'FEED IN PK2'!H68)</f>
        <v>0</v>
      </c>
      <c r="AL68" s="62">
        <f>SUMIFS('29'!$P$3:$P$1000,'29'!$G$3:$G$1000,'FEED IN PK2'!F68,'29'!$F$3:$F$1000,'FEED IN PK2'!H68)</f>
        <v>0</v>
      </c>
      <c r="AM68" s="62">
        <f>SUMIFS('30'!$P$3:$P$1000,'30'!$G$3:$G$1000,'FEED IN PK2'!F68,'30'!$F$3:$F$1000,'FEED IN PK2'!H68)</f>
        <v>0</v>
      </c>
      <c r="AN68" s="62">
        <f>SUMIFS('31'!$P$3:$P$1000,'31'!$G$3:$G$1000,'FEED IN PK2'!F68,'31'!$F$3:$F$1000,'FEED IN PK2'!H68)</f>
        <v>0</v>
      </c>
      <c r="AO68" s="50" t="e">
        <f t="shared" si="1"/>
        <v>#VALUE!</v>
      </c>
    </row>
    <row r="69" spans="2:41" ht="15.75" x14ac:dyDescent="0.25">
      <c r="B69" s="17">
        <v>10</v>
      </c>
      <c r="C69" s="6">
        <v>944</v>
      </c>
      <c r="D69" s="7" t="s">
        <v>33</v>
      </c>
      <c r="E69" s="15">
        <v>40</v>
      </c>
      <c r="F69" s="4">
        <v>944</v>
      </c>
      <c r="G69" s="9"/>
      <c r="H69" s="70" t="s">
        <v>251</v>
      </c>
      <c r="I69" s="15">
        <v>40</v>
      </c>
      <c r="J69" s="62">
        <f>SUMIFS('1'!$P$3:$P$1000,'1'!$G$3:$G$1000,'FEED IN PK2'!F69,'1'!$F$3:$F$1000,'FEED IN PK2'!H69)</f>
        <v>0</v>
      </c>
      <c r="K69" s="62">
        <f>SUMIFS('2'!$P$69:$P$1000,'2'!$G$69:$G$1000,'FEED IN PK2'!F69,'2'!$F$69:$F$1000,'FEED IN PK2'!H69)</f>
        <v>0</v>
      </c>
      <c r="L69" s="62">
        <f>SUMIFS('3'!$P$3:$P$1000,'3'!$G$3:$G$1000,'FEED IN PK2'!F69,'3'!$F$3:$F$1000,'FEED IN PK2'!H69)</f>
        <v>0</v>
      </c>
      <c r="M69" s="62">
        <f>SUMIFS('4'!$P$69:$P$998,'4'!$G$69:$G$998,'FEED IN PK2'!F69,'4'!$F$69:$F$998,'FEED IN PK2'!H69)</f>
        <v>0</v>
      </c>
      <c r="N69" s="62">
        <f>SUMIFS('5'!$P$63:$P$1000,'5'!$G$63:$G$1000,'FEED IN PK2'!F69,'5'!$F$63:$F$1000,'FEED IN PK2'!H69)</f>
        <v>0</v>
      </c>
      <c r="O69" s="62">
        <f>SUMIFS('6'!$P$3:$P$1000,'6'!$G$3:$G$1000,'FEED IN PK2'!F69,'6'!$F$3:$F$1000,'FEED IN PK2'!H69)</f>
        <v>0</v>
      </c>
      <c r="P69" s="62">
        <f>SUMIFS('7'!$P$3:$P$1000,'7'!$G$3:$G$1000,'FEED IN PK2'!F69,'7'!$F$3:$F$1000,'FEED IN PK2'!H69)</f>
        <v>0</v>
      </c>
      <c r="Q69" s="62">
        <f>SUMIFS('8'!$P$3:$P$1000,'8'!$G$3:$G$1000,'FEED IN PK2'!F69,'8'!$F$3:$F$1000,'FEED IN PK2'!H69)</f>
        <v>0</v>
      </c>
      <c r="R69" s="62">
        <f>SUMIFS('9'!$P$3:$P$1000,'9'!$G$3:$G$1000,'FEED IN PK2'!F69,'9'!$F$3:$F$1000,'FEED IN PK2'!H69)</f>
        <v>0</v>
      </c>
      <c r="S69" s="62">
        <f>SUMIFS('10'!$P$271:$P$998,'10'!$G$271:$G$998,'FEED IN PK2'!F69,'10'!$F$271:$F$998,'FEED IN PK2'!H69)</f>
        <v>0</v>
      </c>
      <c r="T69" s="62">
        <f>SUMIFS('11'!$P$3:$P$1000,'11'!$G$3:$G$1000,'FEED IN PK2'!F69,'11'!$F$3:$F$1000,'FEED IN PK2'!H69)</f>
        <v>0</v>
      </c>
      <c r="U69" s="62">
        <f>SUMIFS('12'!$P$3:$P$1000,'12'!$G$3:$G$1000,'FEED IN PK2'!F69,'12'!$F$3:$F$1000,'FEED IN PK2'!H69)</f>
        <v>0</v>
      </c>
      <c r="V69" s="62">
        <f>SUMIFS('13'!$P$3:$P$1000,'13'!$G$3:$G$1000,'FEED IN PK2'!F69,'13'!$F$3:$F$1000,'FEED IN PK2'!H69)</f>
        <v>0</v>
      </c>
      <c r="W69" s="62">
        <f>SUMIFS('14'!$P$3:$P$1000,'14'!$G$3:$G$1000,'FEED IN PK2'!F69,'14'!$F$3:$F$1000,'FEED IN PK2'!H69)</f>
        <v>0</v>
      </c>
      <c r="X69" s="62">
        <f>SUMIFS('15'!$P$3:$P$1000,'15'!$G$3:$G$1000,'FEED IN PK2'!F69,'15'!$F$3:$F$1000,'FEED IN PK2'!H69)</f>
        <v>0</v>
      </c>
      <c r="Y69" s="62">
        <f>SUMIFS('16'!$P$77:$P$1000,'16'!$G$77:$G$1000,'FEED IN PK2'!F69,'16'!$F$77:$F$1000,'FEED IN PK2'!H69)</f>
        <v>0</v>
      </c>
      <c r="Z69" s="62">
        <f>SUMIFS('17'!$P$77:$P$998,'17'!$G$77:$G$998,'FEED IN PK2'!F69,'17'!$F$77:$F$998,'FEED IN PK2'!H69)</f>
        <v>0</v>
      </c>
      <c r="AA69" s="62" t="e">
        <f>SUMIFS('18'!$P$3:$P$1000,'18'!$G$324:$G$1000,'FEED IN PK2'!F69,'18'!$F$324:$F$1000,'FEED IN PK2'!H69)</f>
        <v>#VALUE!</v>
      </c>
      <c r="AB69" s="62">
        <f>SUMIFS('19'!$P$3:$P$1000,'19'!$G$3:$G$1000,'FEED IN PK2'!F69,'19'!$F$3:$F$1000,'FEED IN PK2'!H69)</f>
        <v>0</v>
      </c>
      <c r="AC69" s="62" t="e">
        <f>SUMIFS('20'!$P$69:$P$1000,'20'!$G$580:$G$1000,'FEED IN PK2'!F69,'20'!$F$580:$F$1000,'FEED IN PK2'!H69)</f>
        <v>#VALUE!</v>
      </c>
      <c r="AD69" s="62" t="e">
        <f>SUMIFS('21'!$P$34:$P$1000,'21'!$G$387:$G$1000,'FEED IN PK2'!F69,'21'!$F$387:$F$1000,'FEED IN PK2'!H69)</f>
        <v>#VALUE!</v>
      </c>
      <c r="AE69" s="62">
        <f>SUMIFS('22'!$P$3:$P$1000,'22'!$G$3:$G$1000,'FEED IN PK2'!F69,'22'!$F$3:$F$1000,'FEED IN PK2'!H69)</f>
        <v>0</v>
      </c>
      <c r="AF69" s="62">
        <f>SUMIFS('23'!$P$58:$P$999,'23'!$G$58:$G$999,'FEED IN PK2'!F69,'23'!$F$58:$F$999,'FEED IN PK2'!H69)</f>
        <v>0</v>
      </c>
      <c r="AG69" s="62">
        <f>SUMIFS('24'!$P$3:$P$1000,'24'!$G$3:$G$1000,'FEED IN PK2'!F69,'24'!$F$3:$F$1000,'FEED IN PK2'!H69)</f>
        <v>0</v>
      </c>
      <c r="AH69" s="62">
        <f>SUMIFS('25'!$P$237:$P$1000,'25'!$G$237:$G$1000,'FEED IN PK2'!F69,'25'!$F$237:$F$1000,'FEED IN PK2'!H69)</f>
        <v>0</v>
      </c>
      <c r="AI69" s="62">
        <f>SUMIFS('26'!$P$3:$P$1000,'26'!$G$3:$G$1000,'FEED IN PK2'!F69,'26'!$F$3:$F$1000,'FEED IN PK2'!H69)</f>
        <v>0</v>
      </c>
      <c r="AJ69" s="62">
        <f>SUMIFS('27'!$P$71:$P$1000,'27'!$G$71:$G$1000,'FEED IN PK2'!F69,'27'!$F$71:$F$1000,'FEED IN PK2'!H69)</f>
        <v>0</v>
      </c>
      <c r="AK69" s="62">
        <f>SUMIFS('28'!$P$3:$P$1000,'28'!$G$3:$G$1000,'FEED IN PK2'!F69,'28'!$F$3:$F$1000,'FEED IN PK2'!H69)</f>
        <v>0</v>
      </c>
      <c r="AL69" s="62">
        <f>SUMIFS('29'!$P$3:$P$1000,'29'!$G$3:$G$1000,'FEED IN PK2'!F69,'29'!$F$3:$F$1000,'FEED IN PK2'!H69)</f>
        <v>0</v>
      </c>
      <c r="AM69" s="62">
        <f>SUMIFS('30'!$P$3:$P$1000,'30'!$G$3:$G$1000,'FEED IN PK2'!F69,'30'!$F$3:$F$1000,'FEED IN PK2'!H69)</f>
        <v>0</v>
      </c>
      <c r="AN69" s="62">
        <f>SUMIFS('31'!$P$3:$P$1000,'31'!$G$3:$G$1000,'FEED IN PK2'!F69,'31'!$F$3:$F$1000,'FEED IN PK2'!H69)</f>
        <v>0</v>
      </c>
      <c r="AO69" s="50" t="e">
        <f t="shared" si="1"/>
        <v>#VALUE!</v>
      </c>
    </row>
    <row r="70" spans="2:41" ht="15.75" x14ac:dyDescent="0.25">
      <c r="B70" s="17">
        <v>11</v>
      </c>
      <c r="C70" s="6">
        <v>945</v>
      </c>
      <c r="D70" s="7" t="s">
        <v>33</v>
      </c>
      <c r="E70" s="15">
        <v>40</v>
      </c>
      <c r="F70" s="4">
        <v>945</v>
      </c>
      <c r="G70" s="9"/>
      <c r="H70" s="70" t="s">
        <v>251</v>
      </c>
      <c r="I70" s="15">
        <v>40</v>
      </c>
      <c r="J70" s="62">
        <f>SUMIFS('1'!$P$3:$P$1000,'1'!$G$3:$G$1000,'FEED IN PK2'!F70,'1'!$F$3:$F$1000,'FEED IN PK2'!H70)</f>
        <v>0</v>
      </c>
      <c r="K70" s="62">
        <f>SUMIFS('2'!$P$69:$P$1000,'2'!$G$69:$G$1000,'FEED IN PK2'!F70,'2'!$F$69:$F$1000,'FEED IN PK2'!H70)</f>
        <v>0</v>
      </c>
      <c r="L70" s="62">
        <f>SUMIFS('3'!$P$3:$P$1000,'3'!$G$3:$G$1000,'FEED IN PK2'!F70,'3'!$F$3:$F$1000,'FEED IN PK2'!H70)</f>
        <v>0</v>
      </c>
      <c r="M70" s="62">
        <f>SUMIFS('4'!$P$69:$P$998,'4'!$G$69:$G$998,'FEED IN PK2'!F70,'4'!$F$69:$F$998,'FEED IN PK2'!H70)</f>
        <v>0</v>
      </c>
      <c r="N70" s="62">
        <f>SUMIFS('5'!$P$63:$P$1000,'5'!$G$63:$G$1000,'FEED IN PK2'!F70,'5'!$F$63:$F$1000,'FEED IN PK2'!H70)</f>
        <v>0</v>
      </c>
      <c r="O70" s="62">
        <f>SUMIFS('6'!$P$3:$P$1000,'6'!$G$3:$G$1000,'FEED IN PK2'!F70,'6'!$F$3:$F$1000,'FEED IN PK2'!H70)</f>
        <v>0</v>
      </c>
      <c r="P70" s="62">
        <f>SUMIFS('7'!$P$3:$P$1000,'7'!$G$3:$G$1000,'FEED IN PK2'!F70,'7'!$F$3:$F$1000,'FEED IN PK2'!H70)</f>
        <v>0</v>
      </c>
      <c r="Q70" s="62">
        <f>SUMIFS('8'!$P$3:$P$1000,'8'!$G$3:$G$1000,'FEED IN PK2'!F70,'8'!$F$3:$F$1000,'FEED IN PK2'!H70)</f>
        <v>0</v>
      </c>
      <c r="R70" s="62">
        <f>SUMIFS('9'!$P$3:$P$1000,'9'!$G$3:$G$1000,'FEED IN PK2'!F70,'9'!$F$3:$F$1000,'FEED IN PK2'!H70)</f>
        <v>0</v>
      </c>
      <c r="S70" s="62">
        <f>SUMIFS('10'!$P$271:$P$998,'10'!$G$271:$G$998,'FEED IN PK2'!F70,'10'!$F$271:$F$998,'FEED IN PK2'!H70)</f>
        <v>0</v>
      </c>
      <c r="T70" s="62">
        <f>SUMIFS('11'!$P$3:$P$1000,'11'!$G$3:$G$1000,'FEED IN PK2'!F70,'11'!$F$3:$F$1000,'FEED IN PK2'!H70)</f>
        <v>0</v>
      </c>
      <c r="U70" s="62">
        <f>SUMIFS('12'!$P$3:$P$1000,'12'!$G$3:$G$1000,'FEED IN PK2'!F70,'12'!$F$3:$F$1000,'FEED IN PK2'!H70)</f>
        <v>0</v>
      </c>
      <c r="V70" s="62">
        <f>SUMIFS('13'!$P$3:$P$1000,'13'!$G$3:$G$1000,'FEED IN PK2'!F70,'13'!$F$3:$F$1000,'FEED IN PK2'!H70)</f>
        <v>0</v>
      </c>
      <c r="W70" s="62">
        <f>SUMIFS('14'!$P$3:$P$1000,'14'!$G$3:$G$1000,'FEED IN PK2'!F70,'14'!$F$3:$F$1000,'FEED IN PK2'!H70)</f>
        <v>0</v>
      </c>
      <c r="X70" s="62">
        <f>SUMIFS('15'!$P$3:$P$1000,'15'!$G$3:$G$1000,'FEED IN PK2'!F70,'15'!$F$3:$F$1000,'FEED IN PK2'!H70)</f>
        <v>0</v>
      </c>
      <c r="Y70" s="62">
        <f>SUMIFS('16'!$P$77:$P$1000,'16'!$G$77:$G$1000,'FEED IN PK2'!F70,'16'!$F$77:$F$1000,'FEED IN PK2'!H70)</f>
        <v>0</v>
      </c>
      <c r="Z70" s="62">
        <f>SUMIFS('17'!$P$77:$P$998,'17'!$G$77:$G$998,'FEED IN PK2'!F70,'17'!$F$77:$F$998,'FEED IN PK2'!H70)</f>
        <v>0</v>
      </c>
      <c r="AA70" s="62" t="e">
        <f>SUMIFS('18'!$P$3:$P$1000,'18'!$G$324:$G$1000,'FEED IN PK2'!F70,'18'!$F$324:$F$1000,'FEED IN PK2'!H70)</f>
        <v>#VALUE!</v>
      </c>
      <c r="AB70" s="62">
        <f>SUMIFS('19'!$P$3:$P$1000,'19'!$G$3:$G$1000,'FEED IN PK2'!F70,'19'!$F$3:$F$1000,'FEED IN PK2'!H70)</f>
        <v>0</v>
      </c>
      <c r="AC70" s="62" t="e">
        <f>SUMIFS('20'!$P$69:$P$1000,'20'!$G$580:$G$1000,'FEED IN PK2'!F70,'20'!$F$580:$F$1000,'FEED IN PK2'!H70)</f>
        <v>#VALUE!</v>
      </c>
      <c r="AD70" s="62" t="e">
        <f>SUMIFS('21'!$P$34:$P$1000,'21'!$G$387:$G$1000,'FEED IN PK2'!F70,'21'!$F$387:$F$1000,'FEED IN PK2'!H70)</f>
        <v>#VALUE!</v>
      </c>
      <c r="AE70" s="62">
        <f>SUMIFS('22'!$P$3:$P$1000,'22'!$G$3:$G$1000,'FEED IN PK2'!F70,'22'!$F$3:$F$1000,'FEED IN PK2'!H70)</f>
        <v>0</v>
      </c>
      <c r="AF70" s="62">
        <f>SUMIFS('23'!$P$58:$P$999,'23'!$G$58:$G$999,'FEED IN PK2'!F70,'23'!$F$58:$F$999,'FEED IN PK2'!H70)</f>
        <v>0</v>
      </c>
      <c r="AG70" s="62">
        <f>SUMIFS('24'!$P$3:$P$1000,'24'!$G$3:$G$1000,'FEED IN PK2'!F70,'24'!$F$3:$F$1000,'FEED IN PK2'!H70)</f>
        <v>0</v>
      </c>
      <c r="AH70" s="62">
        <f>SUMIFS('25'!$P$237:$P$1000,'25'!$G$237:$G$1000,'FEED IN PK2'!F70,'25'!$F$237:$F$1000,'FEED IN PK2'!H70)</f>
        <v>0</v>
      </c>
      <c r="AI70" s="62">
        <f>SUMIFS('26'!$P$3:$P$1000,'26'!$G$3:$G$1000,'FEED IN PK2'!F70,'26'!$F$3:$F$1000,'FEED IN PK2'!H70)</f>
        <v>0</v>
      </c>
      <c r="AJ70" s="62">
        <f>SUMIFS('27'!$P$71:$P$1000,'27'!$G$71:$G$1000,'FEED IN PK2'!F70,'27'!$F$71:$F$1000,'FEED IN PK2'!H70)</f>
        <v>0</v>
      </c>
      <c r="AK70" s="62">
        <f>SUMIFS('28'!$P$3:$P$1000,'28'!$G$3:$G$1000,'FEED IN PK2'!F70,'28'!$F$3:$F$1000,'FEED IN PK2'!H70)</f>
        <v>0</v>
      </c>
      <c r="AL70" s="62">
        <f>SUMIFS('29'!$P$3:$P$1000,'29'!$G$3:$G$1000,'FEED IN PK2'!F70,'29'!$F$3:$F$1000,'FEED IN PK2'!H70)</f>
        <v>0</v>
      </c>
      <c r="AM70" s="62">
        <f>SUMIFS('30'!$P$3:$P$1000,'30'!$G$3:$G$1000,'FEED IN PK2'!F70,'30'!$F$3:$F$1000,'FEED IN PK2'!H70)</f>
        <v>0</v>
      </c>
      <c r="AN70" s="62">
        <f>SUMIFS('31'!$P$3:$P$1000,'31'!$G$3:$G$1000,'FEED IN PK2'!F70,'31'!$F$3:$F$1000,'FEED IN PK2'!H70)</f>
        <v>0</v>
      </c>
      <c r="AO70" s="50" t="e">
        <f t="shared" si="1"/>
        <v>#VALUE!</v>
      </c>
    </row>
    <row r="71" spans="2:41" ht="15.75" x14ac:dyDescent="0.25">
      <c r="B71" s="17">
        <v>12</v>
      </c>
      <c r="C71" s="6">
        <v>951</v>
      </c>
      <c r="D71" s="7" t="s">
        <v>17</v>
      </c>
      <c r="E71" s="15">
        <v>25</v>
      </c>
      <c r="F71" s="4">
        <v>951</v>
      </c>
      <c r="G71" s="9"/>
      <c r="H71" s="70" t="s">
        <v>251</v>
      </c>
      <c r="I71" s="15">
        <v>25</v>
      </c>
      <c r="J71" s="62">
        <f>SUMIFS('1'!$P$3:$P$1000,'1'!$G$3:$G$1000,'FEED IN PK2'!F71,'1'!$F$3:$F$1000,'FEED IN PK2'!H71)</f>
        <v>0</v>
      </c>
      <c r="K71" s="62">
        <f>SUMIFS('2'!$P$69:$P$1000,'2'!$G$69:$G$1000,'FEED IN PK2'!F71,'2'!$F$69:$F$1000,'FEED IN PK2'!H71)</f>
        <v>0</v>
      </c>
      <c r="L71" s="62">
        <f>SUMIFS('3'!$P$3:$P$1000,'3'!$G$3:$G$1000,'FEED IN PK2'!F71,'3'!$F$3:$F$1000,'FEED IN PK2'!H71)</f>
        <v>0</v>
      </c>
      <c r="M71" s="62">
        <f>SUMIFS('4'!$P$69:$P$998,'4'!$G$69:$G$998,'FEED IN PK2'!F71,'4'!$F$69:$F$998,'FEED IN PK2'!H71)</f>
        <v>0</v>
      </c>
      <c r="N71" s="62">
        <f>SUMIFS('5'!$P$63:$P$1000,'5'!$G$63:$G$1000,'FEED IN PK2'!F71,'5'!$F$63:$F$1000,'FEED IN PK2'!H71)</f>
        <v>0</v>
      </c>
      <c r="O71" s="62">
        <f>SUMIFS('6'!$P$3:$P$1000,'6'!$G$3:$G$1000,'FEED IN PK2'!F71,'6'!$F$3:$F$1000,'FEED IN PK2'!H71)</f>
        <v>0</v>
      </c>
      <c r="P71" s="62">
        <f>SUMIFS('7'!$P$3:$P$1000,'7'!$G$3:$G$1000,'FEED IN PK2'!F71,'7'!$F$3:$F$1000,'FEED IN PK2'!H71)</f>
        <v>0</v>
      </c>
      <c r="Q71" s="62">
        <f>SUMIFS('8'!$P$3:$P$1000,'8'!$G$3:$G$1000,'FEED IN PK2'!F71,'8'!$F$3:$F$1000,'FEED IN PK2'!H71)</f>
        <v>0</v>
      </c>
      <c r="R71" s="62">
        <f>SUMIFS('9'!$P$3:$P$1000,'9'!$G$3:$G$1000,'FEED IN PK2'!F71,'9'!$F$3:$F$1000,'FEED IN PK2'!H71)</f>
        <v>0</v>
      </c>
      <c r="S71" s="62">
        <f>SUMIFS('10'!$P$271:$P$998,'10'!$G$271:$G$998,'FEED IN PK2'!F71,'10'!$F$271:$F$998,'FEED IN PK2'!H71)</f>
        <v>0</v>
      </c>
      <c r="T71" s="62">
        <f>SUMIFS('11'!$P$3:$P$1000,'11'!$G$3:$G$1000,'FEED IN PK2'!F71,'11'!$F$3:$F$1000,'FEED IN PK2'!H71)</f>
        <v>0</v>
      </c>
      <c r="U71" s="62">
        <f>SUMIFS('12'!$P$3:$P$1000,'12'!$G$3:$G$1000,'FEED IN PK2'!F71,'12'!$F$3:$F$1000,'FEED IN PK2'!H71)</f>
        <v>0</v>
      </c>
      <c r="V71" s="62">
        <f>SUMIFS('13'!$P$3:$P$1000,'13'!$G$3:$G$1000,'FEED IN PK2'!F71,'13'!$F$3:$F$1000,'FEED IN PK2'!H71)</f>
        <v>0</v>
      </c>
      <c r="W71" s="62">
        <f>SUMIFS('14'!$P$3:$P$1000,'14'!$G$3:$G$1000,'FEED IN PK2'!F71,'14'!$F$3:$F$1000,'FEED IN PK2'!H71)</f>
        <v>0</v>
      </c>
      <c r="X71" s="62">
        <f>SUMIFS('15'!$P$3:$P$1000,'15'!$G$3:$G$1000,'FEED IN PK2'!F71,'15'!$F$3:$F$1000,'FEED IN PK2'!H71)</f>
        <v>0</v>
      </c>
      <c r="Y71" s="62">
        <f>SUMIFS('16'!$P$77:$P$1000,'16'!$G$77:$G$1000,'FEED IN PK2'!F71,'16'!$F$77:$F$1000,'FEED IN PK2'!H71)</f>
        <v>0</v>
      </c>
      <c r="Z71" s="62">
        <f>SUMIFS('17'!$P$77:$P$998,'17'!$G$77:$G$998,'FEED IN PK2'!F71,'17'!$F$77:$F$998,'FEED IN PK2'!H71)</f>
        <v>0</v>
      </c>
      <c r="AA71" s="62" t="e">
        <f>SUMIFS('18'!$P$3:$P$1000,'18'!$G$324:$G$1000,'FEED IN PK2'!F71,'18'!$F$324:$F$1000,'FEED IN PK2'!H71)</f>
        <v>#VALUE!</v>
      </c>
      <c r="AB71" s="62">
        <f>SUMIFS('19'!$P$3:$P$1000,'19'!$G$3:$G$1000,'FEED IN PK2'!F71,'19'!$F$3:$F$1000,'FEED IN PK2'!H71)</f>
        <v>0</v>
      </c>
      <c r="AC71" s="62" t="e">
        <f>SUMIFS('20'!$P$69:$P$1000,'20'!$G$580:$G$1000,'FEED IN PK2'!F71,'20'!$F$580:$F$1000,'FEED IN PK2'!H71)</f>
        <v>#VALUE!</v>
      </c>
      <c r="AD71" s="62" t="e">
        <f>SUMIFS('21'!$P$34:$P$1000,'21'!$G$387:$G$1000,'FEED IN PK2'!F71,'21'!$F$387:$F$1000,'FEED IN PK2'!H71)</f>
        <v>#VALUE!</v>
      </c>
      <c r="AE71" s="62">
        <f>SUMIFS('22'!$P$3:$P$1000,'22'!$G$3:$G$1000,'FEED IN PK2'!F71,'22'!$F$3:$F$1000,'FEED IN PK2'!H71)</f>
        <v>0</v>
      </c>
      <c r="AF71" s="62">
        <f>SUMIFS('23'!$P$58:$P$999,'23'!$G$58:$G$999,'FEED IN PK2'!F71,'23'!$F$58:$F$999,'FEED IN PK2'!H71)</f>
        <v>0</v>
      </c>
      <c r="AG71" s="62">
        <f>SUMIFS('24'!$P$3:$P$1000,'24'!$G$3:$G$1000,'FEED IN PK2'!F71,'24'!$F$3:$F$1000,'FEED IN PK2'!H71)</f>
        <v>0</v>
      </c>
      <c r="AH71" s="62">
        <f>SUMIFS('25'!$P$237:$P$1000,'25'!$G$237:$G$1000,'FEED IN PK2'!F71,'25'!$F$237:$F$1000,'FEED IN PK2'!H71)</f>
        <v>0</v>
      </c>
      <c r="AI71" s="62">
        <f>SUMIFS('26'!$P$3:$P$1000,'26'!$G$3:$G$1000,'FEED IN PK2'!F71,'26'!$F$3:$F$1000,'FEED IN PK2'!H71)</f>
        <v>0</v>
      </c>
      <c r="AJ71" s="62">
        <f>SUMIFS('27'!$P$71:$P$1000,'27'!$G$71:$G$1000,'FEED IN PK2'!F71,'27'!$F$71:$F$1000,'FEED IN PK2'!H71)</f>
        <v>0</v>
      </c>
      <c r="AK71" s="62">
        <f>SUMIFS('28'!$P$3:$P$1000,'28'!$G$3:$G$1000,'FEED IN PK2'!F71,'28'!$F$3:$F$1000,'FEED IN PK2'!H71)</f>
        <v>0</v>
      </c>
      <c r="AL71" s="62">
        <f>SUMIFS('29'!$P$3:$P$1000,'29'!$G$3:$G$1000,'FEED IN PK2'!F71,'29'!$F$3:$F$1000,'FEED IN PK2'!H71)</f>
        <v>0</v>
      </c>
      <c r="AM71" s="62">
        <f>SUMIFS('30'!$P$3:$P$1000,'30'!$G$3:$G$1000,'FEED IN PK2'!F71,'30'!$F$3:$F$1000,'FEED IN PK2'!H71)</f>
        <v>0</v>
      </c>
      <c r="AN71" s="62">
        <f>SUMIFS('31'!$P$3:$P$1000,'31'!$G$3:$G$1000,'FEED IN PK2'!F71,'31'!$F$3:$F$1000,'FEED IN PK2'!H71)</f>
        <v>0</v>
      </c>
      <c r="AO71" s="50" t="e">
        <f t="shared" ref="AO71:AO135" si="2">SUM(J71:AN71)</f>
        <v>#VALUE!</v>
      </c>
    </row>
    <row r="72" spans="2:41" ht="15.75" x14ac:dyDescent="0.25">
      <c r="B72" s="17">
        <v>13</v>
      </c>
      <c r="C72" s="6" t="s">
        <v>50</v>
      </c>
      <c r="D72" s="7" t="s">
        <v>17</v>
      </c>
      <c r="E72" s="15">
        <v>25</v>
      </c>
      <c r="F72" s="4">
        <v>951</v>
      </c>
      <c r="G72" s="9" t="s">
        <v>37</v>
      </c>
      <c r="H72" s="70" t="s">
        <v>251</v>
      </c>
      <c r="I72" s="15">
        <v>25</v>
      </c>
      <c r="J72" s="62">
        <f>SUMIFS('1'!$P$3:$P$1000,'1'!$G$3:$G$1000,'FEED IN PK2'!F72,'1'!$F$3:$F$1000,'FEED IN PK2'!H72,'1'!$I$3:$I$1000,'FEED IN PK2'!G72)</f>
        <v>0</v>
      </c>
      <c r="K72" s="62">
        <f>SUMIFS('2'!$P$69:$P$1000,'2'!$G$69:$G$1000,'FEED IN PK2'!F72,'2'!$F$69:$F$1000,'FEED IN PK2'!H72,'2'!$I$69:$I$1000,'FEED IN PK2'!G72)</f>
        <v>0</v>
      </c>
      <c r="L72" s="62">
        <f>SUMIFS('3'!$P$3:$P$1000,'3'!$G$3:$G$1000,'FEED IN PK2'!F72,'3'!$F$3:$F$1000,'FEED IN PK2'!H72,'3'!$I$3:$I$1000,'FEED IN PK2'!G72)</f>
        <v>0</v>
      </c>
      <c r="M72" s="62">
        <f>SUMIFS('4'!$P$69:$P$998,'4'!$G$69:$G$998,'FEED IN PK2'!F72,'4'!$F$69:$F$998,'FEED IN PK2'!H72,'4'!$I$69:$I$998,'FEED IN PK2'!G72)</f>
        <v>0</v>
      </c>
      <c r="N72" s="62">
        <f>SUMIFS('5'!$P$63:$P$1000,'5'!$G$63:$G$1000,'FEED IN PK2'!F72,'5'!$F$63:$F$1000,'FEED IN PK2'!H72,'5'!$I$63:$I$1000,'FEED IN PK2'!G72)</f>
        <v>0</v>
      </c>
      <c r="O72" s="62">
        <f>SUMIFS('6'!$P$3:$P$1000,'6'!$G$3:$G$1000,'FEED IN PK2'!F72,'6'!$F$3:$F$1000,'FEED IN PK2'!H72,'6'!$I$3:$I$1000,'FEED IN PK2'!G72)</f>
        <v>0</v>
      </c>
      <c r="P72" s="62">
        <f>SUMIFS('7'!$P$3:$P$1000,'7'!$G$3:$G$1000,'FEED IN PK2'!F72,'7'!$F$3:$F$1000,'FEED IN PK2'!H72,'7'!$I$3:$I$1000,'FEED IN PK2'!G72)</f>
        <v>0</v>
      </c>
      <c r="Q72" s="62">
        <f>SUMIFS('8'!$P$3:$P$1000,'8'!$G$3:$G$1000,'FEED IN PK2'!F72,'8'!$F$3:$F$1000,'FEED IN PK2'!H72,'8'!$I$3:$I$1000,'FEED IN PK2'!G72)</f>
        <v>0</v>
      </c>
      <c r="R72" s="62">
        <f>SUMIFS('9'!$P$3:$P$1000,'9'!$G$3:$G$1000,'FEED IN PK2'!F72,'9'!$F$3:$F$1000,'FEED IN PK2'!H72,'9'!$I$3:$I$1000,'FEED IN PK2'!G72)</f>
        <v>0</v>
      </c>
      <c r="S72" s="62">
        <f>SUMIFS('10'!$P$271:$P$998,'10'!$G$271:$G$998,'FEED IN PK2'!F72,'10'!$F$271:$F$998,'FEED IN PK2'!H72,'10'!$I$271:$I$998,'FEED IN PK2'!G72)</f>
        <v>0</v>
      </c>
      <c r="T72" s="62">
        <f>SUMIFS('11'!$P$3:$P$1000,'11'!$G$3:$G$1000,'FEED IN PK2'!F72,'11'!$F$3:$F$1000,'FEED IN PK2'!H72,'11'!$I$3:$I$1000,'FEED IN PK2'!G72)</f>
        <v>0</v>
      </c>
      <c r="U72" s="62">
        <f>SUMIFS('12'!$P$3:$P$1000,'12'!$G$3:$G$1000,'FEED IN PK2'!F72,'12'!$F$3:$F$1000,'FEED IN PK2'!H72,'12'!$I$3:$I$1000,'FEED IN PK2'!G72)</f>
        <v>0</v>
      </c>
      <c r="V72" s="62">
        <f>SUMIFS('13'!$P$3:$P$1000,'13'!$G$3:$G$1000,'FEED IN PK2'!F72,'13'!$F$3:$F$1000,'FEED IN PK2'!H72,'13'!$I$3:$I$1000,'FEED IN PK2'!G72)</f>
        <v>0</v>
      </c>
      <c r="W72" s="62">
        <f>SUMIFS('14'!$P$3:$P$1000,'14'!$G$3:$G$1000,'FEED IN PK2'!F72,'14'!$F$3:$F$1000,'FEED IN PK2'!H72,'14'!$I$3:$I$1000,'FEED IN PK2'!G72)</f>
        <v>0</v>
      </c>
      <c r="X72" s="62">
        <f>SUMIFS('15'!$P$3:$P$1000,'15'!$G$3:$G$1000,'FEED IN PK2'!F72,'15'!$F$3:$F$1000,'FEED IN PK2'!H72,'15'!$I$3:$I$1000,'FEED IN PK2'!G72)</f>
        <v>0</v>
      </c>
      <c r="Y72" s="62">
        <f>SUMIFS('16'!$P$77:$P$1000,'16'!$G$77:$G$1000,'FEED IN PK2'!F72,'16'!$F$77:$F$1000,'FEED IN PK2'!H72,'16'!$I$77:$I$1000,'FEED IN PK2'!G72)</f>
        <v>0</v>
      </c>
      <c r="Z72" s="62">
        <f>SUMIFS('17'!$P$77:$P$998,'17'!$G$77:$G$998,'FEED IN PK2'!F72,'17'!$F$77:$F$998,'FEED IN PK2'!H72,'17'!$I$77:$I$998,'FEED IN PK2'!G72)</f>
        <v>0</v>
      </c>
      <c r="AA72" s="62" t="e">
        <f>SUMIFS('18'!$P$3:$P$1000,'18'!$G$324:$G$1000,'FEED IN PK2'!F72,'18'!$F$324:$F$1000,'FEED IN PK2'!H72,'18'!$I$324:$I$1000,'FEED IN PK2'!G72)</f>
        <v>#VALUE!</v>
      </c>
      <c r="AB72" s="62">
        <f>SUMIFS('19'!$P$3:$P$1000,'19'!$G$3:$G$1000,'FEED IN PK2'!F72,'19'!$F$3:$F$1000,'FEED IN PK2'!H72,'19'!$I$3:$I$1000,'FEED IN PK2'!G72)</f>
        <v>0</v>
      </c>
      <c r="AC72" s="62" t="e">
        <f>SUMIFS('20'!$P$69:$P$1000,'20'!$G$580:$G$1000,'FEED IN PK2'!F72,'20'!$F$580:$F$1000,'FEED IN PK2'!H72,'20'!$I$580:$I$1000,'FEED IN PK2'!G72)</f>
        <v>#VALUE!</v>
      </c>
      <c r="AD72" s="62" t="e">
        <f>SUMIFS('21'!$P$34:$P$1000,'21'!$G$387:$G$1000,'FEED IN PK2'!F72,'21'!$F$387:$F$1000,'FEED IN PK2'!H72,'21'!$I$387:$I$1000,'FEED IN PK2'!G72)</f>
        <v>#VALUE!</v>
      </c>
      <c r="AE72" s="62">
        <f>SUMIFS('22'!$P$3:$P$1000,'22'!$G$3:$G$1000,'FEED IN PK2'!F72,'22'!$F$3:$F$1000,'FEED IN PK2'!H72,'22'!$I$3:$I$1000,'FEED IN PK2'!G72)</f>
        <v>0</v>
      </c>
      <c r="AF72" s="62">
        <f>SUMIFS('23'!$P$58:$P$999,'23'!$G$58:$G$999,'FEED IN PK2'!F72,'23'!$F$58:$F$999,'FEED IN PK2'!H72,'23'!$I$58:$I$999,'FEED IN PK2'!G72)</f>
        <v>0</v>
      </c>
      <c r="AG72" s="62">
        <f>SUMIFS('24'!$P$3:$P$1000,'24'!$G$3:$G$1000,'FEED IN PK2'!F72,'24'!$F$3:$F$1000,'FEED IN PK2'!H72,'24'!$I$3:$I$1000,'FEED IN PK2'!G72)</f>
        <v>0</v>
      </c>
      <c r="AH72" s="62">
        <f>SUMIFS('25'!$P$237:$P$1000,'25'!$G$237:$G$1000,'FEED IN PK2'!F72,'25'!$F$237:$F$1000,'FEED IN PK2'!H72,'25'!$I$237:$I$1000,'FEED IN PK2'!G72)</f>
        <v>0</v>
      </c>
      <c r="AI72" s="62">
        <f>SUMIFS('26'!$P$3:$P$1000,'26'!$G$3:$G$1000,'FEED IN PK2'!F72,'26'!$F$3:$F$1000,'FEED IN PK2'!H72,'26'!$I$3:$I$1000,'FEED IN PK2'!G72)</f>
        <v>0</v>
      </c>
      <c r="AJ72" s="62">
        <f>SUMIFS('27'!$P$71:$P$1000,'27'!$G$71:$G$1000,'FEED IN PK2'!F72,'27'!$F$71:$F$1000,'FEED IN PK2'!H72,'27'!$I$71:$I$1000,'FEED IN PK2'!G72)</f>
        <v>0</v>
      </c>
      <c r="AK72" s="62">
        <f>SUMIFS('28'!$P$3:$P$1000,'28'!$G$3:$G$1000,'FEED IN PK2'!F72,'28'!$F$3:$F$1000,'FEED IN PK2'!H72,'28'!$I$3:$I$1000,'FEED IN PK2'!G72)</f>
        <v>0</v>
      </c>
      <c r="AL72" s="62">
        <f>SUMIFS('29'!$P$3:$P$1000,'29'!$G$3:$G$1000,'FEED IN PK2'!F72,'29'!$F$3:$F$1000,'FEED IN PK2'!H72,'29'!$I$3:$I$1000,'FEED IN PK2'!G72)</f>
        <v>0</v>
      </c>
      <c r="AM72" s="62">
        <f>SUMIFS('30'!$P$3:$P$1000,'30'!$G$3:$G$1000,'FEED IN PK2'!F72,'30'!$F$3:$F$1000,'FEED IN PK2'!H72,'30'!$I$3:$I$1000,'FEED IN PK2'!G72)</f>
        <v>0</v>
      </c>
      <c r="AN72" s="62">
        <f>SUMIFS('31'!$P$3:$P$1000,'31'!$G$3:$G$1000,'FEED IN PK2'!F72,'31'!$F$3:$F$1000,'FEED IN PK2'!H72,'31'!$I$3:$I$1000,'FEED IN PK2'!G72)</f>
        <v>0</v>
      </c>
      <c r="AO72" s="50" t="e">
        <f t="shared" si="2"/>
        <v>#VALUE!</v>
      </c>
    </row>
    <row r="73" spans="2:41" ht="15.75" x14ac:dyDescent="0.25">
      <c r="B73" s="17">
        <v>14</v>
      </c>
      <c r="C73" s="6">
        <v>952</v>
      </c>
      <c r="D73" s="7" t="s">
        <v>33</v>
      </c>
      <c r="E73" s="15">
        <v>25</v>
      </c>
      <c r="F73" s="4">
        <v>952</v>
      </c>
      <c r="G73" s="9"/>
      <c r="H73" s="70" t="s">
        <v>251</v>
      </c>
      <c r="I73" s="15">
        <v>25</v>
      </c>
      <c r="J73" s="62">
        <f>SUMIFS('1'!$P$3:$P$1000,'1'!$G$3:$G$1000,'FEED IN PK2'!F73,'1'!$F$3:$F$1000,'FEED IN PK2'!H73)</f>
        <v>0</v>
      </c>
      <c r="K73" s="62">
        <f>SUMIFS('2'!$P$69:$P$1000,'2'!$G$69:$G$1000,'FEED IN PK2'!F73,'2'!$F$69:$F$1000,'FEED IN PK2'!H73)</f>
        <v>0</v>
      </c>
      <c r="L73" s="62">
        <f>SUMIFS('3'!$P$3:$P$1000,'3'!$G$3:$G$1000,'FEED IN PK2'!F73,'3'!$F$3:$F$1000,'FEED IN PK2'!H73)</f>
        <v>8250</v>
      </c>
      <c r="M73" s="62">
        <f>SUMIFS('4'!$P$69:$P$998,'4'!$G$69:$G$998,'FEED IN PK2'!F73,'4'!$F$69:$F$998,'FEED IN PK2'!H73)</f>
        <v>0</v>
      </c>
      <c r="N73" s="62">
        <f>SUMIFS('5'!$P$63:$P$1000,'5'!$G$63:$G$1000,'FEED IN PK2'!F73,'5'!$F$63:$F$1000,'FEED IN PK2'!H73)</f>
        <v>0</v>
      </c>
      <c r="O73" s="62">
        <f>SUMIFS('6'!$P$3:$P$1000,'6'!$G$3:$G$1000,'FEED IN PK2'!F73,'6'!$F$3:$F$1000,'FEED IN PK2'!H73)</f>
        <v>0</v>
      </c>
      <c r="P73" s="62">
        <f>SUMIFS('7'!$P$3:$P$1000,'7'!$G$3:$G$1000,'FEED IN PK2'!F73,'7'!$F$3:$F$1000,'FEED IN PK2'!H73)</f>
        <v>11125</v>
      </c>
      <c r="Q73" s="62">
        <f>SUMIFS('8'!$P$3:$P$1000,'8'!$G$3:$G$1000,'FEED IN PK2'!F73,'8'!$F$3:$F$1000,'FEED IN PK2'!H73)</f>
        <v>0</v>
      </c>
      <c r="R73" s="62">
        <f>SUMIFS('9'!$P$3:$P$1000,'9'!$G$3:$G$1000,'FEED IN PK2'!F73,'9'!$F$3:$F$1000,'FEED IN PK2'!H73)</f>
        <v>5500</v>
      </c>
      <c r="S73" s="62">
        <f>SUMIFS('10'!$P$271:$P$998,'10'!$G$271:$G$998,'FEED IN PK2'!F73,'10'!$F$271:$F$998,'FEED IN PK2'!H73)</f>
        <v>0</v>
      </c>
      <c r="T73" s="62">
        <f>SUMIFS('11'!$P$3:$P$1000,'11'!$G$3:$G$1000,'FEED IN PK2'!F73,'11'!$F$3:$F$1000,'FEED IN PK2'!H73)</f>
        <v>0</v>
      </c>
      <c r="U73" s="62">
        <f>SUMIFS('12'!$P$3:$P$1000,'12'!$G$3:$G$1000,'FEED IN PK2'!F73,'12'!$F$3:$F$1000,'FEED IN PK2'!H73)</f>
        <v>15175</v>
      </c>
      <c r="V73" s="62">
        <f>SUMIFS('13'!$P$3:$P$1000,'13'!$G$3:$G$1000,'FEED IN PK2'!F73,'13'!$F$3:$F$1000,'FEED IN PK2'!H73)</f>
        <v>0</v>
      </c>
      <c r="W73" s="62">
        <f>SUMIFS('14'!$P$3:$P$1000,'14'!$G$3:$G$1000,'FEED IN PK2'!F73,'14'!$F$3:$F$1000,'FEED IN PK2'!H73)</f>
        <v>11075</v>
      </c>
      <c r="X73" s="62">
        <f>SUMIFS('15'!$P$3:$P$1000,'15'!$G$3:$G$1000,'FEED IN PK2'!F73,'15'!$F$3:$F$1000,'FEED IN PK2'!H73)</f>
        <v>0</v>
      </c>
      <c r="Y73" s="62">
        <f>SUMIFS('16'!$P$77:$P$1000,'16'!$G$77:$G$1000,'FEED IN PK2'!F73,'16'!$F$77:$F$1000,'FEED IN PK2'!H73)</f>
        <v>0</v>
      </c>
      <c r="Z73" s="62">
        <f>SUMIFS('17'!$P$77:$P$998,'17'!$G$77:$G$998,'FEED IN PK2'!F73,'17'!$F$77:$F$998,'FEED IN PK2'!H73)</f>
        <v>0</v>
      </c>
      <c r="AA73" s="62" t="e">
        <f>SUMIFS('18'!$P$3:$P$1000,'18'!$G$324:$G$1000,'FEED IN PK2'!F73,'18'!$F$324:$F$1000,'FEED IN PK2'!H73)</f>
        <v>#VALUE!</v>
      </c>
      <c r="AB73" s="62">
        <f>SUMIFS('19'!$P$3:$P$1000,'19'!$G$3:$G$1000,'FEED IN PK2'!F73,'19'!$F$3:$F$1000,'FEED IN PK2'!H73)</f>
        <v>0</v>
      </c>
      <c r="AC73" s="62" t="e">
        <f>SUMIFS('20'!$P$69:$P$1000,'20'!$G$580:$G$1000,'FEED IN PK2'!F73,'20'!$F$580:$F$1000,'FEED IN PK2'!H73)</f>
        <v>#VALUE!</v>
      </c>
      <c r="AD73" s="62" t="e">
        <f>SUMIFS('21'!$P$34:$P$1000,'21'!$G$387:$G$1000,'FEED IN PK2'!F73,'21'!$F$387:$F$1000,'FEED IN PK2'!H73)</f>
        <v>#VALUE!</v>
      </c>
      <c r="AE73" s="62">
        <f>SUMIFS('22'!$P$3:$P$1000,'22'!$G$3:$G$1000,'FEED IN PK2'!F73,'22'!$F$3:$F$1000,'FEED IN PK2'!H73)</f>
        <v>0</v>
      </c>
      <c r="AF73" s="62">
        <f>SUMIFS('23'!$P$58:$P$999,'23'!$G$58:$G$999,'FEED IN PK2'!F73,'23'!$F$58:$F$999,'FEED IN PK2'!H73)</f>
        <v>0</v>
      </c>
      <c r="AG73" s="62">
        <f>SUMIFS('24'!$P$3:$P$1000,'24'!$G$3:$G$1000,'FEED IN PK2'!F73,'24'!$F$3:$F$1000,'FEED IN PK2'!H73)</f>
        <v>0</v>
      </c>
      <c r="AH73" s="62">
        <f>SUMIFS('25'!$P$237:$P$1000,'25'!$G$237:$G$1000,'FEED IN PK2'!F73,'25'!$F$237:$F$1000,'FEED IN PK2'!H73)</f>
        <v>0</v>
      </c>
      <c r="AI73" s="62">
        <f>SUMIFS('26'!$P$3:$P$1000,'26'!$G$3:$G$1000,'FEED IN PK2'!F73,'26'!$F$3:$F$1000,'FEED IN PK2'!H73)</f>
        <v>0</v>
      </c>
      <c r="AJ73" s="62">
        <f>SUMIFS('27'!$P$71:$P$1000,'27'!$G$71:$G$1000,'FEED IN PK2'!F73,'27'!$F$71:$F$1000,'FEED IN PK2'!H73)</f>
        <v>0</v>
      </c>
      <c r="AK73" s="62">
        <f>SUMIFS('28'!$P$3:$P$1000,'28'!$G$3:$G$1000,'FEED IN PK2'!F73,'28'!$F$3:$F$1000,'FEED IN PK2'!H73)</f>
        <v>0</v>
      </c>
      <c r="AL73" s="62">
        <f>SUMIFS('29'!$P$3:$P$1000,'29'!$G$3:$G$1000,'FEED IN PK2'!F73,'29'!$F$3:$F$1000,'FEED IN PK2'!H73)</f>
        <v>0</v>
      </c>
      <c r="AM73" s="62">
        <f>SUMIFS('30'!$P$3:$P$1000,'30'!$G$3:$G$1000,'FEED IN PK2'!F73,'30'!$F$3:$F$1000,'FEED IN PK2'!H73)</f>
        <v>0</v>
      </c>
      <c r="AN73" s="62">
        <f>SUMIFS('31'!$P$3:$P$1000,'31'!$G$3:$G$1000,'FEED IN PK2'!F73,'31'!$F$3:$F$1000,'FEED IN PK2'!H73)</f>
        <v>0</v>
      </c>
      <c r="AO73" s="50" t="e">
        <f t="shared" si="2"/>
        <v>#VALUE!</v>
      </c>
    </row>
    <row r="74" spans="2:41" ht="15.75" x14ac:dyDescent="0.25">
      <c r="B74" s="17">
        <v>15</v>
      </c>
      <c r="C74" s="6" t="s">
        <v>51</v>
      </c>
      <c r="D74" s="7" t="s">
        <v>33</v>
      </c>
      <c r="E74" s="15">
        <v>25</v>
      </c>
      <c r="F74" s="4" t="s">
        <v>51</v>
      </c>
      <c r="G74" s="9"/>
      <c r="H74" s="70" t="s">
        <v>251</v>
      </c>
      <c r="I74" s="15">
        <v>25</v>
      </c>
      <c r="J74" s="62">
        <f>SUMIFS('1'!$P$3:$P$1000,'1'!$G$3:$G$1000,'FEED IN PK2'!F74,'1'!$F$3:$F$1000,'FEED IN PK2'!H74)</f>
        <v>0</v>
      </c>
      <c r="K74" s="62">
        <f>SUMIFS('2'!$P$69:$P$1000,'2'!$G$69:$G$1000,'FEED IN PK2'!F74,'2'!$F$69:$F$1000,'FEED IN PK2'!H74)</f>
        <v>0</v>
      </c>
      <c r="L74" s="62">
        <f>SUMIFS('3'!$P$3:$P$1000,'3'!$G$3:$G$1000,'FEED IN PK2'!F74,'3'!$F$3:$F$1000,'FEED IN PK2'!H74)</f>
        <v>0</v>
      </c>
      <c r="M74" s="62">
        <f>SUMIFS('4'!$P$69:$P$998,'4'!$G$69:$G$998,'FEED IN PK2'!F74,'4'!$F$69:$F$998,'FEED IN PK2'!H74)</f>
        <v>0</v>
      </c>
      <c r="N74" s="62">
        <f>SUMIFS('5'!$P$63:$P$1000,'5'!$G$63:$G$1000,'FEED IN PK2'!F74,'5'!$F$63:$F$1000,'FEED IN PK2'!H74)</f>
        <v>0</v>
      </c>
      <c r="O74" s="62">
        <f>SUMIFS('6'!$P$3:$P$1000,'6'!$G$3:$G$1000,'FEED IN PK2'!F74,'6'!$F$3:$F$1000,'FEED IN PK2'!H74)</f>
        <v>0</v>
      </c>
      <c r="P74" s="62">
        <f>SUMIFS('7'!$P$3:$P$1000,'7'!$G$3:$G$1000,'FEED IN PK2'!F74,'7'!$F$3:$F$1000,'FEED IN PK2'!H74)</f>
        <v>0</v>
      </c>
      <c r="Q74" s="62">
        <f>SUMIFS('8'!$P$3:$P$1000,'8'!$G$3:$G$1000,'FEED IN PK2'!F74,'8'!$F$3:$F$1000,'FEED IN PK2'!H74)</f>
        <v>0</v>
      </c>
      <c r="R74" s="62">
        <f>SUMIFS('9'!$P$3:$P$1000,'9'!$G$3:$G$1000,'FEED IN PK2'!F74,'9'!$F$3:$F$1000,'FEED IN PK2'!H74)</f>
        <v>0</v>
      </c>
      <c r="S74" s="62">
        <f>SUMIFS('10'!$P$271:$P$998,'10'!$G$271:$G$998,'FEED IN PK2'!F74,'10'!$F$271:$F$998,'FEED IN PK2'!H74)</f>
        <v>0</v>
      </c>
      <c r="T74" s="62">
        <f>SUMIFS('11'!$P$3:$P$1000,'11'!$G$3:$G$1000,'FEED IN PK2'!F74,'11'!$F$3:$F$1000,'FEED IN PK2'!H74)</f>
        <v>0</v>
      </c>
      <c r="U74" s="62">
        <f>SUMIFS('12'!$P$3:$P$1000,'12'!$G$3:$G$1000,'FEED IN PK2'!F74,'12'!$F$3:$F$1000,'FEED IN PK2'!H74)</f>
        <v>0</v>
      </c>
      <c r="V74" s="62">
        <f>SUMIFS('13'!$P$3:$P$1000,'13'!$G$3:$G$1000,'FEED IN PK2'!F74,'13'!$F$3:$F$1000,'FEED IN PK2'!H74)</f>
        <v>0</v>
      </c>
      <c r="W74" s="62">
        <f>SUMIFS('14'!$P$3:$P$1000,'14'!$G$3:$G$1000,'FEED IN PK2'!F74,'14'!$F$3:$F$1000,'FEED IN PK2'!H74)</f>
        <v>0</v>
      </c>
      <c r="X74" s="62">
        <f>SUMIFS('15'!$P$3:$P$1000,'15'!$G$3:$G$1000,'FEED IN PK2'!F74,'15'!$F$3:$F$1000,'FEED IN PK2'!H74)</f>
        <v>0</v>
      </c>
      <c r="Y74" s="62">
        <f>SUMIFS('16'!$P$77:$P$1000,'16'!$G$77:$G$1000,'FEED IN PK2'!F74,'16'!$F$77:$F$1000,'FEED IN PK2'!H74)</f>
        <v>0</v>
      </c>
      <c r="Z74" s="62">
        <f>SUMIFS('17'!$P$77:$P$998,'17'!$G$77:$G$998,'FEED IN PK2'!F74,'17'!$F$77:$F$998,'FEED IN PK2'!H74)</f>
        <v>0</v>
      </c>
      <c r="AA74" s="62" t="e">
        <f>SUMIFS('18'!$P$3:$P$1000,'18'!$G$324:$G$1000,'FEED IN PK2'!F74,'18'!$F$324:$F$1000,'FEED IN PK2'!H74)</f>
        <v>#VALUE!</v>
      </c>
      <c r="AB74" s="62">
        <f>SUMIFS('19'!$P$3:$P$1000,'19'!$G$3:$G$1000,'FEED IN PK2'!F74,'19'!$F$3:$F$1000,'FEED IN PK2'!H74)</f>
        <v>0</v>
      </c>
      <c r="AC74" s="62" t="e">
        <f>SUMIFS('20'!$P$69:$P$1000,'20'!$G$580:$G$1000,'FEED IN PK2'!F74,'20'!$F$580:$F$1000,'FEED IN PK2'!H74)</f>
        <v>#VALUE!</v>
      </c>
      <c r="AD74" s="62" t="e">
        <f>SUMIFS('21'!$P$34:$P$1000,'21'!$G$387:$G$1000,'FEED IN PK2'!F74,'21'!$F$387:$F$1000,'FEED IN PK2'!H74)</f>
        <v>#VALUE!</v>
      </c>
      <c r="AE74" s="62">
        <f>SUMIFS('22'!$P$3:$P$1000,'22'!$G$3:$G$1000,'FEED IN PK2'!F74,'22'!$F$3:$F$1000,'FEED IN PK2'!H74)</f>
        <v>0</v>
      </c>
      <c r="AF74" s="62">
        <f>SUMIFS('23'!$P$58:$P$999,'23'!$G$58:$G$999,'FEED IN PK2'!F74,'23'!$F$58:$F$999,'FEED IN PK2'!H74)</f>
        <v>0</v>
      </c>
      <c r="AG74" s="62">
        <f>SUMIFS('24'!$P$3:$P$1000,'24'!$G$3:$G$1000,'FEED IN PK2'!F74,'24'!$F$3:$F$1000,'FEED IN PK2'!H74)</f>
        <v>0</v>
      </c>
      <c r="AH74" s="62">
        <f>SUMIFS('25'!$P$237:$P$1000,'25'!$G$237:$G$1000,'FEED IN PK2'!F74,'25'!$F$237:$F$1000,'FEED IN PK2'!H74)</f>
        <v>0</v>
      </c>
      <c r="AI74" s="62">
        <f>SUMIFS('26'!$P$3:$P$1000,'26'!$G$3:$G$1000,'FEED IN PK2'!F74,'26'!$F$3:$F$1000,'FEED IN PK2'!H74)</f>
        <v>0</v>
      </c>
      <c r="AJ74" s="62">
        <f>SUMIFS('27'!$P$71:$P$1000,'27'!$G$71:$G$1000,'FEED IN PK2'!F74,'27'!$F$71:$F$1000,'FEED IN PK2'!H74)</f>
        <v>0</v>
      </c>
      <c r="AK74" s="62">
        <f>SUMIFS('28'!$P$3:$P$1000,'28'!$G$3:$G$1000,'FEED IN PK2'!F74,'28'!$F$3:$F$1000,'FEED IN PK2'!H74)</f>
        <v>0</v>
      </c>
      <c r="AL74" s="62">
        <f>SUMIFS('29'!$P$3:$P$1000,'29'!$G$3:$G$1000,'FEED IN PK2'!F74,'29'!$F$3:$F$1000,'FEED IN PK2'!H74)</f>
        <v>0</v>
      </c>
      <c r="AM74" s="62">
        <f>SUMIFS('30'!$P$3:$P$1000,'30'!$G$3:$G$1000,'FEED IN PK2'!F74,'30'!$F$3:$F$1000,'FEED IN PK2'!H74)</f>
        <v>0</v>
      </c>
      <c r="AN74" s="62">
        <f>SUMIFS('31'!$P$3:$P$1000,'31'!$G$3:$G$1000,'FEED IN PK2'!F74,'31'!$F$3:$F$1000,'FEED IN PK2'!H74)</f>
        <v>0</v>
      </c>
      <c r="AO74" s="50" t="e">
        <f t="shared" si="2"/>
        <v>#VALUE!</v>
      </c>
    </row>
    <row r="75" spans="2:41" ht="15.75" x14ac:dyDescent="0.25">
      <c r="B75" s="17">
        <v>16</v>
      </c>
      <c r="C75" s="6" t="s">
        <v>52</v>
      </c>
      <c r="D75" s="7" t="s">
        <v>17</v>
      </c>
      <c r="E75" s="15">
        <v>25</v>
      </c>
      <c r="F75" s="4" t="s">
        <v>52</v>
      </c>
      <c r="G75" s="9"/>
      <c r="H75" s="70" t="s">
        <v>251</v>
      </c>
      <c r="I75" s="15">
        <v>25</v>
      </c>
      <c r="J75" s="62">
        <f>SUMIFS('1'!$P$3:$P$1000,'1'!$G$3:$G$1000,'FEED IN PK2'!F75,'1'!$F$3:$F$1000,'FEED IN PK2'!H75)</f>
        <v>0</v>
      </c>
      <c r="K75" s="62">
        <f>SUMIFS('2'!$P$69:$P$1000,'2'!$G$69:$G$1000,'FEED IN PK2'!F75,'2'!$F$69:$F$1000,'FEED IN PK2'!H75)</f>
        <v>0</v>
      </c>
      <c r="L75" s="62">
        <f>SUMIFS('3'!$P$3:$P$1000,'3'!$G$3:$G$1000,'FEED IN PK2'!F75,'3'!$F$3:$F$1000,'FEED IN PK2'!H75)</f>
        <v>0</v>
      </c>
      <c r="M75" s="62">
        <f>SUMIFS('4'!$P$69:$P$998,'4'!$G$69:$G$998,'FEED IN PK2'!F75,'4'!$F$69:$F$998,'FEED IN PK2'!H75)</f>
        <v>0</v>
      </c>
      <c r="N75" s="62">
        <f>SUMIFS('5'!$P$63:$P$1000,'5'!$G$63:$G$1000,'FEED IN PK2'!F75,'5'!$F$63:$F$1000,'FEED IN PK2'!H75)</f>
        <v>0</v>
      </c>
      <c r="O75" s="62">
        <f>SUMIFS('6'!$P$3:$P$1000,'6'!$G$3:$G$1000,'FEED IN PK2'!F75,'6'!$F$3:$F$1000,'FEED IN PK2'!H75)</f>
        <v>0</v>
      </c>
      <c r="P75" s="62">
        <f>SUMIFS('7'!$P$3:$P$1000,'7'!$G$3:$G$1000,'FEED IN PK2'!F75,'7'!$F$3:$F$1000,'FEED IN PK2'!H75)</f>
        <v>0</v>
      </c>
      <c r="Q75" s="62">
        <f>SUMIFS('8'!$P$3:$P$1000,'8'!$G$3:$G$1000,'FEED IN PK2'!F75,'8'!$F$3:$F$1000,'FEED IN PK2'!H75)</f>
        <v>0</v>
      </c>
      <c r="R75" s="62">
        <f>SUMIFS('9'!$P$3:$P$1000,'9'!$G$3:$G$1000,'FEED IN PK2'!F75,'9'!$F$3:$F$1000,'FEED IN PK2'!H75)</f>
        <v>0</v>
      </c>
      <c r="S75" s="62">
        <f>SUMIFS('10'!$P$271:$P$998,'10'!$G$271:$G$998,'FEED IN PK2'!F75,'10'!$F$271:$F$998,'FEED IN PK2'!H75)</f>
        <v>0</v>
      </c>
      <c r="T75" s="62">
        <f>SUMIFS('11'!$P$3:$P$1000,'11'!$G$3:$G$1000,'FEED IN PK2'!F75,'11'!$F$3:$F$1000,'FEED IN PK2'!H75)</f>
        <v>0</v>
      </c>
      <c r="U75" s="62">
        <f>SUMIFS('12'!$P$3:$P$1000,'12'!$G$3:$G$1000,'FEED IN PK2'!F75,'12'!$F$3:$F$1000,'FEED IN PK2'!H75)</f>
        <v>0</v>
      </c>
      <c r="V75" s="62">
        <f>SUMIFS('13'!$P$3:$P$1000,'13'!$G$3:$G$1000,'FEED IN PK2'!F75,'13'!$F$3:$F$1000,'FEED IN PK2'!H75)</f>
        <v>0</v>
      </c>
      <c r="W75" s="62">
        <f>SUMIFS('14'!$P$3:$P$1000,'14'!$G$3:$G$1000,'FEED IN PK2'!F75,'14'!$F$3:$F$1000,'FEED IN PK2'!H75)</f>
        <v>0</v>
      </c>
      <c r="X75" s="62">
        <f>SUMIFS('15'!$P$3:$P$1000,'15'!$G$3:$G$1000,'FEED IN PK2'!F75,'15'!$F$3:$F$1000,'FEED IN PK2'!H75)</f>
        <v>0</v>
      </c>
      <c r="Y75" s="62">
        <f>SUMIFS('16'!$P$77:$P$1000,'16'!$G$77:$G$1000,'FEED IN PK2'!F75,'16'!$F$77:$F$1000,'FEED IN PK2'!H75)</f>
        <v>0</v>
      </c>
      <c r="Z75" s="62">
        <f>SUMIFS('17'!$P$77:$P$998,'17'!$G$77:$G$998,'FEED IN PK2'!F75,'17'!$F$77:$F$998,'FEED IN PK2'!H75)</f>
        <v>0</v>
      </c>
      <c r="AA75" s="62" t="e">
        <f>SUMIFS('18'!$P$3:$P$1000,'18'!$G$324:$G$1000,'FEED IN PK2'!F75,'18'!$F$324:$F$1000,'FEED IN PK2'!H75)</f>
        <v>#VALUE!</v>
      </c>
      <c r="AB75" s="62">
        <f>SUMIFS('19'!$P$3:$P$1000,'19'!$G$3:$G$1000,'FEED IN PK2'!F75,'19'!$F$3:$F$1000,'FEED IN PK2'!H75)</f>
        <v>0</v>
      </c>
      <c r="AC75" s="62" t="e">
        <f>SUMIFS('20'!$P$69:$P$1000,'20'!$G$580:$G$1000,'FEED IN PK2'!F75,'20'!$F$580:$F$1000,'FEED IN PK2'!H75)</f>
        <v>#VALUE!</v>
      </c>
      <c r="AD75" s="62" t="e">
        <f>SUMIFS('21'!$P$34:$P$1000,'21'!$G$387:$G$1000,'FEED IN PK2'!F75,'21'!$F$387:$F$1000,'FEED IN PK2'!H75)</f>
        <v>#VALUE!</v>
      </c>
      <c r="AE75" s="62">
        <f>SUMIFS('22'!$P$3:$P$1000,'22'!$G$3:$G$1000,'FEED IN PK2'!F75,'22'!$F$3:$F$1000,'FEED IN PK2'!H75)</f>
        <v>0</v>
      </c>
      <c r="AF75" s="62">
        <f>SUMIFS('23'!$P$58:$P$999,'23'!$G$58:$G$999,'FEED IN PK2'!F75,'23'!$F$58:$F$999,'FEED IN PK2'!H75)</f>
        <v>0</v>
      </c>
      <c r="AG75" s="62">
        <f>SUMIFS('24'!$P$3:$P$1000,'24'!$G$3:$G$1000,'FEED IN PK2'!F75,'24'!$F$3:$F$1000,'FEED IN PK2'!H75)</f>
        <v>0</v>
      </c>
      <c r="AH75" s="62">
        <f>SUMIFS('25'!$P$237:$P$1000,'25'!$G$237:$G$1000,'FEED IN PK2'!F75,'25'!$F$237:$F$1000,'FEED IN PK2'!H75)</f>
        <v>0</v>
      </c>
      <c r="AI75" s="62">
        <f>SUMIFS('26'!$P$3:$P$1000,'26'!$G$3:$G$1000,'FEED IN PK2'!F75,'26'!$F$3:$F$1000,'FEED IN PK2'!H75)</f>
        <v>0</v>
      </c>
      <c r="AJ75" s="62">
        <f>SUMIFS('27'!$P$71:$P$1000,'27'!$G$71:$G$1000,'FEED IN PK2'!F75,'27'!$F$71:$F$1000,'FEED IN PK2'!H75)</f>
        <v>0</v>
      </c>
      <c r="AK75" s="62">
        <f>SUMIFS('28'!$P$3:$P$1000,'28'!$G$3:$G$1000,'FEED IN PK2'!F75,'28'!$F$3:$F$1000,'FEED IN PK2'!H75)</f>
        <v>0</v>
      </c>
      <c r="AL75" s="62">
        <f>SUMIFS('29'!$P$3:$P$1000,'29'!$G$3:$G$1000,'FEED IN PK2'!F75,'29'!$F$3:$F$1000,'FEED IN PK2'!H75)</f>
        <v>0</v>
      </c>
      <c r="AM75" s="62">
        <f>SUMIFS('30'!$P$3:$P$1000,'30'!$G$3:$G$1000,'FEED IN PK2'!F75,'30'!$F$3:$F$1000,'FEED IN PK2'!H75)</f>
        <v>0</v>
      </c>
      <c r="AN75" s="62">
        <f>SUMIFS('31'!$P$3:$P$1000,'31'!$G$3:$G$1000,'FEED IN PK2'!F75,'31'!$F$3:$F$1000,'FEED IN PK2'!H75)</f>
        <v>0</v>
      </c>
      <c r="AO75" s="50" t="e">
        <f t="shared" si="2"/>
        <v>#VALUE!</v>
      </c>
    </row>
    <row r="76" spans="2:41" ht="15.75" x14ac:dyDescent="0.25">
      <c r="B76" s="17">
        <v>17</v>
      </c>
      <c r="C76" s="6">
        <v>953</v>
      </c>
      <c r="D76" s="7" t="s">
        <v>33</v>
      </c>
      <c r="E76" s="15">
        <v>25</v>
      </c>
      <c r="F76" s="4">
        <v>953</v>
      </c>
      <c r="G76" s="9"/>
      <c r="H76" s="70" t="s">
        <v>251</v>
      </c>
      <c r="I76" s="15">
        <v>25</v>
      </c>
      <c r="J76" s="62">
        <f>SUMIFS('1'!$P$3:$P$1000,'1'!$G$3:$G$1000,'FEED IN PK2'!F76,'1'!$F$3:$F$1000,'FEED IN PK2'!H76)</f>
        <v>0</v>
      </c>
      <c r="K76" s="62">
        <f>SUMIFS('2'!$P$69:$P$1000,'2'!$G$69:$G$1000,'FEED IN PK2'!F76,'2'!$F$69:$F$1000,'FEED IN PK2'!H76)</f>
        <v>0</v>
      </c>
      <c r="L76" s="62">
        <f>SUMIFS('3'!$P$3:$P$1000,'3'!$G$3:$G$1000,'FEED IN PK2'!F76,'3'!$F$3:$F$1000,'FEED IN PK2'!H76)</f>
        <v>0</v>
      </c>
      <c r="M76" s="62">
        <f>SUMIFS('4'!$P$69:$P$998,'4'!$G$69:$G$998,'FEED IN PK2'!F76,'4'!$F$69:$F$998,'FEED IN PK2'!H76)</f>
        <v>0</v>
      </c>
      <c r="N76" s="62">
        <f>SUMIFS('5'!$P$63:$P$1000,'5'!$G$63:$G$1000,'FEED IN PK2'!F76,'5'!$F$63:$F$1000,'FEED IN PK2'!H76)</f>
        <v>0</v>
      </c>
      <c r="O76" s="62">
        <f>SUMIFS('6'!$P$3:$P$1000,'6'!$G$3:$G$1000,'FEED IN PK2'!F76,'6'!$F$3:$F$1000,'FEED IN PK2'!H76)</f>
        <v>0</v>
      </c>
      <c r="P76" s="62">
        <f>SUMIFS('7'!$P$3:$P$1000,'7'!$G$3:$G$1000,'FEED IN PK2'!F76,'7'!$F$3:$F$1000,'FEED IN PK2'!H76)</f>
        <v>0</v>
      </c>
      <c r="Q76" s="62">
        <f>SUMIFS('8'!$P$3:$P$1000,'8'!$G$3:$G$1000,'FEED IN PK2'!F76,'8'!$F$3:$F$1000,'FEED IN PK2'!H76)</f>
        <v>10400</v>
      </c>
      <c r="R76" s="62">
        <f>SUMIFS('9'!$P$3:$P$1000,'9'!$G$3:$G$1000,'FEED IN PK2'!F76,'9'!$F$3:$F$1000,'FEED IN PK2'!H76)</f>
        <v>0</v>
      </c>
      <c r="S76" s="62">
        <f>SUMIFS('10'!$P$271:$P$998,'10'!$G$271:$G$998,'FEED IN PK2'!F76,'10'!$F$271:$F$998,'FEED IN PK2'!H76)</f>
        <v>0</v>
      </c>
      <c r="T76" s="62">
        <f>SUMIFS('11'!$P$3:$P$1000,'11'!$G$3:$G$1000,'FEED IN PK2'!F76,'11'!$F$3:$F$1000,'FEED IN PK2'!H76)</f>
        <v>15475</v>
      </c>
      <c r="U76" s="62">
        <f>SUMIFS('12'!$P$3:$P$1000,'12'!$G$3:$G$1000,'FEED IN PK2'!F76,'12'!$F$3:$F$1000,'FEED IN PK2'!H76)</f>
        <v>0</v>
      </c>
      <c r="V76" s="62">
        <f>SUMIFS('13'!$P$3:$P$1000,'13'!$G$3:$G$1000,'FEED IN PK2'!F76,'13'!$F$3:$F$1000,'FEED IN PK2'!H76)</f>
        <v>5375</v>
      </c>
      <c r="W76" s="62">
        <f>SUMIFS('14'!$P$3:$P$1000,'14'!$G$3:$G$1000,'FEED IN PK2'!F76,'14'!$F$3:$F$1000,'FEED IN PK2'!H76)</f>
        <v>0</v>
      </c>
      <c r="X76" s="62">
        <f>SUMIFS('15'!$P$3:$P$1000,'15'!$G$3:$G$1000,'FEED IN PK2'!F76,'15'!$F$3:$F$1000,'FEED IN PK2'!H76)</f>
        <v>0</v>
      </c>
      <c r="Y76" s="62">
        <f>SUMIFS('16'!$P$77:$P$1000,'16'!$G$77:$G$1000,'FEED IN PK2'!F76,'16'!$F$77:$F$1000,'FEED IN PK2'!H76)</f>
        <v>0</v>
      </c>
      <c r="Z76" s="62">
        <f>SUMIFS('17'!$P$77:$P$998,'17'!$G$77:$G$998,'FEED IN PK2'!F76,'17'!$F$77:$F$998,'FEED IN PK2'!H76)</f>
        <v>0</v>
      </c>
      <c r="AA76" s="62" t="e">
        <f>SUMIFS('18'!$P$3:$P$1000,'18'!$G$324:$G$1000,'FEED IN PK2'!F76,'18'!$F$324:$F$1000,'FEED IN PK2'!H76)</f>
        <v>#VALUE!</v>
      </c>
      <c r="AB76" s="62">
        <f>SUMIFS('19'!$P$3:$P$1000,'19'!$G$3:$G$1000,'FEED IN PK2'!F76,'19'!$F$3:$F$1000,'FEED IN PK2'!H76)</f>
        <v>0</v>
      </c>
      <c r="AC76" s="62" t="e">
        <f>SUMIFS('20'!$P$69:$P$1000,'20'!$G$580:$G$1000,'FEED IN PK2'!F76,'20'!$F$580:$F$1000,'FEED IN PK2'!H76)</f>
        <v>#VALUE!</v>
      </c>
      <c r="AD76" s="62" t="e">
        <f>SUMIFS('21'!$P$34:$P$1000,'21'!$G$387:$G$1000,'FEED IN PK2'!F76,'21'!$F$387:$F$1000,'FEED IN PK2'!H76)</f>
        <v>#VALUE!</v>
      </c>
      <c r="AE76" s="62">
        <f>SUMIFS('22'!$P$3:$P$1000,'22'!$G$3:$G$1000,'FEED IN PK2'!F76,'22'!$F$3:$F$1000,'FEED IN PK2'!H76)</f>
        <v>0</v>
      </c>
      <c r="AF76" s="62">
        <f>SUMIFS('23'!$P$58:$P$999,'23'!$G$58:$G$999,'FEED IN PK2'!F76,'23'!$F$58:$F$999,'FEED IN PK2'!H76)</f>
        <v>0</v>
      </c>
      <c r="AG76" s="62">
        <f>SUMIFS('24'!$P$3:$P$1000,'24'!$G$3:$G$1000,'FEED IN PK2'!F76,'24'!$F$3:$F$1000,'FEED IN PK2'!H76)</f>
        <v>0</v>
      </c>
      <c r="AH76" s="62">
        <f>SUMIFS('25'!$P$237:$P$1000,'25'!$G$237:$G$1000,'FEED IN PK2'!F76,'25'!$F$237:$F$1000,'FEED IN PK2'!H76)</f>
        <v>0</v>
      </c>
      <c r="AI76" s="62">
        <f>SUMIFS('26'!$P$3:$P$1000,'26'!$G$3:$G$1000,'FEED IN PK2'!F76,'26'!$F$3:$F$1000,'FEED IN PK2'!H76)</f>
        <v>0</v>
      </c>
      <c r="AJ76" s="62">
        <f>SUMIFS('27'!$P$71:$P$1000,'27'!$G$71:$G$1000,'FEED IN PK2'!F76,'27'!$F$71:$F$1000,'FEED IN PK2'!H76)</f>
        <v>0</v>
      </c>
      <c r="AK76" s="62">
        <f>SUMIFS('28'!$P$3:$P$1000,'28'!$G$3:$G$1000,'FEED IN PK2'!F76,'28'!$F$3:$F$1000,'FEED IN PK2'!H76)</f>
        <v>0</v>
      </c>
      <c r="AL76" s="62">
        <f>SUMIFS('29'!$P$3:$P$1000,'29'!$G$3:$G$1000,'FEED IN PK2'!F76,'29'!$F$3:$F$1000,'FEED IN PK2'!H76)</f>
        <v>0</v>
      </c>
      <c r="AM76" s="62">
        <f>SUMIFS('30'!$P$3:$P$1000,'30'!$G$3:$G$1000,'FEED IN PK2'!F76,'30'!$F$3:$F$1000,'FEED IN PK2'!H76)</f>
        <v>0</v>
      </c>
      <c r="AN76" s="62">
        <f>SUMIFS('31'!$P$3:$P$1000,'31'!$G$3:$G$1000,'FEED IN PK2'!F76,'31'!$F$3:$F$1000,'FEED IN PK2'!H76)</f>
        <v>0</v>
      </c>
      <c r="AO76" s="50" t="e">
        <f t="shared" si="2"/>
        <v>#VALUE!</v>
      </c>
    </row>
    <row r="77" spans="2:41" ht="15.75" x14ac:dyDescent="0.25">
      <c r="B77" s="17">
        <v>18</v>
      </c>
      <c r="C77" s="6" t="s">
        <v>53</v>
      </c>
      <c r="D77" s="7" t="s">
        <v>33</v>
      </c>
      <c r="E77" s="15">
        <v>25</v>
      </c>
      <c r="F77" s="4" t="s">
        <v>53</v>
      </c>
      <c r="G77" s="9"/>
      <c r="H77" s="70" t="s">
        <v>251</v>
      </c>
      <c r="I77" s="15">
        <v>25</v>
      </c>
      <c r="J77" s="62">
        <f>SUMIFS('1'!$P$3:$P$1000,'1'!$G$3:$G$1000,'FEED IN PK2'!F77,'1'!$F$3:$F$1000,'FEED IN PK2'!H77)</f>
        <v>0</v>
      </c>
      <c r="K77" s="62">
        <f>SUMIFS('2'!$P$69:$P$1000,'2'!$G$69:$G$1000,'FEED IN PK2'!F77,'2'!$F$69:$F$1000,'FEED IN PK2'!H77)</f>
        <v>0</v>
      </c>
      <c r="L77" s="62">
        <f>SUMIFS('3'!$P$3:$P$1000,'3'!$G$3:$G$1000,'FEED IN PK2'!F77,'3'!$F$3:$F$1000,'FEED IN PK2'!H77)</f>
        <v>0</v>
      </c>
      <c r="M77" s="62">
        <f>SUMIFS('4'!$P$69:$P$998,'4'!$G$69:$G$998,'FEED IN PK2'!F77,'4'!$F$69:$F$998,'FEED IN PK2'!H77)</f>
        <v>0</v>
      </c>
      <c r="N77" s="62">
        <f>SUMIFS('5'!$P$63:$P$1000,'5'!$G$63:$G$1000,'FEED IN PK2'!F77,'5'!$F$63:$F$1000,'FEED IN PK2'!H77)</f>
        <v>0</v>
      </c>
      <c r="O77" s="62">
        <f>SUMIFS('6'!$P$3:$P$1000,'6'!$G$3:$G$1000,'FEED IN PK2'!F77,'6'!$F$3:$F$1000,'FEED IN PK2'!H77)</f>
        <v>0</v>
      </c>
      <c r="P77" s="62">
        <f>SUMIFS('7'!$P$3:$P$1000,'7'!$G$3:$G$1000,'FEED IN PK2'!F77,'7'!$F$3:$F$1000,'FEED IN PK2'!H77)</f>
        <v>0</v>
      </c>
      <c r="Q77" s="62">
        <f>SUMIFS('8'!$P$3:$P$1000,'8'!$G$3:$G$1000,'FEED IN PK2'!F77,'8'!$F$3:$F$1000,'FEED IN PK2'!H77)</f>
        <v>0</v>
      </c>
      <c r="R77" s="62">
        <f>SUMIFS('9'!$P$3:$P$1000,'9'!$G$3:$G$1000,'FEED IN PK2'!F77,'9'!$F$3:$F$1000,'FEED IN PK2'!H77)</f>
        <v>0</v>
      </c>
      <c r="S77" s="62">
        <f>SUMIFS('10'!$P$271:$P$998,'10'!$G$271:$G$998,'FEED IN PK2'!F77,'10'!$F$271:$F$998,'FEED IN PK2'!H77)</f>
        <v>0</v>
      </c>
      <c r="T77" s="62">
        <f>SUMIFS('11'!$P$3:$P$1000,'11'!$G$3:$G$1000,'FEED IN PK2'!F77,'11'!$F$3:$F$1000,'FEED IN PK2'!H77)</f>
        <v>0</v>
      </c>
      <c r="U77" s="62">
        <f>SUMIFS('12'!$P$3:$P$1000,'12'!$G$3:$G$1000,'FEED IN PK2'!F77,'12'!$F$3:$F$1000,'FEED IN PK2'!H77)</f>
        <v>0</v>
      </c>
      <c r="V77" s="62">
        <f>SUMIFS('13'!$P$3:$P$1000,'13'!$G$3:$G$1000,'FEED IN PK2'!F77,'13'!$F$3:$F$1000,'FEED IN PK2'!H77)</f>
        <v>0</v>
      </c>
      <c r="W77" s="62">
        <f>SUMIFS('14'!$P$3:$P$1000,'14'!$G$3:$G$1000,'FEED IN PK2'!F77,'14'!$F$3:$F$1000,'FEED IN PK2'!H77)</f>
        <v>0</v>
      </c>
      <c r="X77" s="62">
        <f>SUMIFS('15'!$P$3:$P$1000,'15'!$G$3:$G$1000,'FEED IN PK2'!F77,'15'!$F$3:$F$1000,'FEED IN PK2'!H77)</f>
        <v>0</v>
      </c>
      <c r="Y77" s="62">
        <f>SUMIFS('16'!$P$77:$P$1000,'16'!$G$77:$G$1000,'FEED IN PK2'!F77,'16'!$F$77:$F$1000,'FEED IN PK2'!H77)</f>
        <v>0</v>
      </c>
      <c r="Z77" s="62">
        <f>SUMIFS('17'!$P$77:$P$998,'17'!$G$77:$G$998,'FEED IN PK2'!F77,'17'!$F$77:$F$998,'FEED IN PK2'!H77)</f>
        <v>0</v>
      </c>
      <c r="AA77" s="62" t="e">
        <f>SUMIFS('18'!$P$3:$P$1000,'18'!$G$324:$G$1000,'FEED IN PK2'!F77,'18'!$F$324:$F$1000,'FEED IN PK2'!H77)</f>
        <v>#VALUE!</v>
      </c>
      <c r="AB77" s="62">
        <f>SUMIFS('19'!$P$3:$P$1000,'19'!$G$3:$G$1000,'FEED IN PK2'!F77,'19'!$F$3:$F$1000,'FEED IN PK2'!H77)</f>
        <v>0</v>
      </c>
      <c r="AC77" s="62" t="e">
        <f>SUMIFS('20'!$P$69:$P$1000,'20'!$G$580:$G$1000,'FEED IN PK2'!F77,'20'!$F$580:$F$1000,'FEED IN PK2'!H77)</f>
        <v>#VALUE!</v>
      </c>
      <c r="AD77" s="62" t="e">
        <f>SUMIFS('21'!$P$34:$P$1000,'21'!$G$387:$G$1000,'FEED IN PK2'!F77,'21'!$F$387:$F$1000,'FEED IN PK2'!H77)</f>
        <v>#VALUE!</v>
      </c>
      <c r="AE77" s="62">
        <f>SUMIFS('22'!$P$3:$P$1000,'22'!$G$3:$G$1000,'FEED IN PK2'!F77,'22'!$F$3:$F$1000,'FEED IN PK2'!H77)</f>
        <v>0</v>
      </c>
      <c r="AF77" s="62">
        <f>SUMIFS('23'!$P$58:$P$999,'23'!$G$58:$G$999,'FEED IN PK2'!F77,'23'!$F$58:$F$999,'FEED IN PK2'!H77)</f>
        <v>0</v>
      </c>
      <c r="AG77" s="62">
        <f>SUMIFS('24'!$P$3:$P$1000,'24'!$G$3:$G$1000,'FEED IN PK2'!F77,'24'!$F$3:$F$1000,'FEED IN PK2'!H77)</f>
        <v>0</v>
      </c>
      <c r="AH77" s="62">
        <f>SUMIFS('25'!$P$237:$P$1000,'25'!$G$237:$G$1000,'FEED IN PK2'!F77,'25'!$F$237:$F$1000,'FEED IN PK2'!H77)</f>
        <v>0</v>
      </c>
      <c r="AI77" s="62">
        <f>SUMIFS('26'!$P$3:$P$1000,'26'!$G$3:$G$1000,'FEED IN PK2'!F77,'26'!$F$3:$F$1000,'FEED IN PK2'!H77)</f>
        <v>0</v>
      </c>
      <c r="AJ77" s="62">
        <f>SUMIFS('27'!$P$71:$P$1000,'27'!$G$71:$G$1000,'FEED IN PK2'!F77,'27'!$F$71:$F$1000,'FEED IN PK2'!H77)</f>
        <v>0</v>
      </c>
      <c r="AK77" s="62">
        <f>SUMIFS('28'!$P$3:$P$1000,'28'!$G$3:$G$1000,'FEED IN PK2'!F77,'28'!$F$3:$F$1000,'FEED IN PK2'!H77)</f>
        <v>0</v>
      </c>
      <c r="AL77" s="62">
        <f>SUMIFS('29'!$P$3:$P$1000,'29'!$G$3:$G$1000,'FEED IN PK2'!F77,'29'!$F$3:$F$1000,'FEED IN PK2'!H77)</f>
        <v>0</v>
      </c>
      <c r="AM77" s="62">
        <f>SUMIFS('30'!$P$3:$P$1000,'30'!$G$3:$G$1000,'FEED IN PK2'!F77,'30'!$F$3:$F$1000,'FEED IN PK2'!H77)</f>
        <v>0</v>
      </c>
      <c r="AN77" s="62">
        <f>SUMIFS('31'!$P$3:$P$1000,'31'!$G$3:$G$1000,'FEED IN PK2'!F77,'31'!$F$3:$F$1000,'FEED IN PK2'!H77)</f>
        <v>0</v>
      </c>
      <c r="AO77" s="50" t="e">
        <f t="shared" si="2"/>
        <v>#VALUE!</v>
      </c>
    </row>
    <row r="78" spans="2:41" ht="15.75" x14ac:dyDescent="0.25">
      <c r="B78" s="17">
        <v>19</v>
      </c>
      <c r="C78" s="6">
        <v>966</v>
      </c>
      <c r="D78" s="7" t="s">
        <v>33</v>
      </c>
      <c r="E78" s="15">
        <v>25</v>
      </c>
      <c r="F78" s="4">
        <v>966</v>
      </c>
      <c r="G78" s="9"/>
      <c r="H78" s="70" t="s">
        <v>251</v>
      </c>
      <c r="I78" s="15">
        <v>25</v>
      </c>
      <c r="J78" s="62">
        <f>SUMIFS('1'!$P$3:$P$1000,'1'!$G$3:$G$1000,'FEED IN PK2'!F78,'1'!$F$3:$F$1000,'FEED IN PK2'!H78)</f>
        <v>0</v>
      </c>
      <c r="K78" s="62">
        <f>SUMIFS('2'!$P$69:$P$1000,'2'!$G$69:$G$1000,'FEED IN PK2'!F78,'2'!$F$69:$F$1000,'FEED IN PK2'!H78)</f>
        <v>0</v>
      </c>
      <c r="L78" s="62">
        <f>SUMIFS('3'!$P$3:$P$1000,'3'!$G$3:$G$1000,'FEED IN PK2'!F78,'3'!$F$3:$F$1000,'FEED IN PK2'!H78)</f>
        <v>0</v>
      </c>
      <c r="M78" s="62">
        <f>SUMIFS('4'!$P$69:$P$998,'4'!$G$69:$G$998,'FEED IN PK2'!F78,'4'!$F$69:$F$998,'FEED IN PK2'!H78)</f>
        <v>0</v>
      </c>
      <c r="N78" s="62">
        <f>SUMIFS('5'!$P$63:$P$1000,'5'!$G$63:$G$1000,'FEED IN PK2'!F78,'5'!$F$63:$F$1000,'FEED IN PK2'!H78)</f>
        <v>0</v>
      </c>
      <c r="O78" s="62">
        <f>SUMIFS('6'!$P$3:$P$1000,'6'!$G$3:$G$1000,'FEED IN PK2'!F78,'6'!$F$3:$F$1000,'FEED IN PK2'!H78)</f>
        <v>0</v>
      </c>
      <c r="P78" s="62">
        <f>SUMIFS('7'!$P$3:$P$1000,'7'!$G$3:$G$1000,'FEED IN PK2'!F78,'7'!$F$3:$F$1000,'FEED IN PK2'!H78)</f>
        <v>0</v>
      </c>
      <c r="Q78" s="62">
        <f>SUMIFS('8'!$P$3:$P$1000,'8'!$G$3:$G$1000,'FEED IN PK2'!F78,'8'!$F$3:$F$1000,'FEED IN PK2'!H78)</f>
        <v>10000</v>
      </c>
      <c r="R78" s="62">
        <f>SUMIFS('9'!$P$3:$P$1000,'9'!$G$3:$G$1000,'FEED IN PK2'!F78,'9'!$F$3:$F$1000,'FEED IN PK2'!H78)</f>
        <v>0</v>
      </c>
      <c r="S78" s="62">
        <f>SUMIFS('10'!$P$271:$P$998,'10'!$G$271:$G$998,'FEED IN PK2'!F78,'10'!$F$271:$F$998,'FEED IN PK2'!H78)</f>
        <v>0</v>
      </c>
      <c r="T78" s="62">
        <f>SUMIFS('11'!$P$3:$P$1000,'11'!$G$3:$G$1000,'FEED IN PK2'!F78,'11'!$F$3:$F$1000,'FEED IN PK2'!H78)</f>
        <v>0</v>
      </c>
      <c r="U78" s="62">
        <f>SUMIFS('12'!$P$3:$P$1000,'12'!$G$3:$G$1000,'FEED IN PK2'!F78,'12'!$F$3:$F$1000,'FEED IN PK2'!H78)</f>
        <v>0</v>
      </c>
      <c r="V78" s="62">
        <f>SUMIFS('13'!$P$3:$P$1000,'13'!$G$3:$G$1000,'FEED IN PK2'!F78,'13'!$F$3:$F$1000,'FEED IN PK2'!H78)</f>
        <v>0</v>
      </c>
      <c r="W78" s="62">
        <f>SUMIFS('14'!$P$3:$P$1000,'14'!$G$3:$G$1000,'FEED IN PK2'!F78,'14'!$F$3:$F$1000,'FEED IN PK2'!H78)</f>
        <v>11050</v>
      </c>
      <c r="X78" s="62">
        <f>SUMIFS('15'!$P$3:$P$1000,'15'!$G$3:$G$1000,'FEED IN PK2'!F78,'15'!$F$3:$F$1000,'FEED IN PK2'!H78)</f>
        <v>0</v>
      </c>
      <c r="Y78" s="62">
        <f>SUMIFS('16'!$P$77:$P$1000,'16'!$G$77:$G$1000,'FEED IN PK2'!F78,'16'!$F$77:$F$1000,'FEED IN PK2'!H78)</f>
        <v>0</v>
      </c>
      <c r="Z78" s="62">
        <f>SUMIFS('17'!$P$77:$P$998,'17'!$G$77:$G$998,'FEED IN PK2'!F78,'17'!$F$77:$F$998,'FEED IN PK2'!H78)</f>
        <v>0</v>
      </c>
      <c r="AA78" s="62" t="e">
        <f>SUMIFS('18'!$P$3:$P$1000,'18'!$G$324:$G$1000,'FEED IN PK2'!F78,'18'!$F$324:$F$1000,'FEED IN PK2'!H78)</f>
        <v>#VALUE!</v>
      </c>
      <c r="AB78" s="62">
        <f>SUMIFS('19'!$P$3:$P$1000,'19'!$G$3:$G$1000,'FEED IN PK2'!F78,'19'!$F$3:$F$1000,'FEED IN PK2'!H78)</f>
        <v>0</v>
      </c>
      <c r="AC78" s="62" t="e">
        <f>SUMIFS('20'!$P$69:$P$1000,'20'!$G$580:$G$1000,'FEED IN PK2'!F78,'20'!$F$580:$F$1000,'FEED IN PK2'!H78)</f>
        <v>#VALUE!</v>
      </c>
      <c r="AD78" s="62" t="e">
        <f>SUMIFS('21'!$P$34:$P$1000,'21'!$G$387:$G$1000,'FEED IN PK2'!F78,'21'!$F$387:$F$1000,'FEED IN PK2'!H78)</f>
        <v>#VALUE!</v>
      </c>
      <c r="AE78" s="62">
        <f>SUMIFS('22'!$P$3:$P$1000,'22'!$G$3:$G$1000,'FEED IN PK2'!F78,'22'!$F$3:$F$1000,'FEED IN PK2'!H78)</f>
        <v>0</v>
      </c>
      <c r="AF78" s="62">
        <f>SUMIFS('23'!$P$58:$P$999,'23'!$G$58:$G$999,'FEED IN PK2'!F78,'23'!$F$58:$F$999,'FEED IN PK2'!H78)</f>
        <v>0</v>
      </c>
      <c r="AG78" s="62">
        <f>SUMIFS('24'!$P$3:$P$1000,'24'!$G$3:$G$1000,'FEED IN PK2'!F78,'24'!$F$3:$F$1000,'FEED IN PK2'!H78)</f>
        <v>0</v>
      </c>
      <c r="AH78" s="62">
        <f>SUMIFS('25'!$P$237:$P$1000,'25'!$G$237:$G$1000,'FEED IN PK2'!F78,'25'!$F$237:$F$1000,'FEED IN PK2'!H78)</f>
        <v>0</v>
      </c>
      <c r="AI78" s="62">
        <f>SUMIFS('26'!$P$3:$P$1000,'26'!$G$3:$G$1000,'FEED IN PK2'!F78,'26'!$F$3:$F$1000,'FEED IN PK2'!H78)</f>
        <v>0</v>
      </c>
      <c r="AJ78" s="62">
        <f>SUMIFS('27'!$P$71:$P$1000,'27'!$G$71:$G$1000,'FEED IN PK2'!F78,'27'!$F$71:$F$1000,'FEED IN PK2'!H78)</f>
        <v>0</v>
      </c>
      <c r="AK78" s="62">
        <f>SUMIFS('28'!$P$3:$P$1000,'28'!$G$3:$G$1000,'FEED IN PK2'!F78,'28'!$F$3:$F$1000,'FEED IN PK2'!H78)</f>
        <v>0</v>
      </c>
      <c r="AL78" s="62">
        <f>SUMIFS('29'!$P$3:$P$1000,'29'!$G$3:$G$1000,'FEED IN PK2'!F78,'29'!$F$3:$F$1000,'FEED IN PK2'!H78)</f>
        <v>0</v>
      </c>
      <c r="AM78" s="62">
        <f>SUMIFS('30'!$P$3:$P$1000,'30'!$G$3:$G$1000,'FEED IN PK2'!F78,'30'!$F$3:$F$1000,'FEED IN PK2'!H78)</f>
        <v>0</v>
      </c>
      <c r="AN78" s="62">
        <f>SUMIFS('31'!$P$3:$P$1000,'31'!$G$3:$G$1000,'FEED IN PK2'!F78,'31'!$F$3:$F$1000,'FEED IN PK2'!H78)</f>
        <v>0</v>
      </c>
      <c r="AO78" s="50" t="e">
        <f t="shared" si="2"/>
        <v>#VALUE!</v>
      </c>
    </row>
    <row r="79" spans="2:41" ht="15.75" x14ac:dyDescent="0.25">
      <c r="B79" s="17">
        <v>20</v>
      </c>
      <c r="C79" s="6">
        <v>967</v>
      </c>
      <c r="D79" s="7" t="s">
        <v>33</v>
      </c>
      <c r="E79" s="15">
        <v>25</v>
      </c>
      <c r="F79" s="4">
        <v>967</v>
      </c>
      <c r="G79" s="9"/>
      <c r="H79" s="70" t="s">
        <v>251</v>
      </c>
      <c r="I79" s="15">
        <v>25</v>
      </c>
      <c r="J79" s="62">
        <f>SUMIFS('1'!$P$3:$P$1000,'1'!$G$3:$G$1000,'FEED IN PK2'!F79,'1'!$F$3:$F$1000,'FEED IN PK2'!H79)</f>
        <v>0</v>
      </c>
      <c r="K79" s="62">
        <f>SUMIFS('2'!$P$69:$P$1000,'2'!$G$69:$G$1000,'FEED IN PK2'!F79,'2'!$F$69:$F$1000,'FEED IN PK2'!H79)</f>
        <v>0</v>
      </c>
      <c r="L79" s="62">
        <f>SUMIFS('3'!$P$3:$P$1000,'3'!$G$3:$G$1000,'FEED IN PK2'!F79,'3'!$F$3:$F$1000,'FEED IN PK2'!H79)</f>
        <v>0</v>
      </c>
      <c r="M79" s="62">
        <f>SUMIFS('4'!$P$69:$P$998,'4'!$G$69:$G$998,'FEED IN PK2'!F79,'4'!$F$69:$F$998,'FEED IN PK2'!H79)</f>
        <v>0</v>
      </c>
      <c r="N79" s="62">
        <f>SUMIFS('5'!$P$63:$P$1000,'5'!$G$63:$G$1000,'FEED IN PK2'!F79,'5'!$F$63:$F$1000,'FEED IN PK2'!H79)</f>
        <v>0</v>
      </c>
      <c r="O79" s="62">
        <f>SUMIFS('6'!$P$3:$P$1000,'6'!$G$3:$G$1000,'FEED IN PK2'!F79,'6'!$F$3:$F$1000,'FEED IN PK2'!H79)</f>
        <v>0</v>
      </c>
      <c r="P79" s="62">
        <f>SUMIFS('7'!$P$3:$P$1000,'7'!$G$3:$G$1000,'FEED IN PK2'!F79,'7'!$F$3:$F$1000,'FEED IN PK2'!H79)</f>
        <v>0</v>
      </c>
      <c r="Q79" s="62">
        <f>SUMIFS('8'!$P$3:$P$1000,'8'!$G$3:$G$1000,'FEED IN PK2'!F79,'8'!$F$3:$F$1000,'FEED IN PK2'!H79)</f>
        <v>0</v>
      </c>
      <c r="R79" s="62">
        <f>SUMIFS('9'!$P$3:$P$1000,'9'!$G$3:$G$1000,'FEED IN PK2'!F79,'9'!$F$3:$F$1000,'FEED IN PK2'!H79)</f>
        <v>0</v>
      </c>
      <c r="S79" s="62">
        <f>SUMIFS('10'!$P$271:$P$998,'10'!$G$271:$G$998,'FEED IN PK2'!F79,'10'!$F$271:$F$998,'FEED IN PK2'!H79)</f>
        <v>0</v>
      </c>
      <c r="T79" s="62">
        <f>SUMIFS('11'!$P$3:$P$1000,'11'!$G$3:$G$1000,'FEED IN PK2'!F79,'11'!$F$3:$F$1000,'FEED IN PK2'!H79)</f>
        <v>3550</v>
      </c>
      <c r="U79" s="62">
        <f>SUMIFS('12'!$P$3:$P$1000,'12'!$G$3:$G$1000,'FEED IN PK2'!F79,'12'!$F$3:$F$1000,'FEED IN PK2'!H79)</f>
        <v>0</v>
      </c>
      <c r="V79" s="62">
        <f>SUMIFS('13'!$P$3:$P$1000,'13'!$G$3:$G$1000,'FEED IN PK2'!F79,'13'!$F$3:$F$1000,'FEED IN PK2'!H79)</f>
        <v>0</v>
      </c>
      <c r="W79" s="62">
        <f>SUMIFS('14'!$P$3:$P$1000,'14'!$G$3:$G$1000,'FEED IN PK2'!F79,'14'!$F$3:$F$1000,'FEED IN PK2'!H79)</f>
        <v>0</v>
      </c>
      <c r="X79" s="62">
        <f>SUMIFS('15'!$P$3:$P$1000,'15'!$G$3:$G$1000,'FEED IN PK2'!F79,'15'!$F$3:$F$1000,'FEED IN PK2'!H79)</f>
        <v>4000</v>
      </c>
      <c r="Y79" s="62">
        <f>SUMIFS('16'!$P$77:$P$1000,'16'!$G$77:$G$1000,'FEED IN PK2'!F79,'16'!$F$77:$F$1000,'FEED IN PK2'!H79)</f>
        <v>0</v>
      </c>
      <c r="Z79" s="62">
        <f>SUMIFS('17'!$P$77:$P$998,'17'!$G$77:$G$998,'FEED IN PK2'!F79,'17'!$F$77:$F$998,'FEED IN PK2'!H79)</f>
        <v>0</v>
      </c>
      <c r="AA79" s="62" t="e">
        <f>SUMIFS('18'!$P$3:$P$1000,'18'!$G$324:$G$1000,'FEED IN PK2'!F79,'18'!$F$324:$F$1000,'FEED IN PK2'!H79)</f>
        <v>#VALUE!</v>
      </c>
      <c r="AB79" s="62">
        <f>SUMIFS('19'!$P$3:$P$1000,'19'!$G$3:$G$1000,'FEED IN PK2'!F79,'19'!$F$3:$F$1000,'FEED IN PK2'!H79)</f>
        <v>0</v>
      </c>
      <c r="AC79" s="62" t="e">
        <f>SUMIFS('20'!$P$69:$P$1000,'20'!$G$580:$G$1000,'FEED IN PK2'!F79,'20'!$F$580:$F$1000,'FEED IN PK2'!H79)</f>
        <v>#VALUE!</v>
      </c>
      <c r="AD79" s="62" t="e">
        <f>SUMIFS('21'!$P$34:$P$1000,'21'!$G$387:$G$1000,'FEED IN PK2'!F79,'21'!$F$387:$F$1000,'FEED IN PK2'!H79)</f>
        <v>#VALUE!</v>
      </c>
      <c r="AE79" s="62">
        <f>SUMIFS('22'!$P$3:$P$1000,'22'!$G$3:$G$1000,'FEED IN PK2'!F79,'22'!$F$3:$F$1000,'FEED IN PK2'!H79)</f>
        <v>0</v>
      </c>
      <c r="AF79" s="62">
        <f>SUMIFS('23'!$P$58:$P$999,'23'!$G$58:$G$999,'FEED IN PK2'!F79,'23'!$F$58:$F$999,'FEED IN PK2'!H79)</f>
        <v>0</v>
      </c>
      <c r="AG79" s="62">
        <f>SUMIFS('24'!$P$3:$P$1000,'24'!$G$3:$G$1000,'FEED IN PK2'!F79,'24'!$F$3:$F$1000,'FEED IN PK2'!H79)</f>
        <v>0</v>
      </c>
      <c r="AH79" s="62">
        <f>SUMIFS('25'!$P$237:$P$1000,'25'!$G$237:$G$1000,'FEED IN PK2'!F79,'25'!$F$237:$F$1000,'FEED IN PK2'!H79)</f>
        <v>0</v>
      </c>
      <c r="AI79" s="62">
        <f>SUMIFS('26'!$P$3:$P$1000,'26'!$G$3:$G$1000,'FEED IN PK2'!F79,'26'!$F$3:$F$1000,'FEED IN PK2'!H79)</f>
        <v>0</v>
      </c>
      <c r="AJ79" s="62">
        <f>SUMIFS('27'!$P$71:$P$1000,'27'!$G$71:$G$1000,'FEED IN PK2'!F79,'27'!$F$71:$F$1000,'FEED IN PK2'!H79)</f>
        <v>0</v>
      </c>
      <c r="AK79" s="62">
        <f>SUMIFS('28'!$P$3:$P$1000,'28'!$G$3:$G$1000,'FEED IN PK2'!F79,'28'!$F$3:$F$1000,'FEED IN PK2'!H79)</f>
        <v>0</v>
      </c>
      <c r="AL79" s="62">
        <f>SUMIFS('29'!$P$3:$P$1000,'29'!$G$3:$G$1000,'FEED IN PK2'!F79,'29'!$F$3:$F$1000,'FEED IN PK2'!H79)</f>
        <v>0</v>
      </c>
      <c r="AM79" s="62">
        <f>SUMIFS('30'!$P$3:$P$1000,'30'!$G$3:$G$1000,'FEED IN PK2'!F79,'30'!$F$3:$F$1000,'FEED IN PK2'!H79)</f>
        <v>0</v>
      </c>
      <c r="AN79" s="62">
        <f>SUMIFS('31'!$P$3:$P$1000,'31'!$G$3:$G$1000,'FEED IN PK2'!F79,'31'!$F$3:$F$1000,'FEED IN PK2'!H79)</f>
        <v>0</v>
      </c>
      <c r="AO79" s="50" t="e">
        <f t="shared" si="2"/>
        <v>#VALUE!</v>
      </c>
    </row>
    <row r="80" spans="2:41" ht="15.75" x14ac:dyDescent="0.25">
      <c r="B80" s="17">
        <v>21</v>
      </c>
      <c r="C80" s="6" t="s">
        <v>54</v>
      </c>
      <c r="D80" s="7" t="s">
        <v>33</v>
      </c>
      <c r="E80" s="15">
        <v>25</v>
      </c>
      <c r="F80" s="4" t="s">
        <v>54</v>
      </c>
      <c r="G80" s="9"/>
      <c r="H80" s="70" t="s">
        <v>251</v>
      </c>
      <c r="I80" s="15">
        <v>25</v>
      </c>
      <c r="J80" s="62">
        <f>SUMIFS('1'!$P$3:$P$1000,'1'!$G$3:$G$1000,'FEED IN PK2'!F80,'1'!$F$3:$F$1000,'FEED IN PK2'!H80)</f>
        <v>0</v>
      </c>
      <c r="K80" s="62">
        <f>SUMIFS('2'!$P$69:$P$1000,'2'!$G$69:$G$1000,'FEED IN PK2'!F80,'2'!$F$69:$F$1000,'FEED IN PK2'!H80)</f>
        <v>0</v>
      </c>
      <c r="L80" s="62">
        <f>SUMIFS('3'!$P$3:$P$1000,'3'!$G$3:$G$1000,'FEED IN PK2'!F80,'3'!$F$3:$F$1000,'FEED IN PK2'!H80)</f>
        <v>0</v>
      </c>
      <c r="M80" s="62">
        <f>SUMIFS('4'!$P$69:$P$998,'4'!$G$69:$G$998,'FEED IN PK2'!F80,'4'!$F$69:$F$998,'FEED IN PK2'!H80)</f>
        <v>0</v>
      </c>
      <c r="N80" s="62">
        <f>SUMIFS('5'!$P$63:$P$1000,'5'!$G$63:$G$1000,'FEED IN PK2'!F80,'5'!$F$63:$F$1000,'FEED IN PK2'!H80)</f>
        <v>0</v>
      </c>
      <c r="O80" s="62">
        <f>SUMIFS('6'!$P$3:$P$1000,'6'!$G$3:$G$1000,'FEED IN PK2'!F80,'6'!$F$3:$F$1000,'FEED IN PK2'!H80)</f>
        <v>0</v>
      </c>
      <c r="P80" s="62">
        <f>SUMIFS('7'!$P$3:$P$1000,'7'!$G$3:$G$1000,'FEED IN PK2'!F80,'7'!$F$3:$F$1000,'FEED IN PK2'!H80)</f>
        <v>0</v>
      </c>
      <c r="Q80" s="62">
        <f>SUMIFS('8'!$P$3:$P$1000,'8'!$G$3:$G$1000,'FEED IN PK2'!F80,'8'!$F$3:$F$1000,'FEED IN PK2'!H80)</f>
        <v>5450</v>
      </c>
      <c r="R80" s="62">
        <f>SUMIFS('9'!$P$3:$P$1000,'9'!$G$3:$G$1000,'FEED IN PK2'!F80,'9'!$F$3:$F$1000,'FEED IN PK2'!H80)</f>
        <v>0</v>
      </c>
      <c r="S80" s="62">
        <f>SUMIFS('10'!$P$271:$P$998,'10'!$G$271:$G$998,'FEED IN PK2'!F80,'10'!$F$271:$F$998,'FEED IN PK2'!H80)</f>
        <v>0</v>
      </c>
      <c r="T80" s="62">
        <f>SUMIFS('11'!$P$3:$P$1000,'11'!$G$3:$G$1000,'FEED IN PK2'!F80,'11'!$F$3:$F$1000,'FEED IN PK2'!H80)</f>
        <v>0</v>
      </c>
      <c r="U80" s="62">
        <f>SUMIFS('12'!$P$3:$P$1000,'12'!$G$3:$G$1000,'FEED IN PK2'!F80,'12'!$F$3:$F$1000,'FEED IN PK2'!H80)</f>
        <v>0</v>
      </c>
      <c r="V80" s="62">
        <f>SUMIFS('13'!$P$3:$P$1000,'13'!$G$3:$G$1000,'FEED IN PK2'!F80,'13'!$F$3:$F$1000,'FEED IN PK2'!H80)</f>
        <v>2800</v>
      </c>
      <c r="W80" s="62">
        <f>SUMIFS('14'!$P$3:$P$1000,'14'!$G$3:$G$1000,'FEED IN PK2'!F80,'14'!$F$3:$F$1000,'FEED IN PK2'!H80)</f>
        <v>0</v>
      </c>
      <c r="X80" s="62">
        <f>SUMIFS('15'!$P$3:$P$1000,'15'!$G$3:$G$1000,'FEED IN PK2'!F80,'15'!$F$3:$F$1000,'FEED IN PK2'!H80)</f>
        <v>0</v>
      </c>
      <c r="Y80" s="62">
        <f>SUMIFS('16'!$P$77:$P$1000,'16'!$G$77:$G$1000,'FEED IN PK2'!F80,'16'!$F$77:$F$1000,'FEED IN PK2'!H80)</f>
        <v>0</v>
      </c>
      <c r="Z80" s="62">
        <f>SUMIFS('17'!$P$77:$P$998,'17'!$G$77:$G$998,'FEED IN PK2'!F80,'17'!$F$77:$F$998,'FEED IN PK2'!H80)</f>
        <v>0</v>
      </c>
      <c r="AA80" s="62" t="e">
        <f>SUMIFS('18'!$P$3:$P$1000,'18'!$G$324:$G$1000,'FEED IN PK2'!F80,'18'!$F$324:$F$1000,'FEED IN PK2'!H80)</f>
        <v>#VALUE!</v>
      </c>
      <c r="AB80" s="62">
        <f>SUMIFS('19'!$P$3:$P$1000,'19'!$G$3:$G$1000,'FEED IN PK2'!F80,'19'!$F$3:$F$1000,'FEED IN PK2'!H80)</f>
        <v>0</v>
      </c>
      <c r="AC80" s="62" t="e">
        <f>SUMIFS('20'!$P$69:$P$1000,'20'!$G$580:$G$1000,'FEED IN PK2'!F80,'20'!$F$580:$F$1000,'FEED IN PK2'!H80)</f>
        <v>#VALUE!</v>
      </c>
      <c r="AD80" s="62" t="e">
        <f>SUMIFS('21'!$P$34:$P$1000,'21'!$G$387:$G$1000,'FEED IN PK2'!F80,'21'!$F$387:$F$1000,'FEED IN PK2'!H80)</f>
        <v>#VALUE!</v>
      </c>
      <c r="AE80" s="62">
        <f>SUMIFS('22'!$P$3:$P$1000,'22'!$G$3:$G$1000,'FEED IN PK2'!F80,'22'!$F$3:$F$1000,'FEED IN PK2'!H80)</f>
        <v>0</v>
      </c>
      <c r="AF80" s="62">
        <f>SUMIFS('23'!$P$58:$P$999,'23'!$G$58:$G$999,'FEED IN PK2'!F80,'23'!$F$58:$F$999,'FEED IN PK2'!H80)</f>
        <v>0</v>
      </c>
      <c r="AG80" s="62">
        <f>SUMIFS('24'!$P$3:$P$1000,'24'!$G$3:$G$1000,'FEED IN PK2'!F80,'24'!$F$3:$F$1000,'FEED IN PK2'!H80)</f>
        <v>0</v>
      </c>
      <c r="AH80" s="62">
        <f>SUMIFS('25'!$P$237:$P$1000,'25'!$G$237:$G$1000,'FEED IN PK2'!F80,'25'!$F$237:$F$1000,'FEED IN PK2'!H80)</f>
        <v>0</v>
      </c>
      <c r="AI80" s="62">
        <f>SUMIFS('26'!$P$3:$P$1000,'26'!$G$3:$G$1000,'FEED IN PK2'!F80,'26'!$F$3:$F$1000,'FEED IN PK2'!H80)</f>
        <v>0</v>
      </c>
      <c r="AJ80" s="62">
        <f>SUMIFS('27'!$P$71:$P$1000,'27'!$G$71:$G$1000,'FEED IN PK2'!F80,'27'!$F$71:$F$1000,'FEED IN PK2'!H80)</f>
        <v>0</v>
      </c>
      <c r="AK80" s="62">
        <f>SUMIFS('28'!$P$3:$P$1000,'28'!$G$3:$G$1000,'FEED IN PK2'!F80,'28'!$F$3:$F$1000,'FEED IN PK2'!H80)</f>
        <v>0</v>
      </c>
      <c r="AL80" s="62">
        <f>SUMIFS('29'!$P$3:$P$1000,'29'!$G$3:$G$1000,'FEED IN PK2'!F80,'29'!$F$3:$F$1000,'FEED IN PK2'!H80)</f>
        <v>0</v>
      </c>
      <c r="AM80" s="62">
        <f>SUMIFS('30'!$P$3:$P$1000,'30'!$G$3:$G$1000,'FEED IN PK2'!F80,'30'!$F$3:$F$1000,'FEED IN PK2'!H80)</f>
        <v>0</v>
      </c>
      <c r="AN80" s="62">
        <f>SUMIFS('31'!$P$3:$P$1000,'31'!$G$3:$G$1000,'FEED IN PK2'!F80,'31'!$F$3:$F$1000,'FEED IN PK2'!H80)</f>
        <v>0</v>
      </c>
      <c r="AO80" s="50" t="e">
        <f t="shared" si="2"/>
        <v>#VALUE!</v>
      </c>
    </row>
    <row r="81" spans="2:41" ht="15.75" x14ac:dyDescent="0.25">
      <c r="B81" s="17">
        <v>22</v>
      </c>
      <c r="C81" s="6" t="s">
        <v>55</v>
      </c>
      <c r="D81" s="7" t="s">
        <v>18</v>
      </c>
      <c r="E81" s="15">
        <v>25</v>
      </c>
      <c r="F81" s="4" t="s">
        <v>55</v>
      </c>
      <c r="G81" s="9"/>
      <c r="H81" s="70" t="s">
        <v>251</v>
      </c>
      <c r="I81" s="15">
        <v>25</v>
      </c>
      <c r="J81" s="62">
        <f>SUMIFS('1'!$P$3:$P$1000,'1'!$G$3:$G$1000,'FEED IN PK2'!F81,'1'!$F$3:$F$1000,'FEED IN PK2'!H81)</f>
        <v>0</v>
      </c>
      <c r="K81" s="62">
        <f>SUMIFS('2'!$P$69:$P$1000,'2'!$G$69:$G$1000,'FEED IN PK2'!F81,'2'!$F$69:$F$1000,'FEED IN PK2'!H81)</f>
        <v>0</v>
      </c>
      <c r="L81" s="62">
        <f>SUMIFS('3'!$P$3:$P$1000,'3'!$G$3:$G$1000,'FEED IN PK2'!F81,'3'!$F$3:$F$1000,'FEED IN PK2'!H81)</f>
        <v>0</v>
      </c>
      <c r="M81" s="62">
        <f>SUMIFS('4'!$P$69:$P$998,'4'!$G$69:$G$998,'FEED IN PK2'!F81,'4'!$F$69:$F$998,'FEED IN PK2'!H81)</f>
        <v>0</v>
      </c>
      <c r="N81" s="62">
        <f>SUMIFS('5'!$P$63:$P$1000,'5'!$G$63:$G$1000,'FEED IN PK2'!F81,'5'!$F$63:$F$1000,'FEED IN PK2'!H81)</f>
        <v>0</v>
      </c>
      <c r="O81" s="62">
        <f>SUMIFS('6'!$P$3:$P$1000,'6'!$G$3:$G$1000,'FEED IN PK2'!F81,'6'!$F$3:$F$1000,'FEED IN PK2'!H81)</f>
        <v>0</v>
      </c>
      <c r="P81" s="62">
        <f>SUMIFS('7'!$P$3:$P$1000,'7'!$G$3:$G$1000,'FEED IN PK2'!F81,'7'!$F$3:$F$1000,'FEED IN PK2'!H81)</f>
        <v>0</v>
      </c>
      <c r="Q81" s="62">
        <f>SUMIFS('8'!$P$3:$P$1000,'8'!$G$3:$G$1000,'FEED IN PK2'!F81,'8'!$F$3:$F$1000,'FEED IN PK2'!H81)</f>
        <v>0</v>
      </c>
      <c r="R81" s="62">
        <f>SUMIFS('9'!$P$3:$P$1000,'9'!$G$3:$G$1000,'FEED IN PK2'!F81,'9'!$F$3:$F$1000,'FEED IN PK2'!H81)</f>
        <v>0</v>
      </c>
      <c r="S81" s="62">
        <f>SUMIFS('10'!$P$271:$P$998,'10'!$G$271:$G$998,'FEED IN PK2'!F81,'10'!$F$271:$F$998,'FEED IN PK2'!H81)</f>
        <v>0</v>
      </c>
      <c r="T81" s="62">
        <f>SUMIFS('11'!$P$3:$P$1000,'11'!$G$3:$G$1000,'FEED IN PK2'!F81,'11'!$F$3:$F$1000,'FEED IN PK2'!H81)</f>
        <v>0</v>
      </c>
      <c r="U81" s="62">
        <f>SUMIFS('12'!$P$3:$P$1000,'12'!$G$3:$G$1000,'FEED IN PK2'!F81,'12'!$F$3:$F$1000,'FEED IN PK2'!H81)</f>
        <v>0</v>
      </c>
      <c r="V81" s="62">
        <f>SUMIFS('13'!$P$3:$P$1000,'13'!$G$3:$G$1000,'FEED IN PK2'!F81,'13'!$F$3:$F$1000,'FEED IN PK2'!H81)</f>
        <v>0</v>
      </c>
      <c r="W81" s="62">
        <f>SUMIFS('14'!$P$3:$P$1000,'14'!$G$3:$G$1000,'FEED IN PK2'!F81,'14'!$F$3:$F$1000,'FEED IN PK2'!H81)</f>
        <v>0</v>
      </c>
      <c r="X81" s="62">
        <f>SUMIFS('15'!$P$3:$P$1000,'15'!$G$3:$G$1000,'FEED IN PK2'!F81,'15'!$F$3:$F$1000,'FEED IN PK2'!H81)</f>
        <v>0</v>
      </c>
      <c r="Y81" s="62">
        <f>SUMIFS('16'!$P$77:$P$1000,'16'!$G$77:$G$1000,'FEED IN PK2'!F81,'16'!$F$77:$F$1000,'FEED IN PK2'!H81)</f>
        <v>0</v>
      </c>
      <c r="Z81" s="62">
        <f>SUMIFS('17'!$P$77:$P$998,'17'!$G$77:$G$998,'FEED IN PK2'!F81,'17'!$F$77:$F$998,'FEED IN PK2'!H81)</f>
        <v>0</v>
      </c>
      <c r="AA81" s="62" t="e">
        <f>SUMIFS('18'!$P$3:$P$1000,'18'!$G$324:$G$1000,'FEED IN PK2'!F81,'18'!$F$324:$F$1000,'FEED IN PK2'!H81)</f>
        <v>#VALUE!</v>
      </c>
      <c r="AB81" s="62">
        <f>SUMIFS('19'!$P$3:$P$1000,'19'!$G$3:$G$1000,'FEED IN PK2'!F81,'19'!$F$3:$F$1000,'FEED IN PK2'!H81)</f>
        <v>0</v>
      </c>
      <c r="AC81" s="62" t="e">
        <f>SUMIFS('20'!$P$69:$P$1000,'20'!$G$580:$G$1000,'FEED IN PK2'!F81,'20'!$F$580:$F$1000,'FEED IN PK2'!H81)</f>
        <v>#VALUE!</v>
      </c>
      <c r="AD81" s="62" t="e">
        <f>SUMIFS('21'!$P$34:$P$1000,'21'!$G$387:$G$1000,'FEED IN PK2'!F81,'21'!$F$387:$F$1000,'FEED IN PK2'!H81)</f>
        <v>#VALUE!</v>
      </c>
      <c r="AE81" s="62">
        <f>SUMIFS('22'!$P$3:$P$1000,'22'!$G$3:$G$1000,'FEED IN PK2'!F81,'22'!$F$3:$F$1000,'FEED IN PK2'!H81)</f>
        <v>0</v>
      </c>
      <c r="AF81" s="62">
        <f>SUMIFS('23'!$P$58:$P$999,'23'!$G$58:$G$999,'FEED IN PK2'!F81,'23'!$F$58:$F$999,'FEED IN PK2'!H81)</f>
        <v>0</v>
      </c>
      <c r="AG81" s="62">
        <f>SUMIFS('24'!$P$3:$P$1000,'24'!$G$3:$G$1000,'FEED IN PK2'!F81,'24'!$F$3:$F$1000,'FEED IN PK2'!H81)</f>
        <v>0</v>
      </c>
      <c r="AH81" s="62">
        <f>SUMIFS('25'!$P$237:$P$1000,'25'!$G$237:$G$1000,'FEED IN PK2'!F81,'25'!$F$237:$F$1000,'FEED IN PK2'!H81)</f>
        <v>0</v>
      </c>
      <c r="AI81" s="62">
        <f>SUMIFS('26'!$P$3:$P$1000,'26'!$G$3:$G$1000,'FEED IN PK2'!F81,'26'!$F$3:$F$1000,'FEED IN PK2'!H81)</f>
        <v>0</v>
      </c>
      <c r="AJ81" s="62">
        <f>SUMIFS('27'!$P$71:$P$1000,'27'!$G$71:$G$1000,'FEED IN PK2'!F81,'27'!$F$71:$F$1000,'FEED IN PK2'!H81)</f>
        <v>0</v>
      </c>
      <c r="AK81" s="62">
        <f>SUMIFS('28'!$P$3:$P$1000,'28'!$G$3:$G$1000,'FEED IN PK2'!F81,'28'!$F$3:$F$1000,'FEED IN PK2'!H81)</f>
        <v>0</v>
      </c>
      <c r="AL81" s="62">
        <f>SUMIFS('29'!$P$3:$P$1000,'29'!$G$3:$G$1000,'FEED IN PK2'!F81,'29'!$F$3:$F$1000,'FEED IN PK2'!H81)</f>
        <v>0</v>
      </c>
      <c r="AM81" s="62">
        <f>SUMIFS('30'!$P$3:$P$1000,'30'!$G$3:$G$1000,'FEED IN PK2'!F81,'30'!$F$3:$F$1000,'FEED IN PK2'!H81)</f>
        <v>0</v>
      </c>
      <c r="AN81" s="62">
        <f>SUMIFS('31'!$P$3:$P$1000,'31'!$G$3:$G$1000,'FEED IN PK2'!F81,'31'!$F$3:$F$1000,'FEED IN PK2'!H81)</f>
        <v>0</v>
      </c>
      <c r="AO81" s="50" t="e">
        <f t="shared" si="2"/>
        <v>#VALUE!</v>
      </c>
    </row>
    <row r="82" spans="2:41" ht="15.75" x14ac:dyDescent="0.25">
      <c r="B82" s="17">
        <v>23</v>
      </c>
      <c r="C82" s="6">
        <v>984</v>
      </c>
      <c r="D82" s="15" t="s">
        <v>33</v>
      </c>
      <c r="E82" s="15">
        <v>25</v>
      </c>
      <c r="F82" s="4">
        <v>984</v>
      </c>
      <c r="G82" s="9"/>
      <c r="H82" s="70" t="s">
        <v>251</v>
      </c>
      <c r="I82" s="15">
        <v>25</v>
      </c>
      <c r="J82" s="62">
        <f>SUMIFS('1'!$P$3:$P$1000,'1'!$G$3:$G$1000,'FEED IN PK2'!F82,'1'!$F$3:$F$1000,'FEED IN PK2'!H82)</f>
        <v>0</v>
      </c>
      <c r="K82" s="62">
        <f>SUMIFS('2'!$P$69:$P$1000,'2'!$G$69:$G$1000,'FEED IN PK2'!F82,'2'!$F$69:$F$1000,'FEED IN PK2'!H82)</f>
        <v>0</v>
      </c>
      <c r="L82" s="62">
        <f>SUMIFS('3'!$P$3:$P$1000,'3'!$G$3:$G$1000,'FEED IN PK2'!F82,'3'!$F$3:$F$1000,'FEED IN PK2'!H82)</f>
        <v>0</v>
      </c>
      <c r="M82" s="62">
        <f>SUMIFS('4'!$P$69:$P$998,'4'!$G$69:$G$998,'FEED IN PK2'!F82,'4'!$F$69:$F$998,'FEED IN PK2'!H82)</f>
        <v>0</v>
      </c>
      <c r="N82" s="62">
        <f>SUMIFS('5'!$P$63:$P$1000,'5'!$G$63:$G$1000,'FEED IN PK2'!F82,'5'!$F$63:$F$1000,'FEED IN PK2'!H82)</f>
        <v>0</v>
      </c>
      <c r="O82" s="62">
        <f>SUMIFS('6'!$P$3:$P$1000,'6'!$G$3:$G$1000,'FEED IN PK2'!F82,'6'!$F$3:$F$1000,'FEED IN PK2'!H82)</f>
        <v>0</v>
      </c>
      <c r="P82" s="62">
        <f>SUMIFS('7'!$P$3:$P$1000,'7'!$G$3:$G$1000,'FEED IN PK2'!F82,'7'!$F$3:$F$1000,'FEED IN PK2'!H82)</f>
        <v>0</v>
      </c>
      <c r="Q82" s="62">
        <f>SUMIFS('8'!$P$3:$P$1000,'8'!$G$3:$G$1000,'FEED IN PK2'!F82,'8'!$F$3:$F$1000,'FEED IN PK2'!H82)</f>
        <v>0</v>
      </c>
      <c r="R82" s="62">
        <f>SUMIFS('9'!$P$3:$P$1000,'9'!$G$3:$G$1000,'FEED IN PK2'!F82,'9'!$F$3:$F$1000,'FEED IN PK2'!H82)</f>
        <v>0</v>
      </c>
      <c r="S82" s="62">
        <f>SUMIFS('10'!$P$271:$P$998,'10'!$G$271:$G$998,'FEED IN PK2'!F82,'10'!$F$271:$F$998,'FEED IN PK2'!H82)</f>
        <v>0</v>
      </c>
      <c r="T82" s="62">
        <f>SUMIFS('11'!$P$3:$P$1000,'11'!$G$3:$G$1000,'FEED IN PK2'!F82,'11'!$F$3:$F$1000,'FEED IN PK2'!H82)</f>
        <v>0</v>
      </c>
      <c r="U82" s="62">
        <f>SUMIFS('12'!$P$3:$P$1000,'12'!$G$3:$G$1000,'FEED IN PK2'!F82,'12'!$F$3:$F$1000,'FEED IN PK2'!H82)</f>
        <v>0</v>
      </c>
      <c r="V82" s="62">
        <f>SUMIFS('13'!$P$3:$P$1000,'13'!$G$3:$G$1000,'FEED IN PK2'!F82,'13'!$F$3:$F$1000,'FEED IN PK2'!H82)</f>
        <v>0</v>
      </c>
      <c r="W82" s="62">
        <f>SUMIFS('14'!$P$3:$P$1000,'14'!$G$3:$G$1000,'FEED IN PK2'!F82,'14'!$F$3:$F$1000,'FEED IN PK2'!H82)</f>
        <v>0</v>
      </c>
      <c r="X82" s="62">
        <f>SUMIFS('15'!$P$3:$P$1000,'15'!$G$3:$G$1000,'FEED IN PK2'!F82,'15'!$F$3:$F$1000,'FEED IN PK2'!H82)</f>
        <v>0</v>
      </c>
      <c r="Y82" s="62">
        <f>SUMIFS('16'!$P$77:$P$1000,'16'!$G$77:$G$1000,'FEED IN PK2'!F82,'16'!$F$77:$F$1000,'FEED IN PK2'!H82)</f>
        <v>0</v>
      </c>
      <c r="Z82" s="62">
        <f>SUMIFS('17'!$P$77:$P$998,'17'!$G$77:$G$998,'FEED IN PK2'!F82,'17'!$F$77:$F$998,'FEED IN PK2'!H82)</f>
        <v>0</v>
      </c>
      <c r="AA82" s="62" t="e">
        <f>SUMIFS('18'!$P$3:$P$1000,'18'!$G$324:$G$1000,'FEED IN PK2'!F82,'18'!$F$324:$F$1000,'FEED IN PK2'!H82)</f>
        <v>#VALUE!</v>
      </c>
      <c r="AB82" s="62">
        <f>SUMIFS('19'!$P$3:$P$1000,'19'!$G$3:$G$1000,'FEED IN PK2'!F82,'19'!$F$3:$F$1000,'FEED IN PK2'!H82)</f>
        <v>0</v>
      </c>
      <c r="AC82" s="62" t="e">
        <f>SUMIFS('20'!$P$69:$P$1000,'20'!$G$580:$G$1000,'FEED IN PK2'!F82,'20'!$F$580:$F$1000,'FEED IN PK2'!H82)</f>
        <v>#VALUE!</v>
      </c>
      <c r="AD82" s="62" t="e">
        <f>SUMIFS('21'!$P$34:$P$1000,'21'!$G$387:$G$1000,'FEED IN PK2'!F82,'21'!$F$387:$F$1000,'FEED IN PK2'!H82)</f>
        <v>#VALUE!</v>
      </c>
      <c r="AE82" s="62">
        <f>SUMIFS('22'!$P$3:$P$1000,'22'!$G$3:$G$1000,'FEED IN PK2'!F82,'22'!$F$3:$F$1000,'FEED IN PK2'!H82)</f>
        <v>0</v>
      </c>
      <c r="AF82" s="62">
        <f>SUMIFS('23'!$P$58:$P$999,'23'!$G$58:$G$999,'FEED IN PK2'!F82,'23'!$F$58:$F$999,'FEED IN PK2'!H82)</f>
        <v>0</v>
      </c>
      <c r="AG82" s="62">
        <f>SUMIFS('24'!$P$3:$P$1000,'24'!$G$3:$G$1000,'FEED IN PK2'!F82,'24'!$F$3:$F$1000,'FEED IN PK2'!H82)</f>
        <v>0</v>
      </c>
      <c r="AH82" s="62">
        <f>SUMIFS('25'!$P$237:$P$1000,'25'!$G$237:$G$1000,'FEED IN PK2'!F82,'25'!$F$237:$F$1000,'FEED IN PK2'!H82)</f>
        <v>0</v>
      </c>
      <c r="AI82" s="62">
        <f>SUMIFS('26'!$P$3:$P$1000,'26'!$G$3:$G$1000,'FEED IN PK2'!F82,'26'!$F$3:$F$1000,'FEED IN PK2'!H82)</f>
        <v>0</v>
      </c>
      <c r="AJ82" s="62">
        <f>SUMIFS('27'!$P$71:$P$1000,'27'!$G$71:$G$1000,'FEED IN PK2'!F82,'27'!$F$71:$F$1000,'FEED IN PK2'!H82)</f>
        <v>0</v>
      </c>
      <c r="AK82" s="62">
        <f>SUMIFS('28'!$P$3:$P$1000,'28'!$G$3:$G$1000,'FEED IN PK2'!F82,'28'!$F$3:$F$1000,'FEED IN PK2'!H82)</f>
        <v>0</v>
      </c>
      <c r="AL82" s="62">
        <f>SUMIFS('29'!$P$3:$P$1000,'29'!$G$3:$G$1000,'FEED IN PK2'!F82,'29'!$F$3:$F$1000,'FEED IN PK2'!H82)</f>
        <v>0</v>
      </c>
      <c r="AM82" s="62">
        <f>SUMIFS('30'!$P$3:$P$1000,'30'!$G$3:$G$1000,'FEED IN PK2'!F82,'30'!$F$3:$F$1000,'FEED IN PK2'!H82)</f>
        <v>0</v>
      </c>
      <c r="AN82" s="62">
        <f>SUMIFS('31'!$P$3:$P$1000,'31'!$G$3:$G$1000,'FEED IN PK2'!F82,'31'!$F$3:$F$1000,'FEED IN PK2'!H82)</f>
        <v>0</v>
      </c>
      <c r="AO82" s="50" t="e">
        <f t="shared" si="2"/>
        <v>#VALUE!</v>
      </c>
    </row>
    <row r="83" spans="2:41" ht="18.75" x14ac:dyDescent="0.25">
      <c r="B83" s="60" t="s">
        <v>56</v>
      </c>
      <c r="C83" s="63"/>
      <c r="D83" s="63"/>
      <c r="E83" s="63"/>
      <c r="F83" s="63"/>
      <c r="G83" s="63"/>
      <c r="H83" s="70" t="s">
        <v>251</v>
      </c>
      <c r="I83" s="63"/>
      <c r="J83" s="62">
        <f>SUMIFS('1'!$P$3:$P$1000,'1'!$G$3:$G$1000,'FEED IN PK2'!F83,'1'!$F$3:$F$1000,'FEED IN PK2'!H83)</f>
        <v>0</v>
      </c>
      <c r="K83" s="62">
        <f>SUMIFS('2'!$P$69:$P$1000,'2'!$G$69:$G$1000,'FEED IN PK2'!F83,'2'!$F$69:$F$1000,'FEED IN PK2'!H83)</f>
        <v>0</v>
      </c>
      <c r="L83" s="62">
        <f>SUMIFS('3'!$P$3:$P$1000,'3'!$G$3:$G$1000,'FEED IN PK2'!F83,'3'!$F$3:$F$1000,'FEED IN PK2'!H83)</f>
        <v>0</v>
      </c>
      <c r="M83" s="62">
        <f>SUMIFS('4'!$P$69:$P$998,'4'!$G$69:$G$998,'FEED IN PK2'!F83,'4'!$F$69:$F$998,'FEED IN PK2'!H83)</f>
        <v>0</v>
      </c>
      <c r="N83" s="62">
        <f>SUMIFS('5'!$P$63:$P$1000,'5'!$G$63:$G$1000,'FEED IN PK2'!F83,'5'!$F$63:$F$1000,'FEED IN PK2'!H83)</f>
        <v>0</v>
      </c>
      <c r="O83" s="62">
        <f>SUMIFS('6'!$P$3:$P$1000,'6'!$G$3:$G$1000,'FEED IN PK2'!F83,'6'!$F$3:$F$1000,'FEED IN PK2'!H83)</f>
        <v>0</v>
      </c>
      <c r="P83" s="62">
        <f>SUMIFS('7'!$P$3:$P$1000,'7'!$G$3:$G$1000,'FEED IN PK2'!F83,'7'!$F$3:$F$1000,'FEED IN PK2'!H83)</f>
        <v>0</v>
      </c>
      <c r="Q83" s="62">
        <f>SUMIFS('8'!$P$3:$P$1000,'8'!$G$3:$G$1000,'FEED IN PK2'!F83,'8'!$F$3:$F$1000,'FEED IN PK2'!H83)</f>
        <v>0</v>
      </c>
      <c r="R83" s="62">
        <f>SUMIFS('9'!$P$3:$P$1000,'9'!$G$3:$G$1000,'FEED IN PK2'!F83,'9'!$F$3:$F$1000,'FEED IN PK2'!H83)</f>
        <v>0</v>
      </c>
      <c r="S83" s="62">
        <f>SUMIFS('10'!$P$271:$P$998,'10'!$G$271:$G$998,'FEED IN PK2'!F83,'10'!$F$271:$F$998,'FEED IN PK2'!H83)</f>
        <v>0</v>
      </c>
      <c r="T83" s="62">
        <f>SUMIFS('11'!$P$3:$P$1000,'11'!$G$3:$G$1000,'FEED IN PK2'!F83,'11'!$F$3:$F$1000,'FEED IN PK2'!H83)</f>
        <v>0</v>
      </c>
      <c r="U83" s="62">
        <f>SUMIFS('12'!$P$3:$P$1000,'12'!$G$3:$G$1000,'FEED IN PK2'!F83,'12'!$F$3:$F$1000,'FEED IN PK2'!H83)</f>
        <v>0</v>
      </c>
      <c r="V83" s="62">
        <f>SUMIFS('13'!$P$3:$P$1000,'13'!$G$3:$G$1000,'FEED IN PK2'!F83,'13'!$F$3:$F$1000,'FEED IN PK2'!H83)</f>
        <v>0</v>
      </c>
      <c r="W83" s="62">
        <f>SUMIFS('14'!$P$3:$P$1000,'14'!$G$3:$G$1000,'FEED IN PK2'!F83,'14'!$F$3:$F$1000,'FEED IN PK2'!H83)</f>
        <v>0</v>
      </c>
      <c r="X83" s="62">
        <f>SUMIFS('15'!$P$3:$P$1000,'15'!$G$3:$G$1000,'FEED IN PK2'!F83,'15'!$F$3:$F$1000,'FEED IN PK2'!H83)</f>
        <v>0</v>
      </c>
      <c r="Y83" s="62">
        <f>SUMIFS('16'!$P$77:$P$1000,'16'!$G$77:$G$1000,'FEED IN PK2'!F83,'16'!$F$77:$F$1000,'FEED IN PK2'!H83)</f>
        <v>0</v>
      </c>
      <c r="Z83" s="62">
        <f>SUMIFS('17'!$P$77:$P$998,'17'!$G$77:$G$998,'FEED IN PK2'!F83,'17'!$F$77:$F$998,'FEED IN PK2'!H83)</f>
        <v>0</v>
      </c>
      <c r="AA83" s="62" t="e">
        <f>SUMIFS('18'!$P$3:$P$1000,'18'!$G$324:$G$1000,'FEED IN PK2'!F83,'18'!$F$324:$F$1000,'FEED IN PK2'!H83)</f>
        <v>#VALUE!</v>
      </c>
      <c r="AB83" s="62">
        <f>SUMIFS('19'!$P$3:$P$1000,'19'!$G$3:$G$1000,'FEED IN PK2'!F83,'19'!$F$3:$F$1000,'FEED IN PK2'!H83)</f>
        <v>0</v>
      </c>
      <c r="AC83" s="62" t="e">
        <f>SUMIFS('20'!$P$69:$P$1000,'20'!$G$580:$G$1000,'FEED IN PK2'!F83,'20'!$F$580:$F$1000,'FEED IN PK2'!H83)</f>
        <v>#VALUE!</v>
      </c>
      <c r="AD83" s="62" t="e">
        <f>SUMIFS('21'!$P$34:$P$1000,'21'!$G$387:$G$1000,'FEED IN PK2'!F83,'21'!$F$387:$F$1000,'FEED IN PK2'!H83)</f>
        <v>#VALUE!</v>
      </c>
      <c r="AE83" s="62">
        <f>SUMIFS('22'!$P$3:$P$1000,'22'!$G$3:$G$1000,'FEED IN PK2'!F83,'22'!$F$3:$F$1000,'FEED IN PK2'!H83)</f>
        <v>0</v>
      </c>
      <c r="AF83" s="62">
        <f>SUMIFS('23'!$P$58:$P$999,'23'!$G$58:$G$999,'FEED IN PK2'!F83,'23'!$F$58:$F$999,'FEED IN PK2'!H83)</f>
        <v>0</v>
      </c>
      <c r="AG83" s="62">
        <f>SUMIFS('24'!$P$3:$P$1000,'24'!$G$3:$G$1000,'FEED IN PK2'!F83,'24'!$F$3:$F$1000,'FEED IN PK2'!H83)</f>
        <v>0</v>
      </c>
      <c r="AH83" s="62">
        <f>SUMIFS('25'!$P$237:$P$1000,'25'!$G$237:$G$1000,'FEED IN PK2'!F83,'25'!$F$237:$F$1000,'FEED IN PK2'!H83)</f>
        <v>0</v>
      </c>
      <c r="AI83" s="62">
        <f>SUMIFS('26'!$P$3:$P$1000,'26'!$G$3:$G$1000,'FEED IN PK2'!F83,'26'!$F$3:$F$1000,'FEED IN PK2'!H83)</f>
        <v>0</v>
      </c>
      <c r="AJ83" s="62">
        <f>SUMIFS('27'!$P$71:$P$1000,'27'!$G$71:$G$1000,'FEED IN PK2'!F83,'27'!$F$71:$F$1000,'FEED IN PK2'!H83)</f>
        <v>0</v>
      </c>
      <c r="AK83" s="62">
        <f>SUMIFS('28'!$P$3:$P$1000,'28'!$G$3:$G$1000,'FEED IN PK2'!F83,'28'!$F$3:$F$1000,'FEED IN PK2'!H83)</f>
        <v>0</v>
      </c>
      <c r="AL83" s="62">
        <f>SUMIFS('29'!$P$3:$P$1000,'29'!$G$3:$G$1000,'FEED IN PK2'!F83,'29'!$F$3:$F$1000,'FEED IN PK2'!H83)</f>
        <v>0</v>
      </c>
      <c r="AM83" s="62">
        <f>SUMIFS('30'!$P$3:$P$1000,'30'!$G$3:$G$1000,'FEED IN PK2'!F83,'30'!$F$3:$F$1000,'FEED IN PK2'!H83)</f>
        <v>0</v>
      </c>
      <c r="AN83" s="62">
        <f>SUMIFS('31'!$P$3:$P$1000,'31'!$G$3:$G$1000,'FEED IN PK2'!F83,'31'!$F$3:$F$1000,'FEED IN PK2'!H83)</f>
        <v>0</v>
      </c>
      <c r="AO83" s="50" t="e">
        <f t="shared" si="2"/>
        <v>#VALUE!</v>
      </c>
    </row>
    <row r="84" spans="2:41" ht="15.75" x14ac:dyDescent="0.25">
      <c r="B84" s="17">
        <v>1</v>
      </c>
      <c r="C84" s="6" t="s">
        <v>58</v>
      </c>
      <c r="D84" s="7" t="s">
        <v>10</v>
      </c>
      <c r="E84" s="15">
        <v>25</v>
      </c>
      <c r="F84" s="4" t="s">
        <v>58</v>
      </c>
      <c r="G84" s="9"/>
      <c r="H84" s="70" t="s">
        <v>251</v>
      </c>
      <c r="I84" s="15">
        <v>25</v>
      </c>
      <c r="J84" s="62">
        <f>SUMIFS('1'!$P$3:$P$1000,'1'!$G$3:$G$1000,'FEED IN PK2'!F84,'1'!$F$3:$F$1000,'FEED IN PK2'!H84)</f>
        <v>0</v>
      </c>
      <c r="K84" s="62">
        <f>SUMIFS('2'!$P$69:$P$1000,'2'!$G$69:$G$1000,'FEED IN PK2'!F84,'2'!$F$69:$F$1000,'FEED IN PK2'!H84)</f>
        <v>0</v>
      </c>
      <c r="L84" s="62">
        <f>SUMIFS('3'!$P$3:$P$1000,'3'!$G$3:$G$1000,'FEED IN PK2'!F84,'3'!$F$3:$F$1000,'FEED IN PK2'!H84)</f>
        <v>0</v>
      </c>
      <c r="M84" s="62">
        <f>SUMIFS('4'!$P$69:$P$998,'4'!$G$69:$G$998,'FEED IN PK2'!F84,'4'!$F$69:$F$998,'FEED IN PK2'!H84)</f>
        <v>0</v>
      </c>
      <c r="N84" s="62">
        <f>SUMIFS('5'!$P$63:$P$1000,'5'!$G$63:$G$1000,'FEED IN PK2'!F84,'5'!$F$63:$F$1000,'FEED IN PK2'!H84)</f>
        <v>0</v>
      </c>
      <c r="O84" s="62">
        <f>SUMIFS('6'!$P$3:$P$1000,'6'!$G$3:$G$1000,'FEED IN PK2'!F84,'6'!$F$3:$F$1000,'FEED IN PK2'!H84)</f>
        <v>0</v>
      </c>
      <c r="P84" s="62">
        <f>SUMIFS('7'!$P$3:$P$1000,'7'!$G$3:$G$1000,'FEED IN PK2'!F84,'7'!$F$3:$F$1000,'FEED IN PK2'!H84)</f>
        <v>0</v>
      </c>
      <c r="Q84" s="62">
        <f>SUMIFS('8'!$P$3:$P$1000,'8'!$G$3:$G$1000,'FEED IN PK2'!F84,'8'!$F$3:$F$1000,'FEED IN PK2'!H84)</f>
        <v>0</v>
      </c>
      <c r="R84" s="62">
        <f>SUMIFS('9'!$P$3:$P$1000,'9'!$G$3:$G$1000,'FEED IN PK2'!F84,'9'!$F$3:$F$1000,'FEED IN PK2'!H84)</f>
        <v>0</v>
      </c>
      <c r="S84" s="62">
        <f>SUMIFS('10'!$P$271:$P$998,'10'!$G$271:$G$998,'FEED IN PK2'!F84,'10'!$F$271:$F$998,'FEED IN PK2'!H84)</f>
        <v>0</v>
      </c>
      <c r="T84" s="62">
        <f>SUMIFS('11'!$P$3:$P$1000,'11'!$G$3:$G$1000,'FEED IN PK2'!F84,'11'!$F$3:$F$1000,'FEED IN PK2'!H84)</f>
        <v>0</v>
      </c>
      <c r="U84" s="62">
        <f>SUMIFS('12'!$P$3:$P$1000,'12'!$G$3:$G$1000,'FEED IN PK2'!F84,'12'!$F$3:$F$1000,'FEED IN PK2'!H84)</f>
        <v>0</v>
      </c>
      <c r="V84" s="62">
        <f>SUMIFS('13'!$P$3:$P$1000,'13'!$G$3:$G$1000,'FEED IN PK2'!F84,'13'!$F$3:$F$1000,'FEED IN PK2'!H84)</f>
        <v>0</v>
      </c>
      <c r="W84" s="62">
        <f>SUMIFS('14'!$P$3:$P$1000,'14'!$G$3:$G$1000,'FEED IN PK2'!F84,'14'!$F$3:$F$1000,'FEED IN PK2'!H84)</f>
        <v>0</v>
      </c>
      <c r="X84" s="62">
        <f>SUMIFS('15'!$P$3:$P$1000,'15'!$G$3:$G$1000,'FEED IN PK2'!F84,'15'!$F$3:$F$1000,'FEED IN PK2'!H84)</f>
        <v>0</v>
      </c>
      <c r="Y84" s="62">
        <f>SUMIFS('16'!$P$77:$P$1000,'16'!$G$77:$G$1000,'FEED IN PK2'!F84,'16'!$F$77:$F$1000,'FEED IN PK2'!H84)</f>
        <v>0</v>
      </c>
      <c r="Z84" s="62">
        <f>SUMIFS('17'!$P$77:$P$998,'17'!$G$77:$G$998,'FEED IN PK2'!F84,'17'!$F$77:$F$998,'FEED IN PK2'!H84)</f>
        <v>0</v>
      </c>
      <c r="AA84" s="62" t="e">
        <f>SUMIFS('18'!$P$3:$P$1000,'18'!$G$324:$G$1000,'FEED IN PK2'!F84,'18'!$F$324:$F$1000,'FEED IN PK2'!H84)</f>
        <v>#VALUE!</v>
      </c>
      <c r="AB84" s="62">
        <f>SUMIFS('19'!$P$3:$P$1000,'19'!$G$3:$G$1000,'FEED IN PK2'!F84,'19'!$F$3:$F$1000,'FEED IN PK2'!H84)</f>
        <v>0</v>
      </c>
      <c r="AC84" s="62" t="e">
        <f>SUMIFS('20'!$P$69:$P$1000,'20'!$G$580:$G$1000,'FEED IN PK2'!F84,'20'!$F$580:$F$1000,'FEED IN PK2'!H84)</f>
        <v>#VALUE!</v>
      </c>
      <c r="AD84" s="62" t="e">
        <f>SUMIFS('21'!$P$34:$P$1000,'21'!$G$387:$G$1000,'FEED IN PK2'!F84,'21'!$F$387:$F$1000,'FEED IN PK2'!H84)</f>
        <v>#VALUE!</v>
      </c>
      <c r="AE84" s="62">
        <f>SUMIFS('22'!$P$3:$P$1000,'22'!$G$3:$G$1000,'FEED IN PK2'!F84,'22'!$F$3:$F$1000,'FEED IN PK2'!H84)</f>
        <v>0</v>
      </c>
      <c r="AF84" s="62">
        <f>SUMIFS('23'!$P$58:$P$999,'23'!$G$58:$G$999,'FEED IN PK2'!F84,'23'!$F$58:$F$999,'FEED IN PK2'!H84)</f>
        <v>0</v>
      </c>
      <c r="AG84" s="62">
        <f>SUMIFS('24'!$P$3:$P$1000,'24'!$G$3:$G$1000,'FEED IN PK2'!F84,'24'!$F$3:$F$1000,'FEED IN PK2'!H84)</f>
        <v>0</v>
      </c>
      <c r="AH84" s="62">
        <f>SUMIFS('25'!$P$237:$P$1000,'25'!$G$237:$G$1000,'FEED IN PK2'!F84,'25'!$F$237:$F$1000,'FEED IN PK2'!H84)</f>
        <v>0</v>
      </c>
      <c r="AI84" s="62">
        <f>SUMIFS('26'!$P$3:$P$1000,'26'!$G$3:$G$1000,'FEED IN PK2'!F84,'26'!$F$3:$F$1000,'FEED IN PK2'!H84)</f>
        <v>0</v>
      </c>
      <c r="AJ84" s="62">
        <f>SUMIFS('27'!$P$71:$P$1000,'27'!$G$71:$G$1000,'FEED IN PK2'!F84,'27'!$F$71:$F$1000,'FEED IN PK2'!H84)</f>
        <v>0</v>
      </c>
      <c r="AK84" s="62">
        <f>SUMIFS('28'!$P$3:$P$1000,'28'!$G$3:$G$1000,'FEED IN PK2'!F84,'28'!$F$3:$F$1000,'FEED IN PK2'!H84)</f>
        <v>0</v>
      </c>
      <c r="AL84" s="62">
        <f>SUMIFS('29'!$P$3:$P$1000,'29'!$G$3:$G$1000,'FEED IN PK2'!F84,'29'!$F$3:$F$1000,'FEED IN PK2'!H84)</f>
        <v>0</v>
      </c>
      <c r="AM84" s="62">
        <f>SUMIFS('30'!$P$3:$P$1000,'30'!$G$3:$G$1000,'FEED IN PK2'!F84,'30'!$F$3:$F$1000,'FEED IN PK2'!H84)</f>
        <v>0</v>
      </c>
      <c r="AN84" s="62">
        <f>SUMIFS('31'!$P$3:$P$1000,'31'!$G$3:$G$1000,'FEED IN PK2'!F84,'31'!$F$3:$F$1000,'FEED IN PK2'!H84)</f>
        <v>0</v>
      </c>
      <c r="AO84" s="50" t="e">
        <f t="shared" si="2"/>
        <v>#VALUE!</v>
      </c>
    </row>
    <row r="85" spans="2:41" ht="15.75" x14ac:dyDescent="0.25">
      <c r="B85" s="17">
        <v>2</v>
      </c>
      <c r="C85" s="6" t="s">
        <v>57</v>
      </c>
      <c r="D85" s="7" t="s">
        <v>10</v>
      </c>
      <c r="E85" s="15">
        <v>25</v>
      </c>
      <c r="F85" s="4" t="s">
        <v>57</v>
      </c>
      <c r="G85" s="9"/>
      <c r="H85" s="70" t="s">
        <v>251</v>
      </c>
      <c r="I85" s="15">
        <v>25</v>
      </c>
      <c r="J85" s="62">
        <f>SUMIFS('1'!$P$3:$P$1000,'1'!$G$3:$G$1000,'FEED IN PK2'!F85,'1'!$F$3:$F$1000,'FEED IN PK2'!H85)</f>
        <v>0</v>
      </c>
      <c r="K85" s="62">
        <f>SUMIFS('2'!$P$69:$P$1000,'2'!$G$69:$G$1000,'FEED IN PK2'!F85,'2'!$F$69:$F$1000,'FEED IN PK2'!H85)</f>
        <v>0</v>
      </c>
      <c r="L85" s="62">
        <f>SUMIFS('3'!$P$3:$P$1000,'3'!$G$3:$G$1000,'FEED IN PK2'!F85,'3'!$F$3:$F$1000,'FEED IN PK2'!H85)</f>
        <v>0</v>
      </c>
      <c r="M85" s="62">
        <f>SUMIFS('4'!$P$69:$P$998,'4'!$G$69:$G$998,'FEED IN PK2'!F85,'4'!$F$69:$F$998,'FEED IN PK2'!H85)</f>
        <v>0</v>
      </c>
      <c r="N85" s="62">
        <f>SUMIFS('5'!$P$63:$P$1000,'5'!$G$63:$G$1000,'FEED IN PK2'!F85,'5'!$F$63:$F$1000,'FEED IN PK2'!H85)</f>
        <v>0</v>
      </c>
      <c r="O85" s="62">
        <f>SUMIFS('6'!$P$3:$P$1000,'6'!$G$3:$G$1000,'FEED IN PK2'!F85,'6'!$F$3:$F$1000,'FEED IN PK2'!H85)</f>
        <v>0</v>
      </c>
      <c r="P85" s="62">
        <f>SUMIFS('7'!$P$3:$P$1000,'7'!$G$3:$G$1000,'FEED IN PK2'!F85,'7'!$F$3:$F$1000,'FEED IN PK2'!H85)</f>
        <v>0</v>
      </c>
      <c r="Q85" s="62">
        <f>SUMIFS('8'!$P$3:$P$1000,'8'!$G$3:$G$1000,'FEED IN PK2'!F85,'8'!$F$3:$F$1000,'FEED IN PK2'!H85)</f>
        <v>0</v>
      </c>
      <c r="R85" s="62">
        <f>SUMIFS('9'!$P$3:$P$1000,'9'!$G$3:$G$1000,'FEED IN PK2'!F85,'9'!$F$3:$F$1000,'FEED IN PK2'!H85)</f>
        <v>0</v>
      </c>
      <c r="S85" s="62">
        <f>SUMIFS('10'!$P$271:$P$998,'10'!$G$271:$G$998,'FEED IN PK2'!F85,'10'!$F$271:$F$998,'FEED IN PK2'!H85)</f>
        <v>0</v>
      </c>
      <c r="T85" s="62">
        <f>SUMIFS('11'!$P$3:$P$1000,'11'!$G$3:$G$1000,'FEED IN PK2'!F85,'11'!$F$3:$F$1000,'FEED IN PK2'!H85)</f>
        <v>0</v>
      </c>
      <c r="U85" s="62">
        <f>SUMIFS('12'!$P$3:$P$1000,'12'!$G$3:$G$1000,'FEED IN PK2'!F85,'12'!$F$3:$F$1000,'FEED IN PK2'!H85)</f>
        <v>0</v>
      </c>
      <c r="V85" s="62">
        <f>SUMIFS('13'!$P$3:$P$1000,'13'!$G$3:$G$1000,'FEED IN PK2'!F85,'13'!$F$3:$F$1000,'FEED IN PK2'!H85)</f>
        <v>0</v>
      </c>
      <c r="W85" s="62">
        <f>SUMIFS('14'!$P$3:$P$1000,'14'!$G$3:$G$1000,'FEED IN PK2'!F85,'14'!$F$3:$F$1000,'FEED IN PK2'!H85)</f>
        <v>0</v>
      </c>
      <c r="X85" s="62">
        <f>SUMIFS('15'!$P$3:$P$1000,'15'!$G$3:$G$1000,'FEED IN PK2'!F85,'15'!$F$3:$F$1000,'FEED IN PK2'!H85)</f>
        <v>0</v>
      </c>
      <c r="Y85" s="62">
        <f>SUMIFS('16'!$P$77:$P$1000,'16'!$G$77:$G$1000,'FEED IN PK2'!F85,'16'!$F$77:$F$1000,'FEED IN PK2'!H85)</f>
        <v>0</v>
      </c>
      <c r="Z85" s="62">
        <f>SUMIFS('17'!$P$77:$P$998,'17'!$G$77:$G$998,'FEED IN PK2'!F85,'17'!$F$77:$F$998,'FEED IN PK2'!H85)</f>
        <v>0</v>
      </c>
      <c r="AA85" s="62" t="e">
        <f>SUMIFS('18'!$P$3:$P$1000,'18'!$G$324:$G$1000,'FEED IN PK2'!F85,'18'!$F$324:$F$1000,'FEED IN PK2'!H85)</f>
        <v>#VALUE!</v>
      </c>
      <c r="AB85" s="62">
        <f>SUMIFS('19'!$P$3:$P$1000,'19'!$G$3:$G$1000,'FEED IN PK2'!F85,'19'!$F$3:$F$1000,'FEED IN PK2'!H85)</f>
        <v>0</v>
      </c>
      <c r="AC85" s="62" t="e">
        <f>SUMIFS('20'!$P$69:$P$1000,'20'!$G$580:$G$1000,'FEED IN PK2'!F85,'20'!$F$580:$F$1000,'FEED IN PK2'!H85)</f>
        <v>#VALUE!</v>
      </c>
      <c r="AD85" s="62" t="e">
        <f>SUMIFS('21'!$P$34:$P$1000,'21'!$G$387:$G$1000,'FEED IN PK2'!F85,'21'!$F$387:$F$1000,'FEED IN PK2'!H85)</f>
        <v>#VALUE!</v>
      </c>
      <c r="AE85" s="62">
        <f>SUMIFS('22'!$P$3:$P$1000,'22'!$G$3:$G$1000,'FEED IN PK2'!F85,'22'!$F$3:$F$1000,'FEED IN PK2'!H85)</f>
        <v>0</v>
      </c>
      <c r="AF85" s="62">
        <f>SUMIFS('23'!$P$58:$P$999,'23'!$G$58:$G$999,'FEED IN PK2'!F85,'23'!$F$58:$F$999,'FEED IN PK2'!H85)</f>
        <v>0</v>
      </c>
      <c r="AG85" s="62">
        <f>SUMIFS('24'!$P$3:$P$1000,'24'!$G$3:$G$1000,'FEED IN PK2'!F85,'24'!$F$3:$F$1000,'FEED IN PK2'!H85)</f>
        <v>0</v>
      </c>
      <c r="AH85" s="62">
        <f>SUMIFS('25'!$P$237:$P$1000,'25'!$G$237:$G$1000,'FEED IN PK2'!F85,'25'!$F$237:$F$1000,'FEED IN PK2'!H85)</f>
        <v>0</v>
      </c>
      <c r="AI85" s="62">
        <f>SUMIFS('26'!$P$3:$P$1000,'26'!$G$3:$G$1000,'FEED IN PK2'!F85,'26'!$F$3:$F$1000,'FEED IN PK2'!H85)</f>
        <v>0</v>
      </c>
      <c r="AJ85" s="62">
        <f>SUMIFS('27'!$P$71:$P$1000,'27'!$G$71:$G$1000,'FEED IN PK2'!F85,'27'!$F$71:$F$1000,'FEED IN PK2'!H85)</f>
        <v>0</v>
      </c>
      <c r="AK85" s="62">
        <f>SUMIFS('28'!$P$3:$P$1000,'28'!$G$3:$G$1000,'FEED IN PK2'!F85,'28'!$F$3:$F$1000,'FEED IN PK2'!H85)</f>
        <v>0</v>
      </c>
      <c r="AL85" s="62">
        <f>SUMIFS('29'!$P$3:$P$1000,'29'!$G$3:$G$1000,'FEED IN PK2'!F85,'29'!$F$3:$F$1000,'FEED IN PK2'!H85)</f>
        <v>0</v>
      </c>
      <c r="AM85" s="62">
        <f>SUMIFS('30'!$P$3:$P$1000,'30'!$G$3:$G$1000,'FEED IN PK2'!F85,'30'!$F$3:$F$1000,'FEED IN PK2'!H85)</f>
        <v>0</v>
      </c>
      <c r="AN85" s="62">
        <f>SUMIFS('31'!$P$3:$P$1000,'31'!$G$3:$G$1000,'FEED IN PK2'!F85,'31'!$F$3:$F$1000,'FEED IN PK2'!H85)</f>
        <v>0</v>
      </c>
      <c r="AO85" s="50" t="e">
        <f t="shared" si="2"/>
        <v>#VALUE!</v>
      </c>
    </row>
    <row r="86" spans="2:41" ht="15.75" x14ac:dyDescent="0.25">
      <c r="B86" s="17">
        <v>3</v>
      </c>
      <c r="C86" s="6" t="s">
        <v>62</v>
      </c>
      <c r="D86" s="7" t="s">
        <v>17</v>
      </c>
      <c r="E86" s="15">
        <v>25</v>
      </c>
      <c r="F86" s="6" t="s">
        <v>62</v>
      </c>
      <c r="G86" s="9"/>
      <c r="H86" s="70" t="s">
        <v>251</v>
      </c>
      <c r="I86" s="15">
        <v>25</v>
      </c>
      <c r="J86" s="62">
        <f>SUMIFS('1'!$P$3:$P$1000,'1'!$G$3:$G$1000,'FEED IN PK2'!F86,'1'!$F$3:$F$1000,'FEED IN PK2'!H86)</f>
        <v>0</v>
      </c>
      <c r="K86" s="62">
        <f>SUMIFS('2'!$P$69:$P$1000,'2'!$G$69:$G$1000,'FEED IN PK2'!F86,'2'!$F$69:$F$1000,'FEED IN PK2'!H86)</f>
        <v>0</v>
      </c>
      <c r="L86" s="62">
        <f>SUMIFS('3'!$P$3:$P$1000,'3'!$G$3:$G$1000,'FEED IN PK2'!F86,'3'!$F$3:$F$1000,'FEED IN PK2'!H86)</f>
        <v>0</v>
      </c>
      <c r="M86" s="62">
        <f>SUMIFS('4'!$P$69:$P$998,'4'!$G$69:$G$998,'FEED IN PK2'!F86,'4'!$F$69:$F$998,'FEED IN PK2'!H86)</f>
        <v>0</v>
      </c>
      <c r="N86" s="62">
        <f>SUMIFS('5'!$P$63:$P$1000,'5'!$G$63:$G$1000,'FEED IN PK2'!F86,'5'!$F$63:$F$1000,'FEED IN PK2'!H86)</f>
        <v>0</v>
      </c>
      <c r="O86" s="62">
        <f>SUMIFS('6'!$P$3:$P$1000,'6'!$G$3:$G$1000,'FEED IN PK2'!F86,'6'!$F$3:$F$1000,'FEED IN PK2'!H86)</f>
        <v>0</v>
      </c>
      <c r="P86" s="62">
        <f>SUMIFS('7'!$P$3:$P$1000,'7'!$G$3:$G$1000,'FEED IN PK2'!F86,'7'!$F$3:$F$1000,'FEED IN PK2'!H86)</f>
        <v>0</v>
      </c>
      <c r="Q86" s="62">
        <f>SUMIFS('8'!$P$3:$P$1000,'8'!$G$3:$G$1000,'FEED IN PK2'!F86,'8'!$F$3:$F$1000,'FEED IN PK2'!H86)</f>
        <v>0</v>
      </c>
      <c r="R86" s="62">
        <f>SUMIFS('9'!$P$3:$P$1000,'9'!$G$3:$G$1000,'FEED IN PK2'!F86,'9'!$F$3:$F$1000,'FEED IN PK2'!H86)</f>
        <v>0</v>
      </c>
      <c r="S86" s="62">
        <f>SUMIFS('10'!$P$271:$P$998,'10'!$G$271:$G$998,'FEED IN PK2'!F86,'10'!$F$271:$F$998,'FEED IN PK2'!H86)</f>
        <v>0</v>
      </c>
      <c r="T86" s="62">
        <f>SUMIFS('11'!$P$3:$P$1000,'11'!$G$3:$G$1000,'FEED IN PK2'!F86,'11'!$F$3:$F$1000,'FEED IN PK2'!H86)</f>
        <v>0</v>
      </c>
      <c r="U86" s="62">
        <f>SUMIFS('12'!$P$3:$P$1000,'12'!$G$3:$G$1000,'FEED IN PK2'!F86,'12'!$F$3:$F$1000,'FEED IN PK2'!H86)</f>
        <v>0</v>
      </c>
      <c r="V86" s="62">
        <f>SUMIFS('13'!$P$3:$P$1000,'13'!$G$3:$G$1000,'FEED IN PK2'!F86,'13'!$F$3:$F$1000,'FEED IN PK2'!H86)</f>
        <v>0</v>
      </c>
      <c r="W86" s="62">
        <f>SUMIFS('14'!$P$3:$P$1000,'14'!$G$3:$G$1000,'FEED IN PK2'!F86,'14'!$F$3:$F$1000,'FEED IN PK2'!H86)</f>
        <v>0</v>
      </c>
      <c r="X86" s="62">
        <f>SUMIFS('15'!$P$3:$P$1000,'15'!$G$3:$G$1000,'FEED IN PK2'!F86,'15'!$F$3:$F$1000,'FEED IN PK2'!H86)</f>
        <v>0</v>
      </c>
      <c r="Y86" s="62">
        <f>SUMIFS('16'!$P$77:$P$1000,'16'!$G$77:$G$1000,'FEED IN PK2'!F86,'16'!$F$77:$F$1000,'FEED IN PK2'!H86)</f>
        <v>0</v>
      </c>
      <c r="Z86" s="62">
        <f>SUMIFS('17'!$P$77:$P$998,'17'!$G$77:$G$998,'FEED IN PK2'!F86,'17'!$F$77:$F$998,'FEED IN PK2'!H86)</f>
        <v>0</v>
      </c>
      <c r="AA86" s="62" t="e">
        <f>SUMIFS('18'!$P$3:$P$1000,'18'!$G$324:$G$1000,'FEED IN PK2'!F86,'18'!$F$324:$F$1000,'FEED IN PK2'!H86)</f>
        <v>#VALUE!</v>
      </c>
      <c r="AB86" s="62">
        <f>SUMIFS('19'!$P$3:$P$1000,'19'!$G$3:$G$1000,'FEED IN PK2'!F86,'19'!$F$3:$F$1000,'FEED IN PK2'!H86)</f>
        <v>0</v>
      </c>
      <c r="AC86" s="62" t="e">
        <f>SUMIFS('20'!$P$69:$P$1000,'20'!$G$580:$G$1000,'FEED IN PK2'!F86,'20'!$F$580:$F$1000,'FEED IN PK2'!H86)</f>
        <v>#VALUE!</v>
      </c>
      <c r="AD86" s="62" t="e">
        <f>SUMIFS('21'!$P$34:$P$1000,'21'!$G$387:$G$1000,'FEED IN PK2'!F86,'21'!$F$387:$F$1000,'FEED IN PK2'!H86)</f>
        <v>#VALUE!</v>
      </c>
      <c r="AE86" s="62">
        <f>SUMIFS('22'!$P$3:$P$1000,'22'!$G$3:$G$1000,'FEED IN PK2'!F86,'22'!$F$3:$F$1000,'FEED IN PK2'!H86)</f>
        <v>0</v>
      </c>
      <c r="AF86" s="62">
        <f>SUMIFS('23'!$P$58:$P$999,'23'!$G$58:$G$999,'FEED IN PK2'!F86,'23'!$F$58:$F$999,'FEED IN PK2'!H86)</f>
        <v>0</v>
      </c>
      <c r="AG86" s="62">
        <f>SUMIFS('24'!$P$3:$P$1000,'24'!$G$3:$G$1000,'FEED IN PK2'!F86,'24'!$F$3:$F$1000,'FEED IN PK2'!H86)</f>
        <v>0</v>
      </c>
      <c r="AH86" s="62">
        <f>SUMIFS('25'!$P$237:$P$1000,'25'!$G$237:$G$1000,'FEED IN PK2'!F86,'25'!$F$237:$F$1000,'FEED IN PK2'!H86)</f>
        <v>0</v>
      </c>
      <c r="AI86" s="62">
        <f>SUMIFS('26'!$P$3:$P$1000,'26'!$G$3:$G$1000,'FEED IN PK2'!F86,'26'!$F$3:$F$1000,'FEED IN PK2'!H86)</f>
        <v>0</v>
      </c>
      <c r="AJ86" s="62">
        <f>SUMIFS('27'!$P$71:$P$1000,'27'!$G$71:$G$1000,'FEED IN PK2'!F86,'27'!$F$71:$F$1000,'FEED IN PK2'!H86)</f>
        <v>0</v>
      </c>
      <c r="AK86" s="62">
        <f>SUMIFS('28'!$P$3:$P$1000,'28'!$G$3:$G$1000,'FEED IN PK2'!F86,'28'!$F$3:$F$1000,'FEED IN PK2'!H86)</f>
        <v>0</v>
      </c>
      <c r="AL86" s="62">
        <f>SUMIFS('29'!$P$3:$P$1000,'29'!$G$3:$G$1000,'FEED IN PK2'!F86,'29'!$F$3:$F$1000,'FEED IN PK2'!H86)</f>
        <v>0</v>
      </c>
      <c r="AM86" s="62">
        <f>SUMIFS('30'!$P$3:$P$1000,'30'!$G$3:$G$1000,'FEED IN PK2'!F86,'30'!$F$3:$F$1000,'FEED IN PK2'!H86)</f>
        <v>0</v>
      </c>
      <c r="AN86" s="62">
        <f>SUMIFS('31'!$P$3:$P$1000,'31'!$G$3:$G$1000,'FEED IN PK2'!F86,'31'!$F$3:$F$1000,'FEED IN PK2'!H86)</f>
        <v>0</v>
      </c>
      <c r="AO86" s="50" t="e">
        <f t="shared" si="2"/>
        <v>#VALUE!</v>
      </c>
    </row>
    <row r="87" spans="2:41" ht="15.75" x14ac:dyDescent="0.25">
      <c r="B87" s="17">
        <v>4</v>
      </c>
      <c r="C87" s="6" t="s">
        <v>59</v>
      </c>
      <c r="D87" s="7" t="s">
        <v>34</v>
      </c>
      <c r="E87" s="15">
        <v>25</v>
      </c>
      <c r="F87" s="4" t="s">
        <v>59</v>
      </c>
      <c r="G87" s="9"/>
      <c r="H87" s="70" t="s">
        <v>251</v>
      </c>
      <c r="I87" s="15">
        <v>25</v>
      </c>
      <c r="J87" s="62">
        <f>SUMIFS('1'!$P$3:$P$1000,'1'!$G$3:$G$1000,'FEED IN PK2'!F87,'1'!$F$3:$F$1000,'FEED IN PK2'!H87)</f>
        <v>0</v>
      </c>
      <c r="K87" s="62">
        <f>SUMIFS('2'!$P$69:$P$1000,'2'!$G$69:$G$1000,'FEED IN PK2'!F87,'2'!$F$69:$F$1000,'FEED IN PK2'!H87)</f>
        <v>0</v>
      </c>
      <c r="L87" s="62">
        <f>SUMIFS('3'!$P$3:$P$1000,'3'!$G$3:$G$1000,'FEED IN PK2'!F87,'3'!$F$3:$F$1000,'FEED IN PK2'!H87)</f>
        <v>0</v>
      </c>
      <c r="M87" s="62">
        <f>SUMIFS('4'!$P$69:$P$998,'4'!$G$69:$G$998,'FEED IN PK2'!F87,'4'!$F$69:$F$998,'FEED IN PK2'!H87)</f>
        <v>0</v>
      </c>
      <c r="N87" s="62">
        <f>SUMIFS('5'!$P$63:$P$1000,'5'!$G$63:$G$1000,'FEED IN PK2'!F87,'5'!$F$63:$F$1000,'FEED IN PK2'!H87)</f>
        <v>0</v>
      </c>
      <c r="O87" s="62">
        <f>SUMIFS('6'!$P$3:$P$1000,'6'!$G$3:$G$1000,'FEED IN PK2'!F87,'6'!$F$3:$F$1000,'FEED IN PK2'!H87)</f>
        <v>0</v>
      </c>
      <c r="P87" s="62">
        <f>SUMIFS('7'!$P$3:$P$1000,'7'!$G$3:$G$1000,'FEED IN PK2'!F87,'7'!$F$3:$F$1000,'FEED IN PK2'!H87)</f>
        <v>0</v>
      </c>
      <c r="Q87" s="62">
        <f>SUMIFS('8'!$P$3:$P$1000,'8'!$G$3:$G$1000,'FEED IN PK2'!F87,'8'!$F$3:$F$1000,'FEED IN PK2'!H87)</f>
        <v>0</v>
      </c>
      <c r="R87" s="62">
        <f>SUMIFS('9'!$P$3:$P$1000,'9'!$G$3:$G$1000,'FEED IN PK2'!F87,'9'!$F$3:$F$1000,'FEED IN PK2'!H87)</f>
        <v>0</v>
      </c>
      <c r="S87" s="62">
        <f>SUMIFS('10'!$P$271:$P$998,'10'!$G$271:$G$998,'FEED IN PK2'!F87,'10'!$F$271:$F$998,'FEED IN PK2'!H87)</f>
        <v>0</v>
      </c>
      <c r="T87" s="62">
        <f>SUMIFS('11'!$P$3:$P$1000,'11'!$G$3:$G$1000,'FEED IN PK2'!F87,'11'!$F$3:$F$1000,'FEED IN PK2'!H87)</f>
        <v>0</v>
      </c>
      <c r="U87" s="62">
        <f>SUMIFS('12'!$P$3:$P$1000,'12'!$G$3:$G$1000,'FEED IN PK2'!F87,'12'!$F$3:$F$1000,'FEED IN PK2'!H87)</f>
        <v>0</v>
      </c>
      <c r="V87" s="62">
        <f>SUMIFS('13'!$P$3:$P$1000,'13'!$G$3:$G$1000,'FEED IN PK2'!F87,'13'!$F$3:$F$1000,'FEED IN PK2'!H87)</f>
        <v>0</v>
      </c>
      <c r="W87" s="62">
        <f>SUMIFS('14'!$P$3:$P$1000,'14'!$G$3:$G$1000,'FEED IN PK2'!F87,'14'!$F$3:$F$1000,'FEED IN PK2'!H87)</f>
        <v>0</v>
      </c>
      <c r="X87" s="62">
        <f>SUMIFS('15'!$P$3:$P$1000,'15'!$G$3:$G$1000,'FEED IN PK2'!F87,'15'!$F$3:$F$1000,'FEED IN PK2'!H87)</f>
        <v>0</v>
      </c>
      <c r="Y87" s="62">
        <f>SUMIFS('16'!$P$77:$P$1000,'16'!$G$77:$G$1000,'FEED IN PK2'!F87,'16'!$F$77:$F$1000,'FEED IN PK2'!H87)</f>
        <v>0</v>
      </c>
      <c r="Z87" s="62">
        <f>SUMIFS('17'!$P$77:$P$998,'17'!$G$77:$G$998,'FEED IN PK2'!F87,'17'!$F$77:$F$998,'FEED IN PK2'!H87)</f>
        <v>0</v>
      </c>
      <c r="AA87" s="62" t="e">
        <f>SUMIFS('18'!$P$3:$P$1000,'18'!$G$324:$G$1000,'FEED IN PK2'!F87,'18'!$F$324:$F$1000,'FEED IN PK2'!H87)</f>
        <v>#VALUE!</v>
      </c>
      <c r="AB87" s="62">
        <f>SUMIFS('19'!$P$3:$P$1000,'19'!$G$3:$G$1000,'FEED IN PK2'!F87,'19'!$F$3:$F$1000,'FEED IN PK2'!H87)</f>
        <v>0</v>
      </c>
      <c r="AC87" s="62" t="e">
        <f>SUMIFS('20'!$P$69:$P$1000,'20'!$G$580:$G$1000,'FEED IN PK2'!F87,'20'!$F$580:$F$1000,'FEED IN PK2'!H87)</f>
        <v>#VALUE!</v>
      </c>
      <c r="AD87" s="62" t="e">
        <f>SUMIFS('21'!$P$34:$P$1000,'21'!$G$387:$G$1000,'FEED IN PK2'!F87,'21'!$F$387:$F$1000,'FEED IN PK2'!H87)</f>
        <v>#VALUE!</v>
      </c>
      <c r="AE87" s="62">
        <f>SUMIFS('22'!$P$3:$P$1000,'22'!$G$3:$G$1000,'FEED IN PK2'!F87,'22'!$F$3:$F$1000,'FEED IN PK2'!H87)</f>
        <v>0</v>
      </c>
      <c r="AF87" s="62">
        <f>SUMIFS('23'!$P$58:$P$999,'23'!$G$58:$G$999,'FEED IN PK2'!F87,'23'!$F$58:$F$999,'FEED IN PK2'!H87)</f>
        <v>0</v>
      </c>
      <c r="AG87" s="62">
        <f>SUMIFS('24'!$P$3:$P$1000,'24'!$G$3:$G$1000,'FEED IN PK2'!F87,'24'!$F$3:$F$1000,'FEED IN PK2'!H87)</f>
        <v>0</v>
      </c>
      <c r="AH87" s="62">
        <f>SUMIFS('25'!$P$237:$P$1000,'25'!$G$237:$G$1000,'FEED IN PK2'!F87,'25'!$F$237:$F$1000,'FEED IN PK2'!H87)</f>
        <v>0</v>
      </c>
      <c r="AI87" s="62">
        <f>SUMIFS('26'!$P$3:$P$1000,'26'!$G$3:$G$1000,'FEED IN PK2'!F87,'26'!$F$3:$F$1000,'FEED IN PK2'!H87)</f>
        <v>0</v>
      </c>
      <c r="AJ87" s="62">
        <f>SUMIFS('27'!$P$71:$P$1000,'27'!$G$71:$G$1000,'FEED IN PK2'!F87,'27'!$F$71:$F$1000,'FEED IN PK2'!H87)</f>
        <v>0</v>
      </c>
      <c r="AK87" s="62">
        <f>SUMIFS('28'!$P$3:$P$1000,'28'!$G$3:$G$1000,'FEED IN PK2'!F87,'28'!$F$3:$F$1000,'FEED IN PK2'!H87)</f>
        <v>0</v>
      </c>
      <c r="AL87" s="62">
        <f>SUMIFS('29'!$P$3:$P$1000,'29'!$G$3:$G$1000,'FEED IN PK2'!F87,'29'!$F$3:$F$1000,'FEED IN PK2'!H87)</f>
        <v>0</v>
      </c>
      <c r="AM87" s="62">
        <f>SUMIFS('30'!$P$3:$P$1000,'30'!$G$3:$G$1000,'FEED IN PK2'!F87,'30'!$F$3:$F$1000,'FEED IN PK2'!H87)</f>
        <v>0</v>
      </c>
      <c r="AN87" s="62">
        <f>SUMIFS('31'!$P$3:$P$1000,'31'!$G$3:$G$1000,'FEED IN PK2'!F87,'31'!$F$3:$F$1000,'FEED IN PK2'!H87)</f>
        <v>0</v>
      </c>
      <c r="AO87" s="50" t="e">
        <f t="shared" si="2"/>
        <v>#VALUE!</v>
      </c>
    </row>
    <row r="88" spans="2:41" ht="15.75" x14ac:dyDescent="0.25">
      <c r="B88" s="17">
        <v>5</v>
      </c>
      <c r="C88" s="6" t="s">
        <v>60</v>
      </c>
      <c r="D88" s="7" t="s">
        <v>33</v>
      </c>
      <c r="E88" s="15">
        <v>25</v>
      </c>
      <c r="F88" s="4" t="s">
        <v>60</v>
      </c>
      <c r="G88" s="9"/>
      <c r="H88" s="70" t="s">
        <v>251</v>
      </c>
      <c r="I88" s="15">
        <v>25</v>
      </c>
      <c r="J88" s="62">
        <f>SUMIFS('1'!$P$3:$P$1000,'1'!$G$3:$G$1000,'FEED IN PK2'!F88,'1'!$F$3:$F$1000,'FEED IN PK2'!H88)</f>
        <v>0</v>
      </c>
      <c r="K88" s="62">
        <f>SUMIFS('2'!$P$69:$P$1000,'2'!$G$69:$G$1000,'FEED IN PK2'!F88,'2'!$F$69:$F$1000,'FEED IN PK2'!H88)</f>
        <v>0</v>
      </c>
      <c r="L88" s="62">
        <f>SUMIFS('3'!$P$3:$P$1000,'3'!$G$3:$G$1000,'FEED IN PK2'!F88,'3'!$F$3:$F$1000,'FEED IN PK2'!H88)</f>
        <v>0</v>
      </c>
      <c r="M88" s="62">
        <f>SUMIFS('4'!$P$69:$P$998,'4'!$G$69:$G$998,'FEED IN PK2'!F88,'4'!$F$69:$F$998,'FEED IN PK2'!H88)</f>
        <v>0</v>
      </c>
      <c r="N88" s="62">
        <f>SUMIFS('5'!$P$63:$P$1000,'5'!$G$63:$G$1000,'FEED IN PK2'!F88,'5'!$F$63:$F$1000,'FEED IN PK2'!H88)</f>
        <v>0</v>
      </c>
      <c r="O88" s="62">
        <f>SUMIFS('6'!$P$3:$P$1000,'6'!$G$3:$G$1000,'FEED IN PK2'!F88,'6'!$F$3:$F$1000,'FEED IN PK2'!H88)</f>
        <v>0</v>
      </c>
      <c r="P88" s="62">
        <f>SUMIFS('7'!$P$3:$P$1000,'7'!$G$3:$G$1000,'FEED IN PK2'!F88,'7'!$F$3:$F$1000,'FEED IN PK2'!H88)</f>
        <v>0</v>
      </c>
      <c r="Q88" s="62">
        <f>SUMIFS('8'!$P$3:$P$1000,'8'!$G$3:$G$1000,'FEED IN PK2'!F88,'8'!$F$3:$F$1000,'FEED IN PK2'!H88)</f>
        <v>0</v>
      </c>
      <c r="R88" s="62">
        <f>SUMIFS('9'!$P$3:$P$1000,'9'!$G$3:$G$1000,'FEED IN PK2'!F88,'9'!$F$3:$F$1000,'FEED IN PK2'!H88)</f>
        <v>0</v>
      </c>
      <c r="S88" s="62">
        <f>SUMIFS('10'!$P$271:$P$998,'10'!$G$271:$G$998,'FEED IN PK2'!F88,'10'!$F$271:$F$998,'FEED IN PK2'!H88)</f>
        <v>0</v>
      </c>
      <c r="T88" s="62">
        <f>SUMIFS('11'!$P$3:$P$1000,'11'!$G$3:$G$1000,'FEED IN PK2'!F88,'11'!$F$3:$F$1000,'FEED IN PK2'!H88)</f>
        <v>0</v>
      </c>
      <c r="U88" s="62">
        <f>SUMIFS('12'!$P$3:$P$1000,'12'!$G$3:$G$1000,'FEED IN PK2'!F88,'12'!$F$3:$F$1000,'FEED IN PK2'!H88)</f>
        <v>0</v>
      </c>
      <c r="V88" s="62">
        <f>SUMIFS('13'!$P$3:$P$1000,'13'!$G$3:$G$1000,'FEED IN PK2'!F88,'13'!$F$3:$F$1000,'FEED IN PK2'!H88)</f>
        <v>0</v>
      </c>
      <c r="W88" s="62">
        <f>SUMIFS('14'!$P$3:$P$1000,'14'!$G$3:$G$1000,'FEED IN PK2'!F88,'14'!$F$3:$F$1000,'FEED IN PK2'!H88)</f>
        <v>0</v>
      </c>
      <c r="X88" s="62">
        <f>SUMIFS('15'!$P$3:$P$1000,'15'!$G$3:$G$1000,'FEED IN PK2'!F88,'15'!$F$3:$F$1000,'FEED IN PK2'!H88)</f>
        <v>0</v>
      </c>
      <c r="Y88" s="62">
        <f>SUMIFS('16'!$P$77:$P$1000,'16'!$G$77:$G$1000,'FEED IN PK2'!F88,'16'!$F$77:$F$1000,'FEED IN PK2'!H88)</f>
        <v>0</v>
      </c>
      <c r="Z88" s="62">
        <f>SUMIFS('17'!$P$77:$P$998,'17'!$G$77:$G$998,'FEED IN PK2'!F88,'17'!$F$77:$F$998,'FEED IN PK2'!H88)</f>
        <v>0</v>
      </c>
      <c r="AA88" s="62" t="e">
        <f>SUMIFS('18'!$P$3:$P$1000,'18'!$G$324:$G$1000,'FEED IN PK2'!F88,'18'!$F$324:$F$1000,'FEED IN PK2'!H88)</f>
        <v>#VALUE!</v>
      </c>
      <c r="AB88" s="62">
        <f>SUMIFS('19'!$P$3:$P$1000,'19'!$G$3:$G$1000,'FEED IN PK2'!F88,'19'!$F$3:$F$1000,'FEED IN PK2'!H88)</f>
        <v>0</v>
      </c>
      <c r="AC88" s="62" t="e">
        <f>SUMIFS('20'!$P$69:$P$1000,'20'!$G$580:$G$1000,'FEED IN PK2'!F88,'20'!$F$580:$F$1000,'FEED IN PK2'!H88)</f>
        <v>#VALUE!</v>
      </c>
      <c r="AD88" s="62" t="e">
        <f>SUMIFS('21'!$P$34:$P$1000,'21'!$G$387:$G$1000,'FEED IN PK2'!F88,'21'!$F$387:$F$1000,'FEED IN PK2'!H88)</f>
        <v>#VALUE!</v>
      </c>
      <c r="AE88" s="62">
        <f>SUMIFS('22'!$P$3:$P$1000,'22'!$G$3:$G$1000,'FEED IN PK2'!F88,'22'!$F$3:$F$1000,'FEED IN PK2'!H88)</f>
        <v>0</v>
      </c>
      <c r="AF88" s="62">
        <f>SUMIFS('23'!$P$58:$P$999,'23'!$G$58:$G$999,'FEED IN PK2'!F88,'23'!$F$58:$F$999,'FEED IN PK2'!H88)</f>
        <v>0</v>
      </c>
      <c r="AG88" s="62">
        <f>SUMIFS('24'!$P$3:$P$1000,'24'!$G$3:$G$1000,'FEED IN PK2'!F88,'24'!$F$3:$F$1000,'FEED IN PK2'!H88)</f>
        <v>0</v>
      </c>
      <c r="AH88" s="62">
        <f>SUMIFS('25'!$P$237:$P$1000,'25'!$G$237:$G$1000,'FEED IN PK2'!F88,'25'!$F$237:$F$1000,'FEED IN PK2'!H88)</f>
        <v>0</v>
      </c>
      <c r="AI88" s="62">
        <f>SUMIFS('26'!$P$3:$P$1000,'26'!$G$3:$G$1000,'FEED IN PK2'!F88,'26'!$F$3:$F$1000,'FEED IN PK2'!H88)</f>
        <v>0</v>
      </c>
      <c r="AJ88" s="62">
        <f>SUMIFS('27'!$P$71:$P$1000,'27'!$G$71:$G$1000,'FEED IN PK2'!F88,'27'!$F$71:$F$1000,'FEED IN PK2'!H88)</f>
        <v>0</v>
      </c>
      <c r="AK88" s="62">
        <f>SUMIFS('28'!$P$3:$P$1000,'28'!$G$3:$G$1000,'FEED IN PK2'!F88,'28'!$F$3:$F$1000,'FEED IN PK2'!H88)</f>
        <v>0</v>
      </c>
      <c r="AL88" s="62">
        <f>SUMIFS('29'!$P$3:$P$1000,'29'!$G$3:$G$1000,'FEED IN PK2'!F88,'29'!$F$3:$F$1000,'FEED IN PK2'!H88)</f>
        <v>0</v>
      </c>
      <c r="AM88" s="62">
        <f>SUMIFS('30'!$P$3:$P$1000,'30'!$G$3:$G$1000,'FEED IN PK2'!F88,'30'!$F$3:$F$1000,'FEED IN PK2'!H88)</f>
        <v>0</v>
      </c>
      <c r="AN88" s="62">
        <f>SUMIFS('31'!$P$3:$P$1000,'31'!$G$3:$G$1000,'FEED IN PK2'!F88,'31'!$F$3:$F$1000,'FEED IN PK2'!H88)</f>
        <v>0</v>
      </c>
      <c r="AO88" s="50" t="e">
        <f t="shared" si="2"/>
        <v>#VALUE!</v>
      </c>
    </row>
    <row r="89" spans="2:41" ht="15.75" x14ac:dyDescent="0.25">
      <c r="B89" s="17">
        <v>6</v>
      </c>
      <c r="C89" s="6" t="s">
        <v>61</v>
      </c>
      <c r="D89" s="7" t="s">
        <v>33</v>
      </c>
      <c r="E89" s="15">
        <v>25</v>
      </c>
      <c r="F89" s="4" t="s">
        <v>61</v>
      </c>
      <c r="G89" s="9"/>
      <c r="H89" s="70" t="s">
        <v>251</v>
      </c>
      <c r="I89" s="15">
        <v>25</v>
      </c>
      <c r="J89" s="62">
        <f>SUMIFS('1'!$P$3:$P$1000,'1'!$G$3:$G$1000,'FEED IN PK2'!F89,'1'!$F$3:$F$1000,'FEED IN PK2'!H89)</f>
        <v>0</v>
      </c>
      <c r="K89" s="62">
        <f>SUMIFS('2'!$P$69:$P$1000,'2'!$G$69:$G$1000,'FEED IN PK2'!F89,'2'!$F$69:$F$1000,'FEED IN PK2'!H89)</f>
        <v>0</v>
      </c>
      <c r="L89" s="62">
        <f>SUMIFS('3'!$P$3:$P$1000,'3'!$G$3:$G$1000,'FEED IN PK2'!F89,'3'!$F$3:$F$1000,'FEED IN PK2'!H89)</f>
        <v>0</v>
      </c>
      <c r="M89" s="62">
        <f>SUMIFS('4'!$P$69:$P$998,'4'!$G$69:$G$998,'FEED IN PK2'!F89,'4'!$F$69:$F$998,'FEED IN PK2'!H89)</f>
        <v>0</v>
      </c>
      <c r="N89" s="62">
        <f>SUMIFS('5'!$P$63:$P$1000,'5'!$G$63:$G$1000,'FEED IN PK2'!F89,'5'!$F$63:$F$1000,'FEED IN PK2'!H89)</f>
        <v>0</v>
      </c>
      <c r="O89" s="62">
        <f>SUMIFS('6'!$P$3:$P$1000,'6'!$G$3:$G$1000,'FEED IN PK2'!F89,'6'!$F$3:$F$1000,'FEED IN PK2'!H89)</f>
        <v>0</v>
      </c>
      <c r="P89" s="62">
        <f>SUMIFS('7'!$P$3:$P$1000,'7'!$G$3:$G$1000,'FEED IN PK2'!F89,'7'!$F$3:$F$1000,'FEED IN PK2'!H89)</f>
        <v>0</v>
      </c>
      <c r="Q89" s="62">
        <f>SUMIFS('8'!$P$3:$P$1000,'8'!$G$3:$G$1000,'FEED IN PK2'!F89,'8'!$F$3:$F$1000,'FEED IN PK2'!H89)</f>
        <v>0</v>
      </c>
      <c r="R89" s="62">
        <f>SUMIFS('9'!$P$3:$P$1000,'9'!$G$3:$G$1000,'FEED IN PK2'!F89,'9'!$F$3:$F$1000,'FEED IN PK2'!H89)</f>
        <v>0</v>
      </c>
      <c r="S89" s="62">
        <f>SUMIFS('10'!$P$271:$P$998,'10'!$G$271:$G$998,'FEED IN PK2'!F89,'10'!$F$271:$F$998,'FEED IN PK2'!H89)</f>
        <v>0</v>
      </c>
      <c r="T89" s="62">
        <f>SUMIFS('11'!$P$3:$P$1000,'11'!$G$3:$G$1000,'FEED IN PK2'!F89,'11'!$F$3:$F$1000,'FEED IN PK2'!H89)</f>
        <v>0</v>
      </c>
      <c r="U89" s="62">
        <f>SUMIFS('12'!$P$3:$P$1000,'12'!$G$3:$G$1000,'FEED IN PK2'!F89,'12'!$F$3:$F$1000,'FEED IN PK2'!H89)</f>
        <v>0</v>
      </c>
      <c r="V89" s="62">
        <f>SUMIFS('13'!$P$3:$P$1000,'13'!$G$3:$G$1000,'FEED IN PK2'!F89,'13'!$F$3:$F$1000,'FEED IN PK2'!H89)</f>
        <v>0</v>
      </c>
      <c r="W89" s="62">
        <f>SUMIFS('14'!$P$3:$P$1000,'14'!$G$3:$G$1000,'FEED IN PK2'!F89,'14'!$F$3:$F$1000,'FEED IN PK2'!H89)</f>
        <v>0</v>
      </c>
      <c r="X89" s="62">
        <f>SUMIFS('15'!$P$3:$P$1000,'15'!$G$3:$G$1000,'FEED IN PK2'!F89,'15'!$F$3:$F$1000,'FEED IN PK2'!H89)</f>
        <v>0</v>
      </c>
      <c r="Y89" s="62">
        <f>SUMIFS('16'!$P$77:$P$1000,'16'!$G$77:$G$1000,'FEED IN PK2'!F89,'16'!$F$77:$F$1000,'FEED IN PK2'!H89)</f>
        <v>0</v>
      </c>
      <c r="Z89" s="62">
        <f>SUMIFS('17'!$P$77:$P$998,'17'!$G$77:$G$998,'FEED IN PK2'!F89,'17'!$F$77:$F$998,'FEED IN PK2'!H89)</f>
        <v>0</v>
      </c>
      <c r="AA89" s="62" t="e">
        <f>SUMIFS('18'!$P$3:$P$1000,'18'!$G$324:$G$1000,'FEED IN PK2'!F89,'18'!$F$324:$F$1000,'FEED IN PK2'!H89)</f>
        <v>#VALUE!</v>
      </c>
      <c r="AB89" s="62">
        <f>SUMIFS('19'!$P$3:$P$1000,'19'!$G$3:$G$1000,'FEED IN PK2'!F89,'19'!$F$3:$F$1000,'FEED IN PK2'!H89)</f>
        <v>0</v>
      </c>
      <c r="AC89" s="62" t="e">
        <f>SUMIFS('20'!$P$69:$P$1000,'20'!$G$580:$G$1000,'FEED IN PK2'!F89,'20'!$F$580:$F$1000,'FEED IN PK2'!H89)</f>
        <v>#VALUE!</v>
      </c>
      <c r="AD89" s="62" t="e">
        <f>SUMIFS('21'!$P$34:$P$1000,'21'!$G$387:$G$1000,'FEED IN PK2'!F89,'21'!$F$387:$F$1000,'FEED IN PK2'!H89)</f>
        <v>#VALUE!</v>
      </c>
      <c r="AE89" s="62">
        <f>SUMIFS('22'!$P$3:$P$1000,'22'!$G$3:$G$1000,'FEED IN PK2'!F89,'22'!$F$3:$F$1000,'FEED IN PK2'!H89)</f>
        <v>0</v>
      </c>
      <c r="AF89" s="62">
        <f>SUMIFS('23'!$P$58:$P$999,'23'!$G$58:$G$999,'FEED IN PK2'!F89,'23'!$F$58:$F$999,'FEED IN PK2'!H89)</f>
        <v>0</v>
      </c>
      <c r="AG89" s="62">
        <f>SUMIFS('24'!$P$3:$P$1000,'24'!$G$3:$G$1000,'FEED IN PK2'!F89,'24'!$F$3:$F$1000,'FEED IN PK2'!H89)</f>
        <v>0</v>
      </c>
      <c r="AH89" s="62">
        <f>SUMIFS('25'!$P$237:$P$1000,'25'!$G$237:$G$1000,'FEED IN PK2'!F89,'25'!$F$237:$F$1000,'FEED IN PK2'!H89)</f>
        <v>0</v>
      </c>
      <c r="AI89" s="62">
        <f>SUMIFS('26'!$P$3:$P$1000,'26'!$G$3:$G$1000,'FEED IN PK2'!F89,'26'!$F$3:$F$1000,'FEED IN PK2'!H89)</f>
        <v>0</v>
      </c>
      <c r="AJ89" s="62">
        <f>SUMIFS('27'!$P$71:$P$1000,'27'!$G$71:$G$1000,'FEED IN PK2'!F89,'27'!$F$71:$F$1000,'FEED IN PK2'!H89)</f>
        <v>0</v>
      </c>
      <c r="AK89" s="62">
        <f>SUMIFS('28'!$P$3:$P$1000,'28'!$G$3:$G$1000,'FEED IN PK2'!F89,'28'!$F$3:$F$1000,'FEED IN PK2'!H89)</f>
        <v>0</v>
      </c>
      <c r="AL89" s="62">
        <f>SUMIFS('29'!$P$3:$P$1000,'29'!$G$3:$G$1000,'FEED IN PK2'!F89,'29'!$F$3:$F$1000,'FEED IN PK2'!H89)</f>
        <v>0</v>
      </c>
      <c r="AM89" s="62">
        <f>SUMIFS('30'!$P$3:$P$1000,'30'!$G$3:$G$1000,'FEED IN PK2'!F89,'30'!$F$3:$F$1000,'FEED IN PK2'!H89)</f>
        <v>0</v>
      </c>
      <c r="AN89" s="62">
        <f>SUMIFS('31'!$P$3:$P$1000,'31'!$G$3:$G$1000,'FEED IN PK2'!F89,'31'!$F$3:$F$1000,'FEED IN PK2'!H89)</f>
        <v>0</v>
      </c>
      <c r="AO89" s="50" t="e">
        <f t="shared" si="2"/>
        <v>#VALUE!</v>
      </c>
    </row>
    <row r="90" spans="2:41" ht="15.75" x14ac:dyDescent="0.25">
      <c r="B90" s="17">
        <v>7</v>
      </c>
      <c r="C90" s="6" t="s">
        <v>62</v>
      </c>
      <c r="D90" s="7" t="s">
        <v>17</v>
      </c>
      <c r="E90" s="15">
        <v>25</v>
      </c>
      <c r="F90" s="4" t="s">
        <v>62</v>
      </c>
      <c r="G90" s="9"/>
      <c r="H90" s="70" t="s">
        <v>251</v>
      </c>
      <c r="I90" s="15">
        <v>25</v>
      </c>
      <c r="J90" s="62">
        <f>SUMIFS('1'!$P$3:$P$1000,'1'!$G$3:$G$1000,'FEED IN PK2'!F90,'1'!$F$3:$F$1000,'FEED IN PK2'!H90)</f>
        <v>0</v>
      </c>
      <c r="K90" s="62">
        <f>SUMIFS('2'!$P$69:$P$1000,'2'!$G$69:$G$1000,'FEED IN PK2'!F90,'2'!$F$69:$F$1000,'FEED IN PK2'!H90)</f>
        <v>0</v>
      </c>
      <c r="L90" s="62">
        <f>SUMIFS('3'!$P$3:$P$1000,'3'!$G$3:$G$1000,'FEED IN PK2'!F90,'3'!$F$3:$F$1000,'FEED IN PK2'!H90)</f>
        <v>0</v>
      </c>
      <c r="M90" s="62">
        <f>SUMIFS('4'!$P$69:$P$998,'4'!$G$69:$G$998,'FEED IN PK2'!F90,'4'!$F$69:$F$998,'FEED IN PK2'!H90)</f>
        <v>0</v>
      </c>
      <c r="N90" s="62">
        <f>SUMIFS('5'!$P$63:$P$1000,'5'!$G$63:$G$1000,'FEED IN PK2'!F90,'5'!$F$63:$F$1000,'FEED IN PK2'!H90)</f>
        <v>0</v>
      </c>
      <c r="O90" s="62">
        <f>SUMIFS('6'!$P$3:$P$1000,'6'!$G$3:$G$1000,'FEED IN PK2'!F90,'6'!$F$3:$F$1000,'FEED IN PK2'!H90)</f>
        <v>0</v>
      </c>
      <c r="P90" s="62">
        <f>SUMIFS('7'!$P$3:$P$1000,'7'!$G$3:$G$1000,'FEED IN PK2'!F90,'7'!$F$3:$F$1000,'FEED IN PK2'!H90)</f>
        <v>0</v>
      </c>
      <c r="Q90" s="62">
        <f>SUMIFS('8'!$P$3:$P$1000,'8'!$G$3:$G$1000,'FEED IN PK2'!F90,'8'!$F$3:$F$1000,'FEED IN PK2'!H90)</f>
        <v>0</v>
      </c>
      <c r="R90" s="62">
        <f>SUMIFS('9'!$P$3:$P$1000,'9'!$G$3:$G$1000,'FEED IN PK2'!F90,'9'!$F$3:$F$1000,'FEED IN PK2'!H90)</f>
        <v>0</v>
      </c>
      <c r="S90" s="62">
        <f>SUMIFS('10'!$P$271:$P$998,'10'!$G$271:$G$998,'FEED IN PK2'!F90,'10'!$F$271:$F$998,'FEED IN PK2'!H90)</f>
        <v>0</v>
      </c>
      <c r="T90" s="62">
        <f>SUMIFS('11'!$P$3:$P$1000,'11'!$G$3:$G$1000,'FEED IN PK2'!F90,'11'!$F$3:$F$1000,'FEED IN PK2'!H90)</f>
        <v>0</v>
      </c>
      <c r="U90" s="62">
        <f>SUMIFS('12'!$P$3:$P$1000,'12'!$G$3:$G$1000,'FEED IN PK2'!F90,'12'!$F$3:$F$1000,'FEED IN PK2'!H90)</f>
        <v>0</v>
      </c>
      <c r="V90" s="62">
        <f>SUMIFS('13'!$P$3:$P$1000,'13'!$G$3:$G$1000,'FEED IN PK2'!F90,'13'!$F$3:$F$1000,'FEED IN PK2'!H90)</f>
        <v>0</v>
      </c>
      <c r="W90" s="62">
        <f>SUMIFS('14'!$P$3:$P$1000,'14'!$G$3:$G$1000,'FEED IN PK2'!F90,'14'!$F$3:$F$1000,'FEED IN PK2'!H90)</f>
        <v>0</v>
      </c>
      <c r="X90" s="62">
        <f>SUMIFS('15'!$P$3:$P$1000,'15'!$G$3:$G$1000,'FEED IN PK2'!F90,'15'!$F$3:$F$1000,'FEED IN PK2'!H90)</f>
        <v>0</v>
      </c>
      <c r="Y90" s="62">
        <f>SUMIFS('16'!$P$77:$P$1000,'16'!$G$77:$G$1000,'FEED IN PK2'!F90,'16'!$F$77:$F$1000,'FEED IN PK2'!H90)</f>
        <v>0</v>
      </c>
      <c r="Z90" s="62">
        <f>SUMIFS('17'!$P$77:$P$998,'17'!$G$77:$G$998,'FEED IN PK2'!F90,'17'!$F$77:$F$998,'FEED IN PK2'!H90)</f>
        <v>0</v>
      </c>
      <c r="AA90" s="62" t="e">
        <f>SUMIFS('18'!$P$3:$P$1000,'18'!$G$324:$G$1000,'FEED IN PK2'!F90,'18'!$F$324:$F$1000,'FEED IN PK2'!H90)</f>
        <v>#VALUE!</v>
      </c>
      <c r="AB90" s="62">
        <f>SUMIFS('19'!$P$3:$P$1000,'19'!$G$3:$G$1000,'FEED IN PK2'!F90,'19'!$F$3:$F$1000,'FEED IN PK2'!H90)</f>
        <v>0</v>
      </c>
      <c r="AC90" s="62" t="e">
        <f>SUMIFS('20'!$P$69:$P$1000,'20'!$G$580:$G$1000,'FEED IN PK2'!F90,'20'!$F$580:$F$1000,'FEED IN PK2'!H90)</f>
        <v>#VALUE!</v>
      </c>
      <c r="AD90" s="62" t="e">
        <f>SUMIFS('21'!$P$34:$P$1000,'21'!$G$387:$G$1000,'FEED IN PK2'!F90,'21'!$F$387:$F$1000,'FEED IN PK2'!H90)</f>
        <v>#VALUE!</v>
      </c>
      <c r="AE90" s="62">
        <f>SUMIFS('22'!$P$3:$P$1000,'22'!$G$3:$G$1000,'FEED IN PK2'!F90,'22'!$F$3:$F$1000,'FEED IN PK2'!H90)</f>
        <v>0</v>
      </c>
      <c r="AF90" s="62">
        <f>SUMIFS('23'!$P$58:$P$999,'23'!$G$58:$G$999,'FEED IN PK2'!F90,'23'!$F$58:$F$999,'FEED IN PK2'!H90)</f>
        <v>0</v>
      </c>
      <c r="AG90" s="62">
        <f>SUMIFS('24'!$P$3:$P$1000,'24'!$G$3:$G$1000,'FEED IN PK2'!F90,'24'!$F$3:$F$1000,'FEED IN PK2'!H90)</f>
        <v>0</v>
      </c>
      <c r="AH90" s="62">
        <f>SUMIFS('25'!$P$237:$P$1000,'25'!$G$237:$G$1000,'FEED IN PK2'!F90,'25'!$F$237:$F$1000,'FEED IN PK2'!H90)</f>
        <v>0</v>
      </c>
      <c r="AI90" s="62">
        <f>SUMIFS('26'!$P$3:$P$1000,'26'!$G$3:$G$1000,'FEED IN PK2'!F90,'26'!$F$3:$F$1000,'FEED IN PK2'!H90)</f>
        <v>0</v>
      </c>
      <c r="AJ90" s="62">
        <f>SUMIFS('27'!$P$71:$P$1000,'27'!$G$71:$G$1000,'FEED IN PK2'!F90,'27'!$F$71:$F$1000,'FEED IN PK2'!H90)</f>
        <v>0</v>
      </c>
      <c r="AK90" s="62">
        <f>SUMIFS('28'!$P$3:$P$1000,'28'!$G$3:$G$1000,'FEED IN PK2'!F90,'28'!$F$3:$F$1000,'FEED IN PK2'!H90)</f>
        <v>0</v>
      </c>
      <c r="AL90" s="62">
        <f>SUMIFS('29'!$P$3:$P$1000,'29'!$G$3:$G$1000,'FEED IN PK2'!F90,'29'!$F$3:$F$1000,'FEED IN PK2'!H90)</f>
        <v>0</v>
      </c>
      <c r="AM90" s="62">
        <f>SUMIFS('30'!$P$3:$P$1000,'30'!$G$3:$G$1000,'FEED IN PK2'!F90,'30'!$F$3:$F$1000,'FEED IN PK2'!H90)</f>
        <v>0</v>
      </c>
      <c r="AN90" s="62">
        <f>SUMIFS('31'!$P$3:$P$1000,'31'!$G$3:$G$1000,'FEED IN PK2'!F90,'31'!$F$3:$F$1000,'FEED IN PK2'!H90)</f>
        <v>0</v>
      </c>
      <c r="AO90" s="50" t="e">
        <f t="shared" si="2"/>
        <v>#VALUE!</v>
      </c>
    </row>
    <row r="91" spans="2:41" ht="15.75" x14ac:dyDescent="0.25">
      <c r="B91" s="17">
        <v>8</v>
      </c>
      <c r="C91" s="6" t="s">
        <v>63</v>
      </c>
      <c r="D91" s="7" t="s">
        <v>33</v>
      </c>
      <c r="E91" s="15">
        <v>25</v>
      </c>
      <c r="F91" s="4" t="s">
        <v>63</v>
      </c>
      <c r="G91" s="9"/>
      <c r="H91" s="70" t="s">
        <v>251</v>
      </c>
      <c r="I91" s="15">
        <v>25</v>
      </c>
      <c r="J91" s="62">
        <f>SUMIFS('1'!$P$3:$P$1000,'1'!$G$3:$G$1000,'FEED IN PK2'!F91,'1'!$F$3:$F$1000,'FEED IN PK2'!H91)</f>
        <v>0</v>
      </c>
      <c r="K91" s="62">
        <f>SUMIFS('2'!$P$69:$P$1000,'2'!$G$69:$G$1000,'FEED IN PK2'!F91,'2'!$F$69:$F$1000,'FEED IN PK2'!H91)</f>
        <v>0</v>
      </c>
      <c r="L91" s="62">
        <f>SUMIFS('3'!$P$3:$P$1000,'3'!$G$3:$G$1000,'FEED IN PK2'!F91,'3'!$F$3:$F$1000,'FEED IN PK2'!H91)</f>
        <v>0</v>
      </c>
      <c r="M91" s="62">
        <f>SUMIFS('4'!$P$69:$P$998,'4'!$G$69:$G$998,'FEED IN PK2'!F91,'4'!$F$69:$F$998,'FEED IN PK2'!H91)</f>
        <v>0</v>
      </c>
      <c r="N91" s="62">
        <f>SUMIFS('5'!$P$63:$P$1000,'5'!$G$63:$G$1000,'FEED IN PK2'!F91,'5'!$F$63:$F$1000,'FEED IN PK2'!H91)</f>
        <v>9975</v>
      </c>
      <c r="O91" s="62">
        <f>SUMIFS('6'!$P$3:$P$1000,'6'!$G$3:$G$1000,'FEED IN PK2'!F91,'6'!$F$3:$F$1000,'FEED IN PK2'!H91)</f>
        <v>0</v>
      </c>
      <c r="P91" s="62">
        <f>SUMIFS('7'!$P$3:$P$1000,'7'!$G$3:$G$1000,'FEED IN PK2'!F91,'7'!$F$3:$F$1000,'FEED IN PK2'!H91)</f>
        <v>0</v>
      </c>
      <c r="Q91" s="62">
        <f>SUMIFS('8'!$P$3:$P$1000,'8'!$G$3:$G$1000,'FEED IN PK2'!F91,'8'!$F$3:$F$1000,'FEED IN PK2'!H91)</f>
        <v>0</v>
      </c>
      <c r="R91" s="62">
        <f>SUMIFS('9'!$P$3:$P$1000,'9'!$G$3:$G$1000,'FEED IN PK2'!F91,'9'!$F$3:$F$1000,'FEED IN PK2'!H91)</f>
        <v>12350</v>
      </c>
      <c r="S91" s="62">
        <f>SUMIFS('10'!$P$271:$P$998,'10'!$G$271:$G$998,'FEED IN PK2'!F91,'10'!$F$271:$F$998,'FEED IN PK2'!H91)</f>
        <v>0</v>
      </c>
      <c r="T91" s="62">
        <f>SUMIFS('11'!$P$3:$P$1000,'11'!$G$3:$G$1000,'FEED IN PK2'!F91,'11'!$F$3:$F$1000,'FEED IN PK2'!H91)</f>
        <v>17400</v>
      </c>
      <c r="U91" s="62">
        <f>SUMIFS('12'!$P$3:$P$1000,'12'!$G$3:$G$1000,'FEED IN PK2'!F91,'12'!$F$3:$F$1000,'FEED IN PK2'!H91)</f>
        <v>9850</v>
      </c>
      <c r="V91" s="62">
        <f>SUMIFS('13'!$P$3:$P$1000,'13'!$G$3:$G$1000,'FEED IN PK2'!F91,'13'!$F$3:$F$1000,'FEED IN PK2'!H91)</f>
        <v>0</v>
      </c>
      <c r="W91" s="62">
        <f>SUMIFS('14'!$P$3:$P$1000,'14'!$G$3:$G$1000,'FEED IN PK2'!F91,'14'!$F$3:$F$1000,'FEED IN PK2'!H91)</f>
        <v>9950</v>
      </c>
      <c r="X91" s="62">
        <f>SUMIFS('15'!$P$3:$P$1000,'15'!$G$3:$G$1000,'FEED IN PK2'!F91,'15'!$F$3:$F$1000,'FEED IN PK2'!H91)</f>
        <v>0</v>
      </c>
      <c r="Y91" s="62">
        <f>SUMIFS('16'!$P$77:$P$1000,'16'!$G$77:$G$1000,'FEED IN PK2'!F91,'16'!$F$77:$F$1000,'FEED IN PK2'!H91)</f>
        <v>0</v>
      </c>
      <c r="Z91" s="62">
        <f>SUMIFS('17'!$P$77:$P$998,'17'!$G$77:$G$998,'FEED IN PK2'!F91,'17'!$F$77:$F$998,'FEED IN PK2'!H91)</f>
        <v>0</v>
      </c>
      <c r="AA91" s="62" t="e">
        <f>SUMIFS('18'!$P$3:$P$1000,'18'!$G$324:$G$1000,'FEED IN PK2'!F91,'18'!$F$324:$F$1000,'FEED IN PK2'!H91)</f>
        <v>#VALUE!</v>
      </c>
      <c r="AB91" s="62">
        <f>SUMIFS('19'!$P$3:$P$1000,'19'!$G$3:$G$1000,'FEED IN PK2'!F91,'19'!$F$3:$F$1000,'FEED IN PK2'!H91)</f>
        <v>0</v>
      </c>
      <c r="AC91" s="62" t="e">
        <f>SUMIFS('20'!$P$69:$P$1000,'20'!$G$580:$G$1000,'FEED IN PK2'!F91,'20'!$F$580:$F$1000,'FEED IN PK2'!H91)</f>
        <v>#VALUE!</v>
      </c>
      <c r="AD91" s="62" t="e">
        <f>SUMIFS('21'!$P$34:$P$1000,'21'!$G$387:$G$1000,'FEED IN PK2'!F91,'21'!$F$387:$F$1000,'FEED IN PK2'!H91)</f>
        <v>#VALUE!</v>
      </c>
      <c r="AE91" s="62">
        <f>SUMIFS('22'!$P$3:$P$1000,'22'!$G$3:$G$1000,'FEED IN PK2'!F91,'22'!$F$3:$F$1000,'FEED IN PK2'!H91)</f>
        <v>0</v>
      </c>
      <c r="AF91" s="62">
        <f>SUMIFS('23'!$P$58:$P$999,'23'!$G$58:$G$999,'FEED IN PK2'!F91,'23'!$F$58:$F$999,'FEED IN PK2'!H91)</f>
        <v>0</v>
      </c>
      <c r="AG91" s="62">
        <f>SUMIFS('24'!$P$3:$P$1000,'24'!$G$3:$G$1000,'FEED IN PK2'!F91,'24'!$F$3:$F$1000,'FEED IN PK2'!H91)</f>
        <v>0</v>
      </c>
      <c r="AH91" s="62">
        <f>SUMIFS('25'!$P$237:$P$1000,'25'!$G$237:$G$1000,'FEED IN PK2'!F91,'25'!$F$237:$F$1000,'FEED IN PK2'!H91)</f>
        <v>0</v>
      </c>
      <c r="AI91" s="62">
        <f>SUMIFS('26'!$P$3:$P$1000,'26'!$G$3:$G$1000,'FEED IN PK2'!F91,'26'!$F$3:$F$1000,'FEED IN PK2'!H91)</f>
        <v>0</v>
      </c>
      <c r="AJ91" s="62">
        <f>SUMIFS('27'!$P$71:$P$1000,'27'!$G$71:$G$1000,'FEED IN PK2'!F91,'27'!$F$71:$F$1000,'FEED IN PK2'!H91)</f>
        <v>0</v>
      </c>
      <c r="AK91" s="62">
        <f>SUMIFS('28'!$P$3:$P$1000,'28'!$G$3:$G$1000,'FEED IN PK2'!F91,'28'!$F$3:$F$1000,'FEED IN PK2'!H91)</f>
        <v>0</v>
      </c>
      <c r="AL91" s="62">
        <f>SUMIFS('29'!$P$3:$P$1000,'29'!$G$3:$G$1000,'FEED IN PK2'!F91,'29'!$F$3:$F$1000,'FEED IN PK2'!H91)</f>
        <v>0</v>
      </c>
      <c r="AM91" s="62">
        <f>SUMIFS('30'!$P$3:$P$1000,'30'!$G$3:$G$1000,'FEED IN PK2'!F91,'30'!$F$3:$F$1000,'FEED IN PK2'!H91)</f>
        <v>0</v>
      </c>
      <c r="AN91" s="62">
        <f>SUMIFS('31'!$P$3:$P$1000,'31'!$G$3:$G$1000,'FEED IN PK2'!F91,'31'!$F$3:$F$1000,'FEED IN PK2'!H91)</f>
        <v>0</v>
      </c>
      <c r="AO91" s="50" t="e">
        <f t="shared" si="2"/>
        <v>#VALUE!</v>
      </c>
    </row>
    <row r="92" spans="2:41" ht="15.75" x14ac:dyDescent="0.25">
      <c r="B92" s="17">
        <v>9</v>
      </c>
      <c r="C92" s="6" t="s">
        <v>64</v>
      </c>
      <c r="D92" s="7" t="s">
        <v>17</v>
      </c>
      <c r="E92" s="15">
        <v>25</v>
      </c>
      <c r="F92" s="4" t="s">
        <v>64</v>
      </c>
      <c r="G92" s="9"/>
      <c r="H92" s="70" t="s">
        <v>251</v>
      </c>
      <c r="I92" s="15">
        <v>25</v>
      </c>
      <c r="J92" s="62">
        <f>SUMIFS('1'!$P$3:$P$1000,'1'!$G$3:$G$1000,'FEED IN PK2'!F92,'1'!$F$3:$F$1000,'FEED IN PK2'!H92)</f>
        <v>0</v>
      </c>
      <c r="K92" s="62">
        <f>SUMIFS('2'!$P$69:$P$1000,'2'!$G$69:$G$1000,'FEED IN PK2'!F92,'2'!$F$69:$F$1000,'FEED IN PK2'!H92)</f>
        <v>0</v>
      </c>
      <c r="L92" s="62">
        <f>SUMIFS('3'!$P$3:$P$1000,'3'!$G$3:$G$1000,'FEED IN PK2'!F92,'3'!$F$3:$F$1000,'FEED IN PK2'!H92)</f>
        <v>0</v>
      </c>
      <c r="M92" s="62">
        <f>SUMIFS('4'!$P$69:$P$998,'4'!$G$69:$G$998,'FEED IN PK2'!F92,'4'!$F$69:$F$998,'FEED IN PK2'!H92)</f>
        <v>0</v>
      </c>
      <c r="N92" s="62">
        <f>SUMIFS('5'!$P$63:$P$1000,'5'!$G$63:$G$1000,'FEED IN PK2'!F92,'5'!$F$63:$F$1000,'FEED IN PK2'!H92)</f>
        <v>0</v>
      </c>
      <c r="O92" s="62">
        <f>SUMIFS('6'!$P$3:$P$1000,'6'!$G$3:$G$1000,'FEED IN PK2'!F92,'6'!$F$3:$F$1000,'FEED IN PK2'!H92)</f>
        <v>0</v>
      </c>
      <c r="P92" s="62">
        <f>SUMIFS('7'!$P$3:$P$1000,'7'!$G$3:$G$1000,'FEED IN PK2'!F92,'7'!$F$3:$F$1000,'FEED IN PK2'!H92)</f>
        <v>0</v>
      </c>
      <c r="Q92" s="62">
        <f>SUMIFS('8'!$P$3:$P$1000,'8'!$G$3:$G$1000,'FEED IN PK2'!F92,'8'!$F$3:$F$1000,'FEED IN PK2'!H92)</f>
        <v>0</v>
      </c>
      <c r="R92" s="62">
        <f>SUMIFS('9'!$P$3:$P$1000,'9'!$G$3:$G$1000,'FEED IN PK2'!F92,'9'!$F$3:$F$1000,'FEED IN PK2'!H92)</f>
        <v>0</v>
      </c>
      <c r="S92" s="62">
        <f>SUMIFS('10'!$P$271:$P$998,'10'!$G$271:$G$998,'FEED IN PK2'!F92,'10'!$F$271:$F$998,'FEED IN PK2'!H92)</f>
        <v>0</v>
      </c>
      <c r="T92" s="62">
        <f>SUMIFS('11'!$P$3:$P$1000,'11'!$G$3:$G$1000,'FEED IN PK2'!F92,'11'!$F$3:$F$1000,'FEED IN PK2'!H92)</f>
        <v>0</v>
      </c>
      <c r="U92" s="62">
        <f>SUMIFS('12'!$P$3:$P$1000,'12'!$G$3:$G$1000,'FEED IN PK2'!F92,'12'!$F$3:$F$1000,'FEED IN PK2'!H92)</f>
        <v>0</v>
      </c>
      <c r="V92" s="62">
        <f>SUMIFS('13'!$P$3:$P$1000,'13'!$G$3:$G$1000,'FEED IN PK2'!F92,'13'!$F$3:$F$1000,'FEED IN PK2'!H92)</f>
        <v>0</v>
      </c>
      <c r="W92" s="62">
        <f>SUMIFS('14'!$P$3:$P$1000,'14'!$G$3:$G$1000,'FEED IN PK2'!F92,'14'!$F$3:$F$1000,'FEED IN PK2'!H92)</f>
        <v>0</v>
      </c>
      <c r="X92" s="62">
        <f>SUMIFS('15'!$P$3:$P$1000,'15'!$G$3:$G$1000,'FEED IN PK2'!F92,'15'!$F$3:$F$1000,'FEED IN PK2'!H92)</f>
        <v>0</v>
      </c>
      <c r="Y92" s="62">
        <f>SUMIFS('16'!$P$77:$P$1000,'16'!$G$77:$G$1000,'FEED IN PK2'!F92,'16'!$F$77:$F$1000,'FEED IN PK2'!H92)</f>
        <v>0</v>
      </c>
      <c r="Z92" s="62">
        <f>SUMIFS('17'!$P$77:$P$998,'17'!$G$77:$G$998,'FEED IN PK2'!F92,'17'!$F$77:$F$998,'FEED IN PK2'!H92)</f>
        <v>0</v>
      </c>
      <c r="AA92" s="62" t="e">
        <f>SUMIFS('18'!$P$3:$P$1000,'18'!$G$324:$G$1000,'FEED IN PK2'!F92,'18'!$F$324:$F$1000,'FEED IN PK2'!H92)</f>
        <v>#VALUE!</v>
      </c>
      <c r="AB92" s="62">
        <f>SUMIFS('19'!$P$3:$P$1000,'19'!$G$3:$G$1000,'FEED IN PK2'!F92,'19'!$F$3:$F$1000,'FEED IN PK2'!H92)</f>
        <v>0</v>
      </c>
      <c r="AC92" s="62" t="e">
        <f>SUMIFS('20'!$P$69:$P$1000,'20'!$G$580:$G$1000,'FEED IN PK2'!F92,'20'!$F$580:$F$1000,'FEED IN PK2'!H92)</f>
        <v>#VALUE!</v>
      </c>
      <c r="AD92" s="62" t="e">
        <f>SUMIFS('21'!$P$34:$P$1000,'21'!$G$387:$G$1000,'FEED IN PK2'!F92,'21'!$F$387:$F$1000,'FEED IN PK2'!H92)</f>
        <v>#VALUE!</v>
      </c>
      <c r="AE92" s="62">
        <f>SUMIFS('22'!$P$3:$P$1000,'22'!$G$3:$G$1000,'FEED IN PK2'!F92,'22'!$F$3:$F$1000,'FEED IN PK2'!H92)</f>
        <v>0</v>
      </c>
      <c r="AF92" s="62">
        <f>SUMIFS('23'!$P$58:$P$999,'23'!$G$58:$G$999,'FEED IN PK2'!F92,'23'!$F$58:$F$999,'FEED IN PK2'!H92)</f>
        <v>0</v>
      </c>
      <c r="AG92" s="62">
        <f>SUMIFS('24'!$P$3:$P$1000,'24'!$G$3:$G$1000,'FEED IN PK2'!F92,'24'!$F$3:$F$1000,'FEED IN PK2'!H92)</f>
        <v>0</v>
      </c>
      <c r="AH92" s="62">
        <f>SUMIFS('25'!$P$237:$P$1000,'25'!$G$237:$G$1000,'FEED IN PK2'!F92,'25'!$F$237:$F$1000,'FEED IN PK2'!H92)</f>
        <v>0</v>
      </c>
      <c r="AI92" s="62">
        <f>SUMIFS('26'!$P$3:$P$1000,'26'!$G$3:$G$1000,'FEED IN PK2'!F92,'26'!$F$3:$F$1000,'FEED IN PK2'!H92)</f>
        <v>0</v>
      </c>
      <c r="AJ92" s="62">
        <f>SUMIFS('27'!$P$71:$P$1000,'27'!$G$71:$G$1000,'FEED IN PK2'!F92,'27'!$F$71:$F$1000,'FEED IN PK2'!H92)</f>
        <v>0</v>
      </c>
      <c r="AK92" s="62">
        <f>SUMIFS('28'!$P$3:$P$1000,'28'!$G$3:$G$1000,'FEED IN PK2'!F92,'28'!$F$3:$F$1000,'FEED IN PK2'!H92)</f>
        <v>0</v>
      </c>
      <c r="AL92" s="62">
        <f>SUMIFS('29'!$P$3:$P$1000,'29'!$G$3:$G$1000,'FEED IN PK2'!F92,'29'!$F$3:$F$1000,'FEED IN PK2'!H92)</f>
        <v>0</v>
      </c>
      <c r="AM92" s="62">
        <f>SUMIFS('30'!$P$3:$P$1000,'30'!$G$3:$G$1000,'FEED IN PK2'!F92,'30'!$F$3:$F$1000,'FEED IN PK2'!H92)</f>
        <v>0</v>
      </c>
      <c r="AN92" s="62">
        <f>SUMIFS('31'!$P$3:$P$1000,'31'!$G$3:$G$1000,'FEED IN PK2'!F92,'31'!$F$3:$F$1000,'FEED IN PK2'!H92)</f>
        <v>0</v>
      </c>
      <c r="AO92" s="50" t="e">
        <f t="shared" si="2"/>
        <v>#VALUE!</v>
      </c>
    </row>
    <row r="93" spans="2:41" ht="15.75" x14ac:dyDescent="0.25">
      <c r="B93" s="17">
        <v>10</v>
      </c>
      <c r="C93" s="6" t="s">
        <v>65</v>
      </c>
      <c r="D93" s="7" t="s">
        <v>33</v>
      </c>
      <c r="E93" s="15">
        <v>25</v>
      </c>
      <c r="F93" s="4" t="s">
        <v>65</v>
      </c>
      <c r="G93" s="9"/>
      <c r="H93" s="70" t="s">
        <v>251</v>
      </c>
      <c r="I93" s="15">
        <v>25</v>
      </c>
      <c r="J93" s="62">
        <f>SUMIFS('1'!$P$3:$P$1000,'1'!$G$3:$G$1000,'FEED IN PK2'!F93,'1'!$F$3:$F$1000,'FEED IN PK2'!H93)</f>
        <v>0</v>
      </c>
      <c r="K93" s="62">
        <f>SUMIFS('2'!$P$69:$P$1000,'2'!$G$69:$G$1000,'FEED IN PK2'!F93,'2'!$F$69:$F$1000,'FEED IN PK2'!H93)</f>
        <v>0</v>
      </c>
      <c r="L93" s="62">
        <f>SUMIFS('3'!$P$3:$P$1000,'3'!$G$3:$G$1000,'FEED IN PK2'!F93,'3'!$F$3:$F$1000,'FEED IN PK2'!H93)</f>
        <v>0</v>
      </c>
      <c r="M93" s="62">
        <f>SUMIFS('4'!$P$69:$P$998,'4'!$G$69:$G$998,'FEED IN PK2'!F93,'4'!$F$69:$F$998,'FEED IN PK2'!H93)</f>
        <v>0</v>
      </c>
      <c r="N93" s="62">
        <f>SUMIFS('5'!$P$63:$P$1000,'5'!$G$63:$G$1000,'FEED IN PK2'!F93,'5'!$F$63:$F$1000,'FEED IN PK2'!H93)</f>
        <v>0</v>
      </c>
      <c r="O93" s="62">
        <f>SUMIFS('6'!$P$3:$P$1000,'6'!$G$3:$G$1000,'FEED IN PK2'!F93,'6'!$F$3:$F$1000,'FEED IN PK2'!H93)</f>
        <v>0</v>
      </c>
      <c r="P93" s="62">
        <f>SUMIFS('7'!$P$3:$P$1000,'7'!$G$3:$G$1000,'FEED IN PK2'!F93,'7'!$F$3:$F$1000,'FEED IN PK2'!H93)</f>
        <v>0</v>
      </c>
      <c r="Q93" s="62">
        <f>SUMIFS('8'!$P$3:$P$1000,'8'!$G$3:$G$1000,'FEED IN PK2'!F93,'8'!$F$3:$F$1000,'FEED IN PK2'!H93)</f>
        <v>0</v>
      </c>
      <c r="R93" s="62">
        <f>SUMIFS('9'!$P$3:$P$1000,'9'!$G$3:$G$1000,'FEED IN PK2'!F93,'9'!$F$3:$F$1000,'FEED IN PK2'!H93)</f>
        <v>0</v>
      </c>
      <c r="S93" s="62">
        <f>SUMIFS('10'!$P$271:$P$998,'10'!$G$271:$G$998,'FEED IN PK2'!F93,'10'!$F$271:$F$998,'FEED IN PK2'!H93)</f>
        <v>0</v>
      </c>
      <c r="T93" s="62">
        <f>SUMIFS('11'!$P$3:$P$1000,'11'!$G$3:$G$1000,'FEED IN PK2'!F93,'11'!$F$3:$F$1000,'FEED IN PK2'!H93)</f>
        <v>0</v>
      </c>
      <c r="U93" s="62">
        <f>SUMIFS('12'!$P$3:$P$1000,'12'!$G$3:$G$1000,'FEED IN PK2'!F93,'12'!$F$3:$F$1000,'FEED IN PK2'!H93)</f>
        <v>0</v>
      </c>
      <c r="V93" s="62">
        <f>SUMIFS('13'!$P$3:$P$1000,'13'!$G$3:$G$1000,'FEED IN PK2'!F93,'13'!$F$3:$F$1000,'FEED IN PK2'!H93)</f>
        <v>0</v>
      </c>
      <c r="W93" s="62">
        <f>SUMIFS('14'!$P$3:$P$1000,'14'!$G$3:$G$1000,'FEED IN PK2'!F93,'14'!$F$3:$F$1000,'FEED IN PK2'!H93)</f>
        <v>0</v>
      </c>
      <c r="X93" s="62">
        <f>SUMIFS('15'!$P$3:$P$1000,'15'!$G$3:$G$1000,'FEED IN PK2'!F93,'15'!$F$3:$F$1000,'FEED IN PK2'!H93)</f>
        <v>0</v>
      </c>
      <c r="Y93" s="62">
        <f>SUMIFS('16'!$P$77:$P$1000,'16'!$G$77:$G$1000,'FEED IN PK2'!F93,'16'!$F$77:$F$1000,'FEED IN PK2'!H93)</f>
        <v>0</v>
      </c>
      <c r="Z93" s="62">
        <f>SUMIFS('17'!$P$77:$P$998,'17'!$G$77:$G$998,'FEED IN PK2'!F93,'17'!$F$77:$F$998,'FEED IN PK2'!H93)</f>
        <v>0</v>
      </c>
      <c r="AA93" s="62" t="e">
        <f>SUMIFS('18'!$P$3:$P$1000,'18'!$G$324:$G$1000,'FEED IN PK2'!F93,'18'!$F$324:$F$1000,'FEED IN PK2'!H93)</f>
        <v>#VALUE!</v>
      </c>
      <c r="AB93" s="62">
        <f>SUMIFS('19'!$P$3:$P$1000,'19'!$G$3:$G$1000,'FEED IN PK2'!F93,'19'!$F$3:$F$1000,'FEED IN PK2'!H93)</f>
        <v>0</v>
      </c>
      <c r="AC93" s="62" t="e">
        <f>SUMIFS('20'!$P$69:$P$1000,'20'!$G$580:$G$1000,'FEED IN PK2'!F93,'20'!$F$580:$F$1000,'FEED IN PK2'!H93)</f>
        <v>#VALUE!</v>
      </c>
      <c r="AD93" s="62" t="e">
        <f>SUMIFS('21'!$P$34:$P$1000,'21'!$G$387:$G$1000,'FEED IN PK2'!F93,'21'!$F$387:$F$1000,'FEED IN PK2'!H93)</f>
        <v>#VALUE!</v>
      </c>
      <c r="AE93" s="62">
        <f>SUMIFS('22'!$P$3:$P$1000,'22'!$G$3:$G$1000,'FEED IN PK2'!F93,'22'!$F$3:$F$1000,'FEED IN PK2'!H93)</f>
        <v>0</v>
      </c>
      <c r="AF93" s="62">
        <f>SUMIFS('23'!$P$58:$P$999,'23'!$G$58:$G$999,'FEED IN PK2'!F93,'23'!$F$58:$F$999,'FEED IN PK2'!H93)</f>
        <v>0</v>
      </c>
      <c r="AG93" s="62">
        <f>SUMIFS('24'!$P$3:$P$1000,'24'!$G$3:$G$1000,'FEED IN PK2'!F93,'24'!$F$3:$F$1000,'FEED IN PK2'!H93)</f>
        <v>0</v>
      </c>
      <c r="AH93" s="62">
        <f>SUMIFS('25'!$P$237:$P$1000,'25'!$G$237:$G$1000,'FEED IN PK2'!F93,'25'!$F$237:$F$1000,'FEED IN PK2'!H93)</f>
        <v>0</v>
      </c>
      <c r="AI93" s="62">
        <f>SUMIFS('26'!$P$3:$P$1000,'26'!$G$3:$G$1000,'FEED IN PK2'!F93,'26'!$F$3:$F$1000,'FEED IN PK2'!H93)</f>
        <v>0</v>
      </c>
      <c r="AJ93" s="62">
        <f>SUMIFS('27'!$P$71:$P$1000,'27'!$G$71:$G$1000,'FEED IN PK2'!F93,'27'!$F$71:$F$1000,'FEED IN PK2'!H93)</f>
        <v>0</v>
      </c>
      <c r="AK93" s="62">
        <f>SUMIFS('28'!$P$3:$P$1000,'28'!$G$3:$G$1000,'FEED IN PK2'!F93,'28'!$F$3:$F$1000,'FEED IN PK2'!H93)</f>
        <v>0</v>
      </c>
      <c r="AL93" s="62">
        <f>SUMIFS('29'!$P$3:$P$1000,'29'!$G$3:$G$1000,'FEED IN PK2'!F93,'29'!$F$3:$F$1000,'FEED IN PK2'!H93)</f>
        <v>0</v>
      </c>
      <c r="AM93" s="62">
        <f>SUMIFS('30'!$P$3:$P$1000,'30'!$G$3:$G$1000,'FEED IN PK2'!F93,'30'!$F$3:$F$1000,'FEED IN PK2'!H93)</f>
        <v>0</v>
      </c>
      <c r="AN93" s="62">
        <f>SUMIFS('31'!$P$3:$P$1000,'31'!$G$3:$G$1000,'FEED IN PK2'!F93,'31'!$F$3:$F$1000,'FEED IN PK2'!H93)</f>
        <v>0</v>
      </c>
      <c r="AO93" s="50" t="e">
        <f t="shared" si="2"/>
        <v>#VALUE!</v>
      </c>
    </row>
    <row r="94" spans="2:41" ht="15.75" x14ac:dyDescent="0.25">
      <c r="B94" s="17">
        <v>11</v>
      </c>
      <c r="C94" s="6" t="s">
        <v>66</v>
      </c>
      <c r="D94" s="7" t="s">
        <v>33</v>
      </c>
      <c r="E94" s="15">
        <v>25</v>
      </c>
      <c r="F94" s="4" t="s">
        <v>66</v>
      </c>
      <c r="G94" s="9"/>
      <c r="H94" s="70" t="s">
        <v>251</v>
      </c>
      <c r="I94" s="15">
        <v>25</v>
      </c>
      <c r="J94" s="62">
        <f>SUMIFS('1'!$P$3:$P$1000,'1'!$G$3:$G$1000,'FEED IN PK2'!F94,'1'!$F$3:$F$1000,'FEED IN PK2'!H94)</f>
        <v>0</v>
      </c>
      <c r="K94" s="62">
        <f>SUMIFS('2'!$P$69:$P$1000,'2'!$G$69:$G$1000,'FEED IN PK2'!F94,'2'!$F$69:$F$1000,'FEED IN PK2'!H94)</f>
        <v>0</v>
      </c>
      <c r="L94" s="62">
        <f>SUMIFS('3'!$P$3:$P$1000,'3'!$G$3:$G$1000,'FEED IN PK2'!F94,'3'!$F$3:$F$1000,'FEED IN PK2'!H94)</f>
        <v>0</v>
      </c>
      <c r="M94" s="62">
        <f>SUMIFS('4'!$P$69:$P$998,'4'!$G$69:$G$998,'FEED IN PK2'!F94,'4'!$F$69:$F$998,'FEED IN PK2'!H94)</f>
        <v>0</v>
      </c>
      <c r="N94" s="62">
        <f>SUMIFS('5'!$P$63:$P$1000,'5'!$G$63:$G$1000,'FEED IN PK2'!F94,'5'!$F$63:$F$1000,'FEED IN PK2'!H94)</f>
        <v>0</v>
      </c>
      <c r="O94" s="62">
        <f>SUMIFS('6'!$P$3:$P$1000,'6'!$G$3:$G$1000,'FEED IN PK2'!F94,'6'!$F$3:$F$1000,'FEED IN PK2'!H94)</f>
        <v>0</v>
      </c>
      <c r="P94" s="62">
        <f>SUMIFS('7'!$P$3:$P$1000,'7'!$G$3:$G$1000,'FEED IN PK2'!F94,'7'!$F$3:$F$1000,'FEED IN PK2'!H94)</f>
        <v>0</v>
      </c>
      <c r="Q94" s="62">
        <f>SUMIFS('8'!$P$3:$P$1000,'8'!$G$3:$G$1000,'FEED IN PK2'!F94,'8'!$F$3:$F$1000,'FEED IN PK2'!H94)</f>
        <v>0</v>
      </c>
      <c r="R94" s="62">
        <f>SUMIFS('9'!$P$3:$P$1000,'9'!$G$3:$G$1000,'FEED IN PK2'!F94,'9'!$F$3:$F$1000,'FEED IN PK2'!H94)</f>
        <v>0</v>
      </c>
      <c r="S94" s="62">
        <f>SUMIFS('10'!$P$271:$P$998,'10'!$G$271:$G$998,'FEED IN PK2'!F94,'10'!$F$271:$F$998,'FEED IN PK2'!H94)</f>
        <v>0</v>
      </c>
      <c r="T94" s="62">
        <f>SUMIFS('11'!$P$3:$P$1000,'11'!$G$3:$G$1000,'FEED IN PK2'!F94,'11'!$F$3:$F$1000,'FEED IN PK2'!H94)</f>
        <v>0</v>
      </c>
      <c r="U94" s="62">
        <f>SUMIFS('12'!$P$3:$P$1000,'12'!$G$3:$G$1000,'FEED IN PK2'!F94,'12'!$F$3:$F$1000,'FEED IN PK2'!H94)</f>
        <v>0</v>
      </c>
      <c r="V94" s="62">
        <f>SUMIFS('13'!$P$3:$P$1000,'13'!$G$3:$G$1000,'FEED IN PK2'!F94,'13'!$F$3:$F$1000,'FEED IN PK2'!H94)</f>
        <v>0</v>
      </c>
      <c r="W94" s="62">
        <f>SUMIFS('14'!$P$3:$P$1000,'14'!$G$3:$G$1000,'FEED IN PK2'!F94,'14'!$F$3:$F$1000,'FEED IN PK2'!H94)</f>
        <v>0</v>
      </c>
      <c r="X94" s="62">
        <f>SUMIFS('15'!$P$3:$P$1000,'15'!$G$3:$G$1000,'FEED IN PK2'!F94,'15'!$F$3:$F$1000,'FEED IN PK2'!H94)</f>
        <v>0</v>
      </c>
      <c r="Y94" s="62">
        <f>SUMIFS('16'!$P$77:$P$1000,'16'!$G$77:$G$1000,'FEED IN PK2'!F94,'16'!$F$77:$F$1000,'FEED IN PK2'!H94)</f>
        <v>0</v>
      </c>
      <c r="Z94" s="62">
        <f>SUMIFS('17'!$P$77:$P$998,'17'!$G$77:$G$998,'FEED IN PK2'!F94,'17'!$F$77:$F$998,'FEED IN PK2'!H94)</f>
        <v>0</v>
      </c>
      <c r="AA94" s="62" t="e">
        <f>SUMIFS('18'!$P$3:$P$1000,'18'!$G$324:$G$1000,'FEED IN PK2'!F94,'18'!$F$324:$F$1000,'FEED IN PK2'!H94)</f>
        <v>#VALUE!</v>
      </c>
      <c r="AB94" s="62">
        <f>SUMIFS('19'!$P$3:$P$1000,'19'!$G$3:$G$1000,'FEED IN PK2'!F94,'19'!$F$3:$F$1000,'FEED IN PK2'!H94)</f>
        <v>0</v>
      </c>
      <c r="AC94" s="62" t="e">
        <f>SUMIFS('20'!$P$69:$P$1000,'20'!$G$580:$G$1000,'FEED IN PK2'!F94,'20'!$F$580:$F$1000,'FEED IN PK2'!H94)</f>
        <v>#VALUE!</v>
      </c>
      <c r="AD94" s="62" t="e">
        <f>SUMIFS('21'!$P$34:$P$1000,'21'!$G$387:$G$1000,'FEED IN PK2'!F94,'21'!$F$387:$F$1000,'FEED IN PK2'!H94)</f>
        <v>#VALUE!</v>
      </c>
      <c r="AE94" s="62">
        <f>SUMIFS('22'!$P$3:$P$1000,'22'!$G$3:$G$1000,'FEED IN PK2'!F94,'22'!$F$3:$F$1000,'FEED IN PK2'!H94)</f>
        <v>0</v>
      </c>
      <c r="AF94" s="62">
        <f>SUMIFS('23'!$P$58:$P$999,'23'!$G$58:$G$999,'FEED IN PK2'!F94,'23'!$F$58:$F$999,'FEED IN PK2'!H94)</f>
        <v>0</v>
      </c>
      <c r="AG94" s="62">
        <f>SUMIFS('24'!$P$3:$P$1000,'24'!$G$3:$G$1000,'FEED IN PK2'!F94,'24'!$F$3:$F$1000,'FEED IN PK2'!H94)</f>
        <v>0</v>
      </c>
      <c r="AH94" s="62">
        <f>SUMIFS('25'!$P$237:$P$1000,'25'!$G$237:$G$1000,'FEED IN PK2'!F94,'25'!$F$237:$F$1000,'FEED IN PK2'!H94)</f>
        <v>0</v>
      </c>
      <c r="AI94" s="62">
        <f>SUMIFS('26'!$P$3:$P$1000,'26'!$G$3:$G$1000,'FEED IN PK2'!F94,'26'!$F$3:$F$1000,'FEED IN PK2'!H94)</f>
        <v>0</v>
      </c>
      <c r="AJ94" s="62">
        <f>SUMIFS('27'!$P$71:$P$1000,'27'!$G$71:$G$1000,'FEED IN PK2'!F94,'27'!$F$71:$F$1000,'FEED IN PK2'!H94)</f>
        <v>0</v>
      </c>
      <c r="AK94" s="62">
        <f>SUMIFS('28'!$P$3:$P$1000,'28'!$G$3:$G$1000,'FEED IN PK2'!F94,'28'!$F$3:$F$1000,'FEED IN PK2'!H94)</f>
        <v>0</v>
      </c>
      <c r="AL94" s="62">
        <f>SUMIFS('29'!$P$3:$P$1000,'29'!$G$3:$G$1000,'FEED IN PK2'!F94,'29'!$F$3:$F$1000,'FEED IN PK2'!H94)</f>
        <v>0</v>
      </c>
      <c r="AM94" s="62">
        <f>SUMIFS('30'!$P$3:$P$1000,'30'!$G$3:$G$1000,'FEED IN PK2'!F94,'30'!$F$3:$F$1000,'FEED IN PK2'!H94)</f>
        <v>0</v>
      </c>
      <c r="AN94" s="62">
        <f>SUMIFS('31'!$P$3:$P$1000,'31'!$G$3:$G$1000,'FEED IN PK2'!F94,'31'!$F$3:$F$1000,'FEED IN PK2'!H94)</f>
        <v>0</v>
      </c>
      <c r="AO94" s="50" t="e">
        <f t="shared" si="2"/>
        <v>#VALUE!</v>
      </c>
    </row>
    <row r="95" spans="2:41" ht="15.75" x14ac:dyDescent="0.25">
      <c r="B95" s="17">
        <v>12</v>
      </c>
      <c r="C95" s="6" t="s">
        <v>67</v>
      </c>
      <c r="D95" s="15" t="s">
        <v>33</v>
      </c>
      <c r="E95" s="15">
        <v>25</v>
      </c>
      <c r="F95" s="4" t="s">
        <v>67</v>
      </c>
      <c r="G95" s="9"/>
      <c r="H95" s="70" t="s">
        <v>251</v>
      </c>
      <c r="I95" s="15">
        <v>25</v>
      </c>
      <c r="J95" s="62">
        <f>SUMIFS('1'!$P$3:$P$1000,'1'!$G$3:$G$1000,'FEED IN PK2'!F95,'1'!$F$3:$F$1000,'FEED IN PK2'!H95)</f>
        <v>0</v>
      </c>
      <c r="K95" s="62">
        <f>SUMIFS('2'!$P$69:$P$1000,'2'!$G$69:$G$1000,'FEED IN PK2'!F95,'2'!$F$69:$F$1000,'FEED IN PK2'!H95)</f>
        <v>0</v>
      </c>
      <c r="L95" s="62">
        <f>SUMIFS('3'!$P$3:$P$1000,'3'!$G$3:$G$1000,'FEED IN PK2'!F95,'3'!$F$3:$F$1000,'FEED IN PK2'!H95)</f>
        <v>0</v>
      </c>
      <c r="M95" s="62">
        <f>SUMIFS('4'!$P$69:$P$998,'4'!$G$69:$G$998,'FEED IN PK2'!F95,'4'!$F$69:$F$998,'FEED IN PK2'!H95)</f>
        <v>0</v>
      </c>
      <c r="N95" s="62">
        <f>SUMIFS('5'!$P$63:$P$1000,'5'!$G$63:$G$1000,'FEED IN PK2'!F95,'5'!$F$63:$F$1000,'FEED IN PK2'!H95)</f>
        <v>0</v>
      </c>
      <c r="O95" s="62">
        <f>SUMIFS('6'!$P$3:$P$1000,'6'!$G$3:$G$1000,'FEED IN PK2'!F95,'6'!$F$3:$F$1000,'FEED IN PK2'!H95)</f>
        <v>0</v>
      </c>
      <c r="P95" s="62">
        <f>SUMIFS('7'!$P$3:$P$1000,'7'!$G$3:$G$1000,'FEED IN PK2'!F95,'7'!$F$3:$F$1000,'FEED IN PK2'!H95)</f>
        <v>0</v>
      </c>
      <c r="Q95" s="62">
        <f>SUMIFS('8'!$P$3:$P$1000,'8'!$G$3:$G$1000,'FEED IN PK2'!F95,'8'!$F$3:$F$1000,'FEED IN PK2'!H95)</f>
        <v>5050</v>
      </c>
      <c r="R95" s="62">
        <f>SUMIFS('9'!$P$3:$P$1000,'9'!$G$3:$G$1000,'FEED IN PK2'!F95,'9'!$F$3:$F$1000,'FEED IN PK2'!H95)</f>
        <v>0</v>
      </c>
      <c r="S95" s="62">
        <f>SUMIFS('10'!$P$271:$P$998,'10'!$G$271:$G$998,'FEED IN PK2'!F95,'10'!$F$271:$F$998,'FEED IN PK2'!H95)</f>
        <v>0</v>
      </c>
      <c r="T95" s="62">
        <f>SUMIFS('11'!$P$3:$P$1000,'11'!$G$3:$G$1000,'FEED IN PK2'!F95,'11'!$F$3:$F$1000,'FEED IN PK2'!H95)</f>
        <v>0</v>
      </c>
      <c r="U95" s="62">
        <f>SUMIFS('12'!$P$3:$P$1000,'12'!$G$3:$G$1000,'FEED IN PK2'!F95,'12'!$F$3:$F$1000,'FEED IN PK2'!H95)</f>
        <v>0</v>
      </c>
      <c r="V95" s="62">
        <f>SUMIFS('13'!$P$3:$P$1000,'13'!$G$3:$G$1000,'FEED IN PK2'!F95,'13'!$F$3:$F$1000,'FEED IN PK2'!H95)</f>
        <v>0</v>
      </c>
      <c r="W95" s="62">
        <f>SUMIFS('14'!$P$3:$P$1000,'14'!$G$3:$G$1000,'FEED IN PK2'!F95,'14'!$F$3:$F$1000,'FEED IN PK2'!H95)</f>
        <v>0</v>
      </c>
      <c r="X95" s="62">
        <f>SUMIFS('15'!$P$3:$P$1000,'15'!$G$3:$G$1000,'FEED IN PK2'!F95,'15'!$F$3:$F$1000,'FEED IN PK2'!H95)</f>
        <v>0</v>
      </c>
      <c r="Y95" s="62">
        <f>SUMIFS('16'!$P$77:$P$1000,'16'!$G$77:$G$1000,'FEED IN PK2'!F95,'16'!$F$77:$F$1000,'FEED IN PK2'!H95)</f>
        <v>0</v>
      </c>
      <c r="Z95" s="62">
        <f>SUMIFS('17'!$P$77:$P$998,'17'!$G$77:$G$998,'FEED IN PK2'!F95,'17'!$F$77:$F$998,'FEED IN PK2'!H95)</f>
        <v>0</v>
      </c>
      <c r="AA95" s="62" t="e">
        <f>SUMIFS('18'!$P$3:$P$1000,'18'!$G$324:$G$1000,'FEED IN PK2'!F95,'18'!$F$324:$F$1000,'FEED IN PK2'!H95)</f>
        <v>#VALUE!</v>
      </c>
      <c r="AB95" s="62">
        <f>SUMIFS('19'!$P$3:$P$1000,'19'!$G$3:$G$1000,'FEED IN PK2'!F95,'19'!$F$3:$F$1000,'FEED IN PK2'!H95)</f>
        <v>0</v>
      </c>
      <c r="AC95" s="62" t="e">
        <f>SUMIFS('20'!$P$69:$P$1000,'20'!$G$580:$G$1000,'FEED IN PK2'!F95,'20'!$F$580:$F$1000,'FEED IN PK2'!H95)</f>
        <v>#VALUE!</v>
      </c>
      <c r="AD95" s="62" t="e">
        <f>SUMIFS('21'!$P$34:$P$1000,'21'!$G$387:$G$1000,'FEED IN PK2'!F95,'21'!$F$387:$F$1000,'FEED IN PK2'!H95)</f>
        <v>#VALUE!</v>
      </c>
      <c r="AE95" s="62">
        <f>SUMIFS('22'!$P$3:$P$1000,'22'!$G$3:$G$1000,'FEED IN PK2'!F95,'22'!$F$3:$F$1000,'FEED IN PK2'!H95)</f>
        <v>0</v>
      </c>
      <c r="AF95" s="62">
        <f>SUMIFS('23'!$P$58:$P$999,'23'!$G$58:$G$999,'FEED IN PK2'!F95,'23'!$F$58:$F$999,'FEED IN PK2'!H95)</f>
        <v>0</v>
      </c>
      <c r="AG95" s="62">
        <f>SUMIFS('24'!$P$3:$P$1000,'24'!$G$3:$G$1000,'FEED IN PK2'!F95,'24'!$F$3:$F$1000,'FEED IN PK2'!H95)</f>
        <v>0</v>
      </c>
      <c r="AH95" s="62">
        <f>SUMIFS('25'!$P$237:$P$1000,'25'!$G$237:$G$1000,'FEED IN PK2'!F95,'25'!$F$237:$F$1000,'FEED IN PK2'!H95)</f>
        <v>0</v>
      </c>
      <c r="AI95" s="62">
        <f>SUMIFS('26'!$P$3:$P$1000,'26'!$G$3:$G$1000,'FEED IN PK2'!F95,'26'!$F$3:$F$1000,'FEED IN PK2'!H95)</f>
        <v>0</v>
      </c>
      <c r="AJ95" s="62">
        <f>SUMIFS('27'!$P$71:$P$1000,'27'!$G$71:$G$1000,'FEED IN PK2'!F95,'27'!$F$71:$F$1000,'FEED IN PK2'!H95)</f>
        <v>0</v>
      </c>
      <c r="AK95" s="62">
        <f>SUMIFS('28'!$P$3:$P$1000,'28'!$G$3:$G$1000,'FEED IN PK2'!F95,'28'!$F$3:$F$1000,'FEED IN PK2'!H95)</f>
        <v>0</v>
      </c>
      <c r="AL95" s="62">
        <f>SUMIFS('29'!$P$3:$P$1000,'29'!$G$3:$G$1000,'FEED IN PK2'!F95,'29'!$F$3:$F$1000,'FEED IN PK2'!H95)</f>
        <v>0</v>
      </c>
      <c r="AM95" s="62">
        <f>SUMIFS('30'!$P$3:$P$1000,'30'!$G$3:$G$1000,'FEED IN PK2'!F95,'30'!$F$3:$F$1000,'FEED IN PK2'!H95)</f>
        <v>0</v>
      </c>
      <c r="AN95" s="62">
        <f>SUMIFS('31'!$P$3:$P$1000,'31'!$G$3:$G$1000,'FEED IN PK2'!F95,'31'!$F$3:$F$1000,'FEED IN PK2'!H95)</f>
        <v>0</v>
      </c>
      <c r="AO95" s="50" t="e">
        <f t="shared" si="2"/>
        <v>#VALUE!</v>
      </c>
    </row>
    <row r="96" spans="2:41" ht="15.75" x14ac:dyDescent="0.25">
      <c r="B96" s="17">
        <v>13</v>
      </c>
      <c r="C96" s="6" t="s">
        <v>68</v>
      </c>
      <c r="D96" s="15" t="s">
        <v>33</v>
      </c>
      <c r="E96" s="15">
        <v>25</v>
      </c>
      <c r="F96" s="4" t="s">
        <v>68</v>
      </c>
      <c r="G96" s="9"/>
      <c r="H96" s="70" t="s">
        <v>251</v>
      </c>
      <c r="I96" s="15">
        <v>25</v>
      </c>
      <c r="J96" s="62">
        <f>SUMIFS('1'!$P$3:$P$1000,'1'!$G$3:$G$1000,'FEED IN PK2'!F96,'1'!$F$3:$F$1000,'FEED IN PK2'!H96)</f>
        <v>0</v>
      </c>
      <c r="K96" s="62">
        <f>SUMIFS('2'!$P$69:$P$1000,'2'!$G$69:$G$1000,'FEED IN PK2'!F96,'2'!$F$69:$F$1000,'FEED IN PK2'!H96)</f>
        <v>0</v>
      </c>
      <c r="L96" s="62">
        <f>SUMIFS('3'!$P$3:$P$1000,'3'!$G$3:$G$1000,'FEED IN PK2'!F96,'3'!$F$3:$F$1000,'FEED IN PK2'!H96)</f>
        <v>0</v>
      </c>
      <c r="M96" s="62">
        <f>SUMIFS('4'!$P$69:$P$998,'4'!$G$69:$G$998,'FEED IN PK2'!F96,'4'!$F$69:$F$998,'FEED IN PK2'!H96)</f>
        <v>0</v>
      </c>
      <c r="N96" s="62">
        <f>SUMIFS('5'!$P$63:$P$1000,'5'!$G$63:$G$1000,'FEED IN PK2'!F96,'5'!$F$63:$F$1000,'FEED IN PK2'!H96)</f>
        <v>0</v>
      </c>
      <c r="O96" s="62">
        <f>SUMIFS('6'!$P$3:$P$1000,'6'!$G$3:$G$1000,'FEED IN PK2'!F96,'6'!$F$3:$F$1000,'FEED IN PK2'!H96)</f>
        <v>0</v>
      </c>
      <c r="P96" s="62">
        <f>SUMIFS('7'!$P$3:$P$1000,'7'!$G$3:$G$1000,'FEED IN PK2'!F96,'7'!$F$3:$F$1000,'FEED IN PK2'!H96)</f>
        <v>0</v>
      </c>
      <c r="Q96" s="62">
        <f>SUMIFS('8'!$P$3:$P$1000,'8'!$G$3:$G$1000,'FEED IN PK2'!F96,'8'!$F$3:$F$1000,'FEED IN PK2'!H96)</f>
        <v>0</v>
      </c>
      <c r="R96" s="62">
        <f>SUMIFS('9'!$P$3:$P$1000,'9'!$G$3:$G$1000,'FEED IN PK2'!F96,'9'!$F$3:$F$1000,'FEED IN PK2'!H96)</f>
        <v>0</v>
      </c>
      <c r="S96" s="62">
        <f>SUMIFS('10'!$P$271:$P$998,'10'!$G$271:$G$998,'FEED IN PK2'!F96,'10'!$F$271:$F$998,'FEED IN PK2'!H96)</f>
        <v>0</v>
      </c>
      <c r="T96" s="62">
        <f>SUMIFS('11'!$P$3:$P$1000,'11'!$G$3:$G$1000,'FEED IN PK2'!F96,'11'!$F$3:$F$1000,'FEED IN PK2'!H96)</f>
        <v>0</v>
      </c>
      <c r="U96" s="62">
        <f>SUMIFS('12'!$P$3:$P$1000,'12'!$G$3:$G$1000,'FEED IN PK2'!F96,'12'!$F$3:$F$1000,'FEED IN PK2'!H96)</f>
        <v>0</v>
      </c>
      <c r="V96" s="62">
        <f>SUMIFS('13'!$P$3:$P$1000,'13'!$G$3:$G$1000,'FEED IN PK2'!F96,'13'!$F$3:$F$1000,'FEED IN PK2'!H96)</f>
        <v>0</v>
      </c>
      <c r="W96" s="62">
        <f>SUMIFS('14'!$P$3:$P$1000,'14'!$G$3:$G$1000,'FEED IN PK2'!F96,'14'!$F$3:$F$1000,'FEED IN PK2'!H96)</f>
        <v>0</v>
      </c>
      <c r="X96" s="62">
        <f>SUMIFS('15'!$P$3:$P$1000,'15'!$G$3:$G$1000,'FEED IN PK2'!F96,'15'!$F$3:$F$1000,'FEED IN PK2'!H96)</f>
        <v>0</v>
      </c>
      <c r="Y96" s="62">
        <f>SUMIFS('16'!$P$77:$P$1000,'16'!$G$77:$G$1000,'FEED IN PK2'!F96,'16'!$F$77:$F$1000,'FEED IN PK2'!H96)</f>
        <v>0</v>
      </c>
      <c r="Z96" s="62">
        <f>SUMIFS('17'!$P$77:$P$998,'17'!$G$77:$G$998,'FEED IN PK2'!F96,'17'!$F$77:$F$998,'FEED IN PK2'!H96)</f>
        <v>0</v>
      </c>
      <c r="AA96" s="62" t="e">
        <f>SUMIFS('18'!$P$3:$P$1000,'18'!$G$324:$G$1000,'FEED IN PK2'!F96,'18'!$F$324:$F$1000,'FEED IN PK2'!H96)</f>
        <v>#VALUE!</v>
      </c>
      <c r="AB96" s="62">
        <f>SUMIFS('19'!$P$3:$P$1000,'19'!$G$3:$G$1000,'FEED IN PK2'!F96,'19'!$F$3:$F$1000,'FEED IN PK2'!H96)</f>
        <v>0</v>
      </c>
      <c r="AC96" s="62" t="e">
        <f>SUMIFS('20'!$P$69:$P$1000,'20'!$G$580:$G$1000,'FEED IN PK2'!F96,'20'!$F$580:$F$1000,'FEED IN PK2'!H96)</f>
        <v>#VALUE!</v>
      </c>
      <c r="AD96" s="62" t="e">
        <f>SUMIFS('21'!$P$34:$P$1000,'21'!$G$387:$G$1000,'FEED IN PK2'!F96,'21'!$F$387:$F$1000,'FEED IN PK2'!H96)</f>
        <v>#VALUE!</v>
      </c>
      <c r="AE96" s="62">
        <f>SUMIFS('22'!$P$3:$P$1000,'22'!$G$3:$G$1000,'FEED IN PK2'!F96,'22'!$F$3:$F$1000,'FEED IN PK2'!H96)</f>
        <v>0</v>
      </c>
      <c r="AF96" s="62">
        <f>SUMIFS('23'!$P$58:$P$999,'23'!$G$58:$G$999,'FEED IN PK2'!F96,'23'!$F$58:$F$999,'FEED IN PK2'!H96)</f>
        <v>0</v>
      </c>
      <c r="AG96" s="62">
        <f>SUMIFS('24'!$P$3:$P$1000,'24'!$G$3:$G$1000,'FEED IN PK2'!F96,'24'!$F$3:$F$1000,'FEED IN PK2'!H96)</f>
        <v>0</v>
      </c>
      <c r="AH96" s="62">
        <f>SUMIFS('25'!$P$237:$P$1000,'25'!$G$237:$G$1000,'FEED IN PK2'!F96,'25'!$F$237:$F$1000,'FEED IN PK2'!H96)</f>
        <v>0</v>
      </c>
      <c r="AI96" s="62">
        <f>SUMIFS('26'!$P$3:$P$1000,'26'!$G$3:$G$1000,'FEED IN PK2'!F96,'26'!$F$3:$F$1000,'FEED IN PK2'!H96)</f>
        <v>0</v>
      </c>
      <c r="AJ96" s="62">
        <f>SUMIFS('27'!$P$71:$P$1000,'27'!$G$71:$G$1000,'FEED IN PK2'!F96,'27'!$F$71:$F$1000,'FEED IN PK2'!H96)</f>
        <v>0</v>
      </c>
      <c r="AK96" s="62">
        <f>SUMIFS('28'!$P$3:$P$1000,'28'!$G$3:$G$1000,'FEED IN PK2'!F96,'28'!$F$3:$F$1000,'FEED IN PK2'!H96)</f>
        <v>0</v>
      </c>
      <c r="AL96" s="62">
        <f>SUMIFS('29'!$P$3:$P$1000,'29'!$G$3:$G$1000,'FEED IN PK2'!F96,'29'!$F$3:$F$1000,'FEED IN PK2'!H96)</f>
        <v>0</v>
      </c>
      <c r="AM96" s="62">
        <f>SUMIFS('30'!$P$3:$P$1000,'30'!$G$3:$G$1000,'FEED IN PK2'!F96,'30'!$F$3:$F$1000,'FEED IN PK2'!H96)</f>
        <v>0</v>
      </c>
      <c r="AN96" s="62">
        <f>SUMIFS('31'!$P$3:$P$1000,'31'!$G$3:$G$1000,'FEED IN PK2'!F96,'31'!$F$3:$F$1000,'FEED IN PK2'!H96)</f>
        <v>0</v>
      </c>
      <c r="AO96" s="50" t="e">
        <f t="shared" si="2"/>
        <v>#VALUE!</v>
      </c>
    </row>
    <row r="97" spans="2:41" ht="15.75" x14ac:dyDescent="0.25">
      <c r="B97" s="17">
        <v>14</v>
      </c>
      <c r="C97" s="6" t="s">
        <v>69</v>
      </c>
      <c r="D97" s="15" t="s">
        <v>33</v>
      </c>
      <c r="E97" s="15">
        <v>40</v>
      </c>
      <c r="F97" s="4" t="s">
        <v>69</v>
      </c>
      <c r="G97" s="9"/>
      <c r="H97" s="70" t="s">
        <v>251</v>
      </c>
      <c r="I97" s="15">
        <v>40</v>
      </c>
      <c r="J97" s="62">
        <f>SUMIFS('1'!$P$3:$P$1000,'1'!$G$3:$G$1000,'FEED IN PK2'!F97,'1'!$F$3:$F$1000,'FEED IN PK2'!H97)</f>
        <v>0</v>
      </c>
      <c r="K97" s="62">
        <f>SUMIFS('2'!$P$69:$P$1000,'2'!$G$69:$G$1000,'FEED IN PK2'!F97,'2'!$F$69:$F$1000,'FEED IN PK2'!H97)</f>
        <v>0</v>
      </c>
      <c r="L97" s="62">
        <f>SUMIFS('3'!$P$3:$P$1000,'3'!$G$3:$G$1000,'FEED IN PK2'!F97,'3'!$F$3:$F$1000,'FEED IN PK2'!H97)</f>
        <v>0</v>
      </c>
      <c r="M97" s="62">
        <f>SUMIFS('4'!$P$69:$P$998,'4'!$G$69:$G$998,'FEED IN PK2'!F97,'4'!$F$69:$F$998,'FEED IN PK2'!H97)</f>
        <v>0</v>
      </c>
      <c r="N97" s="62">
        <f>SUMIFS('5'!$P$63:$P$1000,'5'!$G$63:$G$1000,'FEED IN PK2'!F97,'5'!$F$63:$F$1000,'FEED IN PK2'!H97)</f>
        <v>0</v>
      </c>
      <c r="O97" s="62">
        <f>SUMIFS('6'!$P$3:$P$1000,'6'!$G$3:$G$1000,'FEED IN PK2'!F97,'6'!$F$3:$F$1000,'FEED IN PK2'!H97)</f>
        <v>0</v>
      </c>
      <c r="P97" s="62">
        <f>SUMIFS('7'!$P$3:$P$1000,'7'!$G$3:$G$1000,'FEED IN PK2'!F97,'7'!$F$3:$F$1000,'FEED IN PK2'!H97)</f>
        <v>0</v>
      </c>
      <c r="Q97" s="62">
        <f>SUMIFS('8'!$P$3:$P$1000,'8'!$G$3:$G$1000,'FEED IN PK2'!F97,'8'!$F$3:$F$1000,'FEED IN PK2'!H97)</f>
        <v>0</v>
      </c>
      <c r="R97" s="62">
        <f>SUMIFS('9'!$P$3:$P$1000,'9'!$G$3:$G$1000,'FEED IN PK2'!F97,'9'!$F$3:$F$1000,'FEED IN PK2'!H97)</f>
        <v>0</v>
      </c>
      <c r="S97" s="62">
        <f>SUMIFS('10'!$P$271:$P$998,'10'!$G$271:$G$998,'FEED IN PK2'!F97,'10'!$F$271:$F$998,'FEED IN PK2'!H97)</f>
        <v>0</v>
      </c>
      <c r="T97" s="62">
        <f>SUMIFS('11'!$P$3:$P$1000,'11'!$G$3:$G$1000,'FEED IN PK2'!F97,'11'!$F$3:$F$1000,'FEED IN PK2'!H97)</f>
        <v>0</v>
      </c>
      <c r="U97" s="62">
        <f>SUMIFS('12'!$P$3:$P$1000,'12'!$G$3:$G$1000,'FEED IN PK2'!F97,'12'!$F$3:$F$1000,'FEED IN PK2'!H97)</f>
        <v>0</v>
      </c>
      <c r="V97" s="62">
        <f>SUMIFS('13'!$P$3:$P$1000,'13'!$G$3:$G$1000,'FEED IN PK2'!F97,'13'!$F$3:$F$1000,'FEED IN PK2'!H97)</f>
        <v>0</v>
      </c>
      <c r="W97" s="62">
        <f>SUMIFS('14'!$P$3:$P$1000,'14'!$G$3:$G$1000,'FEED IN PK2'!F97,'14'!$F$3:$F$1000,'FEED IN PK2'!H97)</f>
        <v>0</v>
      </c>
      <c r="X97" s="62">
        <f>SUMIFS('15'!$P$3:$P$1000,'15'!$G$3:$G$1000,'FEED IN PK2'!F97,'15'!$F$3:$F$1000,'FEED IN PK2'!H97)</f>
        <v>0</v>
      </c>
      <c r="Y97" s="62">
        <f>SUMIFS('16'!$P$77:$P$1000,'16'!$G$77:$G$1000,'FEED IN PK2'!F97,'16'!$F$77:$F$1000,'FEED IN PK2'!H97)</f>
        <v>0</v>
      </c>
      <c r="Z97" s="62">
        <f>SUMIFS('17'!$P$77:$P$998,'17'!$G$77:$G$998,'FEED IN PK2'!F97,'17'!$F$77:$F$998,'FEED IN PK2'!H97)</f>
        <v>0</v>
      </c>
      <c r="AA97" s="62" t="e">
        <f>SUMIFS('18'!$P$3:$P$1000,'18'!$G$324:$G$1000,'FEED IN PK2'!F97,'18'!$F$324:$F$1000,'FEED IN PK2'!H97)</f>
        <v>#VALUE!</v>
      </c>
      <c r="AB97" s="62">
        <f>SUMIFS('19'!$P$3:$P$1000,'19'!$G$3:$G$1000,'FEED IN PK2'!F97,'19'!$F$3:$F$1000,'FEED IN PK2'!H97)</f>
        <v>0</v>
      </c>
      <c r="AC97" s="62" t="e">
        <f>SUMIFS('20'!$P$69:$P$1000,'20'!$G$580:$G$1000,'FEED IN PK2'!F97,'20'!$F$580:$F$1000,'FEED IN PK2'!H97)</f>
        <v>#VALUE!</v>
      </c>
      <c r="AD97" s="62" t="e">
        <f>SUMIFS('21'!$P$34:$P$1000,'21'!$G$387:$G$1000,'FEED IN PK2'!F97,'21'!$F$387:$F$1000,'FEED IN PK2'!H97)</f>
        <v>#VALUE!</v>
      </c>
      <c r="AE97" s="62">
        <f>SUMIFS('22'!$P$3:$P$1000,'22'!$G$3:$G$1000,'FEED IN PK2'!F97,'22'!$F$3:$F$1000,'FEED IN PK2'!H97)</f>
        <v>0</v>
      </c>
      <c r="AF97" s="62">
        <f>SUMIFS('23'!$P$58:$P$999,'23'!$G$58:$G$999,'FEED IN PK2'!F97,'23'!$F$58:$F$999,'FEED IN PK2'!H97)</f>
        <v>0</v>
      </c>
      <c r="AG97" s="62">
        <f>SUMIFS('24'!$P$3:$P$1000,'24'!$G$3:$G$1000,'FEED IN PK2'!F97,'24'!$F$3:$F$1000,'FEED IN PK2'!H97)</f>
        <v>0</v>
      </c>
      <c r="AH97" s="62">
        <f>SUMIFS('25'!$P$237:$P$1000,'25'!$G$237:$G$1000,'FEED IN PK2'!F97,'25'!$F$237:$F$1000,'FEED IN PK2'!H97)</f>
        <v>0</v>
      </c>
      <c r="AI97" s="62">
        <f>SUMIFS('26'!$P$3:$P$1000,'26'!$G$3:$G$1000,'FEED IN PK2'!F97,'26'!$F$3:$F$1000,'FEED IN PK2'!H97)</f>
        <v>0</v>
      </c>
      <c r="AJ97" s="62">
        <f>SUMIFS('27'!$P$71:$P$1000,'27'!$G$71:$G$1000,'FEED IN PK2'!F97,'27'!$F$71:$F$1000,'FEED IN PK2'!H97)</f>
        <v>0</v>
      </c>
      <c r="AK97" s="62">
        <f>SUMIFS('28'!$P$3:$P$1000,'28'!$G$3:$G$1000,'FEED IN PK2'!F97,'28'!$F$3:$F$1000,'FEED IN PK2'!H97)</f>
        <v>0</v>
      </c>
      <c r="AL97" s="62">
        <f>SUMIFS('29'!$P$3:$P$1000,'29'!$G$3:$G$1000,'FEED IN PK2'!F97,'29'!$F$3:$F$1000,'FEED IN PK2'!H97)</f>
        <v>0</v>
      </c>
      <c r="AM97" s="62">
        <f>SUMIFS('30'!$P$3:$P$1000,'30'!$G$3:$G$1000,'FEED IN PK2'!F97,'30'!$F$3:$F$1000,'FEED IN PK2'!H97)</f>
        <v>0</v>
      </c>
      <c r="AN97" s="62">
        <f>SUMIFS('31'!$P$3:$P$1000,'31'!$G$3:$G$1000,'FEED IN PK2'!F97,'31'!$F$3:$F$1000,'FEED IN PK2'!H97)</f>
        <v>0</v>
      </c>
      <c r="AO97" s="50" t="e">
        <f t="shared" si="2"/>
        <v>#VALUE!</v>
      </c>
    </row>
    <row r="98" spans="2:41" ht="18.75" x14ac:dyDescent="0.25">
      <c r="B98" s="60" t="s">
        <v>70</v>
      </c>
      <c r="C98" s="63"/>
      <c r="D98" s="63"/>
      <c r="E98" s="63"/>
      <c r="F98" s="63"/>
      <c r="G98" s="63"/>
      <c r="H98" s="70" t="s">
        <v>251</v>
      </c>
      <c r="I98" s="63"/>
      <c r="J98" s="62">
        <f>SUMIFS('1'!$P$3:$P$1000,'1'!$G$3:$G$1000,'FEED IN PK2'!F98,'1'!$F$3:$F$1000,'FEED IN PK2'!H98)</f>
        <v>0</v>
      </c>
      <c r="K98" s="62">
        <f>SUMIFS('2'!$P$69:$P$1000,'2'!$G$69:$G$1000,'FEED IN PK2'!F98,'2'!$F$69:$F$1000,'FEED IN PK2'!H98)</f>
        <v>0</v>
      </c>
      <c r="L98" s="62">
        <f>SUMIFS('3'!$P$3:$P$1000,'3'!$G$3:$G$1000,'FEED IN PK2'!F98,'3'!$F$3:$F$1000,'FEED IN PK2'!H98)</f>
        <v>0</v>
      </c>
      <c r="M98" s="62">
        <f>SUMIFS('4'!$P$69:$P$998,'4'!$G$69:$G$998,'FEED IN PK2'!F98,'4'!$F$69:$F$998,'FEED IN PK2'!H98)</f>
        <v>0</v>
      </c>
      <c r="N98" s="62">
        <f>SUMIFS('5'!$P$63:$P$1000,'5'!$G$63:$G$1000,'FEED IN PK2'!F98,'5'!$F$63:$F$1000,'FEED IN PK2'!H98)</f>
        <v>0</v>
      </c>
      <c r="O98" s="62">
        <f>SUMIFS('6'!$P$3:$P$1000,'6'!$G$3:$G$1000,'FEED IN PK2'!F98,'6'!$F$3:$F$1000,'FEED IN PK2'!H98)</f>
        <v>0</v>
      </c>
      <c r="P98" s="62">
        <f>SUMIFS('7'!$P$3:$P$1000,'7'!$G$3:$G$1000,'FEED IN PK2'!F98,'7'!$F$3:$F$1000,'FEED IN PK2'!H98)</f>
        <v>0</v>
      </c>
      <c r="Q98" s="62">
        <f>SUMIFS('8'!$P$3:$P$1000,'8'!$G$3:$G$1000,'FEED IN PK2'!F98,'8'!$F$3:$F$1000,'FEED IN PK2'!H98)</f>
        <v>0</v>
      </c>
      <c r="R98" s="62">
        <f>SUMIFS('9'!$P$3:$P$1000,'9'!$G$3:$G$1000,'FEED IN PK2'!F98,'9'!$F$3:$F$1000,'FEED IN PK2'!H98)</f>
        <v>0</v>
      </c>
      <c r="S98" s="62">
        <f>SUMIFS('10'!$P$271:$P$998,'10'!$G$271:$G$998,'FEED IN PK2'!F98,'10'!$F$271:$F$998,'FEED IN PK2'!H98)</f>
        <v>0</v>
      </c>
      <c r="T98" s="62">
        <f>SUMIFS('11'!$P$3:$P$1000,'11'!$G$3:$G$1000,'FEED IN PK2'!F98,'11'!$F$3:$F$1000,'FEED IN PK2'!H98)</f>
        <v>0</v>
      </c>
      <c r="U98" s="62">
        <f>SUMIFS('12'!$P$3:$P$1000,'12'!$G$3:$G$1000,'FEED IN PK2'!F98,'12'!$F$3:$F$1000,'FEED IN PK2'!H98)</f>
        <v>0</v>
      </c>
      <c r="V98" s="62">
        <f>SUMIFS('13'!$P$3:$P$1000,'13'!$G$3:$G$1000,'FEED IN PK2'!F98,'13'!$F$3:$F$1000,'FEED IN PK2'!H98)</f>
        <v>0</v>
      </c>
      <c r="W98" s="62">
        <f>SUMIFS('14'!$P$3:$P$1000,'14'!$G$3:$G$1000,'FEED IN PK2'!F98,'14'!$F$3:$F$1000,'FEED IN PK2'!H98)</f>
        <v>0</v>
      </c>
      <c r="X98" s="62">
        <f>SUMIFS('15'!$P$3:$P$1000,'15'!$G$3:$G$1000,'FEED IN PK2'!F98,'15'!$F$3:$F$1000,'FEED IN PK2'!H98)</f>
        <v>0</v>
      </c>
      <c r="Y98" s="62">
        <f>SUMIFS('16'!$P$77:$P$1000,'16'!$G$77:$G$1000,'FEED IN PK2'!F98,'16'!$F$77:$F$1000,'FEED IN PK2'!H98)</f>
        <v>0</v>
      </c>
      <c r="Z98" s="62">
        <f>SUMIFS('17'!$P$77:$P$998,'17'!$G$77:$G$998,'FEED IN PK2'!F98,'17'!$F$77:$F$998,'FEED IN PK2'!H98)</f>
        <v>0</v>
      </c>
      <c r="AA98" s="62" t="e">
        <f>SUMIFS('18'!$P$3:$P$1000,'18'!$G$324:$G$1000,'FEED IN PK2'!F98,'18'!$F$324:$F$1000,'FEED IN PK2'!H98)</f>
        <v>#VALUE!</v>
      </c>
      <c r="AB98" s="62">
        <f>SUMIFS('19'!$P$3:$P$1000,'19'!$G$3:$G$1000,'FEED IN PK2'!F98,'19'!$F$3:$F$1000,'FEED IN PK2'!H98)</f>
        <v>0</v>
      </c>
      <c r="AC98" s="62" t="e">
        <f>SUMIFS('20'!$P$69:$P$1000,'20'!$G$580:$G$1000,'FEED IN PK2'!F98,'20'!$F$580:$F$1000,'FEED IN PK2'!H98)</f>
        <v>#VALUE!</v>
      </c>
      <c r="AD98" s="62" t="e">
        <f>SUMIFS('21'!$P$34:$P$1000,'21'!$G$387:$G$1000,'FEED IN PK2'!F98,'21'!$F$387:$F$1000,'FEED IN PK2'!H98)</f>
        <v>#VALUE!</v>
      </c>
      <c r="AE98" s="62">
        <f>SUMIFS('22'!$P$3:$P$1000,'22'!$G$3:$G$1000,'FEED IN PK2'!F98,'22'!$F$3:$F$1000,'FEED IN PK2'!H98)</f>
        <v>0</v>
      </c>
      <c r="AF98" s="62">
        <f>SUMIFS('23'!$P$58:$P$999,'23'!$G$58:$G$999,'FEED IN PK2'!F98,'23'!$F$58:$F$999,'FEED IN PK2'!H98)</f>
        <v>0</v>
      </c>
      <c r="AG98" s="62">
        <f>SUMIFS('24'!$P$3:$P$1000,'24'!$G$3:$G$1000,'FEED IN PK2'!F98,'24'!$F$3:$F$1000,'FEED IN PK2'!H98)</f>
        <v>0</v>
      </c>
      <c r="AH98" s="62">
        <f>SUMIFS('25'!$P$237:$P$1000,'25'!$G$237:$G$1000,'FEED IN PK2'!F98,'25'!$F$237:$F$1000,'FEED IN PK2'!H98)</f>
        <v>0</v>
      </c>
      <c r="AI98" s="62">
        <f>SUMIFS('26'!$P$3:$P$1000,'26'!$G$3:$G$1000,'FEED IN PK2'!F98,'26'!$F$3:$F$1000,'FEED IN PK2'!H98)</f>
        <v>0</v>
      </c>
      <c r="AJ98" s="62">
        <f>SUMIFS('27'!$P$71:$P$1000,'27'!$G$71:$G$1000,'FEED IN PK2'!F98,'27'!$F$71:$F$1000,'FEED IN PK2'!H98)</f>
        <v>0</v>
      </c>
      <c r="AK98" s="62">
        <f>SUMIFS('28'!$P$3:$P$1000,'28'!$G$3:$G$1000,'FEED IN PK2'!F98,'28'!$F$3:$F$1000,'FEED IN PK2'!H98)</f>
        <v>0</v>
      </c>
      <c r="AL98" s="62">
        <f>SUMIFS('29'!$P$3:$P$1000,'29'!$G$3:$G$1000,'FEED IN PK2'!F98,'29'!$F$3:$F$1000,'FEED IN PK2'!H98)</f>
        <v>0</v>
      </c>
      <c r="AM98" s="62">
        <f>SUMIFS('30'!$P$3:$P$1000,'30'!$G$3:$G$1000,'FEED IN PK2'!F98,'30'!$F$3:$F$1000,'FEED IN PK2'!H98)</f>
        <v>0</v>
      </c>
      <c r="AN98" s="62">
        <f>SUMIFS('31'!$P$3:$P$1000,'31'!$G$3:$G$1000,'FEED IN PK2'!F98,'31'!$F$3:$F$1000,'FEED IN PK2'!H98)</f>
        <v>0</v>
      </c>
      <c r="AO98" s="50" t="e">
        <f t="shared" si="2"/>
        <v>#VALUE!</v>
      </c>
    </row>
    <row r="99" spans="2:41" ht="15.75" x14ac:dyDescent="0.25">
      <c r="B99" s="17">
        <v>1</v>
      </c>
      <c r="C99" s="6" t="s">
        <v>71</v>
      </c>
      <c r="D99" s="15" t="s">
        <v>10</v>
      </c>
      <c r="E99" s="15">
        <v>25</v>
      </c>
      <c r="F99" s="4" t="s">
        <v>71</v>
      </c>
      <c r="G99" s="9"/>
      <c r="H99" s="70" t="s">
        <v>251</v>
      </c>
      <c r="I99" s="15">
        <v>25</v>
      </c>
      <c r="J99" s="62">
        <f>SUMIFS('1'!$P$3:$P$1000,'1'!$G$3:$G$1000,'FEED IN PK2'!F99,'1'!$F$3:$F$1000,'FEED IN PK2'!H99)</f>
        <v>0</v>
      </c>
      <c r="K99" s="62">
        <f>SUMIFS('2'!$P$69:$P$1000,'2'!$G$69:$G$1000,'FEED IN PK2'!F99,'2'!$F$69:$F$1000,'FEED IN PK2'!H99)</f>
        <v>0</v>
      </c>
      <c r="L99" s="62">
        <f>SUMIFS('3'!$P$3:$P$1000,'3'!$G$3:$G$1000,'FEED IN PK2'!F99,'3'!$F$3:$F$1000,'FEED IN PK2'!H99)</f>
        <v>0</v>
      </c>
      <c r="M99" s="62">
        <f>SUMIFS('4'!$P$69:$P$998,'4'!$G$69:$G$998,'FEED IN PK2'!F99,'4'!$F$69:$F$998,'FEED IN PK2'!H99)</f>
        <v>0</v>
      </c>
      <c r="N99" s="62">
        <f>SUMIFS('5'!$P$63:$P$1000,'5'!$G$63:$G$1000,'FEED IN PK2'!F99,'5'!$F$63:$F$1000,'FEED IN PK2'!H99)</f>
        <v>0</v>
      </c>
      <c r="O99" s="62">
        <f>SUMIFS('6'!$P$3:$P$1000,'6'!$G$3:$G$1000,'FEED IN PK2'!F99,'6'!$F$3:$F$1000,'FEED IN PK2'!H99)</f>
        <v>0</v>
      </c>
      <c r="P99" s="62">
        <f>SUMIFS('7'!$P$3:$P$1000,'7'!$G$3:$G$1000,'FEED IN PK2'!F99,'7'!$F$3:$F$1000,'FEED IN PK2'!H99)</f>
        <v>0</v>
      </c>
      <c r="Q99" s="62">
        <f>SUMIFS('8'!$P$3:$P$1000,'8'!$G$3:$G$1000,'FEED IN PK2'!F99,'8'!$F$3:$F$1000,'FEED IN PK2'!H99)</f>
        <v>0</v>
      </c>
      <c r="R99" s="62">
        <f>SUMIFS('9'!$P$3:$P$1000,'9'!$G$3:$G$1000,'FEED IN PK2'!F99,'9'!$F$3:$F$1000,'FEED IN PK2'!H99)</f>
        <v>0</v>
      </c>
      <c r="S99" s="62">
        <f>SUMIFS('10'!$P$271:$P$998,'10'!$G$271:$G$998,'FEED IN PK2'!F99,'10'!$F$271:$F$998,'FEED IN PK2'!H99)</f>
        <v>0</v>
      </c>
      <c r="T99" s="62">
        <f>SUMIFS('11'!$P$3:$P$1000,'11'!$G$3:$G$1000,'FEED IN PK2'!F99,'11'!$F$3:$F$1000,'FEED IN PK2'!H99)</f>
        <v>0</v>
      </c>
      <c r="U99" s="62">
        <f>SUMIFS('12'!$P$3:$P$1000,'12'!$G$3:$G$1000,'FEED IN PK2'!F99,'12'!$F$3:$F$1000,'FEED IN PK2'!H99)</f>
        <v>0</v>
      </c>
      <c r="V99" s="62">
        <f>SUMIFS('13'!$P$3:$P$1000,'13'!$G$3:$G$1000,'FEED IN PK2'!F99,'13'!$F$3:$F$1000,'FEED IN PK2'!H99)</f>
        <v>0</v>
      </c>
      <c r="W99" s="62">
        <f>SUMIFS('14'!$P$3:$P$1000,'14'!$G$3:$G$1000,'FEED IN PK2'!F99,'14'!$F$3:$F$1000,'FEED IN PK2'!H99)</f>
        <v>0</v>
      </c>
      <c r="X99" s="62">
        <f>SUMIFS('15'!$P$3:$P$1000,'15'!$G$3:$G$1000,'FEED IN PK2'!F99,'15'!$F$3:$F$1000,'FEED IN PK2'!H99)</f>
        <v>0</v>
      </c>
      <c r="Y99" s="62">
        <f>SUMIFS('16'!$P$77:$P$1000,'16'!$G$77:$G$1000,'FEED IN PK2'!F99,'16'!$F$77:$F$1000,'FEED IN PK2'!H99)</f>
        <v>0</v>
      </c>
      <c r="Z99" s="62">
        <f>SUMIFS('17'!$P$77:$P$998,'17'!$G$77:$G$998,'FEED IN PK2'!F99,'17'!$F$77:$F$998,'FEED IN PK2'!H99)</f>
        <v>0</v>
      </c>
      <c r="AA99" s="62" t="e">
        <f>SUMIFS('18'!$P$3:$P$1000,'18'!$G$324:$G$1000,'FEED IN PK2'!F99,'18'!$F$324:$F$1000,'FEED IN PK2'!H99)</f>
        <v>#VALUE!</v>
      </c>
      <c r="AB99" s="62">
        <f>SUMIFS('19'!$P$3:$P$1000,'19'!$G$3:$G$1000,'FEED IN PK2'!F99,'19'!$F$3:$F$1000,'FEED IN PK2'!H99)</f>
        <v>0</v>
      </c>
      <c r="AC99" s="62" t="e">
        <f>SUMIFS('20'!$P$69:$P$1000,'20'!$G$580:$G$1000,'FEED IN PK2'!F99,'20'!$F$580:$F$1000,'FEED IN PK2'!H99)</f>
        <v>#VALUE!</v>
      </c>
      <c r="AD99" s="62" t="e">
        <f>SUMIFS('21'!$P$34:$P$1000,'21'!$G$387:$G$1000,'FEED IN PK2'!F99,'21'!$F$387:$F$1000,'FEED IN PK2'!H99)</f>
        <v>#VALUE!</v>
      </c>
      <c r="AE99" s="62">
        <f>SUMIFS('22'!$P$3:$P$1000,'22'!$G$3:$G$1000,'FEED IN PK2'!F99,'22'!$F$3:$F$1000,'FEED IN PK2'!H99)</f>
        <v>0</v>
      </c>
      <c r="AF99" s="62">
        <f>SUMIFS('23'!$P$58:$P$999,'23'!$G$58:$G$999,'FEED IN PK2'!F99,'23'!$F$58:$F$999,'FEED IN PK2'!H99)</f>
        <v>0</v>
      </c>
      <c r="AG99" s="62">
        <f>SUMIFS('24'!$P$3:$P$1000,'24'!$G$3:$G$1000,'FEED IN PK2'!F99,'24'!$F$3:$F$1000,'FEED IN PK2'!H99)</f>
        <v>0</v>
      </c>
      <c r="AH99" s="62">
        <f>SUMIFS('25'!$P$237:$P$1000,'25'!$G$237:$G$1000,'FEED IN PK2'!F99,'25'!$F$237:$F$1000,'FEED IN PK2'!H99)</f>
        <v>0</v>
      </c>
      <c r="AI99" s="62">
        <f>SUMIFS('26'!$P$3:$P$1000,'26'!$G$3:$G$1000,'FEED IN PK2'!F99,'26'!$F$3:$F$1000,'FEED IN PK2'!H99)</f>
        <v>0</v>
      </c>
      <c r="AJ99" s="62">
        <f>SUMIFS('27'!$P$71:$P$1000,'27'!$G$71:$G$1000,'FEED IN PK2'!F99,'27'!$F$71:$F$1000,'FEED IN PK2'!H99)</f>
        <v>0</v>
      </c>
      <c r="AK99" s="62">
        <f>SUMIFS('28'!$P$3:$P$1000,'28'!$G$3:$G$1000,'FEED IN PK2'!F99,'28'!$F$3:$F$1000,'FEED IN PK2'!H99)</f>
        <v>0</v>
      </c>
      <c r="AL99" s="62">
        <f>SUMIFS('29'!$P$3:$P$1000,'29'!$G$3:$G$1000,'FEED IN PK2'!F99,'29'!$F$3:$F$1000,'FEED IN PK2'!H99)</f>
        <v>0</v>
      </c>
      <c r="AM99" s="62">
        <f>SUMIFS('30'!$P$3:$P$1000,'30'!$G$3:$G$1000,'FEED IN PK2'!F99,'30'!$F$3:$F$1000,'FEED IN PK2'!H99)</f>
        <v>0</v>
      </c>
      <c r="AN99" s="62">
        <f>SUMIFS('31'!$P$3:$P$1000,'31'!$G$3:$G$1000,'FEED IN PK2'!F99,'31'!$F$3:$F$1000,'FEED IN PK2'!H99)</f>
        <v>0</v>
      </c>
      <c r="AO99" s="50" t="e">
        <f t="shared" si="2"/>
        <v>#VALUE!</v>
      </c>
    </row>
    <row r="100" spans="2:41" ht="15.75" x14ac:dyDescent="0.25">
      <c r="B100" s="17">
        <v>2</v>
      </c>
      <c r="C100" s="6">
        <v>9251</v>
      </c>
      <c r="D100" s="15" t="s">
        <v>10</v>
      </c>
      <c r="E100" s="15">
        <v>25</v>
      </c>
      <c r="F100" s="4">
        <v>9251</v>
      </c>
      <c r="G100" s="9"/>
      <c r="H100" s="70" t="s">
        <v>251</v>
      </c>
      <c r="I100" s="15">
        <v>25</v>
      </c>
      <c r="J100" s="62">
        <f>SUMIFS('1'!$P$3:$P$1000,'1'!$G$3:$G$1000,'FEED IN PK2'!F100,'1'!$F$3:$F$1000,'FEED IN PK2'!H100)</f>
        <v>0</v>
      </c>
      <c r="K100" s="62">
        <f>SUMIFS('2'!$P$69:$P$1000,'2'!$G$69:$G$1000,'FEED IN PK2'!F100,'2'!$F$69:$F$1000,'FEED IN PK2'!H100)</f>
        <v>0</v>
      </c>
      <c r="L100" s="62">
        <f>SUMIFS('3'!$P$3:$P$1000,'3'!$G$3:$G$1000,'FEED IN PK2'!F100,'3'!$F$3:$F$1000,'FEED IN PK2'!H100)</f>
        <v>0</v>
      </c>
      <c r="M100" s="62">
        <f>SUMIFS('4'!$P$69:$P$998,'4'!$G$69:$G$998,'FEED IN PK2'!F100,'4'!$F$69:$F$998,'FEED IN PK2'!H100)</f>
        <v>0</v>
      </c>
      <c r="N100" s="62">
        <f>SUMIFS('5'!$P$63:$P$1000,'5'!$G$63:$G$1000,'FEED IN PK2'!F100,'5'!$F$63:$F$1000,'FEED IN PK2'!H100)</f>
        <v>0</v>
      </c>
      <c r="O100" s="62">
        <f>SUMIFS('6'!$P$3:$P$1000,'6'!$G$3:$G$1000,'FEED IN PK2'!F100,'6'!$F$3:$F$1000,'FEED IN PK2'!H100)</f>
        <v>0</v>
      </c>
      <c r="P100" s="62">
        <f>SUMIFS('7'!$P$3:$P$1000,'7'!$G$3:$G$1000,'FEED IN PK2'!F100,'7'!$F$3:$F$1000,'FEED IN PK2'!H100)</f>
        <v>0</v>
      </c>
      <c r="Q100" s="62">
        <f>SUMIFS('8'!$P$3:$P$1000,'8'!$G$3:$G$1000,'FEED IN PK2'!F100,'8'!$F$3:$F$1000,'FEED IN PK2'!H100)</f>
        <v>0</v>
      </c>
      <c r="R100" s="62">
        <f>SUMIFS('9'!$P$3:$P$1000,'9'!$G$3:$G$1000,'FEED IN PK2'!F100,'9'!$F$3:$F$1000,'FEED IN PK2'!H100)</f>
        <v>0</v>
      </c>
      <c r="S100" s="62">
        <f>SUMIFS('10'!$P$271:$P$998,'10'!$G$271:$G$998,'FEED IN PK2'!F100,'10'!$F$271:$F$998,'FEED IN PK2'!H100)</f>
        <v>0</v>
      </c>
      <c r="T100" s="62">
        <f>SUMIFS('11'!$P$3:$P$1000,'11'!$G$3:$G$1000,'FEED IN PK2'!F100,'11'!$F$3:$F$1000,'FEED IN PK2'!H100)</f>
        <v>0</v>
      </c>
      <c r="U100" s="62">
        <f>SUMIFS('12'!$P$3:$P$1000,'12'!$G$3:$G$1000,'FEED IN PK2'!F100,'12'!$F$3:$F$1000,'FEED IN PK2'!H100)</f>
        <v>0</v>
      </c>
      <c r="V100" s="62">
        <f>SUMIFS('13'!$P$3:$P$1000,'13'!$G$3:$G$1000,'FEED IN PK2'!F100,'13'!$F$3:$F$1000,'FEED IN PK2'!H100)</f>
        <v>0</v>
      </c>
      <c r="W100" s="62">
        <f>SUMIFS('14'!$P$3:$P$1000,'14'!$G$3:$G$1000,'FEED IN PK2'!F100,'14'!$F$3:$F$1000,'FEED IN PK2'!H100)</f>
        <v>0</v>
      </c>
      <c r="X100" s="62">
        <f>SUMIFS('15'!$P$3:$P$1000,'15'!$G$3:$G$1000,'FEED IN PK2'!F100,'15'!$F$3:$F$1000,'FEED IN PK2'!H100)</f>
        <v>0</v>
      </c>
      <c r="Y100" s="62">
        <f>SUMIFS('16'!$P$77:$P$1000,'16'!$G$77:$G$1000,'FEED IN PK2'!F100,'16'!$F$77:$F$1000,'FEED IN PK2'!H100)</f>
        <v>0</v>
      </c>
      <c r="Z100" s="62">
        <f>SUMIFS('17'!$P$77:$P$998,'17'!$G$77:$G$998,'FEED IN PK2'!F100,'17'!$F$77:$F$998,'FEED IN PK2'!H100)</f>
        <v>0</v>
      </c>
      <c r="AA100" s="62" t="e">
        <f>SUMIFS('18'!$P$3:$P$1000,'18'!$G$324:$G$1000,'FEED IN PK2'!F100,'18'!$F$324:$F$1000,'FEED IN PK2'!H100)</f>
        <v>#VALUE!</v>
      </c>
      <c r="AB100" s="62">
        <f>SUMIFS('19'!$P$3:$P$1000,'19'!$G$3:$G$1000,'FEED IN PK2'!F100,'19'!$F$3:$F$1000,'FEED IN PK2'!H100)</f>
        <v>0</v>
      </c>
      <c r="AC100" s="62" t="e">
        <f>SUMIFS('20'!$P$69:$P$1000,'20'!$G$580:$G$1000,'FEED IN PK2'!F100,'20'!$F$580:$F$1000,'FEED IN PK2'!H100)</f>
        <v>#VALUE!</v>
      </c>
      <c r="AD100" s="62" t="e">
        <f>SUMIFS('21'!$P$34:$P$1000,'21'!$G$387:$G$1000,'FEED IN PK2'!F100,'21'!$F$387:$F$1000,'FEED IN PK2'!H100)</f>
        <v>#VALUE!</v>
      </c>
      <c r="AE100" s="62">
        <f>SUMIFS('22'!$P$3:$P$1000,'22'!$G$3:$G$1000,'FEED IN PK2'!F100,'22'!$F$3:$F$1000,'FEED IN PK2'!H100)</f>
        <v>0</v>
      </c>
      <c r="AF100" s="62">
        <f>SUMIFS('23'!$P$58:$P$999,'23'!$G$58:$G$999,'FEED IN PK2'!F100,'23'!$F$58:$F$999,'FEED IN PK2'!H100)</f>
        <v>0</v>
      </c>
      <c r="AG100" s="62">
        <f>SUMIFS('24'!$P$3:$P$1000,'24'!$G$3:$G$1000,'FEED IN PK2'!F100,'24'!$F$3:$F$1000,'FEED IN PK2'!H100)</f>
        <v>0</v>
      </c>
      <c r="AH100" s="62">
        <f>SUMIFS('25'!$P$237:$P$1000,'25'!$G$237:$G$1000,'FEED IN PK2'!F100,'25'!$F$237:$F$1000,'FEED IN PK2'!H100)</f>
        <v>0</v>
      </c>
      <c r="AI100" s="62">
        <f>SUMIFS('26'!$P$3:$P$1000,'26'!$G$3:$G$1000,'FEED IN PK2'!F100,'26'!$F$3:$F$1000,'FEED IN PK2'!H100)</f>
        <v>0</v>
      </c>
      <c r="AJ100" s="62">
        <f>SUMIFS('27'!$P$71:$P$1000,'27'!$G$71:$G$1000,'FEED IN PK2'!F100,'27'!$F$71:$F$1000,'FEED IN PK2'!H100)</f>
        <v>0</v>
      </c>
      <c r="AK100" s="62">
        <f>SUMIFS('28'!$P$3:$P$1000,'28'!$G$3:$G$1000,'FEED IN PK2'!F100,'28'!$F$3:$F$1000,'FEED IN PK2'!H100)</f>
        <v>0</v>
      </c>
      <c r="AL100" s="62">
        <f>SUMIFS('29'!$P$3:$P$1000,'29'!$G$3:$G$1000,'FEED IN PK2'!F100,'29'!$F$3:$F$1000,'FEED IN PK2'!H100)</f>
        <v>0</v>
      </c>
      <c r="AM100" s="62">
        <f>SUMIFS('30'!$P$3:$P$1000,'30'!$G$3:$G$1000,'FEED IN PK2'!F100,'30'!$F$3:$F$1000,'FEED IN PK2'!H100)</f>
        <v>0</v>
      </c>
      <c r="AN100" s="62">
        <f>SUMIFS('31'!$P$3:$P$1000,'31'!$G$3:$G$1000,'FEED IN PK2'!F100,'31'!$F$3:$F$1000,'FEED IN PK2'!H100)</f>
        <v>0</v>
      </c>
      <c r="AO100" s="50" t="e">
        <f t="shared" si="2"/>
        <v>#VALUE!</v>
      </c>
    </row>
    <row r="101" spans="2:41" ht="15.75" x14ac:dyDescent="0.25">
      <c r="B101" s="17">
        <v>3</v>
      </c>
      <c r="C101" s="6">
        <v>9644</v>
      </c>
      <c r="D101" s="15" t="s">
        <v>33</v>
      </c>
      <c r="E101" s="15">
        <v>40</v>
      </c>
      <c r="F101" s="4">
        <v>9644</v>
      </c>
      <c r="G101" s="9"/>
      <c r="H101" s="70" t="s">
        <v>251</v>
      </c>
      <c r="I101" s="15">
        <v>40</v>
      </c>
      <c r="J101" s="62">
        <f>SUMIFS('1'!$P$3:$P$1000,'1'!$G$3:$G$1000,'FEED IN PK2'!F101,'1'!$F$3:$F$1000,'FEED IN PK2'!H101)</f>
        <v>0</v>
      </c>
      <c r="K101" s="62">
        <f>SUMIFS('2'!$P$69:$P$1000,'2'!$G$69:$G$1000,'FEED IN PK2'!F101,'2'!$F$69:$F$1000,'FEED IN PK2'!H101)</f>
        <v>0</v>
      </c>
      <c r="L101" s="62">
        <f>SUMIFS('3'!$P$3:$P$1000,'3'!$G$3:$G$1000,'FEED IN PK2'!F101,'3'!$F$3:$F$1000,'FEED IN PK2'!H101)</f>
        <v>0</v>
      </c>
      <c r="M101" s="62">
        <f>SUMIFS('4'!$P$69:$P$998,'4'!$G$69:$G$998,'FEED IN PK2'!F101,'4'!$F$69:$F$998,'FEED IN PK2'!H101)</f>
        <v>0</v>
      </c>
      <c r="N101" s="62">
        <f>SUMIFS('5'!$P$63:$P$1000,'5'!$G$63:$G$1000,'FEED IN PK2'!F101,'5'!$F$63:$F$1000,'FEED IN PK2'!H101)</f>
        <v>0</v>
      </c>
      <c r="O101" s="62">
        <f>SUMIFS('6'!$P$3:$P$1000,'6'!$G$3:$G$1000,'FEED IN PK2'!F101,'6'!$F$3:$F$1000,'FEED IN PK2'!H101)</f>
        <v>0</v>
      </c>
      <c r="P101" s="62">
        <f>SUMIFS('7'!$P$3:$P$1000,'7'!$G$3:$G$1000,'FEED IN PK2'!F101,'7'!$F$3:$F$1000,'FEED IN PK2'!H101)</f>
        <v>0</v>
      </c>
      <c r="Q101" s="62">
        <f>SUMIFS('8'!$P$3:$P$1000,'8'!$G$3:$G$1000,'FEED IN PK2'!F101,'8'!$F$3:$F$1000,'FEED IN PK2'!H101)</f>
        <v>0</v>
      </c>
      <c r="R101" s="62">
        <f>SUMIFS('9'!$P$3:$P$1000,'9'!$G$3:$G$1000,'FEED IN PK2'!F101,'9'!$F$3:$F$1000,'FEED IN PK2'!H101)</f>
        <v>0</v>
      </c>
      <c r="S101" s="62">
        <f>SUMIFS('10'!$P$271:$P$998,'10'!$G$271:$G$998,'FEED IN PK2'!F101,'10'!$F$271:$F$998,'FEED IN PK2'!H101)</f>
        <v>0</v>
      </c>
      <c r="T101" s="62">
        <f>SUMIFS('11'!$P$3:$P$1000,'11'!$G$3:$G$1000,'FEED IN PK2'!F101,'11'!$F$3:$F$1000,'FEED IN PK2'!H101)</f>
        <v>0</v>
      </c>
      <c r="U101" s="62">
        <f>SUMIFS('12'!$P$3:$P$1000,'12'!$G$3:$G$1000,'FEED IN PK2'!F101,'12'!$F$3:$F$1000,'FEED IN PK2'!H101)</f>
        <v>0</v>
      </c>
      <c r="V101" s="62">
        <f>SUMIFS('13'!$P$3:$P$1000,'13'!$G$3:$G$1000,'FEED IN PK2'!F101,'13'!$F$3:$F$1000,'FEED IN PK2'!H101)</f>
        <v>0</v>
      </c>
      <c r="W101" s="62">
        <f>SUMIFS('14'!$P$3:$P$1000,'14'!$G$3:$G$1000,'FEED IN PK2'!F101,'14'!$F$3:$F$1000,'FEED IN PK2'!H101)</f>
        <v>0</v>
      </c>
      <c r="X101" s="62">
        <f>SUMIFS('15'!$P$3:$P$1000,'15'!$G$3:$G$1000,'FEED IN PK2'!F101,'15'!$F$3:$F$1000,'FEED IN PK2'!H101)</f>
        <v>0</v>
      </c>
      <c r="Y101" s="62">
        <f>SUMIFS('16'!$P$77:$P$1000,'16'!$G$77:$G$1000,'FEED IN PK2'!F101,'16'!$F$77:$F$1000,'FEED IN PK2'!H101)</f>
        <v>0</v>
      </c>
      <c r="Z101" s="62">
        <f>SUMIFS('17'!$P$77:$P$998,'17'!$G$77:$G$998,'FEED IN PK2'!F101,'17'!$F$77:$F$998,'FEED IN PK2'!H101)</f>
        <v>0</v>
      </c>
      <c r="AA101" s="62" t="e">
        <f>SUMIFS('18'!$P$3:$P$1000,'18'!$G$324:$G$1000,'FEED IN PK2'!F101,'18'!$F$324:$F$1000,'FEED IN PK2'!H101)</f>
        <v>#VALUE!</v>
      </c>
      <c r="AB101" s="62">
        <f>SUMIFS('19'!$P$3:$P$1000,'19'!$G$3:$G$1000,'FEED IN PK2'!F101,'19'!$F$3:$F$1000,'FEED IN PK2'!H101)</f>
        <v>0</v>
      </c>
      <c r="AC101" s="62" t="e">
        <f>SUMIFS('20'!$P$69:$P$1000,'20'!$G$580:$G$1000,'FEED IN PK2'!F101,'20'!$F$580:$F$1000,'FEED IN PK2'!H101)</f>
        <v>#VALUE!</v>
      </c>
      <c r="AD101" s="62" t="e">
        <f>SUMIFS('21'!$P$34:$P$1000,'21'!$G$387:$G$1000,'FEED IN PK2'!F101,'21'!$F$387:$F$1000,'FEED IN PK2'!H101)</f>
        <v>#VALUE!</v>
      </c>
      <c r="AE101" s="62">
        <f>SUMIFS('22'!$P$3:$P$1000,'22'!$G$3:$G$1000,'FEED IN PK2'!F101,'22'!$F$3:$F$1000,'FEED IN PK2'!H101)</f>
        <v>0</v>
      </c>
      <c r="AF101" s="62">
        <f>SUMIFS('23'!$P$58:$P$999,'23'!$G$58:$G$999,'FEED IN PK2'!F101,'23'!$F$58:$F$999,'FEED IN PK2'!H101)</f>
        <v>0</v>
      </c>
      <c r="AG101" s="62">
        <f>SUMIFS('24'!$P$3:$P$1000,'24'!$G$3:$G$1000,'FEED IN PK2'!F101,'24'!$F$3:$F$1000,'FEED IN PK2'!H101)</f>
        <v>0</v>
      </c>
      <c r="AH101" s="62">
        <f>SUMIFS('25'!$P$237:$P$1000,'25'!$G$237:$G$1000,'FEED IN PK2'!F101,'25'!$F$237:$F$1000,'FEED IN PK2'!H101)</f>
        <v>0</v>
      </c>
      <c r="AI101" s="62">
        <f>SUMIFS('26'!$P$3:$P$1000,'26'!$G$3:$G$1000,'FEED IN PK2'!F101,'26'!$F$3:$F$1000,'FEED IN PK2'!H101)</f>
        <v>0</v>
      </c>
      <c r="AJ101" s="62">
        <f>SUMIFS('27'!$P$71:$P$1000,'27'!$G$71:$G$1000,'FEED IN PK2'!F101,'27'!$F$71:$F$1000,'FEED IN PK2'!H101)</f>
        <v>0</v>
      </c>
      <c r="AK101" s="62">
        <f>SUMIFS('28'!$P$3:$P$1000,'28'!$G$3:$G$1000,'FEED IN PK2'!F101,'28'!$F$3:$F$1000,'FEED IN PK2'!H101)</f>
        <v>0</v>
      </c>
      <c r="AL101" s="62">
        <f>SUMIFS('29'!$P$3:$P$1000,'29'!$G$3:$G$1000,'FEED IN PK2'!F101,'29'!$F$3:$F$1000,'FEED IN PK2'!H101)</f>
        <v>0</v>
      </c>
      <c r="AM101" s="62">
        <f>SUMIFS('30'!$P$3:$P$1000,'30'!$G$3:$G$1000,'FEED IN PK2'!F101,'30'!$F$3:$F$1000,'FEED IN PK2'!H101)</f>
        <v>0</v>
      </c>
      <c r="AN101" s="62">
        <f>SUMIFS('31'!$P$3:$P$1000,'31'!$G$3:$G$1000,'FEED IN PK2'!F101,'31'!$F$3:$F$1000,'FEED IN PK2'!H101)</f>
        <v>0</v>
      </c>
      <c r="AO101" s="50" t="e">
        <f t="shared" si="2"/>
        <v>#VALUE!</v>
      </c>
    </row>
    <row r="102" spans="2:41" ht="15.75" x14ac:dyDescent="0.25">
      <c r="B102" s="17">
        <v>4</v>
      </c>
      <c r="C102" s="6">
        <v>9651</v>
      </c>
      <c r="D102" s="15" t="s">
        <v>34</v>
      </c>
      <c r="E102" s="15">
        <v>25</v>
      </c>
      <c r="F102" s="4">
        <v>9651</v>
      </c>
      <c r="G102" s="9"/>
      <c r="H102" s="70" t="s">
        <v>251</v>
      </c>
      <c r="I102" s="15">
        <v>25</v>
      </c>
      <c r="J102" s="62">
        <f>SUMIFS('1'!$P$3:$P$1000,'1'!$G$3:$G$1000,'FEED IN PK2'!F102,'1'!$F$3:$F$1000,'FEED IN PK2'!H102)</f>
        <v>0</v>
      </c>
      <c r="K102" s="62">
        <f>SUMIFS('2'!$P$69:$P$1000,'2'!$G$69:$G$1000,'FEED IN PK2'!F102,'2'!$F$69:$F$1000,'FEED IN PK2'!H102)</f>
        <v>0</v>
      </c>
      <c r="L102" s="62">
        <f>SUMIFS('3'!$P$3:$P$1000,'3'!$G$3:$G$1000,'FEED IN PK2'!F102,'3'!$F$3:$F$1000,'FEED IN PK2'!H102)</f>
        <v>0</v>
      </c>
      <c r="M102" s="62">
        <f>SUMIFS('4'!$P$69:$P$998,'4'!$G$69:$G$998,'FEED IN PK2'!F102,'4'!$F$69:$F$998,'FEED IN PK2'!H102)</f>
        <v>0</v>
      </c>
      <c r="N102" s="62">
        <f>SUMIFS('5'!$P$63:$P$1000,'5'!$G$63:$G$1000,'FEED IN PK2'!F102,'5'!$F$63:$F$1000,'FEED IN PK2'!H102)</f>
        <v>0</v>
      </c>
      <c r="O102" s="62">
        <f>SUMIFS('6'!$P$3:$P$1000,'6'!$G$3:$G$1000,'FEED IN PK2'!F102,'6'!$F$3:$F$1000,'FEED IN PK2'!H102)</f>
        <v>0</v>
      </c>
      <c r="P102" s="62">
        <f>SUMIFS('7'!$P$3:$P$1000,'7'!$G$3:$G$1000,'FEED IN PK2'!F102,'7'!$F$3:$F$1000,'FEED IN PK2'!H102)</f>
        <v>0</v>
      </c>
      <c r="Q102" s="62">
        <f>SUMIFS('8'!$P$3:$P$1000,'8'!$G$3:$G$1000,'FEED IN PK2'!F102,'8'!$F$3:$F$1000,'FEED IN PK2'!H102)</f>
        <v>0</v>
      </c>
      <c r="R102" s="62">
        <f>SUMIFS('9'!$P$3:$P$1000,'9'!$G$3:$G$1000,'FEED IN PK2'!F102,'9'!$F$3:$F$1000,'FEED IN PK2'!H102)</f>
        <v>0</v>
      </c>
      <c r="S102" s="62">
        <f>SUMIFS('10'!$P$271:$P$998,'10'!$G$271:$G$998,'FEED IN PK2'!F102,'10'!$F$271:$F$998,'FEED IN PK2'!H102)</f>
        <v>0</v>
      </c>
      <c r="T102" s="62">
        <f>SUMIFS('11'!$P$3:$P$1000,'11'!$G$3:$G$1000,'FEED IN PK2'!F102,'11'!$F$3:$F$1000,'FEED IN PK2'!H102)</f>
        <v>0</v>
      </c>
      <c r="U102" s="62">
        <f>SUMIFS('12'!$P$3:$P$1000,'12'!$G$3:$G$1000,'FEED IN PK2'!F102,'12'!$F$3:$F$1000,'FEED IN PK2'!H102)</f>
        <v>0</v>
      </c>
      <c r="V102" s="62">
        <f>SUMIFS('13'!$P$3:$P$1000,'13'!$G$3:$G$1000,'FEED IN PK2'!F102,'13'!$F$3:$F$1000,'FEED IN PK2'!H102)</f>
        <v>0</v>
      </c>
      <c r="W102" s="62">
        <f>SUMIFS('14'!$P$3:$P$1000,'14'!$G$3:$G$1000,'FEED IN PK2'!F102,'14'!$F$3:$F$1000,'FEED IN PK2'!H102)</f>
        <v>0</v>
      </c>
      <c r="X102" s="62">
        <f>SUMIFS('15'!$P$3:$P$1000,'15'!$G$3:$G$1000,'FEED IN PK2'!F102,'15'!$F$3:$F$1000,'FEED IN PK2'!H102)</f>
        <v>0</v>
      </c>
      <c r="Y102" s="62">
        <f>SUMIFS('16'!$P$77:$P$1000,'16'!$G$77:$G$1000,'FEED IN PK2'!F102,'16'!$F$77:$F$1000,'FEED IN PK2'!H102)</f>
        <v>0</v>
      </c>
      <c r="Z102" s="62">
        <f>SUMIFS('17'!$P$77:$P$998,'17'!$G$77:$G$998,'FEED IN PK2'!F102,'17'!$F$77:$F$998,'FEED IN PK2'!H102)</f>
        <v>0</v>
      </c>
      <c r="AA102" s="62" t="e">
        <f>SUMIFS('18'!$P$3:$P$1000,'18'!$G$324:$G$1000,'FEED IN PK2'!F102,'18'!$F$324:$F$1000,'FEED IN PK2'!H102)</f>
        <v>#VALUE!</v>
      </c>
      <c r="AB102" s="62">
        <f>SUMIFS('19'!$P$3:$P$1000,'19'!$G$3:$G$1000,'FEED IN PK2'!F102,'19'!$F$3:$F$1000,'FEED IN PK2'!H102)</f>
        <v>0</v>
      </c>
      <c r="AC102" s="62" t="e">
        <f>SUMIFS('20'!$P$69:$P$1000,'20'!$G$580:$G$1000,'FEED IN PK2'!F102,'20'!$F$580:$F$1000,'FEED IN PK2'!H102)</f>
        <v>#VALUE!</v>
      </c>
      <c r="AD102" s="62" t="e">
        <f>SUMIFS('21'!$P$34:$P$1000,'21'!$G$387:$G$1000,'FEED IN PK2'!F102,'21'!$F$387:$F$1000,'FEED IN PK2'!H102)</f>
        <v>#VALUE!</v>
      </c>
      <c r="AE102" s="62">
        <f>SUMIFS('22'!$P$3:$P$1000,'22'!$G$3:$G$1000,'FEED IN PK2'!F102,'22'!$F$3:$F$1000,'FEED IN PK2'!H102)</f>
        <v>0</v>
      </c>
      <c r="AF102" s="62">
        <f>SUMIFS('23'!$P$58:$P$999,'23'!$G$58:$G$999,'FEED IN PK2'!F102,'23'!$F$58:$F$999,'FEED IN PK2'!H102)</f>
        <v>0</v>
      </c>
      <c r="AG102" s="62">
        <f>SUMIFS('24'!$P$3:$P$1000,'24'!$G$3:$G$1000,'FEED IN PK2'!F102,'24'!$F$3:$F$1000,'FEED IN PK2'!H102)</f>
        <v>0</v>
      </c>
      <c r="AH102" s="62">
        <f>SUMIFS('25'!$P$237:$P$1000,'25'!$G$237:$G$1000,'FEED IN PK2'!F102,'25'!$F$237:$F$1000,'FEED IN PK2'!H102)</f>
        <v>0</v>
      </c>
      <c r="AI102" s="62">
        <f>SUMIFS('26'!$P$3:$P$1000,'26'!$G$3:$G$1000,'FEED IN PK2'!F102,'26'!$F$3:$F$1000,'FEED IN PK2'!H102)</f>
        <v>0</v>
      </c>
      <c r="AJ102" s="62">
        <f>SUMIFS('27'!$P$71:$P$1000,'27'!$G$71:$G$1000,'FEED IN PK2'!F102,'27'!$F$71:$F$1000,'FEED IN PK2'!H102)</f>
        <v>0</v>
      </c>
      <c r="AK102" s="62">
        <f>SUMIFS('28'!$P$3:$P$1000,'28'!$G$3:$G$1000,'FEED IN PK2'!F102,'28'!$F$3:$F$1000,'FEED IN PK2'!H102)</f>
        <v>0</v>
      </c>
      <c r="AL102" s="62">
        <f>SUMIFS('29'!$P$3:$P$1000,'29'!$G$3:$G$1000,'FEED IN PK2'!F102,'29'!$F$3:$F$1000,'FEED IN PK2'!H102)</f>
        <v>0</v>
      </c>
      <c r="AM102" s="62">
        <f>SUMIFS('30'!$P$3:$P$1000,'30'!$G$3:$G$1000,'FEED IN PK2'!F102,'30'!$F$3:$F$1000,'FEED IN PK2'!H102)</f>
        <v>0</v>
      </c>
      <c r="AN102" s="62">
        <f>SUMIFS('31'!$P$3:$P$1000,'31'!$G$3:$G$1000,'FEED IN PK2'!F102,'31'!$F$3:$F$1000,'FEED IN PK2'!H102)</f>
        <v>0</v>
      </c>
      <c r="AO102" s="50" t="e">
        <f t="shared" si="2"/>
        <v>#VALUE!</v>
      </c>
    </row>
    <row r="103" spans="2:41" ht="15.75" x14ac:dyDescent="0.25">
      <c r="B103" s="17">
        <v>5</v>
      </c>
      <c r="C103" s="6">
        <v>9652</v>
      </c>
      <c r="D103" s="15" t="s">
        <v>33</v>
      </c>
      <c r="E103" s="15">
        <v>25</v>
      </c>
      <c r="F103" s="4">
        <v>9652</v>
      </c>
      <c r="G103" s="9"/>
      <c r="H103" s="70" t="s">
        <v>251</v>
      </c>
      <c r="I103" s="15">
        <v>25</v>
      </c>
      <c r="J103" s="62">
        <f>SUMIFS('1'!$P$3:$P$1000,'1'!$G$3:$G$1000,'FEED IN PK2'!F103,'1'!$F$3:$F$1000,'FEED IN PK2'!H103)</f>
        <v>0</v>
      </c>
      <c r="K103" s="62">
        <f>SUMIFS('2'!$P$69:$P$1000,'2'!$G$69:$G$1000,'FEED IN PK2'!F103,'2'!$F$69:$F$1000,'FEED IN PK2'!H103)</f>
        <v>0</v>
      </c>
      <c r="L103" s="62">
        <f>SUMIFS('3'!$P$3:$P$1000,'3'!$G$3:$G$1000,'FEED IN PK2'!F103,'3'!$F$3:$F$1000,'FEED IN PK2'!H103)</f>
        <v>0</v>
      </c>
      <c r="M103" s="62">
        <f>SUMIFS('4'!$P$69:$P$998,'4'!$G$69:$G$998,'FEED IN PK2'!F103,'4'!$F$69:$F$998,'FEED IN PK2'!H103)</f>
        <v>0</v>
      </c>
      <c r="N103" s="62">
        <f>SUMIFS('5'!$P$63:$P$1000,'5'!$G$63:$G$1000,'FEED IN PK2'!F103,'5'!$F$63:$F$1000,'FEED IN PK2'!H103)</f>
        <v>0</v>
      </c>
      <c r="O103" s="62">
        <f>SUMIFS('6'!$P$3:$P$1000,'6'!$G$3:$G$1000,'FEED IN PK2'!F103,'6'!$F$3:$F$1000,'FEED IN PK2'!H103)</f>
        <v>0</v>
      </c>
      <c r="P103" s="62">
        <f>SUMIFS('7'!$P$3:$P$1000,'7'!$G$3:$G$1000,'FEED IN PK2'!F103,'7'!$F$3:$F$1000,'FEED IN PK2'!H103)</f>
        <v>0</v>
      </c>
      <c r="Q103" s="62">
        <f>SUMIFS('8'!$P$3:$P$1000,'8'!$G$3:$G$1000,'FEED IN PK2'!F103,'8'!$F$3:$F$1000,'FEED IN PK2'!H103)</f>
        <v>0</v>
      </c>
      <c r="R103" s="62">
        <f>SUMIFS('9'!$P$3:$P$1000,'9'!$G$3:$G$1000,'FEED IN PK2'!F103,'9'!$F$3:$F$1000,'FEED IN PK2'!H103)</f>
        <v>0</v>
      </c>
      <c r="S103" s="62">
        <f>SUMIFS('10'!$P$271:$P$998,'10'!$G$271:$G$998,'FEED IN PK2'!F103,'10'!$F$271:$F$998,'FEED IN PK2'!H103)</f>
        <v>0</v>
      </c>
      <c r="T103" s="62">
        <f>SUMIFS('11'!$P$3:$P$1000,'11'!$G$3:$G$1000,'FEED IN PK2'!F103,'11'!$F$3:$F$1000,'FEED IN PK2'!H103)</f>
        <v>0</v>
      </c>
      <c r="U103" s="62">
        <f>SUMIFS('12'!$P$3:$P$1000,'12'!$G$3:$G$1000,'FEED IN PK2'!F103,'12'!$F$3:$F$1000,'FEED IN PK2'!H103)</f>
        <v>0</v>
      </c>
      <c r="V103" s="62">
        <f>SUMIFS('13'!$P$3:$P$1000,'13'!$G$3:$G$1000,'FEED IN PK2'!F103,'13'!$F$3:$F$1000,'FEED IN PK2'!H103)</f>
        <v>0</v>
      </c>
      <c r="W103" s="62">
        <f>SUMIFS('14'!$P$3:$P$1000,'14'!$G$3:$G$1000,'FEED IN PK2'!F103,'14'!$F$3:$F$1000,'FEED IN PK2'!H103)</f>
        <v>0</v>
      </c>
      <c r="X103" s="62">
        <f>SUMIFS('15'!$P$3:$P$1000,'15'!$G$3:$G$1000,'FEED IN PK2'!F103,'15'!$F$3:$F$1000,'FEED IN PK2'!H103)</f>
        <v>0</v>
      </c>
      <c r="Y103" s="62">
        <f>SUMIFS('16'!$P$77:$P$1000,'16'!$G$77:$G$1000,'FEED IN PK2'!F103,'16'!$F$77:$F$1000,'FEED IN PK2'!H103)</f>
        <v>0</v>
      </c>
      <c r="Z103" s="62">
        <f>SUMIFS('17'!$P$77:$P$998,'17'!$G$77:$G$998,'FEED IN PK2'!F103,'17'!$F$77:$F$998,'FEED IN PK2'!H103)</f>
        <v>0</v>
      </c>
      <c r="AA103" s="62" t="e">
        <f>SUMIFS('18'!$P$3:$P$1000,'18'!$G$324:$G$1000,'FEED IN PK2'!F103,'18'!$F$324:$F$1000,'FEED IN PK2'!H103)</f>
        <v>#VALUE!</v>
      </c>
      <c r="AB103" s="62">
        <f>SUMIFS('19'!$P$3:$P$1000,'19'!$G$3:$G$1000,'FEED IN PK2'!F103,'19'!$F$3:$F$1000,'FEED IN PK2'!H103)</f>
        <v>0</v>
      </c>
      <c r="AC103" s="62" t="e">
        <f>SUMIFS('20'!$P$69:$P$1000,'20'!$G$580:$G$1000,'FEED IN PK2'!F103,'20'!$F$580:$F$1000,'FEED IN PK2'!H103)</f>
        <v>#VALUE!</v>
      </c>
      <c r="AD103" s="62" t="e">
        <f>SUMIFS('21'!$P$34:$P$1000,'21'!$G$387:$G$1000,'FEED IN PK2'!F103,'21'!$F$387:$F$1000,'FEED IN PK2'!H103)</f>
        <v>#VALUE!</v>
      </c>
      <c r="AE103" s="62">
        <f>SUMIFS('22'!$P$3:$P$1000,'22'!$G$3:$G$1000,'FEED IN PK2'!F103,'22'!$F$3:$F$1000,'FEED IN PK2'!H103)</f>
        <v>0</v>
      </c>
      <c r="AF103" s="62">
        <f>SUMIFS('23'!$P$58:$P$999,'23'!$G$58:$G$999,'FEED IN PK2'!F103,'23'!$F$58:$F$999,'FEED IN PK2'!H103)</f>
        <v>0</v>
      </c>
      <c r="AG103" s="62">
        <f>SUMIFS('24'!$P$3:$P$1000,'24'!$G$3:$G$1000,'FEED IN PK2'!F103,'24'!$F$3:$F$1000,'FEED IN PK2'!H103)</f>
        <v>0</v>
      </c>
      <c r="AH103" s="62">
        <f>SUMIFS('25'!$P$237:$P$1000,'25'!$G$237:$G$1000,'FEED IN PK2'!F103,'25'!$F$237:$F$1000,'FEED IN PK2'!H103)</f>
        <v>0</v>
      </c>
      <c r="AI103" s="62">
        <f>SUMIFS('26'!$P$3:$P$1000,'26'!$G$3:$G$1000,'FEED IN PK2'!F103,'26'!$F$3:$F$1000,'FEED IN PK2'!H103)</f>
        <v>0</v>
      </c>
      <c r="AJ103" s="62">
        <f>SUMIFS('27'!$P$71:$P$1000,'27'!$G$71:$G$1000,'FEED IN PK2'!F103,'27'!$F$71:$F$1000,'FEED IN PK2'!H103)</f>
        <v>0</v>
      </c>
      <c r="AK103" s="62">
        <f>SUMIFS('28'!$P$3:$P$1000,'28'!$G$3:$G$1000,'FEED IN PK2'!F103,'28'!$F$3:$F$1000,'FEED IN PK2'!H103)</f>
        <v>0</v>
      </c>
      <c r="AL103" s="62">
        <f>SUMIFS('29'!$P$3:$P$1000,'29'!$G$3:$G$1000,'FEED IN PK2'!F103,'29'!$F$3:$F$1000,'FEED IN PK2'!H103)</f>
        <v>0</v>
      </c>
      <c r="AM103" s="62">
        <f>SUMIFS('30'!$P$3:$P$1000,'30'!$G$3:$G$1000,'FEED IN PK2'!F103,'30'!$F$3:$F$1000,'FEED IN PK2'!H103)</f>
        <v>0</v>
      </c>
      <c r="AN103" s="62">
        <f>SUMIFS('31'!$P$3:$P$1000,'31'!$G$3:$G$1000,'FEED IN PK2'!F103,'31'!$F$3:$F$1000,'FEED IN PK2'!H103)</f>
        <v>0</v>
      </c>
      <c r="AO103" s="50" t="e">
        <f t="shared" si="2"/>
        <v>#VALUE!</v>
      </c>
    </row>
    <row r="104" spans="2:41" ht="15.75" x14ac:dyDescent="0.25">
      <c r="B104" s="17">
        <v>6</v>
      </c>
      <c r="C104" s="6" t="s">
        <v>72</v>
      </c>
      <c r="D104" s="15" t="s">
        <v>34</v>
      </c>
      <c r="E104" s="15">
        <v>25</v>
      </c>
      <c r="F104" s="4" t="s">
        <v>72</v>
      </c>
      <c r="G104" s="9"/>
      <c r="H104" s="70" t="s">
        <v>251</v>
      </c>
      <c r="I104" s="15">
        <v>25</v>
      </c>
      <c r="J104" s="62">
        <f>SUMIFS('1'!$P$3:$P$1000,'1'!$G$3:$G$1000,'FEED IN PK2'!F104,'1'!$F$3:$F$1000,'FEED IN PK2'!H104)</f>
        <v>0</v>
      </c>
      <c r="K104" s="62">
        <f>SUMIFS('2'!$P$69:$P$1000,'2'!$G$69:$G$1000,'FEED IN PK2'!F104,'2'!$F$69:$F$1000,'FEED IN PK2'!H104)</f>
        <v>0</v>
      </c>
      <c r="L104" s="62">
        <f>SUMIFS('3'!$P$3:$P$1000,'3'!$G$3:$G$1000,'FEED IN PK2'!F104,'3'!$F$3:$F$1000,'FEED IN PK2'!H104)</f>
        <v>0</v>
      </c>
      <c r="M104" s="62">
        <f>SUMIFS('4'!$P$69:$P$998,'4'!$G$69:$G$998,'FEED IN PK2'!F104,'4'!$F$69:$F$998,'FEED IN PK2'!H104)</f>
        <v>0</v>
      </c>
      <c r="N104" s="62">
        <f>SUMIFS('5'!$P$63:$P$1000,'5'!$G$63:$G$1000,'FEED IN PK2'!F104,'5'!$F$63:$F$1000,'FEED IN PK2'!H104)</f>
        <v>0</v>
      </c>
      <c r="O104" s="62">
        <f>SUMIFS('6'!$P$3:$P$1000,'6'!$G$3:$G$1000,'FEED IN PK2'!F104,'6'!$F$3:$F$1000,'FEED IN PK2'!H104)</f>
        <v>0</v>
      </c>
      <c r="P104" s="62">
        <f>SUMIFS('7'!$P$3:$P$1000,'7'!$G$3:$G$1000,'FEED IN PK2'!F104,'7'!$F$3:$F$1000,'FEED IN PK2'!H104)</f>
        <v>0</v>
      </c>
      <c r="Q104" s="62">
        <f>SUMIFS('8'!$P$3:$P$1000,'8'!$G$3:$G$1000,'FEED IN PK2'!F104,'8'!$F$3:$F$1000,'FEED IN PK2'!H104)</f>
        <v>0</v>
      </c>
      <c r="R104" s="62">
        <f>SUMIFS('9'!$P$3:$P$1000,'9'!$G$3:$G$1000,'FEED IN PK2'!F104,'9'!$F$3:$F$1000,'FEED IN PK2'!H104)</f>
        <v>0</v>
      </c>
      <c r="S104" s="62">
        <f>SUMIFS('10'!$P$271:$P$998,'10'!$G$271:$G$998,'FEED IN PK2'!F104,'10'!$F$271:$F$998,'FEED IN PK2'!H104)</f>
        <v>0</v>
      </c>
      <c r="T104" s="62">
        <f>SUMIFS('11'!$P$3:$P$1000,'11'!$G$3:$G$1000,'FEED IN PK2'!F104,'11'!$F$3:$F$1000,'FEED IN PK2'!H104)</f>
        <v>0</v>
      </c>
      <c r="U104" s="62">
        <f>SUMIFS('12'!$P$3:$P$1000,'12'!$G$3:$G$1000,'FEED IN PK2'!F104,'12'!$F$3:$F$1000,'FEED IN PK2'!H104)</f>
        <v>0</v>
      </c>
      <c r="V104" s="62">
        <f>SUMIFS('13'!$P$3:$P$1000,'13'!$G$3:$G$1000,'FEED IN PK2'!F104,'13'!$F$3:$F$1000,'FEED IN PK2'!H104)</f>
        <v>0</v>
      </c>
      <c r="W104" s="62">
        <f>SUMIFS('14'!$P$3:$P$1000,'14'!$G$3:$G$1000,'FEED IN PK2'!F104,'14'!$F$3:$F$1000,'FEED IN PK2'!H104)</f>
        <v>0</v>
      </c>
      <c r="X104" s="62">
        <f>SUMIFS('15'!$P$3:$P$1000,'15'!$G$3:$G$1000,'FEED IN PK2'!F104,'15'!$F$3:$F$1000,'FEED IN PK2'!H104)</f>
        <v>0</v>
      </c>
      <c r="Y104" s="62">
        <f>SUMIFS('16'!$P$77:$P$1000,'16'!$G$77:$G$1000,'FEED IN PK2'!F104,'16'!$F$77:$F$1000,'FEED IN PK2'!H104)</f>
        <v>0</v>
      </c>
      <c r="Z104" s="62">
        <f>SUMIFS('17'!$P$77:$P$998,'17'!$G$77:$G$998,'FEED IN PK2'!F104,'17'!$F$77:$F$998,'FEED IN PK2'!H104)</f>
        <v>0</v>
      </c>
      <c r="AA104" s="62" t="e">
        <f>SUMIFS('18'!$P$3:$P$1000,'18'!$G$324:$G$1000,'FEED IN PK2'!F104,'18'!$F$324:$F$1000,'FEED IN PK2'!H104)</f>
        <v>#VALUE!</v>
      </c>
      <c r="AB104" s="62">
        <f>SUMIFS('19'!$P$3:$P$1000,'19'!$G$3:$G$1000,'FEED IN PK2'!F104,'19'!$F$3:$F$1000,'FEED IN PK2'!H104)</f>
        <v>0</v>
      </c>
      <c r="AC104" s="62" t="e">
        <f>SUMIFS('20'!$P$69:$P$1000,'20'!$G$580:$G$1000,'FEED IN PK2'!F104,'20'!$F$580:$F$1000,'FEED IN PK2'!H104)</f>
        <v>#VALUE!</v>
      </c>
      <c r="AD104" s="62" t="e">
        <f>SUMIFS('21'!$P$34:$P$1000,'21'!$G$387:$G$1000,'FEED IN PK2'!F104,'21'!$F$387:$F$1000,'FEED IN PK2'!H104)</f>
        <v>#VALUE!</v>
      </c>
      <c r="AE104" s="62">
        <f>SUMIFS('22'!$P$3:$P$1000,'22'!$G$3:$G$1000,'FEED IN PK2'!F104,'22'!$F$3:$F$1000,'FEED IN PK2'!H104)</f>
        <v>0</v>
      </c>
      <c r="AF104" s="62">
        <f>SUMIFS('23'!$P$58:$P$999,'23'!$G$58:$G$999,'FEED IN PK2'!F104,'23'!$F$58:$F$999,'FEED IN PK2'!H104)</f>
        <v>0</v>
      </c>
      <c r="AG104" s="62">
        <f>SUMIFS('24'!$P$3:$P$1000,'24'!$G$3:$G$1000,'FEED IN PK2'!F104,'24'!$F$3:$F$1000,'FEED IN PK2'!H104)</f>
        <v>0</v>
      </c>
      <c r="AH104" s="62">
        <f>SUMIFS('25'!$P$237:$P$1000,'25'!$G$237:$G$1000,'FEED IN PK2'!F104,'25'!$F$237:$F$1000,'FEED IN PK2'!H104)</f>
        <v>0</v>
      </c>
      <c r="AI104" s="62">
        <f>SUMIFS('26'!$P$3:$P$1000,'26'!$G$3:$G$1000,'FEED IN PK2'!F104,'26'!$F$3:$F$1000,'FEED IN PK2'!H104)</f>
        <v>0</v>
      </c>
      <c r="AJ104" s="62">
        <f>SUMIFS('27'!$P$71:$P$1000,'27'!$G$71:$G$1000,'FEED IN PK2'!F104,'27'!$F$71:$F$1000,'FEED IN PK2'!H104)</f>
        <v>0</v>
      </c>
      <c r="AK104" s="62">
        <f>SUMIFS('28'!$P$3:$P$1000,'28'!$G$3:$G$1000,'FEED IN PK2'!F104,'28'!$F$3:$F$1000,'FEED IN PK2'!H104)</f>
        <v>0</v>
      </c>
      <c r="AL104" s="62">
        <f>SUMIFS('29'!$P$3:$P$1000,'29'!$G$3:$G$1000,'FEED IN PK2'!F104,'29'!$F$3:$F$1000,'FEED IN PK2'!H104)</f>
        <v>0</v>
      </c>
      <c r="AM104" s="62">
        <f>SUMIFS('30'!$P$3:$P$1000,'30'!$G$3:$G$1000,'FEED IN PK2'!F104,'30'!$F$3:$F$1000,'FEED IN PK2'!H104)</f>
        <v>0</v>
      </c>
      <c r="AN104" s="62">
        <f>SUMIFS('31'!$P$3:$P$1000,'31'!$G$3:$G$1000,'FEED IN PK2'!F104,'31'!$F$3:$F$1000,'FEED IN PK2'!H104)</f>
        <v>0</v>
      </c>
      <c r="AO104" s="50" t="e">
        <f t="shared" si="2"/>
        <v>#VALUE!</v>
      </c>
    </row>
    <row r="105" spans="2:41" ht="15.75" x14ac:dyDescent="0.25">
      <c r="B105" s="17">
        <v>7</v>
      </c>
      <c r="C105" s="6">
        <v>9653</v>
      </c>
      <c r="D105" s="15" t="s">
        <v>33</v>
      </c>
      <c r="E105" s="15">
        <v>25</v>
      </c>
      <c r="F105" s="4">
        <v>9653</v>
      </c>
      <c r="G105" s="9"/>
      <c r="H105" s="70" t="s">
        <v>251</v>
      </c>
      <c r="I105" s="15">
        <v>25</v>
      </c>
      <c r="J105" s="62">
        <f>SUMIFS('1'!$P$3:$P$1000,'1'!$G$3:$G$1000,'FEED IN PK2'!F105,'1'!$F$3:$F$1000,'FEED IN PK2'!H105)</f>
        <v>0</v>
      </c>
      <c r="K105" s="62">
        <f>SUMIFS('2'!$P$69:$P$1000,'2'!$G$69:$G$1000,'FEED IN PK2'!F105,'2'!$F$69:$F$1000,'FEED IN PK2'!H105)</f>
        <v>0</v>
      </c>
      <c r="L105" s="62">
        <f>SUMIFS('3'!$P$3:$P$1000,'3'!$G$3:$G$1000,'FEED IN PK2'!F105,'3'!$F$3:$F$1000,'FEED IN PK2'!H105)</f>
        <v>0</v>
      </c>
      <c r="M105" s="62">
        <f>SUMIFS('4'!$P$69:$P$998,'4'!$G$69:$G$998,'FEED IN PK2'!F105,'4'!$F$69:$F$998,'FEED IN PK2'!H105)</f>
        <v>0</v>
      </c>
      <c r="N105" s="62">
        <f>SUMIFS('5'!$P$63:$P$1000,'5'!$G$63:$G$1000,'FEED IN PK2'!F105,'5'!$F$63:$F$1000,'FEED IN PK2'!H105)</f>
        <v>0</v>
      </c>
      <c r="O105" s="62">
        <f>SUMIFS('6'!$P$3:$P$1000,'6'!$G$3:$G$1000,'FEED IN PK2'!F105,'6'!$F$3:$F$1000,'FEED IN PK2'!H105)</f>
        <v>0</v>
      </c>
      <c r="P105" s="62">
        <f>SUMIFS('7'!$P$3:$P$1000,'7'!$G$3:$G$1000,'FEED IN PK2'!F105,'7'!$F$3:$F$1000,'FEED IN PK2'!H105)</f>
        <v>0</v>
      </c>
      <c r="Q105" s="62">
        <f>SUMIFS('8'!$P$3:$P$1000,'8'!$G$3:$G$1000,'FEED IN PK2'!F105,'8'!$F$3:$F$1000,'FEED IN PK2'!H105)</f>
        <v>0</v>
      </c>
      <c r="R105" s="62">
        <f>SUMIFS('9'!$P$3:$P$1000,'9'!$G$3:$G$1000,'FEED IN PK2'!F105,'9'!$F$3:$F$1000,'FEED IN PK2'!H105)</f>
        <v>0</v>
      </c>
      <c r="S105" s="62">
        <f>SUMIFS('10'!$P$271:$P$998,'10'!$G$271:$G$998,'FEED IN PK2'!F105,'10'!$F$271:$F$998,'FEED IN PK2'!H105)</f>
        <v>0</v>
      </c>
      <c r="T105" s="62">
        <f>SUMIFS('11'!$P$3:$P$1000,'11'!$G$3:$G$1000,'FEED IN PK2'!F105,'11'!$F$3:$F$1000,'FEED IN PK2'!H105)</f>
        <v>0</v>
      </c>
      <c r="U105" s="62">
        <f>SUMIFS('12'!$P$3:$P$1000,'12'!$G$3:$G$1000,'FEED IN PK2'!F105,'12'!$F$3:$F$1000,'FEED IN PK2'!H105)</f>
        <v>0</v>
      </c>
      <c r="V105" s="62">
        <f>SUMIFS('13'!$P$3:$P$1000,'13'!$G$3:$G$1000,'FEED IN PK2'!F105,'13'!$F$3:$F$1000,'FEED IN PK2'!H105)</f>
        <v>0</v>
      </c>
      <c r="W105" s="62">
        <f>SUMIFS('14'!$P$3:$P$1000,'14'!$G$3:$G$1000,'FEED IN PK2'!F105,'14'!$F$3:$F$1000,'FEED IN PK2'!H105)</f>
        <v>0</v>
      </c>
      <c r="X105" s="62">
        <f>SUMIFS('15'!$P$3:$P$1000,'15'!$G$3:$G$1000,'FEED IN PK2'!F105,'15'!$F$3:$F$1000,'FEED IN PK2'!H105)</f>
        <v>0</v>
      </c>
      <c r="Y105" s="62">
        <f>SUMIFS('16'!$P$77:$P$1000,'16'!$G$77:$G$1000,'FEED IN PK2'!F105,'16'!$F$77:$F$1000,'FEED IN PK2'!H105)</f>
        <v>0</v>
      </c>
      <c r="Z105" s="62">
        <f>SUMIFS('17'!$P$77:$P$998,'17'!$G$77:$G$998,'FEED IN PK2'!F105,'17'!$F$77:$F$998,'FEED IN PK2'!H105)</f>
        <v>0</v>
      </c>
      <c r="AA105" s="62" t="e">
        <f>SUMIFS('18'!$P$3:$P$1000,'18'!$G$324:$G$1000,'FEED IN PK2'!F105,'18'!$F$324:$F$1000,'FEED IN PK2'!H105)</f>
        <v>#VALUE!</v>
      </c>
      <c r="AB105" s="62">
        <f>SUMIFS('19'!$P$3:$P$1000,'19'!$G$3:$G$1000,'FEED IN PK2'!F105,'19'!$F$3:$F$1000,'FEED IN PK2'!H105)</f>
        <v>0</v>
      </c>
      <c r="AC105" s="62" t="e">
        <f>SUMIFS('20'!$P$69:$P$1000,'20'!$G$580:$G$1000,'FEED IN PK2'!F105,'20'!$F$580:$F$1000,'FEED IN PK2'!H105)</f>
        <v>#VALUE!</v>
      </c>
      <c r="AD105" s="62" t="e">
        <f>SUMIFS('21'!$P$34:$P$1000,'21'!$G$387:$G$1000,'FEED IN PK2'!F105,'21'!$F$387:$F$1000,'FEED IN PK2'!H105)</f>
        <v>#VALUE!</v>
      </c>
      <c r="AE105" s="62">
        <f>SUMIFS('22'!$P$3:$P$1000,'22'!$G$3:$G$1000,'FEED IN PK2'!F105,'22'!$F$3:$F$1000,'FEED IN PK2'!H105)</f>
        <v>0</v>
      </c>
      <c r="AF105" s="62">
        <f>SUMIFS('23'!$P$58:$P$999,'23'!$G$58:$G$999,'FEED IN PK2'!F105,'23'!$F$58:$F$999,'FEED IN PK2'!H105)</f>
        <v>0</v>
      </c>
      <c r="AG105" s="62">
        <f>SUMIFS('24'!$P$3:$P$1000,'24'!$G$3:$G$1000,'FEED IN PK2'!F105,'24'!$F$3:$F$1000,'FEED IN PK2'!H105)</f>
        <v>0</v>
      </c>
      <c r="AH105" s="62">
        <f>SUMIFS('25'!$P$237:$P$1000,'25'!$G$237:$G$1000,'FEED IN PK2'!F105,'25'!$F$237:$F$1000,'FEED IN PK2'!H105)</f>
        <v>0</v>
      </c>
      <c r="AI105" s="62">
        <f>SUMIFS('26'!$P$3:$P$1000,'26'!$G$3:$G$1000,'FEED IN PK2'!F105,'26'!$F$3:$F$1000,'FEED IN PK2'!H105)</f>
        <v>0</v>
      </c>
      <c r="AJ105" s="62">
        <f>SUMIFS('27'!$P$71:$P$1000,'27'!$G$71:$G$1000,'FEED IN PK2'!F105,'27'!$F$71:$F$1000,'FEED IN PK2'!H105)</f>
        <v>0</v>
      </c>
      <c r="AK105" s="62">
        <f>SUMIFS('28'!$P$3:$P$1000,'28'!$G$3:$G$1000,'FEED IN PK2'!F105,'28'!$F$3:$F$1000,'FEED IN PK2'!H105)</f>
        <v>0</v>
      </c>
      <c r="AL105" s="62">
        <f>SUMIFS('29'!$P$3:$P$1000,'29'!$G$3:$G$1000,'FEED IN PK2'!F105,'29'!$F$3:$F$1000,'FEED IN PK2'!H105)</f>
        <v>0</v>
      </c>
      <c r="AM105" s="62">
        <f>SUMIFS('30'!$P$3:$P$1000,'30'!$G$3:$G$1000,'FEED IN PK2'!F105,'30'!$F$3:$F$1000,'FEED IN PK2'!H105)</f>
        <v>0</v>
      </c>
      <c r="AN105" s="62">
        <f>SUMIFS('31'!$P$3:$P$1000,'31'!$G$3:$G$1000,'FEED IN PK2'!F105,'31'!$F$3:$F$1000,'FEED IN PK2'!H105)</f>
        <v>0</v>
      </c>
      <c r="AO105" s="50" t="e">
        <f t="shared" si="2"/>
        <v>#VALUE!</v>
      </c>
    </row>
    <row r="106" spans="2:41" ht="15.75" x14ac:dyDescent="0.25">
      <c r="B106" s="17">
        <v>8</v>
      </c>
      <c r="C106" s="6" t="s">
        <v>73</v>
      </c>
      <c r="D106" s="15" t="s">
        <v>33</v>
      </c>
      <c r="E106" s="15">
        <v>25</v>
      </c>
      <c r="F106" s="4" t="s">
        <v>73</v>
      </c>
      <c r="G106" s="9"/>
      <c r="H106" s="70" t="s">
        <v>251</v>
      </c>
      <c r="I106" s="15">
        <v>25</v>
      </c>
      <c r="J106" s="62">
        <f>SUMIFS('1'!$P$3:$P$1000,'1'!$G$3:$G$1000,'FEED IN PK2'!F106,'1'!$F$3:$F$1000,'FEED IN PK2'!H106)</f>
        <v>0</v>
      </c>
      <c r="K106" s="62">
        <f>SUMIFS('2'!$P$69:$P$1000,'2'!$G$69:$G$1000,'FEED IN PK2'!F106,'2'!$F$69:$F$1000,'FEED IN PK2'!H106)</f>
        <v>0</v>
      </c>
      <c r="L106" s="62">
        <f>SUMIFS('3'!$P$3:$P$1000,'3'!$G$3:$G$1000,'FEED IN PK2'!F106,'3'!$F$3:$F$1000,'FEED IN PK2'!H106)</f>
        <v>0</v>
      </c>
      <c r="M106" s="62">
        <f>SUMIFS('4'!$P$69:$P$998,'4'!$G$69:$G$998,'FEED IN PK2'!F106,'4'!$F$69:$F$998,'FEED IN PK2'!H106)</f>
        <v>0</v>
      </c>
      <c r="N106" s="62">
        <f>SUMIFS('5'!$P$63:$P$1000,'5'!$G$63:$G$1000,'FEED IN PK2'!F106,'5'!$F$63:$F$1000,'FEED IN PK2'!H106)</f>
        <v>0</v>
      </c>
      <c r="O106" s="62">
        <f>SUMIFS('6'!$P$3:$P$1000,'6'!$G$3:$G$1000,'FEED IN PK2'!F106,'6'!$F$3:$F$1000,'FEED IN PK2'!H106)</f>
        <v>0</v>
      </c>
      <c r="P106" s="62">
        <f>SUMIFS('7'!$P$3:$P$1000,'7'!$G$3:$G$1000,'FEED IN PK2'!F106,'7'!$F$3:$F$1000,'FEED IN PK2'!H106)</f>
        <v>0</v>
      </c>
      <c r="Q106" s="62">
        <f>SUMIFS('8'!$P$3:$P$1000,'8'!$G$3:$G$1000,'FEED IN PK2'!F106,'8'!$F$3:$F$1000,'FEED IN PK2'!H106)</f>
        <v>0</v>
      </c>
      <c r="R106" s="62">
        <f>SUMIFS('9'!$P$3:$P$1000,'9'!$G$3:$G$1000,'FEED IN PK2'!F106,'9'!$F$3:$F$1000,'FEED IN PK2'!H106)</f>
        <v>0</v>
      </c>
      <c r="S106" s="62">
        <f>SUMIFS('10'!$P$271:$P$998,'10'!$G$271:$G$998,'FEED IN PK2'!F106,'10'!$F$271:$F$998,'FEED IN PK2'!H106)</f>
        <v>0</v>
      </c>
      <c r="T106" s="62">
        <f>SUMIFS('11'!$P$3:$P$1000,'11'!$G$3:$G$1000,'FEED IN PK2'!F106,'11'!$F$3:$F$1000,'FEED IN PK2'!H106)</f>
        <v>0</v>
      </c>
      <c r="U106" s="62">
        <f>SUMIFS('12'!$P$3:$P$1000,'12'!$G$3:$G$1000,'FEED IN PK2'!F106,'12'!$F$3:$F$1000,'FEED IN PK2'!H106)</f>
        <v>0</v>
      </c>
      <c r="V106" s="62">
        <f>SUMIFS('13'!$P$3:$P$1000,'13'!$G$3:$G$1000,'FEED IN PK2'!F106,'13'!$F$3:$F$1000,'FEED IN PK2'!H106)</f>
        <v>0</v>
      </c>
      <c r="W106" s="62">
        <f>SUMIFS('14'!$P$3:$P$1000,'14'!$G$3:$G$1000,'FEED IN PK2'!F106,'14'!$F$3:$F$1000,'FEED IN PK2'!H106)</f>
        <v>0</v>
      </c>
      <c r="X106" s="62">
        <f>SUMIFS('15'!$P$3:$P$1000,'15'!$G$3:$G$1000,'FEED IN PK2'!F106,'15'!$F$3:$F$1000,'FEED IN PK2'!H106)</f>
        <v>0</v>
      </c>
      <c r="Y106" s="62">
        <f>SUMIFS('16'!$P$77:$P$1000,'16'!$G$77:$G$1000,'FEED IN PK2'!F106,'16'!$F$77:$F$1000,'FEED IN PK2'!H106)</f>
        <v>0</v>
      </c>
      <c r="Z106" s="62">
        <f>SUMIFS('17'!$P$77:$P$998,'17'!$G$77:$G$998,'FEED IN PK2'!F106,'17'!$F$77:$F$998,'FEED IN PK2'!H106)</f>
        <v>0</v>
      </c>
      <c r="AA106" s="62" t="e">
        <f>SUMIFS('18'!$P$3:$P$1000,'18'!$G$324:$G$1000,'FEED IN PK2'!F106,'18'!$F$324:$F$1000,'FEED IN PK2'!H106)</f>
        <v>#VALUE!</v>
      </c>
      <c r="AB106" s="62">
        <f>SUMIFS('19'!$P$3:$P$1000,'19'!$G$3:$G$1000,'FEED IN PK2'!F106,'19'!$F$3:$F$1000,'FEED IN PK2'!H106)</f>
        <v>0</v>
      </c>
      <c r="AC106" s="62" t="e">
        <f>SUMIFS('20'!$P$69:$P$1000,'20'!$G$580:$G$1000,'FEED IN PK2'!F106,'20'!$F$580:$F$1000,'FEED IN PK2'!H106)</f>
        <v>#VALUE!</v>
      </c>
      <c r="AD106" s="62" t="e">
        <f>SUMIFS('21'!$P$34:$P$1000,'21'!$G$387:$G$1000,'FEED IN PK2'!F106,'21'!$F$387:$F$1000,'FEED IN PK2'!H106)</f>
        <v>#VALUE!</v>
      </c>
      <c r="AE106" s="62">
        <f>SUMIFS('22'!$P$3:$P$1000,'22'!$G$3:$G$1000,'FEED IN PK2'!F106,'22'!$F$3:$F$1000,'FEED IN PK2'!H106)</f>
        <v>0</v>
      </c>
      <c r="AF106" s="62">
        <f>SUMIFS('23'!$P$58:$P$999,'23'!$G$58:$G$999,'FEED IN PK2'!F106,'23'!$F$58:$F$999,'FEED IN PK2'!H106)</f>
        <v>0</v>
      </c>
      <c r="AG106" s="62">
        <f>SUMIFS('24'!$P$3:$P$1000,'24'!$G$3:$G$1000,'FEED IN PK2'!F106,'24'!$F$3:$F$1000,'FEED IN PK2'!H106)</f>
        <v>0</v>
      </c>
      <c r="AH106" s="62">
        <f>SUMIFS('25'!$P$237:$P$1000,'25'!$G$237:$G$1000,'FEED IN PK2'!F106,'25'!$F$237:$F$1000,'FEED IN PK2'!H106)</f>
        <v>0</v>
      </c>
      <c r="AI106" s="62">
        <f>SUMIFS('26'!$P$3:$P$1000,'26'!$G$3:$G$1000,'FEED IN PK2'!F106,'26'!$F$3:$F$1000,'FEED IN PK2'!H106)</f>
        <v>0</v>
      </c>
      <c r="AJ106" s="62">
        <f>SUMIFS('27'!$P$71:$P$1000,'27'!$G$71:$G$1000,'FEED IN PK2'!F106,'27'!$F$71:$F$1000,'FEED IN PK2'!H106)</f>
        <v>0</v>
      </c>
      <c r="AK106" s="62">
        <f>SUMIFS('28'!$P$3:$P$1000,'28'!$G$3:$G$1000,'FEED IN PK2'!F106,'28'!$F$3:$F$1000,'FEED IN PK2'!H106)</f>
        <v>0</v>
      </c>
      <c r="AL106" s="62">
        <f>SUMIFS('29'!$P$3:$P$1000,'29'!$G$3:$G$1000,'FEED IN PK2'!F106,'29'!$F$3:$F$1000,'FEED IN PK2'!H106)</f>
        <v>0</v>
      </c>
      <c r="AM106" s="62">
        <f>SUMIFS('30'!$P$3:$P$1000,'30'!$G$3:$G$1000,'FEED IN PK2'!F106,'30'!$F$3:$F$1000,'FEED IN PK2'!H106)</f>
        <v>0</v>
      </c>
      <c r="AN106" s="62">
        <f>SUMIFS('31'!$P$3:$P$1000,'31'!$G$3:$G$1000,'FEED IN PK2'!F106,'31'!$F$3:$F$1000,'FEED IN PK2'!H106)</f>
        <v>0</v>
      </c>
      <c r="AO106" s="50" t="e">
        <f t="shared" si="2"/>
        <v>#VALUE!</v>
      </c>
    </row>
    <row r="107" spans="2:41" ht="15.75" x14ac:dyDescent="0.25">
      <c r="B107" s="17">
        <v>9</v>
      </c>
      <c r="C107" s="6">
        <v>9666</v>
      </c>
      <c r="D107" s="15" t="s">
        <v>33</v>
      </c>
      <c r="E107" s="15">
        <v>25</v>
      </c>
      <c r="F107" s="4">
        <v>9666</v>
      </c>
      <c r="G107" s="9"/>
      <c r="H107" s="70" t="s">
        <v>251</v>
      </c>
      <c r="I107" s="15">
        <v>25</v>
      </c>
      <c r="J107" s="62">
        <f>SUMIFS('1'!$P$3:$P$1000,'1'!$G$3:$G$1000,'FEED IN PK2'!F107,'1'!$F$3:$F$1000,'FEED IN PK2'!H107)</f>
        <v>0</v>
      </c>
      <c r="K107" s="62">
        <f>SUMIFS('2'!$P$69:$P$1000,'2'!$G$69:$G$1000,'FEED IN PK2'!F107,'2'!$F$69:$F$1000,'FEED IN PK2'!H107)</f>
        <v>0</v>
      </c>
      <c r="L107" s="62">
        <f>SUMIFS('3'!$P$3:$P$1000,'3'!$G$3:$G$1000,'FEED IN PK2'!F107,'3'!$F$3:$F$1000,'FEED IN PK2'!H107)</f>
        <v>0</v>
      </c>
      <c r="M107" s="62">
        <f>SUMIFS('4'!$P$69:$P$998,'4'!$G$69:$G$998,'FEED IN PK2'!F107,'4'!$F$69:$F$998,'FEED IN PK2'!H107)</f>
        <v>0</v>
      </c>
      <c r="N107" s="62">
        <f>SUMIFS('5'!$P$63:$P$1000,'5'!$G$63:$G$1000,'FEED IN PK2'!F107,'5'!$F$63:$F$1000,'FEED IN PK2'!H107)</f>
        <v>0</v>
      </c>
      <c r="O107" s="62">
        <f>SUMIFS('6'!$P$3:$P$1000,'6'!$G$3:$G$1000,'FEED IN PK2'!F107,'6'!$F$3:$F$1000,'FEED IN PK2'!H107)</f>
        <v>0</v>
      </c>
      <c r="P107" s="62">
        <f>SUMIFS('7'!$P$3:$P$1000,'7'!$G$3:$G$1000,'FEED IN PK2'!F107,'7'!$F$3:$F$1000,'FEED IN PK2'!H107)</f>
        <v>0</v>
      </c>
      <c r="Q107" s="62">
        <f>SUMIFS('8'!$P$3:$P$1000,'8'!$G$3:$G$1000,'FEED IN PK2'!F107,'8'!$F$3:$F$1000,'FEED IN PK2'!H107)</f>
        <v>0</v>
      </c>
      <c r="R107" s="62">
        <f>SUMIFS('9'!$P$3:$P$1000,'9'!$G$3:$G$1000,'FEED IN PK2'!F107,'9'!$F$3:$F$1000,'FEED IN PK2'!H107)</f>
        <v>0</v>
      </c>
      <c r="S107" s="62">
        <f>SUMIFS('10'!$P$271:$P$998,'10'!$G$271:$G$998,'FEED IN PK2'!F107,'10'!$F$271:$F$998,'FEED IN PK2'!H107)</f>
        <v>0</v>
      </c>
      <c r="T107" s="62">
        <f>SUMIFS('11'!$P$3:$P$1000,'11'!$G$3:$G$1000,'FEED IN PK2'!F107,'11'!$F$3:$F$1000,'FEED IN PK2'!H107)</f>
        <v>0</v>
      </c>
      <c r="U107" s="62">
        <f>SUMIFS('12'!$P$3:$P$1000,'12'!$G$3:$G$1000,'FEED IN PK2'!F107,'12'!$F$3:$F$1000,'FEED IN PK2'!H107)</f>
        <v>0</v>
      </c>
      <c r="V107" s="62">
        <f>SUMIFS('13'!$P$3:$P$1000,'13'!$G$3:$G$1000,'FEED IN PK2'!F107,'13'!$F$3:$F$1000,'FEED IN PK2'!H107)</f>
        <v>0</v>
      </c>
      <c r="W107" s="62">
        <f>SUMIFS('14'!$P$3:$P$1000,'14'!$G$3:$G$1000,'FEED IN PK2'!F107,'14'!$F$3:$F$1000,'FEED IN PK2'!H107)</f>
        <v>0</v>
      </c>
      <c r="X107" s="62">
        <f>SUMIFS('15'!$P$3:$P$1000,'15'!$G$3:$G$1000,'FEED IN PK2'!F107,'15'!$F$3:$F$1000,'FEED IN PK2'!H107)</f>
        <v>0</v>
      </c>
      <c r="Y107" s="62">
        <f>SUMIFS('16'!$P$77:$P$1000,'16'!$G$77:$G$1000,'FEED IN PK2'!F107,'16'!$F$77:$F$1000,'FEED IN PK2'!H107)</f>
        <v>0</v>
      </c>
      <c r="Z107" s="62">
        <f>SUMIFS('17'!$P$77:$P$998,'17'!$G$77:$G$998,'FEED IN PK2'!F107,'17'!$F$77:$F$998,'FEED IN PK2'!H107)</f>
        <v>0</v>
      </c>
      <c r="AA107" s="62" t="e">
        <f>SUMIFS('18'!$P$3:$P$1000,'18'!$G$324:$G$1000,'FEED IN PK2'!F107,'18'!$F$324:$F$1000,'FEED IN PK2'!H107)</f>
        <v>#VALUE!</v>
      </c>
      <c r="AB107" s="62">
        <f>SUMIFS('19'!$P$3:$P$1000,'19'!$G$3:$G$1000,'FEED IN PK2'!F107,'19'!$F$3:$F$1000,'FEED IN PK2'!H107)</f>
        <v>0</v>
      </c>
      <c r="AC107" s="62" t="e">
        <f>SUMIFS('20'!$P$69:$P$1000,'20'!$G$580:$G$1000,'FEED IN PK2'!F107,'20'!$F$580:$F$1000,'FEED IN PK2'!H107)</f>
        <v>#VALUE!</v>
      </c>
      <c r="AD107" s="62" t="e">
        <f>SUMIFS('21'!$P$34:$P$1000,'21'!$G$387:$G$1000,'FEED IN PK2'!F107,'21'!$F$387:$F$1000,'FEED IN PK2'!H107)</f>
        <v>#VALUE!</v>
      </c>
      <c r="AE107" s="62">
        <f>SUMIFS('22'!$P$3:$P$1000,'22'!$G$3:$G$1000,'FEED IN PK2'!F107,'22'!$F$3:$F$1000,'FEED IN PK2'!H107)</f>
        <v>0</v>
      </c>
      <c r="AF107" s="62">
        <f>SUMIFS('23'!$P$58:$P$999,'23'!$G$58:$G$999,'FEED IN PK2'!F107,'23'!$F$58:$F$999,'FEED IN PK2'!H107)</f>
        <v>0</v>
      </c>
      <c r="AG107" s="62">
        <f>SUMIFS('24'!$P$3:$P$1000,'24'!$G$3:$G$1000,'FEED IN PK2'!F107,'24'!$F$3:$F$1000,'FEED IN PK2'!H107)</f>
        <v>0</v>
      </c>
      <c r="AH107" s="62">
        <f>SUMIFS('25'!$P$237:$P$1000,'25'!$G$237:$G$1000,'FEED IN PK2'!F107,'25'!$F$237:$F$1000,'FEED IN PK2'!H107)</f>
        <v>0</v>
      </c>
      <c r="AI107" s="62">
        <f>SUMIFS('26'!$P$3:$P$1000,'26'!$G$3:$G$1000,'FEED IN PK2'!F107,'26'!$F$3:$F$1000,'FEED IN PK2'!H107)</f>
        <v>0</v>
      </c>
      <c r="AJ107" s="62">
        <f>SUMIFS('27'!$P$71:$P$1000,'27'!$G$71:$G$1000,'FEED IN PK2'!F107,'27'!$F$71:$F$1000,'FEED IN PK2'!H107)</f>
        <v>0</v>
      </c>
      <c r="AK107" s="62">
        <f>SUMIFS('28'!$P$3:$P$1000,'28'!$G$3:$G$1000,'FEED IN PK2'!F107,'28'!$F$3:$F$1000,'FEED IN PK2'!H107)</f>
        <v>0</v>
      </c>
      <c r="AL107" s="62">
        <f>SUMIFS('29'!$P$3:$P$1000,'29'!$G$3:$G$1000,'FEED IN PK2'!F107,'29'!$F$3:$F$1000,'FEED IN PK2'!H107)</f>
        <v>0</v>
      </c>
      <c r="AM107" s="62">
        <f>SUMIFS('30'!$P$3:$P$1000,'30'!$G$3:$G$1000,'FEED IN PK2'!F107,'30'!$F$3:$F$1000,'FEED IN PK2'!H107)</f>
        <v>0</v>
      </c>
      <c r="AN107" s="62">
        <f>SUMIFS('31'!$P$3:$P$1000,'31'!$G$3:$G$1000,'FEED IN PK2'!F107,'31'!$F$3:$F$1000,'FEED IN PK2'!H107)</f>
        <v>0</v>
      </c>
      <c r="AO107" s="50" t="e">
        <f t="shared" si="2"/>
        <v>#VALUE!</v>
      </c>
    </row>
    <row r="108" spans="2:41" ht="15.75" x14ac:dyDescent="0.25">
      <c r="B108" s="17">
        <v>10</v>
      </c>
      <c r="C108" s="6">
        <v>9667</v>
      </c>
      <c r="D108" s="15" t="s">
        <v>33</v>
      </c>
      <c r="E108" s="15">
        <v>25</v>
      </c>
      <c r="F108" s="4">
        <v>9667</v>
      </c>
      <c r="G108" s="9"/>
      <c r="H108" s="70" t="s">
        <v>251</v>
      </c>
      <c r="I108" s="15">
        <v>25</v>
      </c>
      <c r="J108" s="62">
        <f>SUMIFS('1'!$P$3:$P$1000,'1'!$G$3:$G$1000,'FEED IN PK2'!F108,'1'!$F$3:$F$1000,'FEED IN PK2'!H108)</f>
        <v>0</v>
      </c>
      <c r="K108" s="62">
        <f>SUMIFS('2'!$P$69:$P$1000,'2'!$G$69:$G$1000,'FEED IN PK2'!F108,'2'!$F$69:$F$1000,'FEED IN PK2'!H108)</f>
        <v>0</v>
      </c>
      <c r="L108" s="62">
        <f>SUMIFS('3'!$P$3:$P$1000,'3'!$G$3:$G$1000,'FEED IN PK2'!F108,'3'!$F$3:$F$1000,'FEED IN PK2'!H108)</f>
        <v>0</v>
      </c>
      <c r="M108" s="62">
        <f>SUMIFS('4'!$P$69:$P$998,'4'!$G$69:$G$998,'FEED IN PK2'!F108,'4'!$F$69:$F$998,'FEED IN PK2'!H108)</f>
        <v>0</v>
      </c>
      <c r="N108" s="62">
        <f>SUMIFS('5'!$P$63:$P$1000,'5'!$G$63:$G$1000,'FEED IN PK2'!F108,'5'!$F$63:$F$1000,'FEED IN PK2'!H108)</f>
        <v>0</v>
      </c>
      <c r="O108" s="62">
        <f>SUMIFS('6'!$P$3:$P$1000,'6'!$G$3:$G$1000,'FEED IN PK2'!F108,'6'!$F$3:$F$1000,'FEED IN PK2'!H108)</f>
        <v>0</v>
      </c>
      <c r="P108" s="62">
        <f>SUMIFS('7'!$P$3:$P$1000,'7'!$G$3:$G$1000,'FEED IN PK2'!F108,'7'!$F$3:$F$1000,'FEED IN PK2'!H108)</f>
        <v>0</v>
      </c>
      <c r="Q108" s="62">
        <f>SUMIFS('8'!$P$3:$P$1000,'8'!$G$3:$G$1000,'FEED IN PK2'!F108,'8'!$F$3:$F$1000,'FEED IN PK2'!H108)</f>
        <v>0</v>
      </c>
      <c r="R108" s="62">
        <f>SUMIFS('9'!$P$3:$P$1000,'9'!$G$3:$G$1000,'FEED IN PK2'!F108,'9'!$F$3:$F$1000,'FEED IN PK2'!H108)</f>
        <v>0</v>
      </c>
      <c r="S108" s="62">
        <f>SUMIFS('10'!$P$271:$P$998,'10'!$G$271:$G$998,'FEED IN PK2'!F108,'10'!$F$271:$F$998,'FEED IN PK2'!H108)</f>
        <v>0</v>
      </c>
      <c r="T108" s="62">
        <f>SUMIFS('11'!$P$3:$P$1000,'11'!$G$3:$G$1000,'FEED IN PK2'!F108,'11'!$F$3:$F$1000,'FEED IN PK2'!H108)</f>
        <v>0</v>
      </c>
      <c r="U108" s="62">
        <f>SUMIFS('12'!$P$3:$P$1000,'12'!$G$3:$G$1000,'FEED IN PK2'!F108,'12'!$F$3:$F$1000,'FEED IN PK2'!H108)</f>
        <v>0</v>
      </c>
      <c r="V108" s="62">
        <f>SUMIFS('13'!$P$3:$P$1000,'13'!$G$3:$G$1000,'FEED IN PK2'!F108,'13'!$F$3:$F$1000,'FEED IN PK2'!H108)</f>
        <v>0</v>
      </c>
      <c r="W108" s="62">
        <f>SUMIFS('14'!$P$3:$P$1000,'14'!$G$3:$G$1000,'FEED IN PK2'!F108,'14'!$F$3:$F$1000,'FEED IN PK2'!H108)</f>
        <v>0</v>
      </c>
      <c r="X108" s="62">
        <f>SUMIFS('15'!$P$3:$P$1000,'15'!$G$3:$G$1000,'FEED IN PK2'!F108,'15'!$F$3:$F$1000,'FEED IN PK2'!H108)</f>
        <v>0</v>
      </c>
      <c r="Y108" s="62">
        <f>SUMIFS('16'!$P$77:$P$1000,'16'!$G$77:$G$1000,'FEED IN PK2'!F108,'16'!$F$77:$F$1000,'FEED IN PK2'!H108)</f>
        <v>0</v>
      </c>
      <c r="Z108" s="62">
        <f>SUMIFS('17'!$P$77:$P$998,'17'!$G$77:$G$998,'FEED IN PK2'!F108,'17'!$F$77:$F$998,'FEED IN PK2'!H108)</f>
        <v>0</v>
      </c>
      <c r="AA108" s="62" t="e">
        <f>SUMIFS('18'!$P$3:$P$1000,'18'!$G$324:$G$1000,'FEED IN PK2'!F108,'18'!$F$324:$F$1000,'FEED IN PK2'!H108)</f>
        <v>#VALUE!</v>
      </c>
      <c r="AB108" s="62">
        <f>SUMIFS('19'!$P$3:$P$1000,'19'!$G$3:$G$1000,'FEED IN PK2'!F108,'19'!$F$3:$F$1000,'FEED IN PK2'!H108)</f>
        <v>0</v>
      </c>
      <c r="AC108" s="62" t="e">
        <f>SUMIFS('20'!$P$69:$P$1000,'20'!$G$580:$G$1000,'FEED IN PK2'!F108,'20'!$F$580:$F$1000,'FEED IN PK2'!H108)</f>
        <v>#VALUE!</v>
      </c>
      <c r="AD108" s="62" t="e">
        <f>SUMIFS('21'!$P$34:$P$1000,'21'!$G$387:$G$1000,'FEED IN PK2'!F108,'21'!$F$387:$F$1000,'FEED IN PK2'!H108)</f>
        <v>#VALUE!</v>
      </c>
      <c r="AE108" s="62">
        <f>SUMIFS('22'!$P$3:$P$1000,'22'!$G$3:$G$1000,'FEED IN PK2'!F108,'22'!$F$3:$F$1000,'FEED IN PK2'!H108)</f>
        <v>0</v>
      </c>
      <c r="AF108" s="62">
        <f>SUMIFS('23'!$P$58:$P$999,'23'!$G$58:$G$999,'FEED IN PK2'!F108,'23'!$F$58:$F$999,'FEED IN PK2'!H108)</f>
        <v>0</v>
      </c>
      <c r="AG108" s="62">
        <f>SUMIFS('24'!$P$3:$P$1000,'24'!$G$3:$G$1000,'FEED IN PK2'!F108,'24'!$F$3:$F$1000,'FEED IN PK2'!H108)</f>
        <v>0</v>
      </c>
      <c r="AH108" s="62">
        <f>SUMIFS('25'!$P$237:$P$1000,'25'!$G$237:$G$1000,'FEED IN PK2'!F108,'25'!$F$237:$F$1000,'FEED IN PK2'!H108)</f>
        <v>0</v>
      </c>
      <c r="AI108" s="62">
        <f>SUMIFS('26'!$P$3:$P$1000,'26'!$G$3:$G$1000,'FEED IN PK2'!F108,'26'!$F$3:$F$1000,'FEED IN PK2'!H108)</f>
        <v>0</v>
      </c>
      <c r="AJ108" s="62">
        <f>SUMIFS('27'!$P$71:$P$1000,'27'!$G$71:$G$1000,'FEED IN PK2'!F108,'27'!$F$71:$F$1000,'FEED IN PK2'!H108)</f>
        <v>0</v>
      </c>
      <c r="AK108" s="62">
        <f>SUMIFS('28'!$P$3:$P$1000,'28'!$G$3:$G$1000,'FEED IN PK2'!F108,'28'!$F$3:$F$1000,'FEED IN PK2'!H108)</f>
        <v>0</v>
      </c>
      <c r="AL108" s="62">
        <f>SUMIFS('29'!$P$3:$P$1000,'29'!$G$3:$G$1000,'FEED IN PK2'!F108,'29'!$F$3:$F$1000,'FEED IN PK2'!H108)</f>
        <v>0</v>
      </c>
      <c r="AM108" s="62">
        <f>SUMIFS('30'!$P$3:$P$1000,'30'!$G$3:$G$1000,'FEED IN PK2'!F108,'30'!$F$3:$F$1000,'FEED IN PK2'!H108)</f>
        <v>0</v>
      </c>
      <c r="AN108" s="62">
        <f>SUMIFS('31'!$P$3:$P$1000,'31'!$G$3:$G$1000,'FEED IN PK2'!F108,'31'!$F$3:$F$1000,'FEED IN PK2'!H108)</f>
        <v>0</v>
      </c>
      <c r="AO108" s="50" t="e">
        <f t="shared" si="2"/>
        <v>#VALUE!</v>
      </c>
    </row>
    <row r="109" spans="2:41" ht="21" customHeight="1" x14ac:dyDescent="0.25">
      <c r="B109" s="60" t="s">
        <v>74</v>
      </c>
      <c r="C109" s="63"/>
      <c r="D109" s="63"/>
      <c r="E109" s="63"/>
      <c r="F109" s="63"/>
      <c r="G109" s="63"/>
      <c r="H109" s="70" t="s">
        <v>251</v>
      </c>
      <c r="I109" s="63"/>
      <c r="J109" s="62">
        <f>SUMIFS('1'!$P$3:$P$1000,'1'!$G$3:$G$1000,'FEED IN PK2'!F109,'1'!$F$3:$F$1000,'FEED IN PK2'!H109)</f>
        <v>0</v>
      </c>
      <c r="K109" s="62">
        <f>SUMIFS('2'!$P$69:$P$1000,'2'!$G$69:$G$1000,'FEED IN PK2'!F109,'2'!$F$69:$F$1000,'FEED IN PK2'!H109)</f>
        <v>0</v>
      </c>
      <c r="L109" s="62">
        <f>SUMIFS('3'!$P$3:$P$1000,'3'!$G$3:$G$1000,'FEED IN PK2'!F109,'3'!$F$3:$F$1000,'FEED IN PK2'!H109)</f>
        <v>0</v>
      </c>
      <c r="M109" s="62">
        <f>SUMIFS('4'!$P$69:$P$998,'4'!$G$69:$G$998,'FEED IN PK2'!F109,'4'!$F$69:$F$998,'FEED IN PK2'!H109)</f>
        <v>0</v>
      </c>
      <c r="N109" s="62">
        <f>SUMIFS('5'!$P$63:$P$1000,'5'!$G$63:$G$1000,'FEED IN PK2'!F109,'5'!$F$63:$F$1000,'FEED IN PK2'!H109)</f>
        <v>0</v>
      </c>
      <c r="O109" s="62">
        <f>SUMIFS('6'!$P$3:$P$1000,'6'!$G$3:$G$1000,'FEED IN PK2'!F109,'6'!$F$3:$F$1000,'FEED IN PK2'!H109)</f>
        <v>0</v>
      </c>
      <c r="P109" s="62">
        <f>SUMIFS('7'!$P$3:$P$1000,'7'!$G$3:$G$1000,'FEED IN PK2'!F109,'7'!$F$3:$F$1000,'FEED IN PK2'!H109)</f>
        <v>0</v>
      </c>
      <c r="Q109" s="62">
        <f>SUMIFS('8'!$P$3:$P$1000,'8'!$G$3:$G$1000,'FEED IN PK2'!F109,'8'!$F$3:$F$1000,'FEED IN PK2'!H109)</f>
        <v>0</v>
      </c>
      <c r="R109" s="62">
        <f>SUMIFS('9'!$P$3:$P$1000,'9'!$G$3:$G$1000,'FEED IN PK2'!F109,'9'!$F$3:$F$1000,'FEED IN PK2'!H109)</f>
        <v>0</v>
      </c>
      <c r="S109" s="62">
        <f>SUMIFS('10'!$P$271:$P$998,'10'!$G$271:$G$998,'FEED IN PK2'!F109,'10'!$F$271:$F$998,'FEED IN PK2'!H109)</f>
        <v>0</v>
      </c>
      <c r="T109" s="62">
        <f>SUMIFS('11'!$P$3:$P$1000,'11'!$G$3:$G$1000,'FEED IN PK2'!F109,'11'!$F$3:$F$1000,'FEED IN PK2'!H109)</f>
        <v>0</v>
      </c>
      <c r="U109" s="62">
        <f>SUMIFS('12'!$P$3:$P$1000,'12'!$G$3:$G$1000,'FEED IN PK2'!F109,'12'!$F$3:$F$1000,'FEED IN PK2'!H109)</f>
        <v>0</v>
      </c>
      <c r="V109" s="62">
        <f>SUMIFS('13'!$P$3:$P$1000,'13'!$G$3:$G$1000,'FEED IN PK2'!F109,'13'!$F$3:$F$1000,'FEED IN PK2'!H109)</f>
        <v>0</v>
      </c>
      <c r="W109" s="62">
        <f>SUMIFS('14'!$P$3:$P$1000,'14'!$G$3:$G$1000,'FEED IN PK2'!F109,'14'!$F$3:$F$1000,'FEED IN PK2'!H109)</f>
        <v>0</v>
      </c>
      <c r="X109" s="62">
        <f>SUMIFS('15'!$P$3:$P$1000,'15'!$G$3:$G$1000,'FEED IN PK2'!F109,'15'!$F$3:$F$1000,'FEED IN PK2'!H109)</f>
        <v>0</v>
      </c>
      <c r="Y109" s="62">
        <f>SUMIFS('16'!$P$77:$P$1000,'16'!$G$77:$G$1000,'FEED IN PK2'!F109,'16'!$F$77:$F$1000,'FEED IN PK2'!H109)</f>
        <v>0</v>
      </c>
      <c r="Z109" s="62">
        <f>SUMIFS('17'!$P$77:$P$998,'17'!$G$77:$G$998,'FEED IN PK2'!F109,'17'!$F$77:$F$998,'FEED IN PK2'!H109)</f>
        <v>0</v>
      </c>
      <c r="AA109" s="62" t="e">
        <f>SUMIFS('18'!$P$3:$P$1000,'18'!$G$324:$G$1000,'FEED IN PK2'!F109,'18'!$F$324:$F$1000,'FEED IN PK2'!H109)</f>
        <v>#VALUE!</v>
      </c>
      <c r="AB109" s="62">
        <f>SUMIFS('19'!$P$3:$P$1000,'19'!$G$3:$G$1000,'FEED IN PK2'!F109,'19'!$F$3:$F$1000,'FEED IN PK2'!H109)</f>
        <v>0</v>
      </c>
      <c r="AC109" s="62" t="e">
        <f>SUMIFS('20'!$P$69:$P$1000,'20'!$G$580:$G$1000,'FEED IN PK2'!F109,'20'!$F$580:$F$1000,'FEED IN PK2'!H109)</f>
        <v>#VALUE!</v>
      </c>
      <c r="AD109" s="62" t="e">
        <f>SUMIFS('21'!$P$34:$P$1000,'21'!$G$387:$G$1000,'FEED IN PK2'!F109,'21'!$F$387:$F$1000,'FEED IN PK2'!H109)</f>
        <v>#VALUE!</v>
      </c>
      <c r="AE109" s="62">
        <f>SUMIFS('22'!$P$3:$P$1000,'22'!$G$3:$G$1000,'FEED IN PK2'!F109,'22'!$F$3:$F$1000,'FEED IN PK2'!H109)</f>
        <v>0</v>
      </c>
      <c r="AF109" s="62">
        <f>SUMIFS('23'!$P$58:$P$999,'23'!$G$58:$G$999,'FEED IN PK2'!F109,'23'!$F$58:$F$999,'FEED IN PK2'!H109)</f>
        <v>0</v>
      </c>
      <c r="AG109" s="62">
        <f>SUMIFS('24'!$P$3:$P$1000,'24'!$G$3:$G$1000,'FEED IN PK2'!F109,'24'!$F$3:$F$1000,'FEED IN PK2'!H109)</f>
        <v>0</v>
      </c>
      <c r="AH109" s="62">
        <f>SUMIFS('25'!$P$237:$P$1000,'25'!$G$237:$G$1000,'FEED IN PK2'!F109,'25'!$F$237:$F$1000,'FEED IN PK2'!H109)</f>
        <v>0</v>
      </c>
      <c r="AI109" s="62">
        <f>SUMIFS('26'!$P$3:$P$1000,'26'!$G$3:$G$1000,'FEED IN PK2'!F109,'26'!$F$3:$F$1000,'FEED IN PK2'!H109)</f>
        <v>0</v>
      </c>
      <c r="AJ109" s="62">
        <f>SUMIFS('27'!$P$71:$P$1000,'27'!$G$71:$G$1000,'FEED IN PK2'!F109,'27'!$F$71:$F$1000,'FEED IN PK2'!H109)</f>
        <v>0</v>
      </c>
      <c r="AK109" s="62">
        <f>SUMIFS('28'!$P$3:$P$1000,'28'!$G$3:$G$1000,'FEED IN PK2'!F109,'28'!$F$3:$F$1000,'FEED IN PK2'!H109)</f>
        <v>0</v>
      </c>
      <c r="AL109" s="62">
        <f>SUMIFS('29'!$P$3:$P$1000,'29'!$G$3:$G$1000,'FEED IN PK2'!F109,'29'!$F$3:$F$1000,'FEED IN PK2'!H109)</f>
        <v>0</v>
      </c>
      <c r="AM109" s="62">
        <f>SUMIFS('30'!$P$3:$P$1000,'30'!$G$3:$G$1000,'FEED IN PK2'!F109,'30'!$F$3:$F$1000,'FEED IN PK2'!H109)</f>
        <v>0</v>
      </c>
      <c r="AN109" s="62">
        <f>SUMIFS('31'!$P$3:$P$1000,'31'!$G$3:$G$1000,'FEED IN PK2'!F109,'31'!$F$3:$F$1000,'FEED IN PK2'!H109)</f>
        <v>0</v>
      </c>
      <c r="AO109" s="50" t="e">
        <f t="shared" si="2"/>
        <v>#VALUE!</v>
      </c>
    </row>
    <row r="110" spans="2:41" ht="15.75" x14ac:dyDescent="0.25">
      <c r="B110" s="17">
        <v>1</v>
      </c>
      <c r="C110" s="19" t="s">
        <v>75</v>
      </c>
      <c r="D110" s="7" t="s">
        <v>10</v>
      </c>
      <c r="E110" s="22">
        <v>25</v>
      </c>
      <c r="F110" s="4" t="s">
        <v>75</v>
      </c>
      <c r="G110" s="9"/>
      <c r="H110" s="70" t="s">
        <v>251</v>
      </c>
      <c r="I110" s="15">
        <v>25</v>
      </c>
      <c r="J110" s="62">
        <f>SUMIFS('1'!$P$3:$P$1000,'1'!$G$3:$G$1000,'FEED IN PK2'!F110,'1'!$F$3:$F$1000,'FEED IN PK2'!H110)</f>
        <v>0</v>
      </c>
      <c r="K110" s="62">
        <f>SUMIFS('2'!$P$69:$P$1000,'2'!$G$69:$G$1000,'FEED IN PK2'!F110,'2'!$F$69:$F$1000,'FEED IN PK2'!H110)</f>
        <v>0</v>
      </c>
      <c r="L110" s="62">
        <f>SUMIFS('3'!$P$3:$P$1000,'3'!$G$3:$G$1000,'FEED IN PK2'!F110,'3'!$F$3:$F$1000,'FEED IN PK2'!H110)</f>
        <v>0</v>
      </c>
      <c r="M110" s="62">
        <f>SUMIFS('4'!$P$69:$P$998,'4'!$G$69:$G$998,'FEED IN PK2'!F110,'4'!$F$69:$F$998,'FEED IN PK2'!H110)</f>
        <v>0</v>
      </c>
      <c r="N110" s="62">
        <f>SUMIFS('5'!$P$63:$P$1000,'5'!$G$63:$G$1000,'FEED IN PK2'!F110,'5'!$F$63:$F$1000,'FEED IN PK2'!H110)</f>
        <v>0</v>
      </c>
      <c r="O110" s="62">
        <f>SUMIFS('6'!$P$3:$P$1000,'6'!$G$3:$G$1000,'FEED IN PK2'!F110,'6'!$F$3:$F$1000,'FEED IN PK2'!H110)</f>
        <v>0</v>
      </c>
      <c r="P110" s="62">
        <f>SUMIFS('7'!$P$3:$P$1000,'7'!$G$3:$G$1000,'FEED IN PK2'!F110,'7'!$F$3:$F$1000,'FEED IN PK2'!H110)</f>
        <v>0</v>
      </c>
      <c r="Q110" s="62">
        <f>SUMIFS('8'!$P$3:$P$1000,'8'!$G$3:$G$1000,'FEED IN PK2'!F110,'8'!$F$3:$F$1000,'FEED IN PK2'!H110)</f>
        <v>0</v>
      </c>
      <c r="R110" s="62">
        <f>SUMIFS('9'!$P$3:$P$1000,'9'!$G$3:$G$1000,'FEED IN PK2'!F110,'9'!$F$3:$F$1000,'FEED IN PK2'!H110)</f>
        <v>0</v>
      </c>
      <c r="S110" s="62">
        <f>SUMIFS('10'!$P$271:$P$998,'10'!$G$271:$G$998,'FEED IN PK2'!F110,'10'!$F$271:$F$998,'FEED IN PK2'!H110)</f>
        <v>0</v>
      </c>
      <c r="T110" s="62">
        <f>SUMIFS('11'!$P$3:$P$1000,'11'!$G$3:$G$1000,'FEED IN PK2'!F110,'11'!$F$3:$F$1000,'FEED IN PK2'!H110)</f>
        <v>0</v>
      </c>
      <c r="U110" s="62">
        <f>SUMIFS('12'!$P$3:$P$1000,'12'!$G$3:$G$1000,'FEED IN PK2'!F110,'12'!$F$3:$F$1000,'FEED IN PK2'!H110)</f>
        <v>0</v>
      </c>
      <c r="V110" s="62">
        <f>SUMIFS('13'!$P$3:$P$1000,'13'!$G$3:$G$1000,'FEED IN PK2'!F110,'13'!$F$3:$F$1000,'FEED IN PK2'!H110)</f>
        <v>0</v>
      </c>
      <c r="W110" s="62">
        <f>SUMIFS('14'!$P$3:$P$1000,'14'!$G$3:$G$1000,'FEED IN PK2'!F110,'14'!$F$3:$F$1000,'FEED IN PK2'!H110)</f>
        <v>0</v>
      </c>
      <c r="X110" s="62">
        <f>SUMIFS('15'!$P$3:$P$1000,'15'!$G$3:$G$1000,'FEED IN PK2'!F110,'15'!$F$3:$F$1000,'FEED IN PK2'!H110)</f>
        <v>0</v>
      </c>
      <c r="Y110" s="62">
        <f>SUMIFS('16'!$P$77:$P$1000,'16'!$G$77:$G$1000,'FEED IN PK2'!F110,'16'!$F$77:$F$1000,'FEED IN PK2'!H110)</f>
        <v>0</v>
      </c>
      <c r="Z110" s="62">
        <f>SUMIFS('17'!$P$77:$P$998,'17'!$G$77:$G$998,'FEED IN PK2'!F110,'17'!$F$77:$F$998,'FEED IN PK2'!H110)</f>
        <v>0</v>
      </c>
      <c r="AA110" s="62" t="e">
        <f>SUMIFS('18'!$P$3:$P$1000,'18'!$G$324:$G$1000,'FEED IN PK2'!F110,'18'!$F$324:$F$1000,'FEED IN PK2'!H110)</f>
        <v>#VALUE!</v>
      </c>
      <c r="AB110" s="62">
        <f>SUMIFS('19'!$P$3:$P$1000,'19'!$G$3:$G$1000,'FEED IN PK2'!F110,'19'!$F$3:$F$1000,'FEED IN PK2'!H110)</f>
        <v>0</v>
      </c>
      <c r="AC110" s="62" t="e">
        <f>SUMIFS('20'!$P$69:$P$1000,'20'!$G$580:$G$1000,'FEED IN PK2'!F110,'20'!$F$580:$F$1000,'FEED IN PK2'!H110)</f>
        <v>#VALUE!</v>
      </c>
      <c r="AD110" s="62" t="e">
        <f>SUMIFS('21'!$P$34:$P$1000,'21'!$G$387:$G$1000,'FEED IN PK2'!F110,'21'!$F$387:$F$1000,'FEED IN PK2'!H110)</f>
        <v>#VALUE!</v>
      </c>
      <c r="AE110" s="62">
        <f>SUMIFS('22'!$P$3:$P$1000,'22'!$G$3:$G$1000,'FEED IN PK2'!F110,'22'!$F$3:$F$1000,'FEED IN PK2'!H110)</f>
        <v>0</v>
      </c>
      <c r="AF110" s="62">
        <f>SUMIFS('23'!$P$58:$P$999,'23'!$G$58:$G$999,'FEED IN PK2'!F110,'23'!$F$58:$F$999,'FEED IN PK2'!H110)</f>
        <v>0</v>
      </c>
      <c r="AG110" s="62">
        <f>SUMIFS('24'!$P$3:$P$1000,'24'!$G$3:$G$1000,'FEED IN PK2'!F110,'24'!$F$3:$F$1000,'FEED IN PK2'!H110)</f>
        <v>0</v>
      </c>
      <c r="AH110" s="62">
        <f>SUMIFS('25'!$P$237:$P$1000,'25'!$G$237:$G$1000,'FEED IN PK2'!F110,'25'!$F$237:$F$1000,'FEED IN PK2'!H110)</f>
        <v>0</v>
      </c>
      <c r="AI110" s="62">
        <f>SUMIFS('26'!$P$3:$P$1000,'26'!$G$3:$G$1000,'FEED IN PK2'!F110,'26'!$F$3:$F$1000,'FEED IN PK2'!H110)</f>
        <v>0</v>
      </c>
      <c r="AJ110" s="62">
        <f>SUMIFS('27'!$P$71:$P$1000,'27'!$G$71:$G$1000,'FEED IN PK2'!F110,'27'!$F$71:$F$1000,'FEED IN PK2'!H110)</f>
        <v>0</v>
      </c>
      <c r="AK110" s="62">
        <f>SUMIFS('28'!$P$3:$P$1000,'28'!$G$3:$G$1000,'FEED IN PK2'!F110,'28'!$F$3:$F$1000,'FEED IN PK2'!H110)</f>
        <v>0</v>
      </c>
      <c r="AL110" s="62">
        <f>SUMIFS('29'!$P$3:$P$1000,'29'!$G$3:$G$1000,'FEED IN PK2'!F110,'29'!$F$3:$F$1000,'FEED IN PK2'!H110)</f>
        <v>0</v>
      </c>
      <c r="AM110" s="62">
        <f>SUMIFS('30'!$P$3:$P$1000,'30'!$G$3:$G$1000,'FEED IN PK2'!F110,'30'!$F$3:$F$1000,'FEED IN PK2'!H110)</f>
        <v>0</v>
      </c>
      <c r="AN110" s="62">
        <f>SUMIFS('31'!$P$3:$P$1000,'31'!$G$3:$G$1000,'FEED IN PK2'!F110,'31'!$F$3:$F$1000,'FEED IN PK2'!H110)</f>
        <v>0</v>
      </c>
      <c r="AO110" s="50" t="e">
        <f t="shared" si="2"/>
        <v>#VALUE!</v>
      </c>
    </row>
    <row r="111" spans="2:41" ht="15.75" x14ac:dyDescent="0.25">
      <c r="B111" s="17">
        <v>2</v>
      </c>
      <c r="C111" s="19">
        <v>8251</v>
      </c>
      <c r="D111" s="7" t="s">
        <v>10</v>
      </c>
      <c r="E111" s="22">
        <v>25</v>
      </c>
      <c r="F111" s="4">
        <v>8251</v>
      </c>
      <c r="G111" s="9"/>
      <c r="H111" s="70" t="s">
        <v>251</v>
      </c>
      <c r="I111" s="15">
        <v>25</v>
      </c>
      <c r="J111" s="62">
        <f>SUMIFS('1'!$P$3:$P$1000,'1'!$G$3:$G$1000,'FEED IN PK2'!F111,'1'!$F$3:$F$1000,'FEED IN PK2'!H111)</f>
        <v>0</v>
      </c>
      <c r="K111" s="62">
        <f>SUMIFS('2'!$P$69:$P$1000,'2'!$G$69:$G$1000,'FEED IN PK2'!F111,'2'!$F$69:$F$1000,'FEED IN PK2'!H111)</f>
        <v>0</v>
      </c>
      <c r="L111" s="62">
        <f>SUMIFS('3'!$P$3:$P$1000,'3'!$G$3:$G$1000,'FEED IN PK2'!F111,'3'!$F$3:$F$1000,'FEED IN PK2'!H111)</f>
        <v>0</v>
      </c>
      <c r="M111" s="62">
        <f>SUMIFS('4'!$P$69:$P$998,'4'!$G$69:$G$998,'FEED IN PK2'!F111,'4'!$F$69:$F$998,'FEED IN PK2'!H111)</f>
        <v>0</v>
      </c>
      <c r="N111" s="62">
        <f>SUMIFS('5'!$P$63:$P$1000,'5'!$G$63:$G$1000,'FEED IN PK2'!F111,'5'!$F$63:$F$1000,'FEED IN PK2'!H111)</f>
        <v>0</v>
      </c>
      <c r="O111" s="62">
        <f>SUMIFS('6'!$P$3:$P$1000,'6'!$G$3:$G$1000,'FEED IN PK2'!F111,'6'!$F$3:$F$1000,'FEED IN PK2'!H111)</f>
        <v>0</v>
      </c>
      <c r="P111" s="62">
        <f>SUMIFS('7'!$P$3:$P$1000,'7'!$G$3:$G$1000,'FEED IN PK2'!F111,'7'!$F$3:$F$1000,'FEED IN PK2'!H111)</f>
        <v>0</v>
      </c>
      <c r="Q111" s="62">
        <f>SUMIFS('8'!$P$3:$P$1000,'8'!$G$3:$G$1000,'FEED IN PK2'!F111,'8'!$F$3:$F$1000,'FEED IN PK2'!H111)</f>
        <v>0</v>
      </c>
      <c r="R111" s="62">
        <f>SUMIFS('9'!$P$3:$P$1000,'9'!$G$3:$G$1000,'FEED IN PK2'!F111,'9'!$F$3:$F$1000,'FEED IN PK2'!H111)</f>
        <v>0</v>
      </c>
      <c r="S111" s="62">
        <f>SUMIFS('10'!$P$271:$P$998,'10'!$G$271:$G$998,'FEED IN PK2'!F111,'10'!$F$271:$F$998,'FEED IN PK2'!H111)</f>
        <v>0</v>
      </c>
      <c r="T111" s="62">
        <f>SUMIFS('11'!$P$3:$P$1000,'11'!$G$3:$G$1000,'FEED IN PK2'!F111,'11'!$F$3:$F$1000,'FEED IN PK2'!H111)</f>
        <v>0</v>
      </c>
      <c r="U111" s="62">
        <f>SUMIFS('12'!$P$3:$P$1000,'12'!$G$3:$G$1000,'FEED IN PK2'!F111,'12'!$F$3:$F$1000,'FEED IN PK2'!H111)</f>
        <v>0</v>
      </c>
      <c r="V111" s="62">
        <f>SUMIFS('13'!$P$3:$P$1000,'13'!$G$3:$G$1000,'FEED IN PK2'!F111,'13'!$F$3:$F$1000,'FEED IN PK2'!H111)</f>
        <v>0</v>
      </c>
      <c r="W111" s="62">
        <f>SUMIFS('14'!$P$3:$P$1000,'14'!$G$3:$G$1000,'FEED IN PK2'!F111,'14'!$F$3:$F$1000,'FEED IN PK2'!H111)</f>
        <v>0</v>
      </c>
      <c r="X111" s="62">
        <f>SUMIFS('15'!$P$3:$P$1000,'15'!$G$3:$G$1000,'FEED IN PK2'!F111,'15'!$F$3:$F$1000,'FEED IN PK2'!H111)</f>
        <v>0</v>
      </c>
      <c r="Y111" s="62">
        <f>SUMIFS('16'!$P$77:$P$1000,'16'!$G$77:$G$1000,'FEED IN PK2'!F111,'16'!$F$77:$F$1000,'FEED IN PK2'!H111)</f>
        <v>0</v>
      </c>
      <c r="Z111" s="62">
        <f>SUMIFS('17'!$P$77:$P$998,'17'!$G$77:$G$998,'FEED IN PK2'!F111,'17'!$F$77:$F$998,'FEED IN PK2'!H111)</f>
        <v>0</v>
      </c>
      <c r="AA111" s="62" t="e">
        <f>SUMIFS('18'!$P$3:$P$1000,'18'!$G$324:$G$1000,'FEED IN PK2'!F111,'18'!$F$324:$F$1000,'FEED IN PK2'!H111)</f>
        <v>#VALUE!</v>
      </c>
      <c r="AB111" s="62">
        <f>SUMIFS('19'!$P$3:$P$1000,'19'!$G$3:$G$1000,'FEED IN PK2'!F111,'19'!$F$3:$F$1000,'FEED IN PK2'!H111)</f>
        <v>0</v>
      </c>
      <c r="AC111" s="62" t="e">
        <f>SUMIFS('20'!$P$69:$P$1000,'20'!$G$580:$G$1000,'FEED IN PK2'!F111,'20'!$F$580:$F$1000,'FEED IN PK2'!H111)</f>
        <v>#VALUE!</v>
      </c>
      <c r="AD111" s="62" t="e">
        <f>SUMIFS('21'!$P$34:$P$1000,'21'!$G$387:$G$1000,'FEED IN PK2'!F111,'21'!$F$387:$F$1000,'FEED IN PK2'!H111)</f>
        <v>#VALUE!</v>
      </c>
      <c r="AE111" s="62">
        <f>SUMIFS('22'!$P$3:$P$1000,'22'!$G$3:$G$1000,'FEED IN PK2'!F111,'22'!$F$3:$F$1000,'FEED IN PK2'!H111)</f>
        <v>0</v>
      </c>
      <c r="AF111" s="62">
        <f>SUMIFS('23'!$P$58:$P$999,'23'!$G$58:$G$999,'FEED IN PK2'!F111,'23'!$F$58:$F$999,'FEED IN PK2'!H111)</f>
        <v>0</v>
      </c>
      <c r="AG111" s="62">
        <f>SUMIFS('24'!$P$3:$P$1000,'24'!$G$3:$G$1000,'FEED IN PK2'!F111,'24'!$F$3:$F$1000,'FEED IN PK2'!H111)</f>
        <v>0</v>
      </c>
      <c r="AH111" s="62">
        <f>SUMIFS('25'!$P$237:$P$1000,'25'!$G$237:$G$1000,'FEED IN PK2'!F111,'25'!$F$237:$F$1000,'FEED IN PK2'!H111)</f>
        <v>0</v>
      </c>
      <c r="AI111" s="62">
        <f>SUMIFS('26'!$P$3:$P$1000,'26'!$G$3:$G$1000,'FEED IN PK2'!F111,'26'!$F$3:$F$1000,'FEED IN PK2'!H111)</f>
        <v>0</v>
      </c>
      <c r="AJ111" s="62">
        <f>SUMIFS('27'!$P$71:$P$1000,'27'!$G$71:$G$1000,'FEED IN PK2'!F111,'27'!$F$71:$F$1000,'FEED IN PK2'!H111)</f>
        <v>0</v>
      </c>
      <c r="AK111" s="62">
        <f>SUMIFS('28'!$P$3:$P$1000,'28'!$G$3:$G$1000,'FEED IN PK2'!F111,'28'!$F$3:$F$1000,'FEED IN PK2'!H111)</f>
        <v>0</v>
      </c>
      <c r="AL111" s="62">
        <f>SUMIFS('29'!$P$3:$P$1000,'29'!$G$3:$G$1000,'FEED IN PK2'!F111,'29'!$F$3:$F$1000,'FEED IN PK2'!H111)</f>
        <v>0</v>
      </c>
      <c r="AM111" s="62">
        <f>SUMIFS('30'!$P$3:$P$1000,'30'!$G$3:$G$1000,'FEED IN PK2'!F111,'30'!$F$3:$F$1000,'FEED IN PK2'!H111)</f>
        <v>0</v>
      </c>
      <c r="AN111" s="62">
        <f>SUMIFS('31'!$P$3:$P$1000,'31'!$G$3:$G$1000,'FEED IN PK2'!F111,'31'!$F$3:$F$1000,'FEED IN PK2'!H111)</f>
        <v>0</v>
      </c>
      <c r="AO111" s="50" t="e">
        <f t="shared" si="2"/>
        <v>#VALUE!</v>
      </c>
    </row>
    <row r="112" spans="2:41" ht="15.75" x14ac:dyDescent="0.25">
      <c r="B112" s="17">
        <v>3</v>
      </c>
      <c r="C112" s="6">
        <v>8401</v>
      </c>
      <c r="D112" s="7" t="s">
        <v>13</v>
      </c>
      <c r="E112" s="8">
        <v>25</v>
      </c>
      <c r="F112" s="4">
        <v>8401</v>
      </c>
      <c r="G112" s="9"/>
      <c r="H112" s="70" t="s">
        <v>251</v>
      </c>
      <c r="I112" s="15">
        <v>25</v>
      </c>
      <c r="J112" s="62">
        <f>SUMIFS('1'!$P$3:$P$1000,'1'!$G$3:$G$1000,'FEED IN PK2'!F112,'1'!$F$3:$F$1000,'FEED IN PK2'!H112)</f>
        <v>0</v>
      </c>
      <c r="K112" s="62">
        <f>SUMIFS('2'!$P$69:$P$1000,'2'!$G$69:$G$1000,'FEED IN PK2'!F112,'2'!$F$69:$F$1000,'FEED IN PK2'!H112)</f>
        <v>0</v>
      </c>
      <c r="L112" s="62">
        <f>SUMIFS('3'!$P$3:$P$1000,'3'!$G$3:$G$1000,'FEED IN PK2'!F112,'3'!$F$3:$F$1000,'FEED IN PK2'!H112)</f>
        <v>0</v>
      </c>
      <c r="M112" s="62">
        <f>SUMIFS('4'!$P$69:$P$998,'4'!$G$69:$G$998,'FEED IN PK2'!F112,'4'!$F$69:$F$998,'FEED IN PK2'!H112)</f>
        <v>0</v>
      </c>
      <c r="N112" s="62">
        <f>SUMIFS('5'!$P$63:$P$1000,'5'!$G$63:$G$1000,'FEED IN PK2'!F112,'5'!$F$63:$F$1000,'FEED IN PK2'!H112)</f>
        <v>0</v>
      </c>
      <c r="O112" s="62">
        <f>SUMIFS('6'!$P$3:$P$1000,'6'!$G$3:$G$1000,'FEED IN PK2'!F112,'6'!$F$3:$F$1000,'FEED IN PK2'!H112)</f>
        <v>0</v>
      </c>
      <c r="P112" s="62">
        <f>SUMIFS('7'!$P$3:$P$1000,'7'!$G$3:$G$1000,'FEED IN PK2'!F112,'7'!$F$3:$F$1000,'FEED IN PK2'!H112)</f>
        <v>0</v>
      </c>
      <c r="Q112" s="62">
        <f>SUMIFS('8'!$P$3:$P$1000,'8'!$G$3:$G$1000,'FEED IN PK2'!F112,'8'!$F$3:$F$1000,'FEED IN PK2'!H112)</f>
        <v>0</v>
      </c>
      <c r="R112" s="62">
        <f>SUMIFS('9'!$P$3:$P$1000,'9'!$G$3:$G$1000,'FEED IN PK2'!F112,'9'!$F$3:$F$1000,'FEED IN PK2'!H112)</f>
        <v>0</v>
      </c>
      <c r="S112" s="62">
        <f>SUMIFS('10'!$P$271:$P$998,'10'!$G$271:$G$998,'FEED IN PK2'!F112,'10'!$F$271:$F$998,'FEED IN PK2'!H112)</f>
        <v>0</v>
      </c>
      <c r="T112" s="62">
        <f>SUMIFS('11'!$P$3:$P$1000,'11'!$G$3:$G$1000,'FEED IN PK2'!F112,'11'!$F$3:$F$1000,'FEED IN PK2'!H112)</f>
        <v>0</v>
      </c>
      <c r="U112" s="62">
        <f>SUMIFS('12'!$P$3:$P$1000,'12'!$G$3:$G$1000,'FEED IN PK2'!F112,'12'!$F$3:$F$1000,'FEED IN PK2'!H112)</f>
        <v>0</v>
      </c>
      <c r="V112" s="62">
        <f>SUMIFS('13'!$P$3:$P$1000,'13'!$G$3:$G$1000,'FEED IN PK2'!F112,'13'!$F$3:$F$1000,'FEED IN PK2'!H112)</f>
        <v>0</v>
      </c>
      <c r="W112" s="62">
        <f>SUMIFS('14'!$P$3:$P$1000,'14'!$G$3:$G$1000,'FEED IN PK2'!F112,'14'!$F$3:$F$1000,'FEED IN PK2'!H112)</f>
        <v>0</v>
      </c>
      <c r="X112" s="62">
        <f>SUMIFS('15'!$P$3:$P$1000,'15'!$G$3:$G$1000,'FEED IN PK2'!F112,'15'!$F$3:$F$1000,'FEED IN PK2'!H112)</f>
        <v>0</v>
      </c>
      <c r="Y112" s="62">
        <f>SUMIFS('16'!$P$77:$P$1000,'16'!$G$77:$G$1000,'FEED IN PK2'!F112,'16'!$F$77:$F$1000,'FEED IN PK2'!H112)</f>
        <v>0</v>
      </c>
      <c r="Z112" s="62">
        <f>SUMIFS('17'!$P$77:$P$998,'17'!$G$77:$G$998,'FEED IN PK2'!F112,'17'!$F$77:$F$998,'FEED IN PK2'!H112)</f>
        <v>0</v>
      </c>
      <c r="AA112" s="62" t="e">
        <f>SUMIFS('18'!$P$3:$P$1000,'18'!$G$324:$G$1000,'FEED IN PK2'!F112,'18'!$F$324:$F$1000,'FEED IN PK2'!H112)</f>
        <v>#VALUE!</v>
      </c>
      <c r="AB112" s="62">
        <f>SUMIFS('19'!$P$3:$P$1000,'19'!$G$3:$G$1000,'FEED IN PK2'!F112,'19'!$F$3:$F$1000,'FEED IN PK2'!H112)</f>
        <v>0</v>
      </c>
      <c r="AC112" s="62" t="e">
        <f>SUMIFS('20'!$P$69:$P$1000,'20'!$G$580:$G$1000,'FEED IN PK2'!F112,'20'!$F$580:$F$1000,'FEED IN PK2'!H112)</f>
        <v>#VALUE!</v>
      </c>
      <c r="AD112" s="62" t="e">
        <f>SUMIFS('21'!$P$34:$P$1000,'21'!$G$387:$G$1000,'FEED IN PK2'!F112,'21'!$F$387:$F$1000,'FEED IN PK2'!H112)</f>
        <v>#VALUE!</v>
      </c>
      <c r="AE112" s="62">
        <f>SUMIFS('22'!$P$3:$P$1000,'22'!$G$3:$G$1000,'FEED IN PK2'!F112,'22'!$F$3:$F$1000,'FEED IN PK2'!H112)</f>
        <v>0</v>
      </c>
      <c r="AF112" s="62">
        <f>SUMIFS('23'!$P$58:$P$999,'23'!$G$58:$G$999,'FEED IN PK2'!F112,'23'!$F$58:$F$999,'FEED IN PK2'!H112)</f>
        <v>0</v>
      </c>
      <c r="AG112" s="62">
        <f>SUMIFS('24'!$P$3:$P$1000,'24'!$G$3:$G$1000,'FEED IN PK2'!F112,'24'!$F$3:$F$1000,'FEED IN PK2'!H112)</f>
        <v>0</v>
      </c>
      <c r="AH112" s="62">
        <f>SUMIFS('25'!$P$237:$P$1000,'25'!$G$237:$G$1000,'FEED IN PK2'!F112,'25'!$F$237:$F$1000,'FEED IN PK2'!H112)</f>
        <v>0</v>
      </c>
      <c r="AI112" s="62">
        <f>SUMIFS('26'!$P$3:$P$1000,'26'!$G$3:$G$1000,'FEED IN PK2'!F112,'26'!$F$3:$F$1000,'FEED IN PK2'!H112)</f>
        <v>0</v>
      </c>
      <c r="AJ112" s="62">
        <f>SUMIFS('27'!$P$71:$P$1000,'27'!$G$71:$G$1000,'FEED IN PK2'!F112,'27'!$F$71:$F$1000,'FEED IN PK2'!H112)</f>
        <v>0</v>
      </c>
      <c r="AK112" s="62">
        <f>SUMIFS('28'!$P$3:$P$1000,'28'!$G$3:$G$1000,'FEED IN PK2'!F112,'28'!$F$3:$F$1000,'FEED IN PK2'!H112)</f>
        <v>0</v>
      </c>
      <c r="AL112" s="62">
        <f>SUMIFS('29'!$P$3:$P$1000,'29'!$G$3:$G$1000,'FEED IN PK2'!F112,'29'!$F$3:$F$1000,'FEED IN PK2'!H112)</f>
        <v>0</v>
      </c>
      <c r="AM112" s="62">
        <f>SUMIFS('30'!$P$3:$P$1000,'30'!$G$3:$G$1000,'FEED IN PK2'!F112,'30'!$F$3:$F$1000,'FEED IN PK2'!H112)</f>
        <v>0</v>
      </c>
      <c r="AN112" s="62">
        <f>SUMIFS('31'!$P$3:$P$1000,'31'!$G$3:$G$1000,'FEED IN PK2'!F112,'31'!$F$3:$F$1000,'FEED IN PK2'!H112)</f>
        <v>0</v>
      </c>
      <c r="AO112" s="50" t="e">
        <f t="shared" si="2"/>
        <v>#VALUE!</v>
      </c>
    </row>
    <row r="113" spans="2:41" ht="15.75" x14ac:dyDescent="0.25">
      <c r="B113" s="17">
        <v>4</v>
      </c>
      <c r="C113" s="6">
        <v>8402</v>
      </c>
      <c r="D113" s="7" t="s">
        <v>13</v>
      </c>
      <c r="E113" s="8">
        <v>25</v>
      </c>
      <c r="F113" s="4">
        <v>8402</v>
      </c>
      <c r="G113" s="9"/>
      <c r="H113" s="70" t="s">
        <v>251</v>
      </c>
      <c r="I113" s="15">
        <v>25</v>
      </c>
      <c r="J113" s="62">
        <f>SUMIFS('1'!$P$3:$P$1000,'1'!$G$3:$G$1000,'FEED IN PK2'!F113,'1'!$F$3:$F$1000,'FEED IN PK2'!H113)</f>
        <v>0</v>
      </c>
      <c r="K113" s="62">
        <f>SUMIFS('2'!$P$69:$P$1000,'2'!$G$69:$G$1000,'FEED IN PK2'!F113,'2'!$F$69:$F$1000,'FEED IN PK2'!H113)</f>
        <v>0</v>
      </c>
      <c r="L113" s="62">
        <f>SUMIFS('3'!$P$3:$P$1000,'3'!$G$3:$G$1000,'FEED IN PK2'!F113,'3'!$F$3:$F$1000,'FEED IN PK2'!H113)</f>
        <v>0</v>
      </c>
      <c r="M113" s="62">
        <f>SUMIFS('4'!$P$69:$P$998,'4'!$G$69:$G$998,'FEED IN PK2'!F113,'4'!$F$69:$F$998,'FEED IN PK2'!H113)</f>
        <v>0</v>
      </c>
      <c r="N113" s="62">
        <f>SUMIFS('5'!$P$63:$P$1000,'5'!$G$63:$G$1000,'FEED IN PK2'!F113,'5'!$F$63:$F$1000,'FEED IN PK2'!H113)</f>
        <v>0</v>
      </c>
      <c r="O113" s="62">
        <f>SUMIFS('6'!$P$3:$P$1000,'6'!$G$3:$G$1000,'FEED IN PK2'!F113,'6'!$F$3:$F$1000,'FEED IN PK2'!H113)</f>
        <v>0</v>
      </c>
      <c r="P113" s="62">
        <f>SUMIFS('7'!$P$3:$P$1000,'7'!$G$3:$G$1000,'FEED IN PK2'!F113,'7'!$F$3:$F$1000,'FEED IN PK2'!H113)</f>
        <v>0</v>
      </c>
      <c r="Q113" s="62">
        <f>SUMIFS('8'!$P$3:$P$1000,'8'!$G$3:$G$1000,'FEED IN PK2'!F113,'8'!$F$3:$F$1000,'FEED IN PK2'!H113)</f>
        <v>0</v>
      </c>
      <c r="R113" s="62">
        <f>SUMIFS('9'!$P$3:$P$1000,'9'!$G$3:$G$1000,'FEED IN PK2'!F113,'9'!$F$3:$F$1000,'FEED IN PK2'!H113)</f>
        <v>0</v>
      </c>
      <c r="S113" s="62">
        <f>SUMIFS('10'!$P$271:$P$998,'10'!$G$271:$G$998,'FEED IN PK2'!F113,'10'!$F$271:$F$998,'FEED IN PK2'!H113)</f>
        <v>0</v>
      </c>
      <c r="T113" s="62">
        <f>SUMIFS('11'!$P$3:$P$1000,'11'!$G$3:$G$1000,'FEED IN PK2'!F113,'11'!$F$3:$F$1000,'FEED IN PK2'!H113)</f>
        <v>0</v>
      </c>
      <c r="U113" s="62">
        <f>SUMIFS('12'!$P$3:$P$1000,'12'!$G$3:$G$1000,'FEED IN PK2'!F113,'12'!$F$3:$F$1000,'FEED IN PK2'!H113)</f>
        <v>0</v>
      </c>
      <c r="V113" s="62">
        <f>SUMIFS('13'!$P$3:$P$1000,'13'!$G$3:$G$1000,'FEED IN PK2'!F113,'13'!$F$3:$F$1000,'FEED IN PK2'!H113)</f>
        <v>0</v>
      </c>
      <c r="W113" s="62">
        <f>SUMIFS('14'!$P$3:$P$1000,'14'!$G$3:$G$1000,'FEED IN PK2'!F113,'14'!$F$3:$F$1000,'FEED IN PK2'!H113)</f>
        <v>0</v>
      </c>
      <c r="X113" s="62">
        <f>SUMIFS('15'!$P$3:$P$1000,'15'!$G$3:$G$1000,'FEED IN PK2'!F113,'15'!$F$3:$F$1000,'FEED IN PK2'!H113)</f>
        <v>0</v>
      </c>
      <c r="Y113" s="62">
        <f>SUMIFS('16'!$P$77:$P$1000,'16'!$G$77:$G$1000,'FEED IN PK2'!F113,'16'!$F$77:$F$1000,'FEED IN PK2'!H113)</f>
        <v>0</v>
      </c>
      <c r="Z113" s="62">
        <f>SUMIFS('17'!$P$77:$P$998,'17'!$G$77:$G$998,'FEED IN PK2'!F113,'17'!$F$77:$F$998,'FEED IN PK2'!H113)</f>
        <v>0</v>
      </c>
      <c r="AA113" s="62" t="e">
        <f>SUMIFS('18'!$P$3:$P$1000,'18'!$G$324:$G$1000,'FEED IN PK2'!F113,'18'!$F$324:$F$1000,'FEED IN PK2'!H113)</f>
        <v>#VALUE!</v>
      </c>
      <c r="AB113" s="62">
        <f>SUMIFS('19'!$P$3:$P$1000,'19'!$G$3:$G$1000,'FEED IN PK2'!F113,'19'!$F$3:$F$1000,'FEED IN PK2'!H113)</f>
        <v>0</v>
      </c>
      <c r="AC113" s="62" t="e">
        <f>SUMIFS('20'!$P$69:$P$1000,'20'!$G$580:$G$1000,'FEED IN PK2'!F113,'20'!$F$580:$F$1000,'FEED IN PK2'!H113)</f>
        <v>#VALUE!</v>
      </c>
      <c r="AD113" s="62" t="e">
        <f>SUMIFS('21'!$P$34:$P$1000,'21'!$G$387:$G$1000,'FEED IN PK2'!F113,'21'!$F$387:$F$1000,'FEED IN PK2'!H113)</f>
        <v>#VALUE!</v>
      </c>
      <c r="AE113" s="62">
        <f>SUMIFS('22'!$P$3:$P$1000,'22'!$G$3:$G$1000,'FEED IN PK2'!F113,'22'!$F$3:$F$1000,'FEED IN PK2'!H113)</f>
        <v>0</v>
      </c>
      <c r="AF113" s="62">
        <f>SUMIFS('23'!$P$58:$P$999,'23'!$G$58:$G$999,'FEED IN PK2'!F113,'23'!$F$58:$F$999,'FEED IN PK2'!H113)</f>
        <v>0</v>
      </c>
      <c r="AG113" s="62">
        <f>SUMIFS('24'!$P$3:$P$1000,'24'!$G$3:$G$1000,'FEED IN PK2'!F113,'24'!$F$3:$F$1000,'FEED IN PK2'!H113)</f>
        <v>0</v>
      </c>
      <c r="AH113" s="62">
        <f>SUMIFS('25'!$P$237:$P$1000,'25'!$G$237:$G$1000,'FEED IN PK2'!F113,'25'!$F$237:$F$1000,'FEED IN PK2'!H113)</f>
        <v>0</v>
      </c>
      <c r="AI113" s="62">
        <f>SUMIFS('26'!$P$3:$P$1000,'26'!$G$3:$G$1000,'FEED IN PK2'!F113,'26'!$F$3:$F$1000,'FEED IN PK2'!H113)</f>
        <v>0</v>
      </c>
      <c r="AJ113" s="62">
        <f>SUMIFS('27'!$P$71:$P$1000,'27'!$G$71:$G$1000,'FEED IN PK2'!F113,'27'!$F$71:$F$1000,'FEED IN PK2'!H113)</f>
        <v>0</v>
      </c>
      <c r="AK113" s="62">
        <f>SUMIFS('28'!$P$3:$P$1000,'28'!$G$3:$G$1000,'FEED IN PK2'!F113,'28'!$F$3:$F$1000,'FEED IN PK2'!H113)</f>
        <v>0</v>
      </c>
      <c r="AL113" s="62">
        <f>SUMIFS('29'!$P$3:$P$1000,'29'!$G$3:$G$1000,'FEED IN PK2'!F113,'29'!$F$3:$F$1000,'FEED IN PK2'!H113)</f>
        <v>0</v>
      </c>
      <c r="AM113" s="62">
        <f>SUMIFS('30'!$P$3:$P$1000,'30'!$G$3:$G$1000,'FEED IN PK2'!F113,'30'!$F$3:$F$1000,'FEED IN PK2'!H113)</f>
        <v>0</v>
      </c>
      <c r="AN113" s="62">
        <f>SUMIFS('31'!$P$3:$P$1000,'31'!$G$3:$G$1000,'FEED IN PK2'!F113,'31'!$F$3:$F$1000,'FEED IN PK2'!H113)</f>
        <v>0</v>
      </c>
      <c r="AO113" s="50" t="e">
        <f t="shared" si="2"/>
        <v>#VALUE!</v>
      </c>
    </row>
    <row r="114" spans="2:41" ht="15.75" x14ac:dyDescent="0.25">
      <c r="B114" s="17">
        <v>5</v>
      </c>
      <c r="C114" s="6">
        <v>8424</v>
      </c>
      <c r="D114" s="7" t="s">
        <v>13</v>
      </c>
      <c r="E114" s="8">
        <v>25</v>
      </c>
      <c r="F114" s="4">
        <v>8424</v>
      </c>
      <c r="G114" s="9"/>
      <c r="H114" s="70" t="s">
        <v>251</v>
      </c>
      <c r="I114" s="15">
        <v>25</v>
      </c>
      <c r="J114" s="62">
        <f>SUMIFS('1'!$P$3:$P$1000,'1'!$G$3:$G$1000,'FEED IN PK2'!F114,'1'!$F$3:$F$1000,'FEED IN PK2'!H114)</f>
        <v>0</v>
      </c>
      <c r="K114" s="62">
        <f>SUMIFS('2'!$P$69:$P$1000,'2'!$G$69:$G$1000,'FEED IN PK2'!F114,'2'!$F$69:$F$1000,'FEED IN PK2'!H114)</f>
        <v>0</v>
      </c>
      <c r="L114" s="62">
        <f>SUMIFS('3'!$P$3:$P$1000,'3'!$G$3:$G$1000,'FEED IN PK2'!F114,'3'!$F$3:$F$1000,'FEED IN PK2'!H114)</f>
        <v>0</v>
      </c>
      <c r="M114" s="62">
        <f>SUMIFS('4'!$P$69:$P$998,'4'!$G$69:$G$998,'FEED IN PK2'!F114,'4'!$F$69:$F$998,'FEED IN PK2'!H114)</f>
        <v>0</v>
      </c>
      <c r="N114" s="62">
        <f>SUMIFS('5'!$P$63:$P$1000,'5'!$G$63:$G$1000,'FEED IN PK2'!F114,'5'!$F$63:$F$1000,'FEED IN PK2'!H114)</f>
        <v>0</v>
      </c>
      <c r="O114" s="62">
        <f>SUMIFS('6'!$P$3:$P$1000,'6'!$G$3:$G$1000,'FEED IN PK2'!F114,'6'!$F$3:$F$1000,'FEED IN PK2'!H114)</f>
        <v>0</v>
      </c>
      <c r="P114" s="62">
        <f>SUMIFS('7'!$P$3:$P$1000,'7'!$G$3:$G$1000,'FEED IN PK2'!F114,'7'!$F$3:$F$1000,'FEED IN PK2'!H114)</f>
        <v>0</v>
      </c>
      <c r="Q114" s="62">
        <f>SUMIFS('8'!$P$3:$P$1000,'8'!$G$3:$G$1000,'FEED IN PK2'!F114,'8'!$F$3:$F$1000,'FEED IN PK2'!H114)</f>
        <v>0</v>
      </c>
      <c r="R114" s="62">
        <f>SUMIFS('9'!$P$3:$P$1000,'9'!$G$3:$G$1000,'FEED IN PK2'!F114,'9'!$F$3:$F$1000,'FEED IN PK2'!H114)</f>
        <v>0</v>
      </c>
      <c r="S114" s="62">
        <f>SUMIFS('10'!$P$271:$P$998,'10'!$G$271:$G$998,'FEED IN PK2'!F114,'10'!$F$271:$F$998,'FEED IN PK2'!H114)</f>
        <v>0</v>
      </c>
      <c r="T114" s="62">
        <f>SUMIFS('11'!$P$3:$P$1000,'11'!$G$3:$G$1000,'FEED IN PK2'!F114,'11'!$F$3:$F$1000,'FEED IN PK2'!H114)</f>
        <v>0</v>
      </c>
      <c r="U114" s="62">
        <f>SUMIFS('12'!$P$3:$P$1000,'12'!$G$3:$G$1000,'FEED IN PK2'!F114,'12'!$F$3:$F$1000,'FEED IN PK2'!H114)</f>
        <v>0</v>
      </c>
      <c r="V114" s="62">
        <f>SUMIFS('13'!$P$3:$P$1000,'13'!$G$3:$G$1000,'FEED IN PK2'!F114,'13'!$F$3:$F$1000,'FEED IN PK2'!H114)</f>
        <v>0</v>
      </c>
      <c r="W114" s="62">
        <f>SUMIFS('14'!$P$3:$P$1000,'14'!$G$3:$G$1000,'FEED IN PK2'!F114,'14'!$F$3:$F$1000,'FEED IN PK2'!H114)</f>
        <v>0</v>
      </c>
      <c r="X114" s="62">
        <f>SUMIFS('15'!$P$3:$P$1000,'15'!$G$3:$G$1000,'FEED IN PK2'!F114,'15'!$F$3:$F$1000,'FEED IN PK2'!H114)</f>
        <v>0</v>
      </c>
      <c r="Y114" s="62">
        <f>SUMIFS('16'!$P$77:$P$1000,'16'!$G$77:$G$1000,'FEED IN PK2'!F114,'16'!$F$77:$F$1000,'FEED IN PK2'!H114)</f>
        <v>0</v>
      </c>
      <c r="Z114" s="62">
        <f>SUMIFS('17'!$P$77:$P$998,'17'!$G$77:$G$998,'FEED IN PK2'!F114,'17'!$F$77:$F$998,'FEED IN PK2'!H114)</f>
        <v>0</v>
      </c>
      <c r="AA114" s="62" t="e">
        <f>SUMIFS('18'!$P$3:$P$1000,'18'!$G$324:$G$1000,'FEED IN PK2'!F114,'18'!$F$324:$F$1000,'FEED IN PK2'!H114)</f>
        <v>#VALUE!</v>
      </c>
      <c r="AB114" s="62">
        <f>SUMIFS('19'!$P$3:$P$1000,'19'!$G$3:$G$1000,'FEED IN PK2'!F114,'19'!$F$3:$F$1000,'FEED IN PK2'!H114)</f>
        <v>0</v>
      </c>
      <c r="AC114" s="62" t="e">
        <f>SUMIFS('20'!$P$69:$P$1000,'20'!$G$580:$G$1000,'FEED IN PK2'!F114,'20'!$F$580:$F$1000,'FEED IN PK2'!H114)</f>
        <v>#VALUE!</v>
      </c>
      <c r="AD114" s="62" t="e">
        <f>SUMIFS('21'!$P$34:$P$1000,'21'!$G$387:$G$1000,'FEED IN PK2'!F114,'21'!$F$387:$F$1000,'FEED IN PK2'!H114)</f>
        <v>#VALUE!</v>
      </c>
      <c r="AE114" s="62">
        <f>SUMIFS('22'!$P$3:$P$1000,'22'!$G$3:$G$1000,'FEED IN PK2'!F114,'22'!$F$3:$F$1000,'FEED IN PK2'!H114)</f>
        <v>0</v>
      </c>
      <c r="AF114" s="62">
        <f>SUMIFS('23'!$P$58:$P$999,'23'!$G$58:$G$999,'FEED IN PK2'!F114,'23'!$F$58:$F$999,'FEED IN PK2'!H114)</f>
        <v>0</v>
      </c>
      <c r="AG114" s="62">
        <f>SUMIFS('24'!$P$3:$P$1000,'24'!$G$3:$G$1000,'FEED IN PK2'!F114,'24'!$F$3:$F$1000,'FEED IN PK2'!H114)</f>
        <v>0</v>
      </c>
      <c r="AH114" s="62">
        <f>SUMIFS('25'!$P$237:$P$1000,'25'!$G$237:$G$1000,'FEED IN PK2'!F114,'25'!$F$237:$F$1000,'FEED IN PK2'!H114)</f>
        <v>0</v>
      </c>
      <c r="AI114" s="62">
        <f>SUMIFS('26'!$P$3:$P$1000,'26'!$G$3:$G$1000,'FEED IN PK2'!F114,'26'!$F$3:$F$1000,'FEED IN PK2'!H114)</f>
        <v>0</v>
      </c>
      <c r="AJ114" s="62">
        <f>SUMIFS('27'!$P$71:$P$1000,'27'!$G$71:$G$1000,'FEED IN PK2'!F114,'27'!$F$71:$F$1000,'FEED IN PK2'!H114)</f>
        <v>0</v>
      </c>
      <c r="AK114" s="62">
        <f>SUMIFS('28'!$P$3:$P$1000,'28'!$G$3:$G$1000,'FEED IN PK2'!F114,'28'!$F$3:$F$1000,'FEED IN PK2'!H114)</f>
        <v>0</v>
      </c>
      <c r="AL114" s="62">
        <f>SUMIFS('29'!$P$3:$P$1000,'29'!$G$3:$G$1000,'FEED IN PK2'!F114,'29'!$F$3:$F$1000,'FEED IN PK2'!H114)</f>
        <v>0</v>
      </c>
      <c r="AM114" s="62">
        <f>SUMIFS('30'!$P$3:$P$1000,'30'!$G$3:$G$1000,'FEED IN PK2'!F114,'30'!$F$3:$F$1000,'FEED IN PK2'!H114)</f>
        <v>0</v>
      </c>
      <c r="AN114" s="62">
        <f>SUMIFS('31'!$P$3:$P$1000,'31'!$G$3:$G$1000,'FEED IN PK2'!F114,'31'!$F$3:$F$1000,'FEED IN PK2'!H114)</f>
        <v>0</v>
      </c>
      <c r="AO114" s="50" t="e">
        <f t="shared" si="2"/>
        <v>#VALUE!</v>
      </c>
    </row>
    <row r="115" spans="2:41" ht="15.75" x14ac:dyDescent="0.25">
      <c r="B115" s="17">
        <v>6</v>
      </c>
      <c r="C115" s="6">
        <v>8451</v>
      </c>
      <c r="D115" s="7" t="s">
        <v>13</v>
      </c>
      <c r="E115" s="8">
        <v>25</v>
      </c>
      <c r="F115" s="4">
        <v>8451</v>
      </c>
      <c r="G115" s="9"/>
      <c r="H115" s="70" t="s">
        <v>251</v>
      </c>
      <c r="I115" s="15">
        <v>25</v>
      </c>
      <c r="J115" s="62">
        <f>SUMIFS('1'!$P$3:$P$1000,'1'!$G$3:$G$1000,'FEED IN PK2'!F115,'1'!$F$3:$F$1000,'FEED IN PK2'!H115)</f>
        <v>0</v>
      </c>
      <c r="K115" s="62">
        <f>SUMIFS('2'!$P$69:$P$1000,'2'!$G$69:$G$1000,'FEED IN PK2'!F115,'2'!$F$69:$F$1000,'FEED IN PK2'!H115)</f>
        <v>0</v>
      </c>
      <c r="L115" s="62">
        <f>SUMIFS('3'!$P$3:$P$1000,'3'!$G$3:$G$1000,'FEED IN PK2'!F115,'3'!$F$3:$F$1000,'FEED IN PK2'!H115)</f>
        <v>0</v>
      </c>
      <c r="M115" s="62">
        <f>SUMIFS('4'!$P$69:$P$998,'4'!$G$69:$G$998,'FEED IN PK2'!F115,'4'!$F$69:$F$998,'FEED IN PK2'!H115)</f>
        <v>0</v>
      </c>
      <c r="N115" s="62">
        <f>SUMIFS('5'!$P$63:$P$1000,'5'!$G$63:$G$1000,'FEED IN PK2'!F115,'5'!$F$63:$F$1000,'FEED IN PK2'!H115)</f>
        <v>0</v>
      </c>
      <c r="O115" s="62">
        <f>SUMIFS('6'!$P$3:$P$1000,'6'!$G$3:$G$1000,'FEED IN PK2'!F115,'6'!$F$3:$F$1000,'FEED IN PK2'!H115)</f>
        <v>0</v>
      </c>
      <c r="P115" s="62">
        <f>SUMIFS('7'!$P$3:$P$1000,'7'!$G$3:$G$1000,'FEED IN PK2'!F115,'7'!$F$3:$F$1000,'FEED IN PK2'!H115)</f>
        <v>0</v>
      </c>
      <c r="Q115" s="62">
        <f>SUMIFS('8'!$P$3:$P$1000,'8'!$G$3:$G$1000,'FEED IN PK2'!F115,'8'!$F$3:$F$1000,'FEED IN PK2'!H115)</f>
        <v>0</v>
      </c>
      <c r="R115" s="62">
        <f>SUMIFS('9'!$P$3:$P$1000,'9'!$G$3:$G$1000,'FEED IN PK2'!F115,'9'!$F$3:$F$1000,'FEED IN PK2'!H115)</f>
        <v>0</v>
      </c>
      <c r="S115" s="62">
        <f>SUMIFS('10'!$P$271:$P$998,'10'!$G$271:$G$998,'FEED IN PK2'!F115,'10'!$F$271:$F$998,'FEED IN PK2'!H115)</f>
        <v>0</v>
      </c>
      <c r="T115" s="62">
        <f>SUMIFS('11'!$P$3:$P$1000,'11'!$G$3:$G$1000,'FEED IN PK2'!F115,'11'!$F$3:$F$1000,'FEED IN PK2'!H115)</f>
        <v>0</v>
      </c>
      <c r="U115" s="62">
        <f>SUMIFS('12'!$P$3:$P$1000,'12'!$G$3:$G$1000,'FEED IN PK2'!F115,'12'!$F$3:$F$1000,'FEED IN PK2'!H115)</f>
        <v>0</v>
      </c>
      <c r="V115" s="62">
        <f>SUMIFS('13'!$P$3:$P$1000,'13'!$G$3:$G$1000,'FEED IN PK2'!F115,'13'!$F$3:$F$1000,'FEED IN PK2'!H115)</f>
        <v>0</v>
      </c>
      <c r="W115" s="62">
        <f>SUMIFS('14'!$P$3:$P$1000,'14'!$G$3:$G$1000,'FEED IN PK2'!F115,'14'!$F$3:$F$1000,'FEED IN PK2'!H115)</f>
        <v>0</v>
      </c>
      <c r="X115" s="62">
        <f>SUMIFS('15'!$P$3:$P$1000,'15'!$G$3:$G$1000,'FEED IN PK2'!F115,'15'!$F$3:$F$1000,'FEED IN PK2'!H115)</f>
        <v>0</v>
      </c>
      <c r="Y115" s="62">
        <f>SUMIFS('16'!$P$77:$P$1000,'16'!$G$77:$G$1000,'FEED IN PK2'!F115,'16'!$F$77:$F$1000,'FEED IN PK2'!H115)</f>
        <v>0</v>
      </c>
      <c r="Z115" s="62">
        <f>SUMIFS('17'!$P$77:$P$998,'17'!$G$77:$G$998,'FEED IN PK2'!F115,'17'!$F$77:$F$998,'FEED IN PK2'!H115)</f>
        <v>0</v>
      </c>
      <c r="AA115" s="62" t="e">
        <f>SUMIFS('18'!$P$3:$P$1000,'18'!$G$324:$G$1000,'FEED IN PK2'!F115,'18'!$F$324:$F$1000,'FEED IN PK2'!H115)</f>
        <v>#VALUE!</v>
      </c>
      <c r="AB115" s="62">
        <f>SUMIFS('19'!$P$3:$P$1000,'19'!$G$3:$G$1000,'FEED IN PK2'!F115,'19'!$F$3:$F$1000,'FEED IN PK2'!H115)</f>
        <v>0</v>
      </c>
      <c r="AC115" s="62" t="e">
        <f>SUMIFS('20'!$P$69:$P$1000,'20'!$G$580:$G$1000,'FEED IN PK2'!F115,'20'!$F$580:$F$1000,'FEED IN PK2'!H115)</f>
        <v>#VALUE!</v>
      </c>
      <c r="AD115" s="62" t="e">
        <f>SUMIFS('21'!$P$34:$P$1000,'21'!$G$387:$G$1000,'FEED IN PK2'!F115,'21'!$F$387:$F$1000,'FEED IN PK2'!H115)</f>
        <v>#VALUE!</v>
      </c>
      <c r="AE115" s="62">
        <f>SUMIFS('22'!$P$3:$P$1000,'22'!$G$3:$G$1000,'FEED IN PK2'!F115,'22'!$F$3:$F$1000,'FEED IN PK2'!H115)</f>
        <v>0</v>
      </c>
      <c r="AF115" s="62">
        <f>SUMIFS('23'!$P$58:$P$999,'23'!$G$58:$G$999,'FEED IN PK2'!F115,'23'!$F$58:$F$999,'FEED IN PK2'!H115)</f>
        <v>0</v>
      </c>
      <c r="AG115" s="62">
        <f>SUMIFS('24'!$P$3:$P$1000,'24'!$G$3:$G$1000,'FEED IN PK2'!F115,'24'!$F$3:$F$1000,'FEED IN PK2'!H115)</f>
        <v>0</v>
      </c>
      <c r="AH115" s="62">
        <f>SUMIFS('25'!$P$237:$P$1000,'25'!$G$237:$G$1000,'FEED IN PK2'!F115,'25'!$F$237:$F$1000,'FEED IN PK2'!H115)</f>
        <v>0</v>
      </c>
      <c r="AI115" s="62">
        <f>SUMIFS('26'!$P$3:$P$1000,'26'!$G$3:$G$1000,'FEED IN PK2'!F115,'26'!$F$3:$F$1000,'FEED IN PK2'!H115)</f>
        <v>0</v>
      </c>
      <c r="AJ115" s="62">
        <f>SUMIFS('27'!$P$71:$P$1000,'27'!$G$71:$G$1000,'FEED IN PK2'!F115,'27'!$F$71:$F$1000,'FEED IN PK2'!H115)</f>
        <v>0</v>
      </c>
      <c r="AK115" s="62">
        <f>SUMIFS('28'!$P$3:$P$1000,'28'!$G$3:$G$1000,'FEED IN PK2'!F115,'28'!$F$3:$F$1000,'FEED IN PK2'!H115)</f>
        <v>0</v>
      </c>
      <c r="AL115" s="62">
        <f>SUMIFS('29'!$P$3:$P$1000,'29'!$G$3:$G$1000,'FEED IN PK2'!F115,'29'!$F$3:$F$1000,'FEED IN PK2'!H115)</f>
        <v>0</v>
      </c>
      <c r="AM115" s="62">
        <f>SUMIFS('30'!$P$3:$P$1000,'30'!$G$3:$G$1000,'FEED IN PK2'!F115,'30'!$F$3:$F$1000,'FEED IN PK2'!H115)</f>
        <v>0</v>
      </c>
      <c r="AN115" s="62">
        <f>SUMIFS('31'!$P$3:$P$1000,'31'!$G$3:$G$1000,'FEED IN PK2'!F115,'31'!$F$3:$F$1000,'FEED IN PK2'!H115)</f>
        <v>0</v>
      </c>
      <c r="AO115" s="50" t="e">
        <f t="shared" si="2"/>
        <v>#VALUE!</v>
      </c>
    </row>
    <row r="116" spans="2:41" ht="15.75" x14ac:dyDescent="0.25">
      <c r="B116" s="17">
        <v>7</v>
      </c>
      <c r="C116" s="6">
        <v>8452</v>
      </c>
      <c r="D116" s="7" t="s">
        <v>13</v>
      </c>
      <c r="E116" s="8">
        <v>25</v>
      </c>
      <c r="F116" s="4">
        <v>8452</v>
      </c>
      <c r="G116" s="9"/>
      <c r="H116" s="70" t="s">
        <v>251</v>
      </c>
      <c r="I116" s="15">
        <v>25</v>
      </c>
      <c r="J116" s="62">
        <f>SUMIFS('1'!$P$3:$P$1000,'1'!$G$3:$G$1000,'FEED IN PK2'!F116,'1'!$F$3:$F$1000,'FEED IN PK2'!H116)</f>
        <v>0</v>
      </c>
      <c r="K116" s="62">
        <f>SUMIFS('2'!$P$69:$P$1000,'2'!$G$69:$G$1000,'FEED IN PK2'!F116,'2'!$F$69:$F$1000,'FEED IN PK2'!H116)</f>
        <v>0</v>
      </c>
      <c r="L116" s="62">
        <f>SUMIFS('3'!$P$3:$P$1000,'3'!$G$3:$G$1000,'FEED IN PK2'!F116,'3'!$F$3:$F$1000,'FEED IN PK2'!H116)</f>
        <v>0</v>
      </c>
      <c r="M116" s="62">
        <f>SUMIFS('4'!$P$69:$P$998,'4'!$G$69:$G$998,'FEED IN PK2'!F116,'4'!$F$69:$F$998,'FEED IN PK2'!H116)</f>
        <v>0</v>
      </c>
      <c r="N116" s="62">
        <f>SUMIFS('5'!$P$63:$P$1000,'5'!$G$63:$G$1000,'FEED IN PK2'!F116,'5'!$F$63:$F$1000,'FEED IN PK2'!H116)</f>
        <v>0</v>
      </c>
      <c r="O116" s="62">
        <f>SUMIFS('6'!$P$3:$P$1000,'6'!$G$3:$G$1000,'FEED IN PK2'!F116,'6'!$F$3:$F$1000,'FEED IN PK2'!H116)</f>
        <v>0</v>
      </c>
      <c r="P116" s="62">
        <f>SUMIFS('7'!$P$3:$P$1000,'7'!$G$3:$G$1000,'FEED IN PK2'!F116,'7'!$F$3:$F$1000,'FEED IN PK2'!H116)</f>
        <v>0</v>
      </c>
      <c r="Q116" s="62">
        <f>SUMIFS('8'!$P$3:$P$1000,'8'!$G$3:$G$1000,'FEED IN PK2'!F116,'8'!$F$3:$F$1000,'FEED IN PK2'!H116)</f>
        <v>0</v>
      </c>
      <c r="R116" s="62">
        <f>SUMIFS('9'!$P$3:$P$1000,'9'!$G$3:$G$1000,'FEED IN PK2'!F116,'9'!$F$3:$F$1000,'FEED IN PK2'!H116)</f>
        <v>0</v>
      </c>
      <c r="S116" s="62">
        <f>SUMIFS('10'!$P$271:$P$998,'10'!$G$271:$G$998,'FEED IN PK2'!F116,'10'!$F$271:$F$998,'FEED IN PK2'!H116)</f>
        <v>0</v>
      </c>
      <c r="T116" s="62">
        <f>SUMIFS('11'!$P$3:$P$1000,'11'!$G$3:$G$1000,'FEED IN PK2'!F116,'11'!$F$3:$F$1000,'FEED IN PK2'!H116)</f>
        <v>0</v>
      </c>
      <c r="U116" s="62">
        <f>SUMIFS('12'!$P$3:$P$1000,'12'!$G$3:$G$1000,'FEED IN PK2'!F116,'12'!$F$3:$F$1000,'FEED IN PK2'!H116)</f>
        <v>0</v>
      </c>
      <c r="V116" s="62">
        <f>SUMIFS('13'!$P$3:$P$1000,'13'!$G$3:$G$1000,'FEED IN PK2'!F116,'13'!$F$3:$F$1000,'FEED IN PK2'!H116)</f>
        <v>0</v>
      </c>
      <c r="W116" s="62">
        <f>SUMIFS('14'!$P$3:$P$1000,'14'!$G$3:$G$1000,'FEED IN PK2'!F116,'14'!$F$3:$F$1000,'FEED IN PK2'!H116)</f>
        <v>0</v>
      </c>
      <c r="X116" s="62">
        <f>SUMIFS('15'!$P$3:$P$1000,'15'!$G$3:$G$1000,'FEED IN PK2'!F116,'15'!$F$3:$F$1000,'FEED IN PK2'!H116)</f>
        <v>0</v>
      </c>
      <c r="Y116" s="62">
        <f>SUMIFS('16'!$P$77:$P$1000,'16'!$G$77:$G$1000,'FEED IN PK2'!F116,'16'!$F$77:$F$1000,'FEED IN PK2'!H116)</f>
        <v>0</v>
      </c>
      <c r="Z116" s="62">
        <f>SUMIFS('17'!$P$77:$P$998,'17'!$G$77:$G$998,'FEED IN PK2'!F116,'17'!$F$77:$F$998,'FEED IN PK2'!H116)</f>
        <v>0</v>
      </c>
      <c r="AA116" s="62" t="e">
        <f>SUMIFS('18'!$P$3:$P$1000,'18'!$G$324:$G$1000,'FEED IN PK2'!F116,'18'!$F$324:$F$1000,'FEED IN PK2'!H116)</f>
        <v>#VALUE!</v>
      </c>
      <c r="AB116" s="62">
        <f>SUMIFS('19'!$P$3:$P$1000,'19'!$G$3:$G$1000,'FEED IN PK2'!F116,'19'!$F$3:$F$1000,'FEED IN PK2'!H116)</f>
        <v>0</v>
      </c>
      <c r="AC116" s="62" t="e">
        <f>SUMIFS('20'!$P$69:$P$1000,'20'!$G$580:$G$1000,'FEED IN PK2'!F116,'20'!$F$580:$F$1000,'FEED IN PK2'!H116)</f>
        <v>#VALUE!</v>
      </c>
      <c r="AD116" s="62" t="e">
        <f>SUMIFS('21'!$P$34:$P$1000,'21'!$G$387:$G$1000,'FEED IN PK2'!F116,'21'!$F$387:$F$1000,'FEED IN PK2'!H116)</f>
        <v>#VALUE!</v>
      </c>
      <c r="AE116" s="62">
        <f>SUMIFS('22'!$P$3:$P$1000,'22'!$G$3:$G$1000,'FEED IN PK2'!F116,'22'!$F$3:$F$1000,'FEED IN PK2'!H116)</f>
        <v>0</v>
      </c>
      <c r="AF116" s="62">
        <f>SUMIFS('23'!$P$58:$P$999,'23'!$G$58:$G$999,'FEED IN PK2'!F116,'23'!$F$58:$F$999,'FEED IN PK2'!H116)</f>
        <v>0</v>
      </c>
      <c r="AG116" s="62">
        <f>SUMIFS('24'!$P$3:$P$1000,'24'!$G$3:$G$1000,'FEED IN PK2'!F116,'24'!$F$3:$F$1000,'FEED IN PK2'!H116)</f>
        <v>0</v>
      </c>
      <c r="AH116" s="62">
        <f>SUMIFS('25'!$P$237:$P$1000,'25'!$G$237:$G$1000,'FEED IN PK2'!F116,'25'!$F$237:$F$1000,'FEED IN PK2'!H116)</f>
        <v>0</v>
      </c>
      <c r="AI116" s="62">
        <f>SUMIFS('26'!$P$3:$P$1000,'26'!$G$3:$G$1000,'FEED IN PK2'!F116,'26'!$F$3:$F$1000,'FEED IN PK2'!H116)</f>
        <v>0</v>
      </c>
      <c r="AJ116" s="62">
        <f>SUMIFS('27'!$P$71:$P$1000,'27'!$G$71:$G$1000,'FEED IN PK2'!F116,'27'!$F$71:$F$1000,'FEED IN PK2'!H116)</f>
        <v>0</v>
      </c>
      <c r="AK116" s="62">
        <f>SUMIFS('28'!$P$3:$P$1000,'28'!$G$3:$G$1000,'FEED IN PK2'!F116,'28'!$F$3:$F$1000,'FEED IN PK2'!H116)</f>
        <v>0</v>
      </c>
      <c r="AL116" s="62">
        <f>SUMIFS('29'!$P$3:$P$1000,'29'!$G$3:$G$1000,'FEED IN PK2'!F116,'29'!$F$3:$F$1000,'FEED IN PK2'!H116)</f>
        <v>0</v>
      </c>
      <c r="AM116" s="62">
        <f>SUMIFS('30'!$P$3:$P$1000,'30'!$G$3:$G$1000,'FEED IN PK2'!F116,'30'!$F$3:$F$1000,'FEED IN PK2'!H116)</f>
        <v>0</v>
      </c>
      <c r="AN116" s="62">
        <f>SUMIFS('31'!$P$3:$P$1000,'31'!$G$3:$G$1000,'FEED IN PK2'!F116,'31'!$F$3:$F$1000,'FEED IN PK2'!H116)</f>
        <v>0</v>
      </c>
      <c r="AO116" s="50" t="e">
        <f t="shared" si="2"/>
        <v>#VALUE!</v>
      </c>
    </row>
    <row r="117" spans="2:41" ht="15.75" x14ac:dyDescent="0.25">
      <c r="B117" s="17">
        <v>8</v>
      </c>
      <c r="C117" s="6">
        <v>8453</v>
      </c>
      <c r="D117" s="7" t="s">
        <v>13</v>
      </c>
      <c r="E117" s="8">
        <v>25</v>
      </c>
      <c r="F117" s="4">
        <v>8453</v>
      </c>
      <c r="G117" s="9"/>
      <c r="H117" s="70" t="s">
        <v>251</v>
      </c>
      <c r="I117" s="15">
        <v>25</v>
      </c>
      <c r="J117" s="62">
        <f>SUMIFS('1'!$P$3:$P$1000,'1'!$G$3:$G$1000,'FEED IN PK2'!F117,'1'!$F$3:$F$1000,'FEED IN PK2'!H117)</f>
        <v>0</v>
      </c>
      <c r="K117" s="62">
        <f>SUMIFS('2'!$P$69:$P$1000,'2'!$G$69:$G$1000,'FEED IN PK2'!F117,'2'!$F$69:$F$1000,'FEED IN PK2'!H117)</f>
        <v>0</v>
      </c>
      <c r="L117" s="62">
        <f>SUMIFS('3'!$P$3:$P$1000,'3'!$G$3:$G$1000,'FEED IN PK2'!F117,'3'!$F$3:$F$1000,'FEED IN PK2'!H117)</f>
        <v>0</v>
      </c>
      <c r="M117" s="62">
        <f>SUMIFS('4'!$P$69:$P$998,'4'!$G$69:$G$998,'FEED IN PK2'!F117,'4'!$F$69:$F$998,'FEED IN PK2'!H117)</f>
        <v>0</v>
      </c>
      <c r="N117" s="62">
        <f>SUMIFS('5'!$P$63:$P$1000,'5'!$G$63:$G$1000,'FEED IN PK2'!F117,'5'!$F$63:$F$1000,'FEED IN PK2'!H117)</f>
        <v>0</v>
      </c>
      <c r="O117" s="62">
        <f>SUMIFS('6'!$P$3:$P$1000,'6'!$G$3:$G$1000,'FEED IN PK2'!F117,'6'!$F$3:$F$1000,'FEED IN PK2'!H117)</f>
        <v>0</v>
      </c>
      <c r="P117" s="62">
        <f>SUMIFS('7'!$P$3:$P$1000,'7'!$G$3:$G$1000,'FEED IN PK2'!F117,'7'!$F$3:$F$1000,'FEED IN PK2'!H117)</f>
        <v>0</v>
      </c>
      <c r="Q117" s="62">
        <f>SUMIFS('8'!$P$3:$P$1000,'8'!$G$3:$G$1000,'FEED IN PK2'!F117,'8'!$F$3:$F$1000,'FEED IN PK2'!H117)</f>
        <v>0</v>
      </c>
      <c r="R117" s="62">
        <f>SUMIFS('9'!$P$3:$P$1000,'9'!$G$3:$G$1000,'FEED IN PK2'!F117,'9'!$F$3:$F$1000,'FEED IN PK2'!H117)</f>
        <v>0</v>
      </c>
      <c r="S117" s="62">
        <f>SUMIFS('10'!$P$271:$P$998,'10'!$G$271:$G$998,'FEED IN PK2'!F117,'10'!$F$271:$F$998,'FEED IN PK2'!H117)</f>
        <v>0</v>
      </c>
      <c r="T117" s="62">
        <f>SUMIFS('11'!$P$3:$P$1000,'11'!$G$3:$G$1000,'FEED IN PK2'!F117,'11'!$F$3:$F$1000,'FEED IN PK2'!H117)</f>
        <v>0</v>
      </c>
      <c r="U117" s="62">
        <f>SUMIFS('12'!$P$3:$P$1000,'12'!$G$3:$G$1000,'FEED IN PK2'!F117,'12'!$F$3:$F$1000,'FEED IN PK2'!H117)</f>
        <v>0</v>
      </c>
      <c r="V117" s="62">
        <f>SUMIFS('13'!$P$3:$P$1000,'13'!$G$3:$G$1000,'FEED IN PK2'!F117,'13'!$F$3:$F$1000,'FEED IN PK2'!H117)</f>
        <v>0</v>
      </c>
      <c r="W117" s="62">
        <f>SUMIFS('14'!$P$3:$P$1000,'14'!$G$3:$G$1000,'FEED IN PK2'!F117,'14'!$F$3:$F$1000,'FEED IN PK2'!H117)</f>
        <v>0</v>
      </c>
      <c r="X117" s="62">
        <f>SUMIFS('15'!$P$3:$P$1000,'15'!$G$3:$G$1000,'FEED IN PK2'!F117,'15'!$F$3:$F$1000,'FEED IN PK2'!H117)</f>
        <v>0</v>
      </c>
      <c r="Y117" s="62">
        <f>SUMIFS('16'!$P$77:$P$1000,'16'!$G$77:$G$1000,'FEED IN PK2'!F117,'16'!$F$77:$F$1000,'FEED IN PK2'!H117)</f>
        <v>0</v>
      </c>
      <c r="Z117" s="62">
        <f>SUMIFS('17'!$P$77:$P$998,'17'!$G$77:$G$998,'FEED IN PK2'!F117,'17'!$F$77:$F$998,'FEED IN PK2'!H117)</f>
        <v>0</v>
      </c>
      <c r="AA117" s="62" t="e">
        <f>SUMIFS('18'!$P$3:$P$1000,'18'!$G$324:$G$1000,'FEED IN PK2'!F117,'18'!$F$324:$F$1000,'FEED IN PK2'!H117)</f>
        <v>#VALUE!</v>
      </c>
      <c r="AB117" s="62">
        <f>SUMIFS('19'!$P$3:$P$1000,'19'!$G$3:$G$1000,'FEED IN PK2'!F117,'19'!$F$3:$F$1000,'FEED IN PK2'!H117)</f>
        <v>0</v>
      </c>
      <c r="AC117" s="62" t="e">
        <f>SUMIFS('20'!$P$69:$P$1000,'20'!$G$580:$G$1000,'FEED IN PK2'!F117,'20'!$F$580:$F$1000,'FEED IN PK2'!H117)</f>
        <v>#VALUE!</v>
      </c>
      <c r="AD117" s="62" t="e">
        <f>SUMIFS('21'!$P$34:$P$1000,'21'!$G$387:$G$1000,'FEED IN PK2'!F117,'21'!$F$387:$F$1000,'FEED IN PK2'!H117)</f>
        <v>#VALUE!</v>
      </c>
      <c r="AE117" s="62">
        <f>SUMIFS('22'!$P$3:$P$1000,'22'!$G$3:$G$1000,'FEED IN PK2'!F117,'22'!$F$3:$F$1000,'FEED IN PK2'!H117)</f>
        <v>0</v>
      </c>
      <c r="AF117" s="62">
        <f>SUMIFS('23'!$P$58:$P$999,'23'!$G$58:$G$999,'FEED IN PK2'!F117,'23'!$F$58:$F$999,'FEED IN PK2'!H117)</f>
        <v>0</v>
      </c>
      <c r="AG117" s="62">
        <f>SUMIFS('24'!$P$3:$P$1000,'24'!$G$3:$G$1000,'FEED IN PK2'!F117,'24'!$F$3:$F$1000,'FEED IN PK2'!H117)</f>
        <v>0</v>
      </c>
      <c r="AH117" s="62">
        <f>SUMIFS('25'!$P$237:$P$1000,'25'!$G$237:$G$1000,'FEED IN PK2'!F117,'25'!$F$237:$F$1000,'FEED IN PK2'!H117)</f>
        <v>0</v>
      </c>
      <c r="AI117" s="62">
        <f>SUMIFS('26'!$P$3:$P$1000,'26'!$G$3:$G$1000,'FEED IN PK2'!F117,'26'!$F$3:$F$1000,'FEED IN PK2'!H117)</f>
        <v>0</v>
      </c>
      <c r="AJ117" s="62">
        <f>SUMIFS('27'!$P$71:$P$1000,'27'!$G$71:$G$1000,'FEED IN PK2'!F117,'27'!$F$71:$F$1000,'FEED IN PK2'!H117)</f>
        <v>0</v>
      </c>
      <c r="AK117" s="62">
        <f>SUMIFS('28'!$P$3:$P$1000,'28'!$G$3:$G$1000,'FEED IN PK2'!F117,'28'!$F$3:$F$1000,'FEED IN PK2'!H117)</f>
        <v>0</v>
      </c>
      <c r="AL117" s="62">
        <f>SUMIFS('29'!$P$3:$P$1000,'29'!$G$3:$G$1000,'FEED IN PK2'!F117,'29'!$F$3:$F$1000,'FEED IN PK2'!H117)</f>
        <v>0</v>
      </c>
      <c r="AM117" s="62">
        <f>SUMIFS('30'!$P$3:$P$1000,'30'!$G$3:$G$1000,'FEED IN PK2'!F117,'30'!$F$3:$F$1000,'FEED IN PK2'!H117)</f>
        <v>0</v>
      </c>
      <c r="AN117" s="62">
        <f>SUMIFS('31'!$P$3:$P$1000,'31'!$G$3:$G$1000,'FEED IN PK2'!F117,'31'!$F$3:$F$1000,'FEED IN PK2'!H117)</f>
        <v>0</v>
      </c>
      <c r="AO117" s="50" t="e">
        <f t="shared" si="2"/>
        <v>#VALUE!</v>
      </c>
    </row>
    <row r="118" spans="2:41" ht="15.75" x14ac:dyDescent="0.25">
      <c r="B118" s="17">
        <v>9</v>
      </c>
      <c r="C118" s="6">
        <v>8466</v>
      </c>
      <c r="D118" s="7" t="s">
        <v>13</v>
      </c>
      <c r="E118" s="8">
        <v>25</v>
      </c>
      <c r="F118" s="4">
        <v>8466</v>
      </c>
      <c r="G118" s="9"/>
      <c r="H118" s="70" t="s">
        <v>251</v>
      </c>
      <c r="I118" s="15">
        <v>25</v>
      </c>
      <c r="J118" s="62">
        <f>SUMIFS('1'!$P$3:$P$1000,'1'!$G$3:$G$1000,'FEED IN PK2'!F118,'1'!$F$3:$F$1000,'FEED IN PK2'!H118)</f>
        <v>0</v>
      </c>
      <c r="K118" s="62">
        <f>SUMIFS('2'!$P$69:$P$1000,'2'!$G$69:$G$1000,'FEED IN PK2'!F118,'2'!$F$69:$F$1000,'FEED IN PK2'!H118)</f>
        <v>0</v>
      </c>
      <c r="L118" s="62">
        <f>SUMIFS('3'!$P$3:$P$1000,'3'!$G$3:$G$1000,'FEED IN PK2'!F118,'3'!$F$3:$F$1000,'FEED IN PK2'!H118)</f>
        <v>0</v>
      </c>
      <c r="M118" s="62">
        <f>SUMIFS('4'!$P$69:$P$998,'4'!$G$69:$G$998,'FEED IN PK2'!F118,'4'!$F$69:$F$998,'FEED IN PK2'!H118)</f>
        <v>0</v>
      </c>
      <c r="N118" s="62">
        <f>SUMIFS('5'!$P$63:$P$1000,'5'!$G$63:$G$1000,'FEED IN PK2'!F118,'5'!$F$63:$F$1000,'FEED IN PK2'!H118)</f>
        <v>0</v>
      </c>
      <c r="O118" s="62">
        <f>SUMIFS('6'!$P$3:$P$1000,'6'!$G$3:$G$1000,'FEED IN PK2'!F118,'6'!$F$3:$F$1000,'FEED IN PK2'!H118)</f>
        <v>0</v>
      </c>
      <c r="P118" s="62">
        <f>SUMIFS('7'!$P$3:$P$1000,'7'!$G$3:$G$1000,'FEED IN PK2'!F118,'7'!$F$3:$F$1000,'FEED IN PK2'!H118)</f>
        <v>0</v>
      </c>
      <c r="Q118" s="62">
        <f>SUMIFS('8'!$P$3:$P$1000,'8'!$G$3:$G$1000,'FEED IN PK2'!F118,'8'!$F$3:$F$1000,'FEED IN PK2'!H118)</f>
        <v>0</v>
      </c>
      <c r="R118" s="62">
        <f>SUMIFS('9'!$P$3:$P$1000,'9'!$G$3:$G$1000,'FEED IN PK2'!F118,'9'!$F$3:$F$1000,'FEED IN PK2'!H118)</f>
        <v>0</v>
      </c>
      <c r="S118" s="62">
        <f>SUMIFS('10'!$P$271:$P$998,'10'!$G$271:$G$998,'FEED IN PK2'!F118,'10'!$F$271:$F$998,'FEED IN PK2'!H118)</f>
        <v>0</v>
      </c>
      <c r="T118" s="62">
        <f>SUMIFS('11'!$P$3:$P$1000,'11'!$G$3:$G$1000,'FEED IN PK2'!F118,'11'!$F$3:$F$1000,'FEED IN PK2'!H118)</f>
        <v>0</v>
      </c>
      <c r="U118" s="62">
        <f>SUMIFS('12'!$P$3:$P$1000,'12'!$G$3:$G$1000,'FEED IN PK2'!F118,'12'!$F$3:$F$1000,'FEED IN PK2'!H118)</f>
        <v>0</v>
      </c>
      <c r="V118" s="62">
        <f>SUMIFS('13'!$P$3:$P$1000,'13'!$G$3:$G$1000,'FEED IN PK2'!F118,'13'!$F$3:$F$1000,'FEED IN PK2'!H118)</f>
        <v>0</v>
      </c>
      <c r="W118" s="62">
        <f>SUMIFS('14'!$P$3:$P$1000,'14'!$G$3:$G$1000,'FEED IN PK2'!F118,'14'!$F$3:$F$1000,'FEED IN PK2'!H118)</f>
        <v>0</v>
      </c>
      <c r="X118" s="62">
        <f>SUMIFS('15'!$P$3:$P$1000,'15'!$G$3:$G$1000,'FEED IN PK2'!F118,'15'!$F$3:$F$1000,'FEED IN PK2'!H118)</f>
        <v>0</v>
      </c>
      <c r="Y118" s="62">
        <f>SUMIFS('16'!$P$77:$P$1000,'16'!$G$77:$G$1000,'FEED IN PK2'!F118,'16'!$F$77:$F$1000,'FEED IN PK2'!H118)</f>
        <v>0</v>
      </c>
      <c r="Z118" s="62">
        <f>SUMIFS('17'!$P$77:$P$998,'17'!$G$77:$G$998,'FEED IN PK2'!F118,'17'!$F$77:$F$998,'FEED IN PK2'!H118)</f>
        <v>0</v>
      </c>
      <c r="AA118" s="62" t="e">
        <f>SUMIFS('18'!$P$3:$P$1000,'18'!$G$324:$G$1000,'FEED IN PK2'!F118,'18'!$F$324:$F$1000,'FEED IN PK2'!H118)</f>
        <v>#VALUE!</v>
      </c>
      <c r="AB118" s="62">
        <f>SUMIFS('19'!$P$3:$P$1000,'19'!$G$3:$G$1000,'FEED IN PK2'!F118,'19'!$F$3:$F$1000,'FEED IN PK2'!H118)</f>
        <v>0</v>
      </c>
      <c r="AC118" s="62" t="e">
        <f>SUMIFS('20'!$P$69:$P$1000,'20'!$G$580:$G$1000,'FEED IN PK2'!F118,'20'!$F$580:$F$1000,'FEED IN PK2'!H118)</f>
        <v>#VALUE!</v>
      </c>
      <c r="AD118" s="62" t="e">
        <f>SUMIFS('21'!$P$34:$P$1000,'21'!$G$387:$G$1000,'FEED IN PK2'!F118,'21'!$F$387:$F$1000,'FEED IN PK2'!H118)</f>
        <v>#VALUE!</v>
      </c>
      <c r="AE118" s="62">
        <f>SUMIFS('22'!$P$3:$P$1000,'22'!$G$3:$G$1000,'FEED IN PK2'!F118,'22'!$F$3:$F$1000,'FEED IN PK2'!H118)</f>
        <v>0</v>
      </c>
      <c r="AF118" s="62">
        <f>SUMIFS('23'!$P$58:$P$999,'23'!$G$58:$G$999,'FEED IN PK2'!F118,'23'!$F$58:$F$999,'FEED IN PK2'!H118)</f>
        <v>0</v>
      </c>
      <c r="AG118" s="62">
        <f>SUMIFS('24'!$P$3:$P$1000,'24'!$G$3:$G$1000,'FEED IN PK2'!F118,'24'!$F$3:$F$1000,'FEED IN PK2'!H118)</f>
        <v>0</v>
      </c>
      <c r="AH118" s="62">
        <f>SUMIFS('25'!$P$237:$P$1000,'25'!$G$237:$G$1000,'FEED IN PK2'!F118,'25'!$F$237:$F$1000,'FEED IN PK2'!H118)</f>
        <v>0</v>
      </c>
      <c r="AI118" s="62">
        <f>SUMIFS('26'!$P$3:$P$1000,'26'!$G$3:$G$1000,'FEED IN PK2'!F118,'26'!$F$3:$F$1000,'FEED IN PK2'!H118)</f>
        <v>0</v>
      </c>
      <c r="AJ118" s="62">
        <f>SUMIFS('27'!$P$71:$P$1000,'27'!$G$71:$G$1000,'FEED IN PK2'!F118,'27'!$F$71:$F$1000,'FEED IN PK2'!H118)</f>
        <v>0</v>
      </c>
      <c r="AK118" s="62">
        <f>SUMIFS('28'!$P$3:$P$1000,'28'!$G$3:$G$1000,'FEED IN PK2'!F118,'28'!$F$3:$F$1000,'FEED IN PK2'!H118)</f>
        <v>0</v>
      </c>
      <c r="AL118" s="62">
        <f>SUMIFS('29'!$P$3:$P$1000,'29'!$G$3:$G$1000,'FEED IN PK2'!F118,'29'!$F$3:$F$1000,'FEED IN PK2'!H118)</f>
        <v>0</v>
      </c>
      <c r="AM118" s="62">
        <f>SUMIFS('30'!$P$3:$P$1000,'30'!$G$3:$G$1000,'FEED IN PK2'!F118,'30'!$F$3:$F$1000,'FEED IN PK2'!H118)</f>
        <v>0</v>
      </c>
      <c r="AN118" s="62">
        <f>SUMIFS('31'!$P$3:$P$1000,'31'!$G$3:$G$1000,'FEED IN PK2'!F118,'31'!$F$3:$F$1000,'FEED IN PK2'!H118)</f>
        <v>0</v>
      </c>
      <c r="AO118" s="50" t="e">
        <f t="shared" si="2"/>
        <v>#VALUE!</v>
      </c>
    </row>
    <row r="119" spans="2:41" ht="15.75" x14ac:dyDescent="0.25">
      <c r="B119" s="17">
        <v>10</v>
      </c>
      <c r="C119" s="6">
        <v>8467</v>
      </c>
      <c r="D119" s="7" t="s">
        <v>13</v>
      </c>
      <c r="E119" s="8">
        <v>25</v>
      </c>
      <c r="F119" s="4">
        <v>8467</v>
      </c>
      <c r="G119" s="9"/>
      <c r="H119" s="70" t="s">
        <v>251</v>
      </c>
      <c r="I119" s="15">
        <v>25</v>
      </c>
      <c r="J119" s="62">
        <f>SUMIFS('1'!$P$3:$P$1000,'1'!$G$3:$G$1000,'FEED IN PK2'!F119,'1'!$F$3:$F$1000,'FEED IN PK2'!H119)</f>
        <v>0</v>
      </c>
      <c r="K119" s="62">
        <f>SUMIFS('2'!$P$69:$P$1000,'2'!$G$69:$G$1000,'FEED IN PK2'!F119,'2'!$F$69:$F$1000,'FEED IN PK2'!H119)</f>
        <v>0</v>
      </c>
      <c r="L119" s="62">
        <f>SUMIFS('3'!$P$3:$P$1000,'3'!$G$3:$G$1000,'FEED IN PK2'!F119,'3'!$F$3:$F$1000,'FEED IN PK2'!H119)</f>
        <v>0</v>
      </c>
      <c r="M119" s="62">
        <f>SUMIFS('4'!$P$69:$P$998,'4'!$G$69:$G$998,'FEED IN PK2'!F119,'4'!$F$69:$F$998,'FEED IN PK2'!H119)</f>
        <v>0</v>
      </c>
      <c r="N119" s="62">
        <f>SUMIFS('5'!$P$63:$P$1000,'5'!$G$63:$G$1000,'FEED IN PK2'!F119,'5'!$F$63:$F$1000,'FEED IN PK2'!H119)</f>
        <v>0</v>
      </c>
      <c r="O119" s="62">
        <f>SUMIFS('6'!$P$3:$P$1000,'6'!$G$3:$G$1000,'FEED IN PK2'!F119,'6'!$F$3:$F$1000,'FEED IN PK2'!H119)</f>
        <v>0</v>
      </c>
      <c r="P119" s="62">
        <f>SUMIFS('7'!$P$3:$P$1000,'7'!$G$3:$G$1000,'FEED IN PK2'!F119,'7'!$F$3:$F$1000,'FEED IN PK2'!H119)</f>
        <v>0</v>
      </c>
      <c r="Q119" s="62">
        <f>SUMIFS('8'!$P$3:$P$1000,'8'!$G$3:$G$1000,'FEED IN PK2'!F119,'8'!$F$3:$F$1000,'FEED IN PK2'!H119)</f>
        <v>0</v>
      </c>
      <c r="R119" s="62">
        <f>SUMIFS('9'!$P$3:$P$1000,'9'!$G$3:$G$1000,'FEED IN PK2'!F119,'9'!$F$3:$F$1000,'FEED IN PK2'!H119)</f>
        <v>0</v>
      </c>
      <c r="S119" s="62">
        <f>SUMIFS('10'!$P$271:$P$998,'10'!$G$271:$G$998,'FEED IN PK2'!F119,'10'!$F$271:$F$998,'FEED IN PK2'!H119)</f>
        <v>0</v>
      </c>
      <c r="T119" s="62">
        <f>SUMIFS('11'!$P$3:$P$1000,'11'!$G$3:$G$1000,'FEED IN PK2'!F119,'11'!$F$3:$F$1000,'FEED IN PK2'!H119)</f>
        <v>0</v>
      </c>
      <c r="U119" s="62">
        <f>SUMIFS('12'!$P$3:$P$1000,'12'!$G$3:$G$1000,'FEED IN PK2'!F119,'12'!$F$3:$F$1000,'FEED IN PK2'!H119)</f>
        <v>0</v>
      </c>
      <c r="V119" s="62">
        <f>SUMIFS('13'!$P$3:$P$1000,'13'!$G$3:$G$1000,'FEED IN PK2'!F119,'13'!$F$3:$F$1000,'FEED IN PK2'!H119)</f>
        <v>0</v>
      </c>
      <c r="W119" s="62">
        <f>SUMIFS('14'!$P$3:$P$1000,'14'!$G$3:$G$1000,'FEED IN PK2'!F119,'14'!$F$3:$F$1000,'FEED IN PK2'!H119)</f>
        <v>0</v>
      </c>
      <c r="X119" s="62">
        <f>SUMIFS('15'!$P$3:$P$1000,'15'!$G$3:$G$1000,'FEED IN PK2'!F119,'15'!$F$3:$F$1000,'FEED IN PK2'!H119)</f>
        <v>0</v>
      </c>
      <c r="Y119" s="62">
        <f>SUMIFS('16'!$P$77:$P$1000,'16'!$G$77:$G$1000,'FEED IN PK2'!F119,'16'!$F$77:$F$1000,'FEED IN PK2'!H119)</f>
        <v>0</v>
      </c>
      <c r="Z119" s="62">
        <f>SUMIFS('17'!$P$77:$P$998,'17'!$G$77:$G$998,'FEED IN PK2'!F119,'17'!$F$77:$F$998,'FEED IN PK2'!H119)</f>
        <v>0</v>
      </c>
      <c r="AA119" s="62" t="e">
        <f>SUMIFS('18'!$P$3:$P$1000,'18'!$G$324:$G$1000,'FEED IN PK2'!F119,'18'!$F$324:$F$1000,'FEED IN PK2'!H119)</f>
        <v>#VALUE!</v>
      </c>
      <c r="AB119" s="62">
        <f>SUMIFS('19'!$P$3:$P$1000,'19'!$G$3:$G$1000,'FEED IN PK2'!F119,'19'!$F$3:$F$1000,'FEED IN PK2'!H119)</f>
        <v>0</v>
      </c>
      <c r="AC119" s="62" t="e">
        <f>SUMIFS('20'!$P$69:$P$1000,'20'!$G$580:$G$1000,'FEED IN PK2'!F119,'20'!$F$580:$F$1000,'FEED IN PK2'!H119)</f>
        <v>#VALUE!</v>
      </c>
      <c r="AD119" s="62" t="e">
        <f>SUMIFS('21'!$P$34:$P$1000,'21'!$G$387:$G$1000,'FEED IN PK2'!F119,'21'!$F$387:$F$1000,'FEED IN PK2'!H119)</f>
        <v>#VALUE!</v>
      </c>
      <c r="AE119" s="62">
        <f>SUMIFS('22'!$P$3:$P$1000,'22'!$G$3:$G$1000,'FEED IN PK2'!F119,'22'!$F$3:$F$1000,'FEED IN PK2'!H119)</f>
        <v>0</v>
      </c>
      <c r="AF119" s="62">
        <f>SUMIFS('23'!$P$58:$P$999,'23'!$G$58:$G$999,'FEED IN PK2'!F119,'23'!$F$58:$F$999,'FEED IN PK2'!H119)</f>
        <v>0</v>
      </c>
      <c r="AG119" s="62">
        <f>SUMIFS('24'!$P$3:$P$1000,'24'!$G$3:$G$1000,'FEED IN PK2'!F119,'24'!$F$3:$F$1000,'FEED IN PK2'!H119)</f>
        <v>0</v>
      </c>
      <c r="AH119" s="62">
        <f>SUMIFS('25'!$P$237:$P$1000,'25'!$G$237:$G$1000,'FEED IN PK2'!F119,'25'!$F$237:$F$1000,'FEED IN PK2'!H119)</f>
        <v>0</v>
      </c>
      <c r="AI119" s="62">
        <f>SUMIFS('26'!$P$3:$P$1000,'26'!$G$3:$G$1000,'FEED IN PK2'!F119,'26'!$F$3:$F$1000,'FEED IN PK2'!H119)</f>
        <v>0</v>
      </c>
      <c r="AJ119" s="62">
        <f>SUMIFS('27'!$P$71:$P$1000,'27'!$G$71:$G$1000,'FEED IN PK2'!F119,'27'!$F$71:$F$1000,'FEED IN PK2'!H119)</f>
        <v>0</v>
      </c>
      <c r="AK119" s="62">
        <f>SUMIFS('28'!$P$3:$P$1000,'28'!$G$3:$G$1000,'FEED IN PK2'!F119,'28'!$F$3:$F$1000,'FEED IN PK2'!H119)</f>
        <v>0</v>
      </c>
      <c r="AL119" s="62">
        <f>SUMIFS('29'!$P$3:$P$1000,'29'!$G$3:$G$1000,'FEED IN PK2'!F119,'29'!$F$3:$F$1000,'FEED IN PK2'!H119)</f>
        <v>0</v>
      </c>
      <c r="AM119" s="62">
        <f>SUMIFS('30'!$P$3:$P$1000,'30'!$G$3:$G$1000,'FEED IN PK2'!F119,'30'!$F$3:$F$1000,'FEED IN PK2'!H119)</f>
        <v>0</v>
      </c>
      <c r="AN119" s="62">
        <f>SUMIFS('31'!$P$3:$P$1000,'31'!$G$3:$G$1000,'FEED IN PK2'!F119,'31'!$F$3:$F$1000,'FEED IN PK2'!H119)</f>
        <v>0</v>
      </c>
      <c r="AO119" s="50" t="e">
        <f t="shared" si="2"/>
        <v>#VALUE!</v>
      </c>
    </row>
    <row r="120" spans="2:41" ht="15.75" x14ac:dyDescent="0.25">
      <c r="B120" s="17">
        <v>11</v>
      </c>
      <c r="C120" s="6" t="s">
        <v>76</v>
      </c>
      <c r="D120" s="7" t="s">
        <v>13</v>
      </c>
      <c r="E120" s="8">
        <v>25</v>
      </c>
      <c r="F120" s="4" t="s">
        <v>76</v>
      </c>
      <c r="G120" s="9"/>
      <c r="H120" s="70" t="s">
        <v>251</v>
      </c>
      <c r="I120" s="15">
        <v>25</v>
      </c>
      <c r="J120" s="62">
        <f>SUMIFS('1'!$P$3:$P$1000,'1'!$G$3:$G$1000,'FEED IN PK2'!F120,'1'!$F$3:$F$1000,'FEED IN PK2'!H120)</f>
        <v>0</v>
      </c>
      <c r="K120" s="62">
        <f>SUMIFS('2'!$P$69:$P$1000,'2'!$G$69:$G$1000,'FEED IN PK2'!F120,'2'!$F$69:$F$1000,'FEED IN PK2'!H120)</f>
        <v>0</v>
      </c>
      <c r="L120" s="62">
        <f>SUMIFS('3'!$P$3:$P$1000,'3'!$G$3:$G$1000,'FEED IN PK2'!F120,'3'!$F$3:$F$1000,'FEED IN PK2'!H120)</f>
        <v>0</v>
      </c>
      <c r="M120" s="62">
        <f>SUMIFS('4'!$P$69:$P$998,'4'!$G$69:$G$998,'FEED IN PK2'!F120,'4'!$F$69:$F$998,'FEED IN PK2'!H120)</f>
        <v>0</v>
      </c>
      <c r="N120" s="62">
        <f>SUMIFS('5'!$P$63:$P$1000,'5'!$G$63:$G$1000,'FEED IN PK2'!F120,'5'!$F$63:$F$1000,'FEED IN PK2'!H120)</f>
        <v>0</v>
      </c>
      <c r="O120" s="62">
        <f>SUMIFS('6'!$P$3:$P$1000,'6'!$G$3:$G$1000,'FEED IN PK2'!F120,'6'!$F$3:$F$1000,'FEED IN PK2'!H120)</f>
        <v>0</v>
      </c>
      <c r="P120" s="62">
        <f>SUMIFS('7'!$P$3:$P$1000,'7'!$G$3:$G$1000,'FEED IN PK2'!F120,'7'!$F$3:$F$1000,'FEED IN PK2'!H120)</f>
        <v>0</v>
      </c>
      <c r="Q120" s="62">
        <f>SUMIFS('8'!$P$3:$P$1000,'8'!$G$3:$G$1000,'FEED IN PK2'!F120,'8'!$F$3:$F$1000,'FEED IN PK2'!H120)</f>
        <v>0</v>
      </c>
      <c r="R120" s="62">
        <f>SUMIFS('9'!$P$3:$P$1000,'9'!$G$3:$G$1000,'FEED IN PK2'!F120,'9'!$F$3:$F$1000,'FEED IN PK2'!H120)</f>
        <v>0</v>
      </c>
      <c r="S120" s="62">
        <f>SUMIFS('10'!$P$271:$P$998,'10'!$G$271:$G$998,'FEED IN PK2'!F120,'10'!$F$271:$F$998,'FEED IN PK2'!H120)</f>
        <v>0</v>
      </c>
      <c r="T120" s="62">
        <f>SUMIFS('11'!$P$3:$P$1000,'11'!$G$3:$G$1000,'FEED IN PK2'!F120,'11'!$F$3:$F$1000,'FEED IN PK2'!H120)</f>
        <v>0</v>
      </c>
      <c r="U120" s="62">
        <f>SUMIFS('12'!$P$3:$P$1000,'12'!$G$3:$G$1000,'FEED IN PK2'!F120,'12'!$F$3:$F$1000,'FEED IN PK2'!H120)</f>
        <v>0</v>
      </c>
      <c r="V120" s="62">
        <f>SUMIFS('13'!$P$3:$P$1000,'13'!$G$3:$G$1000,'FEED IN PK2'!F120,'13'!$F$3:$F$1000,'FEED IN PK2'!H120)</f>
        <v>0</v>
      </c>
      <c r="W120" s="62">
        <f>SUMIFS('14'!$P$3:$P$1000,'14'!$G$3:$G$1000,'FEED IN PK2'!F120,'14'!$F$3:$F$1000,'FEED IN PK2'!H120)</f>
        <v>0</v>
      </c>
      <c r="X120" s="62">
        <f>SUMIFS('15'!$P$3:$P$1000,'15'!$G$3:$G$1000,'FEED IN PK2'!F120,'15'!$F$3:$F$1000,'FEED IN PK2'!H120)</f>
        <v>0</v>
      </c>
      <c r="Y120" s="62">
        <f>SUMIFS('16'!$P$77:$P$1000,'16'!$G$77:$G$1000,'FEED IN PK2'!F120,'16'!$F$77:$F$1000,'FEED IN PK2'!H120)</f>
        <v>0</v>
      </c>
      <c r="Z120" s="62">
        <f>SUMIFS('17'!$P$77:$P$998,'17'!$G$77:$G$998,'FEED IN PK2'!F120,'17'!$F$77:$F$998,'FEED IN PK2'!H120)</f>
        <v>0</v>
      </c>
      <c r="AA120" s="62" t="e">
        <f>SUMIFS('18'!$P$3:$P$1000,'18'!$G$324:$G$1000,'FEED IN PK2'!F120,'18'!$F$324:$F$1000,'FEED IN PK2'!H120)</f>
        <v>#VALUE!</v>
      </c>
      <c r="AB120" s="62">
        <f>SUMIFS('19'!$P$3:$P$1000,'19'!$G$3:$G$1000,'FEED IN PK2'!F120,'19'!$F$3:$F$1000,'FEED IN PK2'!H120)</f>
        <v>0</v>
      </c>
      <c r="AC120" s="62" t="e">
        <f>SUMIFS('20'!$P$69:$P$1000,'20'!$G$580:$G$1000,'FEED IN PK2'!F120,'20'!$F$580:$F$1000,'FEED IN PK2'!H120)</f>
        <v>#VALUE!</v>
      </c>
      <c r="AD120" s="62" t="e">
        <f>SUMIFS('21'!$P$34:$P$1000,'21'!$G$387:$G$1000,'FEED IN PK2'!F120,'21'!$F$387:$F$1000,'FEED IN PK2'!H120)</f>
        <v>#VALUE!</v>
      </c>
      <c r="AE120" s="62">
        <f>SUMIFS('22'!$P$3:$P$1000,'22'!$G$3:$G$1000,'FEED IN PK2'!F120,'22'!$F$3:$F$1000,'FEED IN PK2'!H120)</f>
        <v>0</v>
      </c>
      <c r="AF120" s="62">
        <f>SUMIFS('23'!$P$58:$P$999,'23'!$G$58:$G$999,'FEED IN PK2'!F120,'23'!$F$58:$F$999,'FEED IN PK2'!H120)</f>
        <v>0</v>
      </c>
      <c r="AG120" s="62">
        <f>SUMIFS('24'!$P$3:$P$1000,'24'!$G$3:$G$1000,'FEED IN PK2'!F120,'24'!$F$3:$F$1000,'FEED IN PK2'!H120)</f>
        <v>0</v>
      </c>
      <c r="AH120" s="62">
        <f>SUMIFS('25'!$P$237:$P$1000,'25'!$G$237:$G$1000,'FEED IN PK2'!F120,'25'!$F$237:$F$1000,'FEED IN PK2'!H120)</f>
        <v>0</v>
      </c>
      <c r="AI120" s="62">
        <f>SUMIFS('26'!$P$3:$P$1000,'26'!$G$3:$G$1000,'FEED IN PK2'!F120,'26'!$F$3:$F$1000,'FEED IN PK2'!H120)</f>
        <v>0</v>
      </c>
      <c r="AJ120" s="62">
        <f>SUMIFS('27'!$P$71:$P$1000,'27'!$G$71:$G$1000,'FEED IN PK2'!F120,'27'!$F$71:$F$1000,'FEED IN PK2'!H120)</f>
        <v>0</v>
      </c>
      <c r="AK120" s="62">
        <f>SUMIFS('28'!$P$3:$P$1000,'28'!$G$3:$G$1000,'FEED IN PK2'!F120,'28'!$F$3:$F$1000,'FEED IN PK2'!H120)</f>
        <v>0</v>
      </c>
      <c r="AL120" s="62">
        <f>SUMIFS('29'!$P$3:$P$1000,'29'!$G$3:$G$1000,'FEED IN PK2'!F120,'29'!$F$3:$F$1000,'FEED IN PK2'!H120)</f>
        <v>0</v>
      </c>
      <c r="AM120" s="62">
        <f>SUMIFS('30'!$P$3:$P$1000,'30'!$G$3:$G$1000,'FEED IN PK2'!F120,'30'!$F$3:$F$1000,'FEED IN PK2'!H120)</f>
        <v>0</v>
      </c>
      <c r="AN120" s="62">
        <f>SUMIFS('31'!$P$3:$P$1000,'31'!$G$3:$G$1000,'FEED IN PK2'!F120,'31'!$F$3:$F$1000,'FEED IN PK2'!H120)</f>
        <v>0</v>
      </c>
      <c r="AO120" s="50" t="e">
        <f t="shared" si="2"/>
        <v>#VALUE!</v>
      </c>
    </row>
    <row r="121" spans="2:41" ht="15.75" x14ac:dyDescent="0.25">
      <c r="B121" s="17">
        <v>12</v>
      </c>
      <c r="C121" s="19">
        <v>8610</v>
      </c>
      <c r="D121" s="7" t="s">
        <v>20</v>
      </c>
      <c r="E121" s="22">
        <v>25</v>
      </c>
      <c r="F121" s="4">
        <v>8610</v>
      </c>
      <c r="G121" s="9"/>
      <c r="H121" s="70" t="s">
        <v>251</v>
      </c>
      <c r="I121" s="15">
        <v>25</v>
      </c>
      <c r="J121" s="62">
        <f>SUMIFS('1'!$P$3:$P$1000,'1'!$G$3:$G$1000,'FEED IN PK2'!F121,'1'!$F$3:$F$1000,'FEED IN PK2'!H121)</f>
        <v>0</v>
      </c>
      <c r="K121" s="62">
        <f>SUMIFS('2'!$P$69:$P$1000,'2'!$G$69:$G$1000,'FEED IN PK2'!F121,'2'!$F$69:$F$1000,'FEED IN PK2'!H121)</f>
        <v>0</v>
      </c>
      <c r="L121" s="62">
        <f>SUMIFS('3'!$P$3:$P$1000,'3'!$G$3:$G$1000,'FEED IN PK2'!F121,'3'!$F$3:$F$1000,'FEED IN PK2'!H121)</f>
        <v>0</v>
      </c>
      <c r="M121" s="62">
        <f>SUMIFS('4'!$P$69:$P$998,'4'!$G$69:$G$998,'FEED IN PK2'!F121,'4'!$F$69:$F$998,'FEED IN PK2'!H121)</f>
        <v>0</v>
      </c>
      <c r="N121" s="62">
        <f>SUMIFS('5'!$P$63:$P$1000,'5'!$G$63:$G$1000,'FEED IN PK2'!F121,'5'!$F$63:$F$1000,'FEED IN PK2'!H121)</f>
        <v>0</v>
      </c>
      <c r="O121" s="62">
        <f>SUMIFS('6'!$P$3:$P$1000,'6'!$G$3:$G$1000,'FEED IN PK2'!F121,'6'!$F$3:$F$1000,'FEED IN PK2'!H121)</f>
        <v>0</v>
      </c>
      <c r="P121" s="62">
        <f>SUMIFS('7'!$P$3:$P$1000,'7'!$G$3:$G$1000,'FEED IN PK2'!F121,'7'!$F$3:$F$1000,'FEED IN PK2'!H121)</f>
        <v>0</v>
      </c>
      <c r="Q121" s="62">
        <f>SUMIFS('8'!$P$3:$P$1000,'8'!$G$3:$G$1000,'FEED IN PK2'!F121,'8'!$F$3:$F$1000,'FEED IN PK2'!H121)</f>
        <v>0</v>
      </c>
      <c r="R121" s="62">
        <f>SUMIFS('9'!$P$3:$P$1000,'9'!$G$3:$G$1000,'FEED IN PK2'!F121,'9'!$F$3:$F$1000,'FEED IN PK2'!H121)</f>
        <v>0</v>
      </c>
      <c r="S121" s="62">
        <f>SUMIFS('10'!$P$271:$P$998,'10'!$G$271:$G$998,'FEED IN PK2'!F121,'10'!$F$271:$F$998,'FEED IN PK2'!H121)</f>
        <v>0</v>
      </c>
      <c r="T121" s="62">
        <f>SUMIFS('11'!$P$3:$P$1000,'11'!$G$3:$G$1000,'FEED IN PK2'!F121,'11'!$F$3:$F$1000,'FEED IN PK2'!H121)</f>
        <v>0</v>
      </c>
      <c r="U121" s="62">
        <f>SUMIFS('12'!$P$3:$P$1000,'12'!$G$3:$G$1000,'FEED IN PK2'!F121,'12'!$F$3:$F$1000,'FEED IN PK2'!H121)</f>
        <v>0</v>
      </c>
      <c r="V121" s="62">
        <f>SUMIFS('13'!$P$3:$P$1000,'13'!$G$3:$G$1000,'FEED IN PK2'!F121,'13'!$F$3:$F$1000,'FEED IN PK2'!H121)</f>
        <v>0</v>
      </c>
      <c r="W121" s="62">
        <f>SUMIFS('14'!$P$3:$P$1000,'14'!$G$3:$G$1000,'FEED IN PK2'!F121,'14'!$F$3:$F$1000,'FEED IN PK2'!H121)</f>
        <v>0</v>
      </c>
      <c r="X121" s="62">
        <f>SUMIFS('15'!$P$3:$P$1000,'15'!$G$3:$G$1000,'FEED IN PK2'!F121,'15'!$F$3:$F$1000,'FEED IN PK2'!H121)</f>
        <v>0</v>
      </c>
      <c r="Y121" s="62">
        <f>SUMIFS('16'!$P$77:$P$1000,'16'!$G$77:$G$1000,'FEED IN PK2'!F121,'16'!$F$77:$F$1000,'FEED IN PK2'!H121)</f>
        <v>0</v>
      </c>
      <c r="Z121" s="62">
        <f>SUMIFS('17'!$P$77:$P$998,'17'!$G$77:$G$998,'FEED IN PK2'!F121,'17'!$F$77:$F$998,'FEED IN PK2'!H121)</f>
        <v>0</v>
      </c>
      <c r="AA121" s="62" t="e">
        <f>SUMIFS('18'!$P$3:$P$1000,'18'!$G$324:$G$1000,'FEED IN PK2'!F121,'18'!$F$324:$F$1000,'FEED IN PK2'!H121)</f>
        <v>#VALUE!</v>
      </c>
      <c r="AB121" s="62">
        <f>SUMIFS('19'!$P$3:$P$1000,'19'!$G$3:$G$1000,'FEED IN PK2'!F121,'19'!$F$3:$F$1000,'FEED IN PK2'!H121)</f>
        <v>0</v>
      </c>
      <c r="AC121" s="62" t="e">
        <f>SUMIFS('20'!$P$69:$P$1000,'20'!$G$580:$G$1000,'FEED IN PK2'!F121,'20'!$F$580:$F$1000,'FEED IN PK2'!H121)</f>
        <v>#VALUE!</v>
      </c>
      <c r="AD121" s="62" t="e">
        <f>SUMIFS('21'!$P$34:$P$1000,'21'!$G$387:$G$1000,'FEED IN PK2'!F121,'21'!$F$387:$F$1000,'FEED IN PK2'!H121)</f>
        <v>#VALUE!</v>
      </c>
      <c r="AE121" s="62">
        <f>SUMIFS('22'!$P$3:$P$1000,'22'!$G$3:$G$1000,'FEED IN PK2'!F121,'22'!$F$3:$F$1000,'FEED IN PK2'!H121)</f>
        <v>0</v>
      </c>
      <c r="AF121" s="62">
        <f>SUMIFS('23'!$P$58:$P$999,'23'!$G$58:$G$999,'FEED IN PK2'!F121,'23'!$F$58:$F$999,'FEED IN PK2'!H121)</f>
        <v>0</v>
      </c>
      <c r="AG121" s="62">
        <f>SUMIFS('24'!$P$3:$P$1000,'24'!$G$3:$G$1000,'FEED IN PK2'!F121,'24'!$F$3:$F$1000,'FEED IN PK2'!H121)</f>
        <v>0</v>
      </c>
      <c r="AH121" s="62">
        <f>SUMIFS('25'!$P$237:$P$1000,'25'!$G$237:$G$1000,'FEED IN PK2'!F121,'25'!$F$237:$F$1000,'FEED IN PK2'!H121)</f>
        <v>0</v>
      </c>
      <c r="AI121" s="62">
        <f>SUMIFS('26'!$P$3:$P$1000,'26'!$G$3:$G$1000,'FEED IN PK2'!F121,'26'!$F$3:$F$1000,'FEED IN PK2'!H121)</f>
        <v>0</v>
      </c>
      <c r="AJ121" s="62">
        <f>SUMIFS('27'!$P$71:$P$1000,'27'!$G$71:$G$1000,'FEED IN PK2'!F121,'27'!$F$71:$F$1000,'FEED IN PK2'!H121)</f>
        <v>0</v>
      </c>
      <c r="AK121" s="62">
        <f>SUMIFS('28'!$P$3:$P$1000,'28'!$G$3:$G$1000,'FEED IN PK2'!F121,'28'!$F$3:$F$1000,'FEED IN PK2'!H121)</f>
        <v>0</v>
      </c>
      <c r="AL121" s="62">
        <f>SUMIFS('29'!$P$3:$P$1000,'29'!$G$3:$G$1000,'FEED IN PK2'!F121,'29'!$F$3:$F$1000,'FEED IN PK2'!H121)</f>
        <v>0</v>
      </c>
      <c r="AM121" s="62">
        <f>SUMIFS('30'!$P$3:$P$1000,'30'!$G$3:$G$1000,'FEED IN PK2'!F121,'30'!$F$3:$F$1000,'FEED IN PK2'!H121)</f>
        <v>0</v>
      </c>
      <c r="AN121" s="62">
        <f>SUMIFS('31'!$P$3:$P$1000,'31'!$G$3:$G$1000,'FEED IN PK2'!F121,'31'!$F$3:$F$1000,'FEED IN PK2'!H121)</f>
        <v>0</v>
      </c>
      <c r="AO121" s="50" t="e">
        <f t="shared" si="2"/>
        <v>#VALUE!</v>
      </c>
    </row>
    <row r="122" spans="2:41" ht="15.75" x14ac:dyDescent="0.25">
      <c r="B122" s="17">
        <v>13</v>
      </c>
      <c r="C122" s="19" t="s">
        <v>77</v>
      </c>
      <c r="D122" s="7" t="s">
        <v>33</v>
      </c>
      <c r="E122" s="22">
        <v>25</v>
      </c>
      <c r="F122" s="4" t="s">
        <v>77</v>
      </c>
      <c r="G122" s="9"/>
      <c r="H122" s="70" t="s">
        <v>251</v>
      </c>
      <c r="I122" s="15">
        <v>25</v>
      </c>
      <c r="J122" s="62">
        <f>SUMIFS('1'!$P$3:$P$1000,'1'!$G$3:$G$1000,'FEED IN PK2'!F122,'1'!$F$3:$F$1000,'FEED IN PK2'!H122)</f>
        <v>0</v>
      </c>
      <c r="K122" s="62">
        <f>SUMIFS('2'!$P$69:$P$1000,'2'!$G$69:$G$1000,'FEED IN PK2'!F122,'2'!$F$69:$F$1000,'FEED IN PK2'!H122)</f>
        <v>0</v>
      </c>
      <c r="L122" s="62">
        <f>SUMIFS('3'!$P$3:$P$1000,'3'!$G$3:$G$1000,'FEED IN PK2'!F122,'3'!$F$3:$F$1000,'FEED IN PK2'!H122)</f>
        <v>0</v>
      </c>
      <c r="M122" s="62">
        <f>SUMIFS('4'!$P$69:$P$998,'4'!$G$69:$G$998,'FEED IN PK2'!F122,'4'!$F$69:$F$998,'FEED IN PK2'!H122)</f>
        <v>0</v>
      </c>
      <c r="N122" s="62">
        <f>SUMIFS('5'!$P$63:$P$1000,'5'!$G$63:$G$1000,'FEED IN PK2'!F122,'5'!$F$63:$F$1000,'FEED IN PK2'!H122)</f>
        <v>0</v>
      </c>
      <c r="O122" s="62">
        <f>SUMIFS('6'!$P$3:$P$1000,'6'!$G$3:$G$1000,'FEED IN PK2'!F122,'6'!$F$3:$F$1000,'FEED IN PK2'!H122)</f>
        <v>0</v>
      </c>
      <c r="P122" s="62">
        <f>SUMIFS('7'!$P$3:$P$1000,'7'!$G$3:$G$1000,'FEED IN PK2'!F122,'7'!$F$3:$F$1000,'FEED IN PK2'!H122)</f>
        <v>0</v>
      </c>
      <c r="Q122" s="62">
        <f>SUMIFS('8'!$P$3:$P$1000,'8'!$G$3:$G$1000,'FEED IN PK2'!F122,'8'!$F$3:$F$1000,'FEED IN PK2'!H122)</f>
        <v>0</v>
      </c>
      <c r="R122" s="62">
        <f>SUMIFS('9'!$P$3:$P$1000,'9'!$G$3:$G$1000,'FEED IN PK2'!F122,'9'!$F$3:$F$1000,'FEED IN PK2'!H122)</f>
        <v>0</v>
      </c>
      <c r="S122" s="62">
        <f>SUMIFS('10'!$P$271:$P$998,'10'!$G$271:$G$998,'FEED IN PK2'!F122,'10'!$F$271:$F$998,'FEED IN PK2'!H122)</f>
        <v>0</v>
      </c>
      <c r="T122" s="62">
        <f>SUMIFS('11'!$P$3:$P$1000,'11'!$G$3:$G$1000,'FEED IN PK2'!F122,'11'!$F$3:$F$1000,'FEED IN PK2'!H122)</f>
        <v>0</v>
      </c>
      <c r="U122" s="62">
        <f>SUMIFS('12'!$P$3:$P$1000,'12'!$G$3:$G$1000,'FEED IN PK2'!F122,'12'!$F$3:$F$1000,'FEED IN PK2'!H122)</f>
        <v>0</v>
      </c>
      <c r="V122" s="62">
        <f>SUMIFS('13'!$P$3:$P$1000,'13'!$G$3:$G$1000,'FEED IN PK2'!F122,'13'!$F$3:$F$1000,'FEED IN PK2'!H122)</f>
        <v>0</v>
      </c>
      <c r="W122" s="62">
        <f>SUMIFS('14'!$P$3:$P$1000,'14'!$G$3:$G$1000,'FEED IN PK2'!F122,'14'!$F$3:$F$1000,'FEED IN PK2'!H122)</f>
        <v>0</v>
      </c>
      <c r="X122" s="62">
        <f>SUMIFS('15'!$P$3:$P$1000,'15'!$G$3:$G$1000,'FEED IN PK2'!F122,'15'!$F$3:$F$1000,'FEED IN PK2'!H122)</f>
        <v>0</v>
      </c>
      <c r="Y122" s="62">
        <f>SUMIFS('16'!$P$77:$P$1000,'16'!$G$77:$G$1000,'FEED IN PK2'!F122,'16'!$F$77:$F$1000,'FEED IN PK2'!H122)</f>
        <v>0</v>
      </c>
      <c r="Z122" s="62">
        <f>SUMIFS('17'!$P$77:$P$998,'17'!$G$77:$G$998,'FEED IN PK2'!F122,'17'!$F$77:$F$998,'FEED IN PK2'!H122)</f>
        <v>0</v>
      </c>
      <c r="AA122" s="62" t="e">
        <f>SUMIFS('18'!$P$3:$P$1000,'18'!$G$324:$G$1000,'FEED IN PK2'!F122,'18'!$F$324:$F$1000,'FEED IN PK2'!H122)</f>
        <v>#VALUE!</v>
      </c>
      <c r="AB122" s="62">
        <f>SUMIFS('19'!$P$3:$P$1000,'19'!$G$3:$G$1000,'FEED IN PK2'!F122,'19'!$F$3:$F$1000,'FEED IN PK2'!H122)</f>
        <v>0</v>
      </c>
      <c r="AC122" s="62" t="e">
        <f>SUMIFS('20'!$P$69:$P$1000,'20'!$G$580:$G$1000,'FEED IN PK2'!F122,'20'!$F$580:$F$1000,'FEED IN PK2'!H122)</f>
        <v>#VALUE!</v>
      </c>
      <c r="AD122" s="62" t="e">
        <f>SUMIFS('21'!$P$34:$P$1000,'21'!$G$387:$G$1000,'FEED IN PK2'!F122,'21'!$F$387:$F$1000,'FEED IN PK2'!H122)</f>
        <v>#VALUE!</v>
      </c>
      <c r="AE122" s="62">
        <f>SUMIFS('22'!$P$3:$P$1000,'22'!$G$3:$G$1000,'FEED IN PK2'!F122,'22'!$F$3:$F$1000,'FEED IN PK2'!H122)</f>
        <v>0</v>
      </c>
      <c r="AF122" s="62">
        <f>SUMIFS('23'!$P$58:$P$999,'23'!$G$58:$G$999,'FEED IN PK2'!F122,'23'!$F$58:$F$999,'FEED IN PK2'!H122)</f>
        <v>0</v>
      </c>
      <c r="AG122" s="62">
        <f>SUMIFS('24'!$P$3:$P$1000,'24'!$G$3:$G$1000,'FEED IN PK2'!F122,'24'!$F$3:$F$1000,'FEED IN PK2'!H122)</f>
        <v>0</v>
      </c>
      <c r="AH122" s="62">
        <f>SUMIFS('25'!$P$237:$P$1000,'25'!$G$237:$G$1000,'FEED IN PK2'!F122,'25'!$F$237:$F$1000,'FEED IN PK2'!H122)</f>
        <v>0</v>
      </c>
      <c r="AI122" s="62">
        <f>SUMIFS('26'!$P$3:$P$1000,'26'!$G$3:$G$1000,'FEED IN PK2'!F122,'26'!$F$3:$F$1000,'FEED IN PK2'!H122)</f>
        <v>0</v>
      </c>
      <c r="AJ122" s="62">
        <f>SUMIFS('27'!$P$71:$P$1000,'27'!$G$71:$G$1000,'FEED IN PK2'!F122,'27'!$F$71:$F$1000,'FEED IN PK2'!H122)</f>
        <v>0</v>
      </c>
      <c r="AK122" s="62">
        <f>SUMIFS('28'!$P$3:$P$1000,'28'!$G$3:$G$1000,'FEED IN PK2'!F122,'28'!$F$3:$F$1000,'FEED IN PK2'!H122)</f>
        <v>0</v>
      </c>
      <c r="AL122" s="62">
        <f>SUMIFS('29'!$P$3:$P$1000,'29'!$G$3:$G$1000,'FEED IN PK2'!F122,'29'!$F$3:$F$1000,'FEED IN PK2'!H122)</f>
        <v>0</v>
      </c>
      <c r="AM122" s="62">
        <f>SUMIFS('30'!$P$3:$P$1000,'30'!$G$3:$G$1000,'FEED IN PK2'!F122,'30'!$F$3:$F$1000,'FEED IN PK2'!H122)</f>
        <v>0</v>
      </c>
      <c r="AN122" s="62">
        <f>SUMIFS('31'!$P$3:$P$1000,'31'!$G$3:$G$1000,'FEED IN PK2'!F122,'31'!$F$3:$F$1000,'FEED IN PK2'!H122)</f>
        <v>0</v>
      </c>
      <c r="AO122" s="50" t="e">
        <f t="shared" si="2"/>
        <v>#VALUE!</v>
      </c>
    </row>
    <row r="123" spans="2:41" ht="15.75" x14ac:dyDescent="0.25">
      <c r="B123" s="17">
        <v>14</v>
      </c>
      <c r="C123" s="19">
        <v>8611</v>
      </c>
      <c r="D123" s="7" t="s">
        <v>33</v>
      </c>
      <c r="E123" s="22">
        <v>25</v>
      </c>
      <c r="F123" s="4">
        <v>8611</v>
      </c>
      <c r="G123" s="9"/>
      <c r="H123" s="70" t="s">
        <v>251</v>
      </c>
      <c r="I123" s="15">
        <v>25</v>
      </c>
      <c r="J123" s="62">
        <f>SUMIFS('1'!$P$3:$P$1000,'1'!$G$3:$G$1000,'FEED IN PK2'!F123,'1'!$F$3:$F$1000,'FEED IN PK2'!H123)</f>
        <v>0</v>
      </c>
      <c r="K123" s="62">
        <f>SUMIFS('2'!$P$69:$P$1000,'2'!$G$69:$G$1000,'FEED IN PK2'!F123,'2'!$F$69:$F$1000,'FEED IN PK2'!H123)</f>
        <v>0</v>
      </c>
      <c r="L123" s="62">
        <f>SUMIFS('3'!$P$3:$P$1000,'3'!$G$3:$G$1000,'FEED IN PK2'!F123,'3'!$F$3:$F$1000,'FEED IN PK2'!H123)</f>
        <v>0</v>
      </c>
      <c r="M123" s="62">
        <f>SUMIFS('4'!$P$69:$P$998,'4'!$G$69:$G$998,'FEED IN PK2'!F123,'4'!$F$69:$F$998,'FEED IN PK2'!H123)</f>
        <v>0</v>
      </c>
      <c r="N123" s="62">
        <f>SUMIFS('5'!$P$63:$P$1000,'5'!$G$63:$G$1000,'FEED IN PK2'!F123,'5'!$F$63:$F$1000,'FEED IN PK2'!H123)</f>
        <v>0</v>
      </c>
      <c r="O123" s="62">
        <f>SUMIFS('6'!$P$3:$P$1000,'6'!$G$3:$G$1000,'FEED IN PK2'!F123,'6'!$F$3:$F$1000,'FEED IN PK2'!H123)</f>
        <v>0</v>
      </c>
      <c r="P123" s="62">
        <f>SUMIFS('7'!$P$3:$P$1000,'7'!$G$3:$G$1000,'FEED IN PK2'!F123,'7'!$F$3:$F$1000,'FEED IN PK2'!H123)</f>
        <v>0</v>
      </c>
      <c r="Q123" s="62">
        <f>SUMIFS('8'!$P$3:$P$1000,'8'!$G$3:$G$1000,'FEED IN PK2'!F123,'8'!$F$3:$F$1000,'FEED IN PK2'!H123)</f>
        <v>0</v>
      </c>
      <c r="R123" s="62">
        <f>SUMIFS('9'!$P$3:$P$1000,'9'!$G$3:$G$1000,'FEED IN PK2'!F123,'9'!$F$3:$F$1000,'FEED IN PK2'!H123)</f>
        <v>0</v>
      </c>
      <c r="S123" s="62">
        <f>SUMIFS('10'!$P$271:$P$998,'10'!$G$271:$G$998,'FEED IN PK2'!F123,'10'!$F$271:$F$998,'FEED IN PK2'!H123)</f>
        <v>0</v>
      </c>
      <c r="T123" s="62">
        <f>SUMIFS('11'!$P$3:$P$1000,'11'!$G$3:$G$1000,'FEED IN PK2'!F123,'11'!$F$3:$F$1000,'FEED IN PK2'!H123)</f>
        <v>0</v>
      </c>
      <c r="U123" s="62">
        <f>SUMIFS('12'!$P$3:$P$1000,'12'!$G$3:$G$1000,'FEED IN PK2'!F123,'12'!$F$3:$F$1000,'FEED IN PK2'!H123)</f>
        <v>0</v>
      </c>
      <c r="V123" s="62">
        <f>SUMIFS('13'!$P$3:$P$1000,'13'!$G$3:$G$1000,'FEED IN PK2'!F123,'13'!$F$3:$F$1000,'FEED IN PK2'!H123)</f>
        <v>0</v>
      </c>
      <c r="W123" s="62">
        <f>SUMIFS('14'!$P$3:$P$1000,'14'!$G$3:$G$1000,'FEED IN PK2'!F123,'14'!$F$3:$F$1000,'FEED IN PK2'!H123)</f>
        <v>0</v>
      </c>
      <c r="X123" s="62">
        <f>SUMIFS('15'!$P$3:$P$1000,'15'!$G$3:$G$1000,'FEED IN PK2'!F123,'15'!$F$3:$F$1000,'FEED IN PK2'!H123)</f>
        <v>0</v>
      </c>
      <c r="Y123" s="62">
        <f>SUMIFS('16'!$P$77:$P$1000,'16'!$G$77:$G$1000,'FEED IN PK2'!F123,'16'!$F$77:$F$1000,'FEED IN PK2'!H123)</f>
        <v>0</v>
      </c>
      <c r="Z123" s="62">
        <f>SUMIFS('17'!$P$77:$P$998,'17'!$G$77:$G$998,'FEED IN PK2'!F123,'17'!$F$77:$F$998,'FEED IN PK2'!H123)</f>
        <v>0</v>
      </c>
      <c r="AA123" s="62" t="e">
        <f>SUMIFS('18'!$P$3:$P$1000,'18'!$G$324:$G$1000,'FEED IN PK2'!F123,'18'!$F$324:$F$1000,'FEED IN PK2'!H123)</f>
        <v>#VALUE!</v>
      </c>
      <c r="AB123" s="62">
        <f>SUMIFS('19'!$P$3:$P$1000,'19'!$G$3:$G$1000,'FEED IN PK2'!F123,'19'!$F$3:$F$1000,'FEED IN PK2'!H123)</f>
        <v>0</v>
      </c>
      <c r="AC123" s="62" t="e">
        <f>SUMIFS('20'!$P$69:$P$1000,'20'!$G$580:$G$1000,'FEED IN PK2'!F123,'20'!$F$580:$F$1000,'FEED IN PK2'!H123)</f>
        <v>#VALUE!</v>
      </c>
      <c r="AD123" s="62" t="e">
        <f>SUMIFS('21'!$P$34:$P$1000,'21'!$G$387:$G$1000,'FEED IN PK2'!F123,'21'!$F$387:$F$1000,'FEED IN PK2'!H123)</f>
        <v>#VALUE!</v>
      </c>
      <c r="AE123" s="62">
        <f>SUMIFS('22'!$P$3:$P$1000,'22'!$G$3:$G$1000,'FEED IN PK2'!F123,'22'!$F$3:$F$1000,'FEED IN PK2'!H123)</f>
        <v>0</v>
      </c>
      <c r="AF123" s="62">
        <f>SUMIFS('23'!$P$58:$P$999,'23'!$G$58:$G$999,'FEED IN PK2'!F123,'23'!$F$58:$F$999,'FEED IN PK2'!H123)</f>
        <v>0</v>
      </c>
      <c r="AG123" s="62">
        <f>SUMIFS('24'!$P$3:$P$1000,'24'!$G$3:$G$1000,'FEED IN PK2'!F123,'24'!$F$3:$F$1000,'FEED IN PK2'!H123)</f>
        <v>0</v>
      </c>
      <c r="AH123" s="62">
        <f>SUMIFS('25'!$P$237:$P$1000,'25'!$G$237:$G$1000,'FEED IN PK2'!F123,'25'!$F$237:$F$1000,'FEED IN PK2'!H123)</f>
        <v>0</v>
      </c>
      <c r="AI123" s="62">
        <f>SUMIFS('26'!$P$3:$P$1000,'26'!$G$3:$G$1000,'FEED IN PK2'!F123,'26'!$F$3:$F$1000,'FEED IN PK2'!H123)</f>
        <v>0</v>
      </c>
      <c r="AJ123" s="62">
        <f>SUMIFS('27'!$P$71:$P$1000,'27'!$G$71:$G$1000,'FEED IN PK2'!F123,'27'!$F$71:$F$1000,'FEED IN PK2'!H123)</f>
        <v>0</v>
      </c>
      <c r="AK123" s="62">
        <f>SUMIFS('28'!$P$3:$P$1000,'28'!$G$3:$G$1000,'FEED IN PK2'!F123,'28'!$F$3:$F$1000,'FEED IN PK2'!H123)</f>
        <v>0</v>
      </c>
      <c r="AL123" s="62">
        <f>SUMIFS('29'!$P$3:$P$1000,'29'!$G$3:$G$1000,'FEED IN PK2'!F123,'29'!$F$3:$F$1000,'FEED IN PK2'!H123)</f>
        <v>0</v>
      </c>
      <c r="AM123" s="62">
        <f>SUMIFS('30'!$P$3:$P$1000,'30'!$G$3:$G$1000,'FEED IN PK2'!F123,'30'!$F$3:$F$1000,'FEED IN PK2'!H123)</f>
        <v>0</v>
      </c>
      <c r="AN123" s="62">
        <f>SUMIFS('31'!$P$3:$P$1000,'31'!$G$3:$G$1000,'FEED IN PK2'!F123,'31'!$F$3:$F$1000,'FEED IN PK2'!H123)</f>
        <v>0</v>
      </c>
      <c r="AO123" s="50" t="e">
        <f t="shared" si="2"/>
        <v>#VALUE!</v>
      </c>
    </row>
    <row r="124" spans="2:41" ht="15.75" x14ac:dyDescent="0.25">
      <c r="B124" s="17">
        <v>15</v>
      </c>
      <c r="C124" s="19" t="s">
        <v>78</v>
      </c>
      <c r="D124" s="7" t="s">
        <v>34</v>
      </c>
      <c r="E124" s="22">
        <v>25</v>
      </c>
      <c r="F124" s="4" t="s">
        <v>78</v>
      </c>
      <c r="G124" s="9"/>
      <c r="H124" s="70" t="s">
        <v>251</v>
      </c>
      <c r="I124" s="15">
        <v>25</v>
      </c>
      <c r="J124" s="62">
        <f>SUMIFS('1'!$P$3:$P$1000,'1'!$G$3:$G$1000,'FEED IN PK2'!F124,'1'!$F$3:$F$1000,'FEED IN PK2'!H124)</f>
        <v>0</v>
      </c>
      <c r="K124" s="62">
        <f>SUMIFS('2'!$P$69:$P$1000,'2'!$G$69:$G$1000,'FEED IN PK2'!F124,'2'!$F$69:$F$1000,'FEED IN PK2'!H124)</f>
        <v>0</v>
      </c>
      <c r="L124" s="62">
        <f>SUMIFS('3'!$P$3:$P$1000,'3'!$G$3:$G$1000,'FEED IN PK2'!F124,'3'!$F$3:$F$1000,'FEED IN PK2'!H124)</f>
        <v>0</v>
      </c>
      <c r="M124" s="62">
        <f>SUMIFS('4'!$P$69:$P$998,'4'!$G$69:$G$998,'FEED IN PK2'!F124,'4'!$F$69:$F$998,'FEED IN PK2'!H124)</f>
        <v>0</v>
      </c>
      <c r="N124" s="62">
        <f>SUMIFS('5'!$P$63:$P$1000,'5'!$G$63:$G$1000,'FEED IN PK2'!F124,'5'!$F$63:$F$1000,'FEED IN PK2'!H124)</f>
        <v>0</v>
      </c>
      <c r="O124" s="62">
        <f>SUMIFS('6'!$P$3:$P$1000,'6'!$G$3:$G$1000,'FEED IN PK2'!F124,'6'!$F$3:$F$1000,'FEED IN PK2'!H124)</f>
        <v>0</v>
      </c>
      <c r="P124" s="62">
        <f>SUMIFS('7'!$P$3:$P$1000,'7'!$G$3:$G$1000,'FEED IN PK2'!F124,'7'!$F$3:$F$1000,'FEED IN PK2'!H124)</f>
        <v>0</v>
      </c>
      <c r="Q124" s="62">
        <f>SUMIFS('8'!$P$3:$P$1000,'8'!$G$3:$G$1000,'FEED IN PK2'!F124,'8'!$F$3:$F$1000,'FEED IN PK2'!H124)</f>
        <v>0</v>
      </c>
      <c r="R124" s="62">
        <f>SUMIFS('9'!$P$3:$P$1000,'9'!$G$3:$G$1000,'FEED IN PK2'!F124,'9'!$F$3:$F$1000,'FEED IN PK2'!H124)</f>
        <v>0</v>
      </c>
      <c r="S124" s="62">
        <f>SUMIFS('10'!$P$271:$P$998,'10'!$G$271:$G$998,'FEED IN PK2'!F124,'10'!$F$271:$F$998,'FEED IN PK2'!H124)</f>
        <v>0</v>
      </c>
      <c r="T124" s="62">
        <f>SUMIFS('11'!$P$3:$P$1000,'11'!$G$3:$G$1000,'FEED IN PK2'!F124,'11'!$F$3:$F$1000,'FEED IN PK2'!H124)</f>
        <v>0</v>
      </c>
      <c r="U124" s="62">
        <f>SUMIFS('12'!$P$3:$P$1000,'12'!$G$3:$G$1000,'FEED IN PK2'!F124,'12'!$F$3:$F$1000,'FEED IN PK2'!H124)</f>
        <v>0</v>
      </c>
      <c r="V124" s="62">
        <f>SUMIFS('13'!$P$3:$P$1000,'13'!$G$3:$G$1000,'FEED IN PK2'!F124,'13'!$F$3:$F$1000,'FEED IN PK2'!H124)</f>
        <v>0</v>
      </c>
      <c r="W124" s="62">
        <f>SUMIFS('14'!$P$3:$P$1000,'14'!$G$3:$G$1000,'FEED IN PK2'!F124,'14'!$F$3:$F$1000,'FEED IN PK2'!H124)</f>
        <v>0</v>
      </c>
      <c r="X124" s="62">
        <f>SUMIFS('15'!$P$3:$P$1000,'15'!$G$3:$G$1000,'FEED IN PK2'!F124,'15'!$F$3:$F$1000,'FEED IN PK2'!H124)</f>
        <v>0</v>
      </c>
      <c r="Y124" s="62">
        <f>SUMIFS('16'!$P$77:$P$1000,'16'!$G$77:$G$1000,'FEED IN PK2'!F124,'16'!$F$77:$F$1000,'FEED IN PK2'!H124)</f>
        <v>0</v>
      </c>
      <c r="Z124" s="62">
        <f>SUMIFS('17'!$P$77:$P$998,'17'!$G$77:$G$998,'FEED IN PK2'!F124,'17'!$F$77:$F$998,'FEED IN PK2'!H124)</f>
        <v>0</v>
      </c>
      <c r="AA124" s="62" t="e">
        <f>SUMIFS('18'!$P$3:$P$1000,'18'!$G$324:$G$1000,'FEED IN PK2'!F124,'18'!$F$324:$F$1000,'FEED IN PK2'!H124)</f>
        <v>#VALUE!</v>
      </c>
      <c r="AB124" s="62">
        <f>SUMIFS('19'!$P$3:$P$1000,'19'!$G$3:$G$1000,'FEED IN PK2'!F124,'19'!$F$3:$F$1000,'FEED IN PK2'!H124)</f>
        <v>0</v>
      </c>
      <c r="AC124" s="62" t="e">
        <f>SUMIFS('20'!$P$69:$P$1000,'20'!$G$580:$G$1000,'FEED IN PK2'!F124,'20'!$F$580:$F$1000,'FEED IN PK2'!H124)</f>
        <v>#VALUE!</v>
      </c>
      <c r="AD124" s="62" t="e">
        <f>SUMIFS('21'!$P$34:$P$1000,'21'!$G$387:$G$1000,'FEED IN PK2'!F124,'21'!$F$387:$F$1000,'FEED IN PK2'!H124)</f>
        <v>#VALUE!</v>
      </c>
      <c r="AE124" s="62">
        <f>SUMIFS('22'!$P$3:$P$1000,'22'!$G$3:$G$1000,'FEED IN PK2'!F124,'22'!$F$3:$F$1000,'FEED IN PK2'!H124)</f>
        <v>0</v>
      </c>
      <c r="AF124" s="62">
        <f>SUMIFS('23'!$P$58:$P$999,'23'!$G$58:$G$999,'FEED IN PK2'!F124,'23'!$F$58:$F$999,'FEED IN PK2'!H124)</f>
        <v>0</v>
      </c>
      <c r="AG124" s="62">
        <f>SUMIFS('24'!$P$3:$P$1000,'24'!$G$3:$G$1000,'FEED IN PK2'!F124,'24'!$F$3:$F$1000,'FEED IN PK2'!H124)</f>
        <v>0</v>
      </c>
      <c r="AH124" s="62">
        <f>SUMIFS('25'!$P$237:$P$1000,'25'!$G$237:$G$1000,'FEED IN PK2'!F124,'25'!$F$237:$F$1000,'FEED IN PK2'!H124)</f>
        <v>0</v>
      </c>
      <c r="AI124" s="62">
        <f>SUMIFS('26'!$P$3:$P$1000,'26'!$G$3:$G$1000,'FEED IN PK2'!F124,'26'!$F$3:$F$1000,'FEED IN PK2'!H124)</f>
        <v>0</v>
      </c>
      <c r="AJ124" s="62">
        <f>SUMIFS('27'!$P$71:$P$1000,'27'!$G$71:$G$1000,'FEED IN PK2'!F124,'27'!$F$71:$F$1000,'FEED IN PK2'!H124)</f>
        <v>0</v>
      </c>
      <c r="AK124" s="62">
        <f>SUMIFS('28'!$P$3:$P$1000,'28'!$G$3:$G$1000,'FEED IN PK2'!F124,'28'!$F$3:$F$1000,'FEED IN PK2'!H124)</f>
        <v>0</v>
      </c>
      <c r="AL124" s="62">
        <f>SUMIFS('29'!$P$3:$P$1000,'29'!$G$3:$G$1000,'FEED IN PK2'!F124,'29'!$F$3:$F$1000,'FEED IN PK2'!H124)</f>
        <v>0</v>
      </c>
      <c r="AM124" s="62">
        <f>SUMIFS('30'!$P$3:$P$1000,'30'!$G$3:$G$1000,'FEED IN PK2'!F124,'30'!$F$3:$F$1000,'FEED IN PK2'!H124)</f>
        <v>0</v>
      </c>
      <c r="AN124" s="62">
        <f>SUMIFS('31'!$P$3:$P$1000,'31'!$G$3:$G$1000,'FEED IN PK2'!F124,'31'!$F$3:$F$1000,'FEED IN PK2'!H124)</f>
        <v>0</v>
      </c>
      <c r="AO124" s="50" t="e">
        <f t="shared" si="2"/>
        <v>#VALUE!</v>
      </c>
    </row>
    <row r="125" spans="2:41" ht="15.75" x14ac:dyDescent="0.25">
      <c r="B125" s="17">
        <v>16</v>
      </c>
      <c r="C125" s="19">
        <v>8613</v>
      </c>
      <c r="D125" s="7" t="s">
        <v>33</v>
      </c>
      <c r="E125" s="22">
        <v>25</v>
      </c>
      <c r="F125" s="4">
        <v>8613</v>
      </c>
      <c r="G125" s="9"/>
      <c r="H125" s="70" t="s">
        <v>251</v>
      </c>
      <c r="I125" s="15">
        <v>25</v>
      </c>
      <c r="J125" s="62">
        <f>SUMIFS('1'!$P$3:$P$1000,'1'!$G$3:$G$1000,'FEED IN PK2'!F125,'1'!$F$3:$F$1000,'FEED IN PK2'!H125)</f>
        <v>0</v>
      </c>
      <c r="K125" s="62">
        <f>SUMIFS('2'!$P$69:$P$1000,'2'!$G$69:$G$1000,'FEED IN PK2'!F125,'2'!$F$69:$F$1000,'FEED IN PK2'!H125)</f>
        <v>0</v>
      </c>
      <c r="L125" s="62">
        <f>SUMIFS('3'!$P$3:$P$1000,'3'!$G$3:$G$1000,'FEED IN PK2'!F125,'3'!$F$3:$F$1000,'FEED IN PK2'!H125)</f>
        <v>0</v>
      </c>
      <c r="M125" s="62">
        <f>SUMIFS('4'!$P$69:$P$998,'4'!$G$69:$G$998,'FEED IN PK2'!F125,'4'!$F$69:$F$998,'FEED IN PK2'!H125)</f>
        <v>0</v>
      </c>
      <c r="N125" s="62">
        <f>SUMIFS('5'!$P$63:$P$1000,'5'!$G$63:$G$1000,'FEED IN PK2'!F125,'5'!$F$63:$F$1000,'FEED IN PK2'!H125)</f>
        <v>0</v>
      </c>
      <c r="O125" s="62">
        <f>SUMIFS('6'!$P$3:$P$1000,'6'!$G$3:$G$1000,'FEED IN PK2'!F125,'6'!$F$3:$F$1000,'FEED IN PK2'!H125)</f>
        <v>0</v>
      </c>
      <c r="P125" s="62">
        <f>SUMIFS('7'!$P$3:$P$1000,'7'!$G$3:$G$1000,'FEED IN PK2'!F125,'7'!$F$3:$F$1000,'FEED IN PK2'!H125)</f>
        <v>0</v>
      </c>
      <c r="Q125" s="62">
        <f>SUMIFS('8'!$P$3:$P$1000,'8'!$G$3:$G$1000,'FEED IN PK2'!F125,'8'!$F$3:$F$1000,'FEED IN PK2'!H125)</f>
        <v>0</v>
      </c>
      <c r="R125" s="62">
        <f>SUMIFS('9'!$P$3:$P$1000,'9'!$G$3:$G$1000,'FEED IN PK2'!F125,'9'!$F$3:$F$1000,'FEED IN PK2'!H125)</f>
        <v>0</v>
      </c>
      <c r="S125" s="62">
        <f>SUMIFS('10'!$P$271:$P$998,'10'!$G$271:$G$998,'FEED IN PK2'!F125,'10'!$F$271:$F$998,'FEED IN PK2'!H125)</f>
        <v>0</v>
      </c>
      <c r="T125" s="62">
        <f>SUMIFS('11'!$P$3:$P$1000,'11'!$G$3:$G$1000,'FEED IN PK2'!F125,'11'!$F$3:$F$1000,'FEED IN PK2'!H125)</f>
        <v>0</v>
      </c>
      <c r="U125" s="62">
        <f>SUMIFS('12'!$P$3:$P$1000,'12'!$G$3:$G$1000,'FEED IN PK2'!F125,'12'!$F$3:$F$1000,'FEED IN PK2'!H125)</f>
        <v>0</v>
      </c>
      <c r="V125" s="62">
        <f>SUMIFS('13'!$P$3:$P$1000,'13'!$G$3:$G$1000,'FEED IN PK2'!F125,'13'!$F$3:$F$1000,'FEED IN PK2'!H125)</f>
        <v>0</v>
      </c>
      <c r="W125" s="62">
        <f>SUMIFS('14'!$P$3:$P$1000,'14'!$G$3:$G$1000,'FEED IN PK2'!F125,'14'!$F$3:$F$1000,'FEED IN PK2'!H125)</f>
        <v>0</v>
      </c>
      <c r="X125" s="62">
        <f>SUMIFS('15'!$P$3:$P$1000,'15'!$G$3:$G$1000,'FEED IN PK2'!F125,'15'!$F$3:$F$1000,'FEED IN PK2'!H125)</f>
        <v>0</v>
      </c>
      <c r="Y125" s="62">
        <f>SUMIFS('16'!$P$77:$P$1000,'16'!$G$77:$G$1000,'FEED IN PK2'!F125,'16'!$F$77:$F$1000,'FEED IN PK2'!H125)</f>
        <v>0</v>
      </c>
      <c r="Z125" s="62">
        <f>SUMIFS('17'!$P$77:$P$998,'17'!$G$77:$G$998,'FEED IN PK2'!F125,'17'!$F$77:$F$998,'FEED IN PK2'!H125)</f>
        <v>0</v>
      </c>
      <c r="AA125" s="62" t="e">
        <f>SUMIFS('18'!$P$3:$P$1000,'18'!$G$324:$G$1000,'FEED IN PK2'!F125,'18'!$F$324:$F$1000,'FEED IN PK2'!H125)</f>
        <v>#VALUE!</v>
      </c>
      <c r="AB125" s="62">
        <f>SUMIFS('19'!$P$3:$P$1000,'19'!$G$3:$G$1000,'FEED IN PK2'!F125,'19'!$F$3:$F$1000,'FEED IN PK2'!H125)</f>
        <v>0</v>
      </c>
      <c r="AC125" s="62" t="e">
        <f>SUMIFS('20'!$P$69:$P$1000,'20'!$G$580:$G$1000,'FEED IN PK2'!F125,'20'!$F$580:$F$1000,'FEED IN PK2'!H125)</f>
        <v>#VALUE!</v>
      </c>
      <c r="AD125" s="62" t="e">
        <f>SUMIFS('21'!$P$34:$P$1000,'21'!$G$387:$G$1000,'FEED IN PK2'!F125,'21'!$F$387:$F$1000,'FEED IN PK2'!H125)</f>
        <v>#VALUE!</v>
      </c>
      <c r="AE125" s="62">
        <f>SUMIFS('22'!$P$3:$P$1000,'22'!$G$3:$G$1000,'FEED IN PK2'!F125,'22'!$F$3:$F$1000,'FEED IN PK2'!H125)</f>
        <v>0</v>
      </c>
      <c r="AF125" s="62">
        <f>SUMIFS('23'!$P$58:$P$999,'23'!$G$58:$G$999,'FEED IN PK2'!F125,'23'!$F$58:$F$999,'FEED IN PK2'!H125)</f>
        <v>0</v>
      </c>
      <c r="AG125" s="62">
        <f>SUMIFS('24'!$P$3:$P$1000,'24'!$G$3:$G$1000,'FEED IN PK2'!F125,'24'!$F$3:$F$1000,'FEED IN PK2'!H125)</f>
        <v>0</v>
      </c>
      <c r="AH125" s="62">
        <f>SUMIFS('25'!$P$237:$P$1000,'25'!$G$237:$G$1000,'FEED IN PK2'!F125,'25'!$F$237:$F$1000,'FEED IN PK2'!H125)</f>
        <v>0</v>
      </c>
      <c r="AI125" s="62">
        <f>SUMIFS('26'!$P$3:$P$1000,'26'!$G$3:$G$1000,'FEED IN PK2'!F125,'26'!$F$3:$F$1000,'FEED IN PK2'!H125)</f>
        <v>0</v>
      </c>
      <c r="AJ125" s="62">
        <f>SUMIFS('27'!$P$71:$P$1000,'27'!$G$71:$G$1000,'FEED IN PK2'!F125,'27'!$F$71:$F$1000,'FEED IN PK2'!H125)</f>
        <v>0</v>
      </c>
      <c r="AK125" s="62">
        <f>SUMIFS('28'!$P$3:$P$1000,'28'!$G$3:$G$1000,'FEED IN PK2'!F125,'28'!$F$3:$F$1000,'FEED IN PK2'!H125)</f>
        <v>0</v>
      </c>
      <c r="AL125" s="62">
        <f>SUMIFS('29'!$P$3:$P$1000,'29'!$G$3:$G$1000,'FEED IN PK2'!F125,'29'!$F$3:$F$1000,'FEED IN PK2'!H125)</f>
        <v>0</v>
      </c>
      <c r="AM125" s="62">
        <f>SUMIFS('30'!$P$3:$P$1000,'30'!$G$3:$G$1000,'FEED IN PK2'!F125,'30'!$F$3:$F$1000,'FEED IN PK2'!H125)</f>
        <v>0</v>
      </c>
      <c r="AN125" s="62">
        <f>SUMIFS('31'!$P$3:$P$1000,'31'!$G$3:$G$1000,'FEED IN PK2'!F125,'31'!$F$3:$F$1000,'FEED IN PK2'!H125)</f>
        <v>0</v>
      </c>
      <c r="AO125" s="50" t="e">
        <f t="shared" si="2"/>
        <v>#VALUE!</v>
      </c>
    </row>
    <row r="126" spans="2:41" ht="15.75" x14ac:dyDescent="0.25">
      <c r="B126" s="17">
        <v>17</v>
      </c>
      <c r="C126" s="19" t="s">
        <v>79</v>
      </c>
      <c r="D126" s="7" t="s">
        <v>34</v>
      </c>
      <c r="E126" s="22">
        <v>25</v>
      </c>
      <c r="F126" s="4" t="s">
        <v>79</v>
      </c>
      <c r="G126" s="9"/>
      <c r="H126" s="70" t="s">
        <v>251</v>
      </c>
      <c r="I126" s="15">
        <v>25</v>
      </c>
      <c r="J126" s="62">
        <f>SUMIFS('1'!$P$3:$P$1000,'1'!$G$3:$G$1000,'FEED IN PK2'!F126,'1'!$F$3:$F$1000,'FEED IN PK2'!H126)</f>
        <v>0</v>
      </c>
      <c r="K126" s="62">
        <f>SUMIFS('2'!$P$69:$P$1000,'2'!$G$69:$G$1000,'FEED IN PK2'!F126,'2'!$F$69:$F$1000,'FEED IN PK2'!H126)</f>
        <v>0</v>
      </c>
      <c r="L126" s="62">
        <f>SUMIFS('3'!$P$3:$P$1000,'3'!$G$3:$G$1000,'FEED IN PK2'!F126,'3'!$F$3:$F$1000,'FEED IN PK2'!H126)</f>
        <v>0</v>
      </c>
      <c r="M126" s="62">
        <f>SUMIFS('4'!$P$69:$P$998,'4'!$G$69:$G$998,'FEED IN PK2'!F126,'4'!$F$69:$F$998,'FEED IN PK2'!H126)</f>
        <v>0</v>
      </c>
      <c r="N126" s="62">
        <f>SUMIFS('5'!$P$63:$P$1000,'5'!$G$63:$G$1000,'FEED IN PK2'!F126,'5'!$F$63:$F$1000,'FEED IN PK2'!H126)</f>
        <v>0</v>
      </c>
      <c r="O126" s="62">
        <f>SUMIFS('6'!$P$3:$P$1000,'6'!$G$3:$G$1000,'FEED IN PK2'!F126,'6'!$F$3:$F$1000,'FEED IN PK2'!H126)</f>
        <v>0</v>
      </c>
      <c r="P126" s="62">
        <f>SUMIFS('7'!$P$3:$P$1000,'7'!$G$3:$G$1000,'FEED IN PK2'!F126,'7'!$F$3:$F$1000,'FEED IN PK2'!H126)</f>
        <v>0</v>
      </c>
      <c r="Q126" s="62">
        <f>SUMIFS('8'!$P$3:$P$1000,'8'!$G$3:$G$1000,'FEED IN PK2'!F126,'8'!$F$3:$F$1000,'FEED IN PK2'!H126)</f>
        <v>0</v>
      </c>
      <c r="R126" s="62">
        <f>SUMIFS('9'!$P$3:$P$1000,'9'!$G$3:$G$1000,'FEED IN PK2'!F126,'9'!$F$3:$F$1000,'FEED IN PK2'!H126)</f>
        <v>0</v>
      </c>
      <c r="S126" s="62">
        <f>SUMIFS('10'!$P$271:$P$998,'10'!$G$271:$G$998,'FEED IN PK2'!F126,'10'!$F$271:$F$998,'FEED IN PK2'!H126)</f>
        <v>0</v>
      </c>
      <c r="T126" s="62">
        <f>SUMIFS('11'!$P$3:$P$1000,'11'!$G$3:$G$1000,'FEED IN PK2'!F126,'11'!$F$3:$F$1000,'FEED IN PK2'!H126)</f>
        <v>0</v>
      </c>
      <c r="U126" s="62">
        <f>SUMIFS('12'!$P$3:$P$1000,'12'!$G$3:$G$1000,'FEED IN PK2'!F126,'12'!$F$3:$F$1000,'FEED IN PK2'!H126)</f>
        <v>0</v>
      </c>
      <c r="V126" s="62">
        <f>SUMIFS('13'!$P$3:$P$1000,'13'!$G$3:$G$1000,'FEED IN PK2'!F126,'13'!$F$3:$F$1000,'FEED IN PK2'!H126)</f>
        <v>0</v>
      </c>
      <c r="W126" s="62">
        <f>SUMIFS('14'!$P$3:$P$1000,'14'!$G$3:$G$1000,'FEED IN PK2'!F126,'14'!$F$3:$F$1000,'FEED IN PK2'!H126)</f>
        <v>0</v>
      </c>
      <c r="X126" s="62">
        <f>SUMIFS('15'!$P$3:$P$1000,'15'!$G$3:$G$1000,'FEED IN PK2'!F126,'15'!$F$3:$F$1000,'FEED IN PK2'!H126)</f>
        <v>0</v>
      </c>
      <c r="Y126" s="62">
        <f>SUMIFS('16'!$P$77:$P$1000,'16'!$G$77:$G$1000,'FEED IN PK2'!F126,'16'!$F$77:$F$1000,'FEED IN PK2'!H126)</f>
        <v>0</v>
      </c>
      <c r="Z126" s="62">
        <f>SUMIFS('17'!$P$77:$P$998,'17'!$G$77:$G$998,'FEED IN PK2'!F126,'17'!$F$77:$F$998,'FEED IN PK2'!H126)</f>
        <v>0</v>
      </c>
      <c r="AA126" s="62" t="e">
        <f>SUMIFS('18'!$P$3:$P$1000,'18'!$G$324:$G$1000,'FEED IN PK2'!F126,'18'!$F$324:$F$1000,'FEED IN PK2'!H126)</f>
        <v>#VALUE!</v>
      </c>
      <c r="AB126" s="62">
        <f>SUMIFS('19'!$P$3:$P$1000,'19'!$G$3:$G$1000,'FEED IN PK2'!F126,'19'!$F$3:$F$1000,'FEED IN PK2'!H126)</f>
        <v>0</v>
      </c>
      <c r="AC126" s="62" t="e">
        <f>SUMIFS('20'!$P$69:$P$1000,'20'!$G$580:$G$1000,'FEED IN PK2'!F126,'20'!$F$580:$F$1000,'FEED IN PK2'!H126)</f>
        <v>#VALUE!</v>
      </c>
      <c r="AD126" s="62" t="e">
        <f>SUMIFS('21'!$P$34:$P$1000,'21'!$G$387:$G$1000,'FEED IN PK2'!F126,'21'!$F$387:$F$1000,'FEED IN PK2'!H126)</f>
        <v>#VALUE!</v>
      </c>
      <c r="AE126" s="62">
        <f>SUMIFS('22'!$P$3:$P$1000,'22'!$G$3:$G$1000,'FEED IN PK2'!F126,'22'!$F$3:$F$1000,'FEED IN PK2'!H126)</f>
        <v>0</v>
      </c>
      <c r="AF126" s="62">
        <f>SUMIFS('23'!$P$58:$P$999,'23'!$G$58:$G$999,'FEED IN PK2'!F126,'23'!$F$58:$F$999,'FEED IN PK2'!H126)</f>
        <v>0</v>
      </c>
      <c r="AG126" s="62">
        <f>SUMIFS('24'!$P$3:$P$1000,'24'!$G$3:$G$1000,'FEED IN PK2'!F126,'24'!$F$3:$F$1000,'FEED IN PK2'!H126)</f>
        <v>0</v>
      </c>
      <c r="AH126" s="62">
        <f>SUMIFS('25'!$P$237:$P$1000,'25'!$G$237:$G$1000,'FEED IN PK2'!F126,'25'!$F$237:$F$1000,'FEED IN PK2'!H126)</f>
        <v>0</v>
      </c>
      <c r="AI126" s="62">
        <f>SUMIFS('26'!$P$3:$P$1000,'26'!$G$3:$G$1000,'FEED IN PK2'!F126,'26'!$F$3:$F$1000,'FEED IN PK2'!H126)</f>
        <v>0</v>
      </c>
      <c r="AJ126" s="62">
        <f>SUMIFS('27'!$P$71:$P$1000,'27'!$G$71:$G$1000,'FEED IN PK2'!F126,'27'!$F$71:$F$1000,'FEED IN PK2'!H126)</f>
        <v>0</v>
      </c>
      <c r="AK126" s="62">
        <f>SUMIFS('28'!$P$3:$P$1000,'28'!$G$3:$G$1000,'FEED IN PK2'!F126,'28'!$F$3:$F$1000,'FEED IN PK2'!H126)</f>
        <v>0</v>
      </c>
      <c r="AL126" s="62">
        <f>SUMIFS('29'!$P$3:$P$1000,'29'!$G$3:$G$1000,'FEED IN PK2'!F126,'29'!$F$3:$F$1000,'FEED IN PK2'!H126)</f>
        <v>0</v>
      </c>
      <c r="AM126" s="62">
        <f>SUMIFS('30'!$P$3:$P$1000,'30'!$G$3:$G$1000,'FEED IN PK2'!F126,'30'!$F$3:$F$1000,'FEED IN PK2'!H126)</f>
        <v>0</v>
      </c>
      <c r="AN126" s="62">
        <f>SUMIFS('31'!$P$3:$P$1000,'31'!$G$3:$G$1000,'FEED IN PK2'!F126,'31'!$F$3:$F$1000,'FEED IN PK2'!H126)</f>
        <v>0</v>
      </c>
      <c r="AO126" s="50" t="e">
        <f t="shared" si="2"/>
        <v>#VALUE!</v>
      </c>
    </row>
    <row r="127" spans="2:41" ht="15.75" x14ac:dyDescent="0.25">
      <c r="B127" s="17">
        <v>18</v>
      </c>
      <c r="C127" s="19">
        <v>8644</v>
      </c>
      <c r="D127" s="7" t="s">
        <v>33</v>
      </c>
      <c r="E127" s="22">
        <v>40</v>
      </c>
      <c r="F127" s="4">
        <v>8644</v>
      </c>
      <c r="G127" s="9"/>
      <c r="H127" s="70" t="s">
        <v>251</v>
      </c>
      <c r="I127" s="15">
        <v>40</v>
      </c>
      <c r="J127" s="62">
        <f>SUMIFS('1'!$P$3:$P$1000,'1'!$G$3:$G$1000,'FEED IN PK2'!F127,'1'!$F$3:$F$1000,'FEED IN PK2'!H127)</f>
        <v>0</v>
      </c>
      <c r="K127" s="62">
        <f>SUMIFS('2'!$P$69:$P$1000,'2'!$G$69:$G$1000,'FEED IN PK2'!F127,'2'!$F$69:$F$1000,'FEED IN PK2'!H127)</f>
        <v>0</v>
      </c>
      <c r="L127" s="62">
        <f>SUMIFS('3'!$P$3:$P$1000,'3'!$G$3:$G$1000,'FEED IN PK2'!F127,'3'!$F$3:$F$1000,'FEED IN PK2'!H127)</f>
        <v>0</v>
      </c>
      <c r="M127" s="62">
        <f>SUMIFS('4'!$P$69:$P$998,'4'!$G$69:$G$998,'FEED IN PK2'!F127,'4'!$F$69:$F$998,'FEED IN PK2'!H127)</f>
        <v>0</v>
      </c>
      <c r="N127" s="62">
        <f>SUMIFS('5'!$P$63:$P$1000,'5'!$G$63:$G$1000,'FEED IN PK2'!F127,'5'!$F$63:$F$1000,'FEED IN PK2'!H127)</f>
        <v>0</v>
      </c>
      <c r="O127" s="62">
        <f>SUMIFS('6'!$P$3:$P$1000,'6'!$G$3:$G$1000,'FEED IN PK2'!F127,'6'!$F$3:$F$1000,'FEED IN PK2'!H127)</f>
        <v>0</v>
      </c>
      <c r="P127" s="62">
        <f>SUMIFS('7'!$P$3:$P$1000,'7'!$G$3:$G$1000,'FEED IN PK2'!F127,'7'!$F$3:$F$1000,'FEED IN PK2'!H127)</f>
        <v>0</v>
      </c>
      <c r="Q127" s="62">
        <f>SUMIFS('8'!$P$3:$P$1000,'8'!$G$3:$G$1000,'FEED IN PK2'!F127,'8'!$F$3:$F$1000,'FEED IN PK2'!H127)</f>
        <v>0</v>
      </c>
      <c r="R127" s="62">
        <f>SUMIFS('9'!$P$3:$P$1000,'9'!$G$3:$G$1000,'FEED IN PK2'!F127,'9'!$F$3:$F$1000,'FEED IN PK2'!H127)</f>
        <v>0</v>
      </c>
      <c r="S127" s="62">
        <f>SUMIFS('10'!$P$271:$P$998,'10'!$G$271:$G$998,'FEED IN PK2'!F127,'10'!$F$271:$F$998,'FEED IN PK2'!H127)</f>
        <v>0</v>
      </c>
      <c r="T127" s="62">
        <f>SUMIFS('11'!$P$3:$P$1000,'11'!$G$3:$G$1000,'FEED IN PK2'!F127,'11'!$F$3:$F$1000,'FEED IN PK2'!H127)</f>
        <v>0</v>
      </c>
      <c r="U127" s="62">
        <f>SUMIFS('12'!$P$3:$P$1000,'12'!$G$3:$G$1000,'FEED IN PK2'!F127,'12'!$F$3:$F$1000,'FEED IN PK2'!H127)</f>
        <v>0</v>
      </c>
      <c r="V127" s="62">
        <f>SUMIFS('13'!$P$3:$P$1000,'13'!$G$3:$G$1000,'FEED IN PK2'!F127,'13'!$F$3:$F$1000,'FEED IN PK2'!H127)</f>
        <v>0</v>
      </c>
      <c r="W127" s="62">
        <f>SUMIFS('14'!$P$3:$P$1000,'14'!$G$3:$G$1000,'FEED IN PK2'!F127,'14'!$F$3:$F$1000,'FEED IN PK2'!H127)</f>
        <v>0</v>
      </c>
      <c r="X127" s="62">
        <f>SUMIFS('15'!$P$3:$P$1000,'15'!$G$3:$G$1000,'FEED IN PK2'!F127,'15'!$F$3:$F$1000,'FEED IN PK2'!H127)</f>
        <v>0</v>
      </c>
      <c r="Y127" s="62">
        <f>SUMIFS('16'!$P$77:$P$1000,'16'!$G$77:$G$1000,'FEED IN PK2'!F127,'16'!$F$77:$F$1000,'FEED IN PK2'!H127)</f>
        <v>0</v>
      </c>
      <c r="Z127" s="62">
        <f>SUMIFS('17'!$P$77:$P$998,'17'!$G$77:$G$998,'FEED IN PK2'!F127,'17'!$F$77:$F$998,'FEED IN PK2'!H127)</f>
        <v>0</v>
      </c>
      <c r="AA127" s="62" t="e">
        <f>SUMIFS('18'!$P$3:$P$1000,'18'!$G$324:$G$1000,'FEED IN PK2'!F127,'18'!$F$324:$F$1000,'FEED IN PK2'!H127)</f>
        <v>#VALUE!</v>
      </c>
      <c r="AB127" s="62">
        <f>SUMIFS('19'!$P$3:$P$1000,'19'!$G$3:$G$1000,'FEED IN PK2'!F127,'19'!$F$3:$F$1000,'FEED IN PK2'!H127)</f>
        <v>0</v>
      </c>
      <c r="AC127" s="62" t="e">
        <f>SUMIFS('20'!$P$69:$P$1000,'20'!$G$580:$G$1000,'FEED IN PK2'!F127,'20'!$F$580:$F$1000,'FEED IN PK2'!H127)</f>
        <v>#VALUE!</v>
      </c>
      <c r="AD127" s="62" t="e">
        <f>SUMIFS('21'!$P$34:$P$1000,'21'!$G$387:$G$1000,'FEED IN PK2'!F127,'21'!$F$387:$F$1000,'FEED IN PK2'!H127)</f>
        <v>#VALUE!</v>
      </c>
      <c r="AE127" s="62">
        <f>SUMIFS('22'!$P$3:$P$1000,'22'!$G$3:$G$1000,'FEED IN PK2'!F127,'22'!$F$3:$F$1000,'FEED IN PK2'!H127)</f>
        <v>0</v>
      </c>
      <c r="AF127" s="62">
        <f>SUMIFS('23'!$P$58:$P$999,'23'!$G$58:$G$999,'FEED IN PK2'!F127,'23'!$F$58:$F$999,'FEED IN PK2'!H127)</f>
        <v>0</v>
      </c>
      <c r="AG127" s="62">
        <f>SUMIFS('24'!$P$3:$P$1000,'24'!$G$3:$G$1000,'FEED IN PK2'!F127,'24'!$F$3:$F$1000,'FEED IN PK2'!H127)</f>
        <v>0</v>
      </c>
      <c r="AH127" s="62">
        <f>SUMIFS('25'!$P$237:$P$1000,'25'!$G$237:$G$1000,'FEED IN PK2'!F127,'25'!$F$237:$F$1000,'FEED IN PK2'!H127)</f>
        <v>0</v>
      </c>
      <c r="AI127" s="62">
        <f>SUMIFS('26'!$P$3:$P$1000,'26'!$G$3:$G$1000,'FEED IN PK2'!F127,'26'!$F$3:$F$1000,'FEED IN PK2'!H127)</f>
        <v>0</v>
      </c>
      <c r="AJ127" s="62">
        <f>SUMIFS('27'!$P$71:$P$1000,'27'!$G$71:$G$1000,'FEED IN PK2'!F127,'27'!$F$71:$F$1000,'FEED IN PK2'!H127)</f>
        <v>0</v>
      </c>
      <c r="AK127" s="62">
        <f>SUMIFS('28'!$P$3:$P$1000,'28'!$G$3:$G$1000,'FEED IN PK2'!F127,'28'!$F$3:$F$1000,'FEED IN PK2'!H127)</f>
        <v>0</v>
      </c>
      <c r="AL127" s="62">
        <f>SUMIFS('29'!$P$3:$P$1000,'29'!$G$3:$G$1000,'FEED IN PK2'!F127,'29'!$F$3:$F$1000,'FEED IN PK2'!H127)</f>
        <v>0</v>
      </c>
      <c r="AM127" s="62">
        <f>SUMIFS('30'!$P$3:$P$1000,'30'!$G$3:$G$1000,'FEED IN PK2'!F127,'30'!$F$3:$F$1000,'FEED IN PK2'!H127)</f>
        <v>0</v>
      </c>
      <c r="AN127" s="62">
        <f>SUMIFS('31'!$P$3:$P$1000,'31'!$G$3:$G$1000,'FEED IN PK2'!F127,'31'!$F$3:$F$1000,'FEED IN PK2'!H127)</f>
        <v>0</v>
      </c>
      <c r="AO127" s="50" t="e">
        <f t="shared" si="2"/>
        <v>#VALUE!</v>
      </c>
    </row>
    <row r="128" spans="2:41" ht="15.75" x14ac:dyDescent="0.25">
      <c r="B128" s="17">
        <v>19</v>
      </c>
      <c r="C128" s="19">
        <v>8649</v>
      </c>
      <c r="D128" s="7" t="s">
        <v>33</v>
      </c>
      <c r="E128" s="22">
        <v>25</v>
      </c>
      <c r="F128" s="4">
        <v>8649</v>
      </c>
      <c r="G128" s="9"/>
      <c r="H128" s="70" t="s">
        <v>251</v>
      </c>
      <c r="I128" s="15">
        <v>25</v>
      </c>
      <c r="J128" s="62">
        <f>SUMIFS('1'!$P$3:$P$1000,'1'!$G$3:$G$1000,'FEED IN PK2'!F128,'1'!$F$3:$F$1000,'FEED IN PK2'!H128)</f>
        <v>0</v>
      </c>
      <c r="K128" s="62">
        <f>SUMIFS('2'!$P$69:$P$1000,'2'!$G$69:$G$1000,'FEED IN PK2'!F128,'2'!$F$69:$F$1000,'FEED IN PK2'!H128)</f>
        <v>0</v>
      </c>
      <c r="L128" s="62">
        <f>SUMIFS('3'!$P$3:$P$1000,'3'!$G$3:$G$1000,'FEED IN PK2'!F128,'3'!$F$3:$F$1000,'FEED IN PK2'!H128)</f>
        <v>0</v>
      </c>
      <c r="M128" s="62">
        <f>SUMIFS('4'!$P$69:$P$998,'4'!$G$69:$G$998,'FEED IN PK2'!F128,'4'!$F$69:$F$998,'FEED IN PK2'!H128)</f>
        <v>0</v>
      </c>
      <c r="N128" s="62">
        <f>SUMIFS('5'!$P$63:$P$1000,'5'!$G$63:$G$1000,'FEED IN PK2'!F128,'5'!$F$63:$F$1000,'FEED IN PK2'!H128)</f>
        <v>0</v>
      </c>
      <c r="O128" s="62">
        <f>SUMIFS('6'!$P$3:$P$1000,'6'!$G$3:$G$1000,'FEED IN PK2'!F128,'6'!$F$3:$F$1000,'FEED IN PK2'!H128)</f>
        <v>0</v>
      </c>
      <c r="P128" s="62">
        <f>SUMIFS('7'!$P$3:$P$1000,'7'!$G$3:$G$1000,'FEED IN PK2'!F128,'7'!$F$3:$F$1000,'FEED IN PK2'!H128)</f>
        <v>0</v>
      </c>
      <c r="Q128" s="62">
        <f>SUMIFS('8'!$P$3:$P$1000,'8'!$G$3:$G$1000,'FEED IN PK2'!F128,'8'!$F$3:$F$1000,'FEED IN PK2'!H128)</f>
        <v>0</v>
      </c>
      <c r="R128" s="62">
        <f>SUMIFS('9'!$P$3:$P$1000,'9'!$G$3:$G$1000,'FEED IN PK2'!F128,'9'!$F$3:$F$1000,'FEED IN PK2'!H128)</f>
        <v>0</v>
      </c>
      <c r="S128" s="62">
        <f>SUMIFS('10'!$P$271:$P$998,'10'!$G$271:$G$998,'FEED IN PK2'!F128,'10'!$F$271:$F$998,'FEED IN PK2'!H128)</f>
        <v>0</v>
      </c>
      <c r="T128" s="62">
        <f>SUMIFS('11'!$P$3:$P$1000,'11'!$G$3:$G$1000,'FEED IN PK2'!F128,'11'!$F$3:$F$1000,'FEED IN PK2'!H128)</f>
        <v>0</v>
      </c>
      <c r="U128" s="62">
        <f>SUMIFS('12'!$P$3:$P$1000,'12'!$G$3:$G$1000,'FEED IN PK2'!F128,'12'!$F$3:$F$1000,'FEED IN PK2'!H128)</f>
        <v>0</v>
      </c>
      <c r="V128" s="62">
        <f>SUMIFS('13'!$P$3:$P$1000,'13'!$G$3:$G$1000,'FEED IN PK2'!F128,'13'!$F$3:$F$1000,'FEED IN PK2'!H128)</f>
        <v>0</v>
      </c>
      <c r="W128" s="62">
        <f>SUMIFS('14'!$P$3:$P$1000,'14'!$G$3:$G$1000,'FEED IN PK2'!F128,'14'!$F$3:$F$1000,'FEED IN PK2'!H128)</f>
        <v>0</v>
      </c>
      <c r="X128" s="62">
        <f>SUMIFS('15'!$P$3:$P$1000,'15'!$G$3:$G$1000,'FEED IN PK2'!F128,'15'!$F$3:$F$1000,'FEED IN PK2'!H128)</f>
        <v>0</v>
      </c>
      <c r="Y128" s="62">
        <f>SUMIFS('16'!$P$77:$P$1000,'16'!$G$77:$G$1000,'FEED IN PK2'!F128,'16'!$F$77:$F$1000,'FEED IN PK2'!H128)</f>
        <v>0</v>
      </c>
      <c r="Z128" s="62">
        <f>SUMIFS('17'!$P$77:$P$998,'17'!$G$77:$G$998,'FEED IN PK2'!F128,'17'!$F$77:$F$998,'FEED IN PK2'!H128)</f>
        <v>0</v>
      </c>
      <c r="AA128" s="62" t="e">
        <f>SUMIFS('18'!$P$3:$P$1000,'18'!$G$324:$G$1000,'FEED IN PK2'!F128,'18'!$F$324:$F$1000,'FEED IN PK2'!H128)</f>
        <v>#VALUE!</v>
      </c>
      <c r="AB128" s="62">
        <f>SUMIFS('19'!$P$3:$P$1000,'19'!$G$3:$G$1000,'FEED IN PK2'!F128,'19'!$F$3:$F$1000,'FEED IN PK2'!H128)</f>
        <v>0</v>
      </c>
      <c r="AC128" s="62" t="e">
        <f>SUMIFS('20'!$P$69:$P$1000,'20'!$G$580:$G$1000,'FEED IN PK2'!F128,'20'!$F$580:$F$1000,'FEED IN PK2'!H128)</f>
        <v>#VALUE!</v>
      </c>
      <c r="AD128" s="62" t="e">
        <f>SUMIFS('21'!$P$34:$P$1000,'21'!$G$387:$G$1000,'FEED IN PK2'!F128,'21'!$F$387:$F$1000,'FEED IN PK2'!H128)</f>
        <v>#VALUE!</v>
      </c>
      <c r="AE128" s="62">
        <f>SUMIFS('22'!$P$3:$P$1000,'22'!$G$3:$G$1000,'FEED IN PK2'!F128,'22'!$F$3:$F$1000,'FEED IN PK2'!H128)</f>
        <v>0</v>
      </c>
      <c r="AF128" s="62">
        <f>SUMIFS('23'!$P$58:$P$999,'23'!$G$58:$G$999,'FEED IN PK2'!F128,'23'!$F$58:$F$999,'FEED IN PK2'!H128)</f>
        <v>0</v>
      </c>
      <c r="AG128" s="62">
        <f>SUMIFS('24'!$P$3:$P$1000,'24'!$G$3:$G$1000,'FEED IN PK2'!F128,'24'!$F$3:$F$1000,'FEED IN PK2'!H128)</f>
        <v>0</v>
      </c>
      <c r="AH128" s="62">
        <f>SUMIFS('25'!$P$237:$P$1000,'25'!$G$237:$G$1000,'FEED IN PK2'!F128,'25'!$F$237:$F$1000,'FEED IN PK2'!H128)</f>
        <v>0</v>
      </c>
      <c r="AI128" s="62">
        <f>SUMIFS('26'!$P$3:$P$1000,'26'!$G$3:$G$1000,'FEED IN PK2'!F128,'26'!$F$3:$F$1000,'FEED IN PK2'!H128)</f>
        <v>0</v>
      </c>
      <c r="AJ128" s="62">
        <f>SUMIFS('27'!$P$71:$P$1000,'27'!$G$71:$G$1000,'FEED IN PK2'!F128,'27'!$F$71:$F$1000,'FEED IN PK2'!H128)</f>
        <v>0</v>
      </c>
      <c r="AK128" s="62">
        <f>SUMIFS('28'!$P$3:$P$1000,'28'!$G$3:$G$1000,'FEED IN PK2'!F128,'28'!$F$3:$F$1000,'FEED IN PK2'!H128)</f>
        <v>0</v>
      </c>
      <c r="AL128" s="62">
        <f>SUMIFS('29'!$P$3:$P$1000,'29'!$G$3:$G$1000,'FEED IN PK2'!F128,'29'!$F$3:$F$1000,'FEED IN PK2'!H128)</f>
        <v>0</v>
      </c>
      <c r="AM128" s="62">
        <f>SUMIFS('30'!$P$3:$P$1000,'30'!$G$3:$G$1000,'FEED IN PK2'!F128,'30'!$F$3:$F$1000,'FEED IN PK2'!H128)</f>
        <v>0</v>
      </c>
      <c r="AN128" s="62">
        <f>SUMIFS('31'!$P$3:$P$1000,'31'!$G$3:$G$1000,'FEED IN PK2'!F128,'31'!$F$3:$F$1000,'FEED IN PK2'!H128)</f>
        <v>0</v>
      </c>
      <c r="AO128" s="50" t="e">
        <f t="shared" si="2"/>
        <v>#VALUE!</v>
      </c>
    </row>
    <row r="129" spans="2:41" ht="15.75" x14ac:dyDescent="0.25">
      <c r="B129" s="17">
        <v>20</v>
      </c>
      <c r="C129" s="19">
        <v>8651</v>
      </c>
      <c r="D129" s="7" t="s">
        <v>34</v>
      </c>
      <c r="E129" s="22">
        <v>25</v>
      </c>
      <c r="F129" s="4">
        <v>8651</v>
      </c>
      <c r="G129" s="9"/>
      <c r="H129" s="70" t="s">
        <v>251</v>
      </c>
      <c r="I129" s="15">
        <v>25</v>
      </c>
      <c r="J129" s="62">
        <f>SUMIFS('1'!$P$3:$P$1000,'1'!$G$3:$G$1000,'FEED IN PK2'!F129,'1'!$F$3:$F$1000,'FEED IN PK2'!H129)</f>
        <v>0</v>
      </c>
      <c r="K129" s="62">
        <f>SUMIFS('2'!$P$69:$P$1000,'2'!$G$69:$G$1000,'FEED IN PK2'!F129,'2'!$F$69:$F$1000,'FEED IN PK2'!H129)</f>
        <v>0</v>
      </c>
      <c r="L129" s="62">
        <f>SUMIFS('3'!$P$3:$P$1000,'3'!$G$3:$G$1000,'FEED IN PK2'!F129,'3'!$F$3:$F$1000,'FEED IN PK2'!H129)</f>
        <v>0</v>
      </c>
      <c r="M129" s="62">
        <f>SUMIFS('4'!$P$69:$P$998,'4'!$G$69:$G$998,'FEED IN PK2'!F129,'4'!$F$69:$F$998,'FEED IN PK2'!H129)</f>
        <v>0</v>
      </c>
      <c r="N129" s="62">
        <f>SUMIFS('5'!$P$63:$P$1000,'5'!$G$63:$G$1000,'FEED IN PK2'!F129,'5'!$F$63:$F$1000,'FEED IN PK2'!H129)</f>
        <v>0</v>
      </c>
      <c r="O129" s="62">
        <f>SUMIFS('6'!$P$3:$P$1000,'6'!$G$3:$G$1000,'FEED IN PK2'!F129,'6'!$F$3:$F$1000,'FEED IN PK2'!H129)</f>
        <v>0</v>
      </c>
      <c r="P129" s="62">
        <f>SUMIFS('7'!$P$3:$P$1000,'7'!$G$3:$G$1000,'FEED IN PK2'!F129,'7'!$F$3:$F$1000,'FEED IN PK2'!H129)</f>
        <v>0</v>
      </c>
      <c r="Q129" s="62">
        <f>SUMIFS('8'!$P$3:$P$1000,'8'!$G$3:$G$1000,'FEED IN PK2'!F129,'8'!$F$3:$F$1000,'FEED IN PK2'!H129)</f>
        <v>0</v>
      </c>
      <c r="R129" s="62">
        <f>SUMIFS('9'!$P$3:$P$1000,'9'!$G$3:$G$1000,'FEED IN PK2'!F129,'9'!$F$3:$F$1000,'FEED IN PK2'!H129)</f>
        <v>0</v>
      </c>
      <c r="S129" s="62">
        <f>SUMIFS('10'!$P$271:$P$998,'10'!$G$271:$G$998,'FEED IN PK2'!F129,'10'!$F$271:$F$998,'FEED IN PK2'!H129)</f>
        <v>0</v>
      </c>
      <c r="T129" s="62">
        <f>SUMIFS('11'!$P$3:$P$1000,'11'!$G$3:$G$1000,'FEED IN PK2'!F129,'11'!$F$3:$F$1000,'FEED IN PK2'!H129)</f>
        <v>0</v>
      </c>
      <c r="U129" s="62">
        <f>SUMIFS('12'!$P$3:$P$1000,'12'!$G$3:$G$1000,'FEED IN PK2'!F129,'12'!$F$3:$F$1000,'FEED IN PK2'!H129)</f>
        <v>0</v>
      </c>
      <c r="V129" s="62">
        <f>SUMIFS('13'!$P$3:$P$1000,'13'!$G$3:$G$1000,'FEED IN PK2'!F129,'13'!$F$3:$F$1000,'FEED IN PK2'!H129)</f>
        <v>0</v>
      </c>
      <c r="W129" s="62">
        <f>SUMIFS('14'!$P$3:$P$1000,'14'!$G$3:$G$1000,'FEED IN PK2'!F129,'14'!$F$3:$F$1000,'FEED IN PK2'!H129)</f>
        <v>0</v>
      </c>
      <c r="X129" s="62">
        <f>SUMIFS('15'!$P$3:$P$1000,'15'!$G$3:$G$1000,'FEED IN PK2'!F129,'15'!$F$3:$F$1000,'FEED IN PK2'!H129)</f>
        <v>0</v>
      </c>
      <c r="Y129" s="62">
        <f>SUMIFS('16'!$P$77:$P$1000,'16'!$G$77:$G$1000,'FEED IN PK2'!F129,'16'!$F$77:$F$1000,'FEED IN PK2'!H129)</f>
        <v>0</v>
      </c>
      <c r="Z129" s="62">
        <f>SUMIFS('17'!$P$77:$P$998,'17'!$G$77:$G$998,'FEED IN PK2'!F129,'17'!$F$77:$F$998,'FEED IN PK2'!H129)</f>
        <v>0</v>
      </c>
      <c r="AA129" s="62" t="e">
        <f>SUMIFS('18'!$P$3:$P$1000,'18'!$G$324:$G$1000,'FEED IN PK2'!F129,'18'!$F$324:$F$1000,'FEED IN PK2'!H129)</f>
        <v>#VALUE!</v>
      </c>
      <c r="AB129" s="62">
        <f>SUMIFS('19'!$P$3:$P$1000,'19'!$G$3:$G$1000,'FEED IN PK2'!F129,'19'!$F$3:$F$1000,'FEED IN PK2'!H129)</f>
        <v>0</v>
      </c>
      <c r="AC129" s="62" t="e">
        <f>SUMIFS('20'!$P$69:$P$1000,'20'!$G$580:$G$1000,'FEED IN PK2'!F129,'20'!$F$580:$F$1000,'FEED IN PK2'!H129)</f>
        <v>#VALUE!</v>
      </c>
      <c r="AD129" s="62" t="e">
        <f>SUMIFS('21'!$P$34:$P$1000,'21'!$G$387:$G$1000,'FEED IN PK2'!F129,'21'!$F$387:$F$1000,'FEED IN PK2'!H129)</f>
        <v>#VALUE!</v>
      </c>
      <c r="AE129" s="62">
        <f>SUMIFS('22'!$P$3:$P$1000,'22'!$G$3:$G$1000,'FEED IN PK2'!F129,'22'!$F$3:$F$1000,'FEED IN PK2'!H129)</f>
        <v>0</v>
      </c>
      <c r="AF129" s="62">
        <f>SUMIFS('23'!$P$58:$P$999,'23'!$G$58:$G$999,'FEED IN PK2'!F129,'23'!$F$58:$F$999,'FEED IN PK2'!H129)</f>
        <v>0</v>
      </c>
      <c r="AG129" s="62">
        <f>SUMIFS('24'!$P$3:$P$1000,'24'!$G$3:$G$1000,'FEED IN PK2'!F129,'24'!$F$3:$F$1000,'FEED IN PK2'!H129)</f>
        <v>0</v>
      </c>
      <c r="AH129" s="62">
        <f>SUMIFS('25'!$P$237:$P$1000,'25'!$G$237:$G$1000,'FEED IN PK2'!F129,'25'!$F$237:$F$1000,'FEED IN PK2'!H129)</f>
        <v>0</v>
      </c>
      <c r="AI129" s="62">
        <f>SUMIFS('26'!$P$3:$P$1000,'26'!$G$3:$G$1000,'FEED IN PK2'!F129,'26'!$F$3:$F$1000,'FEED IN PK2'!H129)</f>
        <v>0</v>
      </c>
      <c r="AJ129" s="62">
        <f>SUMIFS('27'!$P$71:$P$1000,'27'!$G$71:$G$1000,'FEED IN PK2'!F129,'27'!$F$71:$F$1000,'FEED IN PK2'!H129)</f>
        <v>0</v>
      </c>
      <c r="AK129" s="62">
        <f>SUMIFS('28'!$P$3:$P$1000,'28'!$G$3:$G$1000,'FEED IN PK2'!F129,'28'!$F$3:$F$1000,'FEED IN PK2'!H129)</f>
        <v>0</v>
      </c>
      <c r="AL129" s="62">
        <f>SUMIFS('29'!$P$3:$P$1000,'29'!$G$3:$G$1000,'FEED IN PK2'!F129,'29'!$F$3:$F$1000,'FEED IN PK2'!H129)</f>
        <v>0</v>
      </c>
      <c r="AM129" s="62">
        <f>SUMIFS('30'!$P$3:$P$1000,'30'!$G$3:$G$1000,'FEED IN PK2'!F129,'30'!$F$3:$F$1000,'FEED IN PK2'!H129)</f>
        <v>0</v>
      </c>
      <c r="AN129" s="62">
        <f>SUMIFS('31'!$P$3:$P$1000,'31'!$G$3:$G$1000,'FEED IN PK2'!F129,'31'!$F$3:$F$1000,'FEED IN PK2'!H129)</f>
        <v>0</v>
      </c>
      <c r="AO129" s="50" t="e">
        <f t="shared" si="2"/>
        <v>#VALUE!</v>
      </c>
    </row>
    <row r="130" spans="2:41" ht="15.75" x14ac:dyDescent="0.25">
      <c r="B130" s="17">
        <v>21</v>
      </c>
      <c r="C130" s="19">
        <v>8652</v>
      </c>
      <c r="D130" s="7" t="s">
        <v>33</v>
      </c>
      <c r="E130" s="22">
        <v>25</v>
      </c>
      <c r="F130" s="4">
        <v>8652</v>
      </c>
      <c r="G130" s="9"/>
      <c r="H130" s="70" t="s">
        <v>251</v>
      </c>
      <c r="I130" s="15">
        <v>25</v>
      </c>
      <c r="J130" s="62">
        <f>SUMIFS('1'!$P$3:$P$1000,'1'!$G$3:$G$1000,'FEED IN PK2'!F130,'1'!$F$3:$F$1000,'FEED IN PK2'!H130)</f>
        <v>0</v>
      </c>
      <c r="K130" s="62">
        <f>SUMIFS('2'!$P$69:$P$1000,'2'!$G$69:$G$1000,'FEED IN PK2'!F130,'2'!$F$69:$F$1000,'FEED IN PK2'!H130)</f>
        <v>0</v>
      </c>
      <c r="L130" s="62">
        <f>SUMIFS('3'!$P$3:$P$1000,'3'!$G$3:$G$1000,'FEED IN PK2'!F130,'3'!$F$3:$F$1000,'FEED IN PK2'!H130)</f>
        <v>0</v>
      </c>
      <c r="M130" s="62">
        <f>SUMIFS('4'!$P$69:$P$998,'4'!$G$69:$G$998,'FEED IN PK2'!F130,'4'!$F$69:$F$998,'FEED IN PK2'!H130)</f>
        <v>0</v>
      </c>
      <c r="N130" s="62">
        <f>SUMIFS('5'!$P$63:$P$1000,'5'!$G$63:$G$1000,'FEED IN PK2'!F130,'5'!$F$63:$F$1000,'FEED IN PK2'!H130)</f>
        <v>0</v>
      </c>
      <c r="O130" s="62">
        <f>SUMIFS('6'!$P$3:$P$1000,'6'!$G$3:$G$1000,'FEED IN PK2'!F130,'6'!$F$3:$F$1000,'FEED IN PK2'!H130)</f>
        <v>0</v>
      </c>
      <c r="P130" s="62">
        <f>SUMIFS('7'!$P$3:$P$1000,'7'!$G$3:$G$1000,'FEED IN PK2'!F130,'7'!$F$3:$F$1000,'FEED IN PK2'!H130)</f>
        <v>0</v>
      </c>
      <c r="Q130" s="62">
        <f>SUMIFS('8'!$P$3:$P$1000,'8'!$G$3:$G$1000,'FEED IN PK2'!F130,'8'!$F$3:$F$1000,'FEED IN PK2'!H130)</f>
        <v>0</v>
      </c>
      <c r="R130" s="62">
        <f>SUMIFS('9'!$P$3:$P$1000,'9'!$G$3:$G$1000,'FEED IN PK2'!F130,'9'!$F$3:$F$1000,'FEED IN PK2'!H130)</f>
        <v>0</v>
      </c>
      <c r="S130" s="62">
        <f>SUMIFS('10'!$P$271:$P$998,'10'!$G$271:$G$998,'FEED IN PK2'!F130,'10'!$F$271:$F$998,'FEED IN PK2'!H130)</f>
        <v>0</v>
      </c>
      <c r="T130" s="62">
        <f>SUMIFS('11'!$P$3:$P$1000,'11'!$G$3:$G$1000,'FEED IN PK2'!F130,'11'!$F$3:$F$1000,'FEED IN PK2'!H130)</f>
        <v>0</v>
      </c>
      <c r="U130" s="62">
        <f>SUMIFS('12'!$P$3:$P$1000,'12'!$G$3:$G$1000,'FEED IN PK2'!F130,'12'!$F$3:$F$1000,'FEED IN PK2'!H130)</f>
        <v>0</v>
      </c>
      <c r="V130" s="62">
        <f>SUMIFS('13'!$P$3:$P$1000,'13'!$G$3:$G$1000,'FEED IN PK2'!F130,'13'!$F$3:$F$1000,'FEED IN PK2'!H130)</f>
        <v>0</v>
      </c>
      <c r="W130" s="62">
        <f>SUMIFS('14'!$P$3:$P$1000,'14'!$G$3:$G$1000,'FEED IN PK2'!F130,'14'!$F$3:$F$1000,'FEED IN PK2'!H130)</f>
        <v>0</v>
      </c>
      <c r="X130" s="62">
        <f>SUMIFS('15'!$P$3:$P$1000,'15'!$G$3:$G$1000,'FEED IN PK2'!F130,'15'!$F$3:$F$1000,'FEED IN PK2'!H130)</f>
        <v>0</v>
      </c>
      <c r="Y130" s="62">
        <f>SUMIFS('16'!$P$77:$P$1000,'16'!$G$77:$G$1000,'FEED IN PK2'!F130,'16'!$F$77:$F$1000,'FEED IN PK2'!H130)</f>
        <v>0</v>
      </c>
      <c r="Z130" s="62">
        <f>SUMIFS('17'!$P$77:$P$998,'17'!$G$77:$G$998,'FEED IN PK2'!F130,'17'!$F$77:$F$998,'FEED IN PK2'!H130)</f>
        <v>0</v>
      </c>
      <c r="AA130" s="62" t="e">
        <f>SUMIFS('18'!$P$3:$P$1000,'18'!$G$324:$G$1000,'FEED IN PK2'!F130,'18'!$F$324:$F$1000,'FEED IN PK2'!H130)</f>
        <v>#VALUE!</v>
      </c>
      <c r="AB130" s="62">
        <f>SUMIFS('19'!$P$3:$P$1000,'19'!$G$3:$G$1000,'FEED IN PK2'!F130,'19'!$F$3:$F$1000,'FEED IN PK2'!H130)</f>
        <v>0</v>
      </c>
      <c r="AC130" s="62" t="e">
        <f>SUMIFS('20'!$P$69:$P$1000,'20'!$G$580:$G$1000,'FEED IN PK2'!F130,'20'!$F$580:$F$1000,'FEED IN PK2'!H130)</f>
        <v>#VALUE!</v>
      </c>
      <c r="AD130" s="62" t="e">
        <f>SUMIFS('21'!$P$34:$P$1000,'21'!$G$387:$G$1000,'FEED IN PK2'!F130,'21'!$F$387:$F$1000,'FEED IN PK2'!H130)</f>
        <v>#VALUE!</v>
      </c>
      <c r="AE130" s="62">
        <f>SUMIFS('22'!$P$3:$P$1000,'22'!$G$3:$G$1000,'FEED IN PK2'!F130,'22'!$F$3:$F$1000,'FEED IN PK2'!H130)</f>
        <v>0</v>
      </c>
      <c r="AF130" s="62">
        <f>SUMIFS('23'!$P$58:$P$999,'23'!$G$58:$G$999,'FEED IN PK2'!F130,'23'!$F$58:$F$999,'FEED IN PK2'!H130)</f>
        <v>0</v>
      </c>
      <c r="AG130" s="62">
        <f>SUMIFS('24'!$P$3:$P$1000,'24'!$G$3:$G$1000,'FEED IN PK2'!F130,'24'!$F$3:$F$1000,'FEED IN PK2'!H130)</f>
        <v>0</v>
      </c>
      <c r="AH130" s="62">
        <f>SUMIFS('25'!$P$237:$P$1000,'25'!$G$237:$G$1000,'FEED IN PK2'!F130,'25'!$F$237:$F$1000,'FEED IN PK2'!H130)</f>
        <v>0</v>
      </c>
      <c r="AI130" s="62">
        <f>SUMIFS('26'!$P$3:$P$1000,'26'!$G$3:$G$1000,'FEED IN PK2'!F130,'26'!$F$3:$F$1000,'FEED IN PK2'!H130)</f>
        <v>0</v>
      </c>
      <c r="AJ130" s="62">
        <f>SUMIFS('27'!$P$71:$P$1000,'27'!$G$71:$G$1000,'FEED IN PK2'!F130,'27'!$F$71:$F$1000,'FEED IN PK2'!H130)</f>
        <v>0</v>
      </c>
      <c r="AK130" s="62">
        <f>SUMIFS('28'!$P$3:$P$1000,'28'!$G$3:$G$1000,'FEED IN PK2'!F130,'28'!$F$3:$F$1000,'FEED IN PK2'!H130)</f>
        <v>0</v>
      </c>
      <c r="AL130" s="62">
        <f>SUMIFS('29'!$P$3:$P$1000,'29'!$G$3:$G$1000,'FEED IN PK2'!F130,'29'!$F$3:$F$1000,'FEED IN PK2'!H130)</f>
        <v>0</v>
      </c>
      <c r="AM130" s="62">
        <f>SUMIFS('30'!$P$3:$P$1000,'30'!$G$3:$G$1000,'FEED IN PK2'!F130,'30'!$F$3:$F$1000,'FEED IN PK2'!H130)</f>
        <v>0</v>
      </c>
      <c r="AN130" s="62">
        <f>SUMIFS('31'!$P$3:$P$1000,'31'!$G$3:$G$1000,'FEED IN PK2'!F130,'31'!$F$3:$F$1000,'FEED IN PK2'!H130)</f>
        <v>0</v>
      </c>
      <c r="AO130" s="50" t="e">
        <f t="shared" si="2"/>
        <v>#VALUE!</v>
      </c>
    </row>
    <row r="131" spans="2:41" ht="15.75" x14ac:dyDescent="0.25">
      <c r="B131" s="17">
        <v>22</v>
      </c>
      <c r="C131" s="19" t="s">
        <v>80</v>
      </c>
      <c r="D131" s="7" t="s">
        <v>34</v>
      </c>
      <c r="E131" s="22">
        <v>25</v>
      </c>
      <c r="F131" s="4" t="s">
        <v>80</v>
      </c>
      <c r="G131" s="9"/>
      <c r="H131" s="70" t="s">
        <v>251</v>
      </c>
      <c r="I131" s="15">
        <v>25</v>
      </c>
      <c r="J131" s="62">
        <f>SUMIFS('1'!$P$3:$P$1000,'1'!$G$3:$G$1000,'FEED IN PK2'!F131,'1'!$F$3:$F$1000,'FEED IN PK2'!H131)</f>
        <v>0</v>
      </c>
      <c r="K131" s="62">
        <f>SUMIFS('2'!$P$69:$P$1000,'2'!$G$69:$G$1000,'FEED IN PK2'!F131,'2'!$F$69:$F$1000,'FEED IN PK2'!H131)</f>
        <v>0</v>
      </c>
      <c r="L131" s="62">
        <f>SUMIFS('3'!$P$3:$P$1000,'3'!$G$3:$G$1000,'FEED IN PK2'!F131,'3'!$F$3:$F$1000,'FEED IN PK2'!H131)</f>
        <v>0</v>
      </c>
      <c r="M131" s="62">
        <f>SUMIFS('4'!$P$69:$P$998,'4'!$G$69:$G$998,'FEED IN PK2'!F131,'4'!$F$69:$F$998,'FEED IN PK2'!H131)</f>
        <v>0</v>
      </c>
      <c r="N131" s="62">
        <f>SUMIFS('5'!$P$63:$P$1000,'5'!$G$63:$G$1000,'FEED IN PK2'!F131,'5'!$F$63:$F$1000,'FEED IN PK2'!H131)</f>
        <v>0</v>
      </c>
      <c r="O131" s="62">
        <f>SUMIFS('6'!$P$3:$P$1000,'6'!$G$3:$G$1000,'FEED IN PK2'!F131,'6'!$F$3:$F$1000,'FEED IN PK2'!H131)</f>
        <v>0</v>
      </c>
      <c r="P131" s="62">
        <f>SUMIFS('7'!$P$3:$P$1000,'7'!$G$3:$G$1000,'FEED IN PK2'!F131,'7'!$F$3:$F$1000,'FEED IN PK2'!H131)</f>
        <v>0</v>
      </c>
      <c r="Q131" s="62">
        <f>SUMIFS('8'!$P$3:$P$1000,'8'!$G$3:$G$1000,'FEED IN PK2'!F131,'8'!$F$3:$F$1000,'FEED IN PK2'!H131)</f>
        <v>0</v>
      </c>
      <c r="R131" s="62">
        <f>SUMIFS('9'!$P$3:$P$1000,'9'!$G$3:$G$1000,'FEED IN PK2'!F131,'9'!$F$3:$F$1000,'FEED IN PK2'!H131)</f>
        <v>0</v>
      </c>
      <c r="S131" s="62">
        <f>SUMIFS('10'!$P$271:$P$998,'10'!$G$271:$G$998,'FEED IN PK2'!F131,'10'!$F$271:$F$998,'FEED IN PK2'!H131)</f>
        <v>0</v>
      </c>
      <c r="T131" s="62">
        <f>SUMIFS('11'!$P$3:$P$1000,'11'!$G$3:$G$1000,'FEED IN PK2'!F131,'11'!$F$3:$F$1000,'FEED IN PK2'!H131)</f>
        <v>0</v>
      </c>
      <c r="U131" s="62">
        <f>SUMIFS('12'!$P$3:$P$1000,'12'!$G$3:$G$1000,'FEED IN PK2'!F131,'12'!$F$3:$F$1000,'FEED IN PK2'!H131)</f>
        <v>0</v>
      </c>
      <c r="V131" s="62">
        <f>SUMIFS('13'!$P$3:$P$1000,'13'!$G$3:$G$1000,'FEED IN PK2'!F131,'13'!$F$3:$F$1000,'FEED IN PK2'!H131)</f>
        <v>0</v>
      </c>
      <c r="W131" s="62">
        <f>SUMIFS('14'!$P$3:$P$1000,'14'!$G$3:$G$1000,'FEED IN PK2'!F131,'14'!$F$3:$F$1000,'FEED IN PK2'!H131)</f>
        <v>0</v>
      </c>
      <c r="X131" s="62">
        <f>SUMIFS('15'!$P$3:$P$1000,'15'!$G$3:$G$1000,'FEED IN PK2'!F131,'15'!$F$3:$F$1000,'FEED IN PK2'!H131)</f>
        <v>0</v>
      </c>
      <c r="Y131" s="62">
        <f>SUMIFS('16'!$P$77:$P$1000,'16'!$G$77:$G$1000,'FEED IN PK2'!F131,'16'!$F$77:$F$1000,'FEED IN PK2'!H131)</f>
        <v>0</v>
      </c>
      <c r="Z131" s="62">
        <f>SUMIFS('17'!$P$77:$P$998,'17'!$G$77:$G$998,'FEED IN PK2'!F131,'17'!$F$77:$F$998,'FEED IN PK2'!H131)</f>
        <v>0</v>
      </c>
      <c r="AA131" s="62" t="e">
        <f>SUMIFS('18'!$P$3:$P$1000,'18'!$G$324:$G$1000,'FEED IN PK2'!F131,'18'!$F$324:$F$1000,'FEED IN PK2'!H131)</f>
        <v>#VALUE!</v>
      </c>
      <c r="AB131" s="62">
        <f>SUMIFS('19'!$P$3:$P$1000,'19'!$G$3:$G$1000,'FEED IN PK2'!F131,'19'!$F$3:$F$1000,'FEED IN PK2'!H131)</f>
        <v>0</v>
      </c>
      <c r="AC131" s="62" t="e">
        <f>SUMIFS('20'!$P$69:$P$1000,'20'!$G$580:$G$1000,'FEED IN PK2'!F131,'20'!$F$580:$F$1000,'FEED IN PK2'!H131)</f>
        <v>#VALUE!</v>
      </c>
      <c r="AD131" s="62" t="e">
        <f>SUMIFS('21'!$P$34:$P$1000,'21'!$G$387:$G$1000,'FEED IN PK2'!F131,'21'!$F$387:$F$1000,'FEED IN PK2'!H131)</f>
        <v>#VALUE!</v>
      </c>
      <c r="AE131" s="62">
        <f>SUMIFS('22'!$P$3:$P$1000,'22'!$G$3:$G$1000,'FEED IN PK2'!F131,'22'!$F$3:$F$1000,'FEED IN PK2'!H131)</f>
        <v>0</v>
      </c>
      <c r="AF131" s="62">
        <f>SUMIFS('23'!$P$58:$P$999,'23'!$G$58:$G$999,'FEED IN PK2'!F131,'23'!$F$58:$F$999,'FEED IN PK2'!H131)</f>
        <v>0</v>
      </c>
      <c r="AG131" s="62">
        <f>SUMIFS('24'!$P$3:$P$1000,'24'!$G$3:$G$1000,'FEED IN PK2'!F131,'24'!$F$3:$F$1000,'FEED IN PK2'!H131)</f>
        <v>0</v>
      </c>
      <c r="AH131" s="62">
        <f>SUMIFS('25'!$P$237:$P$1000,'25'!$G$237:$G$1000,'FEED IN PK2'!F131,'25'!$F$237:$F$1000,'FEED IN PK2'!H131)</f>
        <v>0</v>
      </c>
      <c r="AI131" s="62">
        <f>SUMIFS('26'!$P$3:$P$1000,'26'!$G$3:$G$1000,'FEED IN PK2'!F131,'26'!$F$3:$F$1000,'FEED IN PK2'!H131)</f>
        <v>0</v>
      </c>
      <c r="AJ131" s="62">
        <f>SUMIFS('27'!$P$71:$P$1000,'27'!$G$71:$G$1000,'FEED IN PK2'!F131,'27'!$F$71:$F$1000,'FEED IN PK2'!H131)</f>
        <v>0</v>
      </c>
      <c r="AK131" s="62">
        <f>SUMIFS('28'!$P$3:$P$1000,'28'!$G$3:$G$1000,'FEED IN PK2'!F131,'28'!$F$3:$F$1000,'FEED IN PK2'!H131)</f>
        <v>0</v>
      </c>
      <c r="AL131" s="62">
        <f>SUMIFS('29'!$P$3:$P$1000,'29'!$G$3:$G$1000,'FEED IN PK2'!F131,'29'!$F$3:$F$1000,'FEED IN PK2'!H131)</f>
        <v>0</v>
      </c>
      <c r="AM131" s="62">
        <f>SUMIFS('30'!$P$3:$P$1000,'30'!$G$3:$G$1000,'FEED IN PK2'!F131,'30'!$F$3:$F$1000,'FEED IN PK2'!H131)</f>
        <v>0</v>
      </c>
      <c r="AN131" s="62">
        <f>SUMIFS('31'!$P$3:$P$1000,'31'!$G$3:$G$1000,'FEED IN PK2'!F131,'31'!$F$3:$F$1000,'FEED IN PK2'!H131)</f>
        <v>0</v>
      </c>
      <c r="AO131" s="50" t="e">
        <f t="shared" si="2"/>
        <v>#VALUE!</v>
      </c>
    </row>
    <row r="132" spans="2:41" ht="15.75" x14ac:dyDescent="0.25">
      <c r="B132" s="17">
        <v>23</v>
      </c>
      <c r="C132" s="19">
        <v>8653</v>
      </c>
      <c r="D132" s="7" t="s">
        <v>33</v>
      </c>
      <c r="E132" s="22">
        <v>25</v>
      </c>
      <c r="F132" s="4">
        <v>8653</v>
      </c>
      <c r="G132" s="9"/>
      <c r="H132" s="70" t="s">
        <v>251</v>
      </c>
      <c r="I132" s="15">
        <v>25</v>
      </c>
      <c r="J132" s="62">
        <f>SUMIFS('1'!$P$3:$P$1000,'1'!$G$3:$G$1000,'FEED IN PK2'!F132,'1'!$F$3:$F$1000,'FEED IN PK2'!H132)</f>
        <v>0</v>
      </c>
      <c r="K132" s="62">
        <f>SUMIFS('2'!$P$69:$P$1000,'2'!$G$69:$G$1000,'FEED IN PK2'!F132,'2'!$F$69:$F$1000,'FEED IN PK2'!H132)</f>
        <v>0</v>
      </c>
      <c r="L132" s="62">
        <f>SUMIFS('3'!$P$3:$P$1000,'3'!$G$3:$G$1000,'FEED IN PK2'!F132,'3'!$F$3:$F$1000,'FEED IN PK2'!H132)</f>
        <v>0</v>
      </c>
      <c r="M132" s="62">
        <f>SUMIFS('4'!$P$69:$P$998,'4'!$G$69:$G$998,'FEED IN PK2'!F132,'4'!$F$69:$F$998,'FEED IN PK2'!H132)</f>
        <v>0</v>
      </c>
      <c r="N132" s="62">
        <f>SUMIFS('5'!$P$63:$P$1000,'5'!$G$63:$G$1000,'FEED IN PK2'!F132,'5'!$F$63:$F$1000,'FEED IN PK2'!H132)</f>
        <v>0</v>
      </c>
      <c r="O132" s="62">
        <f>SUMIFS('6'!$P$3:$P$1000,'6'!$G$3:$G$1000,'FEED IN PK2'!F132,'6'!$F$3:$F$1000,'FEED IN PK2'!H132)</f>
        <v>0</v>
      </c>
      <c r="P132" s="62">
        <f>SUMIFS('7'!$P$3:$P$1000,'7'!$G$3:$G$1000,'FEED IN PK2'!F132,'7'!$F$3:$F$1000,'FEED IN PK2'!H132)</f>
        <v>0</v>
      </c>
      <c r="Q132" s="62">
        <f>SUMIFS('8'!$P$3:$P$1000,'8'!$G$3:$G$1000,'FEED IN PK2'!F132,'8'!$F$3:$F$1000,'FEED IN PK2'!H132)</f>
        <v>0</v>
      </c>
      <c r="R132" s="62">
        <f>SUMIFS('9'!$P$3:$P$1000,'9'!$G$3:$G$1000,'FEED IN PK2'!F132,'9'!$F$3:$F$1000,'FEED IN PK2'!H132)</f>
        <v>0</v>
      </c>
      <c r="S132" s="62">
        <f>SUMIFS('10'!$P$271:$P$998,'10'!$G$271:$G$998,'FEED IN PK2'!F132,'10'!$F$271:$F$998,'FEED IN PK2'!H132)</f>
        <v>0</v>
      </c>
      <c r="T132" s="62">
        <f>SUMIFS('11'!$P$3:$P$1000,'11'!$G$3:$G$1000,'FEED IN PK2'!F132,'11'!$F$3:$F$1000,'FEED IN PK2'!H132)</f>
        <v>0</v>
      </c>
      <c r="U132" s="62">
        <f>SUMIFS('12'!$P$3:$P$1000,'12'!$G$3:$G$1000,'FEED IN PK2'!F132,'12'!$F$3:$F$1000,'FEED IN PK2'!H132)</f>
        <v>0</v>
      </c>
      <c r="V132" s="62">
        <f>SUMIFS('13'!$P$3:$P$1000,'13'!$G$3:$G$1000,'FEED IN PK2'!F132,'13'!$F$3:$F$1000,'FEED IN PK2'!H132)</f>
        <v>0</v>
      </c>
      <c r="W132" s="62">
        <f>SUMIFS('14'!$P$3:$P$1000,'14'!$G$3:$G$1000,'FEED IN PK2'!F132,'14'!$F$3:$F$1000,'FEED IN PK2'!H132)</f>
        <v>0</v>
      </c>
      <c r="X132" s="62">
        <f>SUMIFS('15'!$P$3:$P$1000,'15'!$G$3:$G$1000,'FEED IN PK2'!F132,'15'!$F$3:$F$1000,'FEED IN PK2'!H132)</f>
        <v>0</v>
      </c>
      <c r="Y132" s="62">
        <f>SUMIFS('16'!$P$77:$P$1000,'16'!$G$77:$G$1000,'FEED IN PK2'!F132,'16'!$F$77:$F$1000,'FEED IN PK2'!H132)</f>
        <v>0</v>
      </c>
      <c r="Z132" s="62">
        <f>SUMIFS('17'!$P$77:$P$998,'17'!$G$77:$G$998,'FEED IN PK2'!F132,'17'!$F$77:$F$998,'FEED IN PK2'!H132)</f>
        <v>0</v>
      </c>
      <c r="AA132" s="62" t="e">
        <f>SUMIFS('18'!$P$3:$P$1000,'18'!$G$324:$G$1000,'FEED IN PK2'!F132,'18'!$F$324:$F$1000,'FEED IN PK2'!H132)</f>
        <v>#VALUE!</v>
      </c>
      <c r="AB132" s="62">
        <f>SUMIFS('19'!$P$3:$P$1000,'19'!$G$3:$G$1000,'FEED IN PK2'!F132,'19'!$F$3:$F$1000,'FEED IN PK2'!H132)</f>
        <v>0</v>
      </c>
      <c r="AC132" s="62" t="e">
        <f>SUMIFS('20'!$P$69:$P$1000,'20'!$G$580:$G$1000,'FEED IN PK2'!F132,'20'!$F$580:$F$1000,'FEED IN PK2'!H132)</f>
        <v>#VALUE!</v>
      </c>
      <c r="AD132" s="62" t="e">
        <f>SUMIFS('21'!$P$34:$P$1000,'21'!$G$387:$G$1000,'FEED IN PK2'!F132,'21'!$F$387:$F$1000,'FEED IN PK2'!H132)</f>
        <v>#VALUE!</v>
      </c>
      <c r="AE132" s="62">
        <f>SUMIFS('22'!$P$3:$P$1000,'22'!$G$3:$G$1000,'FEED IN PK2'!F132,'22'!$F$3:$F$1000,'FEED IN PK2'!H132)</f>
        <v>0</v>
      </c>
      <c r="AF132" s="62">
        <f>SUMIFS('23'!$P$58:$P$999,'23'!$G$58:$G$999,'FEED IN PK2'!F132,'23'!$F$58:$F$999,'FEED IN PK2'!H132)</f>
        <v>0</v>
      </c>
      <c r="AG132" s="62">
        <f>SUMIFS('24'!$P$3:$P$1000,'24'!$G$3:$G$1000,'FEED IN PK2'!F132,'24'!$F$3:$F$1000,'FEED IN PK2'!H132)</f>
        <v>0</v>
      </c>
      <c r="AH132" s="62">
        <f>SUMIFS('25'!$P$237:$P$1000,'25'!$G$237:$G$1000,'FEED IN PK2'!F132,'25'!$F$237:$F$1000,'FEED IN PK2'!H132)</f>
        <v>0</v>
      </c>
      <c r="AI132" s="62">
        <f>SUMIFS('26'!$P$3:$P$1000,'26'!$G$3:$G$1000,'FEED IN PK2'!F132,'26'!$F$3:$F$1000,'FEED IN PK2'!H132)</f>
        <v>0</v>
      </c>
      <c r="AJ132" s="62">
        <f>SUMIFS('27'!$P$71:$P$1000,'27'!$G$71:$G$1000,'FEED IN PK2'!F132,'27'!$F$71:$F$1000,'FEED IN PK2'!H132)</f>
        <v>0</v>
      </c>
      <c r="AK132" s="62">
        <f>SUMIFS('28'!$P$3:$P$1000,'28'!$G$3:$G$1000,'FEED IN PK2'!F132,'28'!$F$3:$F$1000,'FEED IN PK2'!H132)</f>
        <v>0</v>
      </c>
      <c r="AL132" s="62">
        <f>SUMIFS('29'!$P$3:$P$1000,'29'!$G$3:$G$1000,'FEED IN PK2'!F132,'29'!$F$3:$F$1000,'FEED IN PK2'!H132)</f>
        <v>0</v>
      </c>
      <c r="AM132" s="62">
        <f>SUMIFS('30'!$P$3:$P$1000,'30'!$G$3:$G$1000,'FEED IN PK2'!F132,'30'!$F$3:$F$1000,'FEED IN PK2'!H132)</f>
        <v>0</v>
      </c>
      <c r="AN132" s="62">
        <f>SUMIFS('31'!$P$3:$P$1000,'31'!$G$3:$G$1000,'FEED IN PK2'!F132,'31'!$F$3:$F$1000,'FEED IN PK2'!H132)</f>
        <v>0</v>
      </c>
      <c r="AO132" s="50" t="e">
        <f t="shared" si="2"/>
        <v>#VALUE!</v>
      </c>
    </row>
    <row r="133" spans="2:41" ht="15.75" x14ac:dyDescent="0.25">
      <c r="B133" s="17">
        <v>24</v>
      </c>
      <c r="C133" s="19" t="s">
        <v>81</v>
      </c>
      <c r="D133" s="7" t="s">
        <v>33</v>
      </c>
      <c r="E133" s="22">
        <v>25</v>
      </c>
      <c r="F133" s="4" t="s">
        <v>81</v>
      </c>
      <c r="G133" s="9"/>
      <c r="H133" s="70" t="s">
        <v>251</v>
      </c>
      <c r="I133" s="15">
        <v>25</v>
      </c>
      <c r="J133" s="62">
        <f>SUMIFS('1'!$P$3:$P$1000,'1'!$G$3:$G$1000,'FEED IN PK2'!F133,'1'!$F$3:$F$1000,'FEED IN PK2'!H133)</f>
        <v>0</v>
      </c>
      <c r="K133" s="62">
        <f>SUMIFS('2'!$P$69:$P$1000,'2'!$G$69:$G$1000,'FEED IN PK2'!F133,'2'!$F$69:$F$1000,'FEED IN PK2'!H133)</f>
        <v>0</v>
      </c>
      <c r="L133" s="62">
        <f>SUMIFS('3'!$P$3:$P$1000,'3'!$G$3:$G$1000,'FEED IN PK2'!F133,'3'!$F$3:$F$1000,'FEED IN PK2'!H133)</f>
        <v>0</v>
      </c>
      <c r="M133" s="62">
        <f>SUMIFS('4'!$P$69:$P$998,'4'!$G$69:$G$998,'FEED IN PK2'!F133,'4'!$F$69:$F$998,'FEED IN PK2'!H133)</f>
        <v>0</v>
      </c>
      <c r="N133" s="62">
        <f>SUMIFS('5'!$P$63:$P$1000,'5'!$G$63:$G$1000,'FEED IN PK2'!F133,'5'!$F$63:$F$1000,'FEED IN PK2'!H133)</f>
        <v>0</v>
      </c>
      <c r="O133" s="62">
        <f>SUMIFS('6'!$P$3:$P$1000,'6'!$G$3:$G$1000,'FEED IN PK2'!F133,'6'!$F$3:$F$1000,'FEED IN PK2'!H133)</f>
        <v>0</v>
      </c>
      <c r="P133" s="62">
        <f>SUMIFS('7'!$P$3:$P$1000,'7'!$G$3:$G$1000,'FEED IN PK2'!F133,'7'!$F$3:$F$1000,'FEED IN PK2'!H133)</f>
        <v>0</v>
      </c>
      <c r="Q133" s="62">
        <f>SUMIFS('8'!$P$3:$P$1000,'8'!$G$3:$G$1000,'FEED IN PK2'!F133,'8'!$F$3:$F$1000,'FEED IN PK2'!H133)</f>
        <v>0</v>
      </c>
      <c r="R133" s="62">
        <f>SUMIFS('9'!$P$3:$P$1000,'9'!$G$3:$G$1000,'FEED IN PK2'!F133,'9'!$F$3:$F$1000,'FEED IN PK2'!H133)</f>
        <v>0</v>
      </c>
      <c r="S133" s="62">
        <f>SUMIFS('10'!$P$271:$P$998,'10'!$G$271:$G$998,'FEED IN PK2'!F133,'10'!$F$271:$F$998,'FEED IN PK2'!H133)</f>
        <v>0</v>
      </c>
      <c r="T133" s="62">
        <f>SUMIFS('11'!$P$3:$P$1000,'11'!$G$3:$G$1000,'FEED IN PK2'!F133,'11'!$F$3:$F$1000,'FEED IN PK2'!H133)</f>
        <v>0</v>
      </c>
      <c r="U133" s="62">
        <f>SUMIFS('12'!$P$3:$P$1000,'12'!$G$3:$G$1000,'FEED IN PK2'!F133,'12'!$F$3:$F$1000,'FEED IN PK2'!H133)</f>
        <v>0</v>
      </c>
      <c r="V133" s="62">
        <f>SUMIFS('13'!$P$3:$P$1000,'13'!$G$3:$G$1000,'FEED IN PK2'!F133,'13'!$F$3:$F$1000,'FEED IN PK2'!H133)</f>
        <v>0</v>
      </c>
      <c r="W133" s="62">
        <f>SUMIFS('14'!$P$3:$P$1000,'14'!$G$3:$G$1000,'FEED IN PK2'!F133,'14'!$F$3:$F$1000,'FEED IN PK2'!H133)</f>
        <v>0</v>
      </c>
      <c r="X133" s="62">
        <f>SUMIFS('15'!$P$3:$P$1000,'15'!$G$3:$G$1000,'FEED IN PK2'!F133,'15'!$F$3:$F$1000,'FEED IN PK2'!H133)</f>
        <v>0</v>
      </c>
      <c r="Y133" s="62">
        <f>SUMIFS('16'!$P$77:$P$1000,'16'!$G$77:$G$1000,'FEED IN PK2'!F133,'16'!$F$77:$F$1000,'FEED IN PK2'!H133)</f>
        <v>0</v>
      </c>
      <c r="Z133" s="62">
        <f>SUMIFS('17'!$P$77:$P$998,'17'!$G$77:$G$998,'FEED IN PK2'!F133,'17'!$F$77:$F$998,'FEED IN PK2'!H133)</f>
        <v>0</v>
      </c>
      <c r="AA133" s="62" t="e">
        <f>SUMIFS('18'!$P$3:$P$1000,'18'!$G$324:$G$1000,'FEED IN PK2'!F133,'18'!$F$324:$F$1000,'FEED IN PK2'!H133)</f>
        <v>#VALUE!</v>
      </c>
      <c r="AB133" s="62">
        <f>SUMIFS('19'!$P$3:$P$1000,'19'!$G$3:$G$1000,'FEED IN PK2'!F133,'19'!$F$3:$F$1000,'FEED IN PK2'!H133)</f>
        <v>0</v>
      </c>
      <c r="AC133" s="62" t="e">
        <f>SUMIFS('20'!$P$69:$P$1000,'20'!$G$580:$G$1000,'FEED IN PK2'!F133,'20'!$F$580:$F$1000,'FEED IN PK2'!H133)</f>
        <v>#VALUE!</v>
      </c>
      <c r="AD133" s="62" t="e">
        <f>SUMIFS('21'!$P$34:$P$1000,'21'!$G$387:$G$1000,'FEED IN PK2'!F133,'21'!$F$387:$F$1000,'FEED IN PK2'!H133)</f>
        <v>#VALUE!</v>
      </c>
      <c r="AE133" s="62">
        <f>SUMIFS('22'!$P$3:$P$1000,'22'!$G$3:$G$1000,'FEED IN PK2'!F133,'22'!$F$3:$F$1000,'FEED IN PK2'!H133)</f>
        <v>0</v>
      </c>
      <c r="AF133" s="62">
        <f>SUMIFS('23'!$P$58:$P$999,'23'!$G$58:$G$999,'FEED IN PK2'!F133,'23'!$F$58:$F$999,'FEED IN PK2'!H133)</f>
        <v>0</v>
      </c>
      <c r="AG133" s="62">
        <f>SUMIFS('24'!$P$3:$P$1000,'24'!$G$3:$G$1000,'FEED IN PK2'!F133,'24'!$F$3:$F$1000,'FEED IN PK2'!H133)</f>
        <v>0</v>
      </c>
      <c r="AH133" s="62">
        <f>SUMIFS('25'!$P$237:$P$1000,'25'!$G$237:$G$1000,'FEED IN PK2'!F133,'25'!$F$237:$F$1000,'FEED IN PK2'!H133)</f>
        <v>0</v>
      </c>
      <c r="AI133" s="62">
        <f>SUMIFS('26'!$P$3:$P$1000,'26'!$G$3:$G$1000,'FEED IN PK2'!F133,'26'!$F$3:$F$1000,'FEED IN PK2'!H133)</f>
        <v>0</v>
      </c>
      <c r="AJ133" s="62">
        <f>SUMIFS('27'!$P$71:$P$1000,'27'!$G$71:$G$1000,'FEED IN PK2'!F133,'27'!$F$71:$F$1000,'FEED IN PK2'!H133)</f>
        <v>0</v>
      </c>
      <c r="AK133" s="62">
        <f>SUMIFS('28'!$P$3:$P$1000,'28'!$G$3:$G$1000,'FEED IN PK2'!F133,'28'!$F$3:$F$1000,'FEED IN PK2'!H133)</f>
        <v>0</v>
      </c>
      <c r="AL133" s="62">
        <f>SUMIFS('29'!$P$3:$P$1000,'29'!$G$3:$G$1000,'FEED IN PK2'!F133,'29'!$F$3:$F$1000,'FEED IN PK2'!H133)</f>
        <v>0</v>
      </c>
      <c r="AM133" s="62">
        <f>SUMIFS('30'!$P$3:$P$1000,'30'!$G$3:$G$1000,'FEED IN PK2'!F133,'30'!$F$3:$F$1000,'FEED IN PK2'!H133)</f>
        <v>0</v>
      </c>
      <c r="AN133" s="62">
        <f>SUMIFS('31'!$P$3:$P$1000,'31'!$G$3:$G$1000,'FEED IN PK2'!F133,'31'!$F$3:$F$1000,'FEED IN PK2'!H133)</f>
        <v>0</v>
      </c>
      <c r="AO133" s="50" t="e">
        <f t="shared" si="2"/>
        <v>#VALUE!</v>
      </c>
    </row>
    <row r="134" spans="2:41" ht="15.75" x14ac:dyDescent="0.25">
      <c r="B134" s="17">
        <v>25</v>
      </c>
      <c r="C134" s="19">
        <v>8666</v>
      </c>
      <c r="D134" s="7" t="s">
        <v>33</v>
      </c>
      <c r="E134" s="22">
        <v>25</v>
      </c>
      <c r="F134" s="4">
        <v>8666</v>
      </c>
      <c r="G134" s="9"/>
      <c r="H134" s="70" t="s">
        <v>251</v>
      </c>
      <c r="I134" s="15">
        <v>25</v>
      </c>
      <c r="J134" s="62">
        <f>SUMIFS('1'!$P$3:$P$1000,'1'!$G$3:$G$1000,'FEED IN PK2'!F134,'1'!$F$3:$F$1000,'FEED IN PK2'!H134)</f>
        <v>0</v>
      </c>
      <c r="K134" s="62">
        <f>SUMIFS('2'!$P$69:$P$1000,'2'!$G$69:$G$1000,'FEED IN PK2'!F134,'2'!$F$69:$F$1000,'FEED IN PK2'!H134)</f>
        <v>0</v>
      </c>
      <c r="L134" s="62">
        <f>SUMIFS('3'!$P$3:$P$1000,'3'!$G$3:$G$1000,'FEED IN PK2'!F134,'3'!$F$3:$F$1000,'FEED IN PK2'!H134)</f>
        <v>0</v>
      </c>
      <c r="M134" s="62">
        <f>SUMIFS('4'!$P$69:$P$998,'4'!$G$69:$G$998,'FEED IN PK2'!F134,'4'!$F$69:$F$998,'FEED IN PK2'!H134)</f>
        <v>0</v>
      </c>
      <c r="N134" s="62">
        <f>SUMIFS('5'!$P$63:$P$1000,'5'!$G$63:$G$1000,'FEED IN PK2'!F134,'5'!$F$63:$F$1000,'FEED IN PK2'!H134)</f>
        <v>0</v>
      </c>
      <c r="O134" s="62">
        <f>SUMIFS('6'!$P$3:$P$1000,'6'!$G$3:$G$1000,'FEED IN PK2'!F134,'6'!$F$3:$F$1000,'FEED IN PK2'!H134)</f>
        <v>0</v>
      </c>
      <c r="P134" s="62">
        <f>SUMIFS('7'!$P$3:$P$1000,'7'!$G$3:$G$1000,'FEED IN PK2'!F134,'7'!$F$3:$F$1000,'FEED IN PK2'!H134)</f>
        <v>0</v>
      </c>
      <c r="Q134" s="62">
        <f>SUMIFS('8'!$P$3:$P$1000,'8'!$G$3:$G$1000,'FEED IN PK2'!F134,'8'!$F$3:$F$1000,'FEED IN PK2'!H134)</f>
        <v>0</v>
      </c>
      <c r="R134" s="62">
        <f>SUMIFS('9'!$P$3:$P$1000,'9'!$G$3:$G$1000,'FEED IN PK2'!F134,'9'!$F$3:$F$1000,'FEED IN PK2'!H134)</f>
        <v>0</v>
      </c>
      <c r="S134" s="62">
        <f>SUMIFS('10'!$P$271:$P$998,'10'!$G$271:$G$998,'FEED IN PK2'!F134,'10'!$F$271:$F$998,'FEED IN PK2'!H134)</f>
        <v>0</v>
      </c>
      <c r="T134" s="62">
        <f>SUMIFS('11'!$P$3:$P$1000,'11'!$G$3:$G$1000,'FEED IN PK2'!F134,'11'!$F$3:$F$1000,'FEED IN PK2'!H134)</f>
        <v>0</v>
      </c>
      <c r="U134" s="62">
        <f>SUMIFS('12'!$P$3:$P$1000,'12'!$G$3:$G$1000,'FEED IN PK2'!F134,'12'!$F$3:$F$1000,'FEED IN PK2'!H134)</f>
        <v>0</v>
      </c>
      <c r="V134" s="62">
        <f>SUMIFS('13'!$P$3:$P$1000,'13'!$G$3:$G$1000,'FEED IN PK2'!F134,'13'!$F$3:$F$1000,'FEED IN PK2'!H134)</f>
        <v>0</v>
      </c>
      <c r="W134" s="62">
        <f>SUMIFS('14'!$P$3:$P$1000,'14'!$G$3:$G$1000,'FEED IN PK2'!F134,'14'!$F$3:$F$1000,'FEED IN PK2'!H134)</f>
        <v>0</v>
      </c>
      <c r="X134" s="62">
        <f>SUMIFS('15'!$P$3:$P$1000,'15'!$G$3:$G$1000,'FEED IN PK2'!F134,'15'!$F$3:$F$1000,'FEED IN PK2'!H134)</f>
        <v>0</v>
      </c>
      <c r="Y134" s="62">
        <f>SUMIFS('16'!$P$77:$P$1000,'16'!$G$77:$G$1000,'FEED IN PK2'!F134,'16'!$F$77:$F$1000,'FEED IN PK2'!H134)</f>
        <v>0</v>
      </c>
      <c r="Z134" s="62">
        <f>SUMIFS('17'!$P$77:$P$998,'17'!$G$77:$G$998,'FEED IN PK2'!F134,'17'!$F$77:$F$998,'FEED IN PK2'!H134)</f>
        <v>0</v>
      </c>
      <c r="AA134" s="62" t="e">
        <f>SUMIFS('18'!$P$3:$P$1000,'18'!$G$324:$G$1000,'FEED IN PK2'!F134,'18'!$F$324:$F$1000,'FEED IN PK2'!H134)</f>
        <v>#VALUE!</v>
      </c>
      <c r="AB134" s="62">
        <f>SUMIFS('19'!$P$3:$P$1000,'19'!$G$3:$G$1000,'FEED IN PK2'!F134,'19'!$F$3:$F$1000,'FEED IN PK2'!H134)</f>
        <v>0</v>
      </c>
      <c r="AC134" s="62" t="e">
        <f>SUMIFS('20'!$P$69:$P$1000,'20'!$G$580:$G$1000,'FEED IN PK2'!F134,'20'!$F$580:$F$1000,'FEED IN PK2'!H134)</f>
        <v>#VALUE!</v>
      </c>
      <c r="AD134" s="62" t="e">
        <f>SUMIFS('21'!$P$34:$P$1000,'21'!$G$387:$G$1000,'FEED IN PK2'!F134,'21'!$F$387:$F$1000,'FEED IN PK2'!H134)</f>
        <v>#VALUE!</v>
      </c>
      <c r="AE134" s="62">
        <f>SUMIFS('22'!$P$3:$P$1000,'22'!$G$3:$G$1000,'FEED IN PK2'!F134,'22'!$F$3:$F$1000,'FEED IN PK2'!H134)</f>
        <v>0</v>
      </c>
      <c r="AF134" s="62">
        <f>SUMIFS('23'!$P$58:$P$999,'23'!$G$58:$G$999,'FEED IN PK2'!F134,'23'!$F$58:$F$999,'FEED IN PK2'!H134)</f>
        <v>0</v>
      </c>
      <c r="AG134" s="62">
        <f>SUMIFS('24'!$P$3:$P$1000,'24'!$G$3:$G$1000,'FEED IN PK2'!F134,'24'!$F$3:$F$1000,'FEED IN PK2'!H134)</f>
        <v>0</v>
      </c>
      <c r="AH134" s="62">
        <f>SUMIFS('25'!$P$237:$P$1000,'25'!$G$237:$G$1000,'FEED IN PK2'!F134,'25'!$F$237:$F$1000,'FEED IN PK2'!H134)</f>
        <v>0</v>
      </c>
      <c r="AI134" s="62">
        <f>SUMIFS('26'!$P$3:$P$1000,'26'!$G$3:$G$1000,'FEED IN PK2'!F134,'26'!$F$3:$F$1000,'FEED IN PK2'!H134)</f>
        <v>0</v>
      </c>
      <c r="AJ134" s="62">
        <f>SUMIFS('27'!$P$71:$P$1000,'27'!$G$71:$G$1000,'FEED IN PK2'!F134,'27'!$F$71:$F$1000,'FEED IN PK2'!H134)</f>
        <v>0</v>
      </c>
      <c r="AK134" s="62">
        <f>SUMIFS('28'!$P$3:$P$1000,'28'!$G$3:$G$1000,'FEED IN PK2'!F134,'28'!$F$3:$F$1000,'FEED IN PK2'!H134)</f>
        <v>0</v>
      </c>
      <c r="AL134" s="62">
        <f>SUMIFS('29'!$P$3:$P$1000,'29'!$G$3:$G$1000,'FEED IN PK2'!F134,'29'!$F$3:$F$1000,'FEED IN PK2'!H134)</f>
        <v>0</v>
      </c>
      <c r="AM134" s="62">
        <f>SUMIFS('30'!$P$3:$P$1000,'30'!$G$3:$G$1000,'FEED IN PK2'!F134,'30'!$F$3:$F$1000,'FEED IN PK2'!H134)</f>
        <v>0</v>
      </c>
      <c r="AN134" s="62">
        <f>SUMIFS('31'!$P$3:$P$1000,'31'!$G$3:$G$1000,'FEED IN PK2'!F134,'31'!$F$3:$F$1000,'FEED IN PK2'!H134)</f>
        <v>0</v>
      </c>
      <c r="AO134" s="50" t="e">
        <f t="shared" si="2"/>
        <v>#VALUE!</v>
      </c>
    </row>
    <row r="135" spans="2:41" ht="15.75" x14ac:dyDescent="0.25">
      <c r="B135" s="17">
        <v>26</v>
      </c>
      <c r="C135" s="19">
        <v>8667</v>
      </c>
      <c r="D135" s="7" t="s">
        <v>33</v>
      </c>
      <c r="E135" s="22">
        <v>25</v>
      </c>
      <c r="F135" s="4">
        <v>8667</v>
      </c>
      <c r="G135" s="9"/>
      <c r="H135" s="70" t="s">
        <v>251</v>
      </c>
      <c r="I135" s="15">
        <v>25</v>
      </c>
      <c r="J135" s="62">
        <f>SUMIFS('1'!$P$3:$P$1000,'1'!$G$3:$G$1000,'FEED IN PK2'!F135,'1'!$F$3:$F$1000,'FEED IN PK2'!H135)</f>
        <v>0</v>
      </c>
      <c r="K135" s="62">
        <f>SUMIFS('2'!$P$69:$P$1000,'2'!$G$69:$G$1000,'FEED IN PK2'!F135,'2'!$F$69:$F$1000,'FEED IN PK2'!H135)</f>
        <v>0</v>
      </c>
      <c r="L135" s="62">
        <f>SUMIFS('3'!$P$3:$P$1000,'3'!$G$3:$G$1000,'FEED IN PK2'!F135,'3'!$F$3:$F$1000,'FEED IN PK2'!H135)</f>
        <v>0</v>
      </c>
      <c r="M135" s="62">
        <f>SUMIFS('4'!$P$69:$P$998,'4'!$G$69:$G$998,'FEED IN PK2'!F135,'4'!$F$69:$F$998,'FEED IN PK2'!H135)</f>
        <v>0</v>
      </c>
      <c r="N135" s="62">
        <f>SUMIFS('5'!$P$63:$P$1000,'5'!$G$63:$G$1000,'FEED IN PK2'!F135,'5'!$F$63:$F$1000,'FEED IN PK2'!H135)</f>
        <v>0</v>
      </c>
      <c r="O135" s="62">
        <f>SUMIFS('6'!$P$3:$P$1000,'6'!$G$3:$G$1000,'FEED IN PK2'!F135,'6'!$F$3:$F$1000,'FEED IN PK2'!H135)</f>
        <v>0</v>
      </c>
      <c r="P135" s="62">
        <f>SUMIFS('7'!$P$3:$P$1000,'7'!$G$3:$G$1000,'FEED IN PK2'!F135,'7'!$F$3:$F$1000,'FEED IN PK2'!H135)</f>
        <v>0</v>
      </c>
      <c r="Q135" s="62">
        <f>SUMIFS('8'!$P$3:$P$1000,'8'!$G$3:$G$1000,'FEED IN PK2'!F135,'8'!$F$3:$F$1000,'FEED IN PK2'!H135)</f>
        <v>0</v>
      </c>
      <c r="R135" s="62">
        <f>SUMIFS('9'!$P$3:$P$1000,'9'!$G$3:$G$1000,'FEED IN PK2'!F135,'9'!$F$3:$F$1000,'FEED IN PK2'!H135)</f>
        <v>0</v>
      </c>
      <c r="S135" s="62">
        <f>SUMIFS('10'!$P$271:$P$998,'10'!$G$271:$G$998,'FEED IN PK2'!F135,'10'!$F$271:$F$998,'FEED IN PK2'!H135)</f>
        <v>0</v>
      </c>
      <c r="T135" s="62">
        <f>SUMIFS('11'!$P$3:$P$1000,'11'!$G$3:$G$1000,'FEED IN PK2'!F135,'11'!$F$3:$F$1000,'FEED IN PK2'!H135)</f>
        <v>0</v>
      </c>
      <c r="U135" s="62">
        <f>SUMIFS('12'!$P$3:$P$1000,'12'!$G$3:$G$1000,'FEED IN PK2'!F135,'12'!$F$3:$F$1000,'FEED IN PK2'!H135)</f>
        <v>0</v>
      </c>
      <c r="V135" s="62">
        <f>SUMIFS('13'!$P$3:$P$1000,'13'!$G$3:$G$1000,'FEED IN PK2'!F135,'13'!$F$3:$F$1000,'FEED IN PK2'!H135)</f>
        <v>0</v>
      </c>
      <c r="W135" s="62">
        <f>SUMIFS('14'!$P$3:$P$1000,'14'!$G$3:$G$1000,'FEED IN PK2'!F135,'14'!$F$3:$F$1000,'FEED IN PK2'!H135)</f>
        <v>0</v>
      </c>
      <c r="X135" s="62">
        <f>SUMIFS('15'!$P$3:$P$1000,'15'!$G$3:$G$1000,'FEED IN PK2'!F135,'15'!$F$3:$F$1000,'FEED IN PK2'!H135)</f>
        <v>0</v>
      </c>
      <c r="Y135" s="62">
        <f>SUMIFS('16'!$P$77:$P$1000,'16'!$G$77:$G$1000,'FEED IN PK2'!F135,'16'!$F$77:$F$1000,'FEED IN PK2'!H135)</f>
        <v>0</v>
      </c>
      <c r="Z135" s="62">
        <f>SUMIFS('17'!$P$77:$P$998,'17'!$G$77:$G$998,'FEED IN PK2'!F135,'17'!$F$77:$F$998,'FEED IN PK2'!H135)</f>
        <v>0</v>
      </c>
      <c r="AA135" s="62" t="e">
        <f>SUMIFS('18'!$P$3:$P$1000,'18'!$G$324:$G$1000,'FEED IN PK2'!F135,'18'!$F$324:$F$1000,'FEED IN PK2'!H135)</f>
        <v>#VALUE!</v>
      </c>
      <c r="AB135" s="62">
        <f>SUMIFS('19'!$P$3:$P$1000,'19'!$G$3:$G$1000,'FEED IN PK2'!F135,'19'!$F$3:$F$1000,'FEED IN PK2'!H135)</f>
        <v>0</v>
      </c>
      <c r="AC135" s="62" t="e">
        <f>SUMIFS('20'!$P$69:$P$1000,'20'!$G$580:$G$1000,'FEED IN PK2'!F135,'20'!$F$580:$F$1000,'FEED IN PK2'!H135)</f>
        <v>#VALUE!</v>
      </c>
      <c r="AD135" s="62" t="e">
        <f>SUMIFS('21'!$P$34:$P$1000,'21'!$G$387:$G$1000,'FEED IN PK2'!F135,'21'!$F$387:$F$1000,'FEED IN PK2'!H135)</f>
        <v>#VALUE!</v>
      </c>
      <c r="AE135" s="62">
        <f>SUMIFS('22'!$P$3:$P$1000,'22'!$G$3:$G$1000,'FEED IN PK2'!F135,'22'!$F$3:$F$1000,'FEED IN PK2'!H135)</f>
        <v>0</v>
      </c>
      <c r="AF135" s="62">
        <f>SUMIFS('23'!$P$58:$P$999,'23'!$G$58:$G$999,'FEED IN PK2'!F135,'23'!$F$58:$F$999,'FEED IN PK2'!H135)</f>
        <v>0</v>
      </c>
      <c r="AG135" s="62">
        <f>SUMIFS('24'!$P$3:$P$1000,'24'!$G$3:$G$1000,'FEED IN PK2'!F135,'24'!$F$3:$F$1000,'FEED IN PK2'!H135)</f>
        <v>0</v>
      </c>
      <c r="AH135" s="62">
        <f>SUMIFS('25'!$P$237:$P$1000,'25'!$G$237:$G$1000,'FEED IN PK2'!F135,'25'!$F$237:$F$1000,'FEED IN PK2'!H135)</f>
        <v>0</v>
      </c>
      <c r="AI135" s="62">
        <f>SUMIFS('26'!$P$3:$P$1000,'26'!$G$3:$G$1000,'FEED IN PK2'!F135,'26'!$F$3:$F$1000,'FEED IN PK2'!H135)</f>
        <v>0</v>
      </c>
      <c r="AJ135" s="62">
        <f>SUMIFS('27'!$P$71:$P$1000,'27'!$G$71:$G$1000,'FEED IN PK2'!F135,'27'!$F$71:$F$1000,'FEED IN PK2'!H135)</f>
        <v>0</v>
      </c>
      <c r="AK135" s="62">
        <f>SUMIFS('28'!$P$3:$P$1000,'28'!$G$3:$G$1000,'FEED IN PK2'!F135,'28'!$F$3:$F$1000,'FEED IN PK2'!H135)</f>
        <v>0</v>
      </c>
      <c r="AL135" s="62">
        <f>SUMIFS('29'!$P$3:$P$1000,'29'!$G$3:$G$1000,'FEED IN PK2'!F135,'29'!$F$3:$F$1000,'FEED IN PK2'!H135)</f>
        <v>0</v>
      </c>
      <c r="AM135" s="62">
        <f>SUMIFS('30'!$P$3:$P$1000,'30'!$G$3:$G$1000,'FEED IN PK2'!F135,'30'!$F$3:$F$1000,'FEED IN PK2'!H135)</f>
        <v>0</v>
      </c>
      <c r="AN135" s="62">
        <f>SUMIFS('31'!$P$3:$P$1000,'31'!$G$3:$G$1000,'FEED IN PK2'!F135,'31'!$F$3:$F$1000,'FEED IN PK2'!H135)</f>
        <v>0</v>
      </c>
      <c r="AO135" s="50" t="e">
        <f t="shared" si="2"/>
        <v>#VALUE!</v>
      </c>
    </row>
    <row r="136" spans="2:41" ht="15.75" x14ac:dyDescent="0.25">
      <c r="B136" s="17">
        <v>27</v>
      </c>
      <c r="C136" s="19" t="s">
        <v>82</v>
      </c>
      <c r="D136" s="7" t="s">
        <v>33</v>
      </c>
      <c r="E136" s="22">
        <v>25</v>
      </c>
      <c r="F136" s="4" t="s">
        <v>82</v>
      </c>
      <c r="G136" s="9"/>
      <c r="H136" s="70" t="s">
        <v>251</v>
      </c>
      <c r="I136" s="15">
        <v>25</v>
      </c>
      <c r="J136" s="62">
        <f>SUMIFS('1'!$P$3:$P$1000,'1'!$G$3:$G$1000,'FEED IN PK2'!F136,'1'!$F$3:$F$1000,'FEED IN PK2'!H136)</f>
        <v>0</v>
      </c>
      <c r="K136" s="62">
        <f>SUMIFS('2'!$P$69:$P$1000,'2'!$G$69:$G$1000,'FEED IN PK2'!F136,'2'!$F$69:$F$1000,'FEED IN PK2'!H136)</f>
        <v>0</v>
      </c>
      <c r="L136" s="62">
        <f>SUMIFS('3'!$P$3:$P$1000,'3'!$G$3:$G$1000,'FEED IN PK2'!F136,'3'!$F$3:$F$1000,'FEED IN PK2'!H136)</f>
        <v>0</v>
      </c>
      <c r="M136" s="62">
        <f>SUMIFS('4'!$P$69:$P$998,'4'!$G$69:$G$998,'FEED IN PK2'!F136,'4'!$F$69:$F$998,'FEED IN PK2'!H136)</f>
        <v>0</v>
      </c>
      <c r="N136" s="62">
        <f>SUMIFS('5'!$P$63:$P$1000,'5'!$G$63:$G$1000,'FEED IN PK2'!F136,'5'!$F$63:$F$1000,'FEED IN PK2'!H136)</f>
        <v>0</v>
      </c>
      <c r="O136" s="62">
        <f>SUMIFS('6'!$P$3:$P$1000,'6'!$G$3:$G$1000,'FEED IN PK2'!F136,'6'!$F$3:$F$1000,'FEED IN PK2'!H136)</f>
        <v>0</v>
      </c>
      <c r="P136" s="62">
        <f>SUMIFS('7'!$P$3:$P$1000,'7'!$G$3:$G$1000,'FEED IN PK2'!F136,'7'!$F$3:$F$1000,'FEED IN PK2'!H136)</f>
        <v>0</v>
      </c>
      <c r="Q136" s="62">
        <f>SUMIFS('8'!$P$3:$P$1000,'8'!$G$3:$G$1000,'FEED IN PK2'!F136,'8'!$F$3:$F$1000,'FEED IN PK2'!H136)</f>
        <v>0</v>
      </c>
      <c r="R136" s="62">
        <f>SUMIFS('9'!$P$3:$P$1000,'9'!$G$3:$G$1000,'FEED IN PK2'!F136,'9'!$F$3:$F$1000,'FEED IN PK2'!H136)</f>
        <v>0</v>
      </c>
      <c r="S136" s="62">
        <f>SUMIFS('10'!$P$271:$P$998,'10'!$G$271:$G$998,'FEED IN PK2'!F136,'10'!$F$271:$F$998,'FEED IN PK2'!H136)</f>
        <v>0</v>
      </c>
      <c r="T136" s="62">
        <f>SUMIFS('11'!$P$3:$P$1000,'11'!$G$3:$G$1000,'FEED IN PK2'!F136,'11'!$F$3:$F$1000,'FEED IN PK2'!H136)</f>
        <v>0</v>
      </c>
      <c r="U136" s="62">
        <f>SUMIFS('12'!$P$3:$P$1000,'12'!$G$3:$G$1000,'FEED IN PK2'!F136,'12'!$F$3:$F$1000,'FEED IN PK2'!H136)</f>
        <v>0</v>
      </c>
      <c r="V136" s="62">
        <f>SUMIFS('13'!$P$3:$P$1000,'13'!$G$3:$G$1000,'FEED IN PK2'!F136,'13'!$F$3:$F$1000,'FEED IN PK2'!H136)</f>
        <v>0</v>
      </c>
      <c r="W136" s="62">
        <f>SUMIFS('14'!$P$3:$P$1000,'14'!$G$3:$G$1000,'FEED IN PK2'!F136,'14'!$F$3:$F$1000,'FEED IN PK2'!H136)</f>
        <v>0</v>
      </c>
      <c r="X136" s="62">
        <f>SUMIFS('15'!$P$3:$P$1000,'15'!$G$3:$G$1000,'FEED IN PK2'!F136,'15'!$F$3:$F$1000,'FEED IN PK2'!H136)</f>
        <v>0</v>
      </c>
      <c r="Y136" s="62">
        <f>SUMIFS('16'!$P$77:$P$1000,'16'!$G$77:$G$1000,'FEED IN PK2'!F136,'16'!$F$77:$F$1000,'FEED IN PK2'!H136)</f>
        <v>0</v>
      </c>
      <c r="Z136" s="62">
        <f>SUMIFS('17'!$P$77:$P$998,'17'!$G$77:$G$998,'FEED IN PK2'!F136,'17'!$F$77:$F$998,'FEED IN PK2'!H136)</f>
        <v>0</v>
      </c>
      <c r="AA136" s="62" t="e">
        <f>SUMIFS('18'!$P$3:$P$1000,'18'!$G$324:$G$1000,'FEED IN PK2'!F136,'18'!$F$324:$F$1000,'FEED IN PK2'!H136)</f>
        <v>#VALUE!</v>
      </c>
      <c r="AB136" s="62">
        <f>SUMIFS('19'!$P$3:$P$1000,'19'!$G$3:$G$1000,'FEED IN PK2'!F136,'19'!$F$3:$F$1000,'FEED IN PK2'!H136)</f>
        <v>0</v>
      </c>
      <c r="AC136" s="62" t="e">
        <f>SUMIFS('20'!$P$69:$P$1000,'20'!$G$580:$G$1000,'FEED IN PK2'!F136,'20'!$F$580:$F$1000,'FEED IN PK2'!H136)</f>
        <v>#VALUE!</v>
      </c>
      <c r="AD136" s="62" t="e">
        <f>SUMIFS('21'!$P$34:$P$1000,'21'!$G$387:$G$1000,'FEED IN PK2'!F136,'21'!$F$387:$F$1000,'FEED IN PK2'!H136)</f>
        <v>#VALUE!</v>
      </c>
      <c r="AE136" s="62">
        <f>SUMIFS('22'!$P$3:$P$1000,'22'!$G$3:$G$1000,'FEED IN PK2'!F136,'22'!$F$3:$F$1000,'FEED IN PK2'!H136)</f>
        <v>0</v>
      </c>
      <c r="AF136" s="62">
        <f>SUMIFS('23'!$P$58:$P$999,'23'!$G$58:$G$999,'FEED IN PK2'!F136,'23'!$F$58:$F$999,'FEED IN PK2'!H136)</f>
        <v>0</v>
      </c>
      <c r="AG136" s="62">
        <f>SUMIFS('24'!$P$3:$P$1000,'24'!$G$3:$G$1000,'FEED IN PK2'!F136,'24'!$F$3:$F$1000,'FEED IN PK2'!H136)</f>
        <v>0</v>
      </c>
      <c r="AH136" s="62">
        <f>SUMIFS('25'!$P$237:$P$1000,'25'!$G$237:$G$1000,'FEED IN PK2'!F136,'25'!$F$237:$F$1000,'FEED IN PK2'!H136)</f>
        <v>0</v>
      </c>
      <c r="AI136" s="62">
        <f>SUMIFS('26'!$P$3:$P$1000,'26'!$G$3:$G$1000,'FEED IN PK2'!F136,'26'!$F$3:$F$1000,'FEED IN PK2'!H136)</f>
        <v>0</v>
      </c>
      <c r="AJ136" s="62">
        <f>SUMIFS('27'!$P$71:$P$1000,'27'!$G$71:$G$1000,'FEED IN PK2'!F136,'27'!$F$71:$F$1000,'FEED IN PK2'!H136)</f>
        <v>0</v>
      </c>
      <c r="AK136" s="62">
        <f>SUMIFS('28'!$P$3:$P$1000,'28'!$G$3:$G$1000,'FEED IN PK2'!F136,'28'!$F$3:$F$1000,'FEED IN PK2'!H136)</f>
        <v>0</v>
      </c>
      <c r="AL136" s="62">
        <f>SUMIFS('29'!$P$3:$P$1000,'29'!$G$3:$G$1000,'FEED IN PK2'!F136,'29'!$F$3:$F$1000,'FEED IN PK2'!H136)</f>
        <v>0</v>
      </c>
      <c r="AM136" s="62">
        <f>SUMIFS('30'!$P$3:$P$1000,'30'!$G$3:$G$1000,'FEED IN PK2'!F136,'30'!$F$3:$F$1000,'FEED IN PK2'!H136)</f>
        <v>0</v>
      </c>
      <c r="AN136" s="62">
        <f>SUMIFS('31'!$P$3:$P$1000,'31'!$G$3:$G$1000,'FEED IN PK2'!F136,'31'!$F$3:$F$1000,'FEED IN PK2'!H136)</f>
        <v>0</v>
      </c>
      <c r="AO136" s="50" t="e">
        <f t="shared" ref="AO136:AO208" si="3">SUM(J136:AN136)</f>
        <v>#VALUE!</v>
      </c>
    </row>
    <row r="137" spans="2:41" ht="18.75" x14ac:dyDescent="0.25">
      <c r="B137" s="60" t="s">
        <v>83</v>
      </c>
      <c r="C137" s="63"/>
      <c r="D137" s="63"/>
      <c r="E137" s="63"/>
      <c r="F137" s="63"/>
      <c r="G137" s="63"/>
      <c r="H137" s="70" t="s">
        <v>251</v>
      </c>
      <c r="I137" s="63"/>
      <c r="J137" s="62">
        <f>SUMIFS('1'!$P$3:$P$1000,'1'!$G$3:$G$1000,'FEED IN PK2'!F137,'1'!$F$3:$F$1000,'FEED IN PK2'!H137)</f>
        <v>0</v>
      </c>
      <c r="K137" s="62">
        <f>SUMIFS('2'!$P$69:$P$1000,'2'!$G$69:$G$1000,'FEED IN PK2'!F137,'2'!$F$69:$F$1000,'FEED IN PK2'!H137)</f>
        <v>0</v>
      </c>
      <c r="L137" s="62">
        <f>SUMIFS('3'!$P$3:$P$1000,'3'!$G$3:$G$1000,'FEED IN PK2'!F137,'3'!$F$3:$F$1000,'FEED IN PK2'!H137)</f>
        <v>0</v>
      </c>
      <c r="M137" s="62">
        <f>SUMIFS('4'!$P$69:$P$998,'4'!$G$69:$G$998,'FEED IN PK2'!F137,'4'!$F$69:$F$998,'FEED IN PK2'!H137)</f>
        <v>0</v>
      </c>
      <c r="N137" s="62">
        <f>SUMIFS('5'!$P$63:$P$1000,'5'!$G$63:$G$1000,'FEED IN PK2'!F137,'5'!$F$63:$F$1000,'FEED IN PK2'!H137)</f>
        <v>0</v>
      </c>
      <c r="O137" s="62">
        <f>SUMIFS('6'!$P$3:$P$1000,'6'!$G$3:$G$1000,'FEED IN PK2'!F137,'6'!$F$3:$F$1000,'FEED IN PK2'!H137)</f>
        <v>0</v>
      </c>
      <c r="P137" s="62">
        <f>SUMIFS('7'!$P$3:$P$1000,'7'!$G$3:$G$1000,'FEED IN PK2'!F137,'7'!$F$3:$F$1000,'FEED IN PK2'!H137)</f>
        <v>0</v>
      </c>
      <c r="Q137" s="62">
        <f>SUMIFS('8'!$P$3:$P$1000,'8'!$G$3:$G$1000,'FEED IN PK2'!F137,'8'!$F$3:$F$1000,'FEED IN PK2'!H137)</f>
        <v>0</v>
      </c>
      <c r="R137" s="62">
        <f>SUMIFS('9'!$P$3:$P$1000,'9'!$G$3:$G$1000,'FEED IN PK2'!F137,'9'!$F$3:$F$1000,'FEED IN PK2'!H137)</f>
        <v>0</v>
      </c>
      <c r="S137" s="62">
        <f>SUMIFS('10'!$P$271:$P$998,'10'!$G$271:$G$998,'FEED IN PK2'!F137,'10'!$F$271:$F$998,'FEED IN PK2'!H137)</f>
        <v>0</v>
      </c>
      <c r="T137" s="62">
        <f>SUMIFS('11'!$P$3:$P$1000,'11'!$G$3:$G$1000,'FEED IN PK2'!F137,'11'!$F$3:$F$1000,'FEED IN PK2'!H137)</f>
        <v>0</v>
      </c>
      <c r="U137" s="62">
        <f>SUMIFS('12'!$P$3:$P$1000,'12'!$G$3:$G$1000,'FEED IN PK2'!F137,'12'!$F$3:$F$1000,'FEED IN PK2'!H137)</f>
        <v>0</v>
      </c>
      <c r="V137" s="62">
        <f>SUMIFS('13'!$P$3:$P$1000,'13'!$G$3:$G$1000,'FEED IN PK2'!F137,'13'!$F$3:$F$1000,'FEED IN PK2'!H137)</f>
        <v>0</v>
      </c>
      <c r="W137" s="62">
        <f>SUMIFS('14'!$P$3:$P$1000,'14'!$G$3:$G$1000,'FEED IN PK2'!F137,'14'!$F$3:$F$1000,'FEED IN PK2'!H137)</f>
        <v>0</v>
      </c>
      <c r="X137" s="62">
        <f>SUMIFS('15'!$P$3:$P$1000,'15'!$G$3:$G$1000,'FEED IN PK2'!F137,'15'!$F$3:$F$1000,'FEED IN PK2'!H137)</f>
        <v>0</v>
      </c>
      <c r="Y137" s="62">
        <f>SUMIFS('16'!$P$77:$P$1000,'16'!$G$77:$G$1000,'FEED IN PK2'!F137,'16'!$F$77:$F$1000,'FEED IN PK2'!H137)</f>
        <v>0</v>
      </c>
      <c r="Z137" s="62">
        <f>SUMIFS('17'!$P$77:$P$998,'17'!$G$77:$G$998,'FEED IN PK2'!F137,'17'!$F$77:$F$998,'FEED IN PK2'!H137)</f>
        <v>0</v>
      </c>
      <c r="AA137" s="62" t="e">
        <f>SUMIFS('18'!$P$3:$P$1000,'18'!$G$324:$G$1000,'FEED IN PK2'!F137,'18'!$F$324:$F$1000,'FEED IN PK2'!H137)</f>
        <v>#VALUE!</v>
      </c>
      <c r="AB137" s="62">
        <f>SUMIFS('19'!$P$3:$P$1000,'19'!$G$3:$G$1000,'FEED IN PK2'!F137,'19'!$F$3:$F$1000,'FEED IN PK2'!H137)</f>
        <v>0</v>
      </c>
      <c r="AC137" s="62" t="e">
        <f>SUMIFS('20'!$P$69:$P$1000,'20'!$G$580:$G$1000,'FEED IN PK2'!F137,'20'!$F$580:$F$1000,'FEED IN PK2'!H137)</f>
        <v>#VALUE!</v>
      </c>
      <c r="AD137" s="62" t="e">
        <f>SUMIFS('21'!$P$34:$P$1000,'21'!$G$387:$G$1000,'FEED IN PK2'!F137,'21'!$F$387:$F$1000,'FEED IN PK2'!H137)</f>
        <v>#VALUE!</v>
      </c>
      <c r="AE137" s="62">
        <f>SUMIFS('22'!$P$3:$P$1000,'22'!$G$3:$G$1000,'FEED IN PK2'!F137,'22'!$F$3:$F$1000,'FEED IN PK2'!H137)</f>
        <v>0</v>
      </c>
      <c r="AF137" s="62">
        <f>SUMIFS('23'!$P$58:$P$999,'23'!$G$58:$G$999,'FEED IN PK2'!F137,'23'!$F$58:$F$999,'FEED IN PK2'!H137)</f>
        <v>0</v>
      </c>
      <c r="AG137" s="62">
        <f>SUMIFS('24'!$P$3:$P$1000,'24'!$G$3:$G$1000,'FEED IN PK2'!F137,'24'!$F$3:$F$1000,'FEED IN PK2'!H137)</f>
        <v>0</v>
      </c>
      <c r="AH137" s="62">
        <f>SUMIFS('25'!$P$237:$P$1000,'25'!$G$237:$G$1000,'FEED IN PK2'!F137,'25'!$F$237:$F$1000,'FEED IN PK2'!H137)</f>
        <v>0</v>
      </c>
      <c r="AI137" s="62">
        <f>SUMIFS('26'!$P$3:$P$1000,'26'!$G$3:$G$1000,'FEED IN PK2'!F137,'26'!$F$3:$F$1000,'FEED IN PK2'!H137)</f>
        <v>0</v>
      </c>
      <c r="AJ137" s="62">
        <f>SUMIFS('27'!$P$71:$P$1000,'27'!$G$71:$G$1000,'FEED IN PK2'!F137,'27'!$F$71:$F$1000,'FEED IN PK2'!H137)</f>
        <v>0</v>
      </c>
      <c r="AK137" s="62">
        <f>SUMIFS('28'!$P$3:$P$1000,'28'!$G$3:$G$1000,'FEED IN PK2'!F137,'28'!$F$3:$F$1000,'FEED IN PK2'!H137)</f>
        <v>0</v>
      </c>
      <c r="AL137" s="62">
        <f>SUMIFS('29'!$P$3:$P$1000,'29'!$G$3:$G$1000,'FEED IN PK2'!F137,'29'!$F$3:$F$1000,'FEED IN PK2'!H137)</f>
        <v>0</v>
      </c>
      <c r="AM137" s="62">
        <f>SUMIFS('30'!$P$3:$P$1000,'30'!$G$3:$G$1000,'FEED IN PK2'!F137,'30'!$F$3:$F$1000,'FEED IN PK2'!H137)</f>
        <v>0</v>
      </c>
      <c r="AN137" s="62">
        <f>SUMIFS('31'!$P$3:$P$1000,'31'!$G$3:$G$1000,'FEED IN PK2'!F137,'31'!$F$3:$F$1000,'FEED IN PK2'!H137)</f>
        <v>0</v>
      </c>
      <c r="AO137" s="50" t="e">
        <f t="shared" si="3"/>
        <v>#VALUE!</v>
      </c>
    </row>
    <row r="138" spans="2:41" ht="15.75" x14ac:dyDescent="0.25">
      <c r="B138" s="5">
        <v>1</v>
      </c>
      <c r="C138" s="6" t="s">
        <v>84</v>
      </c>
      <c r="D138" s="7" t="s">
        <v>13</v>
      </c>
      <c r="E138" s="8">
        <v>50</v>
      </c>
      <c r="F138" s="24" t="s">
        <v>84</v>
      </c>
      <c r="G138" s="9"/>
      <c r="H138" s="70" t="s">
        <v>251</v>
      </c>
      <c r="I138" s="15">
        <v>50</v>
      </c>
      <c r="J138" s="62">
        <f>SUMIFS('1'!$P$3:$P$1000,'1'!$G$3:$G$1000,'FEED IN PK2'!F138,'1'!$F$3:$F$1000,'FEED IN PK2'!H138)</f>
        <v>0</v>
      </c>
      <c r="K138" s="62">
        <f>SUMIFS('2'!$P$69:$P$1000,'2'!$G$69:$G$1000,'FEED IN PK2'!F138,'2'!$F$69:$F$1000,'FEED IN PK2'!H138)</f>
        <v>0</v>
      </c>
      <c r="L138" s="62">
        <f>SUMIFS('3'!$P$3:$P$1000,'3'!$G$3:$G$1000,'FEED IN PK2'!F138,'3'!$F$3:$F$1000,'FEED IN PK2'!H138)</f>
        <v>0</v>
      </c>
      <c r="M138" s="62">
        <f>SUMIFS('4'!$P$69:$P$998,'4'!$G$69:$G$998,'FEED IN PK2'!F138,'4'!$F$69:$F$998,'FEED IN PK2'!H138)</f>
        <v>0</v>
      </c>
      <c r="N138" s="62">
        <f>SUMIFS('5'!$P$63:$P$1000,'5'!$G$63:$G$1000,'FEED IN PK2'!F138,'5'!$F$63:$F$1000,'FEED IN PK2'!H138)</f>
        <v>0</v>
      </c>
      <c r="O138" s="62">
        <f>SUMIFS('6'!$P$3:$P$1000,'6'!$G$3:$G$1000,'FEED IN PK2'!F138,'6'!$F$3:$F$1000,'FEED IN PK2'!H138)</f>
        <v>0</v>
      </c>
      <c r="P138" s="62">
        <f>SUMIFS('7'!$P$3:$P$1000,'7'!$G$3:$G$1000,'FEED IN PK2'!F138,'7'!$F$3:$F$1000,'FEED IN PK2'!H138)</f>
        <v>0</v>
      </c>
      <c r="Q138" s="62">
        <f>SUMIFS('8'!$P$3:$P$1000,'8'!$G$3:$G$1000,'FEED IN PK2'!F138,'8'!$F$3:$F$1000,'FEED IN PK2'!H138)</f>
        <v>0</v>
      </c>
      <c r="R138" s="62">
        <f>SUMIFS('9'!$P$3:$P$1000,'9'!$G$3:$G$1000,'FEED IN PK2'!F138,'9'!$F$3:$F$1000,'FEED IN PK2'!H138)</f>
        <v>0</v>
      </c>
      <c r="S138" s="62">
        <f>SUMIFS('10'!$P$271:$P$998,'10'!$G$271:$G$998,'FEED IN PK2'!F138,'10'!$F$271:$F$998,'FEED IN PK2'!H138)</f>
        <v>0</v>
      </c>
      <c r="T138" s="62">
        <f>SUMIFS('11'!$P$3:$P$1000,'11'!$G$3:$G$1000,'FEED IN PK2'!F138,'11'!$F$3:$F$1000,'FEED IN PK2'!H138)</f>
        <v>0</v>
      </c>
      <c r="U138" s="62">
        <f>SUMIFS('12'!$P$3:$P$1000,'12'!$G$3:$G$1000,'FEED IN PK2'!F138,'12'!$F$3:$F$1000,'FEED IN PK2'!H138)</f>
        <v>0</v>
      </c>
      <c r="V138" s="62">
        <f>SUMIFS('13'!$P$3:$P$1000,'13'!$G$3:$G$1000,'FEED IN PK2'!F138,'13'!$F$3:$F$1000,'FEED IN PK2'!H138)</f>
        <v>0</v>
      </c>
      <c r="W138" s="62">
        <f>SUMIFS('14'!$P$3:$P$1000,'14'!$G$3:$G$1000,'FEED IN PK2'!F138,'14'!$F$3:$F$1000,'FEED IN PK2'!H138)</f>
        <v>0</v>
      </c>
      <c r="X138" s="62">
        <f>SUMIFS('15'!$P$3:$P$1000,'15'!$G$3:$G$1000,'FEED IN PK2'!F138,'15'!$F$3:$F$1000,'FEED IN PK2'!H138)</f>
        <v>0</v>
      </c>
      <c r="Y138" s="62">
        <f>SUMIFS('16'!$P$77:$P$1000,'16'!$G$77:$G$1000,'FEED IN PK2'!F138,'16'!$F$77:$F$1000,'FEED IN PK2'!H138)</f>
        <v>0</v>
      </c>
      <c r="Z138" s="62">
        <f>SUMIFS('17'!$P$77:$P$998,'17'!$G$77:$G$998,'FEED IN PK2'!F138,'17'!$F$77:$F$998,'FEED IN PK2'!H138)</f>
        <v>0</v>
      </c>
      <c r="AA138" s="62" t="e">
        <f>SUMIFS('18'!$P$3:$P$1000,'18'!$G$324:$G$1000,'FEED IN PK2'!F138,'18'!$F$324:$F$1000,'FEED IN PK2'!H138)</f>
        <v>#VALUE!</v>
      </c>
      <c r="AB138" s="62">
        <f>SUMIFS('19'!$P$3:$P$1000,'19'!$G$3:$G$1000,'FEED IN PK2'!F138,'19'!$F$3:$F$1000,'FEED IN PK2'!H138)</f>
        <v>0</v>
      </c>
      <c r="AC138" s="62" t="e">
        <f>SUMIFS('20'!$P$69:$P$1000,'20'!$G$580:$G$1000,'FEED IN PK2'!F138,'20'!$F$580:$F$1000,'FEED IN PK2'!H138)</f>
        <v>#VALUE!</v>
      </c>
      <c r="AD138" s="62" t="e">
        <f>SUMIFS('21'!$P$34:$P$1000,'21'!$G$387:$G$1000,'FEED IN PK2'!F138,'21'!$F$387:$F$1000,'FEED IN PK2'!H138)</f>
        <v>#VALUE!</v>
      </c>
      <c r="AE138" s="62">
        <f>SUMIFS('22'!$P$3:$P$1000,'22'!$G$3:$G$1000,'FEED IN PK2'!F138,'22'!$F$3:$F$1000,'FEED IN PK2'!H138)</f>
        <v>0</v>
      </c>
      <c r="AF138" s="62">
        <f>SUMIFS('23'!$P$58:$P$999,'23'!$G$58:$G$999,'FEED IN PK2'!F138,'23'!$F$58:$F$999,'FEED IN PK2'!H138)</f>
        <v>0</v>
      </c>
      <c r="AG138" s="62">
        <f>SUMIFS('24'!$P$3:$P$1000,'24'!$G$3:$G$1000,'FEED IN PK2'!F138,'24'!$F$3:$F$1000,'FEED IN PK2'!H138)</f>
        <v>0</v>
      </c>
      <c r="AH138" s="62">
        <f>SUMIFS('25'!$P$237:$P$1000,'25'!$G$237:$G$1000,'FEED IN PK2'!F138,'25'!$F$237:$F$1000,'FEED IN PK2'!H138)</f>
        <v>0</v>
      </c>
      <c r="AI138" s="62">
        <f>SUMIFS('26'!$P$3:$P$1000,'26'!$G$3:$G$1000,'FEED IN PK2'!F138,'26'!$F$3:$F$1000,'FEED IN PK2'!H138)</f>
        <v>0</v>
      </c>
      <c r="AJ138" s="62">
        <f>SUMIFS('27'!$P$71:$P$1000,'27'!$G$71:$G$1000,'FEED IN PK2'!F138,'27'!$F$71:$F$1000,'FEED IN PK2'!H138)</f>
        <v>0</v>
      </c>
      <c r="AK138" s="62">
        <f>SUMIFS('28'!$P$3:$P$1000,'28'!$G$3:$G$1000,'FEED IN PK2'!F138,'28'!$F$3:$F$1000,'FEED IN PK2'!H138)</f>
        <v>0</v>
      </c>
      <c r="AL138" s="62">
        <f>SUMIFS('29'!$P$3:$P$1000,'29'!$G$3:$G$1000,'FEED IN PK2'!F138,'29'!$F$3:$F$1000,'FEED IN PK2'!H138)</f>
        <v>0</v>
      </c>
      <c r="AM138" s="62">
        <f>SUMIFS('30'!$P$3:$P$1000,'30'!$G$3:$G$1000,'FEED IN PK2'!F138,'30'!$F$3:$F$1000,'FEED IN PK2'!H138)</f>
        <v>0</v>
      </c>
      <c r="AN138" s="62">
        <f>SUMIFS('31'!$P$3:$P$1000,'31'!$G$3:$G$1000,'FEED IN PK2'!F138,'31'!$F$3:$F$1000,'FEED IN PK2'!H138)</f>
        <v>0</v>
      </c>
      <c r="AO138" s="50" t="e">
        <f t="shared" si="3"/>
        <v>#VALUE!</v>
      </c>
    </row>
    <row r="139" spans="2:41" ht="15.75" x14ac:dyDescent="0.25">
      <c r="B139" s="5">
        <v>2</v>
      </c>
      <c r="C139" s="6" t="s">
        <v>85</v>
      </c>
      <c r="D139" s="7" t="s">
        <v>13</v>
      </c>
      <c r="E139" s="8">
        <v>50</v>
      </c>
      <c r="F139" s="24" t="s">
        <v>85</v>
      </c>
      <c r="G139" s="9"/>
      <c r="H139" s="70" t="s">
        <v>251</v>
      </c>
      <c r="I139" s="15">
        <v>50</v>
      </c>
      <c r="J139" s="62">
        <f>SUMIFS('1'!$P$3:$P$1000,'1'!$G$3:$G$1000,'FEED IN PK2'!F139,'1'!$F$3:$F$1000,'FEED IN PK2'!H139)</f>
        <v>0</v>
      </c>
      <c r="K139" s="62">
        <f>SUMIFS('2'!$P$69:$P$1000,'2'!$G$69:$G$1000,'FEED IN PK2'!F139,'2'!$F$69:$F$1000,'FEED IN PK2'!H139)</f>
        <v>0</v>
      </c>
      <c r="L139" s="62">
        <f>SUMIFS('3'!$P$3:$P$1000,'3'!$G$3:$G$1000,'FEED IN PK2'!F139,'3'!$F$3:$F$1000,'FEED IN PK2'!H139)</f>
        <v>0</v>
      </c>
      <c r="M139" s="62">
        <f>SUMIFS('4'!$P$69:$P$998,'4'!$G$69:$G$998,'FEED IN PK2'!F139,'4'!$F$69:$F$998,'FEED IN PK2'!H139)</f>
        <v>0</v>
      </c>
      <c r="N139" s="62">
        <f>SUMIFS('5'!$P$63:$P$1000,'5'!$G$63:$G$1000,'FEED IN PK2'!F139,'5'!$F$63:$F$1000,'FEED IN PK2'!H139)</f>
        <v>0</v>
      </c>
      <c r="O139" s="62">
        <f>SUMIFS('6'!$P$3:$P$1000,'6'!$G$3:$G$1000,'FEED IN PK2'!F139,'6'!$F$3:$F$1000,'FEED IN PK2'!H139)</f>
        <v>0</v>
      </c>
      <c r="P139" s="62">
        <f>SUMIFS('7'!$P$3:$P$1000,'7'!$G$3:$G$1000,'FEED IN PK2'!F139,'7'!$F$3:$F$1000,'FEED IN PK2'!H139)</f>
        <v>0</v>
      </c>
      <c r="Q139" s="62">
        <f>SUMIFS('8'!$P$3:$P$1000,'8'!$G$3:$G$1000,'FEED IN PK2'!F139,'8'!$F$3:$F$1000,'FEED IN PK2'!H139)</f>
        <v>0</v>
      </c>
      <c r="R139" s="62">
        <f>SUMIFS('9'!$P$3:$P$1000,'9'!$G$3:$G$1000,'FEED IN PK2'!F139,'9'!$F$3:$F$1000,'FEED IN PK2'!H139)</f>
        <v>0</v>
      </c>
      <c r="S139" s="62">
        <f>SUMIFS('10'!$P$271:$P$998,'10'!$G$271:$G$998,'FEED IN PK2'!F139,'10'!$F$271:$F$998,'FEED IN PK2'!H139)</f>
        <v>0</v>
      </c>
      <c r="T139" s="62">
        <f>SUMIFS('11'!$P$3:$P$1000,'11'!$G$3:$G$1000,'FEED IN PK2'!F139,'11'!$F$3:$F$1000,'FEED IN PK2'!H139)</f>
        <v>0</v>
      </c>
      <c r="U139" s="62">
        <f>SUMIFS('12'!$P$3:$P$1000,'12'!$G$3:$G$1000,'FEED IN PK2'!F139,'12'!$F$3:$F$1000,'FEED IN PK2'!H139)</f>
        <v>0</v>
      </c>
      <c r="V139" s="62">
        <f>SUMIFS('13'!$P$3:$P$1000,'13'!$G$3:$G$1000,'FEED IN PK2'!F139,'13'!$F$3:$F$1000,'FEED IN PK2'!H139)</f>
        <v>0</v>
      </c>
      <c r="W139" s="62">
        <f>SUMIFS('14'!$P$3:$P$1000,'14'!$G$3:$G$1000,'FEED IN PK2'!F139,'14'!$F$3:$F$1000,'FEED IN PK2'!H139)</f>
        <v>0</v>
      </c>
      <c r="X139" s="62">
        <f>SUMIFS('15'!$P$3:$P$1000,'15'!$G$3:$G$1000,'FEED IN PK2'!F139,'15'!$F$3:$F$1000,'FEED IN PK2'!H139)</f>
        <v>0</v>
      </c>
      <c r="Y139" s="62">
        <f>SUMIFS('16'!$P$77:$P$1000,'16'!$G$77:$G$1000,'FEED IN PK2'!F139,'16'!$F$77:$F$1000,'FEED IN PK2'!H139)</f>
        <v>0</v>
      </c>
      <c r="Z139" s="62">
        <f>SUMIFS('17'!$P$77:$P$998,'17'!$G$77:$G$998,'FEED IN PK2'!F139,'17'!$F$77:$F$998,'FEED IN PK2'!H139)</f>
        <v>0</v>
      </c>
      <c r="AA139" s="62" t="e">
        <f>SUMIFS('18'!$P$3:$P$1000,'18'!$G$324:$G$1000,'FEED IN PK2'!F139,'18'!$F$324:$F$1000,'FEED IN PK2'!H139)</f>
        <v>#VALUE!</v>
      </c>
      <c r="AB139" s="62">
        <f>SUMIFS('19'!$P$3:$P$1000,'19'!$G$3:$G$1000,'FEED IN PK2'!F139,'19'!$F$3:$F$1000,'FEED IN PK2'!H139)</f>
        <v>0</v>
      </c>
      <c r="AC139" s="62" t="e">
        <f>SUMIFS('20'!$P$69:$P$1000,'20'!$G$580:$G$1000,'FEED IN PK2'!F139,'20'!$F$580:$F$1000,'FEED IN PK2'!H139)</f>
        <v>#VALUE!</v>
      </c>
      <c r="AD139" s="62" t="e">
        <f>SUMIFS('21'!$P$34:$P$1000,'21'!$G$387:$G$1000,'FEED IN PK2'!F139,'21'!$F$387:$F$1000,'FEED IN PK2'!H139)</f>
        <v>#VALUE!</v>
      </c>
      <c r="AE139" s="62">
        <f>SUMIFS('22'!$P$3:$P$1000,'22'!$G$3:$G$1000,'FEED IN PK2'!F139,'22'!$F$3:$F$1000,'FEED IN PK2'!H139)</f>
        <v>0</v>
      </c>
      <c r="AF139" s="62">
        <f>SUMIFS('23'!$P$58:$P$999,'23'!$G$58:$G$999,'FEED IN PK2'!F139,'23'!$F$58:$F$999,'FEED IN PK2'!H139)</f>
        <v>0</v>
      </c>
      <c r="AG139" s="62">
        <f>SUMIFS('24'!$P$3:$P$1000,'24'!$G$3:$G$1000,'FEED IN PK2'!F139,'24'!$F$3:$F$1000,'FEED IN PK2'!H139)</f>
        <v>0</v>
      </c>
      <c r="AH139" s="62">
        <f>SUMIFS('25'!$P$237:$P$1000,'25'!$G$237:$G$1000,'FEED IN PK2'!F139,'25'!$F$237:$F$1000,'FEED IN PK2'!H139)</f>
        <v>0</v>
      </c>
      <c r="AI139" s="62">
        <f>SUMIFS('26'!$P$3:$P$1000,'26'!$G$3:$G$1000,'FEED IN PK2'!F139,'26'!$F$3:$F$1000,'FEED IN PK2'!H139)</f>
        <v>0</v>
      </c>
      <c r="AJ139" s="62">
        <f>SUMIFS('27'!$P$71:$P$1000,'27'!$G$71:$G$1000,'FEED IN PK2'!F139,'27'!$F$71:$F$1000,'FEED IN PK2'!H139)</f>
        <v>0</v>
      </c>
      <c r="AK139" s="62">
        <f>SUMIFS('28'!$P$3:$P$1000,'28'!$G$3:$G$1000,'FEED IN PK2'!F139,'28'!$F$3:$F$1000,'FEED IN PK2'!H139)</f>
        <v>0</v>
      </c>
      <c r="AL139" s="62">
        <f>SUMIFS('29'!$P$3:$P$1000,'29'!$G$3:$G$1000,'FEED IN PK2'!F139,'29'!$F$3:$F$1000,'FEED IN PK2'!H139)</f>
        <v>0</v>
      </c>
      <c r="AM139" s="62">
        <f>SUMIFS('30'!$P$3:$P$1000,'30'!$G$3:$G$1000,'FEED IN PK2'!F139,'30'!$F$3:$F$1000,'FEED IN PK2'!H139)</f>
        <v>0</v>
      </c>
      <c r="AN139" s="62">
        <f>SUMIFS('31'!$P$3:$P$1000,'31'!$G$3:$G$1000,'FEED IN PK2'!F139,'31'!$F$3:$F$1000,'FEED IN PK2'!H139)</f>
        <v>0</v>
      </c>
      <c r="AO139" s="50" t="e">
        <f t="shared" si="3"/>
        <v>#VALUE!</v>
      </c>
    </row>
    <row r="140" spans="2:41" ht="15.75" x14ac:dyDescent="0.25">
      <c r="B140" s="5">
        <v>3</v>
      </c>
      <c r="C140" s="6" t="s">
        <v>86</v>
      </c>
      <c r="D140" s="7" t="s">
        <v>13</v>
      </c>
      <c r="E140" s="8">
        <v>50</v>
      </c>
      <c r="F140" s="24" t="s">
        <v>86</v>
      </c>
      <c r="G140" s="9"/>
      <c r="H140" s="70" t="s">
        <v>251</v>
      </c>
      <c r="I140" s="15">
        <v>50</v>
      </c>
      <c r="J140" s="62">
        <f>SUMIFS('1'!$P$3:$P$1000,'1'!$G$3:$G$1000,'FEED IN PK2'!F140,'1'!$F$3:$F$1000,'FEED IN PK2'!H140)</f>
        <v>0</v>
      </c>
      <c r="K140" s="62">
        <f>SUMIFS('2'!$P$69:$P$1000,'2'!$G$69:$G$1000,'FEED IN PK2'!F140,'2'!$F$69:$F$1000,'FEED IN PK2'!H140)</f>
        <v>0</v>
      </c>
      <c r="L140" s="62">
        <f>SUMIFS('3'!$P$3:$P$1000,'3'!$G$3:$G$1000,'FEED IN PK2'!F140,'3'!$F$3:$F$1000,'FEED IN PK2'!H140)</f>
        <v>0</v>
      </c>
      <c r="M140" s="62">
        <f>SUMIFS('4'!$P$69:$P$998,'4'!$G$69:$G$998,'FEED IN PK2'!F140,'4'!$F$69:$F$998,'FEED IN PK2'!H140)-M141</f>
        <v>0</v>
      </c>
      <c r="N140" s="62">
        <f>SUMIFS('5'!$P$63:$P$1000,'5'!$G$63:$G$1000,'FEED IN PK2'!F140,'5'!$F$63:$F$1000,'FEED IN PK2'!H140)</f>
        <v>0</v>
      </c>
      <c r="O140" s="62">
        <f>SUMIFS('6'!$P$3:$P$1000,'6'!$G$3:$G$1000,'FEED IN PK2'!F140,'6'!$F$3:$F$1000,'FEED IN PK2'!H140)</f>
        <v>0</v>
      </c>
      <c r="P140" s="62">
        <f>SUMIFS('7'!$P$3:$P$1000,'7'!$G$3:$G$1000,'FEED IN PK2'!F140,'7'!$F$3:$F$1000,'FEED IN PK2'!H140)</f>
        <v>0</v>
      </c>
      <c r="Q140" s="62">
        <f>SUMIFS('8'!$P$3:$P$1000,'8'!$G$3:$G$1000,'FEED IN PK2'!F140,'8'!$F$3:$F$1000,'FEED IN PK2'!H140)</f>
        <v>0</v>
      </c>
      <c r="R140" s="62">
        <f>SUMIFS('9'!$P$3:$P$1000,'9'!$G$3:$G$1000,'FEED IN PK2'!F140,'9'!$F$3:$F$1000,'FEED IN PK2'!H140)</f>
        <v>0</v>
      </c>
      <c r="S140" s="62">
        <f>SUMIFS('10'!$P$271:$P$998,'10'!$G$271:$G$998,'FEED IN PK2'!F140,'10'!$F$271:$F$998,'FEED IN PK2'!H140)</f>
        <v>0</v>
      </c>
      <c r="T140" s="62">
        <f>SUMIFS('11'!$P$3:$P$1000,'11'!$G$3:$G$1000,'FEED IN PK2'!F140,'11'!$F$3:$F$1000,'FEED IN PK2'!H140)</f>
        <v>0</v>
      </c>
      <c r="U140" s="62">
        <f>SUMIFS('12'!$P$3:$P$1000,'12'!$G$3:$G$1000,'FEED IN PK2'!F140,'12'!$F$3:$F$1000,'FEED IN PK2'!H140)</f>
        <v>0</v>
      </c>
      <c r="V140" s="62">
        <f>SUMIFS('13'!$P$3:$P$1000,'13'!$G$3:$G$1000,'FEED IN PK2'!F140,'13'!$F$3:$F$1000,'FEED IN PK2'!H140)</f>
        <v>0</v>
      </c>
      <c r="W140" s="62">
        <f>SUMIFS('14'!$P$3:$P$1000,'14'!$G$3:$G$1000,'FEED IN PK2'!F140,'14'!$F$3:$F$1000,'FEED IN PK2'!H140)</f>
        <v>0</v>
      </c>
      <c r="X140" s="62">
        <f>SUMIFS('15'!$P$3:$P$1000,'15'!$G$3:$G$1000,'FEED IN PK2'!F140,'15'!$F$3:$F$1000,'FEED IN PK2'!H140)</f>
        <v>0</v>
      </c>
      <c r="Y140" s="62">
        <f>SUMIFS('16'!$P$77:$P$1000,'16'!$G$77:$G$1000,'FEED IN PK2'!F140,'16'!$F$77:$F$1000,'FEED IN PK2'!H140)</f>
        <v>0</v>
      </c>
      <c r="Z140" s="62">
        <f>SUMIFS('17'!$P$77:$P$998,'17'!$G$77:$G$998,'FEED IN PK2'!F140,'17'!$F$77:$F$998,'FEED IN PK2'!H140)</f>
        <v>0</v>
      </c>
      <c r="AA140" s="62" t="e">
        <f>SUMIFS('18'!$P$3:$P$1000,'18'!$G$324:$G$1000,'FEED IN PK2'!F140,'18'!$F$324:$F$1000,'FEED IN PK2'!H140)</f>
        <v>#VALUE!</v>
      </c>
      <c r="AB140" s="62">
        <f>SUMIFS('19'!$P$3:$P$1000,'19'!$G$3:$G$1000,'FEED IN PK2'!F140,'19'!$F$3:$F$1000,'FEED IN PK2'!H140)</f>
        <v>0</v>
      </c>
      <c r="AC140" s="62" t="e">
        <f>SUMIFS('20'!$P$69:$P$1000,'20'!$G$580:$G$1000,'FEED IN PK2'!F140,'20'!$F$580:$F$1000,'FEED IN PK2'!H140)</f>
        <v>#VALUE!</v>
      </c>
      <c r="AD140" s="62" t="e">
        <f>SUMIFS('21'!$P$34:$P$1000,'21'!$G$387:$G$1000,'FEED IN PK2'!F140,'21'!$F$387:$F$1000,'FEED IN PK2'!H140)</f>
        <v>#VALUE!</v>
      </c>
      <c r="AE140" s="62">
        <f>SUMIFS('22'!$P$3:$P$1000,'22'!$G$3:$G$1000,'FEED IN PK2'!F140,'22'!$F$3:$F$1000,'FEED IN PK2'!H140)</f>
        <v>0</v>
      </c>
      <c r="AF140" s="62">
        <f>SUMIFS('23'!$P$58:$P$999,'23'!$G$58:$G$999,'FEED IN PK2'!F140,'23'!$F$58:$F$999,'FEED IN PK2'!H140)</f>
        <v>0</v>
      </c>
      <c r="AG140" s="62">
        <f>SUMIFS('24'!$P$3:$P$1000,'24'!$G$3:$G$1000,'FEED IN PK2'!F140,'24'!$F$3:$F$1000,'FEED IN PK2'!H140)</f>
        <v>0</v>
      </c>
      <c r="AH140" s="62">
        <f>SUMIFS('25'!$P$237:$P$1000,'25'!$G$237:$G$1000,'FEED IN PK2'!F140,'25'!$F$237:$F$1000,'FEED IN PK2'!H140)</f>
        <v>0</v>
      </c>
      <c r="AI140" s="62">
        <f>SUMIFS('26'!$P$3:$P$1000,'26'!$G$3:$G$1000,'FEED IN PK2'!F140,'26'!$F$3:$F$1000,'FEED IN PK2'!H140)</f>
        <v>0</v>
      </c>
      <c r="AJ140" s="62">
        <f>SUMIFS('27'!$P$71:$P$1000,'27'!$G$71:$G$1000,'FEED IN PK2'!F140,'27'!$F$71:$F$1000,'FEED IN PK2'!H140)</f>
        <v>0</v>
      </c>
      <c r="AK140" s="62">
        <f>SUMIFS('28'!$P$3:$P$1000,'28'!$G$3:$G$1000,'FEED IN PK2'!F140,'28'!$F$3:$F$1000,'FEED IN PK2'!H140)</f>
        <v>0</v>
      </c>
      <c r="AL140" s="62">
        <f>SUMIFS('29'!$P$3:$P$1000,'29'!$G$3:$G$1000,'FEED IN PK2'!F140,'29'!$F$3:$F$1000,'FEED IN PK2'!H140)</f>
        <v>0</v>
      </c>
      <c r="AM140" s="62">
        <f>SUMIFS('30'!$P$3:$P$1000,'30'!$G$3:$G$1000,'FEED IN PK2'!F140,'30'!$F$3:$F$1000,'FEED IN PK2'!H140)</f>
        <v>0</v>
      </c>
      <c r="AN140" s="62">
        <f>SUMIFS('31'!$P$3:$P$1000,'31'!$G$3:$G$1000,'FEED IN PK2'!F140,'31'!$F$3:$F$1000,'FEED IN PK2'!H140)</f>
        <v>0</v>
      </c>
      <c r="AO140" s="50" t="e">
        <f t="shared" si="3"/>
        <v>#VALUE!</v>
      </c>
    </row>
    <row r="141" spans="2:41" ht="15.75" x14ac:dyDescent="0.25">
      <c r="B141" s="5">
        <v>4</v>
      </c>
      <c r="C141" s="6" t="s">
        <v>87</v>
      </c>
      <c r="D141" s="7" t="s">
        <v>13</v>
      </c>
      <c r="E141" s="8">
        <v>50</v>
      </c>
      <c r="F141" s="24" t="s">
        <v>86</v>
      </c>
      <c r="G141" s="9" t="s">
        <v>88</v>
      </c>
      <c r="H141" s="70" t="s">
        <v>251</v>
      </c>
      <c r="I141" s="15">
        <v>50</v>
      </c>
      <c r="J141" s="62">
        <f>SUMIFS('1'!$P$3:$P$1000,'1'!$G$3:$G$1000,'FEED IN PK2'!F141,'1'!$F$3:$F$1000,'FEED IN PK2'!H141,'1'!$I$3:$I$1000,'FEED IN PK2'!G141)</f>
        <v>0</v>
      </c>
      <c r="K141" s="62">
        <f>SUMIFS('2'!$P$69:$P$1000,'2'!$G$69:$G$1000,'FEED IN PK2'!F141,'2'!$F$69:$F$1000,'FEED IN PK2'!H141,'2'!$I$69:$I$1000,'FEED IN PK2'!G141)</f>
        <v>0</v>
      </c>
      <c r="L141" s="62">
        <f>SUMIFS('3'!$P$3:$P$1000,'3'!$G$3:$G$1000,'FEED IN PK2'!F141,'3'!$F$3:$F$1000,'FEED IN PK2'!H141,'3'!$I$3:$I$1000,'FEED IN PK2'!G141)</f>
        <v>0</v>
      </c>
      <c r="M141" s="62">
        <f>SUMIFS('4'!$P$69:$P$998,'4'!$G$69:$G$998,'FEED IN PK2'!F141,'4'!$F$69:$F$998,'FEED IN PK2'!H141,'4'!$I$69:$I$998,'FEED IN PK2'!G141)</f>
        <v>0</v>
      </c>
      <c r="N141" s="62">
        <f>SUMIFS('5'!$P$63:$P$1000,'5'!$G$63:$G$1000,'FEED IN PK2'!F141,'5'!$F$63:$F$1000,'FEED IN PK2'!H141,'5'!$I$63:$I$1000,'FEED IN PK2'!G141)</f>
        <v>0</v>
      </c>
      <c r="O141" s="62">
        <f>SUMIFS('6'!$P$3:$P$1000,'6'!$G$3:$G$1000,'FEED IN PK2'!F141,'6'!$F$3:$F$1000,'FEED IN PK2'!H141,'6'!$I$3:$I$1000,'FEED IN PK2'!G141)</f>
        <v>0</v>
      </c>
      <c r="P141" s="62">
        <f>SUMIFS('7'!$P$3:$P$1000,'7'!$G$3:$G$1000,'FEED IN PK2'!F141,'7'!$F$3:$F$1000,'FEED IN PK2'!H141,'7'!$I$3:$I$1000,'FEED IN PK2'!G141)</f>
        <v>0</v>
      </c>
      <c r="Q141" s="62">
        <f>SUMIFS('8'!$P$3:$P$1000,'8'!$G$3:$G$1000,'FEED IN PK2'!F141,'8'!$F$3:$F$1000,'FEED IN PK2'!H141,'8'!$I$3:$I$1000,'FEED IN PK2'!G141)</f>
        <v>0</v>
      </c>
      <c r="R141" s="62">
        <f>SUMIFS('9'!$P$3:$P$1000,'9'!$G$3:$G$1000,'FEED IN PK2'!F141,'9'!$F$3:$F$1000,'FEED IN PK2'!H141,'9'!$I$3:$I$1000,'FEED IN PK2'!G141)</f>
        <v>0</v>
      </c>
      <c r="S141" s="62">
        <f>SUMIFS('10'!$P$271:$P$998,'10'!$G$271:$G$998,'FEED IN PK2'!F141,'10'!$F$271:$F$998,'FEED IN PK2'!H141,'10'!$I$271:$I$998,'FEED IN PK2'!G141)</f>
        <v>0</v>
      </c>
      <c r="T141" s="62">
        <f>SUMIFS('11'!$P$3:$P$1000,'11'!$G$3:$G$1000,'FEED IN PK2'!F141,'11'!$F$3:$F$1000,'FEED IN PK2'!H141,'11'!$I$3:$I$1000,'FEED IN PK2'!G141)</f>
        <v>0</v>
      </c>
      <c r="U141" s="62">
        <f>SUMIFS('12'!$P$3:$P$1000,'12'!$G$3:$G$1000,'FEED IN PK2'!F141,'12'!$F$3:$F$1000,'FEED IN PK2'!H141,'12'!$I$3:$I$1000,'FEED IN PK2'!G141)</f>
        <v>0</v>
      </c>
      <c r="V141" s="62">
        <f>SUMIFS('13'!$P$3:$P$1000,'13'!$G$3:$G$1000,'FEED IN PK2'!F141,'13'!$F$3:$F$1000,'FEED IN PK2'!H141,'13'!$I$3:$I$1000,'FEED IN PK2'!G141)</f>
        <v>0</v>
      </c>
      <c r="W141" s="62">
        <f>SUMIFS('14'!$P$3:$P$1000,'14'!$G$3:$G$1000,'FEED IN PK2'!F141,'14'!$F$3:$F$1000,'FEED IN PK2'!H141,'14'!$I$3:$I$1000,'FEED IN PK2'!G141)</f>
        <v>0</v>
      </c>
      <c r="X141" s="62">
        <f>SUMIFS('15'!$P$3:$P$1000,'15'!$G$3:$G$1000,'FEED IN PK2'!F141,'15'!$F$3:$F$1000,'FEED IN PK2'!H141,'15'!$I$3:$I$1000,'FEED IN PK2'!G141)</f>
        <v>0</v>
      </c>
      <c r="Y141" s="62">
        <f>SUMIFS('16'!$P$77:$P$1000,'16'!$G$77:$G$1000,'FEED IN PK2'!F141,'16'!$F$77:$F$1000,'FEED IN PK2'!H141,'16'!$I$77:$I$1000,'FEED IN PK2'!G141)</f>
        <v>0</v>
      </c>
      <c r="Z141" s="62">
        <f>SUMIFS('17'!$P$77:$P$998,'17'!$G$77:$G$998,'FEED IN PK2'!F141,'17'!$F$77:$F$998,'FEED IN PK2'!H141,'17'!$I$77:$I$998,'FEED IN PK2'!G141)</f>
        <v>0</v>
      </c>
      <c r="AA141" s="62" t="e">
        <f>SUMIFS('18'!$P$3:$P$1000,'18'!$G$324:$G$1000,'FEED IN PK2'!F141,'18'!$F$324:$F$1000,'FEED IN PK2'!H141,'18'!$I$324:$I$1000,'FEED IN PK2'!G141)</f>
        <v>#VALUE!</v>
      </c>
      <c r="AB141" s="62">
        <f>SUMIFS('19'!$P$3:$P$1000,'19'!$G$3:$G$1000,'FEED IN PK2'!F141,'19'!$F$3:$F$1000,'FEED IN PK2'!H141,'19'!$I$3:$I$1000,'FEED IN PK2'!G141)</f>
        <v>0</v>
      </c>
      <c r="AC141" s="62" t="e">
        <f>SUMIFS('20'!$P$69:$P$1000,'20'!$G$580:$G$1000,'FEED IN PK2'!F141,'20'!$F$580:$F$1000,'FEED IN PK2'!H141,'20'!$I$580:$I$1000,'FEED IN PK2'!G141)</f>
        <v>#VALUE!</v>
      </c>
      <c r="AD141" s="62" t="e">
        <f>SUMIFS('21'!$P$34:$P$1000,'21'!$G$387:$G$1000,'FEED IN PK2'!F141,'21'!$F$387:$F$1000,'FEED IN PK2'!H141,'21'!$I$387:$I$1000,'FEED IN PK2'!G141)</f>
        <v>#VALUE!</v>
      </c>
      <c r="AE141" s="62">
        <f>SUMIFS('22'!$P$3:$P$1000,'22'!$G$3:$G$1000,'FEED IN PK2'!F141,'22'!$F$3:$F$1000,'FEED IN PK2'!H141,'22'!$I$3:$I$1000,'FEED IN PK2'!G141)</f>
        <v>0</v>
      </c>
      <c r="AF141" s="62">
        <f>SUMIFS('23'!$P$58:$P$999,'23'!$G$58:$G$999,'FEED IN PK2'!F141,'23'!$F$58:$F$999,'FEED IN PK2'!H141,'23'!$I$58:$I$999,'FEED IN PK2'!G141)</f>
        <v>0</v>
      </c>
      <c r="AG141" s="62">
        <f>SUMIFS('24'!$P$3:$P$1000,'24'!$G$3:$G$1000,'FEED IN PK2'!F141,'24'!$F$3:$F$1000,'FEED IN PK2'!H141,'24'!$I$3:$I$1000,'FEED IN PK2'!G141)</f>
        <v>0</v>
      </c>
      <c r="AH141" s="62">
        <f>SUMIFS('25'!$P$237:$P$1000,'25'!$G$237:$G$1000,'FEED IN PK2'!F141,'25'!$F$237:$F$1000,'FEED IN PK2'!H141,'25'!$I$237:$I$1000,'FEED IN PK2'!G141)</f>
        <v>0</v>
      </c>
      <c r="AI141" s="62">
        <f>SUMIFS('26'!$P$3:$P$1000,'26'!$G$3:$G$1000,'FEED IN PK2'!F141,'26'!$F$3:$F$1000,'FEED IN PK2'!H141,'26'!$I$3:$I$1000,'FEED IN PK2'!G141)</f>
        <v>0</v>
      </c>
      <c r="AJ141" s="62">
        <f>SUMIFS('27'!$P$71:$P$1000,'27'!$G$71:$G$1000,'FEED IN PK2'!F141,'27'!$F$71:$F$1000,'FEED IN PK2'!H141,'27'!$I$71:$I$1000,'FEED IN PK2'!G141)</f>
        <v>0</v>
      </c>
      <c r="AK141" s="62">
        <f>SUMIFS('28'!$P$3:$P$1000,'28'!$G$3:$G$1000,'FEED IN PK2'!F141,'28'!$F$3:$F$1000,'FEED IN PK2'!H141,'28'!$I$3:$I$1000,'FEED IN PK2'!G141)</f>
        <v>0</v>
      </c>
      <c r="AL141" s="62">
        <f>SUMIFS('29'!$P$3:$P$1000,'29'!$G$3:$G$1000,'FEED IN PK2'!F141,'29'!$F$3:$F$1000,'FEED IN PK2'!H141,'29'!$I$3:$I$1000,'FEED IN PK2'!G141)</f>
        <v>0</v>
      </c>
      <c r="AM141" s="62">
        <f>SUMIFS('30'!$P$3:$P$1000,'30'!$G$3:$G$1000,'FEED IN PK2'!F141,'30'!$F$3:$F$1000,'FEED IN PK2'!H141,'30'!$I$3:$I$1000,'FEED IN PK2'!G141)</f>
        <v>0</v>
      </c>
      <c r="AN141" s="62">
        <f>SUMIFS('31'!$P$3:$P$1000,'31'!$G$3:$G$1000,'FEED IN PK2'!F141,'31'!$F$3:$F$1000,'FEED IN PK2'!H141,'31'!$I$3:$I$1000,'FEED IN PK2'!G141)</f>
        <v>0</v>
      </c>
      <c r="AO141" s="50" t="e">
        <f t="shared" si="3"/>
        <v>#VALUE!</v>
      </c>
    </row>
    <row r="142" spans="2:41" ht="15.75" x14ac:dyDescent="0.25">
      <c r="B142" s="5">
        <v>5</v>
      </c>
      <c r="C142" s="26" t="s">
        <v>89</v>
      </c>
      <c r="D142" s="27" t="s">
        <v>20</v>
      </c>
      <c r="E142" s="28">
        <v>50</v>
      </c>
      <c r="F142" s="24" t="s">
        <v>89</v>
      </c>
      <c r="G142" s="9"/>
      <c r="H142" s="70" t="s">
        <v>251</v>
      </c>
      <c r="I142" s="28">
        <v>50</v>
      </c>
      <c r="J142" s="62">
        <f>SUMIFS('1'!$P$3:$P$1000,'1'!$G$3:$G$1000,'FEED IN PK2'!F142,'1'!$F$3:$F$1000,'FEED IN PK2'!H142)</f>
        <v>0</v>
      </c>
      <c r="K142" s="62">
        <f>SUMIFS('2'!$P$69:$P$1000,'2'!$G$69:$G$1000,'FEED IN PK2'!F142,'2'!$F$69:$F$1000,'FEED IN PK2'!H142)</f>
        <v>0</v>
      </c>
      <c r="L142" s="62">
        <f>SUMIFS('3'!$P$3:$P$1000,'3'!$G$3:$G$1000,'FEED IN PK2'!F142,'3'!$F$3:$F$1000,'FEED IN PK2'!H142)</f>
        <v>0</v>
      </c>
      <c r="M142" s="62">
        <f>SUMIFS('4'!$P$69:$P$998,'4'!$G$69:$G$998,'FEED IN PK2'!F142,'4'!$F$69:$F$998,'FEED IN PK2'!H142)-M143</f>
        <v>0</v>
      </c>
      <c r="N142" s="62">
        <f>SUMIFS('5'!$P$63:$P$1000,'5'!$G$63:$G$1000,'FEED IN PK2'!F142,'5'!$F$63:$F$1000,'FEED IN PK2'!H142)</f>
        <v>0</v>
      </c>
      <c r="O142" s="62">
        <f>SUMIFS('6'!$P$3:$P$1000,'6'!$G$3:$G$1000,'FEED IN PK2'!F142,'6'!$F$3:$F$1000,'FEED IN PK2'!H142)</f>
        <v>0</v>
      </c>
      <c r="P142" s="62">
        <f>SUMIFS('7'!$P$3:$P$1000,'7'!$G$3:$G$1000,'FEED IN PK2'!F142,'7'!$F$3:$F$1000,'FEED IN PK2'!H142)</f>
        <v>0</v>
      </c>
      <c r="Q142" s="62">
        <f>SUMIFS('8'!$P$3:$P$1000,'8'!$G$3:$G$1000,'FEED IN PK2'!F142,'8'!$F$3:$F$1000,'FEED IN PK2'!H142)</f>
        <v>0</v>
      </c>
      <c r="R142" s="62">
        <f>SUMIFS('9'!$P$3:$P$1000,'9'!$G$3:$G$1000,'FEED IN PK2'!F142,'9'!$F$3:$F$1000,'FEED IN PK2'!H142)</f>
        <v>0</v>
      </c>
      <c r="S142" s="62">
        <f>SUMIFS('10'!$P$271:$P$998,'10'!$G$271:$G$998,'FEED IN PK2'!F142,'10'!$F$271:$F$998,'FEED IN PK2'!H142)</f>
        <v>0</v>
      </c>
      <c r="T142" s="62">
        <f>SUMIFS('11'!$P$3:$P$1000,'11'!$G$3:$G$1000,'FEED IN PK2'!F142,'11'!$F$3:$F$1000,'FEED IN PK2'!H142)</f>
        <v>0</v>
      </c>
      <c r="U142" s="62">
        <f>SUMIFS('12'!$P$3:$P$1000,'12'!$G$3:$G$1000,'FEED IN PK2'!F142,'12'!$F$3:$F$1000,'FEED IN PK2'!H142)</f>
        <v>0</v>
      </c>
      <c r="V142" s="62">
        <f>SUMIFS('13'!$P$3:$P$1000,'13'!$G$3:$G$1000,'FEED IN PK2'!F142,'13'!$F$3:$F$1000,'FEED IN PK2'!H142)</f>
        <v>0</v>
      </c>
      <c r="W142" s="62">
        <f>SUMIFS('14'!$P$3:$P$1000,'14'!$G$3:$G$1000,'FEED IN PK2'!F142,'14'!$F$3:$F$1000,'FEED IN PK2'!H142)</f>
        <v>0</v>
      </c>
      <c r="X142" s="62">
        <f>SUMIFS('15'!$P$3:$P$1000,'15'!$G$3:$G$1000,'FEED IN PK2'!F142,'15'!$F$3:$F$1000,'FEED IN PK2'!H142)</f>
        <v>0</v>
      </c>
      <c r="Y142" s="62">
        <f>SUMIFS('16'!$P$77:$P$1000,'16'!$G$77:$G$1000,'FEED IN PK2'!F142,'16'!$F$77:$F$1000,'FEED IN PK2'!H142)</f>
        <v>0</v>
      </c>
      <c r="Z142" s="62">
        <f>SUMIFS('17'!$P$77:$P$998,'17'!$G$77:$G$998,'FEED IN PK2'!F142,'17'!$F$77:$F$998,'FEED IN PK2'!H142)-Z143</f>
        <v>0</v>
      </c>
      <c r="AA142" s="62" t="e">
        <f>SUMIFS('18'!$P$3:$P$1000,'18'!$G$324:$G$1000,'FEED IN PK2'!F142,'18'!$F$324:$F$1000,'FEED IN PK2'!H142)</f>
        <v>#VALUE!</v>
      </c>
      <c r="AB142" s="62">
        <f>SUMIFS('19'!$P$3:$P$1000,'19'!$G$3:$G$1000,'FEED IN PK2'!F142,'19'!$F$3:$F$1000,'FEED IN PK2'!H142)</f>
        <v>0</v>
      </c>
      <c r="AC142" s="62" t="e">
        <f>SUMIFS('20'!$P$69:$P$1000,'20'!$G$580:$G$1000,'FEED IN PK2'!F142,'20'!$F$580:$F$1000,'FEED IN PK2'!H142)</f>
        <v>#VALUE!</v>
      </c>
      <c r="AD142" s="62" t="e">
        <f>SUMIFS('21'!$P$34:$P$1000,'21'!$G$387:$G$1000,'FEED IN PK2'!F142,'21'!$F$387:$F$1000,'FEED IN PK2'!H142)</f>
        <v>#VALUE!</v>
      </c>
      <c r="AE142" s="62">
        <f>SUMIFS('22'!$P$3:$P$1000,'22'!$G$3:$G$1000,'FEED IN PK2'!F142,'22'!$F$3:$F$1000,'FEED IN PK2'!H142)</f>
        <v>0</v>
      </c>
      <c r="AF142" s="62">
        <f>SUMIFS('23'!$P$58:$P$999,'23'!$G$58:$G$999,'FEED IN PK2'!F142,'23'!$F$58:$F$999,'FEED IN PK2'!H142)</f>
        <v>0</v>
      </c>
      <c r="AG142" s="62">
        <f>SUMIFS('24'!$P$3:$P$1000,'24'!$G$3:$G$1000,'FEED IN PK2'!F142,'24'!$F$3:$F$1000,'FEED IN PK2'!H142)-AG143</f>
        <v>0</v>
      </c>
      <c r="AH142" s="62">
        <f>SUMIFS('25'!$P$237:$P$1000,'25'!$G$237:$G$1000,'FEED IN PK2'!F142,'25'!$F$237:$F$1000,'FEED IN PK2'!H142)</f>
        <v>0</v>
      </c>
      <c r="AI142" s="62">
        <f>SUMIFS('26'!$P$3:$P$1000,'26'!$G$3:$G$1000,'FEED IN PK2'!F142,'26'!$F$3:$F$1000,'FEED IN PK2'!H142)</f>
        <v>0</v>
      </c>
      <c r="AJ142" s="62">
        <f>SUMIFS('27'!$P$71:$P$1000,'27'!$G$71:$G$1000,'FEED IN PK2'!F142,'27'!$F$71:$F$1000,'FEED IN PK2'!H142)</f>
        <v>0</v>
      </c>
      <c r="AK142" s="62">
        <f>SUMIFS('28'!$P$3:$P$1000,'28'!$G$3:$G$1000,'FEED IN PK2'!F142,'28'!$F$3:$F$1000,'FEED IN PK2'!H142)</f>
        <v>0</v>
      </c>
      <c r="AL142" s="62">
        <f>SUMIFS('29'!$P$3:$P$1000,'29'!$G$3:$G$1000,'FEED IN PK2'!F142,'29'!$F$3:$F$1000,'FEED IN PK2'!H142)</f>
        <v>0</v>
      </c>
      <c r="AM142" s="62">
        <f>SUMIFS('30'!$P$3:$P$1000,'30'!$G$3:$G$1000,'FEED IN PK2'!F142,'30'!$F$3:$F$1000,'FEED IN PK2'!H142)</f>
        <v>0</v>
      </c>
      <c r="AN142" s="62">
        <f>SUMIFS('31'!$P$3:$P$1000,'31'!$G$3:$G$1000,'FEED IN PK2'!F142,'31'!$F$3:$F$1000,'FEED IN PK2'!H142)</f>
        <v>0</v>
      </c>
      <c r="AO142" s="50" t="e">
        <f t="shared" si="3"/>
        <v>#VALUE!</v>
      </c>
    </row>
    <row r="143" spans="2:41" ht="15.75" x14ac:dyDescent="0.25">
      <c r="B143" s="5">
        <v>6</v>
      </c>
      <c r="C143" s="26" t="s">
        <v>90</v>
      </c>
      <c r="D143" s="27" t="s">
        <v>20</v>
      </c>
      <c r="E143" s="28">
        <v>50</v>
      </c>
      <c r="F143" s="24" t="s">
        <v>89</v>
      </c>
      <c r="G143" s="9" t="s">
        <v>92</v>
      </c>
      <c r="H143" s="70" t="s">
        <v>251</v>
      </c>
      <c r="I143" s="28">
        <v>50</v>
      </c>
      <c r="J143" s="62">
        <f>SUMIFS('1'!$P$3:$P$1000,'1'!$G$3:$G$1000,'FEED IN PK2'!F143,'1'!$F$3:$F$1000,'FEED IN PK2'!H143,'1'!$I$3:$I$1000,'FEED IN PK2'!G143)</f>
        <v>0</v>
      </c>
      <c r="K143" s="62">
        <f>SUMIFS('2'!$P$69:$P$1000,'2'!$G$69:$G$1000,'FEED IN PK2'!F143,'2'!$F$69:$F$1000,'FEED IN PK2'!H143,'2'!$I$69:$I$1000,'FEED IN PK2'!G143)</f>
        <v>0</v>
      </c>
      <c r="L143" s="62">
        <f>SUMIFS('3'!$P$3:$P$1000,'3'!$G$3:$G$1000,'FEED IN PK2'!F143,'3'!$F$3:$F$1000,'FEED IN PK2'!H143,'3'!$I$3:$I$1000,'FEED IN PK2'!G143)</f>
        <v>0</v>
      </c>
      <c r="M143" s="62">
        <f>SUMIFS('4'!$P$69:$P$998,'4'!$G$69:$G$998,'FEED IN PK2'!F143,'4'!$F$69:$F$998,'FEED IN PK2'!H143,'4'!$I$69:$I$998,'FEED IN PK2'!G143)</f>
        <v>0</v>
      </c>
      <c r="N143" s="62">
        <f>SUMIFS('5'!$P$63:$P$1000,'5'!$G$63:$G$1000,'FEED IN PK2'!F143,'5'!$F$63:$F$1000,'FEED IN PK2'!H143,'5'!$I$63:$I$1000,'FEED IN PK2'!G143)</f>
        <v>0</v>
      </c>
      <c r="O143" s="62">
        <f>SUMIFS('6'!$P$3:$P$1000,'6'!$G$3:$G$1000,'FEED IN PK2'!F143,'6'!$F$3:$F$1000,'FEED IN PK2'!H143,'6'!$I$3:$I$1000,'FEED IN PK2'!G143)</f>
        <v>0</v>
      </c>
      <c r="P143" s="62">
        <f>SUMIFS('7'!$P$3:$P$1000,'7'!$G$3:$G$1000,'FEED IN PK2'!F143,'7'!$F$3:$F$1000,'FEED IN PK2'!H143,'7'!$I$3:$I$1000,'FEED IN PK2'!G143)</f>
        <v>0</v>
      </c>
      <c r="Q143" s="62">
        <f>SUMIFS('8'!$P$3:$P$1000,'8'!$G$3:$G$1000,'FEED IN PK2'!F143,'8'!$F$3:$F$1000,'FEED IN PK2'!H143,'8'!$I$3:$I$1000,'FEED IN PK2'!G143)</f>
        <v>0</v>
      </c>
      <c r="R143" s="62">
        <f>SUMIFS('9'!$P$3:$P$1000,'9'!$G$3:$G$1000,'FEED IN PK2'!F143,'9'!$F$3:$F$1000,'FEED IN PK2'!H143,'9'!$I$3:$I$1000,'FEED IN PK2'!G143)</f>
        <v>0</v>
      </c>
      <c r="S143" s="62">
        <f>SUMIFS('10'!$P$271:$P$998,'10'!$G$271:$G$998,'FEED IN PK2'!F143,'10'!$F$271:$F$998,'FEED IN PK2'!H143,'10'!$I$271:$I$998,'FEED IN PK2'!G143)</f>
        <v>0</v>
      </c>
      <c r="T143" s="62">
        <f>SUMIFS('11'!$P$3:$P$1000,'11'!$G$3:$G$1000,'FEED IN PK2'!F143,'11'!$F$3:$F$1000,'FEED IN PK2'!H143,'11'!$I$3:$I$1000,'FEED IN PK2'!G143)</f>
        <v>0</v>
      </c>
      <c r="U143" s="62">
        <f>SUMIFS('12'!$P$3:$P$1000,'12'!$G$3:$G$1000,'FEED IN PK2'!F143,'12'!$F$3:$F$1000,'FEED IN PK2'!H143,'12'!$I$3:$I$1000,'FEED IN PK2'!G143)</f>
        <v>0</v>
      </c>
      <c r="V143" s="62">
        <f>SUMIFS('13'!$P$3:$P$1000,'13'!$G$3:$G$1000,'FEED IN PK2'!F143,'13'!$F$3:$F$1000,'FEED IN PK2'!H143,'13'!$I$3:$I$1000,'FEED IN PK2'!G143)</f>
        <v>0</v>
      </c>
      <c r="W143" s="62">
        <f>SUMIFS('14'!$P$3:$P$1000,'14'!$G$3:$G$1000,'FEED IN PK2'!F143,'14'!$F$3:$F$1000,'FEED IN PK2'!H143,'14'!$I$3:$I$1000,'FEED IN PK2'!G143)</f>
        <v>0</v>
      </c>
      <c r="X143" s="62">
        <f>SUMIFS('15'!$P$3:$P$1000,'15'!$G$3:$G$1000,'FEED IN PK2'!F143,'15'!$F$3:$F$1000,'FEED IN PK2'!H143,'15'!$I$3:$I$1000,'FEED IN PK2'!G143)</f>
        <v>0</v>
      </c>
      <c r="Y143" s="62">
        <f>SUMIFS('16'!$P$77:$P$1000,'16'!$G$77:$G$1000,'FEED IN PK2'!F143,'16'!$F$77:$F$1000,'FEED IN PK2'!H143,'16'!$I$77:$I$1000,'FEED IN PK2'!G143)</f>
        <v>0</v>
      </c>
      <c r="Z143" s="62">
        <f>SUMIFS('17'!$P$77:$P$998,'17'!$G$77:$G$998,'FEED IN PK2'!F143,'17'!$F$77:$F$998,'FEED IN PK2'!H143,'17'!$I$77:$I$998,'FEED IN PK2'!G143)</f>
        <v>0</v>
      </c>
      <c r="AA143" s="62" t="e">
        <f>SUMIFS('18'!$P$3:$P$1000,'18'!$G$324:$G$1000,'FEED IN PK2'!F143,'18'!$F$324:$F$1000,'FEED IN PK2'!H143,'18'!$I$324:$I$1000,'FEED IN PK2'!G143)</f>
        <v>#VALUE!</v>
      </c>
      <c r="AB143" s="62">
        <f>SUMIFS('19'!$P$3:$P$1000,'19'!$G$3:$G$1000,'FEED IN PK2'!F143,'19'!$F$3:$F$1000,'FEED IN PK2'!H143,'19'!$I$3:$I$1000,'FEED IN PK2'!G143)</f>
        <v>0</v>
      </c>
      <c r="AC143" s="62" t="e">
        <f>SUMIFS('20'!$P$69:$P$1000,'20'!$G$580:$G$1000,'FEED IN PK2'!F143,'20'!$F$580:$F$1000,'FEED IN PK2'!H143,'20'!$I$580:$I$1000,'FEED IN PK2'!G143)</f>
        <v>#VALUE!</v>
      </c>
      <c r="AD143" s="62" t="e">
        <f>SUMIFS('21'!$P$34:$P$1000,'21'!$G$387:$G$1000,'FEED IN PK2'!F143,'21'!$F$387:$F$1000,'FEED IN PK2'!H143,'21'!$I$387:$I$1000,'FEED IN PK2'!G143)</f>
        <v>#VALUE!</v>
      </c>
      <c r="AE143" s="62">
        <f>SUMIFS('22'!$P$3:$P$1000,'22'!$G$3:$G$1000,'FEED IN PK2'!F143,'22'!$F$3:$F$1000,'FEED IN PK2'!H143,'22'!$I$3:$I$1000,'FEED IN PK2'!G143)</f>
        <v>0</v>
      </c>
      <c r="AF143" s="62">
        <f>SUMIFS('23'!$P$58:$P$999,'23'!$G$58:$G$999,'FEED IN PK2'!F143,'23'!$F$58:$F$999,'FEED IN PK2'!H143,'23'!$I$58:$I$999,'FEED IN PK2'!G143)</f>
        <v>0</v>
      </c>
      <c r="AG143" s="62">
        <f>SUMIFS('24'!$P$3:$P$1000,'24'!$G$3:$G$1000,'FEED IN PK2'!F143,'24'!$F$3:$F$1000,'FEED IN PK2'!H143,'24'!$I$3:$I$1000,'FEED IN PK2'!G143)</f>
        <v>0</v>
      </c>
      <c r="AH143" s="62">
        <f>SUMIFS('25'!$P$237:$P$1000,'25'!$G$237:$G$1000,'FEED IN PK2'!F143,'25'!$F$237:$F$1000,'FEED IN PK2'!H143,'25'!$I$237:$I$1000,'FEED IN PK2'!G143)</f>
        <v>0</v>
      </c>
      <c r="AI143" s="62">
        <f>SUMIFS('26'!$P$3:$P$1000,'26'!$G$3:$G$1000,'FEED IN PK2'!F143,'26'!$F$3:$F$1000,'FEED IN PK2'!H143,'26'!$I$3:$I$1000,'FEED IN PK2'!G143)</f>
        <v>0</v>
      </c>
      <c r="AJ143" s="62">
        <f>SUMIFS('27'!$P$71:$P$1000,'27'!$G$71:$G$1000,'FEED IN PK2'!F143,'27'!$F$71:$F$1000,'FEED IN PK2'!H143,'27'!$I$71:$I$1000,'FEED IN PK2'!G143)</f>
        <v>0</v>
      </c>
      <c r="AK143" s="62">
        <f>SUMIFS('28'!$P$3:$P$1000,'28'!$G$3:$G$1000,'FEED IN PK2'!F143,'28'!$F$3:$F$1000,'FEED IN PK2'!H143,'28'!$I$3:$I$1000,'FEED IN PK2'!G143)</f>
        <v>0</v>
      </c>
      <c r="AL143" s="62">
        <f>SUMIFS('29'!$P$3:$P$1000,'29'!$G$3:$G$1000,'FEED IN PK2'!F143,'29'!$F$3:$F$1000,'FEED IN PK2'!H143,'29'!$I$3:$I$1000,'FEED IN PK2'!G143)</f>
        <v>0</v>
      </c>
      <c r="AM143" s="62">
        <f>SUMIFS('30'!$P$3:$P$1000,'30'!$G$3:$G$1000,'FEED IN PK2'!F143,'30'!$F$3:$F$1000,'FEED IN PK2'!H143,'30'!$I$3:$I$1000,'FEED IN PK2'!G143)</f>
        <v>0</v>
      </c>
      <c r="AN143" s="62">
        <f>SUMIFS('31'!$P$3:$P$1000,'31'!$G$3:$G$1000,'FEED IN PK2'!F143,'31'!$F$3:$F$1000,'FEED IN PK2'!H143,'31'!$I$3:$I$1000,'FEED IN PK2'!G143)</f>
        <v>0</v>
      </c>
      <c r="AO143" s="50" t="e">
        <f t="shared" si="3"/>
        <v>#VALUE!</v>
      </c>
    </row>
    <row r="144" spans="2:41" ht="15.75" x14ac:dyDescent="0.25">
      <c r="B144" s="5">
        <v>7</v>
      </c>
      <c r="C144" s="26" t="s">
        <v>93</v>
      </c>
      <c r="D144" s="27" t="s">
        <v>20</v>
      </c>
      <c r="E144" s="28">
        <v>50</v>
      </c>
      <c r="F144" s="24" t="s">
        <v>93</v>
      </c>
      <c r="G144" s="9"/>
      <c r="H144" s="70" t="s">
        <v>251</v>
      </c>
      <c r="I144" s="28">
        <v>50</v>
      </c>
      <c r="J144" s="62">
        <f>SUMIFS('1'!$P$3:$P$1000,'1'!$G$3:$G$1000,'FEED IN PK2'!F144,'1'!$F$3:$F$1000,'FEED IN PK2'!H144)</f>
        <v>0</v>
      </c>
      <c r="K144" s="62">
        <f>SUMIFS('2'!$P$69:$P$1000,'2'!$G$69:$G$1000,'FEED IN PK2'!F144,'2'!$F$69:$F$1000,'FEED IN PK2'!H144)</f>
        <v>0</v>
      </c>
      <c r="L144" s="62">
        <f>SUMIFS('3'!$P$3:$P$1000,'3'!$G$3:$G$1000,'FEED IN PK2'!F144,'3'!$F$3:$F$1000,'FEED IN PK2'!H144)</f>
        <v>0</v>
      </c>
      <c r="M144" s="62">
        <f>SUMIFS('4'!$P$69:$P$998,'4'!$G$69:$G$998,'FEED IN PK2'!F144,'4'!$F$69:$F$998,'FEED IN PK2'!H144)</f>
        <v>0</v>
      </c>
      <c r="N144" s="62">
        <f>SUMIFS('5'!$P$63:$P$1000,'5'!$G$63:$G$1000,'FEED IN PK2'!F144,'5'!$F$63:$F$1000,'FEED IN PK2'!H144)</f>
        <v>0</v>
      </c>
      <c r="O144" s="62">
        <f>SUMIFS('6'!$P$3:$P$1000,'6'!$G$3:$G$1000,'FEED IN PK2'!F144,'6'!$F$3:$F$1000,'FEED IN PK2'!H144)</f>
        <v>0</v>
      </c>
      <c r="P144" s="62">
        <f>SUMIFS('7'!$P$3:$P$1000,'7'!$G$3:$G$1000,'FEED IN PK2'!F144,'7'!$F$3:$F$1000,'FEED IN PK2'!H144)</f>
        <v>0</v>
      </c>
      <c r="Q144" s="62">
        <f>SUMIFS('8'!$P$3:$P$1000,'8'!$G$3:$G$1000,'FEED IN PK2'!F144,'8'!$F$3:$F$1000,'FEED IN PK2'!H144)</f>
        <v>0</v>
      </c>
      <c r="R144" s="62">
        <f>SUMIFS('9'!$P$3:$P$1000,'9'!$G$3:$G$1000,'FEED IN PK2'!F144,'9'!$F$3:$F$1000,'FEED IN PK2'!H144)</f>
        <v>0</v>
      </c>
      <c r="S144" s="62">
        <f>SUMIFS('10'!$P$271:$P$998,'10'!$G$271:$G$998,'FEED IN PK2'!F144,'10'!$F$271:$F$998,'FEED IN PK2'!H144)</f>
        <v>0</v>
      </c>
      <c r="T144" s="62">
        <f>SUMIFS('11'!$P$3:$P$1000,'11'!$G$3:$G$1000,'FEED IN PK2'!F144,'11'!$F$3:$F$1000,'FEED IN PK2'!H144)</f>
        <v>0</v>
      </c>
      <c r="U144" s="62">
        <f>SUMIFS('12'!$P$3:$P$1000,'12'!$G$3:$G$1000,'FEED IN PK2'!F144,'12'!$F$3:$F$1000,'FEED IN PK2'!H144)</f>
        <v>0</v>
      </c>
      <c r="V144" s="62">
        <f>SUMIFS('13'!$P$3:$P$1000,'13'!$G$3:$G$1000,'FEED IN PK2'!F144,'13'!$F$3:$F$1000,'FEED IN PK2'!H144)</f>
        <v>0</v>
      </c>
      <c r="W144" s="62">
        <f>SUMIFS('14'!$P$3:$P$1000,'14'!$G$3:$G$1000,'FEED IN PK2'!F144,'14'!$F$3:$F$1000,'FEED IN PK2'!H144)</f>
        <v>0</v>
      </c>
      <c r="X144" s="62">
        <f>SUMIFS('15'!$P$3:$P$1000,'15'!$G$3:$G$1000,'FEED IN PK2'!F144,'15'!$F$3:$F$1000,'FEED IN PK2'!H144)</f>
        <v>0</v>
      </c>
      <c r="Y144" s="62">
        <f>SUMIFS('16'!$P$77:$P$1000,'16'!$G$77:$G$1000,'FEED IN PK2'!F144,'16'!$F$77:$F$1000,'FEED IN PK2'!H144)</f>
        <v>0</v>
      </c>
      <c r="Z144" s="62">
        <f>SUMIFS('17'!$P$77:$P$998,'17'!$G$77:$G$998,'FEED IN PK2'!F144,'17'!$F$77:$F$998,'FEED IN PK2'!H144)</f>
        <v>0</v>
      </c>
      <c r="AA144" s="62" t="e">
        <f>SUMIFS('18'!$P$3:$P$1000,'18'!$G$324:$G$1000,'FEED IN PK2'!F144,'18'!$F$324:$F$1000,'FEED IN PK2'!H144)</f>
        <v>#VALUE!</v>
      </c>
      <c r="AB144" s="62">
        <f>SUMIFS('19'!$P$3:$P$1000,'19'!$G$3:$G$1000,'FEED IN PK2'!F144,'19'!$F$3:$F$1000,'FEED IN PK2'!H144)</f>
        <v>0</v>
      </c>
      <c r="AC144" s="62" t="e">
        <f>SUMIFS('20'!$P$69:$P$1000,'20'!$G$580:$G$1000,'FEED IN PK2'!F144,'20'!$F$580:$F$1000,'FEED IN PK2'!H144)</f>
        <v>#VALUE!</v>
      </c>
      <c r="AD144" s="62" t="e">
        <f>SUMIFS('21'!$P$34:$P$1000,'21'!$G$387:$G$1000,'FEED IN PK2'!F144,'21'!$F$387:$F$1000,'FEED IN PK2'!H144)</f>
        <v>#VALUE!</v>
      </c>
      <c r="AE144" s="62">
        <f>SUMIFS('22'!$P$3:$P$1000,'22'!$G$3:$G$1000,'FEED IN PK2'!F144,'22'!$F$3:$F$1000,'FEED IN PK2'!H144)</f>
        <v>0</v>
      </c>
      <c r="AF144" s="62">
        <f>SUMIFS('23'!$P$58:$P$999,'23'!$G$58:$G$999,'FEED IN PK2'!F144,'23'!$F$58:$F$999,'FEED IN PK2'!H144)</f>
        <v>0</v>
      </c>
      <c r="AG144" s="62">
        <f>SUMIFS('24'!$P$3:$P$1000,'24'!$G$3:$G$1000,'FEED IN PK2'!F144,'24'!$F$3:$F$1000,'FEED IN PK2'!H144)</f>
        <v>0</v>
      </c>
      <c r="AH144" s="62">
        <f>SUMIFS('25'!$P$237:$P$1000,'25'!$G$237:$G$1000,'FEED IN PK2'!F144,'25'!$F$237:$F$1000,'FEED IN PK2'!H144)</f>
        <v>0</v>
      </c>
      <c r="AI144" s="62">
        <f>SUMIFS('26'!$P$3:$P$1000,'26'!$G$3:$G$1000,'FEED IN PK2'!F144,'26'!$F$3:$F$1000,'FEED IN PK2'!H144)</f>
        <v>0</v>
      </c>
      <c r="AJ144" s="62">
        <f>SUMIFS('27'!$P$71:$P$1000,'27'!$G$71:$G$1000,'FEED IN PK2'!F144,'27'!$F$71:$F$1000,'FEED IN PK2'!H144)</f>
        <v>0</v>
      </c>
      <c r="AK144" s="62">
        <f>SUMIFS('28'!$P$3:$P$1000,'28'!$G$3:$G$1000,'FEED IN PK2'!F144,'28'!$F$3:$F$1000,'FEED IN PK2'!H144)</f>
        <v>0</v>
      </c>
      <c r="AL144" s="62">
        <f>SUMIFS('29'!$P$3:$P$1000,'29'!$G$3:$G$1000,'FEED IN PK2'!F144,'29'!$F$3:$F$1000,'FEED IN PK2'!H144)</f>
        <v>0</v>
      </c>
      <c r="AM144" s="62">
        <f>SUMIFS('30'!$P$3:$P$1000,'30'!$G$3:$G$1000,'FEED IN PK2'!F144,'30'!$F$3:$F$1000,'FEED IN PK2'!H144)</f>
        <v>0</v>
      </c>
      <c r="AN144" s="62">
        <f>SUMIFS('31'!$P$3:$P$1000,'31'!$G$3:$G$1000,'FEED IN PK2'!F144,'31'!$F$3:$F$1000,'FEED IN PK2'!H144)</f>
        <v>0</v>
      </c>
      <c r="AO144" s="50" t="e">
        <f t="shared" si="3"/>
        <v>#VALUE!</v>
      </c>
    </row>
    <row r="145" spans="2:41" ht="15.75" x14ac:dyDescent="0.25">
      <c r="B145" s="5">
        <v>8</v>
      </c>
      <c r="C145" s="26" t="s">
        <v>94</v>
      </c>
      <c r="D145" s="27" t="s">
        <v>20</v>
      </c>
      <c r="E145" s="28">
        <v>50</v>
      </c>
      <c r="F145" s="24" t="s">
        <v>94</v>
      </c>
      <c r="G145" s="9"/>
      <c r="H145" s="70" t="s">
        <v>251</v>
      </c>
      <c r="I145" s="28">
        <v>50</v>
      </c>
      <c r="J145" s="62">
        <f>SUMIFS('1'!$P$3:$P$1000,'1'!$G$3:$G$1000,'FEED IN PK2'!F145,'1'!$F$3:$F$1000,'FEED IN PK2'!H145)</f>
        <v>0</v>
      </c>
      <c r="K145" s="62">
        <f>SUMIFS('2'!$P$69:$P$1000,'2'!$G$69:$G$1000,'FEED IN PK2'!F145,'2'!$F$69:$F$1000,'FEED IN PK2'!H145)</f>
        <v>0</v>
      </c>
      <c r="L145" s="62">
        <f>SUMIFS('3'!$P$3:$P$1000,'3'!$G$3:$G$1000,'FEED IN PK2'!F145,'3'!$F$3:$F$1000,'FEED IN PK2'!H145)</f>
        <v>0</v>
      </c>
      <c r="M145" s="62">
        <f>SUMIFS('4'!$P$69:$P$998,'4'!$G$69:$G$998,'FEED IN PK2'!F145,'4'!$F$69:$F$998,'FEED IN PK2'!H145)-M146-M147</f>
        <v>0</v>
      </c>
      <c r="N145" s="62">
        <f>SUMIFS('5'!$P$63:$P$1000,'5'!$G$63:$G$1000,'FEED IN PK2'!F145,'5'!$F$63:$F$1000,'FEED IN PK2'!H145)</f>
        <v>0</v>
      </c>
      <c r="O145" s="62">
        <f>SUMIFS('6'!$P$3:$P$1000,'6'!$G$3:$G$1000,'FEED IN PK2'!F145,'6'!$F$3:$F$1000,'FEED IN PK2'!H145)</f>
        <v>0</v>
      </c>
      <c r="P145" s="62">
        <f>SUMIFS('7'!$P$3:$P$1000,'7'!$G$3:$G$1000,'FEED IN PK2'!F145,'7'!$F$3:$F$1000,'FEED IN PK2'!H145)</f>
        <v>0</v>
      </c>
      <c r="Q145" s="62">
        <f>SUMIFS('8'!$P$3:$P$1000,'8'!$G$3:$G$1000,'FEED IN PK2'!F145,'8'!$F$3:$F$1000,'FEED IN PK2'!H145)</f>
        <v>0</v>
      </c>
      <c r="R145" s="62">
        <f>SUMIFS('9'!$P$3:$P$1000,'9'!$G$3:$G$1000,'FEED IN PK2'!F145,'9'!$F$3:$F$1000,'FEED IN PK2'!H145)</f>
        <v>0</v>
      </c>
      <c r="S145" s="62">
        <f>SUMIFS('10'!$P$271:$P$998,'10'!$G$271:$G$998,'FEED IN PK2'!F145,'10'!$F$271:$F$998,'FEED IN PK2'!H145)</f>
        <v>0</v>
      </c>
      <c r="T145" s="62">
        <f>SUMIFS('11'!$P$3:$P$1000,'11'!$G$3:$G$1000,'FEED IN PK2'!F145,'11'!$F$3:$F$1000,'FEED IN PK2'!H145)</f>
        <v>0</v>
      </c>
      <c r="U145" s="62">
        <f>SUMIFS('12'!$P$3:$P$1000,'12'!$G$3:$G$1000,'FEED IN PK2'!F145,'12'!$F$3:$F$1000,'FEED IN PK2'!H145)-U146-U147</f>
        <v>0</v>
      </c>
      <c r="V145" s="62">
        <f>SUMIFS('13'!$P$3:$P$1000,'13'!$G$3:$G$1000,'FEED IN PK2'!F145,'13'!$F$3:$F$1000,'FEED IN PK2'!H145)</f>
        <v>0</v>
      </c>
      <c r="W145" s="62">
        <f>SUMIFS('14'!$P$3:$P$1000,'14'!$G$3:$G$1000,'FEED IN PK2'!F145,'14'!$F$3:$F$1000,'FEED IN PK2'!H145)</f>
        <v>0</v>
      </c>
      <c r="X145" s="62">
        <f>SUMIFS('15'!$P$3:$P$1000,'15'!$G$3:$G$1000,'FEED IN PK2'!F145,'15'!$F$3:$F$1000,'FEED IN PK2'!H145)</f>
        <v>0</v>
      </c>
      <c r="Y145" s="62">
        <f>SUMIFS('16'!$P$77:$P$1000,'16'!$G$77:$G$1000,'FEED IN PK2'!F145,'16'!$F$77:$F$1000,'FEED IN PK2'!H145)</f>
        <v>0</v>
      </c>
      <c r="Z145" s="62">
        <f>SUMIFS('17'!$P$77:$P$998,'17'!$G$77:$G$998,'FEED IN PK2'!F145,'17'!$F$77:$F$998,'FEED IN PK2'!H145)</f>
        <v>0</v>
      </c>
      <c r="AA145" s="62" t="e">
        <f>SUMIFS('18'!$P$3:$P$1000,'18'!$G$324:$G$1000,'FEED IN PK2'!F145,'18'!$F$324:$F$1000,'FEED IN PK2'!H145)-AA146-AA147</f>
        <v>#VALUE!</v>
      </c>
      <c r="AB145" s="62">
        <f>SUMIFS('19'!$P$3:$P$1000,'19'!$G$3:$G$1000,'FEED IN PK2'!F145,'19'!$F$3:$F$1000,'FEED IN PK2'!H145)</f>
        <v>0</v>
      </c>
      <c r="AC145" s="62" t="e">
        <f>SUMIFS('20'!$P$69:$P$1000,'20'!$G$580:$G$1000,'FEED IN PK2'!F145,'20'!$F$580:$F$1000,'FEED IN PK2'!H145)</f>
        <v>#VALUE!</v>
      </c>
      <c r="AD145" s="62" t="e">
        <f>SUMIFS('21'!$P$34:$P$1000,'21'!$G$387:$G$1000,'FEED IN PK2'!F145,'21'!$F$387:$F$1000,'FEED IN PK2'!H145)-AD146-AD147</f>
        <v>#VALUE!</v>
      </c>
      <c r="AE145" s="62">
        <f>SUMIFS('22'!$P$3:$P$1000,'22'!$G$3:$G$1000,'FEED IN PK2'!F145,'22'!$F$3:$F$1000,'FEED IN PK2'!H145)</f>
        <v>0</v>
      </c>
      <c r="AF145" s="62">
        <f>SUMIFS('23'!$P$58:$P$999,'23'!$G$58:$G$999,'FEED IN PK2'!F145,'23'!$F$58:$F$999,'FEED IN PK2'!H145)</f>
        <v>0</v>
      </c>
      <c r="AG145" s="62">
        <f>SUMIFS('24'!$P$3:$P$1000,'24'!$G$3:$G$1000,'FEED IN PK2'!F145,'24'!$F$3:$F$1000,'FEED IN PK2'!H145)</f>
        <v>0</v>
      </c>
      <c r="AH145" s="62">
        <f>SUMIFS('25'!$P$237:$P$1000,'25'!$G$237:$G$1000,'FEED IN PK2'!F145,'25'!$F$237:$F$1000,'FEED IN PK2'!H145)</f>
        <v>0</v>
      </c>
      <c r="AI145" s="62">
        <f>SUMIFS('26'!$P$3:$P$1000,'26'!$G$3:$G$1000,'FEED IN PK2'!F145,'26'!$F$3:$F$1000,'FEED IN PK2'!H145)</f>
        <v>0</v>
      </c>
      <c r="AJ145" s="62">
        <f>SUMIFS('27'!$P$71:$P$1000,'27'!$G$71:$G$1000,'FEED IN PK2'!F145,'27'!$F$71:$F$1000,'FEED IN PK2'!H145)</f>
        <v>0</v>
      </c>
      <c r="AK145" s="62">
        <f>SUMIFS('28'!$P$3:$P$1000,'28'!$G$3:$G$1000,'FEED IN PK2'!F145,'28'!$F$3:$F$1000,'FEED IN PK2'!H145)</f>
        <v>0</v>
      </c>
      <c r="AL145" s="62">
        <f>SUMIFS('29'!$P$3:$P$1000,'29'!$G$3:$G$1000,'FEED IN PK2'!F145,'29'!$F$3:$F$1000,'FEED IN PK2'!H145)</f>
        <v>0</v>
      </c>
      <c r="AM145" s="62">
        <f>SUMIFS('30'!$P$3:$P$1000,'30'!$G$3:$G$1000,'FEED IN PK2'!F145,'30'!$F$3:$F$1000,'FEED IN PK2'!H145)</f>
        <v>0</v>
      </c>
      <c r="AN145" s="62">
        <f>SUMIFS('31'!$P$3:$P$1000,'31'!$G$3:$G$1000,'FEED IN PK2'!F145,'31'!$F$3:$F$1000,'FEED IN PK2'!H145)</f>
        <v>0</v>
      </c>
      <c r="AO145" s="50" t="e">
        <f t="shared" si="3"/>
        <v>#VALUE!</v>
      </c>
    </row>
    <row r="146" spans="2:41" ht="15.75" x14ac:dyDescent="0.25">
      <c r="B146" s="5">
        <v>9</v>
      </c>
      <c r="C146" s="26" t="s">
        <v>95</v>
      </c>
      <c r="D146" s="27" t="s">
        <v>20</v>
      </c>
      <c r="E146" s="28">
        <v>50</v>
      </c>
      <c r="F146" s="24" t="s">
        <v>94</v>
      </c>
      <c r="G146" s="9" t="s">
        <v>97</v>
      </c>
      <c r="H146" s="70" t="s">
        <v>251</v>
      </c>
      <c r="I146" s="28">
        <v>50</v>
      </c>
      <c r="J146" s="62">
        <f>SUMIFS('1'!$P$3:$P$1000,'1'!$G$3:$G$1000,'FEED IN PK2'!F146,'1'!$F$3:$F$1000,'FEED IN PK2'!H146,'1'!$I$3:$I$1000,'FEED IN PK2'!G146)</f>
        <v>0</v>
      </c>
      <c r="K146" s="62">
        <f>SUMIFS('2'!$P$69:$P$1000,'2'!$G$69:$G$1000,'FEED IN PK2'!F146,'2'!$F$69:$F$1000,'FEED IN PK2'!H146,'2'!$I$69:$I$1000,'FEED IN PK2'!G146)</f>
        <v>0</v>
      </c>
      <c r="L146" s="62">
        <f>SUMIFS('3'!$P$3:$P$1000,'3'!$G$3:$G$1000,'FEED IN PK2'!F146,'3'!$F$3:$F$1000,'FEED IN PK2'!H146,'3'!$I$3:$I$1000,'FEED IN PK2'!G146)</f>
        <v>0</v>
      </c>
      <c r="M146" s="62">
        <f>SUMIFS('4'!$P$69:$P$998,'4'!$G$69:$G$998,'FEED IN PK2'!F146,'4'!$F$69:$F$998,'FEED IN PK2'!H146,'4'!$I$69:$I$998,'FEED IN PK2'!G146)</f>
        <v>0</v>
      </c>
      <c r="N146" s="62">
        <f>SUMIFS('5'!$P$63:$P$1000,'5'!$G$63:$G$1000,'FEED IN PK2'!F146,'5'!$F$63:$F$1000,'FEED IN PK2'!H146,'5'!$I$63:$I$1000,'FEED IN PK2'!G146)</f>
        <v>0</v>
      </c>
      <c r="O146" s="62">
        <f>SUMIFS('6'!$P$3:$P$1000,'6'!$G$3:$G$1000,'FEED IN PK2'!F146,'6'!$F$3:$F$1000,'FEED IN PK2'!H146,'6'!$I$3:$I$1000,'FEED IN PK2'!G146)</f>
        <v>0</v>
      </c>
      <c r="P146" s="62">
        <f>SUMIFS('7'!$P$3:$P$1000,'7'!$G$3:$G$1000,'FEED IN PK2'!F146,'7'!$F$3:$F$1000,'FEED IN PK2'!H146,'7'!$I$3:$I$1000,'FEED IN PK2'!G146)</f>
        <v>0</v>
      </c>
      <c r="Q146" s="62">
        <f>SUMIFS('8'!$P$3:$P$1000,'8'!$G$3:$G$1000,'FEED IN PK2'!F146,'8'!$F$3:$F$1000,'FEED IN PK2'!H146,'8'!$I$3:$I$1000,'FEED IN PK2'!G146)</f>
        <v>0</v>
      </c>
      <c r="R146" s="62">
        <f>SUMIFS('9'!$P$3:$P$1000,'9'!$G$3:$G$1000,'FEED IN PK2'!F146,'9'!$F$3:$F$1000,'FEED IN PK2'!H146,'9'!$I$3:$I$1000,'FEED IN PK2'!G146)</f>
        <v>0</v>
      </c>
      <c r="S146" s="62">
        <f>SUMIFS('10'!$P$271:$P$998,'10'!$G$271:$G$998,'FEED IN PK2'!F146,'10'!$F$271:$F$998,'FEED IN PK2'!H146,'10'!$I$271:$I$998,'FEED IN PK2'!G146)</f>
        <v>0</v>
      </c>
      <c r="T146" s="62">
        <f>SUMIFS('11'!$P$3:$P$1000,'11'!$G$3:$G$1000,'FEED IN PK2'!F146,'11'!$F$3:$F$1000,'FEED IN PK2'!H146,'11'!$I$3:$I$1000,'FEED IN PK2'!G146)</f>
        <v>0</v>
      </c>
      <c r="U146" s="62">
        <f>SUMIFS('12'!$P$3:$P$1000,'12'!$G$3:$G$1000,'FEED IN PK2'!F146,'12'!$F$3:$F$1000,'FEED IN PK2'!H146,'12'!$I$3:$I$1000,'FEED IN PK2'!G146)</f>
        <v>0</v>
      </c>
      <c r="V146" s="62">
        <f>SUMIFS('13'!$P$3:$P$1000,'13'!$G$3:$G$1000,'FEED IN PK2'!F146,'13'!$F$3:$F$1000,'FEED IN PK2'!H146,'13'!$I$3:$I$1000,'FEED IN PK2'!G146)</f>
        <v>0</v>
      </c>
      <c r="W146" s="62">
        <f>SUMIFS('14'!$P$3:$P$1000,'14'!$G$3:$G$1000,'FEED IN PK2'!F146,'14'!$F$3:$F$1000,'FEED IN PK2'!H146,'14'!$I$3:$I$1000,'FEED IN PK2'!G146)</f>
        <v>0</v>
      </c>
      <c r="X146" s="62">
        <f>SUMIFS('15'!$P$3:$P$1000,'15'!$G$3:$G$1000,'FEED IN PK2'!F146,'15'!$F$3:$F$1000,'FEED IN PK2'!H146,'15'!$I$3:$I$1000,'FEED IN PK2'!G146)</f>
        <v>0</v>
      </c>
      <c r="Y146" s="62">
        <f>SUMIFS('16'!$P$77:$P$1000,'16'!$G$77:$G$1000,'FEED IN PK2'!F146,'16'!$F$77:$F$1000,'FEED IN PK2'!H146,'16'!$I$77:$I$1000,'FEED IN PK2'!G146)</f>
        <v>0</v>
      </c>
      <c r="Z146" s="62">
        <f>SUMIFS('17'!$P$77:$P$998,'17'!$G$77:$G$998,'FEED IN PK2'!F146,'17'!$F$77:$F$998,'FEED IN PK2'!H146,'17'!$I$77:$I$998,'FEED IN PK2'!G146)</f>
        <v>0</v>
      </c>
      <c r="AA146" s="62" t="e">
        <f>SUMIFS('18'!$P$3:$P$1000,'18'!$G$324:$G$1000,'FEED IN PK2'!F146,'18'!$F$324:$F$1000,'FEED IN PK2'!H146,'18'!$I$324:$I$1000,'FEED IN PK2'!G146)</f>
        <v>#VALUE!</v>
      </c>
      <c r="AB146" s="62">
        <f>SUMIFS('19'!$P$3:$P$1000,'19'!$G$3:$G$1000,'FEED IN PK2'!F146,'19'!$F$3:$F$1000,'FEED IN PK2'!H146,'19'!$I$3:$I$1000,'FEED IN PK2'!G146)</f>
        <v>0</v>
      </c>
      <c r="AC146" s="62" t="e">
        <f>SUMIFS('20'!$P$69:$P$1000,'20'!$G$580:$G$1000,'FEED IN PK2'!F146,'20'!$F$580:$F$1000,'FEED IN PK2'!H146,'20'!$I$580:$I$1000,'FEED IN PK2'!G146)</f>
        <v>#VALUE!</v>
      </c>
      <c r="AD146" s="62" t="e">
        <f>SUMIFS('21'!$P$34:$P$1000,'21'!$G$387:$G$1000,'FEED IN PK2'!F146,'21'!$F$387:$F$1000,'FEED IN PK2'!H146,'21'!$I$387:$I$1000,'FEED IN PK2'!G146)</f>
        <v>#VALUE!</v>
      </c>
      <c r="AE146" s="62">
        <f>SUMIFS('22'!$P$3:$P$1000,'22'!$G$3:$G$1000,'FEED IN PK2'!F146,'22'!$F$3:$F$1000,'FEED IN PK2'!H146,'22'!$I$3:$I$1000,'FEED IN PK2'!G146)</f>
        <v>0</v>
      </c>
      <c r="AF146" s="62">
        <f>SUMIFS('23'!$P$58:$P$999,'23'!$G$58:$G$999,'FEED IN PK2'!F146,'23'!$F$58:$F$999,'FEED IN PK2'!H146,'23'!$I$58:$I$999,'FEED IN PK2'!G146)</f>
        <v>0</v>
      </c>
      <c r="AG146" s="62">
        <f>SUMIFS('24'!$P$3:$P$1000,'24'!$G$3:$G$1000,'FEED IN PK2'!F146,'24'!$F$3:$F$1000,'FEED IN PK2'!H146,'24'!$I$3:$I$1000,'FEED IN PK2'!G146)</f>
        <v>0</v>
      </c>
      <c r="AH146" s="62">
        <f>SUMIFS('25'!$P$237:$P$1000,'25'!$G$237:$G$1000,'FEED IN PK2'!F146,'25'!$F$237:$F$1000,'FEED IN PK2'!H146,'25'!$I$237:$I$1000,'FEED IN PK2'!G146)</f>
        <v>0</v>
      </c>
      <c r="AI146" s="62">
        <f>SUMIFS('26'!$P$3:$P$1000,'26'!$G$3:$G$1000,'FEED IN PK2'!F146,'26'!$F$3:$F$1000,'FEED IN PK2'!H146,'26'!$I$3:$I$1000,'FEED IN PK2'!G146)</f>
        <v>0</v>
      </c>
      <c r="AJ146" s="62">
        <f>SUMIFS('27'!$P$71:$P$1000,'27'!$G$71:$G$1000,'FEED IN PK2'!F146,'27'!$F$71:$F$1000,'FEED IN PK2'!H146,'27'!$I$71:$I$1000,'FEED IN PK2'!G146)</f>
        <v>0</v>
      </c>
      <c r="AK146" s="62">
        <f>SUMIFS('28'!$P$3:$P$1000,'28'!$G$3:$G$1000,'FEED IN PK2'!F146,'28'!$F$3:$F$1000,'FEED IN PK2'!H146,'28'!$I$3:$I$1000,'FEED IN PK2'!G146)</f>
        <v>0</v>
      </c>
      <c r="AL146" s="62">
        <f>SUMIFS('29'!$P$3:$P$1000,'29'!$G$3:$G$1000,'FEED IN PK2'!F146,'29'!$F$3:$F$1000,'FEED IN PK2'!H146,'29'!$I$3:$I$1000,'FEED IN PK2'!G146)</f>
        <v>0</v>
      </c>
      <c r="AM146" s="62">
        <f>SUMIFS('30'!$P$3:$P$1000,'30'!$G$3:$G$1000,'FEED IN PK2'!F146,'30'!$F$3:$F$1000,'FEED IN PK2'!H146,'30'!$I$3:$I$1000,'FEED IN PK2'!G146)</f>
        <v>0</v>
      </c>
      <c r="AN146" s="62">
        <f>SUMIFS('31'!$P$3:$P$1000,'31'!$G$3:$G$1000,'FEED IN PK2'!F146,'31'!$F$3:$F$1000,'FEED IN PK2'!H146,'31'!$I$3:$I$1000,'FEED IN PK2'!G146)</f>
        <v>0</v>
      </c>
      <c r="AO146" s="50" t="e">
        <f t="shared" si="3"/>
        <v>#VALUE!</v>
      </c>
    </row>
    <row r="147" spans="2:41" ht="15.75" x14ac:dyDescent="0.25">
      <c r="B147" s="5"/>
      <c r="C147" s="26" t="s">
        <v>239</v>
      </c>
      <c r="D147" s="27" t="s">
        <v>20</v>
      </c>
      <c r="E147" s="28">
        <v>50</v>
      </c>
      <c r="F147" s="24" t="s">
        <v>94</v>
      </c>
      <c r="G147" s="9" t="s">
        <v>240</v>
      </c>
      <c r="H147" s="70" t="s">
        <v>251</v>
      </c>
      <c r="I147" s="28">
        <v>50</v>
      </c>
      <c r="J147" s="62">
        <f>SUMIFS('1'!$P$3:$P$1000,'1'!$G$3:$G$1000,'FEED IN PK2'!F147,'1'!$F$3:$F$1000,'FEED IN PK2'!H147,'1'!$I$3:$I$1000,'FEED IN PK2'!G147)</f>
        <v>0</v>
      </c>
      <c r="K147" s="62">
        <f>SUMIFS('2'!$P$69:$P$1000,'2'!$G$69:$G$1000,'FEED IN PK2'!F147,'2'!$F$69:$F$1000,'FEED IN PK2'!H147,'2'!$I$69:$I$1000,'FEED IN PK2'!G147)</f>
        <v>0</v>
      </c>
      <c r="L147" s="62">
        <f>SUMIFS('3'!$P$3:$P$1000,'3'!$G$3:$G$1000,'FEED IN PK2'!F147,'3'!$F$3:$F$1000,'FEED IN PK2'!H147,'3'!$I$3:$I$1000,'FEED IN PK2'!G147)</f>
        <v>0</v>
      </c>
      <c r="M147" s="62">
        <f>SUMIFS('4'!$P$69:$P$998,'4'!$G$69:$G$998,'FEED IN PK2'!F147,'4'!$F$69:$F$998,'FEED IN PK2'!H147,'4'!$I$69:$I$998,'FEED IN PK2'!G147)</f>
        <v>0</v>
      </c>
      <c r="N147" s="62">
        <f>SUMIFS('5'!$P$63:$P$1000,'5'!$G$63:$G$1000,'FEED IN PK2'!F147,'5'!$F$63:$F$1000,'FEED IN PK2'!H147,'5'!$I$63:$I$1000,'FEED IN PK2'!G147)</f>
        <v>0</v>
      </c>
      <c r="O147" s="62">
        <f>SUMIFS('6'!$P$3:$P$1000,'6'!$G$3:$G$1000,'FEED IN PK2'!F147,'6'!$F$3:$F$1000,'FEED IN PK2'!H147,'6'!$I$3:$I$1000,'FEED IN PK2'!G147)</f>
        <v>0</v>
      </c>
      <c r="P147" s="62">
        <f>SUMIFS('7'!$P$3:$P$1000,'7'!$G$3:$G$1000,'FEED IN PK2'!F147,'7'!$F$3:$F$1000,'FEED IN PK2'!H147,'7'!$I$3:$I$1000,'FEED IN PK2'!G147)</f>
        <v>0</v>
      </c>
      <c r="Q147" s="62">
        <f>SUMIFS('8'!$P$3:$P$1000,'8'!$G$3:$G$1000,'FEED IN PK2'!F147,'8'!$F$3:$F$1000,'FEED IN PK2'!H147,'8'!$I$3:$I$1000,'FEED IN PK2'!G147)</f>
        <v>0</v>
      </c>
      <c r="R147" s="62">
        <f>SUMIFS('9'!$P$3:$P$1000,'9'!$G$3:$G$1000,'FEED IN PK2'!F147,'9'!$F$3:$F$1000,'FEED IN PK2'!H147,'9'!$I$3:$I$1000,'FEED IN PK2'!G147)</f>
        <v>0</v>
      </c>
      <c r="S147" s="62">
        <f>SUMIFS('10'!$P$271:$P$998,'10'!$G$271:$G$998,'FEED IN PK2'!F147,'10'!$F$271:$F$998,'FEED IN PK2'!H147,'10'!$I$271:$I$998,'FEED IN PK2'!G147)</f>
        <v>0</v>
      </c>
      <c r="T147" s="62">
        <f>SUMIFS('11'!$P$3:$P$1000,'11'!$G$3:$G$1000,'FEED IN PK2'!F147,'11'!$F$3:$F$1000,'FEED IN PK2'!H147,'11'!$I$3:$I$1000,'FEED IN PK2'!G147)</f>
        <v>0</v>
      </c>
      <c r="U147" s="62">
        <f>SUMIFS('12'!$P$3:$P$1000,'12'!$G$3:$G$1000,'FEED IN PK2'!F147,'12'!$F$3:$F$1000,'FEED IN PK2'!H147,'12'!$I$3:$I$1000,'FEED IN PK2'!G147)</f>
        <v>0</v>
      </c>
      <c r="V147" s="62">
        <f>SUMIFS('13'!$P$3:$P$1000,'13'!$G$3:$G$1000,'FEED IN PK2'!F147,'13'!$F$3:$F$1000,'FEED IN PK2'!H147,'13'!$I$3:$I$1000,'FEED IN PK2'!G147)</f>
        <v>0</v>
      </c>
      <c r="W147" s="62">
        <f>SUMIFS('14'!$P$3:$P$1000,'14'!$G$3:$G$1000,'FEED IN PK2'!F147,'14'!$F$3:$F$1000,'FEED IN PK2'!H147,'14'!$I$3:$I$1000,'FEED IN PK2'!G147)</f>
        <v>0</v>
      </c>
      <c r="X147" s="62">
        <f>SUMIFS('15'!$P$3:$P$1000,'15'!$G$3:$G$1000,'FEED IN PK2'!F147,'15'!$F$3:$F$1000,'FEED IN PK2'!H147,'15'!$I$3:$I$1000,'FEED IN PK2'!G147)</f>
        <v>0</v>
      </c>
      <c r="Y147" s="62">
        <f>SUMIFS('16'!$P$77:$P$1000,'16'!$G$77:$G$1000,'FEED IN PK2'!F147,'16'!$F$77:$F$1000,'FEED IN PK2'!H147,'16'!$I$77:$I$1000,'FEED IN PK2'!G147)</f>
        <v>0</v>
      </c>
      <c r="Z147" s="62">
        <f>SUMIFS('17'!$P$77:$P$998,'17'!$G$77:$G$998,'FEED IN PK2'!F147,'17'!$F$77:$F$998,'FEED IN PK2'!H147,'17'!$I$77:$I$998,'FEED IN PK2'!G147)</f>
        <v>0</v>
      </c>
      <c r="AA147" s="62" t="e">
        <f>SUMIFS('18'!$P$3:$P$1000,'18'!$G$324:$G$1000,'FEED IN PK2'!F147,'18'!$F$324:$F$1000,'FEED IN PK2'!H147,'18'!$I$324:$I$1000,'FEED IN PK2'!G147)</f>
        <v>#VALUE!</v>
      </c>
      <c r="AB147" s="62">
        <f>SUMIFS('19'!$P$3:$P$1000,'19'!$G$3:$G$1000,'FEED IN PK2'!F147,'19'!$F$3:$F$1000,'FEED IN PK2'!H147,'19'!$I$3:$I$1000,'FEED IN PK2'!G147)</f>
        <v>0</v>
      </c>
      <c r="AC147" s="62" t="e">
        <f>SUMIFS('20'!$P$69:$P$1000,'20'!$G$580:$G$1000,'FEED IN PK2'!F147,'20'!$F$580:$F$1000,'FEED IN PK2'!H147,'20'!$I$580:$I$1000,'FEED IN PK2'!G147)</f>
        <v>#VALUE!</v>
      </c>
      <c r="AD147" s="62" t="e">
        <f>SUMIFS('21'!$P$34:$P$1000,'21'!$G$387:$G$1000,'FEED IN PK2'!F147,'21'!$F$387:$F$1000,'FEED IN PK2'!H147,'21'!$I$387:$I$1000,'FEED IN PK2'!G147)</f>
        <v>#VALUE!</v>
      </c>
      <c r="AE147" s="62">
        <f>SUMIFS('22'!$P$3:$P$1000,'22'!$G$3:$G$1000,'FEED IN PK2'!F147,'22'!$F$3:$F$1000,'FEED IN PK2'!H147,'22'!$I$3:$I$1000,'FEED IN PK2'!G147)</f>
        <v>0</v>
      </c>
      <c r="AF147" s="62">
        <f>SUMIFS('23'!$P$58:$P$999,'23'!$G$58:$G$999,'FEED IN PK2'!F147,'23'!$F$58:$F$999,'FEED IN PK2'!H147,'23'!$I$58:$I$999,'FEED IN PK2'!G147)</f>
        <v>0</v>
      </c>
      <c r="AG147" s="62">
        <f>SUMIFS('24'!$P$3:$P$1000,'24'!$G$3:$G$1000,'FEED IN PK2'!F147,'24'!$F$3:$F$1000,'FEED IN PK2'!H147,'24'!$I$3:$I$1000,'FEED IN PK2'!G147)</f>
        <v>0</v>
      </c>
      <c r="AH147" s="62">
        <f>SUMIFS('25'!$P$237:$P$1000,'25'!$G$237:$G$1000,'FEED IN PK2'!F147,'25'!$F$237:$F$1000,'FEED IN PK2'!H147,'25'!$I$237:$I$1000,'FEED IN PK2'!G147)</f>
        <v>0</v>
      </c>
      <c r="AI147" s="62">
        <f>SUMIFS('26'!$P$3:$P$1000,'26'!$G$3:$G$1000,'FEED IN PK2'!F147,'26'!$F$3:$F$1000,'FEED IN PK2'!H147,'26'!$I$3:$I$1000,'FEED IN PK2'!G147)</f>
        <v>0</v>
      </c>
      <c r="AJ147" s="62">
        <f>SUMIFS('27'!$P$71:$P$1000,'27'!$G$71:$G$1000,'FEED IN PK2'!F147,'27'!$F$71:$F$1000,'FEED IN PK2'!H147,'27'!$I$71:$I$1000,'FEED IN PK2'!G147)</f>
        <v>0</v>
      </c>
      <c r="AK147" s="62">
        <f>SUMIFS('28'!$P$3:$P$1000,'28'!$G$3:$G$1000,'FEED IN PK2'!F147,'28'!$F$3:$F$1000,'FEED IN PK2'!H147,'28'!$I$3:$I$1000,'FEED IN PK2'!G147)</f>
        <v>0</v>
      </c>
      <c r="AL147" s="62">
        <f>SUMIFS('29'!$P$3:$P$1000,'29'!$G$3:$G$1000,'FEED IN PK2'!F147,'29'!$F$3:$F$1000,'FEED IN PK2'!H147,'29'!$I$3:$I$1000,'FEED IN PK2'!G147)</f>
        <v>0</v>
      </c>
      <c r="AM147" s="62">
        <f>SUMIFS('30'!$P$3:$P$1000,'30'!$G$3:$G$1000,'FEED IN PK2'!F147,'30'!$F$3:$F$1000,'FEED IN PK2'!H147,'30'!$I$3:$I$1000,'FEED IN PK2'!G147)</f>
        <v>0</v>
      </c>
      <c r="AN147" s="62">
        <f>SUMIFS('31'!$P$3:$P$1000,'31'!$G$3:$G$1000,'FEED IN PK2'!F147,'31'!$F$3:$F$1000,'FEED IN PK2'!H147,'31'!$I$3:$I$1000,'FEED IN PK2'!G147)</f>
        <v>0</v>
      </c>
      <c r="AO147" s="50" t="e">
        <f t="shared" ref="AO147" si="4">SUM(J147:AN147)</f>
        <v>#VALUE!</v>
      </c>
    </row>
    <row r="148" spans="2:41" ht="15.75" x14ac:dyDescent="0.25">
      <c r="B148" s="5">
        <v>10</v>
      </c>
      <c r="C148" s="26" t="s">
        <v>98</v>
      </c>
      <c r="D148" s="27" t="s">
        <v>20</v>
      </c>
      <c r="E148" s="28">
        <v>50</v>
      </c>
      <c r="F148" s="24" t="s">
        <v>98</v>
      </c>
      <c r="G148" s="9"/>
      <c r="H148" s="70" t="s">
        <v>251</v>
      </c>
      <c r="I148" s="28">
        <v>50</v>
      </c>
      <c r="J148" s="62">
        <f>SUMIFS('1'!$P$3:$P$1000,'1'!$G$3:$G$1000,'FEED IN PK2'!F148,'1'!$F$3:$F$1000,'FEED IN PK2'!H148)</f>
        <v>0</v>
      </c>
      <c r="K148" s="62">
        <f>SUMIFS('2'!$P$69:$P$1000,'2'!$G$69:$G$1000,'FEED IN PK2'!F148,'2'!$F$69:$F$1000,'FEED IN PK2'!H148)</f>
        <v>0</v>
      </c>
      <c r="L148" s="62">
        <f>SUMIFS('3'!$P$3:$P$1000,'3'!$G$3:$G$1000,'FEED IN PK2'!F148,'3'!$F$3:$F$1000,'FEED IN PK2'!H148)</f>
        <v>0</v>
      </c>
      <c r="M148" s="62">
        <f>SUMIFS('4'!$P$69:$P$998,'4'!$G$69:$G$998,'FEED IN PK2'!F148,'4'!$F$69:$F$998,'FEED IN PK2'!H148)</f>
        <v>0</v>
      </c>
      <c r="N148" s="62">
        <f>SUMIFS('5'!$P$63:$P$1000,'5'!$G$63:$G$1000,'FEED IN PK2'!F148,'5'!$F$63:$F$1000,'FEED IN PK2'!H148)</f>
        <v>0</v>
      </c>
      <c r="O148" s="62">
        <f>SUMIFS('6'!$P$3:$P$1000,'6'!$G$3:$G$1000,'FEED IN PK2'!F148,'6'!$F$3:$F$1000,'FEED IN PK2'!H148)</f>
        <v>0</v>
      </c>
      <c r="P148" s="62">
        <f>SUMIFS('7'!$P$3:$P$1000,'7'!$G$3:$G$1000,'FEED IN PK2'!F148,'7'!$F$3:$F$1000,'FEED IN PK2'!H148)</f>
        <v>0</v>
      </c>
      <c r="Q148" s="62">
        <f>SUMIFS('8'!$P$3:$P$1000,'8'!$G$3:$G$1000,'FEED IN PK2'!F148,'8'!$F$3:$F$1000,'FEED IN PK2'!H148)</f>
        <v>0</v>
      </c>
      <c r="R148" s="62">
        <f>SUMIFS('9'!$P$3:$P$1000,'9'!$G$3:$G$1000,'FEED IN PK2'!F148,'9'!$F$3:$F$1000,'FEED IN PK2'!H148)</f>
        <v>0</v>
      </c>
      <c r="S148" s="62">
        <f>SUMIFS('10'!$P$271:$P$998,'10'!$G$271:$G$998,'FEED IN PK2'!F148,'10'!$F$271:$F$998,'FEED IN PK2'!H148)</f>
        <v>0</v>
      </c>
      <c r="T148" s="62">
        <f>SUMIFS('11'!$P$3:$P$1000,'11'!$G$3:$G$1000,'FEED IN PK2'!F148,'11'!$F$3:$F$1000,'FEED IN PK2'!H148)</f>
        <v>0</v>
      </c>
      <c r="U148" s="62">
        <f>SUMIFS('12'!$P$3:$P$1000,'12'!$G$3:$G$1000,'FEED IN PK2'!F148,'12'!$F$3:$F$1000,'FEED IN PK2'!H148)-U149</f>
        <v>0</v>
      </c>
      <c r="V148" s="62">
        <f>SUMIFS('13'!$P$3:$P$1000,'13'!$G$3:$G$1000,'FEED IN PK2'!F148,'13'!$F$3:$F$1000,'FEED IN PK2'!H148)</f>
        <v>0</v>
      </c>
      <c r="W148" s="62">
        <f>SUMIFS('14'!$P$3:$P$1000,'14'!$G$3:$G$1000,'FEED IN PK2'!F148,'14'!$F$3:$F$1000,'FEED IN PK2'!H148)</f>
        <v>0</v>
      </c>
      <c r="X148" s="62">
        <f>SUMIFS('15'!$P$3:$P$1000,'15'!$G$3:$G$1000,'FEED IN PK2'!F148,'15'!$F$3:$F$1000,'FEED IN PK2'!H148)</f>
        <v>0</v>
      </c>
      <c r="Y148" s="62">
        <f>SUMIFS('16'!$P$77:$P$1000,'16'!$G$77:$G$1000,'FEED IN PK2'!F148,'16'!$F$77:$F$1000,'FEED IN PK2'!H148)</f>
        <v>0</v>
      </c>
      <c r="Z148" s="62">
        <f>SUMIFS('17'!$P$77:$P$998,'17'!$G$77:$G$998,'FEED IN PK2'!F148,'17'!$F$77:$F$998,'FEED IN PK2'!H148)-Z149</f>
        <v>0</v>
      </c>
      <c r="AA148" s="62" t="e">
        <f>SUMIFS('18'!$P$3:$P$1000,'18'!$G$324:$G$1000,'FEED IN PK2'!F148,'18'!$F$324:$F$1000,'FEED IN PK2'!H148)</f>
        <v>#VALUE!</v>
      </c>
      <c r="AB148" s="62">
        <f>SUMIFS('19'!$P$3:$P$1000,'19'!$G$3:$G$1000,'FEED IN PK2'!F148,'19'!$F$3:$F$1000,'FEED IN PK2'!H148)</f>
        <v>0</v>
      </c>
      <c r="AC148" s="62" t="e">
        <f>SUMIFS('20'!$P$69:$P$1000,'20'!$G$580:$G$1000,'FEED IN PK2'!F148,'20'!$F$580:$F$1000,'FEED IN PK2'!H148)</f>
        <v>#VALUE!</v>
      </c>
      <c r="AD148" s="62" t="e">
        <f>SUMIFS('21'!$P$34:$P$1000,'21'!$G$387:$G$1000,'FEED IN PK2'!F148,'21'!$F$387:$F$1000,'FEED IN PK2'!H148)</f>
        <v>#VALUE!</v>
      </c>
      <c r="AE148" s="62">
        <f>SUMIFS('22'!$P$3:$P$1000,'22'!$G$3:$G$1000,'FEED IN PK2'!F148,'22'!$F$3:$F$1000,'FEED IN PK2'!H148)</f>
        <v>0</v>
      </c>
      <c r="AF148" s="62">
        <f>SUMIFS('23'!$P$58:$P$999,'23'!$G$58:$G$999,'FEED IN PK2'!F148,'23'!$F$58:$F$999,'FEED IN PK2'!H148)</f>
        <v>0</v>
      </c>
      <c r="AG148" s="62">
        <f>SUMIFS('24'!$P$3:$P$1000,'24'!$G$3:$G$1000,'FEED IN PK2'!F148,'24'!$F$3:$F$1000,'FEED IN PK2'!H148)</f>
        <v>0</v>
      </c>
      <c r="AH148" s="62">
        <f>SUMIFS('25'!$P$237:$P$1000,'25'!$G$237:$G$1000,'FEED IN PK2'!F148,'25'!$F$237:$F$1000,'FEED IN PK2'!H148)</f>
        <v>0</v>
      </c>
      <c r="AI148" s="62">
        <f>SUMIFS('26'!$P$3:$P$1000,'26'!$G$3:$G$1000,'FEED IN PK2'!F148,'26'!$F$3:$F$1000,'FEED IN PK2'!H148)</f>
        <v>0</v>
      </c>
      <c r="AJ148" s="62">
        <f>SUMIFS('27'!$P$71:$P$1000,'27'!$G$71:$G$1000,'FEED IN PK2'!F148,'27'!$F$71:$F$1000,'FEED IN PK2'!H148)</f>
        <v>0</v>
      </c>
      <c r="AK148" s="62">
        <f>SUMIFS('28'!$P$3:$P$1000,'28'!$G$3:$G$1000,'FEED IN PK2'!F148,'28'!$F$3:$F$1000,'FEED IN PK2'!H148)</f>
        <v>0</v>
      </c>
      <c r="AL148" s="62">
        <f>SUMIFS('29'!$P$3:$P$1000,'29'!$G$3:$G$1000,'FEED IN PK2'!F148,'29'!$F$3:$F$1000,'FEED IN PK2'!H148)</f>
        <v>0</v>
      </c>
      <c r="AM148" s="62">
        <f>SUMIFS('30'!$P$3:$P$1000,'30'!$G$3:$G$1000,'FEED IN PK2'!F148,'30'!$F$3:$F$1000,'FEED IN PK2'!H148)</f>
        <v>0</v>
      </c>
      <c r="AN148" s="62">
        <f>SUMIFS('31'!$P$3:$P$1000,'31'!$G$3:$G$1000,'FEED IN PK2'!F148,'31'!$F$3:$F$1000,'FEED IN PK2'!H148)</f>
        <v>0</v>
      </c>
      <c r="AO148" s="50" t="e">
        <f t="shared" si="3"/>
        <v>#VALUE!</v>
      </c>
    </row>
    <row r="149" spans="2:41" ht="15.75" x14ac:dyDescent="0.25">
      <c r="B149" s="5">
        <v>11</v>
      </c>
      <c r="C149" s="26" t="s">
        <v>99</v>
      </c>
      <c r="D149" s="27" t="s">
        <v>20</v>
      </c>
      <c r="E149" s="28">
        <v>50</v>
      </c>
      <c r="F149" s="24" t="s">
        <v>98</v>
      </c>
      <c r="G149" s="9" t="s">
        <v>92</v>
      </c>
      <c r="H149" s="70" t="s">
        <v>251</v>
      </c>
      <c r="I149" s="28">
        <v>50</v>
      </c>
      <c r="J149" s="62">
        <f>SUMIFS('1'!$P$3:$P$1000,'1'!$G$3:$G$1000,'FEED IN PK2'!F149,'1'!$F$3:$F$1000,'FEED IN PK2'!H149,'1'!$I$3:$I$1000,'FEED IN PK2'!G149)</f>
        <v>0</v>
      </c>
      <c r="K149" s="62">
        <f>SUMIFS('2'!$P$69:$P$1000,'2'!$G$69:$G$1000,'FEED IN PK2'!F149,'2'!$F$69:$F$1000,'FEED IN PK2'!H149,'2'!$I$69:$I$1000,'FEED IN PK2'!G149)</f>
        <v>0</v>
      </c>
      <c r="L149" s="62">
        <f>SUMIFS('3'!$P$3:$P$1000,'3'!$G$3:$G$1000,'FEED IN PK2'!F149,'3'!$F$3:$F$1000,'FEED IN PK2'!H149,'3'!$I$3:$I$1000,'FEED IN PK2'!G149)</f>
        <v>0</v>
      </c>
      <c r="M149" s="62">
        <f>SUMIFS('4'!$P$69:$P$998,'4'!$G$69:$G$998,'FEED IN PK2'!F149,'4'!$F$69:$F$998,'FEED IN PK2'!H149,'4'!$I$69:$I$998,'FEED IN PK2'!G149)</f>
        <v>0</v>
      </c>
      <c r="N149" s="62">
        <f>SUMIFS('5'!$P$63:$P$1000,'5'!$G$63:$G$1000,'FEED IN PK2'!F149,'5'!$F$63:$F$1000,'FEED IN PK2'!H149,'5'!$I$63:$I$1000,'FEED IN PK2'!G149)</f>
        <v>0</v>
      </c>
      <c r="O149" s="62">
        <f>SUMIFS('6'!$P$3:$P$1000,'6'!$G$3:$G$1000,'FEED IN PK2'!F149,'6'!$F$3:$F$1000,'FEED IN PK2'!H149,'6'!$I$3:$I$1000,'FEED IN PK2'!G149)</f>
        <v>0</v>
      </c>
      <c r="P149" s="62">
        <f>SUMIFS('7'!$P$3:$P$1000,'7'!$G$3:$G$1000,'FEED IN PK2'!F149,'7'!$F$3:$F$1000,'FEED IN PK2'!H149,'7'!$I$3:$I$1000,'FEED IN PK2'!G149)</f>
        <v>0</v>
      </c>
      <c r="Q149" s="62">
        <f>SUMIFS('8'!$P$3:$P$1000,'8'!$G$3:$G$1000,'FEED IN PK2'!F149,'8'!$F$3:$F$1000,'FEED IN PK2'!H149,'8'!$I$3:$I$1000,'FEED IN PK2'!G149)</f>
        <v>0</v>
      </c>
      <c r="R149" s="62">
        <f>SUMIFS('9'!$P$3:$P$1000,'9'!$G$3:$G$1000,'FEED IN PK2'!F149,'9'!$F$3:$F$1000,'FEED IN PK2'!H149,'9'!$I$3:$I$1000,'FEED IN PK2'!G149)</f>
        <v>0</v>
      </c>
      <c r="S149" s="62">
        <f>SUMIFS('10'!$P$271:$P$998,'10'!$G$271:$G$998,'FEED IN PK2'!F149,'10'!$F$271:$F$998,'FEED IN PK2'!H149,'10'!$I$271:$I$998,'FEED IN PK2'!G149)</f>
        <v>0</v>
      </c>
      <c r="T149" s="62">
        <f>SUMIFS('11'!$P$3:$P$1000,'11'!$G$3:$G$1000,'FEED IN PK2'!F149,'11'!$F$3:$F$1000,'FEED IN PK2'!H149,'11'!$I$3:$I$1000,'FEED IN PK2'!G149)</f>
        <v>0</v>
      </c>
      <c r="U149" s="62">
        <f>SUMIFS('12'!$P$3:$P$1000,'12'!$G$3:$G$1000,'FEED IN PK2'!F149,'12'!$F$3:$F$1000,'FEED IN PK2'!H149,'12'!$I$3:$I$1000,'FEED IN PK2'!G149)</f>
        <v>0</v>
      </c>
      <c r="V149" s="62">
        <f>SUMIFS('13'!$P$3:$P$1000,'13'!$G$3:$G$1000,'FEED IN PK2'!F149,'13'!$F$3:$F$1000,'FEED IN PK2'!H149,'13'!$I$3:$I$1000,'FEED IN PK2'!G149)</f>
        <v>0</v>
      </c>
      <c r="W149" s="62">
        <f>SUMIFS('14'!$P$3:$P$1000,'14'!$G$3:$G$1000,'FEED IN PK2'!F149,'14'!$F$3:$F$1000,'FEED IN PK2'!H149,'14'!$I$3:$I$1000,'FEED IN PK2'!G149)</f>
        <v>0</v>
      </c>
      <c r="X149" s="62">
        <f>SUMIFS('15'!$P$3:$P$1000,'15'!$G$3:$G$1000,'FEED IN PK2'!F149,'15'!$F$3:$F$1000,'FEED IN PK2'!H149,'15'!$I$3:$I$1000,'FEED IN PK2'!G149)</f>
        <v>0</v>
      </c>
      <c r="Y149" s="62">
        <f>SUMIFS('16'!$P$77:$P$1000,'16'!$G$77:$G$1000,'FEED IN PK2'!F149,'16'!$F$77:$F$1000,'FEED IN PK2'!H149,'16'!$I$77:$I$1000,'FEED IN PK2'!G149)</f>
        <v>0</v>
      </c>
      <c r="Z149" s="62">
        <f>SUMIFS('17'!$P$77:$P$998,'17'!$G$77:$G$998,'FEED IN PK2'!F149,'17'!$F$77:$F$998,'FEED IN PK2'!H149,'17'!$I$77:$I$998,'FEED IN PK2'!G149)</f>
        <v>0</v>
      </c>
      <c r="AA149" s="62" t="e">
        <f>SUMIFS('18'!$P$3:$P$1000,'18'!$G$324:$G$1000,'FEED IN PK2'!F149,'18'!$F$324:$F$1000,'FEED IN PK2'!H149,'18'!$I$324:$I$1000,'FEED IN PK2'!G149)</f>
        <v>#VALUE!</v>
      </c>
      <c r="AB149" s="62">
        <f>SUMIFS('19'!$P$3:$P$1000,'19'!$G$3:$G$1000,'FEED IN PK2'!F149,'19'!$F$3:$F$1000,'FEED IN PK2'!H149,'19'!$I$3:$I$1000,'FEED IN PK2'!G149)</f>
        <v>0</v>
      </c>
      <c r="AC149" s="62" t="e">
        <f>SUMIFS('20'!$P$69:$P$1000,'20'!$G$580:$G$1000,'FEED IN PK2'!F149,'20'!$F$580:$F$1000,'FEED IN PK2'!H149,'20'!$I$580:$I$1000,'FEED IN PK2'!G149)</f>
        <v>#VALUE!</v>
      </c>
      <c r="AD149" s="62" t="e">
        <f>SUMIFS('21'!$P$34:$P$1000,'21'!$G$387:$G$1000,'FEED IN PK2'!F149,'21'!$F$387:$F$1000,'FEED IN PK2'!H149,'21'!$I$387:$I$1000,'FEED IN PK2'!G149)</f>
        <v>#VALUE!</v>
      </c>
      <c r="AE149" s="62">
        <f>SUMIFS('22'!$P$3:$P$1000,'22'!$G$3:$G$1000,'FEED IN PK2'!F149,'22'!$F$3:$F$1000,'FEED IN PK2'!H149,'22'!$I$3:$I$1000,'FEED IN PK2'!G149)</f>
        <v>0</v>
      </c>
      <c r="AF149" s="62">
        <f>SUMIFS('23'!$P$58:$P$999,'23'!$G$58:$G$999,'FEED IN PK2'!F149,'23'!$F$58:$F$999,'FEED IN PK2'!H149,'23'!$I$58:$I$999,'FEED IN PK2'!G149)</f>
        <v>0</v>
      </c>
      <c r="AG149" s="62">
        <f>SUMIFS('24'!$P$3:$P$1000,'24'!$G$3:$G$1000,'FEED IN PK2'!F149,'24'!$F$3:$F$1000,'FEED IN PK2'!H149,'24'!$I$3:$I$1000,'FEED IN PK2'!G149)</f>
        <v>0</v>
      </c>
      <c r="AH149" s="62">
        <f>SUMIFS('25'!$P$237:$P$1000,'25'!$G$237:$G$1000,'FEED IN PK2'!F149,'25'!$F$237:$F$1000,'FEED IN PK2'!H149,'25'!$I$237:$I$1000,'FEED IN PK2'!G149)</f>
        <v>0</v>
      </c>
      <c r="AI149" s="62">
        <f>SUMIFS('26'!$P$3:$P$1000,'26'!$G$3:$G$1000,'FEED IN PK2'!F149,'26'!$F$3:$F$1000,'FEED IN PK2'!H149,'26'!$I$3:$I$1000,'FEED IN PK2'!G149)</f>
        <v>0</v>
      </c>
      <c r="AJ149" s="62">
        <f>SUMIFS('27'!$P$71:$P$1000,'27'!$G$71:$G$1000,'FEED IN PK2'!F149,'27'!$F$71:$F$1000,'FEED IN PK2'!H149,'27'!$I$71:$I$1000,'FEED IN PK2'!G149)</f>
        <v>0</v>
      </c>
      <c r="AK149" s="62">
        <f>SUMIFS('28'!$P$3:$P$1000,'28'!$G$3:$G$1000,'FEED IN PK2'!F149,'28'!$F$3:$F$1000,'FEED IN PK2'!H149,'28'!$I$3:$I$1000,'FEED IN PK2'!G149)</f>
        <v>0</v>
      </c>
      <c r="AL149" s="62">
        <f>SUMIFS('29'!$P$3:$P$1000,'29'!$G$3:$G$1000,'FEED IN PK2'!F149,'29'!$F$3:$F$1000,'FEED IN PK2'!H149,'29'!$I$3:$I$1000,'FEED IN PK2'!G149)</f>
        <v>0</v>
      </c>
      <c r="AM149" s="62">
        <f>SUMIFS('30'!$P$3:$P$1000,'30'!$G$3:$G$1000,'FEED IN PK2'!F149,'30'!$F$3:$F$1000,'FEED IN PK2'!H149,'30'!$I$3:$I$1000,'FEED IN PK2'!G149)</f>
        <v>0</v>
      </c>
      <c r="AN149" s="62">
        <f>SUMIFS('31'!$P$3:$P$1000,'31'!$G$3:$G$1000,'FEED IN PK2'!F149,'31'!$F$3:$F$1000,'FEED IN PK2'!H149,'31'!$I$3:$I$1000,'FEED IN PK2'!G149)</f>
        <v>0</v>
      </c>
      <c r="AO149" s="50" t="e">
        <f t="shared" si="3"/>
        <v>#VALUE!</v>
      </c>
    </row>
    <row r="150" spans="2:41" ht="15.75" x14ac:dyDescent="0.25">
      <c r="B150" s="5">
        <v>12</v>
      </c>
      <c r="C150" s="26" t="s">
        <v>101</v>
      </c>
      <c r="D150" s="27" t="s">
        <v>20</v>
      </c>
      <c r="E150" s="28">
        <v>50</v>
      </c>
      <c r="F150" s="24" t="s">
        <v>101</v>
      </c>
      <c r="G150" s="9"/>
      <c r="H150" s="70" t="s">
        <v>251</v>
      </c>
      <c r="I150" s="28">
        <v>50</v>
      </c>
      <c r="J150" s="62">
        <f>SUMIFS('1'!$P$3:$P$1000,'1'!$G$3:$G$1000,'FEED IN PK2'!F150,'1'!$F$3:$F$1000,'FEED IN PK2'!H150)-J151</f>
        <v>0</v>
      </c>
      <c r="K150" s="62">
        <f>SUMIFS('2'!$P$69:$P$1000,'2'!$G$69:$G$1000,'FEED IN PK2'!F150,'2'!$F$69:$F$1000,'FEED IN PK2'!H150)</f>
        <v>0</v>
      </c>
      <c r="L150" s="62">
        <f>SUMIFS('3'!$P$3:$P$1000,'3'!$G$3:$G$1000,'FEED IN PK2'!F150,'3'!$F$3:$F$1000,'FEED IN PK2'!H150)</f>
        <v>0</v>
      </c>
      <c r="M150" s="62">
        <f>SUMIFS('4'!$P$69:$P$998,'4'!$G$69:$G$998,'FEED IN PK2'!F150,'4'!$F$69:$F$998,'FEED IN PK2'!H150)</f>
        <v>0</v>
      </c>
      <c r="N150" s="62">
        <f>SUMIFS('5'!$P$63:$P$1000,'5'!$G$63:$G$1000,'FEED IN PK2'!F150,'5'!$F$63:$F$1000,'FEED IN PK2'!H150)</f>
        <v>0</v>
      </c>
      <c r="O150" s="62">
        <f>SUMIFS('6'!$P$3:$P$1000,'6'!$G$3:$G$1000,'FEED IN PK2'!F150,'6'!$F$3:$F$1000,'FEED IN PK2'!H150)</f>
        <v>0</v>
      </c>
      <c r="P150" s="62">
        <f>SUMIFS('7'!$P$3:$P$1000,'7'!$G$3:$G$1000,'FEED IN PK2'!F150,'7'!$F$3:$F$1000,'FEED IN PK2'!H150)</f>
        <v>0</v>
      </c>
      <c r="Q150" s="62">
        <f>SUMIFS('8'!$P$3:$P$1000,'8'!$G$3:$G$1000,'FEED IN PK2'!F150,'8'!$F$3:$F$1000,'FEED IN PK2'!H150)-Q151-Q152</f>
        <v>0</v>
      </c>
      <c r="R150" s="62">
        <f>SUMIFS('9'!$P$3:$P$1000,'9'!$G$3:$G$1000,'FEED IN PK2'!F150,'9'!$F$3:$F$1000,'FEED IN PK2'!H150)</f>
        <v>0</v>
      </c>
      <c r="S150" s="62">
        <f>SUMIFS('10'!$P$271:$P$998,'10'!$G$271:$G$998,'FEED IN PK2'!F150,'10'!$F$271:$F$998,'FEED IN PK2'!H150)</f>
        <v>0</v>
      </c>
      <c r="T150" s="62">
        <f>SUMIFS('11'!$P$3:$P$1000,'11'!$G$3:$G$1000,'FEED IN PK2'!F150,'11'!$F$3:$F$1000,'FEED IN PK2'!H150)</f>
        <v>0</v>
      </c>
      <c r="U150" s="62">
        <f>SUMIFS('12'!$P$3:$P$1000,'12'!$G$3:$G$1000,'FEED IN PK2'!F150,'12'!$F$3:$F$1000,'FEED IN PK2'!H150)-U151-U152</f>
        <v>0</v>
      </c>
      <c r="V150" s="62">
        <f>SUMIFS('13'!$P$3:$P$1000,'13'!$G$3:$G$1000,'FEED IN PK2'!F150,'13'!$F$3:$F$1000,'FEED IN PK2'!H150)</f>
        <v>0</v>
      </c>
      <c r="W150" s="62">
        <f>SUMIFS('14'!$P$3:$P$1000,'14'!$G$3:$G$1000,'FEED IN PK2'!F150,'14'!$F$3:$F$1000,'FEED IN PK2'!H150)-W151-W152</f>
        <v>0</v>
      </c>
      <c r="X150" s="62">
        <f>SUMIFS('15'!$P$3:$P$1000,'15'!$G$3:$G$1000,'FEED IN PK2'!F150,'15'!$F$3:$F$1000,'FEED IN PK2'!H150)</f>
        <v>0</v>
      </c>
      <c r="Y150" s="62">
        <f>SUMIFS('16'!$P$77:$P$1000,'16'!$G$77:$G$1000,'FEED IN PK2'!F150,'16'!$F$77:$F$1000,'FEED IN PK2'!H150)</f>
        <v>0</v>
      </c>
      <c r="Z150" s="62">
        <f>SUMIFS('17'!$P$77:$P$998,'17'!$G$77:$G$998,'FEED IN PK2'!F150,'17'!$F$77:$F$998,'FEED IN PK2'!H150)-Z151-Z152</f>
        <v>0</v>
      </c>
      <c r="AA150" s="62" t="e">
        <f>SUMIFS('18'!$P$3:$P$1000,'18'!$G$324:$G$1000,'FEED IN PK2'!F150,'18'!$F$324:$F$1000,'FEED IN PK2'!H150)</f>
        <v>#VALUE!</v>
      </c>
      <c r="AB150" s="62">
        <f>SUMIFS('19'!$P$3:$P$1000,'19'!$G$3:$G$1000,'FEED IN PK2'!F150,'19'!$F$3:$F$1000,'FEED IN PK2'!H150)</f>
        <v>0</v>
      </c>
      <c r="AC150" s="62" t="e">
        <f>SUMIFS('20'!$P$69:$P$1000,'20'!$G$580:$G$1000,'FEED IN PK2'!F150,'20'!$F$580:$F$1000,'FEED IN PK2'!H150)</f>
        <v>#VALUE!</v>
      </c>
      <c r="AD150" s="62" t="e">
        <f>SUMIFS('21'!$P$34:$P$1000,'21'!$G$387:$G$1000,'FEED IN PK2'!F150,'21'!$F$387:$F$1000,'FEED IN PK2'!H150)-AD151-AD152</f>
        <v>#VALUE!</v>
      </c>
      <c r="AE150" s="62">
        <f>SUMIFS('22'!$P$3:$P$1000,'22'!$G$3:$G$1000,'FEED IN PK2'!F150,'22'!$F$3:$F$1000,'FEED IN PK2'!H150)</f>
        <v>0</v>
      </c>
      <c r="AF150" s="62">
        <f>SUMIFS('23'!$P$58:$P$999,'23'!$G$58:$G$999,'FEED IN PK2'!F150,'23'!$F$58:$F$999,'FEED IN PK2'!H150)</f>
        <v>0</v>
      </c>
      <c r="AG150" s="62">
        <f>SUMIFS('24'!$P$3:$P$1000,'24'!$G$3:$G$1000,'FEED IN PK2'!F150,'24'!$F$3:$F$1000,'FEED IN PK2'!H150)</f>
        <v>0</v>
      </c>
      <c r="AH150" s="62">
        <f>SUMIFS('25'!$P$237:$P$1000,'25'!$G$237:$G$1000,'FEED IN PK2'!F150,'25'!$F$237:$F$1000,'FEED IN PK2'!H150)</f>
        <v>0</v>
      </c>
      <c r="AI150" s="62">
        <f>SUMIFS('26'!$P$3:$P$1000,'26'!$G$3:$G$1000,'FEED IN PK2'!F150,'26'!$F$3:$F$1000,'FEED IN PK2'!H150)</f>
        <v>0</v>
      </c>
      <c r="AJ150" s="62">
        <f>SUMIFS('27'!$P$71:$P$1000,'27'!$G$71:$G$1000,'FEED IN PK2'!F150,'27'!$F$71:$F$1000,'FEED IN PK2'!H150)</f>
        <v>0</v>
      </c>
      <c r="AK150" s="62">
        <f>SUMIFS('28'!$P$3:$P$1000,'28'!$G$3:$G$1000,'FEED IN PK2'!F150,'28'!$F$3:$F$1000,'FEED IN PK2'!H150)</f>
        <v>0</v>
      </c>
      <c r="AL150" s="62">
        <f>SUMIFS('29'!$P$3:$P$1000,'29'!$G$3:$G$1000,'FEED IN PK2'!F150,'29'!$F$3:$F$1000,'FEED IN PK2'!H150)</f>
        <v>0</v>
      </c>
      <c r="AM150" s="62">
        <f>SUMIFS('30'!$P$3:$P$1000,'30'!$G$3:$G$1000,'FEED IN PK2'!F150,'30'!$F$3:$F$1000,'FEED IN PK2'!H150)</f>
        <v>0</v>
      </c>
      <c r="AN150" s="62">
        <f>SUMIFS('31'!$P$3:$P$1000,'31'!$G$3:$G$1000,'FEED IN PK2'!F150,'31'!$F$3:$F$1000,'FEED IN PK2'!H150)</f>
        <v>0</v>
      </c>
      <c r="AO150" s="50" t="e">
        <f t="shared" si="3"/>
        <v>#VALUE!</v>
      </c>
    </row>
    <row r="151" spans="2:41" ht="15.75" x14ac:dyDescent="0.25">
      <c r="B151" s="5">
        <v>13</v>
      </c>
      <c r="C151" s="26" t="s">
        <v>102</v>
      </c>
      <c r="D151" s="27" t="s">
        <v>20</v>
      </c>
      <c r="E151" s="28">
        <v>50</v>
      </c>
      <c r="F151" s="24" t="s">
        <v>101</v>
      </c>
      <c r="G151" s="9" t="s">
        <v>97</v>
      </c>
      <c r="H151" s="70" t="s">
        <v>251</v>
      </c>
      <c r="I151" s="28">
        <v>50</v>
      </c>
      <c r="J151" s="62">
        <f>SUMIFS('1'!$P$3:$P$1000,'1'!$G$3:$G$1000,'FEED IN PK2'!F151,'1'!$F$3:$F$1000,'FEED IN PK2'!H151,'1'!$I$3:$I$1000,'FEED IN PK2'!G151)</f>
        <v>0</v>
      </c>
      <c r="K151" s="62">
        <f>SUMIFS('2'!$P$69:$P$1000,'2'!$G$69:$G$1000,'FEED IN PK2'!F151,'2'!$F$69:$F$1000,'FEED IN PK2'!H151,'2'!$I$69:$I$1000,'FEED IN PK2'!G151)</f>
        <v>0</v>
      </c>
      <c r="L151" s="62">
        <f>SUMIFS('3'!$P$3:$P$1000,'3'!$G$3:$G$1000,'FEED IN PK2'!F151,'3'!$F$3:$F$1000,'FEED IN PK2'!H151,'3'!$I$3:$I$1000,'FEED IN PK2'!G151)</f>
        <v>0</v>
      </c>
      <c r="M151" s="62">
        <f>SUMIFS('4'!$P$69:$P$998,'4'!$G$69:$G$998,'FEED IN PK2'!F151,'4'!$F$69:$F$998,'FEED IN PK2'!H151,'4'!$I$69:$I$998,'FEED IN PK2'!G151)</f>
        <v>0</v>
      </c>
      <c r="N151" s="62">
        <f>SUMIFS('5'!$P$63:$P$1000,'5'!$G$63:$G$1000,'FEED IN PK2'!F151,'5'!$F$63:$F$1000,'FEED IN PK2'!H151,'5'!$I$63:$I$1000,'FEED IN PK2'!G151)</f>
        <v>0</v>
      </c>
      <c r="O151" s="62">
        <f>SUMIFS('6'!$P$3:$P$1000,'6'!$G$3:$G$1000,'FEED IN PK2'!F151,'6'!$F$3:$F$1000,'FEED IN PK2'!H151,'6'!$I$3:$I$1000,'FEED IN PK2'!G151)</f>
        <v>0</v>
      </c>
      <c r="P151" s="62">
        <f>SUMIFS('7'!$P$3:$P$1000,'7'!$G$3:$G$1000,'FEED IN PK2'!F151,'7'!$F$3:$F$1000,'FEED IN PK2'!H151,'7'!$I$3:$I$1000,'FEED IN PK2'!G151)</f>
        <v>0</v>
      </c>
      <c r="Q151" s="62">
        <f>SUMIFS('8'!$P$3:$P$1000,'8'!$G$3:$G$1000,'FEED IN PK2'!F151,'8'!$F$3:$F$1000,'FEED IN PK2'!H151,'8'!$I$3:$I$1000,'FEED IN PK2'!G151)</f>
        <v>0</v>
      </c>
      <c r="R151" s="62">
        <f>SUMIFS('9'!$P$3:$P$1000,'9'!$G$3:$G$1000,'FEED IN PK2'!F151,'9'!$F$3:$F$1000,'FEED IN PK2'!H151,'9'!$I$3:$I$1000,'FEED IN PK2'!G151)</f>
        <v>0</v>
      </c>
      <c r="S151" s="62">
        <f>SUMIFS('10'!$P$271:$P$998,'10'!$G$271:$G$998,'FEED IN PK2'!F151,'10'!$F$271:$F$998,'FEED IN PK2'!H151,'10'!$I$271:$I$998,'FEED IN PK2'!G151)</f>
        <v>0</v>
      </c>
      <c r="T151" s="62">
        <f>SUMIFS('11'!$P$3:$P$1000,'11'!$G$3:$G$1000,'FEED IN PK2'!F151,'11'!$F$3:$F$1000,'FEED IN PK2'!H151,'11'!$I$3:$I$1000,'FEED IN PK2'!G151)</f>
        <v>0</v>
      </c>
      <c r="U151" s="62">
        <f>SUMIFS('12'!$P$3:$P$1000,'12'!$G$3:$G$1000,'FEED IN PK2'!F151,'12'!$F$3:$F$1000,'FEED IN PK2'!H151,'12'!$I$3:$I$1000,'FEED IN PK2'!G151)</f>
        <v>0</v>
      </c>
      <c r="V151" s="62">
        <f>SUMIFS('13'!$P$3:$P$1000,'13'!$G$3:$G$1000,'FEED IN PK2'!F151,'13'!$F$3:$F$1000,'FEED IN PK2'!H151,'13'!$I$3:$I$1000,'FEED IN PK2'!G151)</f>
        <v>0</v>
      </c>
      <c r="W151" s="62">
        <f>SUMIFS('14'!$P$3:$P$1000,'14'!$G$3:$G$1000,'FEED IN PK2'!F151,'14'!$F$3:$F$1000,'FEED IN PK2'!H151,'14'!$I$3:$I$1000,'FEED IN PK2'!G151)</f>
        <v>0</v>
      </c>
      <c r="X151" s="62">
        <f>SUMIFS('15'!$P$3:$P$1000,'15'!$G$3:$G$1000,'FEED IN PK2'!F151,'15'!$F$3:$F$1000,'FEED IN PK2'!H151,'15'!$I$3:$I$1000,'FEED IN PK2'!G151)</f>
        <v>0</v>
      </c>
      <c r="Y151" s="62">
        <f>SUMIFS('16'!$P$77:$P$1000,'16'!$G$77:$G$1000,'FEED IN PK2'!F151,'16'!$F$77:$F$1000,'FEED IN PK2'!H151,'16'!$I$77:$I$1000,'FEED IN PK2'!G151)</f>
        <v>0</v>
      </c>
      <c r="Z151" s="62">
        <f>SUMIFS('17'!$P$77:$P$998,'17'!$G$77:$G$998,'FEED IN PK2'!F151,'17'!$F$77:$F$998,'FEED IN PK2'!H151,'17'!$I$77:$I$998,'FEED IN PK2'!G151)</f>
        <v>0</v>
      </c>
      <c r="AA151" s="62" t="e">
        <f>SUMIFS('18'!$P$3:$P$1000,'18'!$G$324:$G$1000,'FEED IN PK2'!F151,'18'!$F$324:$F$1000,'FEED IN PK2'!H151,'18'!$I$324:$I$1000,'FEED IN PK2'!G151)</f>
        <v>#VALUE!</v>
      </c>
      <c r="AB151" s="62">
        <f>SUMIFS('19'!$P$3:$P$1000,'19'!$G$3:$G$1000,'FEED IN PK2'!F151,'19'!$F$3:$F$1000,'FEED IN PK2'!H151,'19'!$I$3:$I$1000,'FEED IN PK2'!G151)</f>
        <v>0</v>
      </c>
      <c r="AC151" s="62" t="e">
        <f>SUMIFS('20'!$P$69:$P$1000,'20'!$G$580:$G$1000,'FEED IN PK2'!F151,'20'!$F$580:$F$1000,'FEED IN PK2'!H151,'20'!$I$580:$I$1000,'FEED IN PK2'!G151)</f>
        <v>#VALUE!</v>
      </c>
      <c r="AD151" s="62" t="e">
        <f>SUMIFS('21'!$P$34:$P$1000,'21'!$G$387:$G$1000,'FEED IN PK2'!F151,'21'!$F$387:$F$1000,'FEED IN PK2'!H151,'21'!$I$387:$I$1000,'FEED IN PK2'!G151)</f>
        <v>#VALUE!</v>
      </c>
      <c r="AE151" s="62">
        <f>SUMIFS('22'!$P$3:$P$1000,'22'!$G$3:$G$1000,'FEED IN PK2'!F151,'22'!$F$3:$F$1000,'FEED IN PK2'!H151,'22'!$I$3:$I$1000,'FEED IN PK2'!G151)</f>
        <v>0</v>
      </c>
      <c r="AF151" s="62">
        <f>SUMIFS('23'!$P$58:$P$999,'23'!$G$58:$G$999,'FEED IN PK2'!F151,'23'!$F$58:$F$999,'FEED IN PK2'!H151,'23'!$I$58:$I$999,'FEED IN PK2'!G151)</f>
        <v>0</v>
      </c>
      <c r="AG151" s="62">
        <f>SUMIFS('24'!$P$3:$P$1000,'24'!$G$3:$G$1000,'FEED IN PK2'!F151,'24'!$F$3:$F$1000,'FEED IN PK2'!H151,'24'!$I$3:$I$1000,'FEED IN PK2'!G151)</f>
        <v>0</v>
      </c>
      <c r="AH151" s="62">
        <f>SUMIFS('25'!$P$237:$P$1000,'25'!$G$237:$G$1000,'FEED IN PK2'!F151,'25'!$F$237:$F$1000,'FEED IN PK2'!H151,'25'!$I$237:$I$1000,'FEED IN PK2'!G151)</f>
        <v>0</v>
      </c>
      <c r="AI151" s="62">
        <f>SUMIFS('26'!$P$3:$P$1000,'26'!$G$3:$G$1000,'FEED IN PK2'!F151,'26'!$F$3:$F$1000,'FEED IN PK2'!H151,'26'!$I$3:$I$1000,'FEED IN PK2'!G151)</f>
        <v>0</v>
      </c>
      <c r="AJ151" s="62">
        <f>SUMIFS('27'!$P$71:$P$1000,'27'!$G$71:$G$1000,'FEED IN PK2'!F151,'27'!$F$71:$F$1000,'FEED IN PK2'!H151,'27'!$I$71:$I$1000,'FEED IN PK2'!G151)</f>
        <v>0</v>
      </c>
      <c r="AK151" s="62">
        <f>SUMIFS('28'!$P$3:$P$1000,'28'!$G$3:$G$1000,'FEED IN PK2'!F151,'28'!$F$3:$F$1000,'FEED IN PK2'!H151,'28'!$I$3:$I$1000,'FEED IN PK2'!G151)</f>
        <v>0</v>
      </c>
      <c r="AL151" s="62">
        <f>SUMIFS('29'!$P$3:$P$1000,'29'!$G$3:$G$1000,'FEED IN PK2'!F151,'29'!$F$3:$F$1000,'FEED IN PK2'!H151,'29'!$I$3:$I$1000,'FEED IN PK2'!G151)</f>
        <v>0</v>
      </c>
      <c r="AM151" s="62">
        <f>SUMIFS('30'!$P$3:$P$1000,'30'!$G$3:$G$1000,'FEED IN PK2'!F151,'30'!$F$3:$F$1000,'FEED IN PK2'!H151,'30'!$I$3:$I$1000,'FEED IN PK2'!G151)</f>
        <v>0</v>
      </c>
      <c r="AN151" s="62">
        <f>SUMIFS('31'!$P$3:$P$1000,'31'!$G$3:$G$1000,'FEED IN PK2'!F151,'31'!$F$3:$F$1000,'FEED IN PK2'!H151,'31'!$I$3:$I$1000,'FEED IN PK2'!G151)</f>
        <v>0</v>
      </c>
      <c r="AO151" s="50" t="e">
        <f t="shared" si="3"/>
        <v>#VALUE!</v>
      </c>
    </row>
    <row r="152" spans="2:41" ht="15.75" x14ac:dyDescent="0.25">
      <c r="B152" s="5"/>
      <c r="C152" s="26" t="s">
        <v>241</v>
      </c>
      <c r="D152" s="27" t="s">
        <v>20</v>
      </c>
      <c r="E152" s="28">
        <v>50</v>
      </c>
      <c r="F152" s="24" t="s">
        <v>101</v>
      </c>
      <c r="G152" s="9" t="s">
        <v>240</v>
      </c>
      <c r="H152" s="70" t="s">
        <v>251</v>
      </c>
      <c r="I152" s="28">
        <v>50</v>
      </c>
      <c r="J152" s="62">
        <f>SUMIFS('1'!$P$3:$P$1000,'1'!$G$3:$G$1000,'FEED IN PK2'!F152,'1'!$F$3:$F$1000,'FEED IN PK2'!H152,'1'!$I$3:$I$1000,'FEED IN PK2'!G152)</f>
        <v>0</v>
      </c>
      <c r="K152" s="62">
        <f>SUMIFS('2'!$P$69:$P$1000,'2'!$G$69:$G$1000,'FEED IN PK2'!F152,'2'!$F$69:$F$1000,'FEED IN PK2'!H152,'2'!$I$69:$I$1000,'FEED IN PK2'!G152)</f>
        <v>0</v>
      </c>
      <c r="L152" s="62">
        <f>SUMIFS('3'!$P$3:$P$1000,'3'!$G$3:$G$1000,'FEED IN PK2'!F152,'3'!$F$3:$F$1000,'FEED IN PK2'!H152,'3'!$I$3:$I$1000,'FEED IN PK2'!G152)</f>
        <v>0</v>
      </c>
      <c r="M152" s="62">
        <f>SUMIFS('4'!$P$69:$P$998,'4'!$G$69:$G$998,'FEED IN PK2'!F152,'4'!$F$69:$F$998,'FEED IN PK2'!H152,'4'!$I$69:$I$998,'FEED IN PK2'!G152)</f>
        <v>0</v>
      </c>
      <c r="N152" s="62">
        <f>SUMIFS('5'!$P$63:$P$1000,'5'!$G$63:$G$1000,'FEED IN PK2'!F152,'5'!$F$63:$F$1000,'FEED IN PK2'!H152,'5'!$I$63:$I$1000,'FEED IN PK2'!G152)</f>
        <v>0</v>
      </c>
      <c r="O152" s="62">
        <f>SUMIFS('6'!$P$3:$P$1000,'6'!$G$3:$G$1000,'FEED IN PK2'!F152,'6'!$F$3:$F$1000,'FEED IN PK2'!H152,'6'!$I$3:$I$1000,'FEED IN PK2'!G152)</f>
        <v>0</v>
      </c>
      <c r="P152" s="62">
        <f>SUMIFS('7'!$P$3:$P$1000,'7'!$G$3:$G$1000,'FEED IN PK2'!F152,'7'!$F$3:$F$1000,'FEED IN PK2'!H152,'7'!$I$3:$I$1000,'FEED IN PK2'!G152)</f>
        <v>0</v>
      </c>
      <c r="Q152" s="62">
        <f>SUMIFS('8'!$P$3:$P$1000,'8'!$G$3:$G$1000,'FEED IN PK2'!F152,'8'!$F$3:$F$1000,'FEED IN PK2'!H152,'8'!$I$3:$I$1000,'FEED IN PK2'!G152)</f>
        <v>0</v>
      </c>
      <c r="R152" s="62">
        <f>SUMIFS('9'!$P$3:$P$1000,'9'!$G$3:$G$1000,'FEED IN PK2'!F152,'9'!$F$3:$F$1000,'FEED IN PK2'!H152,'9'!$I$3:$I$1000,'FEED IN PK2'!G152)</f>
        <v>0</v>
      </c>
      <c r="S152" s="62">
        <f>SUMIFS('10'!$P$271:$P$998,'10'!$G$271:$G$998,'FEED IN PK2'!F152,'10'!$F$271:$F$998,'FEED IN PK2'!H152,'10'!$I$271:$I$998,'FEED IN PK2'!G152)</f>
        <v>0</v>
      </c>
      <c r="T152" s="62">
        <f>SUMIFS('11'!$P$3:$P$1000,'11'!$G$3:$G$1000,'FEED IN PK2'!F152,'11'!$F$3:$F$1000,'FEED IN PK2'!H152,'11'!$I$3:$I$1000,'FEED IN PK2'!G152)</f>
        <v>0</v>
      </c>
      <c r="U152" s="62">
        <f>SUMIFS('12'!$P$3:$P$1000,'12'!$G$3:$G$1000,'FEED IN PK2'!F152,'12'!$F$3:$F$1000,'FEED IN PK2'!H152,'12'!$I$3:$I$1000,'FEED IN PK2'!G152)</f>
        <v>0</v>
      </c>
      <c r="V152" s="62">
        <f>SUMIFS('13'!$P$3:$P$1000,'13'!$G$3:$G$1000,'FEED IN PK2'!F152,'13'!$F$3:$F$1000,'FEED IN PK2'!H152,'13'!$I$3:$I$1000,'FEED IN PK2'!G152)</f>
        <v>0</v>
      </c>
      <c r="W152" s="62">
        <f>SUMIFS('14'!$P$3:$P$1000,'14'!$G$3:$G$1000,'FEED IN PK2'!F152,'14'!$F$3:$F$1000,'FEED IN PK2'!H152,'14'!$I$3:$I$1000,'FEED IN PK2'!G152)</f>
        <v>0</v>
      </c>
      <c r="X152" s="62">
        <f>SUMIFS('15'!$P$3:$P$1000,'15'!$G$3:$G$1000,'FEED IN PK2'!F152,'15'!$F$3:$F$1000,'FEED IN PK2'!H152,'15'!$I$3:$I$1000,'FEED IN PK2'!G152)</f>
        <v>0</v>
      </c>
      <c r="Y152" s="62">
        <f>SUMIFS('16'!$P$77:$P$1000,'16'!$G$77:$G$1000,'FEED IN PK2'!F152,'16'!$F$77:$F$1000,'FEED IN PK2'!H152,'16'!$I$77:$I$1000,'FEED IN PK2'!G152)</f>
        <v>0</v>
      </c>
      <c r="Z152" s="62">
        <f>SUMIFS('17'!$P$77:$P$998,'17'!$G$77:$G$998,'FEED IN PK2'!F152,'17'!$F$77:$F$998,'FEED IN PK2'!H152,'17'!$I$77:$I$998,'FEED IN PK2'!G152)</f>
        <v>0</v>
      </c>
      <c r="AA152" s="62" t="e">
        <f>SUMIFS('18'!$P$3:$P$1000,'18'!$G$324:$G$1000,'FEED IN PK2'!F152,'18'!$F$324:$F$1000,'FEED IN PK2'!H152,'18'!$I$324:$I$1000,'FEED IN PK2'!G152)</f>
        <v>#VALUE!</v>
      </c>
      <c r="AB152" s="62">
        <f>SUMIFS('19'!$P$3:$P$1000,'19'!$G$3:$G$1000,'FEED IN PK2'!F152,'19'!$F$3:$F$1000,'FEED IN PK2'!H152,'19'!$I$3:$I$1000,'FEED IN PK2'!G152)</f>
        <v>0</v>
      </c>
      <c r="AC152" s="62" t="e">
        <f>SUMIFS('20'!$P$69:$P$1000,'20'!$G$580:$G$1000,'FEED IN PK2'!F152,'20'!$F$580:$F$1000,'FEED IN PK2'!H152,'20'!$I$580:$I$1000,'FEED IN PK2'!G152)</f>
        <v>#VALUE!</v>
      </c>
      <c r="AD152" s="62" t="e">
        <f>SUMIFS('21'!$P$34:$P$1000,'21'!$G$387:$G$1000,'FEED IN PK2'!F152,'21'!$F$387:$F$1000,'FEED IN PK2'!H152,'21'!$I$387:$I$1000,'FEED IN PK2'!G152)</f>
        <v>#VALUE!</v>
      </c>
      <c r="AE152" s="62">
        <f>SUMIFS('22'!$P$3:$P$1000,'22'!$G$3:$G$1000,'FEED IN PK2'!F152,'22'!$F$3:$F$1000,'FEED IN PK2'!H152,'22'!$I$3:$I$1000,'FEED IN PK2'!G152)</f>
        <v>0</v>
      </c>
      <c r="AF152" s="62">
        <f>SUMIFS('23'!$P$58:$P$999,'23'!$G$58:$G$999,'FEED IN PK2'!F152,'23'!$F$58:$F$999,'FEED IN PK2'!H152,'23'!$I$58:$I$999,'FEED IN PK2'!G152)</f>
        <v>0</v>
      </c>
      <c r="AG152" s="62">
        <f>SUMIFS('24'!$P$3:$P$1000,'24'!$G$3:$G$1000,'FEED IN PK2'!F152,'24'!$F$3:$F$1000,'FEED IN PK2'!H152,'24'!$I$3:$I$1000,'FEED IN PK2'!G152)</f>
        <v>0</v>
      </c>
      <c r="AH152" s="62">
        <f>SUMIFS('25'!$P$237:$P$1000,'25'!$G$237:$G$1000,'FEED IN PK2'!F152,'25'!$F$237:$F$1000,'FEED IN PK2'!H152,'25'!$I$237:$I$1000,'FEED IN PK2'!G152)</f>
        <v>0</v>
      </c>
      <c r="AI152" s="62">
        <f>SUMIFS('26'!$P$3:$P$1000,'26'!$G$3:$G$1000,'FEED IN PK2'!F152,'26'!$F$3:$F$1000,'FEED IN PK2'!H152,'26'!$I$3:$I$1000,'FEED IN PK2'!G152)</f>
        <v>0</v>
      </c>
      <c r="AJ152" s="62">
        <f>SUMIFS('27'!$P$71:$P$1000,'27'!$G$71:$G$1000,'FEED IN PK2'!F152,'27'!$F$71:$F$1000,'FEED IN PK2'!H152,'27'!$I$71:$I$1000,'FEED IN PK2'!G152)</f>
        <v>0</v>
      </c>
      <c r="AK152" s="62">
        <f>SUMIFS('28'!$P$3:$P$1000,'28'!$G$3:$G$1000,'FEED IN PK2'!F152,'28'!$F$3:$F$1000,'FEED IN PK2'!H152,'28'!$I$3:$I$1000,'FEED IN PK2'!G152)</f>
        <v>0</v>
      </c>
      <c r="AL152" s="62">
        <f>SUMIFS('29'!$P$3:$P$1000,'29'!$G$3:$G$1000,'FEED IN PK2'!F152,'29'!$F$3:$F$1000,'FEED IN PK2'!H152,'29'!$I$3:$I$1000,'FEED IN PK2'!G152)</f>
        <v>0</v>
      </c>
      <c r="AM152" s="62">
        <f>SUMIFS('30'!$P$3:$P$1000,'30'!$G$3:$G$1000,'FEED IN PK2'!F152,'30'!$F$3:$F$1000,'FEED IN PK2'!H152,'30'!$I$3:$I$1000,'FEED IN PK2'!G152)</f>
        <v>0</v>
      </c>
      <c r="AN152" s="62">
        <f>SUMIFS('31'!$P$3:$P$1000,'31'!$G$3:$G$1000,'FEED IN PK2'!F152,'31'!$F$3:$F$1000,'FEED IN PK2'!H152,'31'!$I$3:$I$1000,'FEED IN PK2'!G152)</f>
        <v>0</v>
      </c>
      <c r="AO152" s="50" t="e">
        <f t="shared" ref="AO152" si="5">SUM(J152:AN152)</f>
        <v>#VALUE!</v>
      </c>
    </row>
    <row r="153" spans="2:41" ht="15.75" x14ac:dyDescent="0.25">
      <c r="B153" s="5"/>
      <c r="C153" s="26" t="s">
        <v>252</v>
      </c>
      <c r="D153" s="27" t="s">
        <v>20</v>
      </c>
      <c r="E153" s="28">
        <v>50</v>
      </c>
      <c r="F153" s="24" t="s">
        <v>101</v>
      </c>
      <c r="G153" s="9" t="s">
        <v>253</v>
      </c>
      <c r="H153" s="70" t="s">
        <v>251</v>
      </c>
      <c r="I153" s="28">
        <v>50</v>
      </c>
      <c r="J153" s="62">
        <f>SUMIFS('1'!$P$3:$P$1000,'1'!$G$3:$G$1000,'FEED IN PK2'!F153,'1'!$F$3:$F$1000,'FEED IN PK2'!H153,'1'!$I$3:$I$1000,'FEED IN PK2'!G153)</f>
        <v>0</v>
      </c>
      <c r="K153" s="62">
        <f>SUMIFS('2'!$P$69:$P$1000,'2'!$G$69:$G$1000,'FEED IN PK2'!F153,'2'!$F$69:$F$1000,'FEED IN PK2'!H153,'2'!$I$69:$I$1000,'FEED IN PK2'!G153)</f>
        <v>0</v>
      </c>
      <c r="L153" s="62">
        <f>SUMIFS('3'!$P$3:$P$1000,'3'!$G$3:$G$1000,'FEED IN PK2'!F153,'3'!$F$3:$F$1000,'FEED IN PK2'!H153,'3'!$I$3:$I$1000,'FEED IN PK2'!G153)</f>
        <v>0</v>
      </c>
      <c r="M153" s="62">
        <f>SUMIFS('4'!$P$69:$P$998,'4'!$G$69:$G$998,'FEED IN PK2'!F153,'4'!$F$69:$F$998,'FEED IN PK2'!H153,'4'!$I$69:$I$998,'FEED IN PK2'!G153)</f>
        <v>0</v>
      </c>
      <c r="N153" s="62">
        <f>SUMIFS('5'!$P$63:$P$1000,'5'!$G$63:$G$1000,'FEED IN PK2'!F153,'5'!$F$63:$F$1000,'FEED IN PK2'!H153,'5'!$I$63:$I$1000,'FEED IN PK2'!G153)</f>
        <v>0</v>
      </c>
      <c r="O153" s="62">
        <f>SUMIFS('6'!$P$3:$P$1000,'6'!$G$3:$G$1000,'FEED IN PK2'!F153,'6'!$F$3:$F$1000,'FEED IN PK2'!H153,'6'!$I$3:$I$1000,'FEED IN PK2'!G153)</f>
        <v>0</v>
      </c>
      <c r="P153" s="62">
        <f>SUMIFS('7'!$P$3:$P$1000,'7'!$G$3:$G$1000,'FEED IN PK2'!F153,'7'!$F$3:$F$1000,'FEED IN PK2'!H153,'7'!$I$3:$I$1000,'FEED IN PK2'!G153)</f>
        <v>0</v>
      </c>
      <c r="Q153" s="62">
        <f>SUMIFS('8'!$P$3:$P$1000,'8'!$G$3:$G$1000,'FEED IN PK2'!F153,'8'!$F$3:$F$1000,'FEED IN PK2'!H153,'8'!$I$3:$I$1000,'FEED IN PK2'!G153)</f>
        <v>0</v>
      </c>
      <c r="R153" s="62">
        <f>SUMIFS('9'!$P$3:$P$1000,'9'!$G$3:$G$1000,'FEED IN PK2'!F153,'9'!$F$3:$F$1000,'FEED IN PK2'!H153,'9'!$I$3:$I$1000,'FEED IN PK2'!G153)</f>
        <v>0</v>
      </c>
      <c r="S153" s="62">
        <f>SUMIFS('10'!$P$271:$P$998,'10'!$G$271:$G$998,'FEED IN PK2'!F153,'10'!$F$271:$F$998,'FEED IN PK2'!H153,'10'!$I$271:$I$998,'FEED IN PK2'!G153)</f>
        <v>0</v>
      </c>
      <c r="T153" s="62">
        <f>SUMIFS('11'!$P$3:$P$1000,'11'!$G$3:$G$1000,'FEED IN PK2'!F153,'11'!$F$3:$F$1000,'FEED IN PK2'!H153,'11'!$I$3:$I$1000,'FEED IN PK2'!G153)</f>
        <v>0</v>
      </c>
      <c r="U153" s="62">
        <f>SUMIFS('12'!$P$3:$P$1000,'12'!$G$3:$G$1000,'FEED IN PK2'!F153,'12'!$F$3:$F$1000,'FEED IN PK2'!H153,'12'!$I$3:$I$1000,'FEED IN PK2'!G153)</f>
        <v>0</v>
      </c>
      <c r="V153" s="62">
        <f>SUMIFS('13'!$P$3:$P$1000,'13'!$G$3:$G$1000,'FEED IN PK2'!F153,'13'!$F$3:$F$1000,'FEED IN PK2'!H153,'13'!$I$3:$I$1000,'FEED IN PK2'!G153)</f>
        <v>0</v>
      </c>
      <c r="W153" s="62">
        <f>SUMIFS('14'!$P$3:$P$1000,'14'!$G$3:$G$1000,'FEED IN PK2'!F153,'14'!$F$3:$F$1000,'FEED IN PK2'!H153,'14'!$I$3:$I$1000,'FEED IN PK2'!G153)</f>
        <v>0</v>
      </c>
      <c r="X153" s="62">
        <f>SUMIFS('15'!$P$3:$P$1000,'15'!$G$3:$G$1000,'FEED IN PK2'!F153,'15'!$F$3:$F$1000,'FEED IN PK2'!H153,'15'!$I$3:$I$1000,'FEED IN PK2'!G153)</f>
        <v>0</v>
      </c>
      <c r="Y153" s="62">
        <f>SUMIFS('16'!$P$77:$P$1000,'16'!$G$77:$G$1000,'FEED IN PK2'!F153,'16'!$F$77:$F$1000,'FEED IN PK2'!H153,'16'!$I$77:$I$1000,'FEED IN PK2'!G153)</f>
        <v>0</v>
      </c>
      <c r="Z153" s="62">
        <f>SUMIFS('17'!$P$77:$P$998,'17'!$G$77:$G$998,'FEED IN PK2'!F153,'17'!$F$77:$F$998,'FEED IN PK2'!H153,'17'!$I$77:$I$998,'FEED IN PK2'!G153)</f>
        <v>0</v>
      </c>
      <c r="AA153" s="62" t="e">
        <f>SUMIFS('18'!$P$3:$P$1000,'18'!$G$324:$G$1000,'FEED IN PK2'!F153,'18'!$F$324:$F$1000,'FEED IN PK2'!H153,'18'!$I$324:$I$1000,'FEED IN PK2'!G153)</f>
        <v>#VALUE!</v>
      </c>
      <c r="AB153" s="62">
        <f>SUMIFS('19'!$P$3:$P$1000,'19'!$G$3:$G$1000,'FEED IN PK2'!F153,'19'!$F$3:$F$1000,'FEED IN PK2'!H153,'19'!$I$3:$I$1000,'FEED IN PK2'!G153)</f>
        <v>0</v>
      </c>
      <c r="AC153" s="62" t="e">
        <f>SUMIFS('20'!$P$69:$P$1000,'20'!$G$580:$G$1000,'FEED IN PK2'!F153,'20'!$F$580:$F$1000,'FEED IN PK2'!H153,'20'!$I$580:$I$1000,'FEED IN PK2'!G153)</f>
        <v>#VALUE!</v>
      </c>
      <c r="AD153" s="62" t="e">
        <f>SUMIFS('21'!$P$34:$P$1000,'21'!$G$387:$G$1000,'FEED IN PK2'!F153,'21'!$F$387:$F$1000,'FEED IN PK2'!H153,'21'!$I$387:$I$1000,'FEED IN PK2'!G153)</f>
        <v>#VALUE!</v>
      </c>
      <c r="AE153" s="62">
        <f>SUMIFS('22'!$P$3:$P$1000,'22'!$G$3:$G$1000,'FEED IN PK2'!F153,'22'!$F$3:$F$1000,'FEED IN PK2'!H153,'22'!$I$3:$I$1000,'FEED IN PK2'!G153)</f>
        <v>0</v>
      </c>
      <c r="AF153" s="62">
        <f>SUMIFS('23'!$P$58:$P$999,'23'!$G$58:$G$999,'FEED IN PK2'!F153,'23'!$F$58:$F$999,'FEED IN PK2'!H153,'23'!$I$58:$I$999,'FEED IN PK2'!G153)</f>
        <v>0</v>
      </c>
      <c r="AG153" s="62">
        <f>SUMIFS('24'!$P$3:$P$1000,'24'!$G$3:$G$1000,'FEED IN PK2'!F153,'24'!$F$3:$F$1000,'FEED IN PK2'!H153,'24'!$I$3:$I$1000,'FEED IN PK2'!G153)</f>
        <v>0</v>
      </c>
      <c r="AH153" s="62">
        <f>SUMIFS('25'!$P$237:$P$1000,'25'!$G$237:$G$1000,'FEED IN PK2'!F153,'25'!$F$237:$F$1000,'FEED IN PK2'!H153,'25'!$I$237:$I$1000,'FEED IN PK2'!G153)</f>
        <v>0</v>
      </c>
      <c r="AI153" s="62">
        <f>SUMIFS('26'!$P$3:$P$1000,'26'!$G$3:$G$1000,'FEED IN PK2'!F153,'26'!$F$3:$F$1000,'FEED IN PK2'!H153,'26'!$I$3:$I$1000,'FEED IN PK2'!G153)</f>
        <v>0</v>
      </c>
      <c r="AJ153" s="62">
        <f>SUMIFS('27'!$P$71:$P$1000,'27'!$G$71:$G$1000,'FEED IN PK2'!F153,'27'!$F$71:$F$1000,'FEED IN PK2'!H153,'27'!$I$71:$I$1000,'FEED IN PK2'!G153)</f>
        <v>0</v>
      </c>
      <c r="AK153" s="62">
        <f>SUMIFS('28'!$P$3:$P$1000,'28'!$G$3:$G$1000,'FEED IN PK2'!F153,'28'!$F$3:$F$1000,'FEED IN PK2'!H153,'28'!$I$3:$I$1000,'FEED IN PK2'!G153)</f>
        <v>0</v>
      </c>
      <c r="AL153" s="62">
        <f>SUMIFS('29'!$P$3:$P$1000,'29'!$G$3:$G$1000,'FEED IN PK2'!F153,'29'!$F$3:$F$1000,'FEED IN PK2'!H153,'29'!$I$3:$I$1000,'FEED IN PK2'!G153)</f>
        <v>0</v>
      </c>
      <c r="AM153" s="62">
        <f>SUMIFS('30'!$P$3:$P$1000,'30'!$G$3:$G$1000,'FEED IN PK2'!F153,'30'!$F$3:$F$1000,'FEED IN PK2'!H153,'30'!$I$3:$I$1000,'FEED IN PK2'!G153)</f>
        <v>0</v>
      </c>
      <c r="AN153" s="62">
        <f>SUMIFS('31'!$P$3:$P$1000,'31'!$G$3:$G$1000,'FEED IN PK2'!F153,'31'!$F$3:$F$1000,'FEED IN PK2'!H153,'31'!$I$3:$I$1000,'FEED IN PK2'!G153)</f>
        <v>0</v>
      </c>
      <c r="AO153" s="50" t="e">
        <f t="shared" ref="AO153" si="6">SUM(J153:AN153)</f>
        <v>#VALUE!</v>
      </c>
    </row>
    <row r="154" spans="2:41" ht="15.75" x14ac:dyDescent="0.25">
      <c r="B154" s="5">
        <v>14</v>
      </c>
      <c r="C154" s="26" t="s">
        <v>104</v>
      </c>
      <c r="D154" s="27" t="s">
        <v>20</v>
      </c>
      <c r="E154" s="28">
        <v>50</v>
      </c>
      <c r="F154" s="24" t="s">
        <v>104</v>
      </c>
      <c r="G154" s="9"/>
      <c r="H154" s="70" t="s">
        <v>251</v>
      </c>
      <c r="I154" s="28">
        <v>50</v>
      </c>
      <c r="J154" s="62">
        <f>SUMIFS('1'!$P$3:$P$1000,'1'!$G$3:$G$1000,'FEED IN PK2'!F154,'1'!$F$3:$F$1000,'FEED IN PK2'!H154)</f>
        <v>0</v>
      </c>
      <c r="K154" s="62">
        <f>SUMIFS('2'!$P$69:$P$1000,'2'!$G$69:$G$1000,'FEED IN PK2'!F154,'2'!$F$69:$F$1000,'FEED IN PK2'!H154)</f>
        <v>0</v>
      </c>
      <c r="L154" s="62">
        <f>SUMIFS('3'!$P$3:$P$1000,'3'!$G$3:$G$1000,'FEED IN PK2'!F154,'3'!$F$3:$F$1000,'FEED IN PK2'!H154)</f>
        <v>0</v>
      </c>
      <c r="M154" s="62">
        <f>SUMIFS('4'!$P$69:$P$998,'4'!$G$69:$G$998,'FEED IN PK2'!F154,'4'!$F$69:$F$998,'FEED IN PK2'!H154)</f>
        <v>0</v>
      </c>
      <c r="N154" s="62">
        <f>SUMIFS('5'!$P$63:$P$1000,'5'!$G$63:$G$1000,'FEED IN PK2'!F154,'5'!$F$63:$F$1000,'FEED IN PK2'!H154)</f>
        <v>0</v>
      </c>
      <c r="O154" s="62">
        <f>SUMIFS('6'!$P$3:$P$1000,'6'!$G$3:$G$1000,'FEED IN PK2'!F154,'6'!$F$3:$F$1000,'FEED IN PK2'!H154)</f>
        <v>0</v>
      </c>
      <c r="P154" s="62">
        <f>SUMIFS('7'!$P$3:$P$1000,'7'!$G$3:$G$1000,'FEED IN PK2'!F154,'7'!$F$3:$F$1000,'FEED IN PK2'!H154)</f>
        <v>0</v>
      </c>
      <c r="Q154" s="62">
        <f>SUMIFS('8'!$P$3:$P$1000,'8'!$G$3:$G$1000,'FEED IN PK2'!F154,'8'!$F$3:$F$1000,'FEED IN PK2'!H154)-Q155</f>
        <v>0</v>
      </c>
      <c r="R154" s="62">
        <f>SUMIFS('9'!$P$3:$P$1000,'9'!$G$3:$G$1000,'FEED IN PK2'!F154,'9'!$F$3:$F$1000,'FEED IN PK2'!H154)</f>
        <v>0</v>
      </c>
      <c r="S154" s="62">
        <f>SUMIFS('10'!$P$271:$P$998,'10'!$G$271:$G$998,'FEED IN PK2'!F154,'10'!$F$271:$F$998,'FEED IN PK2'!H154)</f>
        <v>0</v>
      </c>
      <c r="T154" s="62">
        <f>SUMIFS('11'!$P$3:$P$1000,'11'!$G$3:$G$1000,'FEED IN PK2'!F154,'11'!$F$3:$F$1000,'FEED IN PK2'!H154)</f>
        <v>0</v>
      </c>
      <c r="U154" s="62">
        <f>SUMIFS('12'!$P$3:$P$1000,'12'!$G$3:$G$1000,'FEED IN PK2'!F154,'12'!$F$3:$F$1000,'FEED IN PK2'!H154)</f>
        <v>0</v>
      </c>
      <c r="V154" s="62">
        <f>SUMIFS('13'!$P$3:$P$1000,'13'!$G$3:$G$1000,'FEED IN PK2'!F154,'13'!$F$3:$F$1000,'FEED IN PK2'!H154)</f>
        <v>0</v>
      </c>
      <c r="W154" s="62">
        <f>SUMIFS('14'!$P$3:$P$1000,'14'!$G$3:$G$1000,'FEED IN PK2'!F154,'14'!$F$3:$F$1000,'FEED IN PK2'!H154)-W155</f>
        <v>0</v>
      </c>
      <c r="X154" s="62">
        <f>SUMIFS('15'!$P$3:$P$1000,'15'!$G$3:$G$1000,'FEED IN PK2'!F154,'15'!$F$3:$F$1000,'FEED IN PK2'!H154)</f>
        <v>0</v>
      </c>
      <c r="Y154" s="62">
        <f>SUMIFS('16'!$P$77:$P$1000,'16'!$G$77:$G$1000,'FEED IN PK2'!F154,'16'!$F$77:$F$1000,'FEED IN PK2'!H154)</f>
        <v>0</v>
      </c>
      <c r="Z154" s="62">
        <f>SUMIFS('17'!$P$77:$P$998,'17'!$G$77:$G$998,'FEED IN PK2'!F154,'17'!$F$77:$F$998,'FEED IN PK2'!H154)</f>
        <v>0</v>
      </c>
      <c r="AA154" s="62" t="e">
        <f>SUMIFS('18'!$P$3:$P$1000,'18'!$G$324:$G$1000,'FEED IN PK2'!F154,'18'!$F$324:$F$1000,'FEED IN PK2'!H154)</f>
        <v>#VALUE!</v>
      </c>
      <c r="AB154" s="62">
        <f>SUMIFS('19'!$P$3:$P$1000,'19'!$G$3:$G$1000,'FEED IN PK2'!F154,'19'!$F$3:$F$1000,'FEED IN PK2'!H154)</f>
        <v>0</v>
      </c>
      <c r="AC154" s="62" t="e">
        <f>SUMIFS('20'!$P$69:$P$1000,'20'!$G$580:$G$1000,'FEED IN PK2'!F154,'20'!$F$580:$F$1000,'FEED IN PK2'!H154)</f>
        <v>#VALUE!</v>
      </c>
      <c r="AD154" s="62" t="e">
        <f>SUMIFS('21'!$P$34:$P$1000,'21'!$G$387:$G$1000,'FEED IN PK2'!F154,'21'!$F$387:$F$1000,'FEED IN PK2'!H154)</f>
        <v>#VALUE!</v>
      </c>
      <c r="AE154" s="62">
        <f>SUMIFS('22'!$P$3:$P$1000,'22'!$G$3:$G$1000,'FEED IN PK2'!F154,'22'!$F$3:$F$1000,'FEED IN PK2'!H154)</f>
        <v>0</v>
      </c>
      <c r="AF154" s="62">
        <f>SUMIFS('23'!$P$58:$P$999,'23'!$G$58:$G$999,'FEED IN PK2'!F154,'23'!$F$58:$F$999,'FEED IN PK2'!H154)</f>
        <v>0</v>
      </c>
      <c r="AG154" s="62">
        <f>SUMIFS('24'!$P$3:$P$1000,'24'!$G$3:$G$1000,'FEED IN PK2'!F154,'24'!$F$3:$F$1000,'FEED IN PK2'!H154)-AG155</f>
        <v>0</v>
      </c>
      <c r="AH154" s="62">
        <f>SUMIFS('25'!$P$237:$P$1000,'25'!$G$237:$G$1000,'FEED IN PK2'!F154,'25'!$F$237:$F$1000,'FEED IN PK2'!H154)</f>
        <v>0</v>
      </c>
      <c r="AI154" s="62">
        <f>SUMIFS('26'!$P$3:$P$1000,'26'!$G$3:$G$1000,'FEED IN PK2'!F154,'26'!$F$3:$F$1000,'FEED IN PK2'!H154)</f>
        <v>0</v>
      </c>
      <c r="AJ154" s="62">
        <f>SUMIFS('27'!$P$71:$P$1000,'27'!$G$71:$G$1000,'FEED IN PK2'!F154,'27'!$F$71:$F$1000,'FEED IN PK2'!H154)</f>
        <v>0</v>
      </c>
      <c r="AK154" s="62">
        <f>SUMIFS('28'!$P$3:$P$1000,'28'!$G$3:$G$1000,'FEED IN PK2'!F154,'28'!$F$3:$F$1000,'FEED IN PK2'!H154)</f>
        <v>0</v>
      </c>
      <c r="AL154" s="62">
        <f>SUMIFS('29'!$P$3:$P$1000,'29'!$G$3:$G$1000,'FEED IN PK2'!F154,'29'!$F$3:$F$1000,'FEED IN PK2'!H154)</f>
        <v>0</v>
      </c>
      <c r="AM154" s="62">
        <f>SUMIFS('30'!$P$3:$P$1000,'30'!$G$3:$G$1000,'FEED IN PK2'!F154,'30'!$F$3:$F$1000,'FEED IN PK2'!H154)</f>
        <v>0</v>
      </c>
      <c r="AN154" s="62">
        <f>SUMIFS('31'!$P$3:$P$1000,'31'!$G$3:$G$1000,'FEED IN PK2'!F154,'31'!$F$3:$F$1000,'FEED IN PK2'!H154)</f>
        <v>0</v>
      </c>
      <c r="AO154" s="50" t="e">
        <f t="shared" si="3"/>
        <v>#VALUE!</v>
      </c>
    </row>
    <row r="155" spans="2:41" ht="15.75" x14ac:dyDescent="0.25">
      <c r="B155" s="5">
        <v>15</v>
      </c>
      <c r="C155" s="26" t="s">
        <v>105</v>
      </c>
      <c r="D155" s="27" t="s">
        <v>20</v>
      </c>
      <c r="E155" s="28">
        <v>50</v>
      </c>
      <c r="F155" s="24" t="s">
        <v>104</v>
      </c>
      <c r="G155" s="9" t="s">
        <v>92</v>
      </c>
      <c r="H155" s="70" t="s">
        <v>251</v>
      </c>
      <c r="I155" s="28">
        <v>50</v>
      </c>
      <c r="J155" s="62">
        <f>SUMIFS('1'!$P$3:$P$1000,'1'!$G$3:$G$1000,'FEED IN PK2'!F155,'1'!$F$3:$F$1000,'FEED IN PK2'!H155,'1'!$I$3:$I$1000,'FEED IN PK2'!G155)</f>
        <v>0</v>
      </c>
      <c r="K155" s="62">
        <f>SUMIFS('2'!$P$69:$P$1000,'2'!$G$69:$G$1000,'FEED IN PK2'!F155,'2'!$F$69:$F$1000,'FEED IN PK2'!H155,'2'!$I$69:$I$1000,'FEED IN PK2'!G155)</f>
        <v>0</v>
      </c>
      <c r="L155" s="62">
        <f>SUMIFS('3'!$P$3:$P$1000,'3'!$G$3:$G$1000,'FEED IN PK2'!F155,'3'!$F$3:$F$1000,'FEED IN PK2'!H155,'3'!$I$3:$I$1000,'FEED IN PK2'!G155)</f>
        <v>0</v>
      </c>
      <c r="M155" s="62">
        <f>SUMIFS('4'!$P$69:$P$998,'4'!$G$69:$G$998,'FEED IN PK2'!F155,'4'!$F$69:$F$998,'FEED IN PK2'!H155,'4'!$I$69:$I$998,'FEED IN PK2'!G155)</f>
        <v>0</v>
      </c>
      <c r="N155" s="62">
        <f>SUMIFS('5'!$P$63:$P$1000,'5'!$G$63:$G$1000,'FEED IN PK2'!F155,'5'!$F$63:$F$1000,'FEED IN PK2'!H155,'5'!$I$63:$I$1000,'FEED IN PK2'!G155)</f>
        <v>0</v>
      </c>
      <c r="O155" s="62">
        <f>SUMIFS('6'!$P$3:$P$1000,'6'!$G$3:$G$1000,'FEED IN PK2'!F155,'6'!$F$3:$F$1000,'FEED IN PK2'!H155,'6'!$I$3:$I$1000,'FEED IN PK2'!G155)</f>
        <v>0</v>
      </c>
      <c r="P155" s="62">
        <f>SUMIFS('7'!$P$3:$P$1000,'7'!$G$3:$G$1000,'FEED IN PK2'!F155,'7'!$F$3:$F$1000,'FEED IN PK2'!H155,'7'!$I$3:$I$1000,'FEED IN PK2'!G155)</f>
        <v>0</v>
      </c>
      <c r="Q155" s="62">
        <f>SUMIFS('8'!$P$3:$P$1000,'8'!$G$3:$G$1000,'FEED IN PK2'!F155,'8'!$F$3:$F$1000,'FEED IN PK2'!H155,'8'!$I$3:$I$1000,'FEED IN PK2'!G155)</f>
        <v>0</v>
      </c>
      <c r="R155" s="62">
        <f>SUMIFS('9'!$P$3:$P$1000,'9'!$G$3:$G$1000,'FEED IN PK2'!F155,'9'!$F$3:$F$1000,'FEED IN PK2'!H155,'9'!$I$3:$I$1000,'FEED IN PK2'!G155)</f>
        <v>0</v>
      </c>
      <c r="S155" s="62">
        <f>SUMIFS('10'!$P$271:$P$998,'10'!$G$271:$G$998,'FEED IN PK2'!F155,'10'!$F$271:$F$998,'FEED IN PK2'!H155,'10'!$I$271:$I$998,'FEED IN PK2'!G155)</f>
        <v>0</v>
      </c>
      <c r="T155" s="62">
        <f>SUMIFS('11'!$P$3:$P$1000,'11'!$G$3:$G$1000,'FEED IN PK2'!F155,'11'!$F$3:$F$1000,'FEED IN PK2'!H155,'11'!$I$3:$I$1000,'FEED IN PK2'!G155)</f>
        <v>0</v>
      </c>
      <c r="U155" s="62">
        <f>SUMIFS('12'!$P$3:$P$1000,'12'!$G$3:$G$1000,'FEED IN PK2'!F155,'12'!$F$3:$F$1000,'FEED IN PK2'!H155,'12'!$I$3:$I$1000,'FEED IN PK2'!G155)</f>
        <v>0</v>
      </c>
      <c r="V155" s="62">
        <f>SUMIFS('13'!$P$3:$P$1000,'13'!$G$3:$G$1000,'FEED IN PK2'!F155,'13'!$F$3:$F$1000,'FEED IN PK2'!H155,'13'!$I$3:$I$1000,'FEED IN PK2'!G155)</f>
        <v>0</v>
      </c>
      <c r="W155" s="62">
        <f>SUMIFS('14'!$P$3:$P$1000,'14'!$G$3:$G$1000,'FEED IN PK2'!F155,'14'!$F$3:$F$1000,'FEED IN PK2'!H155,'14'!$I$3:$I$1000,'FEED IN PK2'!G155)</f>
        <v>0</v>
      </c>
      <c r="X155" s="62">
        <f>SUMIFS('15'!$P$3:$P$1000,'15'!$G$3:$G$1000,'FEED IN PK2'!F155,'15'!$F$3:$F$1000,'FEED IN PK2'!H155,'15'!$I$3:$I$1000,'FEED IN PK2'!G155)</f>
        <v>0</v>
      </c>
      <c r="Y155" s="62">
        <f>SUMIFS('16'!$P$77:$P$1000,'16'!$G$77:$G$1000,'FEED IN PK2'!F155,'16'!$F$77:$F$1000,'FEED IN PK2'!H155,'16'!$I$77:$I$1000,'FEED IN PK2'!G155)</f>
        <v>0</v>
      </c>
      <c r="Z155" s="62">
        <f>SUMIFS('17'!$P$77:$P$998,'17'!$G$77:$G$998,'FEED IN PK2'!F155,'17'!$F$77:$F$998,'FEED IN PK2'!H155,'17'!$I$77:$I$998,'FEED IN PK2'!G155)</f>
        <v>0</v>
      </c>
      <c r="AA155" s="62" t="e">
        <f>SUMIFS('18'!$P$3:$P$1000,'18'!$G$324:$G$1000,'FEED IN PK2'!F155,'18'!$F$324:$F$1000,'FEED IN PK2'!H155,'18'!$I$324:$I$1000,'FEED IN PK2'!G155)</f>
        <v>#VALUE!</v>
      </c>
      <c r="AB155" s="62">
        <f>SUMIFS('19'!$P$3:$P$1000,'19'!$G$3:$G$1000,'FEED IN PK2'!F155,'19'!$F$3:$F$1000,'FEED IN PK2'!H155,'19'!$I$3:$I$1000,'FEED IN PK2'!G155)</f>
        <v>0</v>
      </c>
      <c r="AC155" s="62" t="e">
        <f>SUMIFS('20'!$P$69:$P$1000,'20'!$G$580:$G$1000,'FEED IN PK2'!F155,'20'!$F$580:$F$1000,'FEED IN PK2'!H155,'20'!$I$580:$I$1000,'FEED IN PK2'!G155)</f>
        <v>#VALUE!</v>
      </c>
      <c r="AD155" s="62" t="e">
        <f>SUMIFS('21'!$P$34:$P$1000,'21'!$G$387:$G$1000,'FEED IN PK2'!F155,'21'!$F$387:$F$1000,'FEED IN PK2'!H155,'21'!$I$387:$I$1000,'FEED IN PK2'!G155)</f>
        <v>#VALUE!</v>
      </c>
      <c r="AE155" s="62">
        <f>SUMIFS('22'!$P$3:$P$1000,'22'!$G$3:$G$1000,'FEED IN PK2'!F155,'22'!$F$3:$F$1000,'FEED IN PK2'!H155,'22'!$I$3:$I$1000,'FEED IN PK2'!G155)</f>
        <v>0</v>
      </c>
      <c r="AF155" s="62">
        <f>SUMIFS('23'!$P$58:$P$999,'23'!$G$58:$G$999,'FEED IN PK2'!F155,'23'!$F$58:$F$999,'FEED IN PK2'!H155,'23'!$I$58:$I$999,'FEED IN PK2'!G155)</f>
        <v>0</v>
      </c>
      <c r="AG155" s="62">
        <f>SUMIFS('24'!$P$3:$P$1000,'24'!$G$3:$G$1000,'FEED IN PK2'!F155,'24'!$F$3:$F$1000,'FEED IN PK2'!H155,'24'!$I$3:$I$1000,'FEED IN PK2'!G155)</f>
        <v>0</v>
      </c>
      <c r="AH155" s="62">
        <f>SUMIFS('25'!$P$237:$P$1000,'25'!$G$237:$G$1000,'FEED IN PK2'!F155,'25'!$F$237:$F$1000,'FEED IN PK2'!H155,'25'!$I$237:$I$1000,'FEED IN PK2'!G155)</f>
        <v>0</v>
      </c>
      <c r="AI155" s="62">
        <f>SUMIFS('26'!$P$3:$P$1000,'26'!$G$3:$G$1000,'FEED IN PK2'!F155,'26'!$F$3:$F$1000,'FEED IN PK2'!H155,'26'!$I$3:$I$1000,'FEED IN PK2'!G155)</f>
        <v>0</v>
      </c>
      <c r="AJ155" s="62">
        <f>SUMIFS('27'!$P$71:$P$1000,'27'!$G$71:$G$1000,'FEED IN PK2'!F155,'27'!$F$71:$F$1000,'FEED IN PK2'!H155,'27'!$I$71:$I$1000,'FEED IN PK2'!G155)</f>
        <v>0</v>
      </c>
      <c r="AK155" s="62">
        <f>SUMIFS('28'!$P$3:$P$1000,'28'!$G$3:$G$1000,'FEED IN PK2'!F155,'28'!$F$3:$F$1000,'FEED IN PK2'!H155,'28'!$I$3:$I$1000,'FEED IN PK2'!G155)</f>
        <v>0</v>
      </c>
      <c r="AL155" s="62">
        <f>SUMIFS('29'!$P$3:$P$1000,'29'!$G$3:$G$1000,'FEED IN PK2'!F155,'29'!$F$3:$F$1000,'FEED IN PK2'!H155,'29'!$I$3:$I$1000,'FEED IN PK2'!G155)</f>
        <v>0</v>
      </c>
      <c r="AM155" s="62">
        <f>SUMIFS('30'!$P$3:$P$1000,'30'!$G$3:$G$1000,'FEED IN PK2'!F155,'30'!$F$3:$F$1000,'FEED IN PK2'!H155,'30'!$I$3:$I$1000,'FEED IN PK2'!G155)</f>
        <v>0</v>
      </c>
      <c r="AN155" s="62">
        <f>SUMIFS('31'!$P$3:$P$1000,'31'!$G$3:$G$1000,'FEED IN PK2'!F155,'31'!$F$3:$F$1000,'FEED IN PK2'!H155,'31'!$I$3:$I$1000,'FEED IN PK2'!G155)</f>
        <v>0</v>
      </c>
      <c r="AO155" s="50" t="e">
        <f t="shared" si="3"/>
        <v>#VALUE!</v>
      </c>
    </row>
    <row r="156" spans="2:41" ht="15.75" x14ac:dyDescent="0.25">
      <c r="B156" s="5">
        <v>16</v>
      </c>
      <c r="C156" s="26" t="s">
        <v>107</v>
      </c>
      <c r="D156" s="27" t="s">
        <v>18</v>
      </c>
      <c r="E156" s="28">
        <v>50</v>
      </c>
      <c r="F156" s="24" t="s">
        <v>107</v>
      </c>
      <c r="G156" s="9"/>
      <c r="H156" s="70" t="s">
        <v>251</v>
      </c>
      <c r="I156" s="28">
        <v>50</v>
      </c>
      <c r="J156" s="62">
        <f>SUMIFS('1'!$P$3:$P$1000,'1'!$G$3:$G$1000,'FEED IN PK2'!F156,'1'!$F$3:$F$1000,'FEED IN PK2'!H156)-J157</f>
        <v>0</v>
      </c>
      <c r="K156" s="62">
        <f>SUMIFS('2'!$P$69:$P$1000,'2'!$G$69:$G$1000,'FEED IN PK2'!F156,'2'!$F$69:$F$1000,'FEED IN PK2'!H156)-K157-K158</f>
        <v>0</v>
      </c>
      <c r="L156" s="62">
        <f>SUMIFS('3'!$P$3:$P$1000,'3'!$G$3:$G$1000,'FEED IN PK2'!F156,'3'!$F$3:$F$1000,'FEED IN PK2'!H156)</f>
        <v>0</v>
      </c>
      <c r="M156" s="62">
        <f>SUMIFS('4'!$P$69:$P$998,'4'!$G$69:$G$998,'FEED IN PK2'!F156,'4'!$F$69:$F$998,'FEED IN PK2'!H156)</f>
        <v>0</v>
      </c>
      <c r="N156" s="62">
        <f>SUMIFS('5'!$P$63:$P$1000,'5'!$G$63:$G$1000,'FEED IN PK2'!F156,'5'!$F$63:$F$1000,'FEED IN PK2'!H156)</f>
        <v>0</v>
      </c>
      <c r="O156" s="62">
        <f>SUMIFS('6'!$P$3:$P$1000,'6'!$G$3:$G$1000,'FEED IN PK2'!F156,'6'!$F$3:$F$1000,'FEED IN PK2'!H156)-O157-O158</f>
        <v>0</v>
      </c>
      <c r="P156" s="62">
        <f>SUMIFS('7'!$P$3:$P$1000,'7'!$G$3:$G$1000,'FEED IN PK2'!F156,'7'!$F$3:$F$1000,'FEED IN PK2'!H156)</f>
        <v>0</v>
      </c>
      <c r="Q156" s="62">
        <f>SUMIFS('8'!$P$3:$P$1000,'8'!$G$3:$G$1000,'FEED IN PK2'!F156,'8'!$F$3:$F$1000,'FEED IN PK2'!H156)-Q157-Q158</f>
        <v>0</v>
      </c>
      <c r="R156" s="62">
        <f>SUMIFS('9'!$P$3:$P$1000,'9'!$G$3:$G$1000,'FEED IN PK2'!F156,'9'!$F$3:$F$1000,'FEED IN PK2'!H156)-R157</f>
        <v>0</v>
      </c>
      <c r="S156" s="62">
        <f>SUMIFS('10'!$P$271:$P$998,'10'!$G$271:$G$998,'FEED IN PK2'!F156,'10'!$F$271:$F$998,'FEED IN PK2'!H156)</f>
        <v>0</v>
      </c>
      <c r="T156" s="62">
        <f>SUMIFS('11'!$P$3:$P$1000,'11'!$G$3:$G$1000,'FEED IN PK2'!F156,'11'!$F$3:$F$1000,'FEED IN PK2'!H156)</f>
        <v>0</v>
      </c>
      <c r="U156" s="62">
        <f>SUMIFS('12'!$P$3:$P$1000,'12'!$G$3:$G$1000,'FEED IN PK2'!F156,'12'!$F$3:$F$1000,'FEED IN PK2'!H156)</f>
        <v>0</v>
      </c>
      <c r="V156" s="62">
        <f>SUMIFS('13'!$P$3:$P$1000,'13'!$G$3:$G$1000,'FEED IN PK2'!F156,'13'!$F$3:$F$1000,'FEED IN PK2'!H156)-V157-V158</f>
        <v>0</v>
      </c>
      <c r="W156" s="62">
        <f>SUMIFS('14'!$P$3:$P$1000,'14'!$G$3:$G$1000,'FEED IN PK2'!F156,'14'!$F$3:$F$1000,'FEED IN PK2'!H156)-W157-W158</f>
        <v>0</v>
      </c>
      <c r="X156" s="62">
        <f>SUMIFS('15'!$P$3:$P$1000,'15'!$G$3:$G$1000,'FEED IN PK2'!F156,'15'!$F$3:$F$1000,'FEED IN PK2'!H156)-X157-X158</f>
        <v>0</v>
      </c>
      <c r="Y156" s="62">
        <f>SUMIFS('16'!$P$77:$P$1000,'16'!$G$77:$G$1000,'FEED IN PK2'!F156,'16'!$F$77:$F$1000,'FEED IN PK2'!H156)-Y157-Y158</f>
        <v>0</v>
      </c>
      <c r="Z156" s="62">
        <f>SUMIFS('17'!$P$77:$P$998,'17'!$G$77:$G$998,'FEED IN PK2'!F156,'17'!$F$77:$F$998,'FEED IN PK2'!H156)-Z157-Z158</f>
        <v>0</v>
      </c>
      <c r="AA156" s="62" t="e">
        <f>SUMIFS('18'!$P$3:$P$1000,'18'!$G$324:$G$1000,'FEED IN PK2'!F156,'18'!$F$324:$F$1000,'FEED IN PK2'!H156)</f>
        <v>#VALUE!</v>
      </c>
      <c r="AB156" s="62">
        <f>SUMIFS('19'!$P$3:$P$1000,'19'!$G$3:$G$1000,'FEED IN PK2'!F156,'19'!$F$3:$F$1000,'FEED IN PK2'!H156)-AB157-AB158</f>
        <v>0</v>
      </c>
      <c r="AC156" s="62" t="e">
        <f>SUMIFS('20'!$P$69:$P$1000,'20'!$G$580:$G$1000,'FEED IN PK2'!F156,'20'!$F$580:$F$1000,'FEED IN PK2'!H156)</f>
        <v>#VALUE!</v>
      </c>
      <c r="AD156" s="62" t="e">
        <f>SUMIFS('21'!$P$34:$P$1000,'21'!$G$387:$G$1000,'FEED IN PK2'!F156,'21'!$F$387:$F$1000,'FEED IN PK2'!H156)-AD157-AD158</f>
        <v>#VALUE!</v>
      </c>
      <c r="AE156" s="62">
        <f>SUMIFS('22'!$P$3:$P$1000,'22'!$G$3:$G$1000,'FEED IN PK2'!F156,'22'!$F$3:$F$1000,'FEED IN PK2'!H156)</f>
        <v>0</v>
      </c>
      <c r="AF156" s="62">
        <f>SUMIFS('23'!$P$58:$P$999,'23'!$G$58:$G$999,'FEED IN PK2'!F156,'23'!$F$58:$F$999,'FEED IN PK2'!H156)</f>
        <v>0</v>
      </c>
      <c r="AG156" s="62">
        <f>SUMIFS('24'!$P$3:$P$1000,'24'!$G$3:$G$1000,'FEED IN PK2'!F156,'24'!$F$3:$F$1000,'FEED IN PK2'!H156)-AG157-AG158</f>
        <v>0</v>
      </c>
      <c r="AH156" s="62">
        <f>SUMIFS('25'!$P$237:$P$1000,'25'!$G$237:$G$1000,'FEED IN PK2'!F156,'25'!$F$237:$F$1000,'FEED IN PK2'!H156)-AH157-AH158</f>
        <v>0</v>
      </c>
      <c r="AI156" s="62">
        <f>SUMIFS('26'!$P$3:$P$1000,'26'!$G$3:$G$1000,'FEED IN PK2'!F156,'26'!$F$3:$F$1000,'FEED IN PK2'!H156)</f>
        <v>0</v>
      </c>
      <c r="AJ156" s="62">
        <f>SUMIFS('27'!$P$71:$P$1000,'27'!$G$71:$G$1000,'FEED IN PK2'!F156,'27'!$F$71:$F$1000,'FEED IN PK2'!H156)</f>
        <v>0</v>
      </c>
      <c r="AK156" s="62">
        <f>SUMIFS('28'!$P$3:$P$1000,'28'!$G$3:$G$1000,'FEED IN PK2'!F156,'28'!$F$3:$F$1000,'FEED IN PK2'!H156)</f>
        <v>0</v>
      </c>
      <c r="AL156" s="62">
        <f>SUMIFS('29'!$P$3:$P$1000,'29'!$G$3:$G$1000,'FEED IN PK2'!F156,'29'!$F$3:$F$1000,'FEED IN PK2'!H156)</f>
        <v>0</v>
      </c>
      <c r="AM156" s="62">
        <f>SUMIFS('30'!$P$3:$P$1000,'30'!$G$3:$G$1000,'FEED IN PK2'!F156,'30'!$F$3:$F$1000,'FEED IN PK2'!H156)</f>
        <v>0</v>
      </c>
      <c r="AN156" s="62">
        <f>SUMIFS('31'!$P$3:$P$1000,'31'!$G$3:$G$1000,'FEED IN PK2'!F156,'31'!$F$3:$F$1000,'FEED IN PK2'!H156)</f>
        <v>0</v>
      </c>
      <c r="AO156" s="50" t="e">
        <f t="shared" si="3"/>
        <v>#VALUE!</v>
      </c>
    </row>
    <row r="157" spans="2:41" ht="15.75" x14ac:dyDescent="0.25">
      <c r="B157" s="5">
        <v>17</v>
      </c>
      <c r="C157" s="26" t="s">
        <v>108</v>
      </c>
      <c r="D157" s="27" t="s">
        <v>18</v>
      </c>
      <c r="E157" s="28">
        <v>50</v>
      </c>
      <c r="F157" s="24" t="s">
        <v>107</v>
      </c>
      <c r="G157" s="9" t="s">
        <v>97</v>
      </c>
      <c r="H157" s="70" t="s">
        <v>251</v>
      </c>
      <c r="I157" s="28">
        <v>50</v>
      </c>
      <c r="J157" s="62">
        <f>SUMIFS('1'!$P$3:$P$1000,'1'!$G$3:$G$1000,'FEED IN PK2'!F157,'1'!$F$3:$F$1000,'FEED IN PK2'!H157,'1'!$I$3:$I$1000,'FEED IN PK2'!G157)</f>
        <v>0</v>
      </c>
      <c r="K157" s="62">
        <f>SUMIFS('2'!$P$69:$P$1000,'2'!$G$69:$G$1000,'FEED IN PK2'!F157,'2'!$F$69:$F$1000,'FEED IN PK2'!H157,'2'!$I$69:$I$1000,'FEED IN PK2'!G157)</f>
        <v>0</v>
      </c>
      <c r="L157" s="62">
        <f>SUMIFS('3'!$P$3:$P$1000,'3'!$G$3:$G$1000,'FEED IN PK2'!F157,'3'!$F$3:$F$1000,'FEED IN PK2'!H157,'3'!$I$3:$I$1000,'FEED IN PK2'!G157)</f>
        <v>0</v>
      </c>
      <c r="M157" s="62">
        <f>SUMIFS('4'!$P$69:$P$998,'4'!$G$69:$G$998,'FEED IN PK2'!F157,'4'!$F$69:$F$998,'FEED IN PK2'!H157,'4'!$I$69:$I$998,'FEED IN PK2'!G157)</f>
        <v>0</v>
      </c>
      <c r="N157" s="62">
        <f>SUMIFS('5'!$P$63:$P$1000,'5'!$G$63:$G$1000,'FEED IN PK2'!F157,'5'!$F$63:$F$1000,'FEED IN PK2'!H157,'5'!$I$63:$I$1000,'FEED IN PK2'!G157)</f>
        <v>0</v>
      </c>
      <c r="O157" s="62">
        <f>SUMIFS('6'!$P$3:$P$1000,'6'!$G$3:$G$1000,'FEED IN PK2'!F157,'6'!$F$3:$F$1000,'FEED IN PK2'!H157,'6'!$I$3:$I$1000,'FEED IN PK2'!G157)</f>
        <v>0</v>
      </c>
      <c r="P157" s="62">
        <f>SUMIFS('7'!$P$3:$P$1000,'7'!$G$3:$G$1000,'FEED IN PK2'!F157,'7'!$F$3:$F$1000,'FEED IN PK2'!H157,'7'!$I$3:$I$1000,'FEED IN PK2'!G157)</f>
        <v>0</v>
      </c>
      <c r="Q157" s="62">
        <f>SUMIFS('8'!$P$3:$P$1000,'8'!$G$3:$G$1000,'FEED IN PK2'!F157,'8'!$F$3:$F$1000,'FEED IN PK2'!H157,'8'!$I$3:$I$1000,'FEED IN PK2'!G157)</f>
        <v>0</v>
      </c>
      <c r="R157" s="62">
        <f>SUMIFS('9'!$P$3:$P$1000,'9'!$G$3:$G$1000,'FEED IN PK2'!F157,'9'!$F$3:$F$1000,'FEED IN PK2'!H157,'9'!$I$3:$I$1000,'FEED IN PK2'!G157)</f>
        <v>0</v>
      </c>
      <c r="S157" s="62">
        <f>SUMIFS('10'!$P$271:$P$998,'10'!$G$271:$G$998,'FEED IN PK2'!F157,'10'!$F$271:$F$998,'FEED IN PK2'!H157,'10'!$I$271:$I$998,'FEED IN PK2'!G157)</f>
        <v>0</v>
      </c>
      <c r="T157" s="62">
        <f>SUMIFS('11'!$P$3:$P$1000,'11'!$G$3:$G$1000,'FEED IN PK2'!F157,'11'!$F$3:$F$1000,'FEED IN PK2'!H157,'11'!$I$3:$I$1000,'FEED IN PK2'!G157)</f>
        <v>0</v>
      </c>
      <c r="U157" s="62">
        <f>SUMIFS('12'!$P$3:$P$1000,'12'!$G$3:$G$1000,'FEED IN PK2'!F157,'12'!$F$3:$F$1000,'FEED IN PK2'!H157,'12'!$I$3:$I$1000,'FEED IN PK2'!G157)</f>
        <v>0</v>
      </c>
      <c r="V157" s="62">
        <f>SUMIFS('13'!$P$3:$P$1000,'13'!$G$3:$G$1000,'FEED IN PK2'!F157,'13'!$F$3:$F$1000,'FEED IN PK2'!H157,'13'!$I$3:$I$1000,'FEED IN PK2'!G157)</f>
        <v>0</v>
      </c>
      <c r="W157" s="62">
        <f>SUMIFS('14'!$P$3:$P$1000,'14'!$G$3:$G$1000,'FEED IN PK2'!F157,'14'!$F$3:$F$1000,'FEED IN PK2'!H157,'14'!$I$3:$I$1000,'FEED IN PK2'!G157)</f>
        <v>0</v>
      </c>
      <c r="X157" s="62">
        <f>SUMIFS('15'!$P$3:$P$1000,'15'!$G$3:$G$1000,'FEED IN PK2'!F157,'15'!$F$3:$F$1000,'FEED IN PK2'!H157,'15'!$I$3:$I$1000,'FEED IN PK2'!G157)</f>
        <v>0</v>
      </c>
      <c r="Y157" s="62">
        <f>SUMIFS('16'!$P$77:$P$1000,'16'!$G$77:$G$1000,'FEED IN PK2'!F157,'16'!$F$77:$F$1000,'FEED IN PK2'!H157,'16'!$I$77:$I$1000,'FEED IN PK2'!G157)</f>
        <v>0</v>
      </c>
      <c r="Z157" s="62">
        <f>SUMIFS('17'!$P$77:$P$998,'17'!$G$77:$G$998,'FEED IN PK2'!F157,'17'!$F$77:$F$998,'FEED IN PK2'!H157,'17'!$I$77:$I$998,'FEED IN PK2'!G157)</f>
        <v>0</v>
      </c>
      <c r="AA157" s="62" t="e">
        <f>SUMIFS('18'!$P$3:$P$1000,'18'!$G$324:$G$1000,'FEED IN PK2'!F157,'18'!$F$324:$F$1000,'FEED IN PK2'!H157,'18'!$I$324:$I$1000,'FEED IN PK2'!G157)</f>
        <v>#VALUE!</v>
      </c>
      <c r="AB157" s="62">
        <f>SUMIFS('19'!$P$3:$P$1000,'19'!$G$3:$G$1000,'FEED IN PK2'!F157,'19'!$F$3:$F$1000,'FEED IN PK2'!H157,'19'!$I$3:$I$1000,'FEED IN PK2'!G157)</f>
        <v>0</v>
      </c>
      <c r="AC157" s="62" t="e">
        <f>SUMIFS('20'!$P$69:$P$1000,'20'!$G$580:$G$1000,'FEED IN PK2'!F157,'20'!$F$580:$F$1000,'FEED IN PK2'!H157,'20'!$I$580:$I$1000,'FEED IN PK2'!G157)</f>
        <v>#VALUE!</v>
      </c>
      <c r="AD157" s="62" t="e">
        <f>SUMIFS('21'!$P$34:$P$1000,'21'!$G$387:$G$1000,'FEED IN PK2'!F157,'21'!$F$387:$F$1000,'FEED IN PK2'!H157,'21'!$I$387:$I$1000,'FEED IN PK2'!G157)</f>
        <v>#VALUE!</v>
      </c>
      <c r="AE157" s="62">
        <f>SUMIFS('22'!$P$3:$P$1000,'22'!$G$3:$G$1000,'FEED IN PK2'!F157,'22'!$F$3:$F$1000,'FEED IN PK2'!H157,'22'!$I$3:$I$1000,'FEED IN PK2'!G157)</f>
        <v>0</v>
      </c>
      <c r="AF157" s="62">
        <f>SUMIFS('23'!$P$58:$P$999,'23'!$G$58:$G$999,'FEED IN PK2'!F157,'23'!$F$58:$F$999,'FEED IN PK2'!H157,'23'!$I$58:$I$999,'FEED IN PK2'!G157)</f>
        <v>0</v>
      </c>
      <c r="AG157" s="62">
        <f>SUMIFS('24'!$P$3:$P$1000,'24'!$G$3:$G$1000,'FEED IN PK2'!F157,'24'!$F$3:$F$1000,'FEED IN PK2'!H157,'24'!$I$3:$I$1000,'FEED IN PK2'!G157)</f>
        <v>0</v>
      </c>
      <c r="AH157" s="62">
        <f>SUMIFS('25'!$P$237:$P$1000,'25'!$G$237:$G$1000,'FEED IN PK2'!F157,'25'!$F$237:$F$1000,'FEED IN PK2'!H157,'25'!$I$237:$I$1000,'FEED IN PK2'!G157)</f>
        <v>0</v>
      </c>
      <c r="AI157" s="62">
        <f>SUMIFS('26'!$P$3:$P$1000,'26'!$G$3:$G$1000,'FEED IN PK2'!F157,'26'!$F$3:$F$1000,'FEED IN PK2'!H157,'26'!$I$3:$I$1000,'FEED IN PK2'!G157)</f>
        <v>0</v>
      </c>
      <c r="AJ157" s="62">
        <f>SUMIFS('27'!$P$71:$P$1000,'27'!$G$71:$G$1000,'FEED IN PK2'!F157,'27'!$F$71:$F$1000,'FEED IN PK2'!H157,'27'!$I$71:$I$1000,'FEED IN PK2'!G157)</f>
        <v>0</v>
      </c>
      <c r="AK157" s="62">
        <f>SUMIFS('28'!$P$3:$P$1000,'28'!$G$3:$G$1000,'FEED IN PK2'!F157,'28'!$F$3:$F$1000,'FEED IN PK2'!H157,'28'!$I$3:$I$1000,'FEED IN PK2'!G157)</f>
        <v>0</v>
      </c>
      <c r="AL157" s="62">
        <f>SUMIFS('29'!$P$3:$P$1000,'29'!$G$3:$G$1000,'FEED IN PK2'!F157,'29'!$F$3:$F$1000,'FEED IN PK2'!H157,'29'!$I$3:$I$1000,'FEED IN PK2'!G157)</f>
        <v>0</v>
      </c>
      <c r="AM157" s="62">
        <f>SUMIFS('30'!$P$3:$P$1000,'30'!$G$3:$G$1000,'FEED IN PK2'!F157,'30'!$F$3:$F$1000,'FEED IN PK2'!H157,'30'!$I$3:$I$1000,'FEED IN PK2'!G157)</f>
        <v>0</v>
      </c>
      <c r="AN157" s="62">
        <f>SUMIFS('31'!$P$3:$P$1000,'31'!$G$3:$G$1000,'FEED IN PK2'!F157,'31'!$F$3:$F$1000,'FEED IN PK2'!H157,'31'!$I$3:$I$1000,'FEED IN PK2'!G157)</f>
        <v>0</v>
      </c>
      <c r="AO157" s="50" t="e">
        <f t="shared" si="3"/>
        <v>#VALUE!</v>
      </c>
    </row>
    <row r="158" spans="2:41" ht="15.75" x14ac:dyDescent="0.25">
      <c r="B158" s="5"/>
      <c r="C158" s="26" t="s">
        <v>242</v>
      </c>
      <c r="D158" s="27" t="s">
        <v>18</v>
      </c>
      <c r="E158" s="28">
        <v>50</v>
      </c>
      <c r="F158" s="24" t="s">
        <v>107</v>
      </c>
      <c r="G158" s="9" t="s">
        <v>240</v>
      </c>
      <c r="H158" s="70" t="s">
        <v>251</v>
      </c>
      <c r="I158" s="28">
        <v>50</v>
      </c>
      <c r="J158" s="62">
        <f>SUMIFS('1'!$P$3:$P$1000,'1'!$G$3:$G$1000,'FEED IN PK2'!F158,'1'!$F$3:$F$1000,'FEED IN PK2'!H158,'1'!$I$3:$I$1000,'FEED IN PK2'!G158)</f>
        <v>0</v>
      </c>
      <c r="K158" s="62">
        <f>SUMIFS('2'!$P$69:$P$1000,'2'!$G$69:$G$1000,'FEED IN PK2'!F158,'2'!$F$69:$F$1000,'FEED IN PK2'!H158,'2'!$I$69:$I$1000,'FEED IN PK2'!G158)</f>
        <v>0</v>
      </c>
      <c r="L158" s="62">
        <f>SUMIFS('3'!$P$3:$P$1000,'3'!$G$3:$G$1000,'FEED IN PK2'!F158,'3'!$F$3:$F$1000,'FEED IN PK2'!H158,'3'!$I$3:$I$1000,'FEED IN PK2'!G158)</f>
        <v>0</v>
      </c>
      <c r="M158" s="62">
        <f>SUMIFS('4'!$P$69:$P$998,'4'!$G$69:$G$998,'FEED IN PK2'!F158,'4'!$F$69:$F$998,'FEED IN PK2'!H158,'4'!$I$69:$I$998,'FEED IN PK2'!G158)</f>
        <v>0</v>
      </c>
      <c r="N158" s="62">
        <f>SUMIFS('5'!$P$63:$P$1000,'5'!$G$63:$G$1000,'FEED IN PK2'!F158,'5'!$F$63:$F$1000,'FEED IN PK2'!H158,'5'!$I$63:$I$1000,'FEED IN PK2'!G158)</f>
        <v>0</v>
      </c>
      <c r="O158" s="62">
        <f>SUMIFS('6'!$P$3:$P$1000,'6'!$G$3:$G$1000,'FEED IN PK2'!F158,'6'!$F$3:$F$1000,'FEED IN PK2'!H158,'6'!$I$3:$I$1000,'FEED IN PK2'!G158)</f>
        <v>0</v>
      </c>
      <c r="P158" s="62">
        <f>SUMIFS('7'!$P$3:$P$1000,'7'!$G$3:$G$1000,'FEED IN PK2'!F158,'7'!$F$3:$F$1000,'FEED IN PK2'!H158,'7'!$I$3:$I$1000,'FEED IN PK2'!G158)</f>
        <v>0</v>
      </c>
      <c r="Q158" s="62">
        <f>SUMIFS('8'!$P$3:$P$1000,'8'!$G$3:$G$1000,'FEED IN PK2'!F158,'8'!$F$3:$F$1000,'FEED IN PK2'!H158,'8'!$I$3:$I$1000,'FEED IN PK2'!G158)</f>
        <v>0</v>
      </c>
      <c r="R158" s="62">
        <f>SUMIFS('9'!$P$3:$P$1000,'9'!$G$3:$G$1000,'FEED IN PK2'!F158,'9'!$F$3:$F$1000,'FEED IN PK2'!H158,'9'!$I$3:$I$1000,'FEED IN PK2'!G158)</f>
        <v>0</v>
      </c>
      <c r="S158" s="62">
        <f>SUMIFS('10'!$P$271:$P$998,'10'!$G$271:$G$998,'FEED IN PK2'!F158,'10'!$F$271:$F$998,'FEED IN PK2'!H158,'10'!$I$271:$I$998,'FEED IN PK2'!G158)</f>
        <v>0</v>
      </c>
      <c r="T158" s="62">
        <f>SUMIFS('11'!$P$3:$P$1000,'11'!$G$3:$G$1000,'FEED IN PK2'!F158,'11'!$F$3:$F$1000,'FEED IN PK2'!H158,'11'!$I$3:$I$1000,'FEED IN PK2'!G158)</f>
        <v>0</v>
      </c>
      <c r="U158" s="62">
        <f>SUMIFS('12'!$P$3:$P$1000,'12'!$G$3:$G$1000,'FEED IN PK2'!F158,'12'!$F$3:$F$1000,'FEED IN PK2'!H158,'12'!$I$3:$I$1000,'FEED IN PK2'!G158)</f>
        <v>0</v>
      </c>
      <c r="V158" s="62">
        <f>SUMIFS('13'!$P$3:$P$1000,'13'!$G$3:$G$1000,'FEED IN PK2'!F158,'13'!$F$3:$F$1000,'FEED IN PK2'!H158,'13'!$I$3:$I$1000,'FEED IN PK2'!G158)</f>
        <v>0</v>
      </c>
      <c r="W158" s="62">
        <f>SUMIFS('14'!$P$3:$P$1000,'14'!$G$3:$G$1000,'FEED IN PK2'!F158,'14'!$F$3:$F$1000,'FEED IN PK2'!H158,'14'!$I$3:$I$1000,'FEED IN PK2'!G158)</f>
        <v>0</v>
      </c>
      <c r="X158" s="62">
        <f>SUMIFS('15'!$P$3:$P$1000,'15'!$G$3:$G$1000,'FEED IN PK2'!F158,'15'!$F$3:$F$1000,'FEED IN PK2'!H158,'15'!$I$3:$I$1000,'FEED IN PK2'!G158)</f>
        <v>0</v>
      </c>
      <c r="Y158" s="62">
        <f>SUMIFS('16'!$P$77:$P$1000,'16'!$G$77:$G$1000,'FEED IN PK2'!F158,'16'!$F$77:$F$1000,'FEED IN PK2'!H158,'16'!$I$77:$I$1000,'FEED IN PK2'!G158)</f>
        <v>0</v>
      </c>
      <c r="Z158" s="62">
        <f>SUMIFS('17'!$P$77:$P$998,'17'!$G$77:$G$998,'FEED IN PK2'!F158,'17'!$F$77:$F$998,'FEED IN PK2'!H158,'17'!$I$77:$I$998,'FEED IN PK2'!G158)</f>
        <v>0</v>
      </c>
      <c r="AA158" s="62" t="e">
        <f>SUMIFS('18'!$P$3:$P$1000,'18'!$G$324:$G$1000,'FEED IN PK2'!F158,'18'!$F$324:$F$1000,'FEED IN PK2'!H158,'18'!$I$324:$I$1000,'FEED IN PK2'!G158)</f>
        <v>#VALUE!</v>
      </c>
      <c r="AB158" s="62">
        <f>SUMIFS('19'!$P$3:$P$1000,'19'!$G$3:$G$1000,'FEED IN PK2'!F158,'19'!$F$3:$F$1000,'FEED IN PK2'!H158,'19'!$I$3:$I$1000,'FEED IN PK2'!G158)</f>
        <v>0</v>
      </c>
      <c r="AC158" s="62" t="e">
        <f>SUMIFS('20'!$P$69:$P$1000,'20'!$G$580:$G$1000,'FEED IN PK2'!F158,'20'!$F$580:$F$1000,'FEED IN PK2'!H158,'20'!$I$580:$I$1000,'FEED IN PK2'!G158)</f>
        <v>#VALUE!</v>
      </c>
      <c r="AD158" s="62" t="e">
        <f>SUMIFS('21'!$P$34:$P$1000,'21'!$G$387:$G$1000,'FEED IN PK2'!F158,'21'!$F$387:$F$1000,'FEED IN PK2'!H158,'21'!$I$387:$I$1000,'FEED IN PK2'!G158)</f>
        <v>#VALUE!</v>
      </c>
      <c r="AE158" s="62">
        <f>SUMIFS('22'!$P$3:$P$1000,'22'!$G$3:$G$1000,'FEED IN PK2'!F158,'22'!$F$3:$F$1000,'FEED IN PK2'!H158,'22'!$I$3:$I$1000,'FEED IN PK2'!G158)</f>
        <v>0</v>
      </c>
      <c r="AF158" s="62">
        <f>SUMIFS('23'!$P$58:$P$999,'23'!$G$58:$G$999,'FEED IN PK2'!F158,'23'!$F$58:$F$999,'FEED IN PK2'!H158,'23'!$I$58:$I$999,'FEED IN PK2'!G158)</f>
        <v>0</v>
      </c>
      <c r="AG158" s="62">
        <f>SUMIFS('24'!$P$3:$P$1000,'24'!$G$3:$G$1000,'FEED IN PK2'!F158,'24'!$F$3:$F$1000,'FEED IN PK2'!H158,'24'!$I$3:$I$1000,'FEED IN PK2'!G158)</f>
        <v>0</v>
      </c>
      <c r="AH158" s="62">
        <f>SUMIFS('25'!$P$237:$P$1000,'25'!$G$237:$G$1000,'FEED IN PK2'!F158,'25'!$F$237:$F$1000,'FEED IN PK2'!H158,'25'!$I$237:$I$1000,'FEED IN PK2'!G158)</f>
        <v>0</v>
      </c>
      <c r="AI158" s="62">
        <f>SUMIFS('26'!$P$3:$P$1000,'26'!$G$3:$G$1000,'FEED IN PK2'!F158,'26'!$F$3:$F$1000,'FEED IN PK2'!H158,'26'!$I$3:$I$1000,'FEED IN PK2'!G158)</f>
        <v>0</v>
      </c>
      <c r="AJ158" s="62">
        <f>SUMIFS('27'!$P$71:$P$1000,'27'!$G$71:$G$1000,'FEED IN PK2'!F158,'27'!$F$71:$F$1000,'FEED IN PK2'!H158,'27'!$I$71:$I$1000,'FEED IN PK2'!G158)</f>
        <v>0</v>
      </c>
      <c r="AK158" s="62">
        <f>SUMIFS('28'!$P$3:$P$1000,'28'!$G$3:$G$1000,'FEED IN PK2'!F158,'28'!$F$3:$F$1000,'FEED IN PK2'!H158,'28'!$I$3:$I$1000,'FEED IN PK2'!G158)</f>
        <v>0</v>
      </c>
      <c r="AL158" s="62">
        <f>SUMIFS('29'!$P$3:$P$1000,'29'!$G$3:$G$1000,'FEED IN PK2'!F158,'29'!$F$3:$F$1000,'FEED IN PK2'!H158,'29'!$I$3:$I$1000,'FEED IN PK2'!G158)</f>
        <v>0</v>
      </c>
      <c r="AM158" s="62">
        <f>SUMIFS('30'!$P$3:$P$1000,'30'!$G$3:$G$1000,'FEED IN PK2'!F158,'30'!$F$3:$F$1000,'FEED IN PK2'!H158,'30'!$I$3:$I$1000,'FEED IN PK2'!G158)</f>
        <v>0</v>
      </c>
      <c r="AN158" s="62">
        <f>SUMIFS('31'!$P$3:$P$1000,'31'!$G$3:$G$1000,'FEED IN PK2'!F158,'31'!$F$3:$F$1000,'FEED IN PK2'!H158,'31'!$I$3:$I$1000,'FEED IN PK2'!G158)</f>
        <v>0</v>
      </c>
      <c r="AO158" s="50" t="e">
        <f t="shared" ref="AO158" si="7">SUM(J158:AN158)</f>
        <v>#VALUE!</v>
      </c>
    </row>
    <row r="159" spans="2:41" ht="15.75" x14ac:dyDescent="0.25">
      <c r="B159" s="5"/>
      <c r="C159" s="26" t="s">
        <v>254</v>
      </c>
      <c r="D159" s="27" t="s">
        <v>18</v>
      </c>
      <c r="E159" s="28">
        <v>50</v>
      </c>
      <c r="F159" s="24" t="s">
        <v>107</v>
      </c>
      <c r="G159" s="9" t="s">
        <v>253</v>
      </c>
      <c r="H159" s="70" t="s">
        <v>251</v>
      </c>
      <c r="I159" s="28">
        <v>50</v>
      </c>
      <c r="J159" s="62">
        <f>SUMIFS('1'!$P$3:$P$1000,'1'!$G$3:$G$1000,'FEED IN PK2'!F159,'1'!$F$3:$F$1000,'FEED IN PK2'!H159,'1'!$I$3:$I$1000,'FEED IN PK2'!G159)</f>
        <v>0</v>
      </c>
      <c r="K159" s="62">
        <f>SUMIFS('2'!$P$69:$P$1000,'2'!$G$69:$G$1000,'FEED IN PK2'!F159,'2'!$F$69:$F$1000,'FEED IN PK2'!H159,'2'!$I$69:$I$1000,'FEED IN PK2'!G159)</f>
        <v>0</v>
      </c>
      <c r="L159" s="62">
        <f>SUMIFS('3'!$P$3:$P$1000,'3'!$G$3:$G$1000,'FEED IN PK2'!F159,'3'!$F$3:$F$1000,'FEED IN PK2'!H159,'3'!$I$3:$I$1000,'FEED IN PK2'!G159)</f>
        <v>0</v>
      </c>
      <c r="M159" s="62">
        <f>SUMIFS('4'!$P$69:$P$998,'4'!$G$69:$G$998,'FEED IN PK2'!F159,'4'!$F$69:$F$998,'FEED IN PK2'!H159,'4'!$I$69:$I$998,'FEED IN PK2'!G159)</f>
        <v>0</v>
      </c>
      <c r="N159" s="62">
        <f>SUMIFS('5'!$P$63:$P$1000,'5'!$G$63:$G$1000,'FEED IN PK2'!F159,'5'!$F$63:$F$1000,'FEED IN PK2'!H159,'5'!$I$63:$I$1000,'FEED IN PK2'!G159)</f>
        <v>0</v>
      </c>
      <c r="O159" s="62">
        <f>SUMIFS('6'!$P$3:$P$1000,'6'!$G$3:$G$1000,'FEED IN PK2'!F159,'6'!$F$3:$F$1000,'FEED IN PK2'!H159,'6'!$I$3:$I$1000,'FEED IN PK2'!G159)</f>
        <v>0</v>
      </c>
      <c r="P159" s="62">
        <f>SUMIFS('7'!$P$3:$P$1000,'7'!$G$3:$G$1000,'FEED IN PK2'!F159,'7'!$F$3:$F$1000,'FEED IN PK2'!H159,'7'!$I$3:$I$1000,'FEED IN PK2'!G159)</f>
        <v>0</v>
      </c>
      <c r="Q159" s="62">
        <f>SUMIFS('8'!$P$3:$P$1000,'8'!$G$3:$G$1000,'FEED IN PK2'!F159,'8'!$F$3:$F$1000,'FEED IN PK2'!H159,'8'!$I$3:$I$1000,'FEED IN PK2'!G159)</f>
        <v>0</v>
      </c>
      <c r="R159" s="62">
        <f>SUMIFS('9'!$P$3:$P$1000,'9'!$G$3:$G$1000,'FEED IN PK2'!F159,'9'!$F$3:$F$1000,'FEED IN PK2'!H159,'9'!$I$3:$I$1000,'FEED IN PK2'!G159)</f>
        <v>0</v>
      </c>
      <c r="S159" s="62">
        <f>SUMIFS('10'!$P$271:$P$998,'10'!$G$271:$G$998,'FEED IN PK2'!F159,'10'!$F$271:$F$998,'FEED IN PK2'!H159,'10'!$I$271:$I$998,'FEED IN PK2'!G159)</f>
        <v>0</v>
      </c>
      <c r="T159" s="62">
        <f>SUMIFS('11'!$P$3:$P$1000,'11'!$G$3:$G$1000,'FEED IN PK2'!F159,'11'!$F$3:$F$1000,'FEED IN PK2'!H159,'11'!$I$3:$I$1000,'FEED IN PK2'!G159)</f>
        <v>0</v>
      </c>
      <c r="U159" s="62">
        <f>SUMIFS('12'!$P$3:$P$1000,'12'!$G$3:$G$1000,'FEED IN PK2'!F159,'12'!$F$3:$F$1000,'FEED IN PK2'!H159,'12'!$I$3:$I$1000,'FEED IN PK2'!G159)</f>
        <v>0</v>
      </c>
      <c r="V159" s="62">
        <f>SUMIFS('13'!$P$3:$P$1000,'13'!$G$3:$G$1000,'FEED IN PK2'!F159,'13'!$F$3:$F$1000,'FEED IN PK2'!H159,'13'!$I$3:$I$1000,'FEED IN PK2'!G159)</f>
        <v>0</v>
      </c>
      <c r="W159" s="62">
        <f>SUMIFS('14'!$P$3:$P$1000,'14'!$G$3:$G$1000,'FEED IN PK2'!F159,'14'!$F$3:$F$1000,'FEED IN PK2'!H159,'14'!$I$3:$I$1000,'FEED IN PK2'!G159)</f>
        <v>0</v>
      </c>
      <c r="X159" s="62">
        <f>SUMIFS('15'!$P$3:$P$1000,'15'!$G$3:$G$1000,'FEED IN PK2'!F159,'15'!$F$3:$F$1000,'FEED IN PK2'!H159,'15'!$I$3:$I$1000,'FEED IN PK2'!G159)</f>
        <v>0</v>
      </c>
      <c r="Y159" s="62">
        <f>SUMIFS('16'!$P$77:$P$1000,'16'!$G$77:$G$1000,'FEED IN PK2'!F159,'16'!$F$77:$F$1000,'FEED IN PK2'!H159,'16'!$I$77:$I$1000,'FEED IN PK2'!G159)</f>
        <v>0</v>
      </c>
      <c r="Z159" s="62">
        <f>SUMIFS('17'!$P$77:$P$998,'17'!$G$77:$G$998,'FEED IN PK2'!F159,'17'!$F$77:$F$998,'FEED IN PK2'!H159,'17'!$I$77:$I$998,'FEED IN PK2'!G159)</f>
        <v>0</v>
      </c>
      <c r="AA159" s="62" t="e">
        <f>SUMIFS('18'!$P$3:$P$1000,'18'!$G$324:$G$1000,'FEED IN PK2'!F159,'18'!$F$324:$F$1000,'FEED IN PK2'!H159,'18'!$I$324:$I$1000,'FEED IN PK2'!G159)</f>
        <v>#VALUE!</v>
      </c>
      <c r="AB159" s="62">
        <f>SUMIFS('19'!$P$3:$P$1000,'19'!$G$3:$G$1000,'FEED IN PK2'!F159,'19'!$F$3:$F$1000,'FEED IN PK2'!H159,'19'!$I$3:$I$1000,'FEED IN PK2'!G159)</f>
        <v>0</v>
      </c>
      <c r="AC159" s="62" t="e">
        <f>SUMIFS('20'!$P$69:$P$1000,'20'!$G$580:$G$1000,'FEED IN PK2'!F159,'20'!$F$580:$F$1000,'FEED IN PK2'!H159,'20'!$I$580:$I$1000,'FEED IN PK2'!G159)</f>
        <v>#VALUE!</v>
      </c>
      <c r="AD159" s="62" t="e">
        <f>SUMIFS('21'!$P$34:$P$1000,'21'!$G$387:$G$1000,'FEED IN PK2'!F159,'21'!$F$387:$F$1000,'FEED IN PK2'!H159,'21'!$I$387:$I$1000,'FEED IN PK2'!G159)</f>
        <v>#VALUE!</v>
      </c>
      <c r="AE159" s="62">
        <f>SUMIFS('22'!$P$3:$P$1000,'22'!$G$3:$G$1000,'FEED IN PK2'!F159,'22'!$F$3:$F$1000,'FEED IN PK2'!H159,'22'!$I$3:$I$1000,'FEED IN PK2'!G159)</f>
        <v>0</v>
      </c>
      <c r="AF159" s="62">
        <f>SUMIFS('23'!$P$58:$P$999,'23'!$G$58:$G$999,'FEED IN PK2'!F159,'23'!$F$58:$F$999,'FEED IN PK2'!H159,'23'!$I$58:$I$999,'FEED IN PK2'!G159)</f>
        <v>0</v>
      </c>
      <c r="AG159" s="62">
        <f>SUMIFS('24'!$P$3:$P$1000,'24'!$G$3:$G$1000,'FEED IN PK2'!F159,'24'!$F$3:$F$1000,'FEED IN PK2'!H159,'24'!$I$3:$I$1000,'FEED IN PK2'!G159)</f>
        <v>0</v>
      </c>
      <c r="AH159" s="62">
        <f>SUMIFS('25'!$P$237:$P$1000,'25'!$G$237:$G$1000,'FEED IN PK2'!F159,'25'!$F$237:$F$1000,'FEED IN PK2'!H159,'25'!$I$237:$I$1000,'FEED IN PK2'!G159)</f>
        <v>0</v>
      </c>
      <c r="AI159" s="62">
        <f>SUMIFS('26'!$P$3:$P$1000,'26'!$G$3:$G$1000,'FEED IN PK2'!F159,'26'!$F$3:$F$1000,'FEED IN PK2'!H159,'26'!$I$3:$I$1000,'FEED IN PK2'!G159)</f>
        <v>0</v>
      </c>
      <c r="AJ159" s="62">
        <f>SUMIFS('27'!$P$71:$P$1000,'27'!$G$71:$G$1000,'FEED IN PK2'!F159,'27'!$F$71:$F$1000,'FEED IN PK2'!H159,'27'!$I$71:$I$1000,'FEED IN PK2'!G159)</f>
        <v>0</v>
      </c>
      <c r="AK159" s="62">
        <f>SUMIFS('28'!$P$3:$P$1000,'28'!$G$3:$G$1000,'FEED IN PK2'!F159,'28'!$F$3:$F$1000,'FEED IN PK2'!H159,'28'!$I$3:$I$1000,'FEED IN PK2'!G159)</f>
        <v>0</v>
      </c>
      <c r="AL159" s="62">
        <f>SUMIFS('29'!$P$3:$P$1000,'29'!$G$3:$G$1000,'FEED IN PK2'!F159,'29'!$F$3:$F$1000,'FEED IN PK2'!H159,'29'!$I$3:$I$1000,'FEED IN PK2'!G159)</f>
        <v>0</v>
      </c>
      <c r="AM159" s="62">
        <f>SUMIFS('30'!$P$3:$P$1000,'30'!$G$3:$G$1000,'FEED IN PK2'!F159,'30'!$F$3:$F$1000,'FEED IN PK2'!H159,'30'!$I$3:$I$1000,'FEED IN PK2'!G159)</f>
        <v>0</v>
      </c>
      <c r="AN159" s="62">
        <f>SUMIFS('31'!$P$3:$P$1000,'31'!$G$3:$G$1000,'FEED IN PK2'!F159,'31'!$F$3:$F$1000,'FEED IN PK2'!H159,'31'!$I$3:$I$1000,'FEED IN PK2'!G159)</f>
        <v>0</v>
      </c>
      <c r="AO159" s="50" t="e">
        <f t="shared" ref="AO159" si="8">SUM(J159:AN159)</f>
        <v>#VALUE!</v>
      </c>
    </row>
    <row r="160" spans="2:41" ht="15.75" x14ac:dyDescent="0.25">
      <c r="B160" s="5">
        <v>18</v>
      </c>
      <c r="C160" s="26" t="s">
        <v>110</v>
      </c>
      <c r="D160" s="27" t="s">
        <v>18</v>
      </c>
      <c r="E160" s="28">
        <v>50</v>
      </c>
      <c r="F160" s="24" t="s">
        <v>110</v>
      </c>
      <c r="G160" s="9"/>
      <c r="H160" s="70" t="s">
        <v>251</v>
      </c>
      <c r="I160" s="28">
        <v>50</v>
      </c>
      <c r="J160" s="62">
        <f>SUMIFS('1'!$P$3:$P$1000,'1'!$G$3:$G$1000,'FEED IN PK2'!F160,'1'!$F$3:$F$1000,'FEED IN PK2'!H160)</f>
        <v>0</v>
      </c>
      <c r="K160" s="62">
        <f>SUMIFS('2'!$P$69:$P$1000,'2'!$G$69:$G$1000,'FEED IN PK2'!F160,'2'!$F$69:$F$1000,'FEED IN PK2'!H160)</f>
        <v>0</v>
      </c>
      <c r="L160" s="62">
        <f>SUMIFS('3'!$P$3:$P$1000,'3'!$G$3:$G$1000,'FEED IN PK2'!F160,'3'!$F$3:$F$1000,'FEED IN PK2'!H160)</f>
        <v>0</v>
      </c>
      <c r="M160" s="62">
        <f>SUMIFS('4'!$P$69:$P$998,'4'!$G$69:$G$998,'FEED IN PK2'!F160,'4'!$F$69:$F$998,'FEED IN PK2'!H160)</f>
        <v>0</v>
      </c>
      <c r="N160" s="62">
        <f>SUMIFS('5'!$P$63:$P$1000,'5'!$G$63:$G$1000,'FEED IN PK2'!F160,'5'!$F$63:$F$1000,'FEED IN PK2'!H160)</f>
        <v>0</v>
      </c>
      <c r="O160" s="62">
        <f>SUMIFS('6'!$P$3:$P$1000,'6'!$G$3:$G$1000,'FEED IN PK2'!F160,'6'!$F$3:$F$1000,'FEED IN PK2'!H160)</f>
        <v>0</v>
      </c>
      <c r="P160" s="62">
        <f>SUMIFS('7'!$P$3:$P$1000,'7'!$G$3:$G$1000,'FEED IN PK2'!F160,'7'!$F$3:$F$1000,'FEED IN PK2'!H160)</f>
        <v>0</v>
      </c>
      <c r="Q160" s="62">
        <f>SUMIFS('8'!$P$3:$P$1000,'8'!$G$3:$G$1000,'FEED IN PK2'!F160,'8'!$F$3:$F$1000,'FEED IN PK2'!H160)</f>
        <v>42900</v>
      </c>
      <c r="R160" s="62">
        <f>SUMIFS('9'!$P$3:$P$1000,'9'!$G$3:$G$1000,'FEED IN PK2'!F160,'9'!$F$3:$F$1000,'FEED IN PK2'!H160)</f>
        <v>0</v>
      </c>
      <c r="S160" s="62">
        <f>SUMIFS('10'!$P$271:$P$998,'10'!$G$271:$G$998,'FEED IN PK2'!F160,'10'!$F$271:$F$998,'FEED IN PK2'!H160)</f>
        <v>0</v>
      </c>
      <c r="T160" s="62">
        <f>SUMIFS('11'!$P$3:$P$1000,'11'!$G$3:$G$1000,'FEED IN PK2'!F160,'11'!$F$3:$F$1000,'FEED IN PK2'!H160)</f>
        <v>0</v>
      </c>
      <c r="U160" s="62">
        <f>SUMIFS('12'!$P$3:$P$1000,'12'!$G$3:$G$1000,'FEED IN PK2'!F160,'12'!$F$3:$F$1000,'FEED IN PK2'!H160)</f>
        <v>0</v>
      </c>
      <c r="V160" s="62">
        <f>SUMIFS('13'!$P$3:$P$1000,'13'!$G$3:$G$1000,'FEED IN PK2'!F160,'13'!$F$3:$F$1000,'FEED IN PK2'!H160)</f>
        <v>0</v>
      </c>
      <c r="W160" s="62">
        <f>SUMIFS('14'!$P$3:$P$1000,'14'!$G$3:$G$1000,'FEED IN PK2'!F160,'14'!$F$3:$F$1000,'FEED IN PK2'!H160)</f>
        <v>0</v>
      </c>
      <c r="X160" s="62">
        <f>SUMIFS('15'!$P$3:$P$1000,'15'!$G$3:$G$1000,'FEED IN PK2'!F160,'15'!$F$3:$F$1000,'FEED IN PK2'!H160)</f>
        <v>0</v>
      </c>
      <c r="Y160" s="62">
        <f>SUMIFS('16'!$P$77:$P$1000,'16'!$G$77:$G$1000,'FEED IN PK2'!F160,'16'!$F$77:$F$1000,'FEED IN PK2'!H160)</f>
        <v>0</v>
      </c>
      <c r="Z160" s="62">
        <f>SUMIFS('17'!$P$77:$P$998,'17'!$G$77:$G$998,'FEED IN PK2'!F160,'17'!$F$77:$F$998,'FEED IN PK2'!H160)</f>
        <v>0</v>
      </c>
      <c r="AA160" s="62" t="e">
        <f>SUMIFS('18'!$P$3:$P$1000,'18'!$G$324:$G$1000,'FEED IN PK2'!F160,'18'!$F$324:$F$1000,'FEED IN PK2'!H160)</f>
        <v>#VALUE!</v>
      </c>
      <c r="AB160" s="62">
        <f>SUMIFS('19'!$P$3:$P$1000,'19'!$G$3:$G$1000,'FEED IN PK2'!F160,'19'!$F$3:$F$1000,'FEED IN PK2'!H160)</f>
        <v>0</v>
      </c>
      <c r="AC160" s="62" t="e">
        <f>SUMIFS('20'!$P$69:$P$1000,'20'!$G$580:$G$1000,'FEED IN PK2'!F160,'20'!$F$580:$F$1000,'FEED IN PK2'!H160)</f>
        <v>#VALUE!</v>
      </c>
      <c r="AD160" s="62" t="e">
        <f>SUMIFS('21'!$P$34:$P$1000,'21'!$G$387:$G$1000,'FEED IN PK2'!F160,'21'!$F$387:$F$1000,'FEED IN PK2'!H160)</f>
        <v>#VALUE!</v>
      </c>
      <c r="AE160" s="62">
        <f>SUMIFS('22'!$P$3:$P$1000,'22'!$G$3:$G$1000,'FEED IN PK2'!F160,'22'!$F$3:$F$1000,'FEED IN PK2'!H160)</f>
        <v>0</v>
      </c>
      <c r="AF160" s="62">
        <f>SUMIFS('23'!$P$58:$P$999,'23'!$G$58:$G$999,'FEED IN PK2'!F160,'23'!$F$58:$F$999,'FEED IN PK2'!H160)</f>
        <v>0</v>
      </c>
      <c r="AG160" s="62">
        <f>SUMIFS('24'!$P$3:$P$1000,'24'!$G$3:$G$1000,'FEED IN PK2'!F160,'24'!$F$3:$F$1000,'FEED IN PK2'!H160)</f>
        <v>0</v>
      </c>
      <c r="AH160" s="62">
        <f>SUMIFS('25'!$P$237:$P$1000,'25'!$G$237:$G$1000,'FEED IN PK2'!F160,'25'!$F$237:$F$1000,'FEED IN PK2'!H160)</f>
        <v>0</v>
      </c>
      <c r="AI160" s="62">
        <f>SUMIFS('26'!$P$3:$P$1000,'26'!$G$3:$G$1000,'FEED IN PK2'!F160,'26'!$F$3:$F$1000,'FEED IN PK2'!H160)</f>
        <v>0</v>
      </c>
      <c r="AJ160" s="62">
        <f>SUMIFS('27'!$P$71:$P$1000,'27'!$G$71:$G$1000,'FEED IN PK2'!F160,'27'!$F$71:$F$1000,'FEED IN PK2'!H160)</f>
        <v>0</v>
      </c>
      <c r="AK160" s="62">
        <f>SUMIFS('28'!$P$3:$P$1000,'28'!$G$3:$G$1000,'FEED IN PK2'!F160,'28'!$F$3:$F$1000,'FEED IN PK2'!H160)</f>
        <v>0</v>
      </c>
      <c r="AL160" s="62">
        <f>SUMIFS('29'!$P$3:$P$1000,'29'!$G$3:$G$1000,'FEED IN PK2'!F160,'29'!$F$3:$F$1000,'FEED IN PK2'!H160)</f>
        <v>0</v>
      </c>
      <c r="AM160" s="62">
        <f>SUMIFS('30'!$P$3:$P$1000,'30'!$G$3:$G$1000,'FEED IN PK2'!F160,'30'!$F$3:$F$1000,'FEED IN PK2'!H160)</f>
        <v>0</v>
      </c>
      <c r="AN160" s="62">
        <f>SUMIFS('31'!$P$3:$P$1000,'31'!$G$3:$G$1000,'FEED IN PK2'!F160,'31'!$F$3:$F$1000,'FEED IN PK2'!H160)</f>
        <v>0</v>
      </c>
      <c r="AO160" s="50" t="e">
        <f t="shared" si="3"/>
        <v>#VALUE!</v>
      </c>
    </row>
    <row r="161" spans="2:41" ht="15.75" x14ac:dyDescent="0.25">
      <c r="B161" s="5">
        <v>19</v>
      </c>
      <c r="C161" s="26" t="s">
        <v>111</v>
      </c>
      <c r="D161" s="27" t="s">
        <v>20</v>
      </c>
      <c r="E161" s="28">
        <v>50</v>
      </c>
      <c r="F161" s="24" t="s">
        <v>111</v>
      </c>
      <c r="G161" s="9" t="s">
        <v>243</v>
      </c>
      <c r="H161" s="70" t="s">
        <v>251</v>
      </c>
      <c r="I161" s="28">
        <v>50</v>
      </c>
      <c r="J161" s="62">
        <f>SUMIFS('1'!$P$3:$P$1000,'1'!$G$3:$G$1000,'FEED IN PK2'!F161,'1'!$F$3:$F$1000,'FEED IN PK2'!H161)</f>
        <v>0</v>
      </c>
      <c r="K161" s="62">
        <f>SUMIFS('2'!$P$69:$P$1000,'2'!$G$69:$G$1000,'FEED IN PK2'!F161,'2'!$F$69:$F$1000,'FEED IN PK2'!H161)</f>
        <v>0</v>
      </c>
      <c r="L161" s="62">
        <f>SUMIFS('3'!$P$3:$P$1000,'3'!$G$3:$G$1000,'FEED IN PK2'!F161,'3'!$F$3:$F$1000,'FEED IN PK2'!H161)</f>
        <v>0</v>
      </c>
      <c r="M161" s="62">
        <f>SUMIFS('4'!$P$69:$P$998,'4'!$G$69:$G$998,'FEED IN PK2'!F161,'4'!$F$69:$F$998,'FEED IN PK2'!H161)</f>
        <v>0</v>
      </c>
      <c r="N161" s="62">
        <f>SUMIFS('5'!$P$63:$P$1000,'5'!$G$63:$G$1000,'FEED IN PK2'!F161,'5'!$F$63:$F$1000,'FEED IN PK2'!H161)</f>
        <v>0</v>
      </c>
      <c r="O161" s="62">
        <f>SUMIFS('6'!$P$3:$P$1000,'6'!$G$3:$G$1000,'FEED IN PK2'!F161,'6'!$F$3:$F$1000,'FEED IN PK2'!H161)</f>
        <v>0</v>
      </c>
      <c r="P161" s="62">
        <f>SUMIFS('7'!$P$3:$P$1000,'7'!$G$3:$G$1000,'FEED IN PK2'!F161,'7'!$F$3:$F$1000,'FEED IN PK2'!H161)</f>
        <v>0</v>
      </c>
      <c r="Q161" s="62">
        <f>SUMIFS('8'!$P$3:$P$1000,'8'!$G$3:$G$1000,'FEED IN PK2'!F161,'8'!$F$3:$F$1000,'FEED IN PK2'!H161)</f>
        <v>0</v>
      </c>
      <c r="R161" s="62">
        <f>SUMIFS('9'!$P$3:$P$1000,'9'!$G$3:$G$1000,'FEED IN PK2'!F161,'9'!$F$3:$F$1000,'FEED IN PK2'!H161)</f>
        <v>0</v>
      </c>
      <c r="S161" s="62">
        <f>SUMIFS('10'!$P$271:$P$998,'10'!$G$271:$G$998,'FEED IN PK2'!F161,'10'!$F$271:$F$998,'FEED IN PK2'!H161)</f>
        <v>0</v>
      </c>
      <c r="T161" s="62">
        <f>SUMIFS('11'!$P$3:$P$1000,'11'!$G$3:$G$1000,'FEED IN PK2'!F161,'11'!$F$3:$F$1000,'FEED IN PK2'!H161)</f>
        <v>0</v>
      </c>
      <c r="U161" s="62">
        <f>SUMIFS('12'!$P$3:$P$1000,'12'!$G$3:$G$1000,'FEED IN PK2'!F161,'12'!$F$3:$F$1000,'FEED IN PK2'!H161)</f>
        <v>0</v>
      </c>
      <c r="V161" s="62">
        <f>SUMIFS('13'!$P$3:$P$1000,'13'!$G$3:$G$1000,'FEED IN PK2'!F161,'13'!$F$3:$F$1000,'FEED IN PK2'!H161)</f>
        <v>0</v>
      </c>
      <c r="W161" s="62">
        <f>SUMIFS('14'!$P$3:$P$1000,'14'!$G$3:$G$1000,'FEED IN PK2'!F161,'14'!$F$3:$F$1000,'FEED IN PK2'!H161)</f>
        <v>0</v>
      </c>
      <c r="X161" s="62">
        <f>SUMIFS('15'!$P$3:$P$1000,'15'!$G$3:$G$1000,'FEED IN PK2'!F161,'15'!$F$3:$F$1000,'FEED IN PK2'!H161)</f>
        <v>0</v>
      </c>
      <c r="Y161" s="62">
        <f>SUMIFS('16'!$P$77:$P$1000,'16'!$G$77:$G$1000,'FEED IN PK2'!F161,'16'!$F$77:$F$1000,'FEED IN PK2'!H161)</f>
        <v>0</v>
      </c>
      <c r="Z161" s="62">
        <f>SUMIFS('17'!$P$77:$P$998,'17'!$G$77:$G$998,'FEED IN PK2'!F161,'17'!$F$77:$F$998,'FEED IN PK2'!H161)</f>
        <v>0</v>
      </c>
      <c r="AA161" s="62" t="e">
        <f>SUMIFS('18'!$P$3:$P$1000,'18'!$G$324:$G$1000,'FEED IN PK2'!F161,'18'!$F$324:$F$1000,'FEED IN PK2'!H161)</f>
        <v>#VALUE!</v>
      </c>
      <c r="AB161" s="62">
        <f>SUMIFS('19'!$P$3:$P$1000,'19'!$G$3:$G$1000,'FEED IN PK2'!F161,'19'!$F$3:$F$1000,'FEED IN PK2'!H161)</f>
        <v>0</v>
      </c>
      <c r="AC161" s="62" t="e">
        <f>SUMIFS('20'!$P$69:$P$1000,'20'!$G$580:$G$1000,'FEED IN PK2'!F161,'20'!$F$580:$F$1000,'FEED IN PK2'!H161)</f>
        <v>#VALUE!</v>
      </c>
      <c r="AD161" s="62" t="e">
        <f>SUMIFS('21'!$P$34:$P$1000,'21'!$G$387:$G$1000,'FEED IN PK2'!F161,'21'!$F$387:$F$1000,'FEED IN PK2'!H161)</f>
        <v>#VALUE!</v>
      </c>
      <c r="AE161" s="62">
        <f>SUMIFS('22'!$P$3:$P$1000,'22'!$G$3:$G$1000,'FEED IN PK2'!F161,'22'!$F$3:$F$1000,'FEED IN PK2'!H161)</f>
        <v>0</v>
      </c>
      <c r="AF161" s="62">
        <f>SUMIFS('23'!$P$58:$P$999,'23'!$G$58:$G$999,'FEED IN PK2'!F161,'23'!$F$58:$F$999,'FEED IN PK2'!H161)</f>
        <v>0</v>
      </c>
      <c r="AG161" s="62">
        <f>SUMIFS('24'!$P$3:$P$1000,'24'!$G$3:$G$1000,'FEED IN PK2'!F161,'24'!$F$3:$F$1000,'FEED IN PK2'!H161)</f>
        <v>0</v>
      </c>
      <c r="AH161" s="62">
        <f>SUMIFS('25'!$P$237:$P$1000,'25'!$G$237:$G$1000,'FEED IN PK2'!F161,'25'!$F$237:$F$1000,'FEED IN PK2'!H161)</f>
        <v>0</v>
      </c>
      <c r="AI161" s="62">
        <f>SUMIFS('26'!$P$3:$P$1000,'26'!$G$3:$G$1000,'FEED IN PK2'!F161,'26'!$F$3:$F$1000,'FEED IN PK2'!H161)</f>
        <v>0</v>
      </c>
      <c r="AJ161" s="62">
        <f>SUMIFS('27'!$P$71:$P$1000,'27'!$G$71:$G$1000,'FEED IN PK2'!F161,'27'!$F$71:$F$1000,'FEED IN PK2'!H161)</f>
        <v>0</v>
      </c>
      <c r="AK161" s="62">
        <f>SUMIFS('28'!$P$3:$P$1000,'28'!$G$3:$G$1000,'FEED IN PK2'!F161,'28'!$F$3:$F$1000,'FEED IN PK2'!H161)</f>
        <v>0</v>
      </c>
      <c r="AL161" s="62">
        <f>SUMIFS('29'!$P$3:$P$1000,'29'!$G$3:$G$1000,'FEED IN PK2'!F161,'29'!$F$3:$F$1000,'FEED IN PK2'!H161)</f>
        <v>0</v>
      </c>
      <c r="AM161" s="62">
        <f>SUMIFS('30'!$P$3:$P$1000,'30'!$G$3:$G$1000,'FEED IN PK2'!F161,'30'!$F$3:$F$1000,'FEED IN PK2'!H161)</f>
        <v>0</v>
      </c>
      <c r="AN161" s="62">
        <f>SUMIFS('31'!$P$3:$P$1000,'31'!$G$3:$G$1000,'FEED IN PK2'!F161,'31'!$F$3:$F$1000,'FEED IN PK2'!H161)</f>
        <v>0</v>
      </c>
      <c r="AO161" s="50" t="e">
        <f t="shared" si="3"/>
        <v>#VALUE!</v>
      </c>
    </row>
    <row r="162" spans="2:41" ht="15.75" x14ac:dyDescent="0.25">
      <c r="B162" s="5">
        <v>20</v>
      </c>
      <c r="C162" s="26" t="s">
        <v>112</v>
      </c>
      <c r="D162" s="27" t="s">
        <v>20</v>
      </c>
      <c r="E162" s="28">
        <v>50</v>
      </c>
      <c r="F162" s="24" t="s">
        <v>112</v>
      </c>
      <c r="G162" s="9"/>
      <c r="H162" s="70" t="s">
        <v>251</v>
      </c>
      <c r="I162" s="28">
        <v>50</v>
      </c>
      <c r="J162" s="62">
        <f>SUMIFS('1'!$P$3:$P$1000,'1'!$G$3:$G$1000,'FEED IN PK2'!F162,'1'!$F$3:$F$1000,'FEED IN PK2'!H162)</f>
        <v>0</v>
      </c>
      <c r="K162" s="62">
        <f>SUMIFS('2'!$P$69:$P$1000,'2'!$G$69:$G$1000,'FEED IN PK2'!F162,'2'!$F$69:$F$1000,'FEED IN PK2'!H162)</f>
        <v>0</v>
      </c>
      <c r="L162" s="62">
        <f>SUMIFS('3'!$P$3:$P$1000,'3'!$G$3:$G$1000,'FEED IN PK2'!F162,'3'!$F$3:$F$1000,'FEED IN PK2'!H162)</f>
        <v>0</v>
      </c>
      <c r="M162" s="62">
        <f>SUMIFS('4'!$P$69:$P$998,'4'!$G$69:$G$998,'FEED IN PK2'!F162,'4'!$F$69:$F$998,'FEED IN PK2'!H162)</f>
        <v>0</v>
      </c>
      <c r="N162" s="62">
        <f>SUMIFS('5'!$P$63:$P$1000,'5'!$G$63:$G$1000,'FEED IN PK2'!F162,'5'!$F$63:$F$1000,'FEED IN PK2'!H162)</f>
        <v>0</v>
      </c>
      <c r="O162" s="62">
        <f>SUMIFS('6'!$P$3:$P$1000,'6'!$G$3:$G$1000,'FEED IN PK2'!F162,'6'!$F$3:$F$1000,'FEED IN PK2'!H162)-O163-O164</f>
        <v>0</v>
      </c>
      <c r="P162" s="62">
        <f>SUMIFS('7'!$P$3:$P$1000,'7'!$G$3:$G$1000,'FEED IN PK2'!F162,'7'!$F$3:$F$1000,'FEED IN PK2'!H162)</f>
        <v>0</v>
      </c>
      <c r="Q162" s="62">
        <f>SUMIFS('8'!$P$3:$P$1000,'8'!$G$3:$G$1000,'FEED IN PK2'!F162,'8'!$F$3:$F$1000,'FEED IN PK2'!H162)</f>
        <v>0</v>
      </c>
      <c r="R162" s="62">
        <f>SUMIFS('9'!$P$3:$P$1000,'9'!$G$3:$G$1000,'FEED IN PK2'!F162,'9'!$F$3:$F$1000,'FEED IN PK2'!H162)</f>
        <v>0</v>
      </c>
      <c r="S162" s="62">
        <f>SUMIFS('10'!$P$271:$P$998,'10'!$G$271:$G$998,'FEED IN PK2'!F162,'10'!$F$271:$F$998,'FEED IN PK2'!H162)</f>
        <v>0</v>
      </c>
      <c r="T162" s="62">
        <f>SUMIFS('11'!$P$3:$P$1000,'11'!$G$3:$G$1000,'FEED IN PK2'!F162,'11'!$F$3:$F$1000,'FEED IN PK2'!H162)</f>
        <v>0</v>
      </c>
      <c r="U162" s="62">
        <f>SUMIFS('12'!$P$3:$P$1000,'12'!$G$3:$G$1000,'FEED IN PK2'!F162,'12'!$F$3:$F$1000,'FEED IN PK2'!H162)</f>
        <v>0</v>
      </c>
      <c r="V162" s="62">
        <f>SUMIFS('13'!$P$3:$P$1000,'13'!$G$3:$G$1000,'FEED IN PK2'!F162,'13'!$F$3:$F$1000,'FEED IN PK2'!H162)</f>
        <v>0</v>
      </c>
      <c r="W162" s="62">
        <f>SUMIFS('14'!$P$3:$P$1000,'14'!$G$3:$G$1000,'FEED IN PK2'!F162,'14'!$F$3:$F$1000,'FEED IN PK2'!H162)</f>
        <v>0</v>
      </c>
      <c r="X162" s="62">
        <f>SUMIFS('15'!$P$3:$P$1000,'15'!$G$3:$G$1000,'FEED IN PK2'!F162,'15'!$F$3:$F$1000,'FEED IN PK2'!H162)</f>
        <v>0</v>
      </c>
      <c r="Y162" s="62">
        <f>SUMIFS('16'!$P$77:$P$1000,'16'!$G$77:$G$1000,'FEED IN PK2'!F162,'16'!$F$77:$F$1000,'FEED IN PK2'!H162)</f>
        <v>0</v>
      </c>
      <c r="Z162" s="62">
        <f>SUMIFS('17'!$P$77:$P$998,'17'!$G$77:$G$998,'FEED IN PK2'!F162,'17'!$F$77:$F$998,'FEED IN PK2'!H162)</f>
        <v>0</v>
      </c>
      <c r="AA162" s="62" t="e">
        <f>SUMIFS('18'!$P$3:$P$1000,'18'!$G$324:$G$1000,'FEED IN PK2'!F162,'18'!$F$324:$F$1000,'FEED IN PK2'!H162)</f>
        <v>#VALUE!</v>
      </c>
      <c r="AB162" s="62">
        <f>SUMIFS('19'!$P$3:$P$1000,'19'!$G$3:$G$1000,'FEED IN PK2'!F162,'19'!$F$3:$F$1000,'FEED IN PK2'!H162)</f>
        <v>0</v>
      </c>
      <c r="AC162" s="62" t="e">
        <f>SUMIFS('20'!$P$69:$P$1000,'20'!$G$580:$G$1000,'FEED IN PK2'!F162,'20'!$F$580:$F$1000,'FEED IN PK2'!H162)</f>
        <v>#VALUE!</v>
      </c>
      <c r="AD162" s="62" t="e">
        <f>SUMIFS('21'!$P$34:$P$1000,'21'!$G$387:$G$1000,'FEED IN PK2'!F162,'21'!$F$387:$F$1000,'FEED IN PK2'!H162)</f>
        <v>#VALUE!</v>
      </c>
      <c r="AE162" s="62">
        <f>SUMIFS('22'!$P$3:$P$1000,'22'!$G$3:$G$1000,'FEED IN PK2'!F162,'22'!$F$3:$F$1000,'FEED IN PK2'!H162)</f>
        <v>0</v>
      </c>
      <c r="AF162" s="62">
        <f>SUMIFS('23'!$P$58:$P$999,'23'!$G$58:$G$999,'FEED IN PK2'!F162,'23'!$F$58:$F$999,'FEED IN PK2'!H162)</f>
        <v>0</v>
      </c>
      <c r="AG162" s="62">
        <f>SUMIFS('24'!$P$3:$P$1000,'24'!$G$3:$G$1000,'FEED IN PK2'!F162,'24'!$F$3:$F$1000,'FEED IN PK2'!H162)</f>
        <v>0</v>
      </c>
      <c r="AH162" s="62">
        <f>SUMIFS('25'!$P$237:$P$1000,'25'!$G$237:$G$1000,'FEED IN PK2'!F162,'25'!$F$237:$F$1000,'FEED IN PK2'!H162)</f>
        <v>0</v>
      </c>
      <c r="AI162" s="62">
        <f>SUMIFS('26'!$P$3:$P$1000,'26'!$G$3:$G$1000,'FEED IN PK2'!F162,'26'!$F$3:$F$1000,'FEED IN PK2'!H162)</f>
        <v>0</v>
      </c>
      <c r="AJ162" s="62">
        <f>SUMIFS('27'!$P$71:$P$1000,'27'!$G$71:$G$1000,'FEED IN PK2'!F162,'27'!$F$71:$F$1000,'FEED IN PK2'!H162)</f>
        <v>0</v>
      </c>
      <c r="AK162" s="62">
        <f>SUMIFS('28'!$P$3:$P$1000,'28'!$G$3:$G$1000,'FEED IN PK2'!F162,'28'!$F$3:$F$1000,'FEED IN PK2'!H162)</f>
        <v>0</v>
      </c>
      <c r="AL162" s="62">
        <f>SUMIFS('29'!$P$3:$P$1000,'29'!$G$3:$G$1000,'FEED IN PK2'!F162,'29'!$F$3:$F$1000,'FEED IN PK2'!H162)</f>
        <v>0</v>
      </c>
      <c r="AM162" s="62">
        <f>SUMIFS('30'!$P$3:$P$1000,'30'!$G$3:$G$1000,'FEED IN PK2'!F162,'30'!$F$3:$F$1000,'FEED IN PK2'!H162)</f>
        <v>0</v>
      </c>
      <c r="AN162" s="62">
        <f>SUMIFS('31'!$P$3:$P$1000,'31'!$G$3:$G$1000,'FEED IN PK2'!F162,'31'!$F$3:$F$1000,'FEED IN PK2'!H162)</f>
        <v>0</v>
      </c>
      <c r="AO162" s="50" t="e">
        <f t="shared" si="3"/>
        <v>#VALUE!</v>
      </c>
    </row>
    <row r="163" spans="2:41" ht="15.75" x14ac:dyDescent="0.25">
      <c r="B163" s="5">
        <v>21</v>
      </c>
      <c r="C163" s="26" t="s">
        <v>113</v>
      </c>
      <c r="D163" s="27" t="s">
        <v>20</v>
      </c>
      <c r="E163" s="28">
        <v>50</v>
      </c>
      <c r="F163" s="24" t="s">
        <v>112</v>
      </c>
      <c r="G163" s="9" t="s">
        <v>115</v>
      </c>
      <c r="H163" s="70" t="s">
        <v>251</v>
      </c>
      <c r="I163" s="28">
        <v>50</v>
      </c>
      <c r="J163" s="62">
        <f>SUMIFS('1'!$P$3:$P$1000,'1'!$G$3:$G$1000,'FEED IN PK2'!F163,'1'!$F$3:$F$1000,'FEED IN PK2'!H163,'1'!$I$3:$I$1000,'FEED IN PK2'!G163)</f>
        <v>0</v>
      </c>
      <c r="K163" s="62">
        <f>SUMIFS('2'!$P$69:$P$1000,'2'!$G$69:$G$1000,'FEED IN PK2'!F163,'2'!$F$69:$F$1000,'FEED IN PK2'!H163,'2'!$I$69:$I$1000,'FEED IN PK2'!G163)</f>
        <v>0</v>
      </c>
      <c r="L163" s="62">
        <f>SUMIFS('3'!$P$3:$P$1000,'3'!$G$3:$G$1000,'FEED IN PK2'!F163,'3'!$F$3:$F$1000,'FEED IN PK2'!H163,'3'!$I$3:$I$1000,'FEED IN PK2'!G163)</f>
        <v>0</v>
      </c>
      <c r="M163" s="62">
        <f>SUMIFS('4'!$P$69:$P$998,'4'!$G$69:$G$998,'FEED IN PK2'!F163,'4'!$F$69:$F$998,'FEED IN PK2'!H163,'4'!$I$69:$I$998,'FEED IN PK2'!G163)</f>
        <v>0</v>
      </c>
      <c r="N163" s="62">
        <f>SUMIFS('5'!$P$63:$P$1000,'5'!$G$63:$G$1000,'FEED IN PK2'!F163,'5'!$F$63:$F$1000,'FEED IN PK2'!H163,'5'!$I$63:$I$1000,'FEED IN PK2'!G163)</f>
        <v>0</v>
      </c>
      <c r="O163" s="62">
        <f>SUMIFS('6'!$P$3:$P$1000,'6'!$G$3:$G$1000,'FEED IN PK2'!F163,'6'!$F$3:$F$1000,'FEED IN PK2'!H163,'6'!$I$3:$I$1000,'FEED IN PK2'!G163)</f>
        <v>0</v>
      </c>
      <c r="P163" s="62">
        <f>SUMIFS('7'!$P$3:$P$1000,'7'!$G$3:$G$1000,'FEED IN PK2'!F163,'7'!$F$3:$F$1000,'FEED IN PK2'!H163,'7'!$I$3:$I$1000,'FEED IN PK2'!G163)</f>
        <v>0</v>
      </c>
      <c r="Q163" s="62">
        <f>SUMIFS('8'!$P$3:$P$1000,'8'!$G$3:$G$1000,'FEED IN PK2'!F163,'8'!$F$3:$F$1000,'FEED IN PK2'!H163,'8'!$I$3:$I$1000,'FEED IN PK2'!G163)</f>
        <v>0</v>
      </c>
      <c r="R163" s="62">
        <f>SUMIFS('9'!$P$3:$P$1000,'9'!$G$3:$G$1000,'FEED IN PK2'!F163,'9'!$F$3:$F$1000,'FEED IN PK2'!H163,'9'!$I$3:$I$1000,'FEED IN PK2'!G163)</f>
        <v>0</v>
      </c>
      <c r="S163" s="62">
        <f>SUMIFS('10'!$P$271:$P$998,'10'!$G$271:$G$998,'FEED IN PK2'!F163,'10'!$F$271:$F$998,'FEED IN PK2'!H163,'10'!$I$271:$I$998,'FEED IN PK2'!G163)</f>
        <v>0</v>
      </c>
      <c r="T163" s="62">
        <f>SUMIFS('11'!$P$3:$P$1000,'11'!$G$3:$G$1000,'FEED IN PK2'!F163,'11'!$F$3:$F$1000,'FEED IN PK2'!H163,'11'!$I$3:$I$1000,'FEED IN PK2'!G163)</f>
        <v>0</v>
      </c>
      <c r="U163" s="62">
        <f>SUMIFS('12'!$P$3:$P$1000,'12'!$G$3:$G$1000,'FEED IN PK2'!F163,'12'!$F$3:$F$1000,'FEED IN PK2'!H163,'12'!$I$3:$I$1000,'FEED IN PK2'!G163)</f>
        <v>0</v>
      </c>
      <c r="V163" s="62">
        <f>SUMIFS('13'!$P$3:$P$1000,'13'!$G$3:$G$1000,'FEED IN PK2'!F163,'13'!$F$3:$F$1000,'FEED IN PK2'!H163,'13'!$I$3:$I$1000,'FEED IN PK2'!G163)</f>
        <v>0</v>
      </c>
      <c r="W163" s="62">
        <f>SUMIFS('14'!$P$3:$P$1000,'14'!$G$3:$G$1000,'FEED IN PK2'!F163,'14'!$F$3:$F$1000,'FEED IN PK2'!H163,'14'!$I$3:$I$1000,'FEED IN PK2'!G163)</f>
        <v>0</v>
      </c>
      <c r="X163" s="62">
        <f>SUMIFS('15'!$P$3:$P$1000,'15'!$G$3:$G$1000,'FEED IN PK2'!F163,'15'!$F$3:$F$1000,'FEED IN PK2'!H163,'15'!$I$3:$I$1000,'FEED IN PK2'!G163)</f>
        <v>0</v>
      </c>
      <c r="Y163" s="62">
        <f>SUMIFS('16'!$P$77:$P$1000,'16'!$G$77:$G$1000,'FEED IN PK2'!F163,'16'!$F$77:$F$1000,'FEED IN PK2'!H163,'16'!$I$77:$I$1000,'FEED IN PK2'!G163)</f>
        <v>0</v>
      </c>
      <c r="Z163" s="62">
        <f>SUMIFS('17'!$P$77:$P$998,'17'!$G$77:$G$998,'FEED IN PK2'!F163,'17'!$F$77:$F$998,'FEED IN PK2'!H163,'17'!$I$77:$I$998,'FEED IN PK2'!G163)</f>
        <v>0</v>
      </c>
      <c r="AA163" s="62" t="e">
        <f>SUMIFS('18'!$P$3:$P$1000,'18'!$G$324:$G$1000,'FEED IN PK2'!F163,'18'!$F$324:$F$1000,'FEED IN PK2'!H163,'18'!$I$324:$I$1000,'FEED IN PK2'!G163)</f>
        <v>#VALUE!</v>
      </c>
      <c r="AB163" s="62">
        <f>SUMIFS('19'!$P$3:$P$1000,'19'!$G$3:$G$1000,'FEED IN PK2'!F163,'19'!$F$3:$F$1000,'FEED IN PK2'!H163,'19'!$I$3:$I$1000,'FEED IN PK2'!G163)</f>
        <v>0</v>
      </c>
      <c r="AC163" s="62" t="e">
        <f>SUMIFS('20'!$P$69:$P$1000,'20'!$G$580:$G$1000,'FEED IN PK2'!F163,'20'!$F$580:$F$1000,'FEED IN PK2'!H163,'20'!$I$580:$I$1000,'FEED IN PK2'!G163)</f>
        <v>#VALUE!</v>
      </c>
      <c r="AD163" s="62" t="e">
        <f>SUMIFS('21'!$P$34:$P$1000,'21'!$G$387:$G$1000,'FEED IN PK2'!F163,'21'!$F$387:$F$1000,'FEED IN PK2'!H163,'21'!$I$387:$I$1000,'FEED IN PK2'!G163)</f>
        <v>#VALUE!</v>
      </c>
      <c r="AE163" s="62">
        <f>SUMIFS('22'!$P$3:$P$1000,'22'!$G$3:$G$1000,'FEED IN PK2'!F163,'22'!$F$3:$F$1000,'FEED IN PK2'!H163,'22'!$I$3:$I$1000,'FEED IN PK2'!G163)</f>
        <v>0</v>
      </c>
      <c r="AF163" s="62">
        <f>SUMIFS('23'!$P$58:$P$999,'23'!$G$58:$G$999,'FEED IN PK2'!F163,'23'!$F$58:$F$999,'FEED IN PK2'!H163,'23'!$I$58:$I$999,'FEED IN PK2'!G163)</f>
        <v>0</v>
      </c>
      <c r="AG163" s="62">
        <f>SUMIFS('24'!$P$3:$P$1000,'24'!$G$3:$G$1000,'FEED IN PK2'!F163,'24'!$F$3:$F$1000,'FEED IN PK2'!H163,'24'!$I$3:$I$1000,'FEED IN PK2'!G163)</f>
        <v>0</v>
      </c>
      <c r="AH163" s="62">
        <f>SUMIFS('25'!$P$237:$P$1000,'25'!$G$237:$G$1000,'FEED IN PK2'!F163,'25'!$F$237:$F$1000,'FEED IN PK2'!H163,'25'!$I$237:$I$1000,'FEED IN PK2'!G163)</f>
        <v>0</v>
      </c>
      <c r="AI163" s="62">
        <f>SUMIFS('26'!$P$3:$P$1000,'26'!$G$3:$G$1000,'FEED IN PK2'!F163,'26'!$F$3:$F$1000,'FEED IN PK2'!H163,'26'!$I$3:$I$1000,'FEED IN PK2'!G163)</f>
        <v>0</v>
      </c>
      <c r="AJ163" s="62">
        <f>SUMIFS('27'!$P$71:$P$1000,'27'!$G$71:$G$1000,'FEED IN PK2'!F163,'27'!$F$71:$F$1000,'FEED IN PK2'!H163,'27'!$I$71:$I$1000,'FEED IN PK2'!G163)</f>
        <v>0</v>
      </c>
      <c r="AK163" s="62">
        <f>SUMIFS('28'!$P$3:$P$1000,'28'!$G$3:$G$1000,'FEED IN PK2'!F163,'28'!$F$3:$F$1000,'FEED IN PK2'!H163,'28'!$I$3:$I$1000,'FEED IN PK2'!G163)</f>
        <v>0</v>
      </c>
      <c r="AL163" s="62">
        <f>SUMIFS('29'!$P$3:$P$1000,'29'!$G$3:$G$1000,'FEED IN PK2'!F163,'29'!$F$3:$F$1000,'FEED IN PK2'!H163,'29'!$I$3:$I$1000,'FEED IN PK2'!G163)</f>
        <v>0</v>
      </c>
      <c r="AM163" s="62">
        <f>SUMIFS('30'!$P$3:$P$1000,'30'!$G$3:$G$1000,'FEED IN PK2'!F163,'30'!$F$3:$F$1000,'FEED IN PK2'!H163,'30'!$I$3:$I$1000,'FEED IN PK2'!G163)</f>
        <v>0</v>
      </c>
      <c r="AN163" s="62">
        <f>SUMIFS('31'!$P$3:$P$1000,'31'!$G$3:$G$1000,'FEED IN PK2'!F163,'31'!$F$3:$F$1000,'FEED IN PK2'!H163,'31'!$I$3:$I$1000,'FEED IN PK2'!G163)</f>
        <v>0</v>
      </c>
      <c r="AO163" s="50" t="e">
        <f t="shared" si="3"/>
        <v>#VALUE!</v>
      </c>
    </row>
    <row r="164" spans="2:41" ht="15.75" x14ac:dyDescent="0.25">
      <c r="B164" s="5"/>
      <c r="C164" s="26" t="s">
        <v>244</v>
      </c>
      <c r="D164" s="27" t="s">
        <v>20</v>
      </c>
      <c r="E164" s="28">
        <v>50</v>
      </c>
      <c r="F164" s="24" t="s">
        <v>112</v>
      </c>
      <c r="G164" s="9" t="s">
        <v>240</v>
      </c>
      <c r="H164" s="70" t="s">
        <v>251</v>
      </c>
      <c r="I164" s="28">
        <v>50</v>
      </c>
      <c r="J164" s="62">
        <f>SUMIFS('1'!$P$3:$P$1000,'1'!$G$3:$G$1000,'FEED IN PK2'!F164,'1'!$F$3:$F$1000,'FEED IN PK2'!H164,'1'!$I$3:$I$1000,'FEED IN PK2'!G164)</f>
        <v>0</v>
      </c>
      <c r="K164" s="62">
        <f>SUMIFS('2'!$P$69:$P$1000,'2'!$G$69:$G$1000,'FEED IN PK2'!F164,'2'!$F$69:$F$1000,'FEED IN PK2'!H164,'2'!$I$69:$I$1000,'FEED IN PK2'!G164)</f>
        <v>0</v>
      </c>
      <c r="L164" s="62">
        <f>SUMIFS('3'!$P$3:$P$1000,'3'!$G$3:$G$1000,'FEED IN PK2'!F164,'3'!$F$3:$F$1000,'FEED IN PK2'!H164,'3'!$I$3:$I$1000,'FEED IN PK2'!G164)</f>
        <v>0</v>
      </c>
      <c r="M164" s="62">
        <f>SUMIFS('4'!$P$69:$P$998,'4'!$G$69:$G$998,'FEED IN PK2'!F164,'4'!$F$69:$F$998,'FEED IN PK2'!H164,'4'!$I$69:$I$998,'FEED IN PK2'!G164)</f>
        <v>0</v>
      </c>
      <c r="N164" s="62">
        <f>SUMIFS('5'!$P$63:$P$1000,'5'!$G$63:$G$1000,'FEED IN PK2'!F164,'5'!$F$63:$F$1000,'FEED IN PK2'!H164,'5'!$I$63:$I$1000,'FEED IN PK2'!G164)</f>
        <v>0</v>
      </c>
      <c r="O164" s="62">
        <f>SUMIFS('6'!$P$3:$P$1000,'6'!$G$3:$G$1000,'FEED IN PK2'!F164,'6'!$F$3:$F$1000,'FEED IN PK2'!H164,'6'!$I$3:$I$1000,'FEED IN PK2'!G164)</f>
        <v>0</v>
      </c>
      <c r="P164" s="62">
        <f>SUMIFS('7'!$P$3:$P$1000,'7'!$G$3:$G$1000,'FEED IN PK2'!F164,'7'!$F$3:$F$1000,'FEED IN PK2'!H164,'7'!$I$3:$I$1000,'FEED IN PK2'!G164)</f>
        <v>0</v>
      </c>
      <c r="Q164" s="62">
        <f>SUMIFS('8'!$P$3:$P$1000,'8'!$G$3:$G$1000,'FEED IN PK2'!F164,'8'!$F$3:$F$1000,'FEED IN PK2'!H164,'8'!$I$3:$I$1000,'FEED IN PK2'!G164)</f>
        <v>0</v>
      </c>
      <c r="R164" s="62">
        <f>SUMIFS('9'!$P$3:$P$1000,'9'!$G$3:$G$1000,'FEED IN PK2'!F164,'9'!$F$3:$F$1000,'FEED IN PK2'!H164,'9'!$I$3:$I$1000,'FEED IN PK2'!G164)</f>
        <v>0</v>
      </c>
      <c r="S164" s="62">
        <f>SUMIFS('10'!$P$271:$P$998,'10'!$G$271:$G$998,'FEED IN PK2'!F164,'10'!$F$271:$F$998,'FEED IN PK2'!H164,'10'!$I$271:$I$998,'FEED IN PK2'!G164)</f>
        <v>0</v>
      </c>
      <c r="T164" s="62">
        <f>SUMIFS('11'!$P$3:$P$1000,'11'!$G$3:$G$1000,'FEED IN PK2'!F164,'11'!$F$3:$F$1000,'FEED IN PK2'!H164,'11'!$I$3:$I$1000,'FEED IN PK2'!G164)</f>
        <v>0</v>
      </c>
      <c r="U164" s="62">
        <f>SUMIFS('12'!$P$3:$P$1000,'12'!$G$3:$G$1000,'FEED IN PK2'!F164,'12'!$F$3:$F$1000,'FEED IN PK2'!H164,'12'!$I$3:$I$1000,'FEED IN PK2'!G164)</f>
        <v>0</v>
      </c>
      <c r="V164" s="62">
        <f>SUMIFS('13'!$P$3:$P$1000,'13'!$G$3:$G$1000,'FEED IN PK2'!F164,'13'!$F$3:$F$1000,'FEED IN PK2'!H164,'13'!$I$3:$I$1000,'FEED IN PK2'!G164)</f>
        <v>0</v>
      </c>
      <c r="W164" s="62">
        <f>SUMIFS('14'!$P$3:$P$1000,'14'!$G$3:$G$1000,'FEED IN PK2'!F164,'14'!$F$3:$F$1000,'FEED IN PK2'!H164,'14'!$I$3:$I$1000,'FEED IN PK2'!G164)</f>
        <v>0</v>
      </c>
      <c r="X164" s="62">
        <f>SUMIFS('15'!$P$3:$P$1000,'15'!$G$3:$G$1000,'FEED IN PK2'!F164,'15'!$F$3:$F$1000,'FEED IN PK2'!H164,'15'!$I$3:$I$1000,'FEED IN PK2'!G164)</f>
        <v>0</v>
      </c>
      <c r="Y164" s="62">
        <f>SUMIFS('16'!$P$77:$P$1000,'16'!$G$77:$G$1000,'FEED IN PK2'!F164,'16'!$F$77:$F$1000,'FEED IN PK2'!H164,'16'!$I$77:$I$1000,'FEED IN PK2'!G164)</f>
        <v>0</v>
      </c>
      <c r="Z164" s="62">
        <f>SUMIFS('17'!$P$77:$P$998,'17'!$G$77:$G$998,'FEED IN PK2'!F164,'17'!$F$77:$F$998,'FEED IN PK2'!H164,'17'!$I$77:$I$998,'FEED IN PK2'!G164)</f>
        <v>0</v>
      </c>
      <c r="AA164" s="62" t="e">
        <f>SUMIFS('18'!$P$3:$P$1000,'18'!$G$324:$G$1000,'FEED IN PK2'!F164,'18'!$F$324:$F$1000,'FEED IN PK2'!H164,'18'!$I$324:$I$1000,'FEED IN PK2'!G164)</f>
        <v>#VALUE!</v>
      </c>
      <c r="AB164" s="62">
        <f>SUMIFS('19'!$P$3:$P$1000,'19'!$G$3:$G$1000,'FEED IN PK2'!F164,'19'!$F$3:$F$1000,'FEED IN PK2'!H164,'19'!$I$3:$I$1000,'FEED IN PK2'!G164)</f>
        <v>0</v>
      </c>
      <c r="AC164" s="62" t="e">
        <f>SUMIFS('20'!$P$69:$P$1000,'20'!$G$580:$G$1000,'FEED IN PK2'!F164,'20'!$F$580:$F$1000,'FEED IN PK2'!H164,'20'!$I$580:$I$1000,'FEED IN PK2'!G164)</f>
        <v>#VALUE!</v>
      </c>
      <c r="AD164" s="62" t="e">
        <f>SUMIFS('21'!$P$34:$P$1000,'21'!$G$387:$G$1000,'FEED IN PK2'!F164,'21'!$F$387:$F$1000,'FEED IN PK2'!H164,'21'!$I$387:$I$1000,'FEED IN PK2'!G164)</f>
        <v>#VALUE!</v>
      </c>
      <c r="AE164" s="62">
        <f>SUMIFS('22'!$P$3:$P$1000,'22'!$G$3:$G$1000,'FEED IN PK2'!F164,'22'!$F$3:$F$1000,'FEED IN PK2'!H164,'22'!$I$3:$I$1000,'FEED IN PK2'!G164)</f>
        <v>0</v>
      </c>
      <c r="AF164" s="62">
        <f>SUMIFS('23'!$P$58:$P$999,'23'!$G$58:$G$999,'FEED IN PK2'!F164,'23'!$F$58:$F$999,'FEED IN PK2'!H164,'23'!$I$58:$I$999,'FEED IN PK2'!G164)</f>
        <v>0</v>
      </c>
      <c r="AG164" s="62">
        <f>SUMIFS('24'!$P$3:$P$1000,'24'!$G$3:$G$1000,'FEED IN PK2'!F164,'24'!$F$3:$F$1000,'FEED IN PK2'!H164,'24'!$I$3:$I$1000,'FEED IN PK2'!G164)</f>
        <v>0</v>
      </c>
      <c r="AH164" s="62">
        <f>SUMIFS('25'!$P$237:$P$1000,'25'!$G$237:$G$1000,'FEED IN PK2'!F164,'25'!$F$237:$F$1000,'FEED IN PK2'!H164,'25'!$I$237:$I$1000,'FEED IN PK2'!G164)</f>
        <v>0</v>
      </c>
      <c r="AI164" s="62">
        <f>SUMIFS('26'!$P$3:$P$1000,'26'!$G$3:$G$1000,'FEED IN PK2'!F164,'26'!$F$3:$F$1000,'FEED IN PK2'!H164,'26'!$I$3:$I$1000,'FEED IN PK2'!G164)</f>
        <v>0</v>
      </c>
      <c r="AJ164" s="62">
        <f>SUMIFS('27'!$P$71:$P$1000,'27'!$G$71:$G$1000,'FEED IN PK2'!F164,'27'!$F$71:$F$1000,'FEED IN PK2'!H164,'27'!$I$71:$I$1000,'FEED IN PK2'!G164)</f>
        <v>0</v>
      </c>
      <c r="AK164" s="62">
        <f>SUMIFS('28'!$P$3:$P$1000,'28'!$G$3:$G$1000,'FEED IN PK2'!F164,'28'!$F$3:$F$1000,'FEED IN PK2'!H164,'28'!$I$3:$I$1000,'FEED IN PK2'!G164)</f>
        <v>0</v>
      </c>
      <c r="AL164" s="62">
        <f>SUMIFS('29'!$P$3:$P$1000,'29'!$G$3:$G$1000,'FEED IN PK2'!F164,'29'!$F$3:$F$1000,'FEED IN PK2'!H164,'29'!$I$3:$I$1000,'FEED IN PK2'!G164)</f>
        <v>0</v>
      </c>
      <c r="AM164" s="62">
        <f>SUMIFS('30'!$P$3:$P$1000,'30'!$G$3:$G$1000,'FEED IN PK2'!F164,'30'!$F$3:$F$1000,'FEED IN PK2'!H164,'30'!$I$3:$I$1000,'FEED IN PK2'!G164)</f>
        <v>0</v>
      </c>
      <c r="AN164" s="62">
        <f>SUMIFS('31'!$P$3:$P$1000,'31'!$G$3:$G$1000,'FEED IN PK2'!F164,'31'!$F$3:$F$1000,'FEED IN PK2'!H164,'31'!$I$3:$I$1000,'FEED IN PK2'!G164)</f>
        <v>0</v>
      </c>
      <c r="AO164" s="50" t="e">
        <f t="shared" ref="AO164" si="9">SUM(J164:AN164)</f>
        <v>#VALUE!</v>
      </c>
    </row>
    <row r="165" spans="2:41" ht="15.75" x14ac:dyDescent="0.25">
      <c r="B165" s="5">
        <v>22</v>
      </c>
      <c r="C165" s="26" t="s">
        <v>116</v>
      </c>
      <c r="D165" s="27" t="s">
        <v>18</v>
      </c>
      <c r="E165" s="28">
        <v>50</v>
      </c>
      <c r="F165" s="24" t="s">
        <v>116</v>
      </c>
      <c r="G165" s="9"/>
      <c r="H165" s="70" t="s">
        <v>251</v>
      </c>
      <c r="I165" s="28">
        <v>50</v>
      </c>
      <c r="J165" s="62">
        <f>SUMIFS('1'!$P$3:$P$1000,'1'!$G$3:$G$1000,'FEED IN PK2'!F165,'1'!$F$3:$F$1000,'FEED IN PK2'!H165)</f>
        <v>0</v>
      </c>
      <c r="K165" s="62">
        <f>SUMIFS('2'!$P$69:$P$1000,'2'!$G$69:$G$1000,'FEED IN PK2'!F165,'2'!$F$69:$F$1000,'FEED IN PK2'!H165)</f>
        <v>0</v>
      </c>
      <c r="L165" s="62">
        <f>SUMIFS('3'!$P$3:$P$1000,'3'!$G$3:$G$1000,'FEED IN PK2'!F165,'3'!$F$3:$F$1000,'FEED IN PK2'!H165)</f>
        <v>0</v>
      </c>
      <c r="M165" s="62">
        <f>SUMIFS('4'!$P$69:$P$998,'4'!$G$69:$G$998,'FEED IN PK2'!F165,'4'!$F$69:$F$998,'FEED IN PK2'!H165)</f>
        <v>0</v>
      </c>
      <c r="N165" s="62">
        <f>SUMIFS('5'!$P$63:$P$1000,'5'!$G$63:$G$1000,'FEED IN PK2'!F165,'5'!$F$63:$F$1000,'FEED IN PK2'!H165)</f>
        <v>0</v>
      </c>
      <c r="O165" s="62">
        <f>SUMIFS('6'!$P$3:$P$1000,'6'!$G$3:$G$1000,'FEED IN PK2'!F165,'6'!$F$3:$F$1000,'FEED IN PK2'!H165)</f>
        <v>0</v>
      </c>
      <c r="P165" s="62">
        <f>SUMIFS('7'!$P$3:$P$1000,'7'!$G$3:$G$1000,'FEED IN PK2'!F165,'7'!$F$3:$F$1000,'FEED IN PK2'!H165)</f>
        <v>13500</v>
      </c>
      <c r="Q165" s="62">
        <f>SUMIFS('8'!$P$3:$P$1000,'8'!$G$3:$G$1000,'FEED IN PK2'!F165,'8'!$F$3:$F$1000,'FEED IN PK2'!H165)</f>
        <v>24950</v>
      </c>
      <c r="R165" s="62">
        <f>SUMIFS('9'!$P$3:$P$1000,'9'!$G$3:$G$1000,'FEED IN PK2'!F165,'9'!$F$3:$F$1000,'FEED IN PK2'!H165)</f>
        <v>101550</v>
      </c>
      <c r="S165" s="62">
        <f>SUMIFS('10'!$P$271:$P$998,'10'!$G$271:$G$998,'FEED IN PK2'!F165,'10'!$F$271:$F$998,'FEED IN PK2'!H165)</f>
        <v>0</v>
      </c>
      <c r="T165" s="62">
        <f>SUMIFS('11'!$P$3:$P$1000,'11'!$G$3:$G$1000,'FEED IN PK2'!F165,'11'!$F$3:$F$1000,'FEED IN PK2'!H165)</f>
        <v>0</v>
      </c>
      <c r="U165" s="62">
        <f>SUMIFS('12'!$P$3:$P$1000,'12'!$G$3:$G$1000,'FEED IN PK2'!F165,'12'!$F$3:$F$1000,'FEED IN PK2'!H165)</f>
        <v>0</v>
      </c>
      <c r="V165" s="62">
        <f>SUMIFS('13'!$P$3:$P$1000,'13'!$G$3:$G$1000,'FEED IN PK2'!F165,'13'!$F$3:$F$1000,'FEED IN PK2'!H165)</f>
        <v>0</v>
      </c>
      <c r="W165" s="62">
        <f>SUMIFS('14'!$P$3:$P$1000,'14'!$G$3:$G$1000,'FEED IN PK2'!F165,'14'!$F$3:$F$1000,'FEED IN PK2'!H165)</f>
        <v>33750</v>
      </c>
      <c r="X165" s="62">
        <f>SUMIFS('15'!$P$3:$P$1000,'15'!$G$3:$G$1000,'FEED IN PK2'!F165,'15'!$F$3:$F$1000,'FEED IN PK2'!H165)</f>
        <v>0</v>
      </c>
      <c r="Y165" s="62">
        <f>SUMIFS('16'!$P$77:$P$1000,'16'!$G$77:$G$1000,'FEED IN PK2'!F165,'16'!$F$77:$F$1000,'FEED IN PK2'!H165)</f>
        <v>0</v>
      </c>
      <c r="Z165" s="62">
        <f>SUMIFS('17'!$P$77:$P$998,'17'!$G$77:$G$998,'FEED IN PK2'!F165,'17'!$F$77:$F$998,'FEED IN PK2'!H165)</f>
        <v>0</v>
      </c>
      <c r="AA165" s="62" t="e">
        <f>SUMIFS('18'!$P$3:$P$1000,'18'!$G$324:$G$1000,'FEED IN PK2'!F165,'18'!$F$324:$F$1000,'FEED IN PK2'!H165)</f>
        <v>#VALUE!</v>
      </c>
      <c r="AB165" s="62">
        <f>SUMIFS('19'!$P$3:$P$1000,'19'!$G$3:$G$1000,'FEED IN PK2'!F165,'19'!$F$3:$F$1000,'FEED IN PK2'!H165)</f>
        <v>0</v>
      </c>
      <c r="AC165" s="62" t="e">
        <f>SUMIFS('20'!$P$69:$P$1000,'20'!$G$580:$G$1000,'FEED IN PK2'!F165,'20'!$F$580:$F$1000,'FEED IN PK2'!H165)</f>
        <v>#VALUE!</v>
      </c>
      <c r="AD165" s="62" t="e">
        <f>SUMIFS('21'!$P$34:$P$1000,'21'!$G$387:$G$1000,'FEED IN PK2'!F165,'21'!$F$387:$F$1000,'FEED IN PK2'!H165)</f>
        <v>#VALUE!</v>
      </c>
      <c r="AE165" s="62">
        <f>SUMIFS('22'!$P$3:$P$1000,'22'!$G$3:$G$1000,'FEED IN PK2'!F165,'22'!$F$3:$F$1000,'FEED IN PK2'!H165)</f>
        <v>0</v>
      </c>
      <c r="AF165" s="62">
        <f>SUMIFS('23'!$P$58:$P$999,'23'!$G$58:$G$999,'FEED IN PK2'!F165,'23'!$F$58:$F$999,'FEED IN PK2'!H165)</f>
        <v>0</v>
      </c>
      <c r="AG165" s="62">
        <f>SUMIFS('24'!$P$3:$P$1000,'24'!$G$3:$G$1000,'FEED IN PK2'!F165,'24'!$F$3:$F$1000,'FEED IN PK2'!H165)</f>
        <v>0</v>
      </c>
      <c r="AH165" s="62">
        <f>SUMIFS('25'!$P$237:$P$1000,'25'!$G$237:$G$1000,'FEED IN PK2'!F165,'25'!$F$237:$F$1000,'FEED IN PK2'!H165)</f>
        <v>0</v>
      </c>
      <c r="AI165" s="62">
        <f>SUMIFS('26'!$P$3:$P$1000,'26'!$G$3:$G$1000,'FEED IN PK2'!F165,'26'!$F$3:$F$1000,'FEED IN PK2'!H165)</f>
        <v>0</v>
      </c>
      <c r="AJ165" s="62">
        <f>SUMIFS('27'!$P$71:$P$1000,'27'!$G$71:$G$1000,'FEED IN PK2'!F165,'27'!$F$71:$F$1000,'FEED IN PK2'!H165)</f>
        <v>0</v>
      </c>
      <c r="AK165" s="62">
        <f>SUMIFS('28'!$P$3:$P$1000,'28'!$G$3:$G$1000,'FEED IN PK2'!F165,'28'!$F$3:$F$1000,'FEED IN PK2'!H165)</f>
        <v>0</v>
      </c>
      <c r="AL165" s="62">
        <f>SUMIFS('29'!$P$3:$P$1000,'29'!$G$3:$G$1000,'FEED IN PK2'!F165,'29'!$F$3:$F$1000,'FEED IN PK2'!H165)</f>
        <v>0</v>
      </c>
      <c r="AM165" s="62">
        <f>SUMIFS('30'!$P$3:$P$1000,'30'!$G$3:$G$1000,'FEED IN PK2'!F165,'30'!$F$3:$F$1000,'FEED IN PK2'!H165)</f>
        <v>0</v>
      </c>
      <c r="AN165" s="62">
        <f>SUMIFS('31'!$P$3:$P$1000,'31'!$G$3:$G$1000,'FEED IN PK2'!F165,'31'!$F$3:$F$1000,'FEED IN PK2'!H165)</f>
        <v>0</v>
      </c>
      <c r="AO165" s="50" t="e">
        <f t="shared" si="3"/>
        <v>#VALUE!</v>
      </c>
    </row>
    <row r="166" spans="2:41" ht="15.75" x14ac:dyDescent="0.25">
      <c r="B166" s="5">
        <v>23</v>
      </c>
      <c r="C166" s="26" t="s">
        <v>117</v>
      </c>
      <c r="D166" s="27" t="s">
        <v>118</v>
      </c>
      <c r="E166" s="28">
        <v>50</v>
      </c>
      <c r="F166" s="24" t="s">
        <v>117</v>
      </c>
      <c r="G166" s="9"/>
      <c r="H166" s="70" t="s">
        <v>251</v>
      </c>
      <c r="I166" s="28">
        <v>50</v>
      </c>
      <c r="J166" s="62">
        <f>SUMIFS('1'!$P$3:$P$1000,'1'!$G$3:$G$1000,'FEED IN PK2'!F166,'1'!$F$3:$F$1000,'FEED IN PK2'!H166)</f>
        <v>0</v>
      </c>
      <c r="K166" s="62">
        <f>SUMIFS('2'!$P$69:$P$1000,'2'!$G$69:$G$1000,'FEED IN PK2'!F166,'2'!$F$69:$F$1000,'FEED IN PK2'!H166)</f>
        <v>0</v>
      </c>
      <c r="L166" s="62">
        <f>SUMIFS('3'!$P$3:$P$1000,'3'!$G$3:$G$1000,'FEED IN PK2'!F166,'3'!$F$3:$F$1000,'FEED IN PK2'!H166)</f>
        <v>0</v>
      </c>
      <c r="M166" s="62">
        <f>SUMIFS('4'!$P$69:$P$998,'4'!$G$69:$G$998,'FEED IN PK2'!F166,'4'!$F$69:$F$998,'FEED IN PK2'!H166)</f>
        <v>0</v>
      </c>
      <c r="N166" s="62">
        <f>SUMIFS('5'!$P$63:$P$1000,'5'!$G$63:$G$1000,'FEED IN PK2'!F166,'5'!$F$63:$F$1000,'FEED IN PK2'!H166)</f>
        <v>0</v>
      </c>
      <c r="O166" s="62">
        <f>SUMIFS('6'!$P$3:$P$1000,'6'!$G$3:$G$1000,'FEED IN PK2'!F166,'6'!$F$3:$F$1000,'FEED IN PK2'!H166)</f>
        <v>0</v>
      </c>
      <c r="P166" s="62">
        <f>SUMIFS('7'!$P$3:$P$1000,'7'!$G$3:$G$1000,'FEED IN PK2'!F166,'7'!$F$3:$F$1000,'FEED IN PK2'!H166)</f>
        <v>0</v>
      </c>
      <c r="Q166" s="62">
        <f>SUMIFS('8'!$P$3:$P$1000,'8'!$G$3:$G$1000,'FEED IN PK2'!F166,'8'!$F$3:$F$1000,'FEED IN PK2'!H166)</f>
        <v>0</v>
      </c>
      <c r="R166" s="62">
        <f>SUMIFS('9'!$P$3:$P$1000,'9'!$G$3:$G$1000,'FEED IN PK2'!F166,'9'!$F$3:$F$1000,'FEED IN PK2'!H166)</f>
        <v>0</v>
      </c>
      <c r="S166" s="62">
        <f>SUMIFS('10'!$P$271:$P$998,'10'!$G$271:$G$998,'FEED IN PK2'!F166,'10'!$F$271:$F$998,'FEED IN PK2'!H166)</f>
        <v>0</v>
      </c>
      <c r="T166" s="62">
        <f>SUMIFS('11'!$P$3:$P$1000,'11'!$G$3:$G$1000,'FEED IN PK2'!F166,'11'!$F$3:$F$1000,'FEED IN PK2'!H166)</f>
        <v>0</v>
      </c>
      <c r="U166" s="62">
        <f>SUMIFS('12'!$P$3:$P$1000,'12'!$G$3:$G$1000,'FEED IN PK2'!F166,'12'!$F$3:$F$1000,'FEED IN PK2'!H166)</f>
        <v>0</v>
      </c>
      <c r="V166" s="62">
        <f>SUMIFS('13'!$P$3:$P$1000,'13'!$G$3:$G$1000,'FEED IN PK2'!F166,'13'!$F$3:$F$1000,'FEED IN PK2'!H166)</f>
        <v>0</v>
      </c>
      <c r="W166" s="62">
        <f>SUMIFS('14'!$P$3:$P$1000,'14'!$G$3:$G$1000,'FEED IN PK2'!F166,'14'!$F$3:$F$1000,'FEED IN PK2'!H166)</f>
        <v>0</v>
      </c>
      <c r="X166" s="62">
        <f>SUMIFS('15'!$P$3:$P$1000,'15'!$G$3:$G$1000,'FEED IN PK2'!F166,'15'!$F$3:$F$1000,'FEED IN PK2'!H166)</f>
        <v>0</v>
      </c>
      <c r="Y166" s="62">
        <f>SUMIFS('16'!$P$77:$P$1000,'16'!$G$77:$G$1000,'FEED IN PK2'!F166,'16'!$F$77:$F$1000,'FEED IN PK2'!H166)</f>
        <v>0</v>
      </c>
      <c r="Z166" s="62">
        <f>SUMIFS('17'!$P$77:$P$998,'17'!$G$77:$G$998,'FEED IN PK2'!F166,'17'!$F$77:$F$998,'FEED IN PK2'!H166)</f>
        <v>0</v>
      </c>
      <c r="AA166" s="62" t="e">
        <f>SUMIFS('18'!$P$3:$P$1000,'18'!$G$324:$G$1000,'FEED IN PK2'!F166,'18'!$F$324:$F$1000,'FEED IN PK2'!H166)</f>
        <v>#VALUE!</v>
      </c>
      <c r="AB166" s="62">
        <f>SUMIFS('19'!$P$3:$P$1000,'19'!$G$3:$G$1000,'FEED IN PK2'!F166,'19'!$F$3:$F$1000,'FEED IN PK2'!H166)</f>
        <v>0</v>
      </c>
      <c r="AC166" s="62" t="e">
        <f>SUMIFS('20'!$P$69:$P$1000,'20'!$G$580:$G$1000,'FEED IN PK2'!F166,'20'!$F$580:$F$1000,'FEED IN PK2'!H166)</f>
        <v>#VALUE!</v>
      </c>
      <c r="AD166" s="62" t="e">
        <f>SUMIFS('21'!$P$34:$P$1000,'21'!$G$387:$G$1000,'FEED IN PK2'!F166,'21'!$F$387:$F$1000,'FEED IN PK2'!H166)</f>
        <v>#VALUE!</v>
      </c>
      <c r="AE166" s="62">
        <f>SUMIFS('22'!$P$3:$P$1000,'22'!$G$3:$G$1000,'FEED IN PK2'!F166,'22'!$F$3:$F$1000,'FEED IN PK2'!H166)</f>
        <v>0</v>
      </c>
      <c r="AF166" s="62">
        <f>SUMIFS('23'!$P$58:$P$999,'23'!$G$58:$G$999,'FEED IN PK2'!F166,'23'!$F$58:$F$999,'FEED IN PK2'!H166)</f>
        <v>0</v>
      </c>
      <c r="AG166" s="62">
        <f>SUMIFS('24'!$P$3:$P$1000,'24'!$G$3:$G$1000,'FEED IN PK2'!F166,'24'!$F$3:$F$1000,'FEED IN PK2'!H166)</f>
        <v>0</v>
      </c>
      <c r="AH166" s="62">
        <f>SUMIFS('25'!$P$237:$P$1000,'25'!$G$237:$G$1000,'FEED IN PK2'!F166,'25'!$F$237:$F$1000,'FEED IN PK2'!H166)</f>
        <v>0</v>
      </c>
      <c r="AI166" s="62">
        <f>SUMIFS('26'!$P$3:$P$1000,'26'!$G$3:$G$1000,'FEED IN PK2'!F166,'26'!$F$3:$F$1000,'FEED IN PK2'!H166)</f>
        <v>0</v>
      </c>
      <c r="AJ166" s="62">
        <f>SUMIFS('27'!$P$71:$P$1000,'27'!$G$71:$G$1000,'FEED IN PK2'!F166,'27'!$F$71:$F$1000,'FEED IN PK2'!H166)</f>
        <v>0</v>
      </c>
      <c r="AK166" s="62">
        <f>SUMIFS('28'!$P$3:$P$1000,'28'!$G$3:$G$1000,'FEED IN PK2'!F166,'28'!$F$3:$F$1000,'FEED IN PK2'!H166)</f>
        <v>0</v>
      </c>
      <c r="AL166" s="62">
        <f>SUMIFS('29'!$P$3:$P$1000,'29'!$G$3:$G$1000,'FEED IN PK2'!F166,'29'!$F$3:$F$1000,'FEED IN PK2'!H166)</f>
        <v>0</v>
      </c>
      <c r="AM166" s="62">
        <f>SUMIFS('30'!$P$3:$P$1000,'30'!$G$3:$G$1000,'FEED IN PK2'!F166,'30'!$F$3:$F$1000,'FEED IN PK2'!H166)</f>
        <v>0</v>
      </c>
      <c r="AN166" s="62">
        <f>SUMIFS('31'!$P$3:$P$1000,'31'!$G$3:$G$1000,'FEED IN PK2'!F166,'31'!$F$3:$F$1000,'FEED IN PK2'!H166)</f>
        <v>0</v>
      </c>
      <c r="AO166" s="50" t="e">
        <f t="shared" si="3"/>
        <v>#VALUE!</v>
      </c>
    </row>
    <row r="167" spans="2:41" ht="15.75" x14ac:dyDescent="0.25">
      <c r="B167" s="5">
        <v>24</v>
      </c>
      <c r="C167" s="26" t="s">
        <v>119</v>
      </c>
      <c r="D167" s="27" t="s">
        <v>18</v>
      </c>
      <c r="E167" s="28">
        <v>50</v>
      </c>
      <c r="F167" s="24" t="s">
        <v>119</v>
      </c>
      <c r="G167" s="9"/>
      <c r="H167" s="70" t="s">
        <v>251</v>
      </c>
      <c r="I167" s="28">
        <v>50</v>
      </c>
      <c r="J167" s="62">
        <f>SUMIFS('1'!$P$3:$P$1000,'1'!$G$3:$G$1000,'FEED IN PK2'!F167,'1'!$F$3:$F$1000,'FEED IN PK2'!H167)</f>
        <v>0</v>
      </c>
      <c r="K167" s="62">
        <f>SUMIFS('2'!$P$69:$P$1000,'2'!$G$69:$G$1000,'FEED IN PK2'!F167,'2'!$F$69:$F$1000,'FEED IN PK2'!H167)</f>
        <v>0</v>
      </c>
      <c r="L167" s="62">
        <f>SUMIFS('3'!$P$3:$P$1000,'3'!$G$3:$G$1000,'FEED IN PK2'!F167,'3'!$F$3:$F$1000,'FEED IN PK2'!H167)</f>
        <v>5650</v>
      </c>
      <c r="M167" s="62">
        <f>SUMIFS('4'!$P$69:$P$998,'4'!$G$69:$G$998,'FEED IN PK2'!F167,'4'!$F$69:$F$998,'FEED IN PK2'!H167)</f>
        <v>0</v>
      </c>
      <c r="N167" s="62">
        <f>SUMIFS('5'!$P$63:$P$1000,'5'!$G$63:$G$1000,'FEED IN PK2'!F167,'5'!$F$63:$F$1000,'FEED IN PK2'!H167)</f>
        <v>0</v>
      </c>
      <c r="O167" s="62">
        <f>SUMIFS('6'!$P$3:$P$1000,'6'!$G$3:$G$1000,'FEED IN PK2'!F167,'6'!$F$3:$F$1000,'FEED IN PK2'!H167)</f>
        <v>0</v>
      </c>
      <c r="P167" s="62">
        <f>SUMIFS('7'!$P$3:$P$1000,'7'!$G$3:$G$1000,'FEED IN PK2'!F167,'7'!$F$3:$F$1000,'FEED IN PK2'!H167)</f>
        <v>0</v>
      </c>
      <c r="Q167" s="62">
        <f>SUMIFS('8'!$P$3:$P$1000,'8'!$G$3:$G$1000,'FEED IN PK2'!F167,'8'!$F$3:$F$1000,'FEED IN PK2'!H167)</f>
        <v>0</v>
      </c>
      <c r="R167" s="62">
        <f>SUMIFS('9'!$P$3:$P$1000,'9'!$G$3:$G$1000,'FEED IN PK2'!F167,'9'!$F$3:$F$1000,'FEED IN PK2'!H167)</f>
        <v>0</v>
      </c>
      <c r="S167" s="62">
        <f>SUMIFS('10'!$P$271:$P$998,'10'!$G$271:$G$998,'FEED IN PK2'!F167,'10'!$F$271:$F$998,'FEED IN PK2'!H167)</f>
        <v>0</v>
      </c>
      <c r="T167" s="62">
        <f>SUMIFS('11'!$P$3:$P$1000,'11'!$G$3:$G$1000,'FEED IN PK2'!F167,'11'!$F$3:$F$1000,'FEED IN PK2'!H167)</f>
        <v>0</v>
      </c>
      <c r="U167" s="62">
        <f>SUMIFS('12'!$P$3:$P$1000,'12'!$G$3:$G$1000,'FEED IN PK2'!F167,'12'!$F$3:$F$1000,'FEED IN PK2'!H167)</f>
        <v>0</v>
      </c>
      <c r="V167" s="62">
        <f>SUMIFS('13'!$P$3:$P$1000,'13'!$G$3:$G$1000,'FEED IN PK2'!F167,'13'!$F$3:$F$1000,'FEED IN PK2'!H167)</f>
        <v>0</v>
      </c>
      <c r="W167" s="62">
        <f>SUMIFS('14'!$P$3:$P$1000,'14'!$G$3:$G$1000,'FEED IN PK2'!F167,'14'!$F$3:$F$1000,'FEED IN PK2'!H167)</f>
        <v>0</v>
      </c>
      <c r="X167" s="62">
        <f>SUMIFS('15'!$P$3:$P$1000,'15'!$G$3:$G$1000,'FEED IN PK2'!F167,'15'!$F$3:$F$1000,'FEED IN PK2'!H167)</f>
        <v>0</v>
      </c>
      <c r="Y167" s="62">
        <f>SUMIFS('16'!$P$77:$P$1000,'16'!$G$77:$G$1000,'FEED IN PK2'!F167,'16'!$F$77:$F$1000,'FEED IN PK2'!H167)</f>
        <v>0</v>
      </c>
      <c r="Z167" s="62">
        <f>SUMIFS('17'!$P$77:$P$998,'17'!$G$77:$G$998,'FEED IN PK2'!F167,'17'!$F$77:$F$998,'FEED IN PK2'!H167)</f>
        <v>0</v>
      </c>
      <c r="AA167" s="62" t="e">
        <f>SUMIFS('18'!$P$3:$P$1000,'18'!$G$324:$G$1000,'FEED IN PK2'!F167,'18'!$F$324:$F$1000,'FEED IN PK2'!H167)</f>
        <v>#VALUE!</v>
      </c>
      <c r="AB167" s="62">
        <f>SUMIFS('19'!$P$3:$P$1000,'19'!$G$3:$G$1000,'FEED IN PK2'!F167,'19'!$F$3:$F$1000,'FEED IN PK2'!H167)</f>
        <v>0</v>
      </c>
      <c r="AC167" s="62" t="e">
        <f>SUMIFS('20'!$P$69:$P$1000,'20'!$G$580:$G$1000,'FEED IN PK2'!F167,'20'!$F$580:$F$1000,'FEED IN PK2'!H167)</f>
        <v>#VALUE!</v>
      </c>
      <c r="AD167" s="62" t="e">
        <f>SUMIFS('21'!$P$34:$P$1000,'21'!$G$387:$G$1000,'FEED IN PK2'!F167,'21'!$F$387:$F$1000,'FEED IN PK2'!H167)</f>
        <v>#VALUE!</v>
      </c>
      <c r="AE167" s="62">
        <f>SUMIFS('22'!$P$3:$P$1000,'22'!$G$3:$G$1000,'FEED IN PK2'!F167,'22'!$F$3:$F$1000,'FEED IN PK2'!H167)</f>
        <v>0</v>
      </c>
      <c r="AF167" s="62">
        <f>SUMIFS('23'!$P$58:$P$999,'23'!$G$58:$G$999,'FEED IN PK2'!F167,'23'!$F$58:$F$999,'FEED IN PK2'!H167)</f>
        <v>0</v>
      </c>
      <c r="AG167" s="62">
        <f>SUMIFS('24'!$P$3:$P$1000,'24'!$G$3:$G$1000,'FEED IN PK2'!F167,'24'!$F$3:$F$1000,'FEED IN PK2'!H167)</f>
        <v>0</v>
      </c>
      <c r="AH167" s="62">
        <f>SUMIFS('25'!$P$237:$P$1000,'25'!$G$237:$G$1000,'FEED IN PK2'!F167,'25'!$F$237:$F$1000,'FEED IN PK2'!H167)</f>
        <v>0</v>
      </c>
      <c r="AI167" s="62">
        <f>SUMIFS('26'!$P$3:$P$1000,'26'!$G$3:$G$1000,'FEED IN PK2'!F167,'26'!$F$3:$F$1000,'FEED IN PK2'!H167)</f>
        <v>0</v>
      </c>
      <c r="AJ167" s="62">
        <f>SUMIFS('27'!$P$71:$P$1000,'27'!$G$71:$G$1000,'FEED IN PK2'!F167,'27'!$F$71:$F$1000,'FEED IN PK2'!H167)</f>
        <v>0</v>
      </c>
      <c r="AK167" s="62">
        <f>SUMIFS('28'!$P$3:$P$1000,'28'!$G$3:$G$1000,'FEED IN PK2'!F167,'28'!$F$3:$F$1000,'FEED IN PK2'!H167)</f>
        <v>0</v>
      </c>
      <c r="AL167" s="62">
        <f>SUMIFS('29'!$P$3:$P$1000,'29'!$G$3:$G$1000,'FEED IN PK2'!F167,'29'!$F$3:$F$1000,'FEED IN PK2'!H167)</f>
        <v>0</v>
      </c>
      <c r="AM167" s="62">
        <f>SUMIFS('30'!$P$3:$P$1000,'30'!$G$3:$G$1000,'FEED IN PK2'!F167,'30'!$F$3:$F$1000,'FEED IN PK2'!H167)</f>
        <v>0</v>
      </c>
      <c r="AN167" s="62">
        <f>SUMIFS('31'!$P$3:$P$1000,'31'!$G$3:$G$1000,'FEED IN PK2'!F167,'31'!$F$3:$F$1000,'FEED IN PK2'!H167)</f>
        <v>0</v>
      </c>
      <c r="AO167" s="50" t="e">
        <f t="shared" si="3"/>
        <v>#VALUE!</v>
      </c>
    </row>
    <row r="168" spans="2:41" ht="15.75" x14ac:dyDescent="0.25">
      <c r="B168" s="5">
        <v>25</v>
      </c>
      <c r="C168" s="26" t="s">
        <v>120</v>
      </c>
      <c r="D168" s="27" t="s">
        <v>18</v>
      </c>
      <c r="E168" s="28">
        <v>25</v>
      </c>
      <c r="F168" s="24" t="s">
        <v>120</v>
      </c>
      <c r="G168" s="9"/>
      <c r="H168" s="70" t="s">
        <v>251</v>
      </c>
      <c r="I168" s="28">
        <v>25</v>
      </c>
      <c r="J168" s="62">
        <f>SUMIFS('1'!$P$3:$P$1000,'1'!$G$3:$G$1000,'FEED IN PK2'!F168,'1'!$F$3:$F$1000,'FEED IN PK2'!H168)</f>
        <v>0</v>
      </c>
      <c r="K168" s="62">
        <f>SUMIFS('2'!$P$69:$P$1000,'2'!$G$69:$G$1000,'FEED IN PK2'!F168,'2'!$F$69:$F$1000,'FEED IN PK2'!H168)</f>
        <v>0</v>
      </c>
      <c r="L168" s="62">
        <f>SUMIFS('3'!$P$3:$P$1000,'3'!$G$3:$G$1000,'FEED IN PK2'!F168,'3'!$F$3:$F$1000,'FEED IN PK2'!H168)</f>
        <v>0</v>
      </c>
      <c r="M168" s="62">
        <f>SUMIFS('4'!$P$69:$P$998,'4'!$G$69:$G$998,'FEED IN PK2'!F168,'4'!$F$69:$F$998,'FEED IN PK2'!H168)</f>
        <v>0</v>
      </c>
      <c r="N168" s="62">
        <f>SUMIFS('5'!$P$63:$P$1000,'5'!$G$63:$G$1000,'FEED IN PK2'!F168,'5'!$F$63:$F$1000,'FEED IN PK2'!H168)</f>
        <v>0</v>
      </c>
      <c r="O168" s="62">
        <f>SUMIFS('6'!$P$3:$P$1000,'6'!$G$3:$G$1000,'FEED IN PK2'!F168,'6'!$F$3:$F$1000,'FEED IN PK2'!H168)</f>
        <v>0</v>
      </c>
      <c r="P168" s="62">
        <f>SUMIFS('7'!$P$3:$P$1000,'7'!$G$3:$G$1000,'FEED IN PK2'!F168,'7'!$F$3:$F$1000,'FEED IN PK2'!H168)</f>
        <v>0</v>
      </c>
      <c r="Q168" s="62">
        <f>SUMIFS('8'!$P$3:$P$1000,'8'!$G$3:$G$1000,'FEED IN PK2'!F168,'8'!$F$3:$F$1000,'FEED IN PK2'!H168)</f>
        <v>0</v>
      </c>
      <c r="R168" s="62">
        <f>SUMIFS('9'!$P$3:$P$1000,'9'!$G$3:$G$1000,'FEED IN PK2'!F168,'9'!$F$3:$F$1000,'FEED IN PK2'!H168)</f>
        <v>0</v>
      </c>
      <c r="S168" s="62">
        <f>SUMIFS('10'!$P$271:$P$998,'10'!$G$271:$G$998,'FEED IN PK2'!F168,'10'!$F$271:$F$998,'FEED IN PK2'!H168)</f>
        <v>0</v>
      </c>
      <c r="T168" s="62">
        <f>SUMIFS('11'!$P$3:$P$1000,'11'!$G$3:$G$1000,'FEED IN PK2'!F168,'11'!$F$3:$F$1000,'FEED IN PK2'!H168)</f>
        <v>0</v>
      </c>
      <c r="U168" s="62">
        <f>SUMIFS('12'!$P$3:$P$1000,'12'!$G$3:$G$1000,'FEED IN PK2'!F168,'12'!$F$3:$F$1000,'FEED IN PK2'!H168)</f>
        <v>0</v>
      </c>
      <c r="V168" s="62">
        <f>SUMIFS('13'!$P$3:$P$1000,'13'!$G$3:$G$1000,'FEED IN PK2'!F168,'13'!$F$3:$F$1000,'FEED IN PK2'!H168)</f>
        <v>0</v>
      </c>
      <c r="W168" s="62">
        <f>SUMIFS('14'!$P$3:$P$1000,'14'!$G$3:$G$1000,'FEED IN PK2'!F168,'14'!$F$3:$F$1000,'FEED IN PK2'!H168)</f>
        <v>0</v>
      </c>
      <c r="X168" s="62">
        <f>SUMIFS('15'!$P$3:$P$1000,'15'!$G$3:$G$1000,'FEED IN PK2'!F168,'15'!$F$3:$F$1000,'FEED IN PK2'!H168)</f>
        <v>0</v>
      </c>
      <c r="Y168" s="62">
        <f>SUMIFS('16'!$P$77:$P$1000,'16'!$G$77:$G$1000,'FEED IN PK2'!F168,'16'!$F$77:$F$1000,'FEED IN PK2'!H168)</f>
        <v>0</v>
      </c>
      <c r="Z168" s="62">
        <f>SUMIFS('17'!$P$77:$P$998,'17'!$G$77:$G$998,'FEED IN PK2'!F168,'17'!$F$77:$F$998,'FEED IN PK2'!H168)</f>
        <v>0</v>
      </c>
      <c r="AA168" s="62" t="e">
        <f>SUMIFS('18'!$P$3:$P$1000,'18'!$G$324:$G$1000,'FEED IN PK2'!F168,'18'!$F$324:$F$1000,'FEED IN PK2'!H168)</f>
        <v>#VALUE!</v>
      </c>
      <c r="AB168" s="62">
        <f>SUMIFS('19'!$P$3:$P$1000,'19'!$G$3:$G$1000,'FEED IN PK2'!F168,'19'!$F$3:$F$1000,'FEED IN PK2'!H168)</f>
        <v>0</v>
      </c>
      <c r="AC168" s="62" t="e">
        <f>SUMIFS('20'!$P$69:$P$1000,'20'!$G$580:$G$1000,'FEED IN PK2'!F168,'20'!$F$580:$F$1000,'FEED IN PK2'!H168)</f>
        <v>#VALUE!</v>
      </c>
      <c r="AD168" s="62" t="e">
        <f>SUMIFS('21'!$P$34:$P$1000,'21'!$G$387:$G$1000,'FEED IN PK2'!F168,'21'!$F$387:$F$1000,'FEED IN PK2'!H168)</f>
        <v>#VALUE!</v>
      </c>
      <c r="AE168" s="62">
        <f>SUMIFS('22'!$P$3:$P$1000,'22'!$G$3:$G$1000,'FEED IN PK2'!F168,'22'!$F$3:$F$1000,'FEED IN PK2'!H168)</f>
        <v>0</v>
      </c>
      <c r="AF168" s="62">
        <f>SUMIFS('23'!$P$58:$P$999,'23'!$G$58:$G$999,'FEED IN PK2'!F168,'23'!$F$58:$F$999,'FEED IN PK2'!H168)</f>
        <v>0</v>
      </c>
      <c r="AG168" s="62">
        <f>SUMIFS('24'!$P$3:$P$1000,'24'!$G$3:$G$1000,'FEED IN PK2'!F168,'24'!$F$3:$F$1000,'FEED IN PK2'!H168)</f>
        <v>0</v>
      </c>
      <c r="AH168" s="62">
        <f>SUMIFS('25'!$P$237:$P$1000,'25'!$G$237:$G$1000,'FEED IN PK2'!F168,'25'!$F$237:$F$1000,'FEED IN PK2'!H168)</f>
        <v>0</v>
      </c>
      <c r="AI168" s="62">
        <f>SUMIFS('26'!$P$3:$P$1000,'26'!$G$3:$G$1000,'FEED IN PK2'!F168,'26'!$F$3:$F$1000,'FEED IN PK2'!H168)</f>
        <v>0</v>
      </c>
      <c r="AJ168" s="62">
        <f>SUMIFS('27'!$P$71:$P$1000,'27'!$G$71:$G$1000,'FEED IN PK2'!F168,'27'!$F$71:$F$1000,'FEED IN PK2'!H168)</f>
        <v>0</v>
      </c>
      <c r="AK168" s="62">
        <f>SUMIFS('28'!$P$3:$P$1000,'28'!$G$3:$G$1000,'FEED IN PK2'!F168,'28'!$F$3:$F$1000,'FEED IN PK2'!H168)</f>
        <v>0</v>
      </c>
      <c r="AL168" s="62">
        <f>SUMIFS('29'!$P$3:$P$1000,'29'!$G$3:$G$1000,'FEED IN PK2'!F168,'29'!$F$3:$F$1000,'FEED IN PK2'!H168)</f>
        <v>0</v>
      </c>
      <c r="AM168" s="62">
        <f>SUMIFS('30'!$P$3:$P$1000,'30'!$G$3:$G$1000,'FEED IN PK2'!F168,'30'!$F$3:$F$1000,'FEED IN PK2'!H168)</f>
        <v>0</v>
      </c>
      <c r="AN168" s="62">
        <f>SUMIFS('31'!$P$3:$P$1000,'31'!$G$3:$G$1000,'FEED IN PK2'!F168,'31'!$F$3:$F$1000,'FEED IN PK2'!H168)</f>
        <v>0</v>
      </c>
      <c r="AO168" s="50" t="e">
        <f t="shared" si="3"/>
        <v>#VALUE!</v>
      </c>
    </row>
    <row r="169" spans="2:41" ht="15.75" x14ac:dyDescent="0.25">
      <c r="B169" s="5">
        <v>26</v>
      </c>
      <c r="C169" s="26" t="s">
        <v>120</v>
      </c>
      <c r="D169" s="27" t="s">
        <v>18</v>
      </c>
      <c r="E169" s="28">
        <v>50</v>
      </c>
      <c r="F169" s="24" t="s">
        <v>120</v>
      </c>
      <c r="G169" s="9"/>
      <c r="H169" s="70" t="s">
        <v>251</v>
      </c>
      <c r="I169" s="28">
        <v>50</v>
      </c>
      <c r="J169" s="62">
        <f>SUMIFS('1'!$P$3:$P$1000,'1'!$G$3:$G$1000,'FEED IN PK2'!F169,'1'!$F$3:$F$1000,'FEED IN PK2'!H169)</f>
        <v>0</v>
      </c>
      <c r="K169" s="62">
        <f>SUMIFS('2'!$P$69:$P$1000,'2'!$G$69:$G$1000,'FEED IN PK2'!F169,'2'!$F$69:$F$1000,'FEED IN PK2'!H169)</f>
        <v>0</v>
      </c>
      <c r="L169" s="62">
        <f>SUMIFS('3'!$P$3:$P$1000,'3'!$G$3:$G$1000,'FEED IN PK2'!F169,'3'!$F$3:$F$1000,'FEED IN PK2'!H169)</f>
        <v>0</v>
      </c>
      <c r="M169" s="62">
        <f>SUMIFS('4'!$P$69:$P$998,'4'!$G$69:$G$998,'FEED IN PK2'!F169,'4'!$F$69:$F$998,'FEED IN PK2'!H169)</f>
        <v>0</v>
      </c>
      <c r="N169" s="62">
        <f>SUMIFS('5'!$P$63:$P$1000,'5'!$G$63:$G$1000,'FEED IN PK2'!F169,'5'!$F$63:$F$1000,'FEED IN PK2'!H169)</f>
        <v>0</v>
      </c>
      <c r="O169" s="62">
        <f>SUMIFS('6'!$P$3:$P$1000,'6'!$G$3:$G$1000,'FEED IN PK2'!F169,'6'!$F$3:$F$1000,'FEED IN PK2'!H169)</f>
        <v>0</v>
      </c>
      <c r="P169" s="62">
        <f>SUMIFS('7'!$P$3:$P$1000,'7'!$G$3:$G$1000,'FEED IN PK2'!F169,'7'!$F$3:$F$1000,'FEED IN PK2'!H169)</f>
        <v>0</v>
      </c>
      <c r="Q169" s="62">
        <f>SUMIFS('8'!$P$3:$P$1000,'8'!$G$3:$G$1000,'FEED IN PK2'!F169,'8'!$F$3:$F$1000,'FEED IN PK2'!H169)</f>
        <v>0</v>
      </c>
      <c r="R169" s="62">
        <f>SUMIFS('9'!$P$3:$P$1000,'9'!$G$3:$G$1000,'FEED IN PK2'!F169,'9'!$F$3:$F$1000,'FEED IN PK2'!H169)</f>
        <v>0</v>
      </c>
      <c r="S169" s="62">
        <f>SUMIFS('10'!$P$271:$P$998,'10'!$G$271:$G$998,'FEED IN PK2'!F169,'10'!$F$271:$F$998,'FEED IN PK2'!H169)</f>
        <v>0</v>
      </c>
      <c r="T169" s="62">
        <f>SUMIFS('11'!$P$3:$P$1000,'11'!$G$3:$G$1000,'FEED IN PK2'!F169,'11'!$F$3:$F$1000,'FEED IN PK2'!H169)</f>
        <v>0</v>
      </c>
      <c r="U169" s="62">
        <f>SUMIFS('12'!$P$3:$P$1000,'12'!$G$3:$G$1000,'FEED IN PK2'!F169,'12'!$F$3:$F$1000,'FEED IN PK2'!H169)</f>
        <v>0</v>
      </c>
      <c r="V169" s="62">
        <f>SUMIFS('13'!$P$3:$P$1000,'13'!$G$3:$G$1000,'FEED IN PK2'!F169,'13'!$F$3:$F$1000,'FEED IN PK2'!H169)</f>
        <v>0</v>
      </c>
      <c r="W169" s="62">
        <f>SUMIFS('14'!$P$3:$P$1000,'14'!$G$3:$G$1000,'FEED IN PK2'!F169,'14'!$F$3:$F$1000,'FEED IN PK2'!H169)</f>
        <v>0</v>
      </c>
      <c r="X169" s="62">
        <f>SUMIFS('15'!$P$3:$P$1000,'15'!$G$3:$G$1000,'FEED IN PK2'!F169,'15'!$F$3:$F$1000,'FEED IN PK2'!H169)</f>
        <v>0</v>
      </c>
      <c r="Y169" s="62">
        <f>SUMIFS('16'!$P$77:$P$1000,'16'!$G$77:$G$1000,'FEED IN PK2'!F169,'16'!$F$77:$F$1000,'FEED IN PK2'!H169)</f>
        <v>0</v>
      </c>
      <c r="Z169" s="62">
        <f>SUMIFS('17'!$P$77:$P$998,'17'!$G$77:$G$998,'FEED IN PK2'!F169,'17'!$F$77:$F$998,'FEED IN PK2'!H169)</f>
        <v>0</v>
      </c>
      <c r="AA169" s="62" t="e">
        <f>SUMIFS('18'!$P$3:$P$1000,'18'!$G$324:$G$1000,'FEED IN PK2'!F169,'18'!$F$324:$F$1000,'FEED IN PK2'!H169)</f>
        <v>#VALUE!</v>
      </c>
      <c r="AB169" s="62">
        <f>SUMIFS('19'!$P$3:$P$1000,'19'!$G$3:$G$1000,'FEED IN PK2'!F169,'19'!$F$3:$F$1000,'FEED IN PK2'!H169)</f>
        <v>0</v>
      </c>
      <c r="AC169" s="62" t="e">
        <f>SUMIFS('20'!$P$69:$P$1000,'20'!$G$580:$G$1000,'FEED IN PK2'!F169,'20'!$F$580:$F$1000,'FEED IN PK2'!H169)</f>
        <v>#VALUE!</v>
      </c>
      <c r="AD169" s="62" t="e">
        <f>SUMIFS('21'!$P$34:$P$1000,'21'!$G$387:$G$1000,'FEED IN PK2'!F169,'21'!$F$387:$F$1000,'FEED IN PK2'!H169)</f>
        <v>#VALUE!</v>
      </c>
      <c r="AE169" s="62">
        <f>SUMIFS('22'!$P$3:$P$1000,'22'!$G$3:$G$1000,'FEED IN PK2'!F169,'22'!$F$3:$F$1000,'FEED IN PK2'!H169)</f>
        <v>0</v>
      </c>
      <c r="AF169" s="62">
        <f>SUMIFS('23'!$P$58:$P$999,'23'!$G$58:$G$999,'FEED IN PK2'!F169,'23'!$F$58:$F$999,'FEED IN PK2'!H169)</f>
        <v>0</v>
      </c>
      <c r="AG169" s="62">
        <f>SUMIFS('24'!$P$3:$P$1000,'24'!$G$3:$G$1000,'FEED IN PK2'!F169,'24'!$F$3:$F$1000,'FEED IN PK2'!H169)</f>
        <v>0</v>
      </c>
      <c r="AH169" s="62">
        <f>SUMIFS('25'!$P$237:$P$1000,'25'!$G$237:$G$1000,'FEED IN PK2'!F169,'25'!$F$237:$F$1000,'FEED IN PK2'!H169)</f>
        <v>0</v>
      </c>
      <c r="AI169" s="62">
        <f>SUMIFS('26'!$P$3:$P$1000,'26'!$G$3:$G$1000,'FEED IN PK2'!F169,'26'!$F$3:$F$1000,'FEED IN PK2'!H169)</f>
        <v>0</v>
      </c>
      <c r="AJ169" s="62">
        <f>SUMIFS('27'!$P$71:$P$1000,'27'!$G$71:$G$1000,'FEED IN PK2'!F169,'27'!$F$71:$F$1000,'FEED IN PK2'!H169)</f>
        <v>0</v>
      </c>
      <c r="AK169" s="62">
        <f>SUMIFS('28'!$P$3:$P$1000,'28'!$G$3:$G$1000,'FEED IN PK2'!F169,'28'!$F$3:$F$1000,'FEED IN PK2'!H169)</f>
        <v>0</v>
      </c>
      <c r="AL169" s="62">
        <f>SUMIFS('29'!$P$3:$P$1000,'29'!$G$3:$G$1000,'FEED IN PK2'!F169,'29'!$F$3:$F$1000,'FEED IN PK2'!H169)</f>
        <v>0</v>
      </c>
      <c r="AM169" s="62">
        <f>SUMIFS('30'!$P$3:$P$1000,'30'!$G$3:$G$1000,'FEED IN PK2'!F169,'30'!$F$3:$F$1000,'FEED IN PK2'!H169)</f>
        <v>0</v>
      </c>
      <c r="AN169" s="62">
        <f>SUMIFS('31'!$P$3:$P$1000,'31'!$G$3:$G$1000,'FEED IN PK2'!F169,'31'!$F$3:$F$1000,'FEED IN PK2'!H169)</f>
        <v>0</v>
      </c>
      <c r="AO169" s="50" t="e">
        <f t="shared" si="3"/>
        <v>#VALUE!</v>
      </c>
    </row>
    <row r="170" spans="2:41" ht="15.75" x14ac:dyDescent="0.25">
      <c r="B170" s="5">
        <v>27</v>
      </c>
      <c r="C170" s="26" t="s">
        <v>121</v>
      </c>
      <c r="D170" s="27" t="s">
        <v>18</v>
      </c>
      <c r="E170" s="28">
        <v>50</v>
      </c>
      <c r="F170" s="24" t="s">
        <v>121</v>
      </c>
      <c r="G170" s="9"/>
      <c r="H170" s="70" t="s">
        <v>251</v>
      </c>
      <c r="I170" s="28">
        <v>50</v>
      </c>
      <c r="J170" s="62">
        <f>SUMIFS('1'!$P$3:$P$1000,'1'!$G$3:$G$1000,'FEED IN PK2'!F170,'1'!$F$3:$F$1000,'FEED IN PK2'!H170)</f>
        <v>0</v>
      </c>
      <c r="K170" s="62">
        <f>SUMIFS('2'!$P$69:$P$1000,'2'!$G$69:$G$1000,'FEED IN PK2'!F170,'2'!$F$69:$F$1000,'FEED IN PK2'!H170)</f>
        <v>0</v>
      </c>
      <c r="L170" s="62">
        <f>SUMIFS('3'!$P$3:$P$1000,'3'!$G$3:$G$1000,'FEED IN PK2'!F170,'3'!$F$3:$F$1000,'FEED IN PK2'!H170)</f>
        <v>0</v>
      </c>
      <c r="M170" s="62">
        <f>SUMIFS('4'!$P$69:$P$998,'4'!$G$69:$G$998,'FEED IN PK2'!F170,'4'!$F$69:$F$998,'FEED IN PK2'!H170)</f>
        <v>0</v>
      </c>
      <c r="N170" s="62">
        <f>SUMIFS('5'!$P$63:$P$1000,'5'!$G$63:$G$1000,'FEED IN PK2'!F170,'5'!$F$63:$F$1000,'FEED IN PK2'!H170)</f>
        <v>0</v>
      </c>
      <c r="O170" s="62">
        <f>SUMIFS('6'!$P$3:$P$1000,'6'!$G$3:$G$1000,'FEED IN PK2'!F170,'6'!$F$3:$F$1000,'FEED IN PK2'!H170)</f>
        <v>0</v>
      </c>
      <c r="P170" s="62">
        <f>SUMIFS('7'!$P$3:$P$1000,'7'!$G$3:$G$1000,'FEED IN PK2'!F170,'7'!$F$3:$F$1000,'FEED IN PK2'!H170)</f>
        <v>0</v>
      </c>
      <c r="Q170" s="62">
        <f>SUMIFS('8'!$P$3:$P$1000,'8'!$G$3:$G$1000,'FEED IN PK2'!F170,'8'!$F$3:$F$1000,'FEED IN PK2'!H170)</f>
        <v>0</v>
      </c>
      <c r="R170" s="62">
        <f>SUMIFS('9'!$P$3:$P$1000,'9'!$G$3:$G$1000,'FEED IN PK2'!F170,'9'!$F$3:$F$1000,'FEED IN PK2'!H170)</f>
        <v>0</v>
      </c>
      <c r="S170" s="62">
        <f>SUMIFS('10'!$P$271:$P$998,'10'!$G$271:$G$998,'FEED IN PK2'!F170,'10'!$F$271:$F$998,'FEED IN PK2'!H170)</f>
        <v>0</v>
      </c>
      <c r="T170" s="62">
        <f>SUMIFS('11'!$P$3:$P$1000,'11'!$G$3:$G$1000,'FEED IN PK2'!F170,'11'!$F$3:$F$1000,'FEED IN PK2'!H170)</f>
        <v>0</v>
      </c>
      <c r="U170" s="62">
        <f>SUMIFS('12'!$P$3:$P$1000,'12'!$G$3:$G$1000,'FEED IN PK2'!F170,'12'!$F$3:$F$1000,'FEED IN PK2'!H170)</f>
        <v>0</v>
      </c>
      <c r="V170" s="62">
        <f>SUMIFS('13'!$P$3:$P$1000,'13'!$G$3:$G$1000,'FEED IN PK2'!F170,'13'!$F$3:$F$1000,'FEED IN PK2'!H170)</f>
        <v>0</v>
      </c>
      <c r="W170" s="62">
        <f>SUMIFS('14'!$P$3:$P$1000,'14'!$G$3:$G$1000,'FEED IN PK2'!F170,'14'!$F$3:$F$1000,'FEED IN PK2'!H170)</f>
        <v>0</v>
      </c>
      <c r="X170" s="62">
        <f>SUMIFS('15'!$P$3:$P$1000,'15'!$G$3:$G$1000,'FEED IN PK2'!F170,'15'!$F$3:$F$1000,'FEED IN PK2'!H170)</f>
        <v>0</v>
      </c>
      <c r="Y170" s="62">
        <f>SUMIFS('16'!$P$77:$P$1000,'16'!$G$77:$G$1000,'FEED IN PK2'!F170,'16'!$F$77:$F$1000,'FEED IN PK2'!H170)</f>
        <v>0</v>
      </c>
      <c r="Z170" s="62">
        <f>SUMIFS('17'!$P$77:$P$998,'17'!$G$77:$G$998,'FEED IN PK2'!F170,'17'!$F$77:$F$998,'FEED IN PK2'!H170)</f>
        <v>0</v>
      </c>
      <c r="AA170" s="62" t="e">
        <f>SUMIFS('18'!$P$3:$P$1000,'18'!$G$324:$G$1000,'FEED IN PK2'!F170,'18'!$F$324:$F$1000,'FEED IN PK2'!H170)</f>
        <v>#VALUE!</v>
      </c>
      <c r="AB170" s="62">
        <f>SUMIFS('19'!$P$3:$P$1000,'19'!$G$3:$G$1000,'FEED IN PK2'!F170,'19'!$F$3:$F$1000,'FEED IN PK2'!H170)</f>
        <v>0</v>
      </c>
      <c r="AC170" s="62" t="e">
        <f>SUMIFS('20'!$P$69:$P$1000,'20'!$G$580:$G$1000,'FEED IN PK2'!F170,'20'!$F$580:$F$1000,'FEED IN PK2'!H170)</f>
        <v>#VALUE!</v>
      </c>
      <c r="AD170" s="62" t="e">
        <f>SUMIFS('21'!$P$34:$P$1000,'21'!$G$387:$G$1000,'FEED IN PK2'!F170,'21'!$F$387:$F$1000,'FEED IN PK2'!H170)</f>
        <v>#VALUE!</v>
      </c>
      <c r="AE170" s="62">
        <f>SUMIFS('22'!$P$3:$P$1000,'22'!$G$3:$G$1000,'FEED IN PK2'!F170,'22'!$F$3:$F$1000,'FEED IN PK2'!H170)</f>
        <v>0</v>
      </c>
      <c r="AF170" s="62">
        <f>SUMIFS('23'!$P$58:$P$999,'23'!$G$58:$G$999,'FEED IN PK2'!F170,'23'!$F$58:$F$999,'FEED IN PK2'!H170)</f>
        <v>0</v>
      </c>
      <c r="AG170" s="62">
        <f>SUMIFS('24'!$P$3:$P$1000,'24'!$G$3:$G$1000,'FEED IN PK2'!F170,'24'!$F$3:$F$1000,'FEED IN PK2'!H170)</f>
        <v>0</v>
      </c>
      <c r="AH170" s="62">
        <f>SUMIFS('25'!$P$237:$P$1000,'25'!$G$237:$G$1000,'FEED IN PK2'!F170,'25'!$F$237:$F$1000,'FEED IN PK2'!H170)</f>
        <v>0</v>
      </c>
      <c r="AI170" s="62">
        <f>SUMIFS('26'!$P$3:$P$1000,'26'!$G$3:$G$1000,'FEED IN PK2'!F170,'26'!$F$3:$F$1000,'FEED IN PK2'!H170)</f>
        <v>0</v>
      </c>
      <c r="AJ170" s="62">
        <f>SUMIFS('27'!$P$71:$P$1000,'27'!$G$71:$G$1000,'FEED IN PK2'!F170,'27'!$F$71:$F$1000,'FEED IN PK2'!H170)</f>
        <v>0</v>
      </c>
      <c r="AK170" s="62">
        <f>SUMIFS('28'!$P$3:$P$1000,'28'!$G$3:$G$1000,'FEED IN PK2'!F170,'28'!$F$3:$F$1000,'FEED IN PK2'!H170)</f>
        <v>0</v>
      </c>
      <c r="AL170" s="62">
        <f>SUMIFS('29'!$P$3:$P$1000,'29'!$G$3:$G$1000,'FEED IN PK2'!F170,'29'!$F$3:$F$1000,'FEED IN PK2'!H170)</f>
        <v>0</v>
      </c>
      <c r="AM170" s="62">
        <f>SUMIFS('30'!$P$3:$P$1000,'30'!$G$3:$G$1000,'FEED IN PK2'!F170,'30'!$F$3:$F$1000,'FEED IN PK2'!H170)</f>
        <v>0</v>
      </c>
      <c r="AN170" s="62">
        <f>SUMIFS('31'!$P$3:$P$1000,'31'!$G$3:$G$1000,'FEED IN PK2'!F170,'31'!$F$3:$F$1000,'FEED IN PK2'!H170)</f>
        <v>0</v>
      </c>
      <c r="AO170" s="50" t="e">
        <f t="shared" si="3"/>
        <v>#VALUE!</v>
      </c>
    </row>
    <row r="171" spans="2:41" ht="15.75" x14ac:dyDescent="0.25">
      <c r="B171" s="5">
        <v>28</v>
      </c>
      <c r="C171" s="26" t="s">
        <v>112</v>
      </c>
      <c r="D171" s="27" t="s">
        <v>18</v>
      </c>
      <c r="E171" s="28">
        <v>25</v>
      </c>
      <c r="F171" s="24" t="s">
        <v>245</v>
      </c>
      <c r="G171" s="9"/>
      <c r="H171" s="70" t="s">
        <v>251</v>
      </c>
      <c r="I171" s="28">
        <v>25</v>
      </c>
      <c r="J171" s="62">
        <f>SUMIFS('1'!$P$3:$P$1000,'1'!$G$3:$G$1000,'FEED IN PK2'!F171,'1'!$F$3:$F$1000,'FEED IN PK2'!H171)</f>
        <v>0</v>
      </c>
      <c r="K171" s="62">
        <f>SUMIFS('2'!$P$69:$P$1000,'2'!$G$69:$G$1000,'FEED IN PK2'!F171,'2'!$F$69:$F$1000,'FEED IN PK2'!H171)</f>
        <v>0</v>
      </c>
      <c r="L171" s="62">
        <f>SUMIFS('3'!$P$3:$P$1000,'3'!$G$3:$G$1000,'FEED IN PK2'!F171,'3'!$F$3:$F$1000,'FEED IN PK2'!H171)</f>
        <v>0</v>
      </c>
      <c r="M171" s="62">
        <f>SUMIFS('4'!$P$69:$P$998,'4'!$G$69:$G$998,'FEED IN PK2'!F171,'4'!$F$69:$F$998,'FEED IN PK2'!H171)</f>
        <v>0</v>
      </c>
      <c r="N171" s="62">
        <f>SUMIFS('5'!$P$63:$P$1000,'5'!$G$63:$G$1000,'FEED IN PK2'!F171,'5'!$F$63:$F$1000,'FEED IN PK2'!H171)</f>
        <v>0</v>
      </c>
      <c r="O171" s="62">
        <f>SUMIFS('6'!$P$3:$P$1000,'6'!$G$3:$G$1000,'FEED IN PK2'!F171,'6'!$F$3:$F$1000,'FEED IN PK2'!H171)</f>
        <v>0</v>
      </c>
      <c r="P171" s="62">
        <f>SUMIFS('7'!$P$3:$P$1000,'7'!$G$3:$G$1000,'FEED IN PK2'!F171,'7'!$F$3:$F$1000,'FEED IN PK2'!H171)</f>
        <v>0</v>
      </c>
      <c r="Q171" s="62">
        <f>SUMIFS('8'!$P$3:$P$1000,'8'!$G$3:$G$1000,'FEED IN PK2'!F171,'8'!$F$3:$F$1000,'FEED IN PK2'!H171)</f>
        <v>0</v>
      </c>
      <c r="R171" s="62">
        <f>SUMIFS('9'!$P$3:$P$1000,'9'!$G$3:$G$1000,'FEED IN PK2'!F171,'9'!$F$3:$F$1000,'FEED IN PK2'!H171)</f>
        <v>0</v>
      </c>
      <c r="S171" s="62">
        <f>SUMIFS('10'!$P$271:$P$998,'10'!$G$271:$G$998,'FEED IN PK2'!F171,'10'!$F$271:$F$998,'FEED IN PK2'!H171)</f>
        <v>0</v>
      </c>
      <c r="T171" s="62">
        <f>SUMIFS('11'!$P$3:$P$1000,'11'!$G$3:$G$1000,'FEED IN PK2'!F171,'11'!$F$3:$F$1000,'FEED IN PK2'!H171)</f>
        <v>0</v>
      </c>
      <c r="U171" s="62">
        <f>SUMIFS('12'!$P$3:$P$1000,'12'!$G$3:$G$1000,'FEED IN PK2'!F171,'12'!$F$3:$F$1000,'FEED IN PK2'!H171)</f>
        <v>0</v>
      </c>
      <c r="V171" s="62">
        <f>SUMIFS('13'!$P$3:$P$1000,'13'!$G$3:$G$1000,'FEED IN PK2'!F171,'13'!$F$3:$F$1000,'FEED IN PK2'!H171)</f>
        <v>0</v>
      </c>
      <c r="W171" s="62">
        <f>SUMIFS('14'!$P$3:$P$1000,'14'!$G$3:$G$1000,'FEED IN PK2'!F171,'14'!$F$3:$F$1000,'FEED IN PK2'!H171)</f>
        <v>0</v>
      </c>
      <c r="X171" s="62">
        <f>SUMIFS('15'!$P$3:$P$1000,'15'!$G$3:$G$1000,'FEED IN PK2'!F171,'15'!$F$3:$F$1000,'FEED IN PK2'!H171)</f>
        <v>0</v>
      </c>
      <c r="Y171" s="62">
        <f>SUMIFS('16'!$P$77:$P$1000,'16'!$G$77:$G$1000,'FEED IN PK2'!F171,'16'!$F$77:$F$1000,'FEED IN PK2'!H171)</f>
        <v>0</v>
      </c>
      <c r="Z171" s="62">
        <f>SUMIFS('17'!$P$77:$P$998,'17'!$G$77:$G$998,'FEED IN PK2'!F171,'17'!$F$77:$F$998,'FEED IN PK2'!H171)</f>
        <v>0</v>
      </c>
      <c r="AA171" s="62" t="e">
        <f>SUMIFS('18'!$P$3:$P$1000,'18'!$G$324:$G$1000,'FEED IN PK2'!F171,'18'!$F$324:$F$1000,'FEED IN PK2'!H171)</f>
        <v>#VALUE!</v>
      </c>
      <c r="AB171" s="62">
        <f>SUMIFS('19'!$P$3:$P$1000,'19'!$G$3:$G$1000,'FEED IN PK2'!F171,'19'!$F$3:$F$1000,'FEED IN PK2'!H171)</f>
        <v>0</v>
      </c>
      <c r="AC171" s="62" t="e">
        <f>SUMIFS('20'!$P$69:$P$1000,'20'!$G$580:$G$1000,'FEED IN PK2'!F171,'20'!$F$580:$F$1000,'FEED IN PK2'!H171)</f>
        <v>#VALUE!</v>
      </c>
      <c r="AD171" s="62" t="e">
        <f>SUMIFS('21'!$P$34:$P$1000,'21'!$G$387:$G$1000,'FEED IN PK2'!F171,'21'!$F$387:$F$1000,'FEED IN PK2'!H171)</f>
        <v>#VALUE!</v>
      </c>
      <c r="AE171" s="62">
        <f>SUMIFS('22'!$P$3:$P$1000,'22'!$G$3:$G$1000,'FEED IN PK2'!F171,'22'!$F$3:$F$1000,'FEED IN PK2'!H171)</f>
        <v>0</v>
      </c>
      <c r="AF171" s="62">
        <f>SUMIFS('23'!$P$58:$P$999,'23'!$G$58:$G$999,'FEED IN PK2'!F171,'23'!$F$58:$F$999,'FEED IN PK2'!H171)</f>
        <v>0</v>
      </c>
      <c r="AG171" s="62">
        <f>SUMIFS('24'!$P$3:$P$1000,'24'!$G$3:$G$1000,'FEED IN PK2'!F171,'24'!$F$3:$F$1000,'FEED IN PK2'!H171)</f>
        <v>0</v>
      </c>
      <c r="AH171" s="62">
        <f>SUMIFS('25'!$P$237:$P$1000,'25'!$G$237:$G$1000,'FEED IN PK2'!F171,'25'!$F$237:$F$1000,'FEED IN PK2'!H171)</f>
        <v>0</v>
      </c>
      <c r="AI171" s="62">
        <f>SUMIFS('26'!$P$3:$P$1000,'26'!$G$3:$G$1000,'FEED IN PK2'!F171,'26'!$F$3:$F$1000,'FEED IN PK2'!H171)</f>
        <v>0</v>
      </c>
      <c r="AJ171" s="62">
        <f>SUMIFS('27'!$P$71:$P$1000,'27'!$G$71:$G$1000,'FEED IN PK2'!F171,'27'!$F$71:$F$1000,'FEED IN PK2'!H171)</f>
        <v>0</v>
      </c>
      <c r="AK171" s="62">
        <f>SUMIFS('28'!$P$3:$P$1000,'28'!$G$3:$G$1000,'FEED IN PK2'!F171,'28'!$F$3:$F$1000,'FEED IN PK2'!H171)</f>
        <v>0</v>
      </c>
      <c r="AL171" s="62">
        <f>SUMIFS('29'!$P$3:$P$1000,'29'!$G$3:$G$1000,'FEED IN PK2'!F171,'29'!$F$3:$F$1000,'FEED IN PK2'!H171)</f>
        <v>0</v>
      </c>
      <c r="AM171" s="62">
        <f>SUMIFS('30'!$P$3:$P$1000,'30'!$G$3:$G$1000,'FEED IN PK2'!F171,'30'!$F$3:$F$1000,'FEED IN PK2'!H171)</f>
        <v>0</v>
      </c>
      <c r="AN171" s="62">
        <f>SUMIFS('31'!$P$3:$P$1000,'31'!$G$3:$G$1000,'FEED IN PK2'!F171,'31'!$F$3:$F$1000,'FEED IN PK2'!H171)</f>
        <v>0</v>
      </c>
      <c r="AO171" s="50" t="e">
        <f t="shared" si="3"/>
        <v>#VALUE!</v>
      </c>
    </row>
    <row r="172" spans="2:41" ht="15.75" x14ac:dyDescent="0.25">
      <c r="B172" s="5">
        <v>29</v>
      </c>
      <c r="C172" s="26" t="s">
        <v>122</v>
      </c>
      <c r="D172" s="27" t="s">
        <v>18</v>
      </c>
      <c r="E172" s="28">
        <v>50</v>
      </c>
      <c r="F172" s="24" t="s">
        <v>122</v>
      </c>
      <c r="G172" s="9"/>
      <c r="H172" s="70" t="s">
        <v>251</v>
      </c>
      <c r="I172" s="28">
        <v>50</v>
      </c>
      <c r="J172" s="62">
        <f>SUMIFS('1'!$P$3:$P$1000,'1'!$G$3:$G$1000,'FEED IN PK2'!F172,'1'!$F$3:$F$1000,'FEED IN PK2'!H172)</f>
        <v>0</v>
      </c>
      <c r="K172" s="62">
        <f>SUMIFS('2'!$P$69:$P$1000,'2'!$G$69:$G$1000,'FEED IN PK2'!F172,'2'!$F$69:$F$1000,'FEED IN PK2'!H172)</f>
        <v>0</v>
      </c>
      <c r="L172" s="62">
        <f>SUMIFS('3'!$P$3:$P$1000,'3'!$G$3:$G$1000,'FEED IN PK2'!F172,'3'!$F$3:$F$1000,'FEED IN PK2'!H172)</f>
        <v>0</v>
      </c>
      <c r="M172" s="62">
        <f>SUMIFS('4'!$P$69:$P$998,'4'!$G$69:$G$998,'FEED IN PK2'!F172,'4'!$F$69:$F$998,'FEED IN PK2'!H172)</f>
        <v>0</v>
      </c>
      <c r="N172" s="62">
        <f>SUMIFS('5'!$P$63:$P$1000,'5'!$G$63:$G$1000,'FEED IN PK2'!F172,'5'!$F$63:$F$1000,'FEED IN PK2'!H172)</f>
        <v>0</v>
      </c>
      <c r="O172" s="62">
        <f>SUMIFS('6'!$P$3:$P$1000,'6'!$G$3:$G$1000,'FEED IN PK2'!F172,'6'!$F$3:$F$1000,'FEED IN PK2'!H172)</f>
        <v>0</v>
      </c>
      <c r="P172" s="62">
        <f>SUMIFS('7'!$P$3:$P$1000,'7'!$G$3:$G$1000,'FEED IN PK2'!F172,'7'!$F$3:$F$1000,'FEED IN PK2'!H172)</f>
        <v>0</v>
      </c>
      <c r="Q172" s="62">
        <f>SUMIFS('8'!$P$3:$P$1000,'8'!$G$3:$G$1000,'FEED IN PK2'!F172,'8'!$F$3:$F$1000,'FEED IN PK2'!H172)</f>
        <v>0</v>
      </c>
      <c r="R172" s="62">
        <f>SUMIFS('9'!$P$3:$P$1000,'9'!$G$3:$G$1000,'FEED IN PK2'!F172,'9'!$F$3:$F$1000,'FEED IN PK2'!H172)</f>
        <v>0</v>
      </c>
      <c r="S172" s="62">
        <f>SUMIFS('10'!$P$271:$P$998,'10'!$G$271:$G$998,'FEED IN PK2'!F172,'10'!$F$271:$F$998,'FEED IN PK2'!H172)</f>
        <v>0</v>
      </c>
      <c r="T172" s="62">
        <f>SUMIFS('11'!$P$3:$P$1000,'11'!$G$3:$G$1000,'FEED IN PK2'!F172,'11'!$F$3:$F$1000,'FEED IN PK2'!H172)</f>
        <v>0</v>
      </c>
      <c r="U172" s="62">
        <f>SUMIFS('12'!$P$3:$P$1000,'12'!$G$3:$G$1000,'FEED IN PK2'!F172,'12'!$F$3:$F$1000,'FEED IN PK2'!H172)</f>
        <v>0</v>
      </c>
      <c r="V172" s="62">
        <f>SUMIFS('13'!$P$3:$P$1000,'13'!$G$3:$G$1000,'FEED IN PK2'!F172,'13'!$F$3:$F$1000,'FEED IN PK2'!H172)</f>
        <v>0</v>
      </c>
      <c r="W172" s="62">
        <f>SUMIFS('14'!$P$3:$P$1000,'14'!$G$3:$G$1000,'FEED IN PK2'!F172,'14'!$F$3:$F$1000,'FEED IN PK2'!H172)</f>
        <v>0</v>
      </c>
      <c r="X172" s="62">
        <f>SUMIFS('15'!$P$3:$P$1000,'15'!$G$3:$G$1000,'FEED IN PK2'!F172,'15'!$F$3:$F$1000,'FEED IN PK2'!H172)</f>
        <v>0</v>
      </c>
      <c r="Y172" s="62">
        <f>SUMIFS('16'!$P$77:$P$1000,'16'!$G$77:$G$1000,'FEED IN PK2'!F172,'16'!$F$77:$F$1000,'FEED IN PK2'!H172)</f>
        <v>0</v>
      </c>
      <c r="Z172" s="62">
        <f>SUMIFS('17'!$P$77:$P$998,'17'!$G$77:$G$998,'FEED IN PK2'!F172,'17'!$F$77:$F$998,'FEED IN PK2'!H172)</f>
        <v>0</v>
      </c>
      <c r="AA172" s="62" t="e">
        <f>SUMIFS('18'!$P$3:$P$1000,'18'!$G$324:$G$1000,'FEED IN PK2'!F172,'18'!$F$324:$F$1000,'FEED IN PK2'!H172)</f>
        <v>#VALUE!</v>
      </c>
      <c r="AB172" s="62">
        <f>SUMIFS('19'!$P$3:$P$1000,'19'!$G$3:$G$1000,'FEED IN PK2'!F172,'19'!$F$3:$F$1000,'FEED IN PK2'!H172)</f>
        <v>0</v>
      </c>
      <c r="AC172" s="62" t="e">
        <f>SUMIFS('20'!$P$69:$P$1000,'20'!$G$580:$G$1000,'FEED IN PK2'!F172,'20'!$F$580:$F$1000,'FEED IN PK2'!H172)</f>
        <v>#VALUE!</v>
      </c>
      <c r="AD172" s="62" t="e">
        <f>SUMIFS('21'!$P$34:$P$1000,'21'!$G$387:$G$1000,'FEED IN PK2'!F172,'21'!$F$387:$F$1000,'FEED IN PK2'!H172)</f>
        <v>#VALUE!</v>
      </c>
      <c r="AE172" s="62">
        <f>SUMIFS('22'!$P$3:$P$1000,'22'!$G$3:$G$1000,'FEED IN PK2'!F172,'22'!$F$3:$F$1000,'FEED IN PK2'!H172)</f>
        <v>0</v>
      </c>
      <c r="AF172" s="62">
        <f>SUMIFS('23'!$P$58:$P$999,'23'!$G$58:$G$999,'FEED IN PK2'!F172,'23'!$F$58:$F$999,'FEED IN PK2'!H172)</f>
        <v>0</v>
      </c>
      <c r="AG172" s="62">
        <f>SUMIFS('24'!$P$3:$P$1000,'24'!$G$3:$G$1000,'FEED IN PK2'!F172,'24'!$F$3:$F$1000,'FEED IN PK2'!H172)</f>
        <v>0</v>
      </c>
      <c r="AH172" s="62">
        <f>SUMIFS('25'!$P$237:$P$1000,'25'!$G$237:$G$1000,'FEED IN PK2'!F172,'25'!$F$237:$F$1000,'FEED IN PK2'!H172)</f>
        <v>0</v>
      </c>
      <c r="AI172" s="62">
        <f>SUMIFS('26'!$P$3:$P$1000,'26'!$G$3:$G$1000,'FEED IN PK2'!F172,'26'!$F$3:$F$1000,'FEED IN PK2'!H172)</f>
        <v>0</v>
      </c>
      <c r="AJ172" s="62">
        <f>SUMIFS('27'!$P$71:$P$1000,'27'!$G$71:$G$1000,'FEED IN PK2'!F172,'27'!$F$71:$F$1000,'FEED IN PK2'!H172)</f>
        <v>0</v>
      </c>
      <c r="AK172" s="62">
        <f>SUMIFS('28'!$P$3:$P$1000,'28'!$G$3:$G$1000,'FEED IN PK2'!F172,'28'!$F$3:$F$1000,'FEED IN PK2'!H172)</f>
        <v>0</v>
      </c>
      <c r="AL172" s="62">
        <f>SUMIFS('29'!$P$3:$P$1000,'29'!$G$3:$G$1000,'FEED IN PK2'!F172,'29'!$F$3:$F$1000,'FEED IN PK2'!H172)</f>
        <v>0</v>
      </c>
      <c r="AM172" s="62">
        <f>SUMIFS('30'!$P$3:$P$1000,'30'!$G$3:$G$1000,'FEED IN PK2'!F172,'30'!$F$3:$F$1000,'FEED IN PK2'!H172)</f>
        <v>0</v>
      </c>
      <c r="AN172" s="62">
        <f>SUMIFS('31'!$P$3:$P$1000,'31'!$G$3:$G$1000,'FEED IN PK2'!F172,'31'!$F$3:$F$1000,'FEED IN PK2'!H172)</f>
        <v>0</v>
      </c>
      <c r="AO172" s="50" t="e">
        <f t="shared" si="3"/>
        <v>#VALUE!</v>
      </c>
    </row>
    <row r="173" spans="2:41" ht="15.75" x14ac:dyDescent="0.25">
      <c r="B173" s="5">
        <v>30</v>
      </c>
      <c r="C173" s="26" t="s">
        <v>123</v>
      </c>
      <c r="D173" s="27" t="s">
        <v>18</v>
      </c>
      <c r="E173" s="28">
        <v>25</v>
      </c>
      <c r="F173" s="24" t="s">
        <v>123</v>
      </c>
      <c r="G173" s="9"/>
      <c r="H173" s="70" t="s">
        <v>251</v>
      </c>
      <c r="I173" s="28">
        <v>25</v>
      </c>
      <c r="J173" s="62">
        <f>SUMIFS('1'!$P$3:$P$1000,'1'!$G$3:$G$1000,'FEED IN PK2'!F173,'1'!$F$3:$F$1000,'FEED IN PK2'!H173)</f>
        <v>0</v>
      </c>
      <c r="K173" s="62">
        <f>SUMIFS('2'!$P$69:$P$1000,'2'!$G$69:$G$1000,'FEED IN PK2'!F173,'2'!$F$69:$F$1000,'FEED IN PK2'!H173)</f>
        <v>0</v>
      </c>
      <c r="L173" s="62">
        <f>SUMIFS('3'!$P$3:$P$1000,'3'!$G$3:$G$1000,'FEED IN PK2'!F173,'3'!$F$3:$F$1000,'FEED IN PK2'!H173)</f>
        <v>0</v>
      </c>
      <c r="M173" s="62">
        <f>SUMIFS('4'!$P$69:$P$998,'4'!$G$69:$G$998,'FEED IN PK2'!F173,'4'!$F$69:$F$998,'FEED IN PK2'!H173)</f>
        <v>0</v>
      </c>
      <c r="N173" s="62">
        <f>SUMIFS('5'!$P$63:$P$1000,'5'!$G$63:$G$1000,'FEED IN PK2'!F173,'5'!$F$63:$F$1000,'FEED IN PK2'!H173)</f>
        <v>0</v>
      </c>
      <c r="O173" s="62">
        <f>SUMIFS('6'!$P$3:$P$1000,'6'!$G$3:$G$1000,'FEED IN PK2'!F173,'6'!$F$3:$F$1000,'FEED IN PK2'!H173)</f>
        <v>0</v>
      </c>
      <c r="P173" s="62">
        <f>SUMIFS('7'!$P$3:$P$1000,'7'!$G$3:$G$1000,'FEED IN PK2'!F173,'7'!$F$3:$F$1000,'FEED IN PK2'!H173)</f>
        <v>0</v>
      </c>
      <c r="Q173" s="62">
        <f>SUMIFS('8'!$P$3:$P$1000,'8'!$G$3:$G$1000,'FEED IN PK2'!F173,'8'!$F$3:$F$1000,'FEED IN PK2'!H173)</f>
        <v>0</v>
      </c>
      <c r="R173" s="62">
        <f>SUMIFS('9'!$P$3:$P$1000,'9'!$G$3:$G$1000,'FEED IN PK2'!F173,'9'!$F$3:$F$1000,'FEED IN PK2'!H173)</f>
        <v>0</v>
      </c>
      <c r="S173" s="62">
        <f>SUMIFS('10'!$P$271:$P$998,'10'!$G$271:$G$998,'FEED IN PK2'!F173,'10'!$F$271:$F$998,'FEED IN PK2'!H173)</f>
        <v>0</v>
      </c>
      <c r="T173" s="62">
        <f>SUMIFS('11'!$P$3:$P$1000,'11'!$G$3:$G$1000,'FEED IN PK2'!F173,'11'!$F$3:$F$1000,'FEED IN PK2'!H173)</f>
        <v>0</v>
      </c>
      <c r="U173" s="62">
        <f>SUMIFS('12'!$P$3:$P$1000,'12'!$G$3:$G$1000,'FEED IN PK2'!F173,'12'!$F$3:$F$1000,'FEED IN PK2'!H173)</f>
        <v>0</v>
      </c>
      <c r="V173" s="62">
        <f>SUMIFS('13'!$P$3:$P$1000,'13'!$G$3:$G$1000,'FEED IN PK2'!F173,'13'!$F$3:$F$1000,'FEED IN PK2'!H173)</f>
        <v>0</v>
      </c>
      <c r="W173" s="62">
        <f>SUMIFS('14'!$P$3:$P$1000,'14'!$G$3:$G$1000,'FEED IN PK2'!F173,'14'!$F$3:$F$1000,'FEED IN PK2'!H173)</f>
        <v>0</v>
      </c>
      <c r="X173" s="62">
        <f>SUMIFS('15'!$P$3:$P$1000,'15'!$G$3:$G$1000,'FEED IN PK2'!F173,'15'!$F$3:$F$1000,'FEED IN PK2'!H173)</f>
        <v>0</v>
      </c>
      <c r="Y173" s="62">
        <f>SUMIFS('16'!$P$77:$P$1000,'16'!$G$77:$G$1000,'FEED IN PK2'!F173,'16'!$F$77:$F$1000,'FEED IN PK2'!H173)</f>
        <v>0</v>
      </c>
      <c r="Z173" s="62">
        <f>SUMIFS('17'!$P$77:$P$998,'17'!$G$77:$G$998,'FEED IN PK2'!F173,'17'!$F$77:$F$998,'FEED IN PK2'!H173)</f>
        <v>0</v>
      </c>
      <c r="AA173" s="62" t="e">
        <f>SUMIFS('18'!$P$3:$P$1000,'18'!$G$324:$G$1000,'FEED IN PK2'!F173,'18'!$F$324:$F$1000,'FEED IN PK2'!H173)</f>
        <v>#VALUE!</v>
      </c>
      <c r="AB173" s="62">
        <f>SUMIFS('19'!$P$3:$P$1000,'19'!$G$3:$G$1000,'FEED IN PK2'!F173,'19'!$F$3:$F$1000,'FEED IN PK2'!H173)</f>
        <v>0</v>
      </c>
      <c r="AC173" s="62" t="e">
        <f>SUMIFS('20'!$P$69:$P$1000,'20'!$G$580:$G$1000,'FEED IN PK2'!F173,'20'!$F$580:$F$1000,'FEED IN PK2'!H173)</f>
        <v>#VALUE!</v>
      </c>
      <c r="AD173" s="62" t="e">
        <f>SUMIFS('21'!$P$34:$P$1000,'21'!$G$387:$G$1000,'FEED IN PK2'!F173,'21'!$F$387:$F$1000,'FEED IN PK2'!H173)</f>
        <v>#VALUE!</v>
      </c>
      <c r="AE173" s="62">
        <f>SUMIFS('22'!$P$3:$P$1000,'22'!$G$3:$G$1000,'FEED IN PK2'!F173,'22'!$F$3:$F$1000,'FEED IN PK2'!H173)</f>
        <v>0</v>
      </c>
      <c r="AF173" s="62">
        <f>SUMIFS('23'!$P$58:$P$999,'23'!$G$58:$G$999,'FEED IN PK2'!F173,'23'!$F$58:$F$999,'FEED IN PK2'!H173)</f>
        <v>0</v>
      </c>
      <c r="AG173" s="62">
        <f>SUMIFS('24'!$P$3:$P$1000,'24'!$G$3:$G$1000,'FEED IN PK2'!F173,'24'!$F$3:$F$1000,'FEED IN PK2'!H173)</f>
        <v>0</v>
      </c>
      <c r="AH173" s="62">
        <f>SUMIFS('25'!$P$237:$P$1000,'25'!$G$237:$G$1000,'FEED IN PK2'!F173,'25'!$F$237:$F$1000,'FEED IN PK2'!H173)</f>
        <v>0</v>
      </c>
      <c r="AI173" s="62">
        <f>SUMIFS('26'!$P$3:$P$1000,'26'!$G$3:$G$1000,'FEED IN PK2'!F173,'26'!$F$3:$F$1000,'FEED IN PK2'!H173)</f>
        <v>0</v>
      </c>
      <c r="AJ173" s="62">
        <f>SUMIFS('27'!$P$71:$P$1000,'27'!$G$71:$G$1000,'FEED IN PK2'!F173,'27'!$F$71:$F$1000,'FEED IN PK2'!H173)</f>
        <v>0</v>
      </c>
      <c r="AK173" s="62">
        <f>SUMIFS('28'!$P$3:$P$1000,'28'!$G$3:$G$1000,'FEED IN PK2'!F173,'28'!$F$3:$F$1000,'FEED IN PK2'!H173)</f>
        <v>0</v>
      </c>
      <c r="AL173" s="62">
        <f>SUMIFS('29'!$P$3:$P$1000,'29'!$G$3:$G$1000,'FEED IN PK2'!F173,'29'!$F$3:$F$1000,'FEED IN PK2'!H173)</f>
        <v>0</v>
      </c>
      <c r="AM173" s="62">
        <f>SUMIFS('30'!$P$3:$P$1000,'30'!$G$3:$G$1000,'FEED IN PK2'!F173,'30'!$F$3:$F$1000,'FEED IN PK2'!H173)</f>
        <v>0</v>
      </c>
      <c r="AN173" s="62">
        <f>SUMIFS('31'!$P$3:$P$1000,'31'!$G$3:$G$1000,'FEED IN PK2'!F173,'31'!$F$3:$F$1000,'FEED IN PK2'!H173)</f>
        <v>0</v>
      </c>
      <c r="AO173" s="50" t="e">
        <f t="shared" si="3"/>
        <v>#VALUE!</v>
      </c>
    </row>
    <row r="174" spans="2:41" ht="15.75" x14ac:dyDescent="0.25">
      <c r="B174" s="5">
        <v>31</v>
      </c>
      <c r="C174" s="26" t="s">
        <v>110</v>
      </c>
      <c r="D174" s="27" t="s">
        <v>18</v>
      </c>
      <c r="E174" s="28">
        <v>25</v>
      </c>
      <c r="F174" s="24" t="s">
        <v>246</v>
      </c>
      <c r="G174" s="9"/>
      <c r="H174" s="70" t="s">
        <v>251</v>
      </c>
      <c r="I174" s="28">
        <v>25</v>
      </c>
      <c r="J174" s="62">
        <f>SUMIFS('1'!$P$3:$P$1000,'1'!$G$3:$G$1000,'FEED IN PK2'!F174,'1'!$F$3:$F$1000,'FEED IN PK2'!H174)</f>
        <v>0</v>
      </c>
      <c r="K174" s="62">
        <f>SUMIFS('2'!$P$69:$P$1000,'2'!$G$69:$G$1000,'FEED IN PK2'!F174,'2'!$F$69:$F$1000,'FEED IN PK2'!H174)</f>
        <v>0</v>
      </c>
      <c r="L174" s="62">
        <f>SUMIFS('3'!$P$3:$P$1000,'3'!$G$3:$G$1000,'FEED IN PK2'!F174,'3'!$F$3:$F$1000,'FEED IN PK2'!H174)</f>
        <v>0</v>
      </c>
      <c r="M174" s="62">
        <f>SUMIFS('4'!$P$69:$P$998,'4'!$G$69:$G$998,'FEED IN PK2'!F174,'4'!$F$69:$F$998,'FEED IN PK2'!H174)</f>
        <v>0</v>
      </c>
      <c r="N174" s="62">
        <f>SUMIFS('5'!$P$63:$P$1000,'5'!$G$63:$G$1000,'FEED IN PK2'!F174,'5'!$F$63:$F$1000,'FEED IN PK2'!H174)</f>
        <v>0</v>
      </c>
      <c r="O174" s="62">
        <f>SUMIFS('6'!$P$3:$P$1000,'6'!$G$3:$G$1000,'FEED IN PK2'!F174,'6'!$F$3:$F$1000,'FEED IN PK2'!H174)</f>
        <v>0</v>
      </c>
      <c r="P174" s="62">
        <f>SUMIFS('7'!$P$3:$P$1000,'7'!$G$3:$G$1000,'FEED IN PK2'!F174,'7'!$F$3:$F$1000,'FEED IN PK2'!H174)</f>
        <v>0</v>
      </c>
      <c r="Q174" s="62">
        <f>SUMIFS('8'!$P$3:$P$1000,'8'!$G$3:$G$1000,'FEED IN PK2'!F174,'8'!$F$3:$F$1000,'FEED IN PK2'!H174)</f>
        <v>0</v>
      </c>
      <c r="R174" s="62">
        <f>SUMIFS('9'!$P$3:$P$1000,'9'!$G$3:$G$1000,'FEED IN PK2'!F174,'9'!$F$3:$F$1000,'FEED IN PK2'!H174)</f>
        <v>0</v>
      </c>
      <c r="S174" s="62">
        <f>SUMIFS('10'!$P$271:$P$998,'10'!$G$271:$G$998,'FEED IN PK2'!F174,'10'!$F$271:$F$998,'FEED IN PK2'!H174)</f>
        <v>0</v>
      </c>
      <c r="T174" s="62">
        <f>SUMIFS('11'!$P$3:$P$1000,'11'!$G$3:$G$1000,'FEED IN PK2'!F174,'11'!$F$3:$F$1000,'FEED IN PK2'!H174)</f>
        <v>0</v>
      </c>
      <c r="U174" s="62">
        <f>SUMIFS('12'!$P$3:$P$1000,'12'!$G$3:$G$1000,'FEED IN PK2'!F174,'12'!$F$3:$F$1000,'FEED IN PK2'!H174)</f>
        <v>0</v>
      </c>
      <c r="V174" s="62">
        <f>SUMIFS('13'!$P$3:$P$1000,'13'!$G$3:$G$1000,'FEED IN PK2'!F174,'13'!$F$3:$F$1000,'FEED IN PK2'!H174)</f>
        <v>0</v>
      </c>
      <c r="W174" s="62">
        <f>SUMIFS('14'!$P$3:$P$1000,'14'!$G$3:$G$1000,'FEED IN PK2'!F174,'14'!$F$3:$F$1000,'FEED IN PK2'!H174)</f>
        <v>0</v>
      </c>
      <c r="X174" s="62">
        <f>SUMIFS('15'!$P$3:$P$1000,'15'!$G$3:$G$1000,'FEED IN PK2'!F174,'15'!$F$3:$F$1000,'FEED IN PK2'!H174)</f>
        <v>0</v>
      </c>
      <c r="Y174" s="62">
        <f>SUMIFS('16'!$P$77:$P$1000,'16'!$G$77:$G$1000,'FEED IN PK2'!F174,'16'!$F$77:$F$1000,'FEED IN PK2'!H174)</f>
        <v>0</v>
      </c>
      <c r="Z174" s="62">
        <f>SUMIFS('17'!$P$77:$P$998,'17'!$G$77:$G$998,'FEED IN PK2'!F174,'17'!$F$77:$F$998,'FEED IN PK2'!H174)</f>
        <v>0</v>
      </c>
      <c r="AA174" s="62" t="e">
        <f>SUMIFS('18'!$P$3:$P$1000,'18'!$G$324:$G$1000,'FEED IN PK2'!F174,'18'!$F$324:$F$1000,'FEED IN PK2'!H174)</f>
        <v>#VALUE!</v>
      </c>
      <c r="AB174" s="62">
        <f>SUMIFS('19'!$P$3:$P$1000,'19'!$G$3:$G$1000,'FEED IN PK2'!F174,'19'!$F$3:$F$1000,'FEED IN PK2'!H174)</f>
        <v>0</v>
      </c>
      <c r="AC174" s="62" t="e">
        <f>SUMIFS('20'!$P$69:$P$1000,'20'!$G$580:$G$1000,'FEED IN PK2'!F174,'20'!$F$580:$F$1000,'FEED IN PK2'!H174)</f>
        <v>#VALUE!</v>
      </c>
      <c r="AD174" s="62" t="e">
        <f>SUMIFS('21'!$P$34:$P$1000,'21'!$G$387:$G$1000,'FEED IN PK2'!F174,'21'!$F$387:$F$1000,'FEED IN PK2'!H174)</f>
        <v>#VALUE!</v>
      </c>
      <c r="AE174" s="62">
        <f>SUMIFS('22'!$P$3:$P$1000,'22'!$G$3:$G$1000,'FEED IN PK2'!F174,'22'!$F$3:$F$1000,'FEED IN PK2'!H174)</f>
        <v>0</v>
      </c>
      <c r="AF174" s="62">
        <f>SUMIFS('23'!$P$58:$P$999,'23'!$G$58:$G$999,'FEED IN PK2'!F174,'23'!$F$58:$F$999,'FEED IN PK2'!H174)</f>
        <v>0</v>
      </c>
      <c r="AG174" s="62">
        <f>SUMIFS('24'!$P$3:$P$1000,'24'!$G$3:$G$1000,'FEED IN PK2'!F174,'24'!$F$3:$F$1000,'FEED IN PK2'!H174)</f>
        <v>0</v>
      </c>
      <c r="AH174" s="62">
        <f>SUMIFS('25'!$P$237:$P$1000,'25'!$G$237:$G$1000,'FEED IN PK2'!F174,'25'!$F$237:$F$1000,'FEED IN PK2'!H174)</f>
        <v>0</v>
      </c>
      <c r="AI174" s="62">
        <f>SUMIFS('26'!$P$3:$P$1000,'26'!$G$3:$G$1000,'FEED IN PK2'!F174,'26'!$F$3:$F$1000,'FEED IN PK2'!H174)</f>
        <v>0</v>
      </c>
      <c r="AJ174" s="62">
        <f>SUMIFS('27'!$P$71:$P$1000,'27'!$G$71:$G$1000,'FEED IN PK2'!F174,'27'!$F$71:$F$1000,'FEED IN PK2'!H174)</f>
        <v>0</v>
      </c>
      <c r="AK174" s="62">
        <f>SUMIFS('28'!$P$3:$P$1000,'28'!$G$3:$G$1000,'FEED IN PK2'!F174,'28'!$F$3:$F$1000,'FEED IN PK2'!H174)</f>
        <v>0</v>
      </c>
      <c r="AL174" s="62">
        <f>SUMIFS('29'!$P$3:$P$1000,'29'!$G$3:$G$1000,'FEED IN PK2'!F174,'29'!$F$3:$F$1000,'FEED IN PK2'!H174)</f>
        <v>0</v>
      </c>
      <c r="AM174" s="62">
        <f>SUMIFS('30'!$P$3:$P$1000,'30'!$G$3:$G$1000,'FEED IN PK2'!F174,'30'!$F$3:$F$1000,'FEED IN PK2'!H174)</f>
        <v>0</v>
      </c>
      <c r="AN174" s="62">
        <f>SUMIFS('31'!$P$3:$P$1000,'31'!$G$3:$G$1000,'FEED IN PK2'!F174,'31'!$F$3:$F$1000,'FEED IN PK2'!H174)</f>
        <v>0</v>
      </c>
      <c r="AO174" s="50" t="e">
        <f t="shared" si="3"/>
        <v>#VALUE!</v>
      </c>
    </row>
    <row r="175" spans="2:41" ht="15.75" x14ac:dyDescent="0.25">
      <c r="B175" s="5">
        <v>32</v>
      </c>
      <c r="C175" s="26" t="s">
        <v>104</v>
      </c>
      <c r="D175" s="27" t="s">
        <v>18</v>
      </c>
      <c r="E175" s="28">
        <v>25</v>
      </c>
      <c r="F175" s="24" t="s">
        <v>247</v>
      </c>
      <c r="G175" s="9"/>
      <c r="H175" s="70" t="s">
        <v>251</v>
      </c>
      <c r="I175" s="28">
        <v>25</v>
      </c>
      <c r="J175" s="62">
        <f>SUMIFS('1'!$P$3:$P$1000,'1'!$G$3:$G$1000,'FEED IN PK2'!F175,'1'!$F$3:$F$1000,'FEED IN PK2'!H175)</f>
        <v>0</v>
      </c>
      <c r="K175" s="62">
        <f>SUMIFS('2'!$P$69:$P$1000,'2'!$G$69:$G$1000,'FEED IN PK2'!F175,'2'!$F$69:$F$1000,'FEED IN PK2'!H175)</f>
        <v>0</v>
      </c>
      <c r="L175" s="62">
        <f>SUMIFS('3'!$P$3:$P$1000,'3'!$G$3:$G$1000,'FEED IN PK2'!F175,'3'!$F$3:$F$1000,'FEED IN PK2'!H175)</f>
        <v>0</v>
      </c>
      <c r="M175" s="62">
        <f>SUMIFS('4'!$P$69:$P$998,'4'!$G$69:$G$998,'FEED IN PK2'!F175,'4'!$F$69:$F$998,'FEED IN PK2'!H175)</f>
        <v>0</v>
      </c>
      <c r="N175" s="62">
        <f>SUMIFS('5'!$P$63:$P$1000,'5'!$G$63:$G$1000,'FEED IN PK2'!F175,'5'!$F$63:$F$1000,'FEED IN PK2'!H175)</f>
        <v>0</v>
      </c>
      <c r="O175" s="62">
        <f>SUMIFS('6'!$P$3:$P$1000,'6'!$G$3:$G$1000,'FEED IN PK2'!F175,'6'!$F$3:$F$1000,'FEED IN PK2'!H175)</f>
        <v>0</v>
      </c>
      <c r="P175" s="62">
        <f>SUMIFS('7'!$P$3:$P$1000,'7'!$G$3:$G$1000,'FEED IN PK2'!F175,'7'!$F$3:$F$1000,'FEED IN PK2'!H175)</f>
        <v>0</v>
      </c>
      <c r="Q175" s="62">
        <f>SUMIFS('8'!$P$3:$P$1000,'8'!$G$3:$G$1000,'FEED IN PK2'!F175,'8'!$F$3:$F$1000,'FEED IN PK2'!H175)</f>
        <v>0</v>
      </c>
      <c r="R175" s="62">
        <f>SUMIFS('9'!$P$3:$P$1000,'9'!$G$3:$G$1000,'FEED IN PK2'!F175,'9'!$F$3:$F$1000,'FEED IN PK2'!H175)</f>
        <v>0</v>
      </c>
      <c r="S175" s="62">
        <f>SUMIFS('10'!$P$271:$P$998,'10'!$G$271:$G$998,'FEED IN PK2'!F175,'10'!$F$271:$F$998,'FEED IN PK2'!H175)</f>
        <v>0</v>
      </c>
      <c r="T175" s="62">
        <f>SUMIFS('11'!$P$3:$P$1000,'11'!$G$3:$G$1000,'FEED IN PK2'!F175,'11'!$F$3:$F$1000,'FEED IN PK2'!H175)</f>
        <v>0</v>
      </c>
      <c r="U175" s="62">
        <f>SUMIFS('12'!$P$3:$P$1000,'12'!$G$3:$G$1000,'FEED IN PK2'!F175,'12'!$F$3:$F$1000,'FEED IN PK2'!H175)</f>
        <v>0</v>
      </c>
      <c r="V175" s="62">
        <f>SUMIFS('13'!$P$3:$P$1000,'13'!$G$3:$G$1000,'FEED IN PK2'!F175,'13'!$F$3:$F$1000,'FEED IN PK2'!H175)</f>
        <v>0</v>
      </c>
      <c r="W175" s="62">
        <f>SUMIFS('14'!$P$3:$P$1000,'14'!$G$3:$G$1000,'FEED IN PK2'!F175,'14'!$F$3:$F$1000,'FEED IN PK2'!H175)</f>
        <v>0</v>
      </c>
      <c r="X175" s="62">
        <f>SUMIFS('15'!$P$3:$P$1000,'15'!$G$3:$G$1000,'FEED IN PK2'!F175,'15'!$F$3:$F$1000,'FEED IN PK2'!H175)</f>
        <v>0</v>
      </c>
      <c r="Y175" s="62">
        <f>SUMIFS('16'!$P$77:$P$1000,'16'!$G$77:$G$1000,'FEED IN PK2'!F175,'16'!$F$77:$F$1000,'FEED IN PK2'!H175)</f>
        <v>0</v>
      </c>
      <c r="Z175" s="62">
        <f>SUMIFS('17'!$P$77:$P$998,'17'!$G$77:$G$998,'FEED IN PK2'!F175,'17'!$F$77:$F$998,'FEED IN PK2'!H175)</f>
        <v>0</v>
      </c>
      <c r="AA175" s="62" t="e">
        <f>SUMIFS('18'!$P$3:$P$1000,'18'!$G$324:$G$1000,'FEED IN PK2'!F175,'18'!$F$324:$F$1000,'FEED IN PK2'!H175)</f>
        <v>#VALUE!</v>
      </c>
      <c r="AB175" s="62">
        <f>SUMIFS('19'!$P$3:$P$1000,'19'!$G$3:$G$1000,'FEED IN PK2'!F175,'19'!$F$3:$F$1000,'FEED IN PK2'!H175)</f>
        <v>0</v>
      </c>
      <c r="AC175" s="62" t="e">
        <f>SUMIFS('20'!$P$69:$P$1000,'20'!$G$580:$G$1000,'FEED IN PK2'!F175,'20'!$F$580:$F$1000,'FEED IN PK2'!H175)</f>
        <v>#VALUE!</v>
      </c>
      <c r="AD175" s="62" t="e">
        <f>SUMIFS('21'!$P$34:$P$1000,'21'!$G$387:$G$1000,'FEED IN PK2'!F175,'21'!$F$387:$F$1000,'FEED IN PK2'!H175)</f>
        <v>#VALUE!</v>
      </c>
      <c r="AE175" s="62">
        <f>SUMIFS('22'!$P$3:$P$1000,'22'!$G$3:$G$1000,'FEED IN PK2'!F175,'22'!$F$3:$F$1000,'FEED IN PK2'!H175)</f>
        <v>0</v>
      </c>
      <c r="AF175" s="62">
        <f>SUMIFS('23'!$P$58:$P$999,'23'!$G$58:$G$999,'FEED IN PK2'!F175,'23'!$F$58:$F$999,'FEED IN PK2'!H175)</f>
        <v>0</v>
      </c>
      <c r="AG175" s="62">
        <f>SUMIFS('24'!$P$3:$P$1000,'24'!$G$3:$G$1000,'FEED IN PK2'!F175,'24'!$F$3:$F$1000,'FEED IN PK2'!H175)</f>
        <v>0</v>
      </c>
      <c r="AH175" s="62">
        <f>SUMIFS('25'!$P$237:$P$1000,'25'!$G$237:$G$1000,'FEED IN PK2'!F175,'25'!$F$237:$F$1000,'FEED IN PK2'!H175)</f>
        <v>0</v>
      </c>
      <c r="AI175" s="62">
        <f>SUMIFS('26'!$P$3:$P$1000,'26'!$G$3:$G$1000,'FEED IN PK2'!F175,'26'!$F$3:$F$1000,'FEED IN PK2'!H175)</f>
        <v>0</v>
      </c>
      <c r="AJ175" s="62">
        <f>SUMIFS('27'!$P$71:$P$1000,'27'!$G$71:$G$1000,'FEED IN PK2'!F175,'27'!$F$71:$F$1000,'FEED IN PK2'!H175)</f>
        <v>0</v>
      </c>
      <c r="AK175" s="62">
        <f>SUMIFS('28'!$P$3:$P$1000,'28'!$G$3:$G$1000,'FEED IN PK2'!F175,'28'!$F$3:$F$1000,'FEED IN PK2'!H175)</f>
        <v>0</v>
      </c>
      <c r="AL175" s="62">
        <f>SUMIFS('29'!$P$3:$P$1000,'29'!$G$3:$G$1000,'FEED IN PK2'!F175,'29'!$F$3:$F$1000,'FEED IN PK2'!H175)</f>
        <v>0</v>
      </c>
      <c r="AM175" s="62">
        <f>SUMIFS('30'!$P$3:$P$1000,'30'!$G$3:$G$1000,'FEED IN PK2'!F175,'30'!$F$3:$F$1000,'FEED IN PK2'!H175)</f>
        <v>0</v>
      </c>
      <c r="AN175" s="62">
        <f>SUMIFS('31'!$P$3:$P$1000,'31'!$G$3:$G$1000,'FEED IN PK2'!F175,'31'!$F$3:$F$1000,'FEED IN PK2'!H175)</f>
        <v>0</v>
      </c>
      <c r="AO175" s="50" t="e">
        <f t="shared" si="3"/>
        <v>#VALUE!</v>
      </c>
    </row>
    <row r="176" spans="2:41" ht="18.75" x14ac:dyDescent="0.25">
      <c r="B176" s="60" t="s">
        <v>165</v>
      </c>
      <c r="C176" s="63"/>
      <c r="D176" s="63"/>
      <c r="E176" s="63"/>
      <c r="F176" s="63"/>
      <c r="G176" s="63"/>
      <c r="H176" s="70" t="s">
        <v>251</v>
      </c>
      <c r="I176" s="63"/>
      <c r="J176" s="62">
        <f>SUMIFS('1'!$P$3:$P$1000,'1'!$G$3:$G$1000,'FEED IN PK2'!F176,'1'!$F$3:$F$1000,'FEED IN PK2'!H176)</f>
        <v>0</v>
      </c>
      <c r="K176" s="62">
        <f>SUMIFS('2'!$P$69:$P$1000,'2'!$G$69:$G$1000,'FEED IN PK2'!F176,'2'!$F$69:$F$1000,'FEED IN PK2'!H176)</f>
        <v>0</v>
      </c>
      <c r="L176" s="62">
        <f>SUMIFS('3'!$P$3:$P$1000,'3'!$G$3:$G$1000,'FEED IN PK2'!F176,'3'!$F$3:$F$1000,'FEED IN PK2'!H176)</f>
        <v>0</v>
      </c>
      <c r="M176" s="62">
        <f>SUMIFS('4'!$P$69:$P$998,'4'!$G$69:$G$998,'FEED IN PK2'!F176,'4'!$F$69:$F$998,'FEED IN PK2'!H176)</f>
        <v>0</v>
      </c>
      <c r="N176" s="62">
        <f>SUMIFS('5'!$P$63:$P$1000,'5'!$G$63:$G$1000,'FEED IN PK2'!F176,'5'!$F$63:$F$1000,'FEED IN PK2'!H176)</f>
        <v>0</v>
      </c>
      <c r="O176" s="62">
        <f>SUMIFS('6'!$P$3:$P$1000,'6'!$G$3:$G$1000,'FEED IN PK2'!F176,'6'!$F$3:$F$1000,'FEED IN PK2'!H176)</f>
        <v>0</v>
      </c>
      <c r="P176" s="62">
        <f>SUMIFS('7'!$P$3:$P$1000,'7'!$G$3:$G$1000,'FEED IN PK2'!F176,'7'!$F$3:$F$1000,'FEED IN PK2'!H176)</f>
        <v>0</v>
      </c>
      <c r="Q176" s="62">
        <f>SUMIFS('8'!$P$3:$P$1000,'8'!$G$3:$G$1000,'FEED IN PK2'!F176,'8'!$F$3:$F$1000,'FEED IN PK2'!H176)</f>
        <v>0</v>
      </c>
      <c r="R176" s="62">
        <f>SUMIFS('9'!$P$3:$P$1000,'9'!$G$3:$G$1000,'FEED IN PK2'!F176,'9'!$F$3:$F$1000,'FEED IN PK2'!H176)</f>
        <v>0</v>
      </c>
      <c r="S176" s="62">
        <f>SUMIFS('10'!$P$271:$P$998,'10'!$G$271:$G$998,'FEED IN PK2'!F176,'10'!$F$271:$F$998,'FEED IN PK2'!H176)</f>
        <v>0</v>
      </c>
      <c r="T176" s="62">
        <f>SUMIFS('11'!$P$3:$P$1000,'11'!$G$3:$G$1000,'FEED IN PK2'!F176,'11'!$F$3:$F$1000,'FEED IN PK2'!H176)</f>
        <v>0</v>
      </c>
      <c r="U176" s="62">
        <f>SUMIFS('12'!$P$3:$P$1000,'12'!$G$3:$G$1000,'FEED IN PK2'!F176,'12'!$F$3:$F$1000,'FEED IN PK2'!H176)</f>
        <v>0</v>
      </c>
      <c r="V176" s="62">
        <f>SUMIFS('13'!$P$3:$P$1000,'13'!$G$3:$G$1000,'FEED IN PK2'!F176,'13'!$F$3:$F$1000,'FEED IN PK2'!H176)</f>
        <v>0</v>
      </c>
      <c r="W176" s="62">
        <f>SUMIFS('14'!$P$3:$P$1000,'14'!$G$3:$G$1000,'FEED IN PK2'!F176,'14'!$F$3:$F$1000,'FEED IN PK2'!H176)</f>
        <v>0</v>
      </c>
      <c r="X176" s="62">
        <f>SUMIFS('15'!$P$3:$P$1000,'15'!$G$3:$G$1000,'FEED IN PK2'!F176,'15'!$F$3:$F$1000,'FEED IN PK2'!H176)</f>
        <v>0</v>
      </c>
      <c r="Y176" s="62">
        <f>SUMIFS('16'!$P$77:$P$1000,'16'!$G$77:$G$1000,'FEED IN PK2'!F176,'16'!$F$77:$F$1000,'FEED IN PK2'!H176)</f>
        <v>0</v>
      </c>
      <c r="Z176" s="62">
        <f>SUMIFS('17'!$P$77:$P$998,'17'!$G$77:$G$998,'FEED IN PK2'!F176,'17'!$F$77:$F$998,'FEED IN PK2'!H176)</f>
        <v>0</v>
      </c>
      <c r="AA176" s="62" t="e">
        <f>SUMIFS('18'!$P$3:$P$1000,'18'!$G$324:$G$1000,'FEED IN PK2'!F176,'18'!$F$324:$F$1000,'FEED IN PK2'!H176)</f>
        <v>#VALUE!</v>
      </c>
      <c r="AB176" s="62">
        <f>SUMIFS('19'!$P$3:$P$1000,'19'!$G$3:$G$1000,'FEED IN PK2'!F176,'19'!$F$3:$F$1000,'FEED IN PK2'!H176)</f>
        <v>0</v>
      </c>
      <c r="AC176" s="62" t="e">
        <f>SUMIFS('20'!$P$69:$P$1000,'20'!$G$580:$G$1000,'FEED IN PK2'!F176,'20'!$F$580:$F$1000,'FEED IN PK2'!H176)</f>
        <v>#VALUE!</v>
      </c>
      <c r="AD176" s="62" t="e">
        <f>SUMIFS('21'!$P$34:$P$1000,'21'!$G$387:$G$1000,'FEED IN PK2'!F176,'21'!$F$387:$F$1000,'FEED IN PK2'!H176)</f>
        <v>#VALUE!</v>
      </c>
      <c r="AE176" s="62">
        <f>SUMIFS('22'!$P$3:$P$1000,'22'!$G$3:$G$1000,'FEED IN PK2'!F176,'22'!$F$3:$F$1000,'FEED IN PK2'!H176)</f>
        <v>0</v>
      </c>
      <c r="AF176" s="62">
        <f>SUMIFS('23'!$P$58:$P$999,'23'!$G$58:$G$999,'FEED IN PK2'!F176,'23'!$F$58:$F$999,'FEED IN PK2'!H176)</f>
        <v>0</v>
      </c>
      <c r="AG176" s="62">
        <f>SUMIFS('24'!$P$3:$P$1000,'24'!$G$3:$G$1000,'FEED IN PK2'!F176,'24'!$F$3:$F$1000,'FEED IN PK2'!H176)</f>
        <v>0</v>
      </c>
      <c r="AH176" s="62">
        <f>SUMIFS('25'!$P$237:$P$1000,'25'!$G$237:$G$1000,'FEED IN PK2'!F176,'25'!$F$237:$F$1000,'FEED IN PK2'!H176)</f>
        <v>0</v>
      </c>
      <c r="AI176" s="62">
        <f>SUMIFS('26'!$P$3:$P$1000,'26'!$G$3:$G$1000,'FEED IN PK2'!F176,'26'!$F$3:$F$1000,'FEED IN PK2'!H176)</f>
        <v>0</v>
      </c>
      <c r="AJ176" s="62">
        <f>SUMIFS('27'!$P$71:$P$1000,'27'!$G$71:$G$1000,'FEED IN PK2'!F176,'27'!$F$71:$F$1000,'FEED IN PK2'!H176)</f>
        <v>0</v>
      </c>
      <c r="AK176" s="62">
        <f>SUMIFS('28'!$P$3:$P$1000,'28'!$G$3:$G$1000,'FEED IN PK2'!F176,'28'!$F$3:$F$1000,'FEED IN PK2'!H176)</f>
        <v>0</v>
      </c>
      <c r="AL176" s="62">
        <f>SUMIFS('29'!$P$3:$P$1000,'29'!$G$3:$G$1000,'FEED IN PK2'!F176,'29'!$F$3:$F$1000,'FEED IN PK2'!H176)</f>
        <v>0</v>
      </c>
      <c r="AM176" s="62">
        <f>SUMIFS('30'!$P$3:$P$1000,'30'!$G$3:$G$1000,'FEED IN PK2'!F176,'30'!$F$3:$F$1000,'FEED IN PK2'!H176)</f>
        <v>0</v>
      </c>
      <c r="AN176" s="62">
        <f>SUMIFS('31'!$P$3:$P$1000,'31'!$G$3:$G$1000,'FEED IN PK2'!F176,'31'!$F$3:$F$1000,'FEED IN PK2'!H176)</f>
        <v>0</v>
      </c>
      <c r="AO176" s="50" t="e">
        <f t="shared" si="3"/>
        <v>#VALUE!</v>
      </c>
    </row>
    <row r="177" spans="2:41" ht="15.75" x14ac:dyDescent="0.25">
      <c r="B177" s="5">
        <v>1</v>
      </c>
      <c r="C177" s="33" t="s">
        <v>168</v>
      </c>
      <c r="D177" s="27" t="s">
        <v>34</v>
      </c>
      <c r="E177" s="34">
        <v>25</v>
      </c>
      <c r="F177" s="24" t="s">
        <v>168</v>
      </c>
      <c r="G177" s="9"/>
      <c r="H177" s="70" t="s">
        <v>251</v>
      </c>
      <c r="I177" s="27">
        <v>25</v>
      </c>
      <c r="J177" s="62">
        <f>SUMIFS('1'!$P$3:$P$1000,'1'!$G$3:$G$1000,'FEED IN PK2'!F177,'1'!$F$3:$F$1000,'FEED IN PK2'!H177)</f>
        <v>0</v>
      </c>
      <c r="K177" s="62">
        <f>SUMIFS('2'!$P$69:$P$1000,'2'!$G$69:$G$1000,'FEED IN PK2'!F177,'2'!$F$69:$F$1000,'FEED IN PK2'!H177)</f>
        <v>0</v>
      </c>
      <c r="L177" s="62">
        <f>SUMIFS('3'!$P$3:$P$1000,'3'!$G$3:$G$1000,'FEED IN PK2'!F177,'3'!$F$3:$F$1000,'FEED IN PK2'!H177)</f>
        <v>0</v>
      </c>
      <c r="M177" s="62">
        <f>SUMIFS('4'!$P$69:$P$998,'4'!$G$69:$G$998,'FEED IN PK2'!F177,'4'!$F$69:$F$998,'FEED IN PK2'!H177)</f>
        <v>0</v>
      </c>
      <c r="N177" s="62">
        <f>SUMIFS('5'!$P$63:$P$1000,'5'!$G$63:$G$1000,'FEED IN PK2'!F177,'5'!$F$63:$F$1000,'FEED IN PK2'!H177)</f>
        <v>0</v>
      </c>
      <c r="O177" s="62">
        <f>SUMIFS('6'!$P$3:$P$1000,'6'!$G$3:$G$1000,'FEED IN PK2'!F177,'6'!$F$3:$F$1000,'FEED IN PK2'!H177)-O178</f>
        <v>0</v>
      </c>
      <c r="P177" s="62">
        <f>SUMIFS('7'!$P$3:$P$1000,'7'!$G$3:$G$1000,'FEED IN PK2'!F177,'7'!$F$3:$F$1000,'FEED IN PK2'!H177)</f>
        <v>0</v>
      </c>
      <c r="Q177" s="62">
        <f>SUMIFS('8'!$P$3:$P$1000,'8'!$G$3:$G$1000,'FEED IN PK2'!F177,'8'!$F$3:$F$1000,'FEED IN PK2'!H177)</f>
        <v>0</v>
      </c>
      <c r="R177" s="62">
        <f>SUMIFS('9'!$P$3:$P$1000,'9'!$G$3:$G$1000,'FEED IN PK2'!F177,'9'!$F$3:$F$1000,'FEED IN PK2'!H177)</f>
        <v>0</v>
      </c>
      <c r="S177" s="62">
        <f>SUMIFS('10'!$P$271:$P$998,'10'!$G$271:$G$998,'FEED IN PK2'!F177,'10'!$F$271:$F$998,'FEED IN PK2'!H177)</f>
        <v>0</v>
      </c>
      <c r="T177" s="62">
        <f>SUMIFS('11'!$P$3:$P$1000,'11'!$G$3:$G$1000,'FEED IN PK2'!F177,'11'!$F$3:$F$1000,'FEED IN PK2'!H177)</f>
        <v>0</v>
      </c>
      <c r="U177" s="62">
        <f>SUMIFS('12'!$P$3:$P$1000,'12'!$G$3:$G$1000,'FEED IN PK2'!F177,'12'!$F$3:$F$1000,'FEED IN PK2'!H177)</f>
        <v>0</v>
      </c>
      <c r="V177" s="62">
        <f>SUMIFS('13'!$P$3:$P$1000,'13'!$G$3:$G$1000,'FEED IN PK2'!F177,'13'!$F$3:$F$1000,'FEED IN PK2'!H177)</f>
        <v>0</v>
      </c>
      <c r="W177" s="62">
        <f>SUMIFS('14'!$P$3:$P$1000,'14'!$G$3:$G$1000,'FEED IN PK2'!F177,'14'!$F$3:$F$1000,'FEED IN PK2'!H177)</f>
        <v>0</v>
      </c>
      <c r="X177" s="62">
        <f>SUMIFS('15'!$P$3:$P$1000,'15'!$G$3:$G$1000,'FEED IN PK2'!F177,'15'!$F$3:$F$1000,'FEED IN PK2'!H177)</f>
        <v>0</v>
      </c>
      <c r="Y177" s="62">
        <f>SUMIFS('16'!$P$77:$P$1000,'16'!$G$77:$G$1000,'FEED IN PK2'!F177,'16'!$F$77:$F$1000,'FEED IN PK2'!H177)</f>
        <v>0</v>
      </c>
      <c r="Z177" s="62">
        <f>SUMIFS('17'!$P$77:$P$998,'17'!$G$77:$G$998,'FEED IN PK2'!F177,'17'!$F$77:$F$998,'FEED IN PK2'!H177)</f>
        <v>0</v>
      </c>
      <c r="AA177" s="62" t="e">
        <f>SUMIFS('18'!$P$3:$P$1000,'18'!$G$324:$G$1000,'FEED IN PK2'!F177,'18'!$F$324:$F$1000,'FEED IN PK2'!H177)</f>
        <v>#VALUE!</v>
      </c>
      <c r="AB177" s="62">
        <f>SUMIFS('19'!$P$3:$P$1000,'19'!$G$3:$G$1000,'FEED IN PK2'!F177,'19'!$F$3:$F$1000,'FEED IN PK2'!H177)</f>
        <v>0</v>
      </c>
      <c r="AC177" s="62" t="e">
        <f>SUMIFS('20'!$P$69:$P$1000,'20'!$G$580:$G$1000,'FEED IN PK2'!F177,'20'!$F$580:$F$1000,'FEED IN PK2'!H177)</f>
        <v>#VALUE!</v>
      </c>
      <c r="AD177" s="62" t="e">
        <f>SUMIFS('21'!$P$34:$P$1000,'21'!$G$387:$G$1000,'FEED IN PK2'!F177,'21'!$F$387:$F$1000,'FEED IN PK2'!H177)</f>
        <v>#VALUE!</v>
      </c>
      <c r="AE177" s="62">
        <f>SUMIFS('22'!$P$3:$P$1000,'22'!$G$3:$G$1000,'FEED IN PK2'!F177,'22'!$F$3:$F$1000,'FEED IN PK2'!H177)</f>
        <v>0</v>
      </c>
      <c r="AF177" s="62">
        <f>SUMIFS('23'!$P$58:$P$999,'23'!$G$58:$G$999,'FEED IN PK2'!F177,'23'!$F$58:$F$999,'FEED IN PK2'!H177)</f>
        <v>0</v>
      </c>
      <c r="AG177" s="62">
        <f>SUMIFS('24'!$P$3:$P$1000,'24'!$G$3:$G$1000,'FEED IN PK2'!F177,'24'!$F$3:$F$1000,'FEED IN PK2'!H177)</f>
        <v>0</v>
      </c>
      <c r="AH177" s="62">
        <f>SUMIFS('25'!$P$237:$P$1000,'25'!$G$237:$G$1000,'FEED IN PK2'!F177,'25'!$F$237:$F$1000,'FEED IN PK2'!H177)</f>
        <v>0</v>
      </c>
      <c r="AI177" s="62">
        <f>SUMIFS('26'!$P$3:$P$1000,'26'!$G$3:$G$1000,'FEED IN PK2'!F177,'26'!$F$3:$F$1000,'FEED IN PK2'!H177)</f>
        <v>0</v>
      </c>
      <c r="AJ177" s="62">
        <f>SUMIFS('27'!$P$71:$P$1000,'27'!$G$71:$G$1000,'FEED IN PK2'!F177,'27'!$F$71:$F$1000,'FEED IN PK2'!H177)</f>
        <v>0</v>
      </c>
      <c r="AK177" s="62">
        <f>SUMIFS('28'!$P$3:$P$1000,'28'!$G$3:$G$1000,'FEED IN PK2'!F177,'28'!$F$3:$F$1000,'FEED IN PK2'!H177)</f>
        <v>0</v>
      </c>
      <c r="AL177" s="62">
        <f>SUMIFS('29'!$P$3:$P$1000,'29'!$G$3:$G$1000,'FEED IN PK2'!F177,'29'!$F$3:$F$1000,'FEED IN PK2'!H177)</f>
        <v>0</v>
      </c>
      <c r="AM177" s="62">
        <f>SUMIFS('30'!$P$3:$P$1000,'30'!$G$3:$G$1000,'FEED IN PK2'!F177,'30'!$F$3:$F$1000,'FEED IN PK2'!H177)</f>
        <v>0</v>
      </c>
      <c r="AN177" s="62">
        <f>SUMIFS('31'!$P$3:$P$1000,'31'!$G$3:$G$1000,'FEED IN PK2'!F177,'31'!$F$3:$F$1000,'FEED IN PK2'!H177)</f>
        <v>0</v>
      </c>
      <c r="AO177" s="50" t="e">
        <f t="shared" si="3"/>
        <v>#VALUE!</v>
      </c>
    </row>
    <row r="178" spans="2:41" ht="15.75" x14ac:dyDescent="0.25">
      <c r="B178" s="5">
        <v>2</v>
      </c>
      <c r="C178" s="33" t="s">
        <v>636</v>
      </c>
      <c r="D178" s="27" t="s">
        <v>34</v>
      </c>
      <c r="E178" s="34">
        <v>25</v>
      </c>
      <c r="F178" s="24" t="s">
        <v>168</v>
      </c>
      <c r="G178" s="9" t="s">
        <v>169</v>
      </c>
      <c r="H178" s="70" t="s">
        <v>251</v>
      </c>
      <c r="I178" s="27">
        <v>25</v>
      </c>
      <c r="J178" s="62">
        <f>SUMIFS('1'!$P$3:$P$1000,'1'!$G$3:$G$1000,'FEED IN PK2'!F178,'1'!$F$3:$F$1000,'FEED IN PK2'!H178,'1'!$I$3:$I$1000,'FEED IN PK2'!G178)</f>
        <v>0</v>
      </c>
      <c r="K178" s="62">
        <f>SUMIFS('2'!$P$69:$P$1000,'2'!$G$69:$G$1000,'FEED IN PK2'!F178,'2'!$F$69:$F$1000,'FEED IN PK2'!H178,'2'!$I$69:$I$1000,'FEED IN PK2'!G178)</f>
        <v>0</v>
      </c>
      <c r="L178" s="62">
        <f>SUMIFS('3'!$P$3:$P$1000,'3'!$G$3:$G$1000,'FEED IN PK2'!F178,'3'!$F$3:$F$1000,'FEED IN PK2'!H178,'3'!$I$3:$I$1000,'FEED IN PK2'!G178)</f>
        <v>0</v>
      </c>
      <c r="M178" s="62">
        <f>SUMIFS('4'!$P$69:$P$998,'4'!$G$69:$G$998,'FEED IN PK2'!F178,'4'!$F$69:$F$998,'FEED IN PK2'!H178,'4'!$I$69:$I$998,'FEED IN PK2'!G178)</f>
        <v>0</v>
      </c>
      <c r="N178" s="62">
        <f>SUMIFS('5'!$P$63:$P$1000,'5'!$G$63:$G$1000,'FEED IN PK2'!F178,'5'!$F$63:$F$1000,'FEED IN PK2'!H178,'5'!$I$63:$I$1000,'FEED IN PK2'!G178)</f>
        <v>0</v>
      </c>
      <c r="O178" s="62">
        <f>SUMIFS('6'!$P$3:$P$1000,'6'!$G$3:$G$1000,'FEED IN PK2'!F178,'6'!$F$3:$F$1000,'FEED IN PK2'!H178,'6'!$I$3:$I$1000,'FEED IN PK2'!G178)</f>
        <v>0</v>
      </c>
      <c r="P178" s="62">
        <f>SUMIFS('7'!$P$3:$P$1000,'7'!$G$3:$G$1000,'FEED IN PK2'!F178,'7'!$F$3:$F$1000,'FEED IN PK2'!H178,'7'!$I$3:$I$1000,'FEED IN PK2'!G178)</f>
        <v>0</v>
      </c>
      <c r="Q178" s="62">
        <f>SUMIFS('8'!$P$3:$P$1000,'8'!$G$3:$G$1000,'FEED IN PK2'!F178,'8'!$F$3:$F$1000,'FEED IN PK2'!H178,'8'!$I$3:$I$1000,'FEED IN PK2'!G178)</f>
        <v>0</v>
      </c>
      <c r="R178" s="62">
        <f>SUMIFS('9'!$P$3:$P$1000,'9'!$G$3:$G$1000,'FEED IN PK2'!F178,'9'!$F$3:$F$1000,'FEED IN PK2'!H178,'9'!$I$3:$I$1000,'FEED IN PK2'!G178)</f>
        <v>0</v>
      </c>
      <c r="S178" s="62">
        <f>SUMIFS('10'!$P$271:$P$998,'10'!$G$271:$G$998,'FEED IN PK2'!F178,'10'!$F$271:$F$998,'FEED IN PK2'!H178,'10'!$I$271:$I$998,'FEED IN PK2'!G178)</f>
        <v>0</v>
      </c>
      <c r="T178" s="62">
        <f>SUMIFS('11'!$P$3:$P$1000,'11'!$G$3:$G$1000,'FEED IN PK2'!F178,'11'!$F$3:$F$1000,'FEED IN PK2'!H178,'11'!$I$3:$I$1000,'FEED IN PK2'!G178)</f>
        <v>0</v>
      </c>
      <c r="U178" s="62">
        <f>SUMIFS('12'!$P$3:$P$1000,'12'!$G$3:$G$1000,'FEED IN PK2'!F178,'12'!$F$3:$F$1000,'FEED IN PK2'!H178,'12'!$I$3:$I$1000,'FEED IN PK2'!G178)</f>
        <v>0</v>
      </c>
      <c r="V178" s="62">
        <f>SUMIFS('13'!$P$3:$P$1000,'13'!$G$3:$G$1000,'FEED IN PK2'!F178,'13'!$F$3:$F$1000,'FEED IN PK2'!H178,'13'!$I$3:$I$1000,'FEED IN PK2'!G178)</f>
        <v>0</v>
      </c>
      <c r="W178" s="62">
        <f>SUMIFS('14'!$P$3:$P$1000,'14'!$G$3:$G$1000,'FEED IN PK2'!F178,'14'!$F$3:$F$1000,'FEED IN PK2'!H178,'14'!$I$3:$I$1000,'FEED IN PK2'!G178)</f>
        <v>0</v>
      </c>
      <c r="X178" s="62">
        <f>SUMIFS('15'!$P$3:$P$1000,'15'!$G$3:$G$1000,'FEED IN PK2'!F178,'15'!$F$3:$F$1000,'FEED IN PK2'!H178,'15'!$I$3:$I$1000,'FEED IN PK2'!G178)</f>
        <v>0</v>
      </c>
      <c r="Y178" s="62">
        <f>SUMIFS('16'!$P$77:$P$1000,'16'!$G$77:$G$1000,'FEED IN PK2'!F178,'16'!$F$77:$F$1000,'FEED IN PK2'!H178,'16'!$I$77:$I$1000,'FEED IN PK2'!G178)</f>
        <v>0</v>
      </c>
      <c r="Z178" s="62">
        <f>SUMIFS('17'!$P$77:$P$998,'17'!$G$77:$G$998,'FEED IN PK2'!F178,'17'!$F$77:$F$998,'FEED IN PK2'!H178,'17'!$I$77:$I$998,'FEED IN PK2'!G178)</f>
        <v>0</v>
      </c>
      <c r="AA178" s="62" t="e">
        <f>SUMIFS('18'!$P$3:$P$1000,'18'!$G$324:$G$1000,'FEED IN PK2'!F178,'18'!$F$324:$F$1000,'FEED IN PK2'!H178,'18'!$I$324:$I$1000,'FEED IN PK2'!G178)</f>
        <v>#VALUE!</v>
      </c>
      <c r="AB178" s="62">
        <f>SUMIFS('19'!$P$3:$P$1000,'19'!$G$3:$G$1000,'FEED IN PK2'!F178,'19'!$F$3:$F$1000,'FEED IN PK2'!H178,'19'!$I$3:$I$1000,'FEED IN PK2'!G178)</f>
        <v>0</v>
      </c>
      <c r="AC178" s="62" t="e">
        <f>SUMIFS('20'!$P$69:$P$1000,'20'!$G$580:$G$1000,'FEED IN PK2'!F178,'20'!$F$580:$F$1000,'FEED IN PK2'!H178,'20'!$I$580:$I$1000,'FEED IN PK2'!G178)</f>
        <v>#VALUE!</v>
      </c>
      <c r="AD178" s="62" t="e">
        <f>SUMIFS('21'!$P$34:$P$1000,'21'!$G$387:$G$1000,'FEED IN PK2'!F178,'21'!$F$387:$F$1000,'FEED IN PK2'!H178,'21'!$I$387:$I$1000,'FEED IN PK2'!G178)</f>
        <v>#VALUE!</v>
      </c>
      <c r="AE178" s="62">
        <f>SUMIFS('22'!$P$3:$P$1000,'22'!$G$3:$G$1000,'FEED IN PK2'!F178,'22'!$F$3:$F$1000,'FEED IN PK2'!H178,'22'!$I$3:$I$1000,'FEED IN PK2'!G178)</f>
        <v>0</v>
      </c>
      <c r="AF178" s="62">
        <f>SUMIFS('23'!$P$58:$P$999,'23'!$G$58:$G$999,'FEED IN PK2'!F178,'23'!$F$58:$F$999,'FEED IN PK2'!H178,'23'!$I$58:$I$999,'FEED IN PK2'!G178)</f>
        <v>0</v>
      </c>
      <c r="AG178" s="62">
        <f>SUMIFS('24'!$P$3:$P$1000,'24'!$G$3:$G$1000,'FEED IN PK2'!F178,'24'!$F$3:$F$1000,'FEED IN PK2'!H178,'24'!$I$3:$I$1000,'FEED IN PK2'!G178)</f>
        <v>0</v>
      </c>
      <c r="AH178" s="62">
        <f>SUMIFS('25'!$P$237:$P$1000,'25'!$G$237:$G$1000,'FEED IN PK2'!F178,'25'!$F$237:$F$1000,'FEED IN PK2'!H178,'25'!$I$237:$I$1000,'FEED IN PK2'!G178)</f>
        <v>0</v>
      </c>
      <c r="AI178" s="62">
        <f>SUMIFS('26'!$P$3:$P$1000,'26'!$G$3:$G$1000,'FEED IN PK2'!F178,'26'!$F$3:$F$1000,'FEED IN PK2'!H178,'26'!$I$3:$I$1000,'FEED IN PK2'!G178)</f>
        <v>0</v>
      </c>
      <c r="AJ178" s="62">
        <f>SUMIFS('27'!$P$71:$P$1000,'27'!$G$71:$G$1000,'FEED IN PK2'!F178,'27'!$F$71:$F$1000,'FEED IN PK2'!H178,'27'!$I$71:$I$1000,'FEED IN PK2'!G178)</f>
        <v>0</v>
      </c>
      <c r="AK178" s="62">
        <f>SUMIFS('28'!$P$3:$P$1000,'28'!$G$3:$G$1000,'FEED IN PK2'!F178,'28'!$F$3:$F$1000,'FEED IN PK2'!H178,'28'!$I$3:$I$1000,'FEED IN PK2'!G178)</f>
        <v>0</v>
      </c>
      <c r="AL178" s="62">
        <f>SUMIFS('29'!$P$3:$P$1000,'29'!$G$3:$G$1000,'FEED IN PK2'!F178,'29'!$F$3:$F$1000,'FEED IN PK2'!H178,'29'!$I$3:$I$1000,'FEED IN PK2'!G178)</f>
        <v>0</v>
      </c>
      <c r="AM178" s="62">
        <f>SUMIFS('30'!$P$3:$P$1000,'30'!$G$3:$G$1000,'FEED IN PK2'!F178,'30'!$F$3:$F$1000,'FEED IN PK2'!H178,'30'!$I$3:$I$1000,'FEED IN PK2'!G178)</f>
        <v>0</v>
      </c>
      <c r="AN178" s="62">
        <f>SUMIFS('31'!$P$3:$P$1000,'31'!$G$3:$G$1000,'FEED IN PK2'!F178,'31'!$F$3:$F$1000,'FEED IN PK2'!H178,'31'!$I$3:$I$1000,'FEED IN PK2'!G178)</f>
        <v>0</v>
      </c>
      <c r="AO178" s="50" t="e">
        <f t="shared" si="3"/>
        <v>#VALUE!</v>
      </c>
    </row>
    <row r="179" spans="2:41" ht="15.75" x14ac:dyDescent="0.25">
      <c r="B179" s="5">
        <v>3</v>
      </c>
      <c r="C179" s="6" t="s">
        <v>167</v>
      </c>
      <c r="D179" s="7" t="s">
        <v>13</v>
      </c>
      <c r="E179" s="8">
        <v>25</v>
      </c>
      <c r="F179" s="24" t="s">
        <v>167</v>
      </c>
      <c r="G179" s="9"/>
      <c r="H179" s="70" t="s">
        <v>251</v>
      </c>
      <c r="I179" s="15">
        <v>25</v>
      </c>
      <c r="J179" s="62">
        <f>SUMIFS('1'!$P$3:$P$1000,'1'!$G$3:$G$1000,'FEED IN PK2'!F179,'1'!$F$3:$F$1000,'FEED IN PK2'!H179)</f>
        <v>0</v>
      </c>
      <c r="K179" s="62">
        <f>SUMIFS('2'!$P$69:$P$1000,'2'!$G$69:$G$1000,'FEED IN PK2'!F179,'2'!$F$69:$F$1000,'FEED IN PK2'!H179)</f>
        <v>0</v>
      </c>
      <c r="L179" s="62">
        <f>SUMIFS('3'!$P$3:$P$1000,'3'!$G$3:$G$1000,'FEED IN PK2'!F179,'3'!$F$3:$F$1000,'FEED IN PK2'!H179)</f>
        <v>0</v>
      </c>
      <c r="M179" s="62">
        <f>SUMIFS('4'!$P$69:$P$998,'4'!$G$69:$G$998,'FEED IN PK2'!F179,'4'!$F$69:$F$998,'FEED IN PK2'!H179)</f>
        <v>0</v>
      </c>
      <c r="N179" s="62">
        <f>SUMIFS('5'!$P$63:$P$1000,'5'!$G$63:$G$1000,'FEED IN PK2'!F179,'5'!$F$63:$F$1000,'FEED IN PK2'!H179)</f>
        <v>0</v>
      </c>
      <c r="O179" s="62">
        <f>SUMIFS('6'!$P$3:$P$1000,'6'!$G$3:$G$1000,'FEED IN PK2'!F179,'6'!$F$3:$F$1000,'FEED IN PK2'!H179)</f>
        <v>0</v>
      </c>
      <c r="P179" s="62">
        <f>SUMIFS('7'!$P$3:$P$1000,'7'!$G$3:$G$1000,'FEED IN PK2'!F179,'7'!$F$3:$F$1000,'FEED IN PK2'!H179)</f>
        <v>0</v>
      </c>
      <c r="Q179" s="62">
        <f>SUMIFS('8'!$P$3:$P$1000,'8'!$G$3:$G$1000,'FEED IN PK2'!F179,'8'!$F$3:$F$1000,'FEED IN PK2'!H179)</f>
        <v>0</v>
      </c>
      <c r="R179" s="62">
        <f>SUMIFS('9'!$P$3:$P$1000,'9'!$G$3:$G$1000,'FEED IN PK2'!F179,'9'!$F$3:$F$1000,'FEED IN PK2'!H179)</f>
        <v>0</v>
      </c>
      <c r="S179" s="62">
        <f>SUMIFS('10'!$P$271:$P$998,'10'!$G$271:$G$998,'FEED IN PK2'!F179,'10'!$F$271:$F$998,'FEED IN PK2'!H179)</f>
        <v>0</v>
      </c>
      <c r="T179" s="62">
        <f>SUMIFS('11'!$P$3:$P$1000,'11'!$G$3:$G$1000,'FEED IN PK2'!F179,'11'!$F$3:$F$1000,'FEED IN PK2'!H179)</f>
        <v>0</v>
      </c>
      <c r="U179" s="62">
        <f>SUMIFS('12'!$P$3:$P$1000,'12'!$G$3:$G$1000,'FEED IN PK2'!F179,'12'!$F$3:$F$1000,'FEED IN PK2'!H179)</f>
        <v>0</v>
      </c>
      <c r="V179" s="62">
        <f>SUMIFS('13'!$P$3:$P$1000,'13'!$G$3:$G$1000,'FEED IN PK2'!F179,'13'!$F$3:$F$1000,'FEED IN PK2'!H179)</f>
        <v>0</v>
      </c>
      <c r="W179" s="62">
        <f>SUMIFS('14'!$P$3:$P$1000,'14'!$G$3:$G$1000,'FEED IN PK2'!F179,'14'!$F$3:$F$1000,'FEED IN PK2'!H179)</f>
        <v>0</v>
      </c>
      <c r="X179" s="62">
        <f>SUMIFS('15'!$P$3:$P$1000,'15'!$G$3:$G$1000,'FEED IN PK2'!F179,'15'!$F$3:$F$1000,'FEED IN PK2'!H179)</f>
        <v>0</v>
      </c>
      <c r="Y179" s="62">
        <f>SUMIFS('16'!$P$77:$P$1000,'16'!$G$77:$G$1000,'FEED IN PK2'!F179,'16'!$F$77:$F$1000,'FEED IN PK2'!H179)</f>
        <v>0</v>
      </c>
      <c r="Z179" s="62">
        <f>SUMIFS('17'!$P$77:$P$998,'17'!$G$77:$G$998,'FEED IN PK2'!F179,'17'!$F$77:$F$998,'FEED IN PK2'!H179)</f>
        <v>0</v>
      </c>
      <c r="AA179" s="62" t="e">
        <f>SUMIFS('18'!$P$3:$P$1000,'18'!$G$324:$G$1000,'FEED IN PK2'!F179,'18'!$F$324:$F$1000,'FEED IN PK2'!H179)</f>
        <v>#VALUE!</v>
      </c>
      <c r="AB179" s="62">
        <f>SUMIFS('19'!$P$3:$P$1000,'19'!$G$3:$G$1000,'FEED IN PK2'!F179,'19'!$F$3:$F$1000,'FEED IN PK2'!H179)</f>
        <v>0</v>
      </c>
      <c r="AC179" s="62" t="e">
        <f>SUMIFS('20'!$P$69:$P$1000,'20'!$G$580:$G$1000,'FEED IN PK2'!F179,'20'!$F$580:$F$1000,'FEED IN PK2'!H179)</f>
        <v>#VALUE!</v>
      </c>
      <c r="AD179" s="62" t="e">
        <f>SUMIFS('21'!$P$34:$P$1000,'21'!$G$387:$G$1000,'FEED IN PK2'!F179,'21'!$F$387:$F$1000,'FEED IN PK2'!H179)</f>
        <v>#VALUE!</v>
      </c>
      <c r="AE179" s="62">
        <f>SUMIFS('22'!$P$3:$P$1000,'22'!$G$3:$G$1000,'FEED IN PK2'!F179,'22'!$F$3:$F$1000,'FEED IN PK2'!H179)</f>
        <v>0</v>
      </c>
      <c r="AF179" s="62">
        <f>SUMIFS('23'!$P$58:$P$999,'23'!$G$58:$G$999,'FEED IN PK2'!F179,'23'!$F$58:$F$999,'FEED IN PK2'!H179)</f>
        <v>0</v>
      </c>
      <c r="AG179" s="62">
        <f>SUMIFS('24'!$P$3:$P$1000,'24'!$G$3:$G$1000,'FEED IN PK2'!F179,'24'!$F$3:$F$1000,'FEED IN PK2'!H179)</f>
        <v>0</v>
      </c>
      <c r="AH179" s="62">
        <f>SUMIFS('25'!$P$237:$P$1000,'25'!$G$237:$G$1000,'FEED IN PK2'!F179,'25'!$F$237:$F$1000,'FEED IN PK2'!H179)</f>
        <v>0</v>
      </c>
      <c r="AI179" s="62">
        <f>SUMIFS('26'!$P$3:$P$1000,'26'!$G$3:$G$1000,'FEED IN PK2'!F179,'26'!$F$3:$F$1000,'FEED IN PK2'!H179)</f>
        <v>0</v>
      </c>
      <c r="AJ179" s="62">
        <f>SUMIFS('27'!$P$71:$P$1000,'27'!$G$71:$G$1000,'FEED IN PK2'!F179,'27'!$F$71:$F$1000,'FEED IN PK2'!H179)</f>
        <v>0</v>
      </c>
      <c r="AK179" s="62">
        <f>SUMIFS('28'!$P$3:$P$1000,'28'!$G$3:$G$1000,'FEED IN PK2'!F179,'28'!$F$3:$F$1000,'FEED IN PK2'!H179)</f>
        <v>0</v>
      </c>
      <c r="AL179" s="62">
        <f>SUMIFS('29'!$P$3:$P$1000,'29'!$G$3:$G$1000,'FEED IN PK2'!F179,'29'!$F$3:$F$1000,'FEED IN PK2'!H179)</f>
        <v>0</v>
      </c>
      <c r="AM179" s="62">
        <f>SUMIFS('30'!$P$3:$P$1000,'30'!$G$3:$G$1000,'FEED IN PK2'!F179,'30'!$F$3:$F$1000,'FEED IN PK2'!H179)</f>
        <v>0</v>
      </c>
      <c r="AN179" s="62">
        <f>SUMIFS('31'!$P$3:$P$1000,'31'!$G$3:$G$1000,'FEED IN PK2'!F179,'31'!$F$3:$F$1000,'FEED IN PK2'!H179)</f>
        <v>0</v>
      </c>
      <c r="AO179" s="50" t="e">
        <f t="shared" si="3"/>
        <v>#VALUE!</v>
      </c>
    </row>
    <row r="180" spans="2:41" ht="15.75" x14ac:dyDescent="0.25">
      <c r="B180" s="5">
        <v>4</v>
      </c>
      <c r="C180" s="33" t="s">
        <v>170</v>
      </c>
      <c r="D180" s="27" t="s">
        <v>34</v>
      </c>
      <c r="E180" s="34">
        <v>50</v>
      </c>
      <c r="F180" s="24" t="s">
        <v>170</v>
      </c>
      <c r="G180" s="9"/>
      <c r="H180" s="70" t="s">
        <v>251</v>
      </c>
      <c r="I180" s="27">
        <v>50</v>
      </c>
      <c r="J180" s="62">
        <f>SUMIFS('1'!$P$3:$P$1000,'1'!$G$3:$G$1000,'FEED IN PK2'!F180,'1'!$F$3:$F$1000,'FEED IN PK2'!H180)</f>
        <v>0</v>
      </c>
      <c r="K180" s="62">
        <f>SUMIFS('2'!$P$69:$P$1000,'2'!$G$69:$G$1000,'FEED IN PK2'!F180,'2'!$F$69:$F$1000,'FEED IN PK2'!H180)</f>
        <v>0</v>
      </c>
      <c r="L180" s="62">
        <f>SUMIFS('3'!$P$3:$P$1000,'3'!$G$3:$G$1000,'FEED IN PK2'!F180,'3'!$F$3:$F$1000,'FEED IN PK2'!H180)</f>
        <v>10200</v>
      </c>
      <c r="M180" s="62">
        <f>SUMIFS('4'!$P$69:$P$998,'4'!$G$69:$G$998,'FEED IN PK2'!F180,'4'!$F$69:$F$998,'FEED IN PK2'!H180)</f>
        <v>0</v>
      </c>
      <c r="N180" s="62">
        <f>SUMIFS('5'!$P$63:$P$1000,'5'!$G$63:$G$1000,'FEED IN PK2'!F180,'5'!$F$63:$F$1000,'FEED IN PK2'!H180)</f>
        <v>0</v>
      </c>
      <c r="O180" s="62">
        <f>SUMIFS('6'!$P$3:$P$1000,'6'!$G$3:$G$1000,'FEED IN PK2'!F180,'6'!$F$3:$F$1000,'FEED IN PK2'!H180)-O181</f>
        <v>0</v>
      </c>
      <c r="P180" s="62">
        <f>SUMIFS('7'!$P$3:$P$1000,'7'!$G$3:$G$1000,'FEED IN PK2'!F180,'7'!$F$3:$F$1000,'FEED IN PK2'!H180)</f>
        <v>0</v>
      </c>
      <c r="Q180" s="62">
        <f>SUMIFS('8'!$P$3:$P$1000,'8'!$G$3:$G$1000,'FEED IN PK2'!F180,'8'!$F$3:$F$1000,'FEED IN PK2'!H180)</f>
        <v>0</v>
      </c>
      <c r="R180" s="62">
        <f>SUMIFS('9'!$P$3:$P$1000,'9'!$G$3:$G$1000,'FEED IN PK2'!F180,'9'!$F$3:$F$1000,'FEED IN PK2'!H180)</f>
        <v>0</v>
      </c>
      <c r="S180" s="62">
        <f>SUMIFS('10'!$P$271:$P$998,'10'!$G$271:$G$998,'FEED IN PK2'!F180,'10'!$F$271:$F$998,'FEED IN PK2'!H180)</f>
        <v>0</v>
      </c>
      <c r="T180" s="62">
        <f>SUMIFS('11'!$P$3:$P$1000,'11'!$G$3:$G$1000,'FEED IN PK2'!F180,'11'!$F$3:$F$1000,'FEED IN PK2'!H180)</f>
        <v>0</v>
      </c>
      <c r="U180" s="62">
        <f>SUMIFS('12'!$P$3:$P$1000,'12'!$G$3:$G$1000,'FEED IN PK2'!F180,'12'!$F$3:$F$1000,'FEED IN PK2'!H180)</f>
        <v>0</v>
      </c>
      <c r="V180" s="62">
        <f>SUMIFS('13'!$P$3:$P$1000,'13'!$G$3:$G$1000,'FEED IN PK2'!F180,'13'!$F$3:$F$1000,'FEED IN PK2'!H180)</f>
        <v>0</v>
      </c>
      <c r="W180" s="62">
        <f>SUMIFS('14'!$P$3:$P$1000,'14'!$G$3:$G$1000,'FEED IN PK2'!F180,'14'!$F$3:$F$1000,'FEED IN PK2'!H180)</f>
        <v>0</v>
      </c>
      <c r="X180" s="62">
        <f>SUMIFS('15'!$P$3:$P$1000,'15'!$G$3:$G$1000,'FEED IN PK2'!F180,'15'!$F$3:$F$1000,'FEED IN PK2'!H180)</f>
        <v>0</v>
      </c>
      <c r="Y180" s="62">
        <f>SUMIFS('16'!$P$77:$P$1000,'16'!$G$77:$G$1000,'FEED IN PK2'!F180,'16'!$F$77:$F$1000,'FEED IN PK2'!H180)</f>
        <v>0</v>
      </c>
      <c r="Z180" s="62">
        <f>SUMIFS('17'!$P$77:$P$998,'17'!$G$77:$G$998,'FEED IN PK2'!F180,'17'!$F$77:$F$998,'FEED IN PK2'!H180)</f>
        <v>0</v>
      </c>
      <c r="AA180" s="62" t="e">
        <f>SUMIFS('18'!$P$3:$P$1000,'18'!$G$324:$G$1000,'FEED IN PK2'!F180,'18'!$F$324:$F$1000,'FEED IN PK2'!H180)</f>
        <v>#VALUE!</v>
      </c>
      <c r="AB180" s="62">
        <f>SUMIFS('19'!$P$3:$P$1000,'19'!$G$3:$G$1000,'FEED IN PK2'!F180,'19'!$F$3:$F$1000,'FEED IN PK2'!H180)</f>
        <v>0</v>
      </c>
      <c r="AC180" s="62" t="e">
        <f>SUMIFS('20'!$P$69:$P$1000,'20'!$G$580:$G$1000,'FEED IN PK2'!F180,'20'!$F$580:$F$1000,'FEED IN PK2'!H180)</f>
        <v>#VALUE!</v>
      </c>
      <c r="AD180" s="62" t="e">
        <f>SUMIFS('21'!$P$34:$P$1000,'21'!$G$387:$G$1000,'FEED IN PK2'!F180,'21'!$F$387:$F$1000,'FEED IN PK2'!H180)</f>
        <v>#VALUE!</v>
      </c>
      <c r="AE180" s="62">
        <f>SUMIFS('22'!$P$3:$P$1000,'22'!$G$3:$G$1000,'FEED IN PK2'!F180,'22'!$F$3:$F$1000,'FEED IN PK2'!H180)</f>
        <v>0</v>
      </c>
      <c r="AF180" s="62">
        <f>SUMIFS('23'!$P$58:$P$999,'23'!$G$58:$G$999,'FEED IN PK2'!F180,'23'!$F$58:$F$999,'FEED IN PK2'!H180)</f>
        <v>0</v>
      </c>
      <c r="AG180" s="62">
        <f>SUMIFS('24'!$P$3:$P$1000,'24'!$G$3:$G$1000,'FEED IN PK2'!F180,'24'!$F$3:$F$1000,'FEED IN PK2'!H180)</f>
        <v>0</v>
      </c>
      <c r="AH180" s="62">
        <f>SUMIFS('25'!$P$237:$P$1000,'25'!$G$237:$G$1000,'FEED IN PK2'!F180,'25'!$F$237:$F$1000,'FEED IN PK2'!H180)</f>
        <v>0</v>
      </c>
      <c r="AI180" s="62">
        <f>SUMIFS('26'!$P$3:$P$1000,'26'!$G$3:$G$1000,'FEED IN PK2'!F180,'26'!$F$3:$F$1000,'FEED IN PK2'!H180)</f>
        <v>0</v>
      </c>
      <c r="AJ180" s="62">
        <f>SUMIFS('27'!$P$71:$P$1000,'27'!$G$71:$G$1000,'FEED IN PK2'!F180,'27'!$F$71:$F$1000,'FEED IN PK2'!H180)</f>
        <v>0</v>
      </c>
      <c r="AK180" s="62">
        <f>SUMIFS('28'!$P$3:$P$1000,'28'!$G$3:$G$1000,'FEED IN PK2'!F180,'28'!$F$3:$F$1000,'FEED IN PK2'!H180)</f>
        <v>0</v>
      </c>
      <c r="AL180" s="62">
        <f>SUMIFS('29'!$P$3:$P$1000,'29'!$G$3:$G$1000,'FEED IN PK2'!F180,'29'!$F$3:$F$1000,'FEED IN PK2'!H180)</f>
        <v>0</v>
      </c>
      <c r="AM180" s="62">
        <f>SUMIFS('30'!$P$3:$P$1000,'30'!$G$3:$G$1000,'FEED IN PK2'!F180,'30'!$F$3:$F$1000,'FEED IN PK2'!H180)</f>
        <v>0</v>
      </c>
      <c r="AN180" s="62">
        <f>SUMIFS('31'!$P$3:$P$1000,'31'!$G$3:$G$1000,'FEED IN PK2'!F180,'31'!$F$3:$F$1000,'FEED IN PK2'!H180)</f>
        <v>0</v>
      </c>
      <c r="AO180" s="50" t="e">
        <f t="shared" si="3"/>
        <v>#VALUE!</v>
      </c>
    </row>
    <row r="181" spans="2:41" ht="15.75" x14ac:dyDescent="0.25">
      <c r="B181" s="5">
        <v>5</v>
      </c>
      <c r="C181" s="33" t="s">
        <v>171</v>
      </c>
      <c r="D181" s="27" t="s">
        <v>34</v>
      </c>
      <c r="E181" s="34">
        <v>50</v>
      </c>
      <c r="F181" s="24" t="s">
        <v>170</v>
      </c>
      <c r="G181" s="9" t="s">
        <v>173</v>
      </c>
      <c r="H181" s="70" t="s">
        <v>251</v>
      </c>
      <c r="I181" s="27">
        <v>50</v>
      </c>
      <c r="J181" s="62">
        <f>SUMIFS('1'!$P$3:$P$1000,'1'!$G$3:$G$1000,'FEED IN PK2'!F181,'1'!$F$3:$F$1000,'FEED IN PK2'!H181,'1'!$I$3:$I$1000,'FEED IN PK2'!G181)</f>
        <v>0</v>
      </c>
      <c r="K181" s="62">
        <f>SUMIFS('2'!$P$69:$P$1000,'2'!$G$69:$G$1000,'FEED IN PK2'!F181,'2'!$F$69:$F$1000,'FEED IN PK2'!H181,'2'!$I$69:$I$1000,'FEED IN PK2'!G181)</f>
        <v>0</v>
      </c>
      <c r="L181" s="62">
        <f>SUMIFS('3'!$P$3:$P$1000,'3'!$G$3:$G$1000,'FEED IN PK2'!F181,'3'!$F$3:$F$1000,'FEED IN PK2'!H181,'3'!$I$3:$I$1000,'FEED IN PK2'!G181)</f>
        <v>0</v>
      </c>
      <c r="M181" s="62">
        <f>SUMIFS('4'!$P$69:$P$998,'4'!$G$69:$G$998,'FEED IN PK2'!F181,'4'!$F$69:$F$998,'FEED IN PK2'!H181,'4'!$I$69:$I$998,'FEED IN PK2'!G181)</f>
        <v>0</v>
      </c>
      <c r="N181" s="62">
        <f>SUMIFS('5'!$P$63:$P$1000,'5'!$G$63:$G$1000,'FEED IN PK2'!F181,'5'!$F$63:$F$1000,'FEED IN PK2'!H181,'5'!$I$63:$I$1000,'FEED IN PK2'!G181)</f>
        <v>0</v>
      </c>
      <c r="O181" s="62">
        <f>SUMIFS('6'!$P$3:$P$1000,'6'!$G$3:$G$1000,'FEED IN PK2'!F181,'6'!$F$3:$F$1000,'FEED IN PK2'!H181,'6'!$I$3:$I$1000,'FEED IN PK2'!G181)</f>
        <v>0</v>
      </c>
      <c r="P181" s="62">
        <f>SUMIFS('7'!$P$3:$P$1000,'7'!$G$3:$G$1000,'FEED IN PK2'!F181,'7'!$F$3:$F$1000,'FEED IN PK2'!H181,'7'!$I$3:$I$1000,'FEED IN PK2'!G181)</f>
        <v>0</v>
      </c>
      <c r="Q181" s="62">
        <f>SUMIFS('8'!$P$3:$P$1000,'8'!$G$3:$G$1000,'FEED IN PK2'!F181,'8'!$F$3:$F$1000,'FEED IN PK2'!H181,'8'!$I$3:$I$1000,'FEED IN PK2'!G181)</f>
        <v>0</v>
      </c>
      <c r="R181" s="62">
        <f>SUMIFS('9'!$P$3:$P$1000,'9'!$G$3:$G$1000,'FEED IN PK2'!F181,'9'!$F$3:$F$1000,'FEED IN PK2'!H181,'9'!$I$3:$I$1000,'FEED IN PK2'!G181)</f>
        <v>0</v>
      </c>
      <c r="S181" s="62">
        <f>SUMIFS('10'!$P$271:$P$998,'10'!$G$271:$G$998,'FEED IN PK2'!F181,'10'!$F$271:$F$998,'FEED IN PK2'!H181,'10'!$I$271:$I$998,'FEED IN PK2'!G181)</f>
        <v>0</v>
      </c>
      <c r="T181" s="62">
        <f>SUMIFS('11'!$P$3:$P$1000,'11'!$G$3:$G$1000,'FEED IN PK2'!F181,'11'!$F$3:$F$1000,'FEED IN PK2'!H181,'11'!$I$3:$I$1000,'FEED IN PK2'!G181)</f>
        <v>0</v>
      </c>
      <c r="U181" s="62">
        <f>SUMIFS('12'!$P$3:$P$1000,'12'!$G$3:$G$1000,'FEED IN PK2'!F181,'12'!$F$3:$F$1000,'FEED IN PK2'!H181,'12'!$I$3:$I$1000,'FEED IN PK2'!G181)</f>
        <v>0</v>
      </c>
      <c r="V181" s="62">
        <f>SUMIFS('13'!$P$3:$P$1000,'13'!$G$3:$G$1000,'FEED IN PK2'!F181,'13'!$F$3:$F$1000,'FEED IN PK2'!H181,'13'!$I$3:$I$1000,'FEED IN PK2'!G181)</f>
        <v>0</v>
      </c>
      <c r="W181" s="62">
        <f>SUMIFS('14'!$P$3:$P$1000,'14'!$G$3:$G$1000,'FEED IN PK2'!F181,'14'!$F$3:$F$1000,'FEED IN PK2'!H181,'14'!$I$3:$I$1000,'FEED IN PK2'!G181)</f>
        <v>0</v>
      </c>
      <c r="X181" s="62">
        <f>SUMIFS('15'!$P$3:$P$1000,'15'!$G$3:$G$1000,'FEED IN PK2'!F181,'15'!$F$3:$F$1000,'FEED IN PK2'!H181,'15'!$I$3:$I$1000,'FEED IN PK2'!G181)</f>
        <v>0</v>
      </c>
      <c r="Y181" s="62">
        <f>SUMIFS('16'!$P$77:$P$1000,'16'!$G$77:$G$1000,'FEED IN PK2'!F181,'16'!$F$77:$F$1000,'FEED IN PK2'!H181,'16'!$I$77:$I$1000,'FEED IN PK2'!G181)</f>
        <v>0</v>
      </c>
      <c r="Z181" s="62">
        <f>SUMIFS('17'!$P$77:$P$998,'17'!$G$77:$G$998,'FEED IN PK2'!F181,'17'!$F$77:$F$998,'FEED IN PK2'!H181,'17'!$I$77:$I$998,'FEED IN PK2'!G181)</f>
        <v>0</v>
      </c>
      <c r="AA181" s="62" t="e">
        <f>SUMIFS('18'!$P$3:$P$1000,'18'!$G$324:$G$1000,'FEED IN PK2'!F181,'18'!$F$324:$F$1000,'FEED IN PK2'!H181,'18'!$I$324:$I$1000,'FEED IN PK2'!G181)</f>
        <v>#VALUE!</v>
      </c>
      <c r="AB181" s="62">
        <f>SUMIFS('19'!$P$3:$P$1000,'19'!$G$3:$G$1000,'FEED IN PK2'!F181,'19'!$F$3:$F$1000,'FEED IN PK2'!H181,'19'!$I$3:$I$1000,'FEED IN PK2'!G181)</f>
        <v>0</v>
      </c>
      <c r="AC181" s="62" t="e">
        <f>SUMIFS('20'!$P$69:$P$1000,'20'!$G$580:$G$1000,'FEED IN PK2'!F181,'20'!$F$580:$F$1000,'FEED IN PK2'!H181,'20'!$I$580:$I$1000,'FEED IN PK2'!G181)</f>
        <v>#VALUE!</v>
      </c>
      <c r="AD181" s="62" t="e">
        <f>SUMIFS('21'!$P$34:$P$1000,'21'!$G$387:$G$1000,'FEED IN PK2'!F181,'21'!$F$387:$F$1000,'FEED IN PK2'!H181,'21'!$I$387:$I$1000,'FEED IN PK2'!G181)</f>
        <v>#VALUE!</v>
      </c>
      <c r="AE181" s="62">
        <f>SUMIFS('22'!$P$3:$P$1000,'22'!$G$3:$G$1000,'FEED IN PK2'!F181,'22'!$F$3:$F$1000,'FEED IN PK2'!H181,'22'!$I$3:$I$1000,'FEED IN PK2'!G181)</f>
        <v>0</v>
      </c>
      <c r="AF181" s="62">
        <f>SUMIFS('23'!$P$58:$P$999,'23'!$G$58:$G$999,'FEED IN PK2'!F181,'23'!$F$58:$F$999,'FEED IN PK2'!H181,'23'!$I$58:$I$999,'FEED IN PK2'!G181)</f>
        <v>0</v>
      </c>
      <c r="AG181" s="62">
        <f>SUMIFS('24'!$P$3:$P$1000,'24'!$G$3:$G$1000,'FEED IN PK2'!F181,'24'!$F$3:$F$1000,'FEED IN PK2'!H181,'24'!$I$3:$I$1000,'FEED IN PK2'!G181)</f>
        <v>0</v>
      </c>
      <c r="AH181" s="62">
        <f>SUMIFS('25'!$P$237:$P$1000,'25'!$G$237:$G$1000,'FEED IN PK2'!F181,'25'!$F$237:$F$1000,'FEED IN PK2'!H181,'25'!$I$237:$I$1000,'FEED IN PK2'!G181)</f>
        <v>0</v>
      </c>
      <c r="AI181" s="62">
        <f>SUMIFS('26'!$P$3:$P$1000,'26'!$G$3:$G$1000,'FEED IN PK2'!F181,'26'!$F$3:$F$1000,'FEED IN PK2'!H181,'26'!$I$3:$I$1000,'FEED IN PK2'!G181)</f>
        <v>0</v>
      </c>
      <c r="AJ181" s="62">
        <f>SUMIFS('27'!$P$71:$P$1000,'27'!$G$71:$G$1000,'FEED IN PK2'!F181,'27'!$F$71:$F$1000,'FEED IN PK2'!H181,'27'!$I$71:$I$1000,'FEED IN PK2'!G181)</f>
        <v>0</v>
      </c>
      <c r="AK181" s="62">
        <f>SUMIFS('28'!$P$3:$P$1000,'28'!$G$3:$G$1000,'FEED IN PK2'!F181,'28'!$F$3:$F$1000,'FEED IN PK2'!H181,'28'!$I$3:$I$1000,'FEED IN PK2'!G181)</f>
        <v>0</v>
      </c>
      <c r="AL181" s="62">
        <f>SUMIFS('29'!$P$3:$P$1000,'29'!$G$3:$G$1000,'FEED IN PK2'!F181,'29'!$F$3:$F$1000,'FEED IN PK2'!H181,'29'!$I$3:$I$1000,'FEED IN PK2'!G181)</f>
        <v>0</v>
      </c>
      <c r="AM181" s="62">
        <f>SUMIFS('30'!$P$3:$P$1000,'30'!$G$3:$G$1000,'FEED IN PK2'!F181,'30'!$F$3:$F$1000,'FEED IN PK2'!H181,'30'!$I$3:$I$1000,'FEED IN PK2'!G181)</f>
        <v>0</v>
      </c>
      <c r="AN181" s="62">
        <f>SUMIFS('31'!$P$3:$P$1000,'31'!$G$3:$G$1000,'FEED IN PK2'!F181,'31'!$F$3:$F$1000,'FEED IN PK2'!H181,'31'!$I$3:$I$1000,'FEED IN PK2'!G181)</f>
        <v>0</v>
      </c>
      <c r="AO181" s="50" t="e">
        <f t="shared" si="3"/>
        <v>#VALUE!</v>
      </c>
    </row>
    <row r="182" spans="2:41" ht="15.75" x14ac:dyDescent="0.25">
      <c r="B182" s="5">
        <v>6</v>
      </c>
      <c r="C182" s="33" t="s">
        <v>174</v>
      </c>
      <c r="D182" s="27" t="s">
        <v>34</v>
      </c>
      <c r="E182" s="34">
        <v>50</v>
      </c>
      <c r="F182" s="24" t="s">
        <v>174</v>
      </c>
      <c r="G182" s="9"/>
      <c r="H182" s="70" t="s">
        <v>251</v>
      </c>
      <c r="I182" s="27">
        <v>50</v>
      </c>
      <c r="J182" s="62">
        <f>SUMIFS('1'!$P$3:$P$1000,'1'!$G$3:$G$1000,'FEED IN PK2'!F182,'1'!$F$3:$F$1000,'FEED IN PK2'!H182)</f>
        <v>0</v>
      </c>
      <c r="K182" s="62">
        <f>SUMIFS('2'!$P$69:$P$1000,'2'!$G$69:$G$1000,'FEED IN PK2'!F182,'2'!$F$69:$F$1000,'FEED IN PK2'!H182)</f>
        <v>0</v>
      </c>
      <c r="L182" s="62">
        <f>SUMIFS('3'!$P$3:$P$1000,'3'!$G$3:$G$1000,'FEED IN PK2'!F182,'3'!$F$3:$F$1000,'FEED IN PK2'!H182)</f>
        <v>0</v>
      </c>
      <c r="M182" s="62">
        <f>SUMIFS('4'!$P$69:$P$998,'4'!$G$69:$G$998,'FEED IN PK2'!F182,'4'!$F$69:$F$998,'FEED IN PK2'!H182)</f>
        <v>0</v>
      </c>
      <c r="N182" s="62">
        <f>SUMIFS('5'!$P$63:$P$1000,'5'!$G$63:$G$1000,'FEED IN PK2'!F182,'5'!$F$63:$F$1000,'FEED IN PK2'!H182)</f>
        <v>0</v>
      </c>
      <c r="O182" s="62">
        <f>SUMIFS('6'!$P$3:$P$1000,'6'!$G$3:$G$1000,'FEED IN PK2'!F182,'6'!$F$3:$F$1000,'FEED IN PK2'!H182)</f>
        <v>0</v>
      </c>
      <c r="P182" s="62">
        <f>SUMIFS('7'!$P$3:$P$1000,'7'!$G$3:$G$1000,'FEED IN PK2'!F182,'7'!$F$3:$F$1000,'FEED IN PK2'!H182)</f>
        <v>0</v>
      </c>
      <c r="Q182" s="62">
        <f>SUMIFS('8'!$P$3:$P$1000,'8'!$G$3:$G$1000,'FEED IN PK2'!F182,'8'!$F$3:$F$1000,'FEED IN PK2'!H182)</f>
        <v>0</v>
      </c>
      <c r="R182" s="62">
        <f>SUMIFS('9'!$P$3:$P$1000,'9'!$G$3:$G$1000,'FEED IN PK2'!F182,'9'!$F$3:$F$1000,'FEED IN PK2'!H182)</f>
        <v>0</v>
      </c>
      <c r="S182" s="62">
        <f>SUMIFS('10'!$P$271:$P$998,'10'!$G$271:$G$998,'FEED IN PK2'!F182,'10'!$F$271:$F$998,'FEED IN PK2'!H182)</f>
        <v>0</v>
      </c>
      <c r="T182" s="62">
        <f>SUMIFS('11'!$P$3:$P$1000,'11'!$G$3:$G$1000,'FEED IN PK2'!F182,'11'!$F$3:$F$1000,'FEED IN PK2'!H182)</f>
        <v>0</v>
      </c>
      <c r="U182" s="62">
        <f>SUMIFS('12'!$P$3:$P$1000,'12'!$G$3:$G$1000,'FEED IN PK2'!F182,'12'!$F$3:$F$1000,'FEED IN PK2'!H182)</f>
        <v>0</v>
      </c>
      <c r="V182" s="62">
        <f>SUMIFS('13'!$P$3:$P$1000,'13'!$G$3:$G$1000,'FEED IN PK2'!F182,'13'!$F$3:$F$1000,'FEED IN PK2'!H182)</f>
        <v>0</v>
      </c>
      <c r="W182" s="62">
        <f>SUMIFS('14'!$P$3:$P$1000,'14'!$G$3:$G$1000,'FEED IN PK2'!F182,'14'!$F$3:$F$1000,'FEED IN PK2'!H182)</f>
        <v>0</v>
      </c>
      <c r="X182" s="62">
        <f>SUMIFS('15'!$P$3:$P$1000,'15'!$G$3:$G$1000,'FEED IN PK2'!F182,'15'!$F$3:$F$1000,'FEED IN PK2'!H182)</f>
        <v>0</v>
      </c>
      <c r="Y182" s="62">
        <f>SUMIFS('16'!$P$77:$P$1000,'16'!$G$77:$G$1000,'FEED IN PK2'!F182,'16'!$F$77:$F$1000,'FEED IN PK2'!H182)</f>
        <v>0</v>
      </c>
      <c r="Z182" s="62">
        <f>SUMIFS('17'!$P$77:$P$998,'17'!$G$77:$G$998,'FEED IN PK2'!F182,'17'!$F$77:$F$998,'FEED IN PK2'!H182)</f>
        <v>0</v>
      </c>
      <c r="AA182" s="62" t="e">
        <f>SUMIFS('18'!$P$3:$P$1000,'18'!$G$324:$G$1000,'FEED IN PK2'!F182,'18'!$F$324:$F$1000,'FEED IN PK2'!H182)</f>
        <v>#VALUE!</v>
      </c>
      <c r="AB182" s="62">
        <f>SUMIFS('19'!$P$3:$P$1000,'19'!$G$3:$G$1000,'FEED IN PK2'!F182,'19'!$F$3:$F$1000,'FEED IN PK2'!H182)</f>
        <v>0</v>
      </c>
      <c r="AC182" s="62" t="e">
        <f>SUMIFS('20'!$P$69:$P$1000,'20'!$G$580:$G$1000,'FEED IN PK2'!F182,'20'!$F$580:$F$1000,'FEED IN PK2'!H182)</f>
        <v>#VALUE!</v>
      </c>
      <c r="AD182" s="62" t="e">
        <f>SUMIFS('21'!$P$34:$P$1000,'21'!$G$387:$G$1000,'FEED IN PK2'!F182,'21'!$F$387:$F$1000,'FEED IN PK2'!H182)</f>
        <v>#VALUE!</v>
      </c>
      <c r="AE182" s="62">
        <f>SUMIFS('22'!$P$3:$P$1000,'22'!$G$3:$G$1000,'FEED IN PK2'!F182,'22'!$F$3:$F$1000,'FEED IN PK2'!H182)</f>
        <v>0</v>
      </c>
      <c r="AF182" s="62">
        <f>SUMIFS('23'!$P$58:$P$999,'23'!$G$58:$G$999,'FEED IN PK2'!F182,'23'!$F$58:$F$999,'FEED IN PK2'!H182)</f>
        <v>0</v>
      </c>
      <c r="AG182" s="62">
        <f>SUMIFS('24'!$P$3:$P$1000,'24'!$G$3:$G$1000,'FEED IN PK2'!F182,'24'!$F$3:$F$1000,'FEED IN PK2'!H182)</f>
        <v>0</v>
      </c>
      <c r="AH182" s="62">
        <f>SUMIFS('25'!$P$237:$P$1000,'25'!$G$237:$G$1000,'FEED IN PK2'!F182,'25'!$F$237:$F$1000,'FEED IN PK2'!H182)</f>
        <v>0</v>
      </c>
      <c r="AI182" s="62">
        <f>SUMIFS('26'!$P$3:$P$1000,'26'!$G$3:$G$1000,'FEED IN PK2'!F182,'26'!$F$3:$F$1000,'FEED IN PK2'!H182)</f>
        <v>0</v>
      </c>
      <c r="AJ182" s="62">
        <f>SUMIFS('27'!$P$71:$P$1000,'27'!$G$71:$G$1000,'FEED IN PK2'!F182,'27'!$F$71:$F$1000,'FEED IN PK2'!H182)</f>
        <v>0</v>
      </c>
      <c r="AK182" s="62">
        <f>SUMIFS('28'!$P$3:$P$1000,'28'!$G$3:$G$1000,'FEED IN PK2'!F182,'28'!$F$3:$F$1000,'FEED IN PK2'!H182)</f>
        <v>0</v>
      </c>
      <c r="AL182" s="62">
        <f>SUMIFS('29'!$P$3:$P$1000,'29'!$G$3:$G$1000,'FEED IN PK2'!F182,'29'!$F$3:$F$1000,'FEED IN PK2'!H182)</f>
        <v>0</v>
      </c>
      <c r="AM182" s="62">
        <f>SUMIFS('30'!$P$3:$P$1000,'30'!$G$3:$G$1000,'FEED IN PK2'!F182,'30'!$F$3:$F$1000,'FEED IN PK2'!H182)</f>
        <v>0</v>
      </c>
      <c r="AN182" s="62">
        <f>SUMIFS('31'!$P$3:$P$1000,'31'!$G$3:$G$1000,'FEED IN PK2'!F182,'31'!$F$3:$F$1000,'FEED IN PK2'!H182)</f>
        <v>0</v>
      </c>
      <c r="AO182" s="50" t="e">
        <f t="shared" si="3"/>
        <v>#VALUE!</v>
      </c>
    </row>
    <row r="183" spans="2:41" ht="15.75" x14ac:dyDescent="0.25">
      <c r="B183" s="5">
        <v>7</v>
      </c>
      <c r="C183" s="33" t="s">
        <v>175</v>
      </c>
      <c r="D183" s="27" t="s">
        <v>34</v>
      </c>
      <c r="E183" s="34">
        <v>50</v>
      </c>
      <c r="F183" s="24" t="s">
        <v>175</v>
      </c>
      <c r="G183" s="9"/>
      <c r="H183" s="70" t="s">
        <v>251</v>
      </c>
      <c r="I183" s="27">
        <v>50</v>
      </c>
      <c r="J183" s="62">
        <f>SUMIFS('1'!$P$3:$P$1000,'1'!$G$3:$G$1000,'FEED IN PK2'!F183,'1'!$F$3:$F$1000,'FEED IN PK2'!H183)</f>
        <v>0</v>
      </c>
      <c r="K183" s="62">
        <f>SUMIFS('2'!$P$69:$P$1000,'2'!$G$69:$G$1000,'FEED IN PK2'!F183,'2'!$F$69:$F$1000,'FEED IN PK2'!H183)</f>
        <v>0</v>
      </c>
      <c r="L183" s="62">
        <f>SUMIFS('3'!$P$3:$P$1000,'3'!$G$3:$G$1000,'FEED IN PK2'!F183,'3'!$F$3:$F$1000,'FEED IN PK2'!H183)</f>
        <v>9500</v>
      </c>
      <c r="M183" s="62">
        <f>SUMIFS('4'!$P$69:$P$998,'4'!$G$69:$G$998,'FEED IN PK2'!F183,'4'!$F$69:$F$998,'FEED IN PK2'!H183)</f>
        <v>0</v>
      </c>
      <c r="N183" s="62">
        <f>SUMIFS('5'!$P$63:$P$1000,'5'!$G$63:$G$1000,'FEED IN PK2'!F183,'5'!$F$63:$F$1000,'FEED IN PK2'!H183)</f>
        <v>0</v>
      </c>
      <c r="O183" s="62">
        <f>SUMIFS('6'!$P$3:$P$1000,'6'!$G$3:$G$1000,'FEED IN PK2'!F183,'6'!$F$3:$F$1000,'FEED IN PK2'!H183)-O184</f>
        <v>0</v>
      </c>
      <c r="P183" s="62">
        <f>SUMIFS('7'!$P$3:$P$1000,'7'!$G$3:$G$1000,'FEED IN PK2'!F183,'7'!$F$3:$F$1000,'FEED IN PK2'!H183)</f>
        <v>0</v>
      </c>
      <c r="Q183" s="62">
        <f>SUMIFS('8'!$P$3:$P$1000,'8'!$G$3:$G$1000,'FEED IN PK2'!F183,'8'!$F$3:$F$1000,'FEED IN PK2'!H183)</f>
        <v>0</v>
      </c>
      <c r="R183" s="62">
        <f>SUMIFS('9'!$P$3:$P$1000,'9'!$G$3:$G$1000,'FEED IN PK2'!F183,'9'!$F$3:$F$1000,'FEED IN PK2'!H183)</f>
        <v>0</v>
      </c>
      <c r="S183" s="62">
        <f>SUMIFS('10'!$P$271:$P$998,'10'!$G$271:$G$998,'FEED IN PK2'!F183,'10'!$F$271:$F$998,'FEED IN PK2'!H183)</f>
        <v>0</v>
      </c>
      <c r="T183" s="62">
        <f>SUMIFS('11'!$P$3:$P$1000,'11'!$G$3:$G$1000,'FEED IN PK2'!F183,'11'!$F$3:$F$1000,'FEED IN PK2'!H183)</f>
        <v>0</v>
      </c>
      <c r="U183" s="62">
        <f>SUMIFS('12'!$P$3:$P$1000,'12'!$G$3:$G$1000,'FEED IN PK2'!F183,'12'!$F$3:$F$1000,'FEED IN PK2'!H183)</f>
        <v>0</v>
      </c>
      <c r="V183" s="62">
        <f>SUMIFS('13'!$P$3:$P$1000,'13'!$G$3:$G$1000,'FEED IN PK2'!F183,'13'!$F$3:$F$1000,'FEED IN PK2'!H183)</f>
        <v>0</v>
      </c>
      <c r="W183" s="62">
        <f>SUMIFS('14'!$P$3:$P$1000,'14'!$G$3:$G$1000,'FEED IN PK2'!F183,'14'!$F$3:$F$1000,'FEED IN PK2'!H183)</f>
        <v>0</v>
      </c>
      <c r="X183" s="62">
        <f>SUMIFS('15'!$P$3:$P$1000,'15'!$G$3:$G$1000,'FEED IN PK2'!F183,'15'!$F$3:$F$1000,'FEED IN PK2'!H183)</f>
        <v>0</v>
      </c>
      <c r="Y183" s="62">
        <f>SUMIFS('16'!$P$77:$P$1000,'16'!$G$77:$G$1000,'FEED IN PK2'!F183,'16'!$F$77:$F$1000,'FEED IN PK2'!H183)</f>
        <v>0</v>
      </c>
      <c r="Z183" s="62">
        <f>SUMIFS('17'!$P$77:$P$998,'17'!$G$77:$G$998,'FEED IN PK2'!F183,'17'!$F$77:$F$998,'FEED IN PK2'!H183)</f>
        <v>0</v>
      </c>
      <c r="AA183" s="62" t="e">
        <f>SUMIFS('18'!$P$3:$P$1000,'18'!$G$324:$G$1000,'FEED IN PK2'!F183,'18'!$F$324:$F$1000,'FEED IN PK2'!H183)</f>
        <v>#VALUE!</v>
      </c>
      <c r="AB183" s="62">
        <f>SUMIFS('19'!$P$3:$P$1000,'19'!$G$3:$G$1000,'FEED IN PK2'!F183,'19'!$F$3:$F$1000,'FEED IN PK2'!H183)</f>
        <v>0</v>
      </c>
      <c r="AC183" s="62" t="e">
        <f>SUMIFS('20'!$P$69:$P$1000,'20'!$G$580:$G$1000,'FEED IN PK2'!F183,'20'!$F$580:$F$1000,'FEED IN PK2'!H183)</f>
        <v>#VALUE!</v>
      </c>
      <c r="AD183" s="62" t="e">
        <f>SUMIFS('21'!$P$34:$P$1000,'21'!$G$387:$G$1000,'FEED IN PK2'!F183,'21'!$F$387:$F$1000,'FEED IN PK2'!H183)</f>
        <v>#VALUE!</v>
      </c>
      <c r="AE183" s="62">
        <f>SUMIFS('22'!$P$3:$P$1000,'22'!$G$3:$G$1000,'FEED IN PK2'!F183,'22'!$F$3:$F$1000,'FEED IN PK2'!H183)</f>
        <v>0</v>
      </c>
      <c r="AF183" s="62">
        <f>SUMIFS('23'!$P$58:$P$999,'23'!$G$58:$G$999,'FEED IN PK2'!F183,'23'!$F$58:$F$999,'FEED IN PK2'!H183)</f>
        <v>0</v>
      </c>
      <c r="AG183" s="62">
        <f>SUMIFS('24'!$P$3:$P$1000,'24'!$G$3:$G$1000,'FEED IN PK2'!F183,'24'!$F$3:$F$1000,'FEED IN PK2'!H183)</f>
        <v>0</v>
      </c>
      <c r="AH183" s="62">
        <f>SUMIFS('25'!$P$237:$P$1000,'25'!$G$237:$G$1000,'FEED IN PK2'!F183,'25'!$F$237:$F$1000,'FEED IN PK2'!H183)</f>
        <v>0</v>
      </c>
      <c r="AI183" s="62">
        <f>SUMIFS('26'!$P$3:$P$1000,'26'!$G$3:$G$1000,'FEED IN PK2'!F183,'26'!$F$3:$F$1000,'FEED IN PK2'!H183)</f>
        <v>0</v>
      </c>
      <c r="AJ183" s="62">
        <f>SUMIFS('27'!$P$71:$P$1000,'27'!$G$71:$G$1000,'FEED IN PK2'!F183,'27'!$F$71:$F$1000,'FEED IN PK2'!H183)</f>
        <v>0</v>
      </c>
      <c r="AK183" s="62">
        <f>SUMIFS('28'!$P$3:$P$1000,'28'!$G$3:$G$1000,'FEED IN PK2'!F183,'28'!$F$3:$F$1000,'FEED IN PK2'!H183)</f>
        <v>0</v>
      </c>
      <c r="AL183" s="62">
        <f>SUMIFS('29'!$P$3:$P$1000,'29'!$G$3:$G$1000,'FEED IN PK2'!F183,'29'!$F$3:$F$1000,'FEED IN PK2'!H183)</f>
        <v>0</v>
      </c>
      <c r="AM183" s="62">
        <f>SUMIFS('30'!$P$3:$P$1000,'30'!$G$3:$G$1000,'FEED IN PK2'!F183,'30'!$F$3:$F$1000,'FEED IN PK2'!H183)</f>
        <v>0</v>
      </c>
      <c r="AN183" s="62">
        <f>SUMIFS('31'!$P$3:$P$1000,'31'!$G$3:$G$1000,'FEED IN PK2'!F183,'31'!$F$3:$F$1000,'FEED IN PK2'!H183)</f>
        <v>0</v>
      </c>
      <c r="AO183" s="50" t="e">
        <f t="shared" si="3"/>
        <v>#VALUE!</v>
      </c>
    </row>
    <row r="184" spans="2:41" ht="15.75" x14ac:dyDescent="0.25">
      <c r="B184" s="5">
        <v>8</v>
      </c>
      <c r="C184" s="33" t="s">
        <v>176</v>
      </c>
      <c r="D184" s="27" t="s">
        <v>177</v>
      </c>
      <c r="E184" s="34">
        <v>50</v>
      </c>
      <c r="F184" s="24" t="s">
        <v>175</v>
      </c>
      <c r="G184" s="9" t="s">
        <v>173</v>
      </c>
      <c r="H184" s="70" t="s">
        <v>251</v>
      </c>
      <c r="I184" s="27">
        <v>50</v>
      </c>
      <c r="J184" s="62">
        <f>SUMIFS('1'!$P$3:$P$1000,'1'!$G$3:$G$1000,'FEED IN PK2'!F184,'1'!$F$3:$F$1000,'FEED IN PK2'!H184,'1'!$I$3:$I$1000,'FEED IN PK2'!G184)</f>
        <v>0</v>
      </c>
      <c r="K184" s="62">
        <f>SUMIFS('2'!$P$69:$P$1000,'2'!$G$69:$G$1000,'FEED IN PK2'!F184,'2'!$F$69:$F$1000,'FEED IN PK2'!H184,'2'!$I$69:$I$1000,'FEED IN PK2'!G184)</f>
        <v>0</v>
      </c>
      <c r="L184" s="62">
        <f>SUMIFS('3'!$P$3:$P$1000,'3'!$G$3:$G$1000,'FEED IN PK2'!F184,'3'!$F$3:$F$1000,'FEED IN PK2'!H184,'3'!$I$3:$I$1000,'FEED IN PK2'!G184)</f>
        <v>0</v>
      </c>
      <c r="M184" s="62">
        <f>SUMIFS('4'!$P$69:$P$998,'4'!$G$69:$G$998,'FEED IN PK2'!F184,'4'!$F$69:$F$998,'FEED IN PK2'!H184,'4'!$I$69:$I$998,'FEED IN PK2'!G184)</f>
        <v>0</v>
      </c>
      <c r="N184" s="62">
        <f>SUMIFS('5'!$P$63:$P$1000,'5'!$G$63:$G$1000,'FEED IN PK2'!F184,'5'!$F$63:$F$1000,'FEED IN PK2'!H184,'5'!$I$63:$I$1000,'FEED IN PK2'!G184)</f>
        <v>0</v>
      </c>
      <c r="O184" s="62">
        <f>SUMIFS('6'!$P$3:$P$1000,'6'!$G$3:$G$1000,'FEED IN PK2'!F184,'6'!$F$3:$F$1000,'FEED IN PK2'!H184,'6'!$I$3:$I$1000,'FEED IN PK2'!G184)</f>
        <v>0</v>
      </c>
      <c r="P184" s="62">
        <f>SUMIFS('7'!$P$3:$P$1000,'7'!$G$3:$G$1000,'FEED IN PK2'!F184,'7'!$F$3:$F$1000,'FEED IN PK2'!H184,'7'!$I$3:$I$1000,'FEED IN PK2'!G184)</f>
        <v>0</v>
      </c>
      <c r="Q184" s="62">
        <f>SUMIFS('8'!$P$3:$P$1000,'8'!$G$3:$G$1000,'FEED IN PK2'!F184,'8'!$F$3:$F$1000,'FEED IN PK2'!H184,'8'!$I$3:$I$1000,'FEED IN PK2'!G184)</f>
        <v>0</v>
      </c>
      <c r="R184" s="62">
        <f>SUMIFS('9'!$P$3:$P$1000,'9'!$G$3:$G$1000,'FEED IN PK2'!F184,'9'!$F$3:$F$1000,'FEED IN PK2'!H184,'9'!$I$3:$I$1000,'FEED IN PK2'!G184)</f>
        <v>0</v>
      </c>
      <c r="S184" s="62">
        <f>SUMIFS('10'!$P$271:$P$998,'10'!$G$271:$G$998,'FEED IN PK2'!F184,'10'!$F$271:$F$998,'FEED IN PK2'!H184,'10'!$I$271:$I$998,'FEED IN PK2'!G184)</f>
        <v>0</v>
      </c>
      <c r="T184" s="62">
        <f>SUMIFS('11'!$P$3:$P$1000,'11'!$G$3:$G$1000,'FEED IN PK2'!F184,'11'!$F$3:$F$1000,'FEED IN PK2'!H184,'11'!$I$3:$I$1000,'FEED IN PK2'!G184)</f>
        <v>0</v>
      </c>
      <c r="U184" s="62">
        <f>SUMIFS('12'!$P$3:$P$1000,'12'!$G$3:$G$1000,'FEED IN PK2'!F184,'12'!$F$3:$F$1000,'FEED IN PK2'!H184,'12'!$I$3:$I$1000,'FEED IN PK2'!G184)</f>
        <v>0</v>
      </c>
      <c r="V184" s="62">
        <f>SUMIFS('13'!$P$3:$P$1000,'13'!$G$3:$G$1000,'FEED IN PK2'!F184,'13'!$F$3:$F$1000,'FEED IN PK2'!H184,'13'!$I$3:$I$1000,'FEED IN PK2'!G184)</f>
        <v>0</v>
      </c>
      <c r="W184" s="62">
        <f>SUMIFS('14'!$P$3:$P$1000,'14'!$G$3:$G$1000,'FEED IN PK2'!F184,'14'!$F$3:$F$1000,'FEED IN PK2'!H184,'14'!$I$3:$I$1000,'FEED IN PK2'!G184)</f>
        <v>0</v>
      </c>
      <c r="X184" s="62">
        <f>SUMIFS('15'!$P$3:$P$1000,'15'!$G$3:$G$1000,'FEED IN PK2'!F184,'15'!$F$3:$F$1000,'FEED IN PK2'!H184,'15'!$I$3:$I$1000,'FEED IN PK2'!G184)</f>
        <v>0</v>
      </c>
      <c r="Y184" s="62">
        <f>SUMIFS('16'!$P$77:$P$1000,'16'!$G$77:$G$1000,'FEED IN PK2'!F184,'16'!$F$77:$F$1000,'FEED IN PK2'!H184,'16'!$I$77:$I$1000,'FEED IN PK2'!G184)</f>
        <v>0</v>
      </c>
      <c r="Z184" s="62">
        <f>SUMIFS('17'!$P$77:$P$998,'17'!$G$77:$G$998,'FEED IN PK2'!F184,'17'!$F$77:$F$998,'FEED IN PK2'!H184,'17'!$I$77:$I$998,'FEED IN PK2'!G184)</f>
        <v>0</v>
      </c>
      <c r="AA184" s="62" t="e">
        <f>SUMIFS('18'!$P$3:$P$1000,'18'!$G$324:$G$1000,'FEED IN PK2'!F184,'18'!$F$324:$F$1000,'FEED IN PK2'!H184,'18'!$I$324:$I$1000,'FEED IN PK2'!G184)</f>
        <v>#VALUE!</v>
      </c>
      <c r="AB184" s="62">
        <f>SUMIFS('19'!$P$3:$P$1000,'19'!$G$3:$G$1000,'FEED IN PK2'!F184,'19'!$F$3:$F$1000,'FEED IN PK2'!H184,'19'!$I$3:$I$1000,'FEED IN PK2'!G184)</f>
        <v>0</v>
      </c>
      <c r="AC184" s="62" t="e">
        <f>SUMIFS('20'!$P$69:$P$1000,'20'!$G$580:$G$1000,'FEED IN PK2'!F184,'20'!$F$580:$F$1000,'FEED IN PK2'!H184,'20'!$I$580:$I$1000,'FEED IN PK2'!G184)</f>
        <v>#VALUE!</v>
      </c>
      <c r="AD184" s="62" t="e">
        <f>SUMIFS('21'!$P$34:$P$1000,'21'!$G$387:$G$1000,'FEED IN PK2'!F184,'21'!$F$387:$F$1000,'FEED IN PK2'!H184,'21'!$I$387:$I$1000,'FEED IN PK2'!G184)</f>
        <v>#VALUE!</v>
      </c>
      <c r="AE184" s="62">
        <f>SUMIFS('22'!$P$3:$P$1000,'22'!$G$3:$G$1000,'FEED IN PK2'!F184,'22'!$F$3:$F$1000,'FEED IN PK2'!H184,'22'!$I$3:$I$1000,'FEED IN PK2'!G184)</f>
        <v>0</v>
      </c>
      <c r="AF184" s="62">
        <f>SUMIFS('23'!$P$58:$P$999,'23'!$G$58:$G$999,'FEED IN PK2'!F184,'23'!$F$58:$F$999,'FEED IN PK2'!H184,'23'!$I$58:$I$999,'FEED IN PK2'!G184)</f>
        <v>0</v>
      </c>
      <c r="AG184" s="62">
        <f>SUMIFS('24'!$P$3:$P$1000,'24'!$G$3:$G$1000,'FEED IN PK2'!F184,'24'!$F$3:$F$1000,'FEED IN PK2'!H184,'24'!$I$3:$I$1000,'FEED IN PK2'!G184)</f>
        <v>0</v>
      </c>
      <c r="AH184" s="62">
        <f>SUMIFS('25'!$P$237:$P$1000,'25'!$G$237:$G$1000,'FEED IN PK2'!F184,'25'!$F$237:$F$1000,'FEED IN PK2'!H184,'25'!$I$237:$I$1000,'FEED IN PK2'!G184)</f>
        <v>0</v>
      </c>
      <c r="AI184" s="62">
        <f>SUMIFS('26'!$P$3:$P$1000,'26'!$G$3:$G$1000,'FEED IN PK2'!F184,'26'!$F$3:$F$1000,'FEED IN PK2'!H184,'26'!$I$3:$I$1000,'FEED IN PK2'!G184)</f>
        <v>0</v>
      </c>
      <c r="AJ184" s="62">
        <f>SUMIFS('27'!$P$71:$P$1000,'27'!$G$71:$G$1000,'FEED IN PK2'!F184,'27'!$F$71:$F$1000,'FEED IN PK2'!H184,'27'!$I$71:$I$1000,'FEED IN PK2'!G184)</f>
        <v>0</v>
      </c>
      <c r="AK184" s="62">
        <f>SUMIFS('28'!$P$3:$P$1000,'28'!$G$3:$G$1000,'FEED IN PK2'!F184,'28'!$F$3:$F$1000,'FEED IN PK2'!H184,'28'!$I$3:$I$1000,'FEED IN PK2'!G184)</f>
        <v>0</v>
      </c>
      <c r="AL184" s="62">
        <f>SUMIFS('29'!$P$3:$P$1000,'29'!$G$3:$G$1000,'FEED IN PK2'!F184,'29'!$F$3:$F$1000,'FEED IN PK2'!H184,'29'!$I$3:$I$1000,'FEED IN PK2'!G184)</f>
        <v>0</v>
      </c>
      <c r="AM184" s="62">
        <f>SUMIFS('30'!$P$3:$P$1000,'30'!$G$3:$G$1000,'FEED IN PK2'!F184,'30'!$F$3:$F$1000,'FEED IN PK2'!H184,'30'!$I$3:$I$1000,'FEED IN PK2'!G184)</f>
        <v>0</v>
      </c>
      <c r="AN184" s="62">
        <f>SUMIFS('31'!$P$3:$P$1000,'31'!$G$3:$G$1000,'FEED IN PK2'!F184,'31'!$F$3:$F$1000,'FEED IN PK2'!H184,'31'!$I$3:$I$1000,'FEED IN PK2'!G184)</f>
        <v>0</v>
      </c>
      <c r="AO184" s="50" t="e">
        <f t="shared" si="3"/>
        <v>#VALUE!</v>
      </c>
    </row>
    <row r="185" spans="2:41" ht="15.75" x14ac:dyDescent="0.25">
      <c r="B185" s="5">
        <v>9</v>
      </c>
      <c r="C185" s="33" t="s">
        <v>179</v>
      </c>
      <c r="D185" s="27" t="s">
        <v>18</v>
      </c>
      <c r="E185" s="34">
        <v>50</v>
      </c>
      <c r="F185" s="24" t="s">
        <v>179</v>
      </c>
      <c r="G185" s="9"/>
      <c r="H185" s="70" t="s">
        <v>251</v>
      </c>
      <c r="I185" s="27">
        <v>50</v>
      </c>
      <c r="J185" s="62">
        <f>SUMIFS('1'!$P$3:$P$1000,'1'!$G$3:$G$1000,'FEED IN PK2'!F185,'1'!$F$3:$F$1000,'FEED IN PK2'!H185)</f>
        <v>0</v>
      </c>
      <c r="K185" s="62">
        <f>SUMIFS('2'!$P$69:$P$1000,'2'!$G$69:$G$1000,'FEED IN PK2'!F185,'2'!$F$69:$F$1000,'FEED IN PK2'!H185)</f>
        <v>0</v>
      </c>
      <c r="L185" s="62">
        <f>SUMIFS('3'!$P$3:$P$1000,'3'!$G$3:$G$1000,'FEED IN PK2'!F185,'3'!$F$3:$F$1000,'FEED IN PK2'!H185)-L186-L187-L188</f>
        <v>0</v>
      </c>
      <c r="M185" s="62">
        <f>SUMIFS('4'!$P$69:$P$998,'4'!$G$69:$G$998,'FEED IN PK2'!F185,'4'!$F$69:$F$998,'FEED IN PK2'!H185)-M186-M187-M188</f>
        <v>0</v>
      </c>
      <c r="N185" s="62">
        <f>SUMIFS('5'!$P$63:$P$1000,'5'!$G$63:$G$1000,'FEED IN PK2'!F185,'5'!$F$63:$F$1000,'FEED IN PK2'!H185)</f>
        <v>0</v>
      </c>
      <c r="O185" s="62">
        <f>SUMIFS('6'!$P$3:$P$1000,'6'!$G$3:$G$1000,'FEED IN PK2'!F185,'6'!$F$3:$F$1000,'FEED IN PK2'!H185)-O186-O187-O188</f>
        <v>0</v>
      </c>
      <c r="P185" s="62">
        <f>SUMIFS('7'!$P$3:$P$1000,'7'!$G$3:$G$1000,'FEED IN PK2'!F185,'7'!$F$3:$F$1000,'FEED IN PK2'!H185)-P186-P187</f>
        <v>0</v>
      </c>
      <c r="Q185" s="62">
        <f>SUMIFS('8'!$P$3:$P$1000,'8'!$G$3:$G$1000,'FEED IN PK2'!F185,'8'!$F$3:$F$1000,'FEED IN PK2'!H185)-Q186-Q187-Q188</f>
        <v>0</v>
      </c>
      <c r="R185" s="62">
        <f>SUMIFS('9'!$P$3:$P$1000,'9'!$G$3:$G$1000,'FEED IN PK2'!F185,'9'!$F$3:$F$1000,'FEED IN PK2'!H185)-R186-R187-R188</f>
        <v>0</v>
      </c>
      <c r="S185" s="62">
        <f>SUMIFS('10'!$P$271:$P$998,'10'!$G$271:$G$998,'FEED IN PK2'!F185,'10'!$F$271:$F$998,'FEED IN PK2'!H185)-S186-S187-S188</f>
        <v>0</v>
      </c>
      <c r="T185" s="62">
        <f>SUMIFS('11'!$P$3:$P$1000,'11'!$G$3:$G$1000,'FEED IN PK2'!F185,'11'!$F$3:$F$1000,'FEED IN PK2'!H185)-T186-T187-T188</f>
        <v>23750</v>
      </c>
      <c r="U185" s="62">
        <f>SUMIFS('12'!$P$3:$P$1000,'12'!$G$3:$G$1000,'FEED IN PK2'!F185,'12'!$F$3:$F$1000,'FEED IN PK2'!H185)</f>
        <v>0</v>
      </c>
      <c r="V185" s="62">
        <f>SUMIFS('13'!$P$3:$P$1000,'13'!$G$3:$G$1000,'FEED IN PK2'!F185,'13'!$F$3:$F$1000,'FEED IN PK2'!H185)-V186-V187-V188</f>
        <v>86400</v>
      </c>
      <c r="W185" s="62">
        <f>SUMIFS('14'!$P$3:$P$1000,'14'!$G$3:$G$1000,'FEED IN PK2'!F185,'14'!$F$3:$F$1000,'FEED IN PK2'!H185)-W186-W187-W188</f>
        <v>163900</v>
      </c>
      <c r="X185" s="62">
        <f>SUMIFS('15'!$P$3:$P$1000,'15'!$G$3:$G$1000,'FEED IN PK2'!F185,'15'!$F$3:$F$1000,'FEED IN PK2'!H185)</f>
        <v>0</v>
      </c>
      <c r="Y185" s="62">
        <f>SUMIFS('16'!$P$77:$P$1000,'16'!$G$77:$G$1000,'FEED IN PK2'!F185,'16'!$F$77:$F$1000,'FEED IN PK2'!H185)-Y186-Y187-Y188</f>
        <v>0</v>
      </c>
      <c r="Z185" s="62">
        <f>SUMIFS('17'!$P$77:$P$998,'17'!$G$77:$G$998,'FEED IN PK2'!F185,'17'!$F$77:$F$998,'FEED IN PK2'!H185)-Z186-Z187-Z188</f>
        <v>0</v>
      </c>
      <c r="AA185" s="62" t="e">
        <f>SUMIFS('18'!$P$3:$P$1000,'18'!$G$324:$G$1000,'FEED IN PK2'!F185,'18'!$F$324:$F$1000,'FEED IN PK2'!H185)</f>
        <v>#VALUE!</v>
      </c>
      <c r="AB185" s="62">
        <f>SUMIFS('19'!$P$3:$P$1000,'19'!$G$3:$G$1000,'FEED IN PK2'!F185,'19'!$F$3:$F$1000,'FEED IN PK2'!H185)</f>
        <v>0</v>
      </c>
      <c r="AC185" s="62" t="e">
        <f>SUMIFS('20'!$P$69:$P$1000,'20'!$G$580:$G$1000,'FEED IN PK2'!F185,'20'!$F$580:$F$1000,'FEED IN PK2'!H185)</f>
        <v>#VALUE!</v>
      </c>
      <c r="AD185" s="62" t="e">
        <f>SUMIFS('21'!$P$34:$P$1000,'21'!$G$387:$G$1000,'FEED IN PK2'!F185,'21'!$F$387:$F$1000,'FEED IN PK2'!H185)</f>
        <v>#VALUE!</v>
      </c>
      <c r="AE185" s="62">
        <f>SUMIFS('22'!$P$3:$P$1000,'22'!$G$3:$G$1000,'FEED IN PK2'!F185,'22'!$F$3:$F$1000,'FEED IN PK2'!H185)-AE186-AE187-AE188</f>
        <v>0</v>
      </c>
      <c r="AF185" s="62">
        <f>SUMIFS('23'!$P$58:$P$999,'23'!$G$58:$G$999,'FEED IN PK2'!F185,'23'!$F$58:$F$999,'FEED IN PK2'!H185)-AF186-AF187-AF188</f>
        <v>0</v>
      </c>
      <c r="AG185" s="62">
        <f>SUMIFS('24'!$P$3:$P$1000,'24'!$G$3:$G$1000,'FEED IN PK2'!F185,'24'!$F$3:$F$1000,'FEED IN PK2'!H185)-AG186-AG187-AG188</f>
        <v>0</v>
      </c>
      <c r="AH185" s="62">
        <f>SUMIFS('25'!$P$237:$P$1000,'25'!$G$237:$G$1000,'FEED IN PK2'!F185,'25'!$F$237:$F$1000,'FEED IN PK2'!H185)-AH186-AH187-AH188</f>
        <v>0</v>
      </c>
      <c r="AI185" s="62">
        <f>SUMIFS('26'!$P$3:$P$1000,'26'!$G$3:$G$1000,'FEED IN PK2'!F185,'26'!$F$3:$F$1000,'FEED IN PK2'!H185)-AI186-AI187-AI188</f>
        <v>0</v>
      </c>
      <c r="AJ185" s="62">
        <f>SUMIFS('27'!$P$71:$P$1000,'27'!$G$71:$G$1000,'FEED IN PK2'!F185,'27'!$F$71:$F$1000,'FEED IN PK2'!H185)-AJ186-AJ187-AJ188</f>
        <v>0</v>
      </c>
      <c r="AK185" s="62">
        <f>SUMIFS('28'!$P$3:$P$1000,'28'!$G$3:$G$1000,'FEED IN PK2'!F185,'28'!$F$3:$F$1000,'FEED IN PK2'!H185)-AK186-AK187-AK188</f>
        <v>0</v>
      </c>
      <c r="AL185" s="62">
        <f>SUMIFS('29'!$P$3:$P$1000,'29'!$G$3:$G$1000,'FEED IN PK2'!F185,'29'!$F$3:$F$1000,'FEED IN PK2'!H185)</f>
        <v>0</v>
      </c>
      <c r="AM185" s="62">
        <f>SUMIFS('30'!$P$3:$P$1000,'30'!$G$3:$G$1000,'FEED IN PK2'!F185,'30'!$F$3:$F$1000,'FEED IN PK2'!H185)</f>
        <v>0</v>
      </c>
      <c r="AN185" s="62">
        <f>SUMIFS('31'!$P$3:$P$1000,'31'!$G$3:$G$1000,'FEED IN PK2'!F185,'31'!$F$3:$F$1000,'FEED IN PK2'!H185)</f>
        <v>0</v>
      </c>
      <c r="AO185" s="50" t="e">
        <f t="shared" si="3"/>
        <v>#VALUE!</v>
      </c>
    </row>
    <row r="186" spans="2:41" ht="15.75" x14ac:dyDescent="0.25">
      <c r="B186" s="5">
        <v>10</v>
      </c>
      <c r="C186" s="33" t="s">
        <v>180</v>
      </c>
      <c r="D186" s="27" t="s">
        <v>18</v>
      </c>
      <c r="E186" s="34">
        <v>50</v>
      </c>
      <c r="F186" s="24" t="s">
        <v>179</v>
      </c>
      <c r="G186" s="9" t="s">
        <v>182</v>
      </c>
      <c r="H186" s="70" t="s">
        <v>251</v>
      </c>
      <c r="I186" s="27">
        <v>50</v>
      </c>
      <c r="J186" s="62">
        <f>SUMIFS('1'!$P$3:$P$1000,'1'!$G$3:$G$1000,'FEED IN PK2'!F186,'1'!$F$3:$F$1000,'FEED IN PK2'!H186,'1'!$I$3:$I$1000,'FEED IN PK2'!G186)</f>
        <v>0</v>
      </c>
      <c r="K186" s="62">
        <f>SUMIFS('2'!$P$69:$P$1000,'2'!$G$69:$G$1000,'FEED IN PK2'!F186,'2'!$F$69:$F$1000,'FEED IN PK2'!H186,'2'!$I$69:$I$1000,'FEED IN PK2'!G186)</f>
        <v>0</v>
      </c>
      <c r="L186" s="62">
        <f>SUMIFS('3'!$P$3:$P$1000,'3'!$G$3:$G$1000,'FEED IN PK2'!F186,'3'!$F$3:$F$1000,'FEED IN PK2'!H186,'3'!$I$3:$I$1000,'FEED IN PK2'!G186)</f>
        <v>0</v>
      </c>
      <c r="M186" s="62">
        <f>SUMIFS('4'!$P$69:$P$998,'4'!$G$69:$G$998,'FEED IN PK2'!F186,'4'!$F$69:$F$998,'FEED IN PK2'!H186,'4'!$I$69:$I$998,'FEED IN PK2'!G186)</f>
        <v>0</v>
      </c>
      <c r="N186" s="62">
        <f>SUMIFS('5'!$P$63:$P$1000,'5'!$G$63:$G$1000,'FEED IN PK2'!F186,'5'!$F$63:$F$1000,'FEED IN PK2'!H186,'5'!$I$63:$I$1000,'FEED IN PK2'!G186)</f>
        <v>0</v>
      </c>
      <c r="O186" s="62">
        <f>SUMIFS('6'!$P$3:$P$1000,'6'!$G$3:$G$1000,'FEED IN PK2'!F186,'6'!$F$3:$F$1000,'FEED IN PK2'!H186,'6'!$I$3:$I$1000,'FEED IN PK2'!G186)</f>
        <v>0</v>
      </c>
      <c r="P186" s="62">
        <f>SUMIFS('7'!$P$3:$P$1000,'7'!$G$3:$G$1000,'FEED IN PK2'!F186,'7'!$F$3:$F$1000,'FEED IN PK2'!H186,'7'!$I$3:$I$1000,'FEED IN PK2'!G186)</f>
        <v>0</v>
      </c>
      <c r="Q186" s="62">
        <f>SUMIFS('8'!$P$3:$P$1000,'8'!$G$3:$G$1000,'FEED IN PK2'!F186,'8'!$F$3:$F$1000,'FEED IN PK2'!H186,'8'!$I$3:$I$1000,'FEED IN PK2'!G186)</f>
        <v>0</v>
      </c>
      <c r="R186" s="62">
        <f>SUMIFS('9'!$P$3:$P$1000,'9'!$G$3:$G$1000,'FEED IN PK2'!F186,'9'!$F$3:$F$1000,'FEED IN PK2'!H186,'9'!$I$3:$I$1000,'FEED IN PK2'!G186)</f>
        <v>0</v>
      </c>
      <c r="S186" s="62">
        <f>SUMIFS('10'!$P$271:$P$998,'10'!$G$271:$G$998,'FEED IN PK2'!F186,'10'!$F$271:$F$998,'FEED IN PK2'!H186,'10'!$I$271:$I$998,'FEED IN PK2'!G186)</f>
        <v>0</v>
      </c>
      <c r="T186" s="62">
        <f>SUMIFS('11'!$P$3:$P$1000,'11'!$G$3:$G$1000,'FEED IN PK2'!F186,'11'!$F$3:$F$1000,'FEED IN PK2'!H186,'11'!$I$3:$I$1000,'FEED IN PK2'!G186)</f>
        <v>0</v>
      </c>
      <c r="U186" s="62">
        <f>SUMIFS('12'!$P$3:$P$1000,'12'!$G$3:$G$1000,'FEED IN PK2'!F186,'12'!$F$3:$F$1000,'FEED IN PK2'!H186,'12'!$I$3:$I$1000,'FEED IN PK2'!G186)</f>
        <v>0</v>
      </c>
      <c r="V186" s="62">
        <f>SUMIFS('13'!$P$3:$P$1000,'13'!$G$3:$G$1000,'FEED IN PK2'!F186,'13'!$F$3:$F$1000,'FEED IN PK2'!H186,'13'!$I$3:$I$1000,'FEED IN PK2'!G186)</f>
        <v>0</v>
      </c>
      <c r="W186" s="62">
        <f>SUMIFS('14'!$P$3:$P$1000,'14'!$G$3:$G$1000,'FEED IN PK2'!F186,'14'!$F$3:$F$1000,'FEED IN PK2'!H186,'14'!$I$3:$I$1000,'FEED IN PK2'!G186)</f>
        <v>0</v>
      </c>
      <c r="X186" s="62">
        <f>SUMIFS('15'!$P$3:$P$1000,'15'!$G$3:$G$1000,'FEED IN PK2'!F186,'15'!$F$3:$F$1000,'FEED IN PK2'!H186,'15'!$I$3:$I$1000,'FEED IN PK2'!G186)</f>
        <v>0</v>
      </c>
      <c r="Y186" s="62">
        <f>SUMIFS('16'!$P$77:$P$1000,'16'!$G$77:$G$1000,'FEED IN PK2'!F186,'16'!$F$77:$F$1000,'FEED IN PK2'!H186,'16'!$I$77:$I$1000,'FEED IN PK2'!G186)</f>
        <v>0</v>
      </c>
      <c r="Z186" s="62">
        <f>SUMIFS('17'!$P$77:$P$998,'17'!$G$77:$G$998,'FEED IN PK2'!F186,'17'!$F$77:$F$998,'FEED IN PK2'!H186,'17'!$I$77:$I$998,'FEED IN PK2'!G186)</f>
        <v>0</v>
      </c>
      <c r="AA186" s="62" t="e">
        <f>SUMIFS('18'!$P$3:$P$1000,'18'!$G$324:$G$1000,'FEED IN PK2'!F186,'18'!$F$324:$F$1000,'FEED IN PK2'!H186,'18'!$I$324:$I$1000,'FEED IN PK2'!G186)</f>
        <v>#VALUE!</v>
      </c>
      <c r="AB186" s="62">
        <f>SUMIFS('19'!$P$3:$P$1000,'19'!$G$3:$G$1000,'FEED IN PK2'!F186,'19'!$F$3:$F$1000,'FEED IN PK2'!H186,'19'!$I$3:$I$1000,'FEED IN PK2'!G186)</f>
        <v>0</v>
      </c>
      <c r="AC186" s="62" t="e">
        <f>SUMIFS('20'!$P$69:$P$1000,'20'!$G$580:$G$1000,'FEED IN PK2'!F186,'20'!$F$580:$F$1000,'FEED IN PK2'!H186,'20'!$I$580:$I$1000,'FEED IN PK2'!G186)</f>
        <v>#VALUE!</v>
      </c>
      <c r="AD186" s="62" t="e">
        <f>SUMIFS('21'!$P$34:$P$1000,'21'!$G$387:$G$1000,'FEED IN PK2'!F186,'21'!$F$387:$F$1000,'FEED IN PK2'!H186,'21'!$I$387:$I$1000,'FEED IN PK2'!G186)</f>
        <v>#VALUE!</v>
      </c>
      <c r="AE186" s="62">
        <f>SUMIFS('22'!$P$3:$P$1000,'22'!$G$3:$G$1000,'FEED IN PK2'!F186,'22'!$F$3:$F$1000,'FEED IN PK2'!H186,'22'!$I$3:$I$1000,'FEED IN PK2'!G186)</f>
        <v>0</v>
      </c>
      <c r="AF186" s="62">
        <f>SUMIFS('23'!$P$58:$P$999,'23'!$G$58:$G$999,'FEED IN PK2'!F186,'23'!$F$58:$F$999,'FEED IN PK2'!H186,'23'!$I$58:$I$999,'FEED IN PK2'!G186)</f>
        <v>0</v>
      </c>
      <c r="AG186" s="62">
        <f>SUMIFS('24'!$P$3:$P$1000,'24'!$G$3:$G$1000,'FEED IN PK2'!F186,'24'!$F$3:$F$1000,'FEED IN PK2'!H186,'24'!$I$3:$I$1000,'FEED IN PK2'!G186)</f>
        <v>0</v>
      </c>
      <c r="AH186" s="62">
        <f>SUMIFS('25'!$P$237:$P$1000,'25'!$G$237:$G$1000,'FEED IN PK2'!F186,'25'!$F$237:$F$1000,'FEED IN PK2'!H186,'25'!$I$237:$I$1000,'FEED IN PK2'!G186)</f>
        <v>0</v>
      </c>
      <c r="AI186" s="62">
        <f>SUMIFS('26'!$P$3:$P$1000,'26'!$G$3:$G$1000,'FEED IN PK2'!F186,'26'!$F$3:$F$1000,'FEED IN PK2'!H186,'26'!$I$3:$I$1000,'FEED IN PK2'!G186)</f>
        <v>0</v>
      </c>
      <c r="AJ186" s="62">
        <f>SUMIFS('27'!$P$71:$P$1000,'27'!$G$71:$G$1000,'FEED IN PK2'!F186,'27'!$F$71:$F$1000,'FEED IN PK2'!H186,'27'!$I$71:$I$1000,'FEED IN PK2'!G186)</f>
        <v>0</v>
      </c>
      <c r="AK186" s="62">
        <f>SUMIFS('28'!$P$3:$P$1000,'28'!$G$3:$G$1000,'FEED IN PK2'!F186,'28'!$F$3:$F$1000,'FEED IN PK2'!H186,'28'!$I$3:$I$1000,'FEED IN PK2'!G186)</f>
        <v>0</v>
      </c>
      <c r="AL186" s="62">
        <f>SUMIFS('29'!$P$3:$P$1000,'29'!$G$3:$G$1000,'FEED IN PK2'!F186,'29'!$F$3:$F$1000,'FEED IN PK2'!H186,'29'!$I$3:$I$1000,'FEED IN PK2'!G186)</f>
        <v>0</v>
      </c>
      <c r="AM186" s="62">
        <f>SUMIFS('30'!$P$3:$P$1000,'30'!$G$3:$G$1000,'FEED IN PK2'!F186,'30'!$F$3:$F$1000,'FEED IN PK2'!H186,'30'!$I$3:$I$1000,'FEED IN PK2'!G186)</f>
        <v>0</v>
      </c>
      <c r="AN186" s="62">
        <f>SUMIFS('31'!$P$3:$P$1000,'31'!$G$3:$G$1000,'FEED IN PK2'!F186,'31'!$F$3:$F$1000,'FEED IN PK2'!H186,'31'!$I$3:$I$1000,'FEED IN PK2'!G186)</f>
        <v>0</v>
      </c>
      <c r="AO186" s="50" t="e">
        <f t="shared" si="3"/>
        <v>#VALUE!</v>
      </c>
    </row>
    <row r="187" spans="2:41" ht="15.75" x14ac:dyDescent="0.25">
      <c r="B187" s="5">
        <v>11</v>
      </c>
      <c r="C187" s="33" t="s">
        <v>183</v>
      </c>
      <c r="D187" s="27" t="s">
        <v>18</v>
      </c>
      <c r="E187" s="34">
        <v>51</v>
      </c>
      <c r="F187" s="24" t="s">
        <v>179</v>
      </c>
      <c r="G187" s="9" t="s">
        <v>184</v>
      </c>
      <c r="H187" s="70" t="s">
        <v>251</v>
      </c>
      <c r="I187" s="27">
        <v>50</v>
      </c>
      <c r="J187" s="62">
        <f>SUMIFS('1'!$P$3:$P$1000,'1'!$G$3:$G$1000,'FEED IN PK2'!F187,'1'!$F$3:$F$1000,'FEED IN PK2'!H187,'1'!$I$3:$I$1000,'FEED IN PK2'!G187)</f>
        <v>0</v>
      </c>
      <c r="K187" s="62">
        <f>SUMIFS('2'!$P$69:$P$1000,'2'!$G$69:$G$1000,'FEED IN PK2'!F187,'2'!$F$69:$F$1000,'FEED IN PK2'!H187,'2'!$I$69:$I$1000,'FEED IN PK2'!G187)</f>
        <v>0</v>
      </c>
      <c r="L187" s="62">
        <f>SUMIFS('3'!$P$3:$P$1000,'3'!$G$3:$G$1000,'FEED IN PK2'!F187,'3'!$F$3:$F$1000,'FEED IN PK2'!H187,'3'!$I$3:$I$1000,'FEED IN PK2'!G187)</f>
        <v>0</v>
      </c>
      <c r="M187" s="62">
        <f>SUMIFS('4'!$P$69:$P$998,'4'!$G$69:$G$998,'FEED IN PK2'!F187,'4'!$F$69:$F$998,'FEED IN PK2'!H187,'4'!$I$69:$I$998,'FEED IN PK2'!G187)</f>
        <v>0</v>
      </c>
      <c r="N187" s="62">
        <f>SUMIFS('5'!$P$63:$P$1000,'5'!$G$63:$G$1000,'FEED IN PK2'!F187,'5'!$F$63:$F$1000,'FEED IN PK2'!H187,'5'!$I$63:$I$1000,'FEED IN PK2'!G187)</f>
        <v>0</v>
      </c>
      <c r="O187" s="62">
        <f>SUMIFS('6'!$P$3:$P$1000,'6'!$G$3:$G$1000,'FEED IN PK2'!F187,'6'!$F$3:$F$1000,'FEED IN PK2'!H187,'6'!$I$3:$I$1000,'FEED IN PK2'!G187)</f>
        <v>0</v>
      </c>
      <c r="P187" s="62">
        <f>SUMIFS('7'!$P$3:$P$1000,'7'!$G$3:$G$1000,'FEED IN PK2'!F187,'7'!$F$3:$F$1000,'FEED IN PK2'!H187,'7'!$I$3:$I$1000,'FEED IN PK2'!G187)</f>
        <v>0</v>
      </c>
      <c r="Q187" s="62">
        <f>SUMIFS('8'!$P$3:$P$1000,'8'!$G$3:$G$1000,'FEED IN PK2'!F187,'8'!$F$3:$F$1000,'FEED IN PK2'!H187,'8'!$I$3:$I$1000,'FEED IN PK2'!G187)</f>
        <v>0</v>
      </c>
      <c r="R187" s="62">
        <f>SUMIFS('9'!$P$3:$P$1000,'9'!$G$3:$G$1000,'FEED IN PK2'!F187,'9'!$F$3:$F$1000,'FEED IN PK2'!H187,'9'!$I$3:$I$1000,'FEED IN PK2'!G187)</f>
        <v>0</v>
      </c>
      <c r="S187" s="62">
        <f>SUMIFS('10'!$P$271:$P$998,'10'!$G$271:$G$998,'FEED IN PK2'!F187,'10'!$F$271:$F$998,'FEED IN PK2'!H187,'10'!$I$271:$I$998,'FEED IN PK2'!G187)</f>
        <v>0</v>
      </c>
      <c r="T187" s="62">
        <f>SUMIFS('11'!$P$3:$P$1000,'11'!$G$3:$G$1000,'FEED IN PK2'!F187,'11'!$F$3:$F$1000,'FEED IN PK2'!H187,'11'!$I$3:$I$1000,'FEED IN PK2'!G187)</f>
        <v>0</v>
      </c>
      <c r="U187" s="62">
        <f>SUMIFS('12'!$P$3:$P$1000,'12'!$G$3:$G$1000,'FEED IN PK2'!F187,'12'!$F$3:$F$1000,'FEED IN PK2'!H187,'12'!$I$3:$I$1000,'FEED IN PK2'!G187)</f>
        <v>0</v>
      </c>
      <c r="V187" s="62">
        <f>SUMIFS('13'!$P$3:$P$1000,'13'!$G$3:$G$1000,'FEED IN PK2'!F187,'13'!$F$3:$F$1000,'FEED IN PK2'!H187,'13'!$I$3:$I$1000,'FEED IN PK2'!G187)</f>
        <v>0</v>
      </c>
      <c r="W187" s="62">
        <f>SUMIFS('14'!$P$3:$P$1000,'14'!$G$3:$G$1000,'FEED IN PK2'!F187,'14'!$F$3:$F$1000,'FEED IN PK2'!H187,'14'!$I$3:$I$1000,'FEED IN PK2'!G187)</f>
        <v>0</v>
      </c>
      <c r="X187" s="62">
        <f>SUMIFS('15'!$P$3:$P$1000,'15'!$G$3:$G$1000,'FEED IN PK2'!F187,'15'!$F$3:$F$1000,'FEED IN PK2'!H187,'15'!$I$3:$I$1000,'FEED IN PK2'!G187)</f>
        <v>0</v>
      </c>
      <c r="Y187" s="62">
        <f>SUMIFS('16'!$P$77:$P$1000,'16'!$G$77:$G$1000,'FEED IN PK2'!F187,'16'!$F$77:$F$1000,'FEED IN PK2'!H187,'16'!$I$77:$I$1000,'FEED IN PK2'!G187)</f>
        <v>0</v>
      </c>
      <c r="Z187" s="62">
        <f>SUMIFS('17'!$P$77:$P$998,'17'!$G$77:$G$998,'FEED IN PK2'!F187,'17'!$F$77:$F$998,'FEED IN PK2'!H187,'17'!$I$77:$I$998,'FEED IN PK2'!G187)</f>
        <v>0</v>
      </c>
      <c r="AA187" s="62" t="e">
        <f>SUMIFS('18'!$P$3:$P$1000,'18'!$G$324:$G$1000,'FEED IN PK2'!F187,'18'!$F$324:$F$1000,'FEED IN PK2'!H187,'18'!$I$324:$I$1000,'FEED IN PK2'!G187)</f>
        <v>#VALUE!</v>
      </c>
      <c r="AB187" s="62">
        <f>SUMIFS('19'!$P$3:$P$1000,'19'!$G$3:$G$1000,'FEED IN PK2'!F187,'19'!$F$3:$F$1000,'FEED IN PK2'!H187,'19'!$I$3:$I$1000,'FEED IN PK2'!G187)</f>
        <v>0</v>
      </c>
      <c r="AC187" s="62" t="e">
        <f>SUMIFS('20'!$P$69:$P$1000,'20'!$G$580:$G$1000,'FEED IN PK2'!F187,'20'!$F$580:$F$1000,'FEED IN PK2'!H187,'20'!$I$580:$I$1000,'FEED IN PK2'!G187)</f>
        <v>#VALUE!</v>
      </c>
      <c r="AD187" s="62" t="e">
        <f>SUMIFS('21'!$P$34:$P$1000,'21'!$G$387:$G$1000,'FEED IN PK2'!F187,'21'!$F$387:$F$1000,'FEED IN PK2'!H187,'21'!$I$387:$I$1000,'FEED IN PK2'!G187)</f>
        <v>#VALUE!</v>
      </c>
      <c r="AE187" s="62">
        <f>SUMIFS('22'!$P$3:$P$1000,'22'!$G$3:$G$1000,'FEED IN PK2'!F187,'22'!$F$3:$F$1000,'FEED IN PK2'!H187,'22'!$I$3:$I$1000,'FEED IN PK2'!G187)</f>
        <v>0</v>
      </c>
      <c r="AF187" s="62">
        <f>SUMIFS('23'!$P$58:$P$999,'23'!$G$58:$G$999,'FEED IN PK2'!F187,'23'!$F$58:$F$999,'FEED IN PK2'!H187,'23'!$I$58:$I$999,'FEED IN PK2'!G187)</f>
        <v>0</v>
      </c>
      <c r="AG187" s="62">
        <f>SUMIFS('24'!$P$3:$P$1000,'24'!$G$3:$G$1000,'FEED IN PK2'!F187,'24'!$F$3:$F$1000,'FEED IN PK2'!H187,'24'!$I$3:$I$1000,'FEED IN PK2'!G187)</f>
        <v>0</v>
      </c>
      <c r="AH187" s="62">
        <f>SUMIFS('25'!$P$237:$P$1000,'25'!$G$237:$G$1000,'FEED IN PK2'!F187,'25'!$F$237:$F$1000,'FEED IN PK2'!H187,'25'!$I$237:$I$1000,'FEED IN PK2'!G187)</f>
        <v>0</v>
      </c>
      <c r="AI187" s="62">
        <f>SUMIFS('26'!$P$3:$P$1000,'26'!$G$3:$G$1000,'FEED IN PK2'!F187,'26'!$F$3:$F$1000,'FEED IN PK2'!H187,'26'!$I$3:$I$1000,'FEED IN PK2'!G187)</f>
        <v>0</v>
      </c>
      <c r="AJ187" s="62">
        <f>SUMIFS('27'!$P$71:$P$1000,'27'!$G$71:$G$1000,'FEED IN PK2'!F187,'27'!$F$71:$F$1000,'FEED IN PK2'!H187,'27'!$I$71:$I$1000,'FEED IN PK2'!G187)</f>
        <v>0</v>
      </c>
      <c r="AK187" s="62">
        <f>SUMIFS('28'!$P$3:$P$1000,'28'!$G$3:$G$1000,'FEED IN PK2'!F187,'28'!$F$3:$F$1000,'FEED IN PK2'!H187,'28'!$I$3:$I$1000,'FEED IN PK2'!G187)</f>
        <v>0</v>
      </c>
      <c r="AL187" s="62">
        <f>SUMIFS('29'!$P$3:$P$1000,'29'!$G$3:$G$1000,'FEED IN PK2'!F187,'29'!$F$3:$F$1000,'FEED IN PK2'!H187,'29'!$I$3:$I$1000,'FEED IN PK2'!G187)</f>
        <v>0</v>
      </c>
      <c r="AM187" s="62">
        <f>SUMIFS('30'!$P$3:$P$1000,'30'!$G$3:$G$1000,'FEED IN PK2'!F187,'30'!$F$3:$F$1000,'FEED IN PK2'!H187,'30'!$I$3:$I$1000,'FEED IN PK2'!G187)</f>
        <v>0</v>
      </c>
      <c r="AN187" s="62">
        <f>SUMIFS('31'!$P$3:$P$1000,'31'!$G$3:$G$1000,'FEED IN PK2'!F187,'31'!$F$3:$F$1000,'FEED IN PK2'!H187,'31'!$I$3:$I$1000,'FEED IN PK2'!G187)</f>
        <v>0</v>
      </c>
      <c r="AO187" s="50" t="e">
        <f t="shared" si="3"/>
        <v>#VALUE!</v>
      </c>
    </row>
    <row r="188" spans="2:41" ht="15.75" x14ac:dyDescent="0.25">
      <c r="B188" s="5">
        <v>12</v>
      </c>
      <c r="C188" s="33" t="s">
        <v>185</v>
      </c>
      <c r="D188" s="27" t="s">
        <v>18</v>
      </c>
      <c r="E188" s="34">
        <v>50</v>
      </c>
      <c r="F188" s="24" t="s">
        <v>179</v>
      </c>
      <c r="G188" s="9" t="s">
        <v>186</v>
      </c>
      <c r="H188" s="70" t="s">
        <v>251</v>
      </c>
      <c r="I188" s="27">
        <v>50</v>
      </c>
      <c r="J188" s="62">
        <f>SUMIFS('1'!$P$3:$P$1000,'1'!$G$3:$G$1000,'FEED IN PK2'!F188,'1'!$F$3:$F$1000,'FEED IN PK2'!H188,'1'!$I$3:$I$1000,'FEED IN PK2'!G188)</f>
        <v>0</v>
      </c>
      <c r="K188" s="62">
        <f>SUMIFS('2'!$P$69:$P$1000,'2'!$G$69:$G$1000,'FEED IN PK2'!F188,'2'!$F$69:$F$1000,'FEED IN PK2'!H188,'2'!$I$69:$I$1000,'FEED IN PK2'!G188)</f>
        <v>0</v>
      </c>
      <c r="L188" s="62">
        <f>SUMIFS('3'!$P$3:$P$1000,'3'!$G$3:$G$1000,'FEED IN PK2'!F188,'3'!$F$3:$F$1000,'FEED IN PK2'!H188,'3'!$I$3:$I$1000,'FEED IN PK2'!G188)</f>
        <v>0</v>
      </c>
      <c r="M188" s="62">
        <f>SUMIFS('4'!$P$69:$P$998,'4'!$G$69:$G$998,'FEED IN PK2'!F188,'4'!$F$69:$F$998,'FEED IN PK2'!H188,'4'!$I$69:$I$998,'FEED IN PK2'!G188)</f>
        <v>0</v>
      </c>
      <c r="N188" s="62">
        <f>SUMIFS('5'!$P$63:$P$1000,'5'!$G$63:$G$1000,'FEED IN PK2'!F188,'5'!$F$63:$F$1000,'FEED IN PK2'!H188,'5'!$I$63:$I$1000,'FEED IN PK2'!G188)</f>
        <v>0</v>
      </c>
      <c r="O188" s="62">
        <f>SUMIFS('6'!$P$3:$P$1000,'6'!$G$3:$G$1000,'FEED IN PK2'!F188,'6'!$F$3:$F$1000,'FEED IN PK2'!H188,'6'!$I$3:$I$1000,'FEED IN PK2'!G188)</f>
        <v>0</v>
      </c>
      <c r="P188" s="62">
        <f>SUMIFS('7'!$P$3:$P$1000,'7'!$G$3:$G$1000,'FEED IN PK2'!F188,'7'!$F$3:$F$1000,'FEED IN PK2'!H188,'7'!$I$3:$I$1000,'FEED IN PK2'!G188)</f>
        <v>0</v>
      </c>
      <c r="Q188" s="62">
        <f>SUMIFS('8'!$P$3:$P$1000,'8'!$G$3:$G$1000,'FEED IN PK2'!F188,'8'!$F$3:$F$1000,'FEED IN PK2'!H188,'8'!$I$3:$I$1000,'FEED IN PK2'!G188)</f>
        <v>0</v>
      </c>
      <c r="R188" s="62">
        <f>SUMIFS('9'!$P$3:$P$1000,'9'!$G$3:$G$1000,'FEED IN PK2'!F188,'9'!$F$3:$F$1000,'FEED IN PK2'!H188,'9'!$I$3:$I$1000,'FEED IN PK2'!G188)</f>
        <v>0</v>
      </c>
      <c r="S188" s="62">
        <f>SUMIFS('10'!$P$271:$P$998,'10'!$G$271:$G$998,'FEED IN PK2'!F188,'10'!$F$271:$F$998,'FEED IN PK2'!H188,'10'!$I$271:$I$998,'FEED IN PK2'!G188)</f>
        <v>0</v>
      </c>
      <c r="T188" s="62">
        <f>SUMIFS('11'!$P$3:$P$1000,'11'!$G$3:$G$1000,'FEED IN PK2'!F188,'11'!$F$3:$F$1000,'FEED IN PK2'!H188,'11'!$I$3:$I$1000,'FEED IN PK2'!G188)</f>
        <v>0</v>
      </c>
      <c r="U188" s="62">
        <f>SUMIFS('12'!$P$3:$P$1000,'12'!$G$3:$G$1000,'FEED IN PK2'!F188,'12'!$F$3:$F$1000,'FEED IN PK2'!H188,'12'!$I$3:$I$1000,'FEED IN PK2'!G188)</f>
        <v>0</v>
      </c>
      <c r="V188" s="62">
        <f>SUMIFS('13'!$P$3:$P$1000,'13'!$G$3:$G$1000,'FEED IN PK2'!F188,'13'!$F$3:$F$1000,'FEED IN PK2'!H188,'13'!$I$3:$I$1000,'FEED IN PK2'!G188)</f>
        <v>0</v>
      </c>
      <c r="W188" s="62">
        <f>SUMIFS('14'!$P$3:$P$1000,'14'!$G$3:$G$1000,'FEED IN PK2'!F188,'14'!$F$3:$F$1000,'FEED IN PK2'!H188,'14'!$I$3:$I$1000,'FEED IN PK2'!G188)</f>
        <v>0</v>
      </c>
      <c r="X188" s="62">
        <f>SUMIFS('15'!$P$3:$P$1000,'15'!$G$3:$G$1000,'FEED IN PK2'!F188,'15'!$F$3:$F$1000,'FEED IN PK2'!H188,'15'!$I$3:$I$1000,'FEED IN PK2'!G188)</f>
        <v>0</v>
      </c>
      <c r="Y188" s="62">
        <f>SUMIFS('16'!$P$77:$P$1000,'16'!$G$77:$G$1000,'FEED IN PK2'!F188,'16'!$F$77:$F$1000,'FEED IN PK2'!H188,'16'!$I$77:$I$1000,'FEED IN PK2'!G188)</f>
        <v>0</v>
      </c>
      <c r="Z188" s="62">
        <f>SUMIFS('17'!$P$77:$P$998,'17'!$G$77:$G$998,'FEED IN PK2'!F188,'17'!$F$77:$F$998,'FEED IN PK2'!H188,'17'!$I$77:$I$998,'FEED IN PK2'!G188)</f>
        <v>0</v>
      </c>
      <c r="AA188" s="62" t="e">
        <f>SUMIFS('18'!$P$3:$P$1000,'18'!$G$324:$G$1000,'FEED IN PK2'!F188,'18'!$F$324:$F$1000,'FEED IN PK2'!H188,'18'!$I$324:$I$1000,'FEED IN PK2'!G188)</f>
        <v>#VALUE!</v>
      </c>
      <c r="AB188" s="62">
        <f>SUMIFS('19'!$P$3:$P$1000,'19'!$G$3:$G$1000,'FEED IN PK2'!F188,'19'!$F$3:$F$1000,'FEED IN PK2'!H188,'19'!$I$3:$I$1000,'FEED IN PK2'!G188)</f>
        <v>0</v>
      </c>
      <c r="AC188" s="62" t="e">
        <f>SUMIFS('20'!$P$69:$P$1000,'20'!$G$580:$G$1000,'FEED IN PK2'!F188,'20'!$F$580:$F$1000,'FEED IN PK2'!H188,'20'!$I$580:$I$1000,'FEED IN PK2'!G188)</f>
        <v>#VALUE!</v>
      </c>
      <c r="AD188" s="62" t="e">
        <f>SUMIFS('21'!$P$34:$P$1000,'21'!$G$387:$G$1000,'FEED IN PK2'!F188,'21'!$F$387:$F$1000,'FEED IN PK2'!H188,'21'!$I$387:$I$1000,'FEED IN PK2'!G188)</f>
        <v>#VALUE!</v>
      </c>
      <c r="AE188" s="62">
        <f>SUMIFS('22'!$P$3:$P$1000,'22'!$G$3:$G$1000,'FEED IN PK2'!F188,'22'!$F$3:$F$1000,'FEED IN PK2'!H188,'22'!$I$3:$I$1000,'FEED IN PK2'!G188)</f>
        <v>0</v>
      </c>
      <c r="AF188" s="62">
        <f>SUMIFS('23'!$P$58:$P$999,'23'!$G$58:$G$999,'FEED IN PK2'!F188,'23'!$F$58:$F$999,'FEED IN PK2'!H188,'23'!$I$58:$I$999,'FEED IN PK2'!G188)</f>
        <v>0</v>
      </c>
      <c r="AG188" s="62">
        <f>SUMIFS('24'!$P$3:$P$1000,'24'!$G$3:$G$1000,'FEED IN PK2'!F188,'24'!$F$3:$F$1000,'FEED IN PK2'!H188,'24'!$I$3:$I$1000,'FEED IN PK2'!G188)</f>
        <v>0</v>
      </c>
      <c r="AH188" s="62">
        <f>SUMIFS('25'!$P$237:$P$1000,'25'!$G$237:$G$1000,'FEED IN PK2'!F188,'25'!$F$237:$F$1000,'FEED IN PK2'!H188,'25'!$I$237:$I$1000,'FEED IN PK2'!G188)</f>
        <v>0</v>
      </c>
      <c r="AI188" s="62">
        <f>SUMIFS('26'!$P$3:$P$1000,'26'!$G$3:$G$1000,'FEED IN PK2'!F188,'26'!$F$3:$F$1000,'FEED IN PK2'!H188,'26'!$I$3:$I$1000,'FEED IN PK2'!G188)</f>
        <v>0</v>
      </c>
      <c r="AJ188" s="62">
        <f>SUMIFS('27'!$P$71:$P$1000,'27'!$G$71:$G$1000,'FEED IN PK2'!F188,'27'!$F$71:$F$1000,'FEED IN PK2'!H188,'27'!$I$71:$I$1000,'FEED IN PK2'!G188)</f>
        <v>0</v>
      </c>
      <c r="AK188" s="62">
        <f>SUMIFS('28'!$P$3:$P$1000,'28'!$G$3:$G$1000,'FEED IN PK2'!F188,'28'!$F$3:$F$1000,'FEED IN PK2'!H188,'28'!$I$3:$I$1000,'FEED IN PK2'!G188)</f>
        <v>0</v>
      </c>
      <c r="AL188" s="62">
        <f>SUMIFS('29'!$P$3:$P$1000,'29'!$G$3:$G$1000,'FEED IN PK2'!F188,'29'!$F$3:$F$1000,'FEED IN PK2'!H188,'29'!$I$3:$I$1000,'FEED IN PK2'!G188)</f>
        <v>0</v>
      </c>
      <c r="AM188" s="62">
        <f>SUMIFS('30'!$P$3:$P$1000,'30'!$G$3:$G$1000,'FEED IN PK2'!F188,'30'!$F$3:$F$1000,'FEED IN PK2'!H188,'30'!$I$3:$I$1000,'FEED IN PK2'!G188)</f>
        <v>0</v>
      </c>
      <c r="AN188" s="62">
        <f>SUMIFS('31'!$P$3:$P$1000,'31'!$G$3:$G$1000,'FEED IN PK2'!F188,'31'!$F$3:$F$1000,'FEED IN PK2'!H188,'31'!$I$3:$I$1000,'FEED IN PK2'!G188)</f>
        <v>0</v>
      </c>
      <c r="AO188" s="50" t="e">
        <f t="shared" si="3"/>
        <v>#VALUE!</v>
      </c>
    </row>
    <row r="189" spans="2:41" ht="15.75" x14ac:dyDescent="0.25">
      <c r="B189" s="5"/>
      <c r="C189" s="33" t="s">
        <v>248</v>
      </c>
      <c r="D189" s="27" t="s">
        <v>18</v>
      </c>
      <c r="E189" s="34">
        <v>50</v>
      </c>
      <c r="F189" s="24" t="s">
        <v>248</v>
      </c>
      <c r="G189" s="9"/>
      <c r="H189" s="70" t="s">
        <v>251</v>
      </c>
      <c r="I189" s="27"/>
      <c r="J189" s="62">
        <f>SUMIFS('1'!$P$3:$P$1000,'1'!$G$3:$G$1000,'FEED IN PK2'!F189,'1'!$F$3:$F$1000,'FEED IN PK2'!H189)</f>
        <v>0</v>
      </c>
      <c r="K189" s="62">
        <f>SUMIFS('2'!$P$69:$P$1000,'2'!$G$69:$G$1000,'FEED IN PK2'!F189,'2'!$F$69:$F$1000,'FEED IN PK2'!H189)</f>
        <v>0</v>
      </c>
      <c r="L189" s="62">
        <f>SUMIFS('3'!$P$3:$P$1000,'3'!$G$3:$G$1000,'FEED IN PK2'!F189,'3'!$F$3:$F$1000,'FEED IN PK2'!H189)</f>
        <v>0</v>
      </c>
      <c r="M189" s="62">
        <f>SUMIFS('4'!$P$69:$P$998,'4'!$G$69:$G$998,'FEED IN PK2'!F189,'4'!$F$69:$F$998,'FEED IN PK2'!H189)</f>
        <v>0</v>
      </c>
      <c r="N189" s="62">
        <f>SUMIFS('5'!$P$63:$P$1000,'5'!$G$63:$G$1000,'FEED IN PK2'!F189,'5'!$F$63:$F$1000,'FEED IN PK2'!H189)</f>
        <v>0</v>
      </c>
      <c r="O189" s="62">
        <f>SUMIFS('6'!$P$3:$P$1000,'6'!$G$3:$G$1000,'FEED IN PK2'!F189,'6'!$F$3:$F$1000,'FEED IN PK2'!H189)</f>
        <v>0</v>
      </c>
      <c r="P189" s="62">
        <f>SUMIFS('7'!$P$3:$P$1000,'7'!$G$3:$G$1000,'FEED IN PK2'!F189,'7'!$F$3:$F$1000,'FEED IN PK2'!H189)</f>
        <v>0</v>
      </c>
      <c r="Q189" s="62">
        <f>SUMIFS('8'!$P$3:$P$1000,'8'!$G$3:$G$1000,'FEED IN PK2'!F189,'8'!$F$3:$F$1000,'FEED IN PK2'!H189)</f>
        <v>0</v>
      </c>
      <c r="R189" s="62">
        <f>SUMIFS('9'!$P$3:$P$1000,'9'!$G$3:$G$1000,'FEED IN PK2'!F189,'9'!$F$3:$F$1000,'FEED IN PK2'!H189)</f>
        <v>0</v>
      </c>
      <c r="S189" s="62">
        <f>SUMIFS('10'!$P$271:$P$998,'10'!$G$271:$G$998,'FEED IN PK2'!F189,'10'!$F$271:$F$998,'FEED IN PK2'!H189)</f>
        <v>0</v>
      </c>
      <c r="T189" s="62">
        <f>SUMIFS('11'!$P$3:$P$1000,'11'!$G$3:$G$1000,'FEED IN PK2'!F189,'11'!$F$3:$F$1000,'FEED IN PK2'!H189)</f>
        <v>0</v>
      </c>
      <c r="U189" s="62">
        <f>SUMIFS('12'!$P$3:$P$1000,'12'!$G$3:$G$1000,'FEED IN PK2'!F189,'12'!$F$3:$F$1000,'FEED IN PK2'!H189)</f>
        <v>0</v>
      </c>
      <c r="V189" s="62">
        <f>SUMIFS('13'!$P$3:$P$1000,'13'!$G$3:$G$1000,'FEED IN PK2'!F189,'13'!$F$3:$F$1000,'FEED IN PK2'!H189)-V190-V191-V192</f>
        <v>0</v>
      </c>
      <c r="W189" s="62">
        <f>SUMIFS('14'!$P$3:$P$1000,'14'!$G$3:$G$1000,'FEED IN PK2'!F189,'14'!$F$3:$F$1000,'FEED IN PK2'!H189)</f>
        <v>0</v>
      </c>
      <c r="X189" s="62">
        <f>SUMIFS('15'!$P$3:$P$1000,'15'!$G$3:$G$1000,'FEED IN PK2'!F189,'15'!$F$3:$F$1000,'FEED IN PK2'!H189)</f>
        <v>0</v>
      </c>
      <c r="Y189" s="62">
        <f>SUMIFS('16'!$P$77:$P$1000,'16'!$G$77:$G$1000,'FEED IN PK2'!F189,'16'!$F$77:$F$1000,'FEED IN PK2'!H189)</f>
        <v>0</v>
      </c>
      <c r="Z189" s="62">
        <f>SUMIFS('17'!$P$77:$P$998,'17'!$G$77:$G$998,'FEED IN PK2'!F189,'17'!$F$77:$F$998,'FEED IN PK2'!H189)</f>
        <v>0</v>
      </c>
      <c r="AA189" s="62" t="e">
        <f>SUMIFS('18'!$P$3:$P$1000,'18'!$G$324:$G$1000,'FEED IN PK2'!F189,'18'!$F$324:$F$1000,'FEED IN PK2'!H189)</f>
        <v>#VALUE!</v>
      </c>
      <c r="AB189" s="62">
        <f>SUMIFS('19'!$P$3:$P$1000,'19'!$G$3:$G$1000,'FEED IN PK2'!F189,'19'!$F$3:$F$1000,'FEED IN PK2'!H189)</f>
        <v>0</v>
      </c>
      <c r="AC189" s="62" t="e">
        <f>SUMIFS('20'!$P$69:$P$1000,'20'!$G$580:$G$1000,'FEED IN PK2'!F189,'20'!$F$580:$F$1000,'FEED IN PK2'!H189)</f>
        <v>#VALUE!</v>
      </c>
      <c r="AD189" s="62" t="e">
        <f>SUMIFS('21'!$P$34:$P$1000,'21'!$G$387:$G$1000,'FEED IN PK2'!F189,'21'!$F$387:$F$1000,'FEED IN PK2'!H189)</f>
        <v>#VALUE!</v>
      </c>
      <c r="AE189" s="62">
        <f>SUMIFS('22'!$P$3:$P$1000,'22'!$G$3:$G$1000,'FEED IN PK2'!F189,'22'!$F$3:$F$1000,'FEED IN PK2'!H189)-AE190-AE191-AE192</f>
        <v>0</v>
      </c>
      <c r="AF189" s="62">
        <f>SUMIFS('23'!$P$58:$P$999,'23'!$G$58:$G$999,'FEED IN PK2'!F189,'23'!$F$58:$F$999,'FEED IN PK2'!H189)-AF190-AF191-AF192</f>
        <v>0</v>
      </c>
      <c r="AG189" s="62">
        <f>SUMIFS('24'!$P$3:$P$1000,'24'!$G$3:$G$1000,'FEED IN PK2'!F189,'24'!$F$3:$F$1000,'FEED IN PK2'!H189)-AG190-AG191-AG192</f>
        <v>0</v>
      </c>
      <c r="AH189" s="62">
        <f>SUMIFS('25'!$P$237:$P$1000,'25'!$G$237:$G$1000,'FEED IN PK2'!F189,'25'!$F$237:$F$1000,'FEED IN PK2'!H189)-AH190-AH191-AH192</f>
        <v>0</v>
      </c>
      <c r="AI189" s="62">
        <f>SUMIFS('26'!$P$3:$P$1000,'26'!$G$3:$G$1000,'FEED IN PK2'!F189,'26'!$F$3:$F$1000,'FEED IN PK2'!H189)</f>
        <v>0</v>
      </c>
      <c r="AJ189" s="62">
        <f>SUMIFS('27'!$P$71:$P$1000,'27'!$G$71:$G$1000,'FEED IN PK2'!F189,'27'!$F$71:$F$1000,'FEED IN PK2'!H189)</f>
        <v>0</v>
      </c>
      <c r="AK189" s="62">
        <f>SUMIFS('28'!$P$3:$P$1000,'28'!$G$3:$G$1000,'FEED IN PK2'!F189,'28'!$F$3:$F$1000,'FEED IN PK2'!H189)-AK190-AK191-AK192</f>
        <v>0</v>
      </c>
      <c r="AL189" s="62">
        <f>SUMIFS('29'!$P$3:$P$1000,'29'!$G$3:$G$1000,'FEED IN PK2'!F189,'29'!$F$3:$F$1000,'FEED IN PK2'!H189)</f>
        <v>0</v>
      </c>
      <c r="AM189" s="62">
        <f>SUMIFS('30'!$P$3:$P$1000,'30'!$G$3:$G$1000,'FEED IN PK2'!F189,'30'!$F$3:$F$1000,'FEED IN PK2'!H189)</f>
        <v>0</v>
      </c>
      <c r="AN189" s="62">
        <f>SUMIFS('31'!$P$3:$P$1000,'31'!$G$3:$G$1000,'FEED IN PK2'!F189,'31'!$F$3:$F$1000,'FEED IN PK2'!H189)</f>
        <v>0</v>
      </c>
      <c r="AO189" s="50" t="e">
        <f t="shared" ref="AO189" si="10">SUM(J189:AN189)</f>
        <v>#VALUE!</v>
      </c>
    </row>
    <row r="190" spans="2:41" ht="15.75" x14ac:dyDescent="0.25">
      <c r="B190" s="5">
        <v>13</v>
      </c>
      <c r="C190" s="33" t="s">
        <v>187</v>
      </c>
      <c r="D190" s="27" t="s">
        <v>18</v>
      </c>
      <c r="E190" s="34">
        <v>50</v>
      </c>
      <c r="F190" s="24" t="s">
        <v>187</v>
      </c>
      <c r="G190" s="9"/>
      <c r="H190" s="70" t="s">
        <v>251</v>
      </c>
      <c r="I190" s="27">
        <v>50</v>
      </c>
      <c r="J190" s="62">
        <f>SUMIFS('1'!$P$3:$P$1000,'1'!$G$3:$G$1000,'FEED IN PK2'!F190,'1'!$F$3:$F$1000,'FEED IN PK2'!H190)-J191-J192-J193</f>
        <v>0</v>
      </c>
      <c r="K190" s="62">
        <f>SUMIFS('2'!$P$69:$P$1000,'2'!$G$69:$G$1000,'FEED IN PK2'!F190,'2'!$F$69:$F$1000,'FEED IN PK2'!H190)</f>
        <v>0</v>
      </c>
      <c r="L190" s="62">
        <f>SUMIFS('3'!$P$3:$P$1000,'3'!$G$3:$G$1000,'FEED IN PK2'!F190,'3'!$F$3:$F$1000,'FEED IN PK2'!H190)</f>
        <v>126650</v>
      </c>
      <c r="M190" s="62">
        <f>SUMIFS('4'!$P$69:$P$998,'4'!$G$69:$G$998,'FEED IN PK2'!F190,'4'!$F$69:$F$998,'FEED IN PK2'!H190)</f>
        <v>0</v>
      </c>
      <c r="N190" s="62">
        <f>SUMIFS('5'!$P$63:$P$1000,'5'!$G$63:$G$1000,'FEED IN PK2'!F190,'5'!$F$63:$F$1000,'FEED IN PK2'!H190)-N191-N192-N193</f>
        <v>0</v>
      </c>
      <c r="O190" s="62">
        <f>SUMIFS('6'!$P$3:$P$1000,'6'!$G$3:$G$1000,'FEED IN PK2'!F190,'6'!$F$3:$F$1000,'FEED IN PK2'!H190)-O191-O192-O193</f>
        <v>0</v>
      </c>
      <c r="P190" s="62">
        <f>SUMIFS('7'!$P$3:$P$1000,'7'!$G$3:$G$1000,'FEED IN PK2'!F190,'7'!$F$3:$F$1000,'FEED IN PK2'!H190)-P191-P192-P193</f>
        <v>0</v>
      </c>
      <c r="Q190" s="62">
        <f>SUMIFS('8'!$P$3:$P$1000,'8'!$G$3:$G$1000,'FEED IN PK2'!F190,'8'!$F$3:$F$1000,'FEED IN PK2'!H190)-Q191-Q192-Q193</f>
        <v>10600</v>
      </c>
      <c r="R190" s="62">
        <f>SUMIFS('9'!$P$3:$P$1000,'9'!$G$3:$G$1000,'FEED IN PK2'!F190,'9'!$F$3:$F$1000,'FEED IN PK2'!H190)-R191-R192-R193</f>
        <v>5550</v>
      </c>
      <c r="S190" s="62">
        <f>SUMIFS('10'!$P$271:$P$998,'10'!$G$271:$G$998,'FEED IN PK2'!F190,'10'!$F$271:$F$998,'FEED IN PK2'!H190)-S191-S192-S193</f>
        <v>0</v>
      </c>
      <c r="T190" s="62">
        <f>SUMIFS('11'!$P$3:$P$1000,'11'!$G$3:$G$1000,'FEED IN PK2'!F190,'11'!$F$3:$F$1000,'FEED IN PK2'!H190)</f>
        <v>0</v>
      </c>
      <c r="U190" s="62">
        <f>SUMIFS('12'!$P$3:$P$1000,'12'!$G$3:$G$1000,'FEED IN PK2'!F190,'12'!$F$3:$F$1000,'FEED IN PK2'!H190)-U191-U192-U193</f>
        <v>0</v>
      </c>
      <c r="V190" s="62">
        <f>SUMIFS('13'!$P$3:$P$1000,'13'!$G$3:$G$1000,'FEED IN PK2'!F190,'13'!$F$3:$F$1000,'FEED IN PK2'!H190)</f>
        <v>0</v>
      </c>
      <c r="W190" s="62">
        <f>SUMIFS('14'!$P$3:$P$1000,'14'!$G$3:$G$1000,'FEED IN PK2'!F190,'14'!$F$3:$F$1000,'FEED IN PK2'!H190)-W191-W192-W193</f>
        <v>0</v>
      </c>
      <c r="X190" s="62">
        <f>SUMIFS('15'!$P$3:$P$1000,'15'!$G$3:$G$1000,'FEED IN PK2'!F190,'15'!$F$3:$F$1000,'FEED IN PK2'!H190)-X191-X192-X193</f>
        <v>21850</v>
      </c>
      <c r="Y190" s="62">
        <f>SUMIFS('16'!$P$77:$P$1000,'16'!$G$77:$G$1000,'FEED IN PK2'!F190,'16'!$F$77:$F$1000,'FEED IN PK2'!H190)-Y191-Y192-Y193</f>
        <v>0</v>
      </c>
      <c r="Z190" s="62">
        <f>SUMIFS('17'!$P$77:$P$998,'17'!$G$77:$G$998,'FEED IN PK2'!F190,'17'!$F$77:$F$998,'FEED IN PK2'!H190)-Z191-Z192-Z193</f>
        <v>0</v>
      </c>
      <c r="AA190" s="62" t="e">
        <f>SUMIFS('18'!$P$3:$P$1000,'18'!$G$324:$G$1000,'FEED IN PK2'!F190,'18'!$F$324:$F$1000,'FEED IN PK2'!H190)-AA191-AA192-AA193</f>
        <v>#VALUE!</v>
      </c>
      <c r="AB190" s="62">
        <f>SUMIFS('19'!$P$3:$P$1000,'19'!$G$3:$G$1000,'FEED IN PK2'!F190,'19'!$F$3:$F$1000,'FEED IN PK2'!H190)-AB191-AB192-AB193</f>
        <v>0</v>
      </c>
      <c r="AC190" s="62" t="e">
        <f>SUMIFS('20'!$P$69:$P$1000,'20'!$G$580:$G$1000,'FEED IN PK2'!F190,'20'!$F$580:$F$1000,'FEED IN PK2'!H190)-AC191-AC192-AC193</f>
        <v>#VALUE!</v>
      </c>
      <c r="AD190" s="62" t="e">
        <f>SUMIFS('21'!$P$34:$P$1000,'21'!$G$387:$G$1000,'FEED IN PK2'!F190,'21'!$F$387:$F$1000,'FEED IN PK2'!H190)-AD191-AD192-AD193</f>
        <v>#VALUE!</v>
      </c>
      <c r="AE190" s="62">
        <f>SUMIFS('22'!$P$3:$P$1000,'22'!$G$3:$G$1000,'FEED IN PK2'!F190,'22'!$F$3:$F$1000,'FEED IN PK2'!H190)</f>
        <v>0</v>
      </c>
      <c r="AF190" s="62">
        <f>SUMIFS('23'!$P$58:$P$999,'23'!$G$58:$G$999,'FEED IN PK2'!F190,'23'!$F$58:$F$999,'FEED IN PK2'!H190)</f>
        <v>0</v>
      </c>
      <c r="AG190" s="62">
        <f>SUMIFS('24'!$P$3:$P$1000,'24'!$G$3:$G$1000,'FEED IN PK2'!F190,'24'!$F$3:$F$1000,'FEED IN PK2'!H190)</f>
        <v>0</v>
      </c>
      <c r="AH190" s="62">
        <f>SUMIFS('25'!$P$237:$P$1000,'25'!$G$237:$G$1000,'FEED IN PK2'!F190,'25'!$F$237:$F$1000,'FEED IN PK2'!H190)</f>
        <v>0</v>
      </c>
      <c r="AI190" s="62">
        <f>SUMIFS('26'!$P$3:$P$1000,'26'!$G$3:$G$1000,'FEED IN PK2'!F190,'26'!$F$3:$F$1000,'FEED IN PK2'!H190)</f>
        <v>0</v>
      </c>
      <c r="AJ190" s="62">
        <f>SUMIFS('27'!$P$71:$P$1000,'27'!$G$71:$G$1000,'FEED IN PK2'!F190,'27'!$F$71:$F$1000,'FEED IN PK2'!H190)</f>
        <v>0</v>
      </c>
      <c r="AK190" s="62">
        <f>SUMIFS('28'!$P$3:$P$1000,'28'!$G$3:$G$1000,'FEED IN PK2'!F190,'28'!$F$3:$F$1000,'FEED IN PK2'!H190)-AK191-AK192-AK193</f>
        <v>0</v>
      </c>
      <c r="AL190" s="62">
        <f>SUMIFS('29'!$P$3:$P$1000,'29'!$G$3:$G$1000,'FEED IN PK2'!F190,'29'!$F$3:$F$1000,'FEED IN PK2'!H190)</f>
        <v>0</v>
      </c>
      <c r="AM190" s="62">
        <f>SUMIFS('30'!$P$3:$P$1000,'30'!$G$3:$G$1000,'FEED IN PK2'!F190,'30'!$F$3:$F$1000,'FEED IN PK2'!H190)-AM191-AM192-AM193</f>
        <v>0</v>
      </c>
      <c r="AN190" s="62">
        <f>SUMIFS('31'!$P$3:$P$1000,'31'!$G$3:$G$1000,'FEED IN PK2'!F190,'31'!$F$3:$F$1000,'FEED IN PK2'!H190)</f>
        <v>0</v>
      </c>
      <c r="AO190" s="50" t="e">
        <f t="shared" si="3"/>
        <v>#VALUE!</v>
      </c>
    </row>
    <row r="191" spans="2:41" ht="15.75" x14ac:dyDescent="0.25">
      <c r="B191" s="5">
        <v>14</v>
      </c>
      <c r="C191" s="33" t="s">
        <v>188</v>
      </c>
      <c r="D191" s="27" t="s">
        <v>18</v>
      </c>
      <c r="E191" s="34">
        <v>50</v>
      </c>
      <c r="F191" s="24" t="s">
        <v>187</v>
      </c>
      <c r="G191" s="9" t="s">
        <v>182</v>
      </c>
      <c r="H191" s="70" t="s">
        <v>251</v>
      </c>
      <c r="I191" s="27">
        <v>50</v>
      </c>
      <c r="J191" s="62">
        <f>SUMIFS('1'!$P$3:$P$1000,'1'!$G$3:$G$1000,'FEED IN PK2'!F191,'1'!$F$3:$F$1000,'FEED IN PK2'!H191,'1'!$I$3:$I$1000,'FEED IN PK2'!G191)</f>
        <v>0</v>
      </c>
      <c r="K191" s="62">
        <f>SUMIFS('2'!$P$69:$P$1000,'2'!$G$69:$G$1000,'FEED IN PK2'!F191,'2'!$F$69:$F$1000,'FEED IN PK2'!H191,'2'!$I$69:$I$1000,'FEED IN PK2'!G191)</f>
        <v>0</v>
      </c>
      <c r="L191" s="62">
        <f>SUMIFS('3'!$P$3:$P$1000,'3'!$G$3:$G$1000,'FEED IN PK2'!F191,'3'!$F$3:$F$1000,'FEED IN PK2'!H191,'3'!$I$3:$I$1000,'FEED IN PK2'!G191)</f>
        <v>0</v>
      </c>
      <c r="M191" s="62">
        <f>SUMIFS('4'!$P$69:$P$998,'4'!$G$69:$G$998,'FEED IN PK2'!F191,'4'!$F$69:$F$998,'FEED IN PK2'!H191,'4'!$I$69:$I$998,'FEED IN PK2'!G191)</f>
        <v>0</v>
      </c>
      <c r="N191" s="62">
        <f>SUMIFS('5'!$P$63:$P$1000,'5'!$G$63:$G$1000,'FEED IN PK2'!F191,'5'!$F$63:$F$1000,'FEED IN PK2'!H191,'5'!$I$63:$I$1000,'FEED IN PK2'!G191)</f>
        <v>0</v>
      </c>
      <c r="O191" s="62">
        <f>SUMIFS('6'!$P$3:$P$1000,'6'!$G$3:$G$1000,'FEED IN PK2'!F191,'6'!$F$3:$F$1000,'FEED IN PK2'!H191,'6'!$I$3:$I$1000,'FEED IN PK2'!G191)</f>
        <v>0</v>
      </c>
      <c r="P191" s="62">
        <f>SUMIFS('7'!$P$3:$P$1000,'7'!$G$3:$G$1000,'FEED IN PK2'!F191,'7'!$F$3:$F$1000,'FEED IN PK2'!H191,'7'!$I$3:$I$1000,'FEED IN PK2'!G191)</f>
        <v>0</v>
      </c>
      <c r="Q191" s="62">
        <f>SUMIFS('8'!$P$3:$P$1000,'8'!$G$3:$G$1000,'FEED IN PK2'!F191,'8'!$F$3:$F$1000,'FEED IN PK2'!H191,'8'!$I$3:$I$1000,'FEED IN PK2'!G191)</f>
        <v>0</v>
      </c>
      <c r="R191" s="62">
        <f>SUMIFS('9'!$P$3:$P$1000,'9'!$G$3:$G$1000,'FEED IN PK2'!F191,'9'!$F$3:$F$1000,'FEED IN PK2'!H191,'9'!$I$3:$I$1000,'FEED IN PK2'!G191)</f>
        <v>0</v>
      </c>
      <c r="S191" s="62">
        <f>SUMIFS('10'!$P$271:$P$998,'10'!$G$271:$G$998,'FEED IN PK2'!F191,'10'!$F$271:$F$998,'FEED IN PK2'!H191,'10'!$I$271:$I$998,'FEED IN PK2'!G191)</f>
        <v>0</v>
      </c>
      <c r="T191" s="62">
        <f>SUMIFS('11'!$P$3:$P$1000,'11'!$G$3:$G$1000,'FEED IN PK2'!F191,'11'!$F$3:$F$1000,'FEED IN PK2'!H191,'11'!$I$3:$I$1000,'FEED IN PK2'!G191)</f>
        <v>0</v>
      </c>
      <c r="U191" s="62">
        <f>SUMIFS('12'!$P$3:$P$1000,'12'!$G$3:$G$1000,'FEED IN PK2'!F191,'12'!$F$3:$F$1000,'FEED IN PK2'!H191,'12'!$I$3:$I$1000,'FEED IN PK2'!G191)</f>
        <v>0</v>
      </c>
      <c r="V191" s="62">
        <f>SUMIFS('13'!$P$3:$P$1000,'13'!$G$3:$G$1000,'FEED IN PK2'!F191,'13'!$F$3:$F$1000,'FEED IN PK2'!H191,'13'!$I$3:$I$1000,'FEED IN PK2'!G191)</f>
        <v>0</v>
      </c>
      <c r="W191" s="62">
        <f>SUMIFS('14'!$P$3:$P$1000,'14'!$G$3:$G$1000,'FEED IN PK2'!F191,'14'!$F$3:$F$1000,'FEED IN PK2'!H191,'14'!$I$3:$I$1000,'FEED IN PK2'!G191)</f>
        <v>0</v>
      </c>
      <c r="X191" s="62">
        <f>SUMIFS('15'!$P$3:$P$1000,'15'!$G$3:$G$1000,'FEED IN PK2'!F191,'15'!$F$3:$F$1000,'FEED IN PK2'!H191,'15'!$I$3:$I$1000,'FEED IN PK2'!G191)</f>
        <v>0</v>
      </c>
      <c r="Y191" s="62">
        <f>SUMIFS('16'!$P$77:$P$1000,'16'!$G$77:$G$1000,'FEED IN PK2'!F191,'16'!$F$77:$F$1000,'FEED IN PK2'!H191,'16'!$I$77:$I$1000,'FEED IN PK2'!G191)</f>
        <v>0</v>
      </c>
      <c r="Z191" s="62">
        <f>SUMIFS('17'!$P$77:$P$998,'17'!$G$77:$G$998,'FEED IN PK2'!F191,'17'!$F$77:$F$998,'FEED IN PK2'!H191,'17'!$I$77:$I$998,'FEED IN PK2'!G191)</f>
        <v>0</v>
      </c>
      <c r="AA191" s="62" t="e">
        <f>SUMIFS('18'!$P$3:$P$1000,'18'!$G$324:$G$1000,'FEED IN PK2'!F191,'18'!$F$324:$F$1000,'FEED IN PK2'!H191,'18'!$I$324:$I$1000,'FEED IN PK2'!G191)</f>
        <v>#VALUE!</v>
      </c>
      <c r="AB191" s="62">
        <f>SUMIFS('19'!$P$3:$P$1000,'19'!$G$3:$G$1000,'FEED IN PK2'!F191,'19'!$F$3:$F$1000,'FEED IN PK2'!H191,'19'!$I$3:$I$1000,'FEED IN PK2'!G191)</f>
        <v>0</v>
      </c>
      <c r="AC191" s="62" t="e">
        <f>SUMIFS('20'!$P$69:$P$1000,'20'!$G$580:$G$1000,'FEED IN PK2'!F191,'20'!$F$580:$F$1000,'FEED IN PK2'!H191,'20'!$I$580:$I$1000,'FEED IN PK2'!G191)</f>
        <v>#VALUE!</v>
      </c>
      <c r="AD191" s="62" t="e">
        <f>SUMIFS('21'!$P$34:$P$1000,'21'!$G$387:$G$1000,'FEED IN PK2'!F191,'21'!$F$387:$F$1000,'FEED IN PK2'!H191,'21'!$I$387:$I$1000,'FEED IN PK2'!G191)</f>
        <v>#VALUE!</v>
      </c>
      <c r="AE191" s="62">
        <f>SUMIFS('22'!$P$3:$P$1000,'22'!$G$3:$G$1000,'FEED IN PK2'!F191,'22'!$F$3:$F$1000,'FEED IN PK2'!H191,'22'!$I$3:$I$1000,'FEED IN PK2'!G191)</f>
        <v>0</v>
      </c>
      <c r="AF191" s="62">
        <f>SUMIFS('23'!$P$58:$P$999,'23'!$G$58:$G$999,'FEED IN PK2'!F191,'23'!$F$58:$F$999,'FEED IN PK2'!H191,'23'!$I$58:$I$999,'FEED IN PK2'!G191)</f>
        <v>0</v>
      </c>
      <c r="AG191" s="62">
        <f>SUMIFS('24'!$P$3:$P$1000,'24'!$G$3:$G$1000,'FEED IN PK2'!F191,'24'!$F$3:$F$1000,'FEED IN PK2'!H191,'24'!$I$3:$I$1000,'FEED IN PK2'!G191)</f>
        <v>0</v>
      </c>
      <c r="AH191" s="62">
        <f>SUMIFS('25'!$P$237:$P$1000,'25'!$G$237:$G$1000,'FEED IN PK2'!F191,'25'!$F$237:$F$1000,'FEED IN PK2'!H191,'25'!$I$237:$I$1000,'FEED IN PK2'!G191)</f>
        <v>0</v>
      </c>
      <c r="AI191" s="62">
        <f>SUMIFS('26'!$P$3:$P$1000,'26'!$G$3:$G$1000,'FEED IN PK2'!F191,'26'!$F$3:$F$1000,'FEED IN PK2'!H191,'26'!$I$3:$I$1000,'FEED IN PK2'!G191)</f>
        <v>0</v>
      </c>
      <c r="AJ191" s="62">
        <f>SUMIFS('27'!$P$71:$P$1000,'27'!$G$71:$G$1000,'FEED IN PK2'!F191,'27'!$F$71:$F$1000,'FEED IN PK2'!H191,'27'!$I$71:$I$1000,'FEED IN PK2'!G191)</f>
        <v>0</v>
      </c>
      <c r="AK191" s="62">
        <f>SUMIFS('28'!$P$3:$P$1000,'28'!$G$3:$G$1000,'FEED IN PK2'!F191,'28'!$F$3:$F$1000,'FEED IN PK2'!H191,'28'!$I$3:$I$1000,'FEED IN PK2'!G191)</f>
        <v>0</v>
      </c>
      <c r="AL191" s="62">
        <f>SUMIFS('29'!$P$3:$P$1000,'29'!$G$3:$G$1000,'FEED IN PK2'!F191,'29'!$F$3:$F$1000,'FEED IN PK2'!H191,'29'!$I$3:$I$1000,'FEED IN PK2'!G191)</f>
        <v>0</v>
      </c>
      <c r="AM191" s="62">
        <f>SUMIFS('30'!$P$3:$P$1000,'30'!$G$3:$G$1000,'FEED IN PK2'!F191,'30'!$F$3:$F$1000,'FEED IN PK2'!H191,'30'!$I$3:$I$1000,'FEED IN PK2'!G191)</f>
        <v>0</v>
      </c>
      <c r="AN191" s="62">
        <f>SUMIFS('31'!$P$3:$P$1000,'31'!$G$3:$G$1000,'FEED IN PK2'!F191,'31'!$F$3:$F$1000,'FEED IN PK2'!H191,'31'!$I$3:$I$1000,'FEED IN PK2'!G191)</f>
        <v>0</v>
      </c>
      <c r="AO191" s="50" t="e">
        <f t="shared" si="3"/>
        <v>#VALUE!</v>
      </c>
    </row>
    <row r="192" spans="2:41" ht="15.75" x14ac:dyDescent="0.25">
      <c r="B192" s="5">
        <v>15</v>
      </c>
      <c r="C192" s="33" t="s">
        <v>190</v>
      </c>
      <c r="D192" s="27" t="s">
        <v>18</v>
      </c>
      <c r="E192" s="34">
        <v>50</v>
      </c>
      <c r="F192" s="24" t="s">
        <v>187</v>
      </c>
      <c r="G192" s="9" t="s">
        <v>184</v>
      </c>
      <c r="H192" s="70" t="s">
        <v>251</v>
      </c>
      <c r="I192" s="27">
        <v>50</v>
      </c>
      <c r="J192" s="62">
        <f>SUMIFS('1'!$P$3:$P$1000,'1'!$G$3:$G$1000,'FEED IN PK2'!F192,'1'!$F$3:$F$1000,'FEED IN PK2'!H192,'1'!$I$3:$I$1000,'FEED IN PK2'!G192)</f>
        <v>0</v>
      </c>
      <c r="K192" s="62">
        <f>SUMIFS('2'!$P$69:$P$1000,'2'!$G$69:$G$1000,'FEED IN PK2'!F192,'2'!$F$69:$F$1000,'FEED IN PK2'!H192,'2'!$I$69:$I$1000,'FEED IN PK2'!G192)</f>
        <v>0</v>
      </c>
      <c r="L192" s="62">
        <f>SUMIFS('3'!$P$3:$P$1000,'3'!$G$3:$G$1000,'FEED IN PK2'!F192,'3'!$F$3:$F$1000,'FEED IN PK2'!H192,'3'!$I$3:$I$1000,'FEED IN PK2'!G192)</f>
        <v>0</v>
      </c>
      <c r="M192" s="62">
        <f>SUMIFS('4'!$P$69:$P$998,'4'!$G$69:$G$998,'FEED IN PK2'!F192,'4'!$F$69:$F$998,'FEED IN PK2'!H192,'4'!$I$69:$I$998,'FEED IN PK2'!G192)</f>
        <v>0</v>
      </c>
      <c r="N192" s="62">
        <f>SUMIFS('5'!$P$63:$P$1000,'5'!$G$63:$G$1000,'FEED IN PK2'!F192,'5'!$F$63:$F$1000,'FEED IN PK2'!H192,'5'!$I$63:$I$1000,'FEED IN PK2'!G192)</f>
        <v>0</v>
      </c>
      <c r="O192" s="62">
        <f>SUMIFS('6'!$P$3:$P$1000,'6'!$G$3:$G$1000,'FEED IN PK2'!F192,'6'!$F$3:$F$1000,'FEED IN PK2'!H192,'6'!$I$3:$I$1000,'FEED IN PK2'!G192)</f>
        <v>0</v>
      </c>
      <c r="P192" s="62">
        <f>SUMIFS('7'!$P$3:$P$1000,'7'!$G$3:$G$1000,'FEED IN PK2'!F192,'7'!$F$3:$F$1000,'FEED IN PK2'!H192,'7'!$I$3:$I$1000,'FEED IN PK2'!G192)</f>
        <v>0</v>
      </c>
      <c r="Q192" s="62">
        <f>SUMIFS('8'!$P$3:$P$1000,'8'!$G$3:$G$1000,'FEED IN PK2'!F192,'8'!$F$3:$F$1000,'FEED IN PK2'!H192,'8'!$I$3:$I$1000,'FEED IN PK2'!G192)</f>
        <v>0</v>
      </c>
      <c r="R192" s="62">
        <f>SUMIFS('9'!$P$3:$P$1000,'9'!$G$3:$G$1000,'FEED IN PK2'!F192,'9'!$F$3:$F$1000,'FEED IN PK2'!H192,'9'!$I$3:$I$1000,'FEED IN PK2'!G192)</f>
        <v>0</v>
      </c>
      <c r="S192" s="62">
        <f>SUMIFS('10'!$P$271:$P$998,'10'!$G$271:$G$998,'FEED IN PK2'!F192,'10'!$F$271:$F$998,'FEED IN PK2'!H192,'10'!$I$271:$I$998,'FEED IN PK2'!G192)</f>
        <v>0</v>
      </c>
      <c r="T192" s="62">
        <f>SUMIFS('11'!$P$3:$P$1000,'11'!$G$3:$G$1000,'FEED IN PK2'!F192,'11'!$F$3:$F$1000,'FEED IN PK2'!H192,'11'!$I$3:$I$1000,'FEED IN PK2'!G192)</f>
        <v>0</v>
      </c>
      <c r="U192" s="62">
        <f>SUMIFS('12'!$P$3:$P$1000,'12'!$G$3:$G$1000,'FEED IN PK2'!F192,'12'!$F$3:$F$1000,'FEED IN PK2'!H192,'12'!$I$3:$I$1000,'FEED IN PK2'!G192)</f>
        <v>0</v>
      </c>
      <c r="V192" s="62">
        <f>SUMIFS('13'!$P$3:$P$1000,'13'!$G$3:$G$1000,'FEED IN PK2'!F192,'13'!$F$3:$F$1000,'FEED IN PK2'!H192,'13'!$I$3:$I$1000,'FEED IN PK2'!G192)</f>
        <v>0</v>
      </c>
      <c r="W192" s="62">
        <f>SUMIFS('14'!$P$3:$P$1000,'14'!$G$3:$G$1000,'FEED IN PK2'!F192,'14'!$F$3:$F$1000,'FEED IN PK2'!H192,'14'!$I$3:$I$1000,'FEED IN PK2'!G192)</f>
        <v>0</v>
      </c>
      <c r="X192" s="62">
        <f>SUMIFS('15'!$P$3:$P$1000,'15'!$G$3:$G$1000,'FEED IN PK2'!F192,'15'!$F$3:$F$1000,'FEED IN PK2'!H192,'15'!$I$3:$I$1000,'FEED IN PK2'!G192)</f>
        <v>0</v>
      </c>
      <c r="Y192" s="62">
        <f>SUMIFS('16'!$P$77:$P$1000,'16'!$G$77:$G$1000,'FEED IN PK2'!F192,'16'!$F$77:$F$1000,'FEED IN PK2'!H192,'16'!$I$77:$I$1000,'FEED IN PK2'!G192)</f>
        <v>0</v>
      </c>
      <c r="Z192" s="62">
        <f>SUMIFS('17'!$P$77:$P$998,'17'!$G$77:$G$998,'FEED IN PK2'!F192,'17'!$F$77:$F$998,'FEED IN PK2'!H192,'17'!$I$77:$I$998,'FEED IN PK2'!G192)</f>
        <v>0</v>
      </c>
      <c r="AA192" s="62" t="e">
        <f>SUMIFS('18'!$P$3:$P$1000,'18'!$G$324:$G$1000,'FEED IN PK2'!F192,'18'!$F$324:$F$1000,'FEED IN PK2'!H192,'18'!$I$324:$I$1000,'FEED IN PK2'!G192)</f>
        <v>#VALUE!</v>
      </c>
      <c r="AB192" s="62">
        <f>SUMIFS('19'!$P$3:$P$1000,'19'!$G$3:$G$1000,'FEED IN PK2'!F192,'19'!$F$3:$F$1000,'FEED IN PK2'!H192,'19'!$I$3:$I$1000,'FEED IN PK2'!G192)</f>
        <v>0</v>
      </c>
      <c r="AC192" s="62" t="e">
        <f>SUMIFS('20'!$P$69:$P$1000,'20'!$G$580:$G$1000,'FEED IN PK2'!F192,'20'!$F$580:$F$1000,'FEED IN PK2'!H192,'20'!$I$580:$I$1000,'FEED IN PK2'!G192)</f>
        <v>#VALUE!</v>
      </c>
      <c r="AD192" s="62" t="e">
        <f>SUMIFS('21'!$P$34:$P$1000,'21'!$G$387:$G$1000,'FEED IN PK2'!F192,'21'!$F$387:$F$1000,'FEED IN PK2'!H192,'21'!$I$387:$I$1000,'FEED IN PK2'!G192)</f>
        <v>#VALUE!</v>
      </c>
      <c r="AE192" s="62">
        <f>SUMIFS('22'!$P$3:$P$1000,'22'!$G$3:$G$1000,'FEED IN PK2'!F192,'22'!$F$3:$F$1000,'FEED IN PK2'!H192,'22'!$I$3:$I$1000,'FEED IN PK2'!G192)</f>
        <v>0</v>
      </c>
      <c r="AF192" s="62">
        <f>SUMIFS('23'!$P$58:$P$999,'23'!$G$58:$G$999,'FEED IN PK2'!F192,'23'!$F$58:$F$999,'FEED IN PK2'!H192,'23'!$I$58:$I$999,'FEED IN PK2'!G192)</f>
        <v>0</v>
      </c>
      <c r="AG192" s="62">
        <f>SUMIFS('24'!$P$3:$P$1000,'24'!$G$3:$G$1000,'FEED IN PK2'!F192,'24'!$F$3:$F$1000,'FEED IN PK2'!H192,'24'!$I$3:$I$1000,'FEED IN PK2'!G192)</f>
        <v>0</v>
      </c>
      <c r="AH192" s="62">
        <f>SUMIFS('25'!$P$237:$P$1000,'25'!$G$237:$G$1000,'FEED IN PK2'!F192,'25'!$F$237:$F$1000,'FEED IN PK2'!H192,'25'!$I$237:$I$1000,'FEED IN PK2'!G192)</f>
        <v>0</v>
      </c>
      <c r="AI192" s="62">
        <f>SUMIFS('26'!$P$3:$P$1000,'26'!$G$3:$G$1000,'FEED IN PK2'!F192,'26'!$F$3:$F$1000,'FEED IN PK2'!H192,'26'!$I$3:$I$1000,'FEED IN PK2'!G192)</f>
        <v>0</v>
      </c>
      <c r="AJ192" s="62">
        <f>SUMIFS('27'!$P$71:$P$1000,'27'!$G$71:$G$1000,'FEED IN PK2'!F192,'27'!$F$71:$F$1000,'FEED IN PK2'!H192,'27'!$I$71:$I$1000,'FEED IN PK2'!G192)</f>
        <v>0</v>
      </c>
      <c r="AK192" s="62">
        <f>SUMIFS('28'!$P$3:$P$1000,'28'!$G$3:$G$1000,'FEED IN PK2'!F192,'28'!$F$3:$F$1000,'FEED IN PK2'!H192,'28'!$I$3:$I$1000,'FEED IN PK2'!G192)</f>
        <v>0</v>
      </c>
      <c r="AL192" s="62">
        <f>SUMIFS('29'!$P$3:$P$1000,'29'!$G$3:$G$1000,'FEED IN PK2'!F192,'29'!$F$3:$F$1000,'FEED IN PK2'!H192,'29'!$I$3:$I$1000,'FEED IN PK2'!G192)</f>
        <v>0</v>
      </c>
      <c r="AM192" s="62">
        <f>SUMIFS('30'!$P$3:$P$1000,'30'!$G$3:$G$1000,'FEED IN PK2'!F192,'30'!$F$3:$F$1000,'FEED IN PK2'!H192,'30'!$I$3:$I$1000,'FEED IN PK2'!G192)</f>
        <v>0</v>
      </c>
      <c r="AN192" s="62">
        <f>SUMIFS('31'!$P$3:$P$1000,'31'!$G$3:$G$1000,'FEED IN PK2'!F192,'31'!$F$3:$F$1000,'FEED IN PK2'!H192,'31'!$I$3:$I$1000,'FEED IN PK2'!G192)</f>
        <v>0</v>
      </c>
      <c r="AO192" s="50" t="e">
        <f t="shared" si="3"/>
        <v>#VALUE!</v>
      </c>
    </row>
    <row r="193" spans="2:41" ht="15.75" x14ac:dyDescent="0.25">
      <c r="B193" s="5">
        <v>16</v>
      </c>
      <c r="C193" s="33" t="s">
        <v>191</v>
      </c>
      <c r="D193" s="27" t="s">
        <v>18</v>
      </c>
      <c r="E193" s="34">
        <v>50</v>
      </c>
      <c r="F193" s="24" t="s">
        <v>187</v>
      </c>
      <c r="G193" s="9" t="s">
        <v>186</v>
      </c>
      <c r="H193" s="70" t="s">
        <v>251</v>
      </c>
      <c r="I193" s="27">
        <v>50</v>
      </c>
      <c r="J193" s="62">
        <f>SUMIFS('1'!$P$3:$P$1000,'1'!$G$3:$G$1000,'FEED IN PK2'!F193,'1'!$F$3:$F$1000,'FEED IN PK2'!H193,'1'!$I$3:$I$1000,'FEED IN PK2'!G193)</f>
        <v>0</v>
      </c>
      <c r="K193" s="62">
        <f>SUMIFS('2'!$P$69:$P$1000,'2'!$G$69:$G$1000,'FEED IN PK2'!F193,'2'!$F$69:$F$1000,'FEED IN PK2'!H193,'2'!$I$69:$I$1000,'FEED IN PK2'!G193)</f>
        <v>0</v>
      </c>
      <c r="L193" s="62">
        <f>SUMIFS('3'!$P$3:$P$1000,'3'!$G$3:$G$1000,'FEED IN PK2'!F193,'3'!$F$3:$F$1000,'FEED IN PK2'!H193,'3'!$I$3:$I$1000,'FEED IN PK2'!G193)</f>
        <v>0</v>
      </c>
      <c r="M193" s="62">
        <f>SUMIFS('4'!$P$69:$P$998,'4'!$G$69:$G$998,'FEED IN PK2'!F193,'4'!$F$69:$F$998,'FEED IN PK2'!H193,'4'!$I$69:$I$998,'FEED IN PK2'!G193)</f>
        <v>0</v>
      </c>
      <c r="N193" s="62">
        <f>SUMIFS('5'!$P$63:$P$1000,'5'!$G$63:$G$1000,'FEED IN PK2'!F193,'5'!$F$63:$F$1000,'FEED IN PK2'!H193,'5'!$I$63:$I$1000,'FEED IN PK2'!G193)</f>
        <v>0</v>
      </c>
      <c r="O193" s="62">
        <f>SUMIFS('6'!$P$3:$P$1000,'6'!$G$3:$G$1000,'FEED IN PK2'!F193,'6'!$F$3:$F$1000,'FEED IN PK2'!H193,'6'!$I$3:$I$1000,'FEED IN PK2'!G193)</f>
        <v>0</v>
      </c>
      <c r="P193" s="62">
        <f>SUMIFS('7'!$P$3:$P$1000,'7'!$G$3:$G$1000,'FEED IN PK2'!F193,'7'!$F$3:$F$1000,'FEED IN PK2'!H193,'7'!$I$3:$I$1000,'FEED IN PK2'!G193)</f>
        <v>0</v>
      </c>
      <c r="Q193" s="62">
        <f>SUMIFS('8'!$P$3:$P$1000,'8'!$G$3:$G$1000,'FEED IN PK2'!F193,'8'!$F$3:$F$1000,'FEED IN PK2'!H193,'8'!$I$3:$I$1000,'FEED IN PK2'!G193)</f>
        <v>0</v>
      </c>
      <c r="R193" s="62">
        <f>SUMIFS('9'!$P$3:$P$1000,'9'!$G$3:$G$1000,'FEED IN PK2'!F193,'9'!$F$3:$F$1000,'FEED IN PK2'!H193,'9'!$I$3:$I$1000,'FEED IN PK2'!G193)</f>
        <v>0</v>
      </c>
      <c r="S193" s="62">
        <f>SUMIFS('10'!$P$271:$P$998,'10'!$G$271:$G$998,'FEED IN PK2'!F193,'10'!$F$271:$F$998,'FEED IN PK2'!H193,'10'!$I$271:$I$998,'FEED IN PK2'!G193)</f>
        <v>0</v>
      </c>
      <c r="T193" s="62">
        <f>SUMIFS('11'!$P$3:$P$1000,'11'!$G$3:$G$1000,'FEED IN PK2'!F193,'11'!$F$3:$F$1000,'FEED IN PK2'!H193,'11'!$I$3:$I$1000,'FEED IN PK2'!G193)</f>
        <v>0</v>
      </c>
      <c r="U193" s="62">
        <f>SUMIFS('12'!$P$3:$P$1000,'12'!$G$3:$G$1000,'FEED IN PK2'!F193,'12'!$F$3:$F$1000,'FEED IN PK2'!H193,'12'!$I$3:$I$1000,'FEED IN PK2'!G193)</f>
        <v>0</v>
      </c>
      <c r="V193" s="62">
        <f>SUMIFS('13'!$P$3:$P$1000,'13'!$G$3:$G$1000,'FEED IN PK2'!F193,'13'!$F$3:$F$1000,'FEED IN PK2'!H193,'13'!$I$3:$I$1000,'FEED IN PK2'!G193)</f>
        <v>0</v>
      </c>
      <c r="W193" s="62">
        <f>SUMIFS('14'!$P$3:$P$1000,'14'!$G$3:$G$1000,'FEED IN PK2'!F193,'14'!$F$3:$F$1000,'FEED IN PK2'!H193,'14'!$I$3:$I$1000,'FEED IN PK2'!G193)</f>
        <v>0</v>
      </c>
      <c r="X193" s="62">
        <f>SUMIFS('15'!$P$3:$P$1000,'15'!$G$3:$G$1000,'FEED IN PK2'!F193,'15'!$F$3:$F$1000,'FEED IN PK2'!H193,'15'!$I$3:$I$1000,'FEED IN PK2'!G193)</f>
        <v>0</v>
      </c>
      <c r="Y193" s="62">
        <f>SUMIFS('16'!$P$77:$P$1000,'16'!$G$77:$G$1000,'FEED IN PK2'!F193,'16'!$F$77:$F$1000,'FEED IN PK2'!H193,'16'!$I$77:$I$1000,'FEED IN PK2'!G193)</f>
        <v>0</v>
      </c>
      <c r="Z193" s="62">
        <f>SUMIFS('17'!$P$77:$P$998,'17'!$G$77:$G$998,'FEED IN PK2'!F193,'17'!$F$77:$F$998,'FEED IN PK2'!H193,'17'!$I$77:$I$998,'FEED IN PK2'!G193)</f>
        <v>0</v>
      </c>
      <c r="AA193" s="62" t="e">
        <f>SUMIFS('18'!$P$3:$P$1000,'18'!$G$324:$G$1000,'FEED IN PK2'!F193,'18'!$F$324:$F$1000,'FEED IN PK2'!H193,'18'!$I$324:$I$1000,'FEED IN PK2'!G193)</f>
        <v>#VALUE!</v>
      </c>
      <c r="AB193" s="62">
        <f>SUMIFS('19'!$P$3:$P$1000,'19'!$G$3:$G$1000,'FEED IN PK2'!F193,'19'!$F$3:$F$1000,'FEED IN PK2'!H193,'19'!$I$3:$I$1000,'FEED IN PK2'!G193)</f>
        <v>0</v>
      </c>
      <c r="AC193" s="62" t="e">
        <f>SUMIFS('20'!$P$69:$P$1000,'20'!$G$580:$G$1000,'FEED IN PK2'!F193,'20'!$F$580:$F$1000,'FEED IN PK2'!H193,'20'!$I$580:$I$1000,'FEED IN PK2'!G193)</f>
        <v>#VALUE!</v>
      </c>
      <c r="AD193" s="62" t="e">
        <f>SUMIFS('21'!$P$34:$P$1000,'21'!$G$387:$G$1000,'FEED IN PK2'!F193,'21'!$F$387:$F$1000,'FEED IN PK2'!H193,'21'!$I$387:$I$1000,'FEED IN PK2'!G193)</f>
        <v>#VALUE!</v>
      </c>
      <c r="AE193" s="62">
        <f>SUMIFS('22'!$P$3:$P$1000,'22'!$G$3:$G$1000,'FEED IN PK2'!F193,'22'!$F$3:$F$1000,'FEED IN PK2'!H193,'22'!$I$3:$I$1000,'FEED IN PK2'!G193)</f>
        <v>0</v>
      </c>
      <c r="AF193" s="62">
        <f>SUMIFS('23'!$P$58:$P$999,'23'!$G$58:$G$999,'FEED IN PK2'!F193,'23'!$F$58:$F$999,'FEED IN PK2'!H193,'23'!$I$58:$I$999,'FEED IN PK2'!G193)</f>
        <v>0</v>
      </c>
      <c r="AG193" s="62">
        <f>SUMIFS('24'!$P$3:$P$1000,'24'!$G$3:$G$1000,'FEED IN PK2'!F193,'24'!$F$3:$F$1000,'FEED IN PK2'!H193,'24'!$I$3:$I$1000,'FEED IN PK2'!G193)</f>
        <v>0</v>
      </c>
      <c r="AH193" s="62">
        <f>SUMIFS('25'!$P$237:$P$1000,'25'!$G$237:$G$1000,'FEED IN PK2'!F193,'25'!$F$237:$F$1000,'FEED IN PK2'!H193,'25'!$I$237:$I$1000,'FEED IN PK2'!G193)</f>
        <v>0</v>
      </c>
      <c r="AI193" s="62">
        <f>SUMIFS('26'!$P$3:$P$1000,'26'!$G$3:$G$1000,'FEED IN PK2'!F193,'26'!$F$3:$F$1000,'FEED IN PK2'!H193,'26'!$I$3:$I$1000,'FEED IN PK2'!G193)</f>
        <v>0</v>
      </c>
      <c r="AJ193" s="62">
        <f>SUMIFS('27'!$P$71:$P$1000,'27'!$G$71:$G$1000,'FEED IN PK2'!F193,'27'!$F$71:$F$1000,'FEED IN PK2'!H193,'27'!$I$71:$I$1000,'FEED IN PK2'!G193)</f>
        <v>0</v>
      </c>
      <c r="AK193" s="62">
        <f>SUMIFS('28'!$P$3:$P$1000,'28'!$G$3:$G$1000,'FEED IN PK2'!F193,'28'!$F$3:$F$1000,'FEED IN PK2'!H193,'28'!$I$3:$I$1000,'FEED IN PK2'!G193)</f>
        <v>0</v>
      </c>
      <c r="AL193" s="62">
        <f>SUMIFS('29'!$P$3:$P$1000,'29'!$G$3:$G$1000,'FEED IN PK2'!F193,'29'!$F$3:$F$1000,'FEED IN PK2'!H193,'29'!$I$3:$I$1000,'FEED IN PK2'!G193)</f>
        <v>0</v>
      </c>
      <c r="AM193" s="62">
        <f>SUMIFS('30'!$P$3:$P$1000,'30'!$G$3:$G$1000,'FEED IN PK2'!F193,'30'!$F$3:$F$1000,'FEED IN PK2'!H193,'30'!$I$3:$I$1000,'FEED IN PK2'!G193)</f>
        <v>0</v>
      </c>
      <c r="AN193" s="62">
        <f>SUMIFS('31'!$P$3:$P$1000,'31'!$G$3:$G$1000,'FEED IN PK2'!F193,'31'!$F$3:$F$1000,'FEED IN PK2'!H193,'31'!$I$3:$I$1000,'FEED IN PK2'!G193)</f>
        <v>0</v>
      </c>
      <c r="AO193" s="50" t="e">
        <f t="shared" si="3"/>
        <v>#VALUE!</v>
      </c>
    </row>
    <row r="194" spans="2:41" ht="15.75" x14ac:dyDescent="0.25">
      <c r="B194" s="5">
        <v>17</v>
      </c>
      <c r="C194" s="33" t="s">
        <v>192</v>
      </c>
      <c r="D194" s="27" t="s">
        <v>18</v>
      </c>
      <c r="E194" s="34">
        <v>50</v>
      </c>
      <c r="F194" s="24" t="s">
        <v>192</v>
      </c>
      <c r="G194" s="9"/>
      <c r="H194" s="70" t="s">
        <v>251</v>
      </c>
      <c r="I194" s="27">
        <v>50</v>
      </c>
      <c r="J194" s="62">
        <f>SUMIFS('1'!$P$3:$P$1000,'1'!$G$3:$G$1000,'FEED IN PK2'!F194,'1'!$F$3:$F$1000,'FEED IN PK2'!H194)</f>
        <v>0</v>
      </c>
      <c r="K194" s="62">
        <f>SUMIFS('2'!$P$69:$P$1000,'2'!$G$69:$G$1000,'FEED IN PK2'!F194,'2'!$F$69:$F$1000,'FEED IN PK2'!H194)</f>
        <v>0</v>
      </c>
      <c r="L194" s="62">
        <f>SUMIFS('3'!$P$3:$P$1000,'3'!$G$3:$G$1000,'FEED IN PK2'!F194,'3'!$F$3:$F$1000,'FEED IN PK2'!H194)</f>
        <v>0</v>
      </c>
      <c r="M194" s="62">
        <f>SUMIFS('4'!$P$69:$P$998,'4'!$G$69:$G$998,'FEED IN PK2'!F194,'4'!$F$69:$F$998,'FEED IN PK2'!H194)</f>
        <v>0</v>
      </c>
      <c r="N194" s="62">
        <f>SUMIFS('5'!$P$63:$P$1000,'5'!$G$63:$G$1000,'FEED IN PK2'!F194,'5'!$F$63:$F$1000,'FEED IN PK2'!H194)</f>
        <v>0</v>
      </c>
      <c r="O194" s="62">
        <f>SUMIFS('6'!$P$3:$P$1000,'6'!$G$3:$G$1000,'FEED IN PK2'!F194,'6'!$F$3:$F$1000,'FEED IN PK2'!H194)-O195-O196</f>
        <v>0</v>
      </c>
      <c r="P194" s="62">
        <f>SUMIFS('7'!$P$3:$P$1000,'7'!$G$3:$G$1000,'FEED IN PK2'!F194,'7'!$F$3:$F$1000,'FEED IN PK2'!H194)-P195-P196</f>
        <v>0</v>
      </c>
      <c r="Q194" s="62">
        <f>SUMIFS('8'!$P$3:$P$1000,'8'!$G$3:$G$1000,'FEED IN PK2'!F194,'8'!$F$3:$F$1000,'FEED IN PK2'!H194)</f>
        <v>0</v>
      </c>
      <c r="R194" s="62">
        <f>SUMIFS('9'!$P$3:$P$1000,'9'!$G$3:$G$1000,'FEED IN PK2'!F194,'9'!$F$3:$F$1000,'FEED IN PK2'!H194)-R195-R196</f>
        <v>0</v>
      </c>
      <c r="S194" s="62">
        <f>SUMIFS('10'!$P$271:$P$998,'10'!$G$271:$G$998,'FEED IN PK2'!F194,'10'!$F$271:$F$998,'FEED IN PK2'!H194)</f>
        <v>0</v>
      </c>
      <c r="T194" s="62">
        <f>SUMIFS('11'!$P$3:$P$1000,'11'!$G$3:$G$1000,'FEED IN PK2'!F194,'11'!$F$3:$F$1000,'FEED IN PK2'!H194)</f>
        <v>0</v>
      </c>
      <c r="U194" s="62">
        <f>SUMIFS('12'!$P$3:$P$1000,'12'!$G$3:$G$1000,'FEED IN PK2'!F194,'12'!$F$3:$F$1000,'FEED IN PK2'!H194)</f>
        <v>0</v>
      </c>
      <c r="V194" s="62">
        <f>SUMIFS('13'!$P$3:$P$1000,'13'!$G$3:$G$1000,'FEED IN PK2'!F194,'13'!$F$3:$F$1000,'FEED IN PK2'!H194)</f>
        <v>0</v>
      </c>
      <c r="W194" s="62">
        <f>SUMIFS('14'!$P$3:$P$1000,'14'!$G$3:$G$1000,'FEED IN PK2'!F194,'14'!$F$3:$F$1000,'FEED IN PK2'!H194)-W195-W196</f>
        <v>0</v>
      </c>
      <c r="X194" s="62">
        <f>SUMIFS('15'!$P$3:$P$1000,'15'!$G$3:$G$1000,'FEED IN PK2'!F194,'15'!$F$3:$F$1000,'FEED IN PK2'!H194)</f>
        <v>0</v>
      </c>
      <c r="Y194" s="62">
        <f>SUMIFS('16'!$P$77:$P$1000,'16'!$G$77:$G$1000,'FEED IN PK2'!F194,'16'!$F$77:$F$1000,'FEED IN PK2'!H194)</f>
        <v>0</v>
      </c>
      <c r="Z194" s="62">
        <f>SUMIFS('17'!$P$77:$P$998,'17'!$G$77:$G$998,'FEED IN PK2'!F194,'17'!$F$77:$F$998,'FEED IN PK2'!H194)-Z195-Z196</f>
        <v>0</v>
      </c>
      <c r="AA194" s="62" t="e">
        <f>SUMIFS('18'!$P$3:$P$1000,'18'!$G$324:$G$1000,'FEED IN PK2'!F194,'18'!$F$324:$F$1000,'FEED IN PK2'!H194)-AA195-AA196</f>
        <v>#VALUE!</v>
      </c>
      <c r="AB194" s="62">
        <f>SUMIFS('19'!$P$3:$P$1000,'19'!$G$3:$G$1000,'FEED IN PK2'!F194,'19'!$F$3:$F$1000,'FEED IN PK2'!H194)</f>
        <v>0</v>
      </c>
      <c r="AC194" s="62" t="e">
        <f>SUMIFS('20'!$P$69:$P$1000,'20'!$G$580:$G$1000,'FEED IN PK2'!F194,'20'!$F$580:$F$1000,'FEED IN PK2'!H194)</f>
        <v>#VALUE!</v>
      </c>
      <c r="AD194" s="62" t="e">
        <f>SUMIFS('21'!$P$34:$P$1000,'21'!$G$387:$G$1000,'FEED IN PK2'!F194,'21'!$F$387:$F$1000,'FEED IN PK2'!H194)-AD195-AD196</f>
        <v>#VALUE!</v>
      </c>
      <c r="AE194" s="62">
        <f>SUMIFS('22'!$P$3:$P$1000,'22'!$G$3:$G$1000,'FEED IN PK2'!F194,'22'!$F$3:$F$1000,'FEED IN PK2'!H194)-AE195-AE196</f>
        <v>0</v>
      </c>
      <c r="AF194" s="62">
        <f>SUMIFS('23'!$P$58:$P$999,'23'!$G$58:$G$999,'FEED IN PK2'!F194,'23'!$F$58:$F$999,'FEED IN PK2'!H194)-AF195-AF196</f>
        <v>0</v>
      </c>
      <c r="AG194" s="62">
        <f>SUMIFS('24'!$P$3:$P$1000,'24'!$G$3:$G$1000,'FEED IN PK2'!F194,'24'!$F$3:$F$1000,'FEED IN PK2'!H194)</f>
        <v>0</v>
      </c>
      <c r="AH194" s="62">
        <f>SUMIFS('25'!$P$237:$P$1000,'25'!$G$237:$G$1000,'FEED IN PK2'!F194,'25'!$F$237:$F$1000,'FEED IN PK2'!H194)</f>
        <v>0</v>
      </c>
      <c r="AI194" s="62">
        <f>SUMIFS('26'!$P$3:$P$1000,'26'!$G$3:$G$1000,'FEED IN PK2'!F194,'26'!$F$3:$F$1000,'FEED IN PK2'!H194)-AI195-AI196</f>
        <v>0</v>
      </c>
      <c r="AJ194" s="62">
        <f>SUMIFS('27'!$P$71:$P$1000,'27'!$G$71:$G$1000,'FEED IN PK2'!F194,'27'!$F$71:$F$1000,'FEED IN PK2'!H194)</f>
        <v>0</v>
      </c>
      <c r="AK194" s="62">
        <f>SUMIFS('28'!$P$3:$P$1000,'28'!$G$3:$G$1000,'FEED IN PK2'!F194,'28'!$F$3:$F$1000,'FEED IN PK2'!H194)</f>
        <v>0</v>
      </c>
      <c r="AL194" s="62">
        <f>SUMIFS('29'!$P$3:$P$1000,'29'!$G$3:$G$1000,'FEED IN PK2'!F194,'29'!$F$3:$F$1000,'FEED IN PK2'!H194)</f>
        <v>0</v>
      </c>
      <c r="AM194" s="62">
        <f>SUMIFS('30'!$P$3:$P$1000,'30'!$G$3:$G$1000,'FEED IN PK2'!F194,'30'!$F$3:$F$1000,'FEED IN PK2'!H194)</f>
        <v>0</v>
      </c>
      <c r="AN194" s="62">
        <f>SUMIFS('31'!$P$3:$P$1000,'31'!$G$3:$G$1000,'FEED IN PK2'!F194,'31'!$F$3:$F$1000,'FEED IN PK2'!H194)</f>
        <v>0</v>
      </c>
      <c r="AO194" s="50" t="e">
        <f t="shared" si="3"/>
        <v>#VALUE!</v>
      </c>
    </row>
    <row r="195" spans="2:41" ht="15.75" x14ac:dyDescent="0.25">
      <c r="B195" s="5">
        <v>18</v>
      </c>
      <c r="C195" s="33" t="s">
        <v>193</v>
      </c>
      <c r="D195" s="27" t="s">
        <v>18</v>
      </c>
      <c r="E195" s="34">
        <v>50</v>
      </c>
      <c r="F195" s="24" t="s">
        <v>192</v>
      </c>
      <c r="G195" s="9" t="s">
        <v>182</v>
      </c>
      <c r="H195" s="70" t="s">
        <v>251</v>
      </c>
      <c r="I195" s="27">
        <v>50</v>
      </c>
      <c r="J195" s="62">
        <f>SUMIFS('1'!$P$3:$P$1000,'1'!$G$3:$G$1000,'FEED IN PK2'!F195,'1'!$F$3:$F$1000,'FEED IN PK2'!H195,'1'!$I$3:$I$1000,'FEED IN PK2'!G195)</f>
        <v>0</v>
      </c>
      <c r="K195" s="62">
        <f>SUMIFS('2'!$P$69:$P$1000,'2'!$G$69:$G$1000,'FEED IN PK2'!F195,'2'!$F$69:$F$1000,'FEED IN PK2'!H195,'2'!$I$69:$I$1000,'FEED IN PK2'!G195)</f>
        <v>0</v>
      </c>
      <c r="L195" s="62">
        <f>SUMIFS('3'!$P$3:$P$1000,'3'!$G$3:$G$1000,'FEED IN PK2'!F195,'3'!$F$3:$F$1000,'FEED IN PK2'!H195,'3'!$I$3:$I$1000,'FEED IN PK2'!G195)</f>
        <v>0</v>
      </c>
      <c r="M195" s="62">
        <f>SUMIFS('4'!$P$69:$P$998,'4'!$G$69:$G$998,'FEED IN PK2'!F195,'4'!$F$69:$F$998,'FEED IN PK2'!H195,'4'!$I$69:$I$998,'FEED IN PK2'!G195)</f>
        <v>0</v>
      </c>
      <c r="N195" s="62">
        <f>SUMIFS('5'!$P$63:$P$1000,'5'!$G$63:$G$1000,'FEED IN PK2'!F195,'5'!$F$63:$F$1000,'FEED IN PK2'!H195,'5'!$I$63:$I$1000,'FEED IN PK2'!G195)</f>
        <v>0</v>
      </c>
      <c r="O195" s="62">
        <f>SUMIFS('6'!$P$3:$P$1000,'6'!$G$3:$G$1000,'FEED IN PK2'!F195,'6'!$F$3:$F$1000,'FEED IN PK2'!H195,'6'!$I$3:$I$1000,'FEED IN PK2'!G195)</f>
        <v>0</v>
      </c>
      <c r="P195" s="62">
        <f>SUMIFS('7'!$P$3:$P$1000,'7'!$G$3:$G$1000,'FEED IN PK2'!F195,'7'!$F$3:$F$1000,'FEED IN PK2'!H195,'7'!$I$3:$I$1000,'FEED IN PK2'!G195)</f>
        <v>0</v>
      </c>
      <c r="Q195" s="62">
        <f>SUMIFS('8'!$P$3:$P$1000,'8'!$G$3:$G$1000,'FEED IN PK2'!F195,'8'!$F$3:$F$1000,'FEED IN PK2'!H195,'8'!$I$3:$I$1000,'FEED IN PK2'!G195)</f>
        <v>0</v>
      </c>
      <c r="R195" s="62">
        <f>SUMIFS('9'!$P$3:$P$1000,'9'!$G$3:$G$1000,'FEED IN PK2'!F195,'9'!$F$3:$F$1000,'FEED IN PK2'!H195,'9'!$I$3:$I$1000,'FEED IN PK2'!G195)</f>
        <v>0</v>
      </c>
      <c r="S195" s="62">
        <f>SUMIFS('10'!$P$271:$P$998,'10'!$G$271:$G$998,'FEED IN PK2'!F195,'10'!$F$271:$F$998,'FEED IN PK2'!H195,'10'!$I$271:$I$998,'FEED IN PK2'!G195)</f>
        <v>0</v>
      </c>
      <c r="T195" s="62">
        <f>SUMIFS('11'!$P$3:$P$1000,'11'!$G$3:$G$1000,'FEED IN PK2'!F195,'11'!$F$3:$F$1000,'FEED IN PK2'!H195,'11'!$I$3:$I$1000,'FEED IN PK2'!G195)</f>
        <v>0</v>
      </c>
      <c r="U195" s="62">
        <f>SUMIFS('12'!$P$3:$P$1000,'12'!$G$3:$G$1000,'FEED IN PK2'!F195,'12'!$F$3:$F$1000,'FEED IN PK2'!H195,'12'!$I$3:$I$1000,'FEED IN PK2'!G195)</f>
        <v>0</v>
      </c>
      <c r="V195" s="62">
        <f>SUMIFS('13'!$P$3:$P$1000,'13'!$G$3:$G$1000,'FEED IN PK2'!F195,'13'!$F$3:$F$1000,'FEED IN PK2'!H195,'13'!$I$3:$I$1000,'FEED IN PK2'!G195)</f>
        <v>0</v>
      </c>
      <c r="W195" s="62">
        <f>SUMIFS('14'!$P$3:$P$1000,'14'!$G$3:$G$1000,'FEED IN PK2'!F195,'14'!$F$3:$F$1000,'FEED IN PK2'!H195,'14'!$I$3:$I$1000,'FEED IN PK2'!G195)</f>
        <v>0</v>
      </c>
      <c r="X195" s="62">
        <f>SUMIFS('15'!$P$3:$P$1000,'15'!$G$3:$G$1000,'FEED IN PK2'!F195,'15'!$F$3:$F$1000,'FEED IN PK2'!H195,'15'!$I$3:$I$1000,'FEED IN PK2'!G195)</f>
        <v>0</v>
      </c>
      <c r="Y195" s="62">
        <f>SUMIFS('16'!$P$77:$P$1000,'16'!$G$77:$G$1000,'FEED IN PK2'!F195,'16'!$F$77:$F$1000,'FEED IN PK2'!H195,'16'!$I$77:$I$1000,'FEED IN PK2'!G195)</f>
        <v>0</v>
      </c>
      <c r="Z195" s="62">
        <f>SUMIFS('17'!$P$77:$P$998,'17'!$G$77:$G$998,'FEED IN PK2'!F195,'17'!$F$77:$F$998,'FEED IN PK2'!H195,'17'!$I$77:$I$998,'FEED IN PK2'!G195)</f>
        <v>0</v>
      </c>
      <c r="AA195" s="62" t="e">
        <f>SUMIFS('18'!$P$3:$P$1000,'18'!$G$324:$G$1000,'FEED IN PK2'!F195,'18'!$F$324:$F$1000,'FEED IN PK2'!H195,'18'!$I$324:$I$1000,'FEED IN PK2'!G195)</f>
        <v>#VALUE!</v>
      </c>
      <c r="AB195" s="62">
        <f>SUMIFS('19'!$P$3:$P$1000,'19'!$G$3:$G$1000,'FEED IN PK2'!F195,'19'!$F$3:$F$1000,'FEED IN PK2'!H195,'19'!$I$3:$I$1000,'FEED IN PK2'!G195)</f>
        <v>0</v>
      </c>
      <c r="AC195" s="62" t="e">
        <f>SUMIFS('20'!$P$69:$P$1000,'20'!$G$580:$G$1000,'FEED IN PK2'!F195,'20'!$F$580:$F$1000,'FEED IN PK2'!H195,'20'!$I$580:$I$1000,'FEED IN PK2'!G195)</f>
        <v>#VALUE!</v>
      </c>
      <c r="AD195" s="62" t="e">
        <f>SUMIFS('21'!$P$34:$P$1000,'21'!$G$387:$G$1000,'FEED IN PK2'!F195,'21'!$F$387:$F$1000,'FEED IN PK2'!H195,'21'!$I$387:$I$1000,'FEED IN PK2'!G195)</f>
        <v>#VALUE!</v>
      </c>
      <c r="AE195" s="62">
        <f>SUMIFS('22'!$P$3:$P$1000,'22'!$G$3:$G$1000,'FEED IN PK2'!F195,'22'!$F$3:$F$1000,'FEED IN PK2'!H195,'22'!$I$3:$I$1000,'FEED IN PK2'!G195)</f>
        <v>0</v>
      </c>
      <c r="AF195" s="62">
        <f>SUMIFS('23'!$P$58:$P$999,'23'!$G$58:$G$999,'FEED IN PK2'!F195,'23'!$F$58:$F$999,'FEED IN PK2'!H195,'23'!$I$58:$I$999,'FEED IN PK2'!G195)</f>
        <v>0</v>
      </c>
      <c r="AG195" s="62">
        <f>SUMIFS('24'!$P$3:$P$1000,'24'!$G$3:$G$1000,'FEED IN PK2'!F195,'24'!$F$3:$F$1000,'FEED IN PK2'!H195,'24'!$I$3:$I$1000,'FEED IN PK2'!G195)</f>
        <v>0</v>
      </c>
      <c r="AH195" s="62">
        <f>SUMIFS('25'!$P$237:$P$1000,'25'!$G$237:$G$1000,'FEED IN PK2'!F195,'25'!$F$237:$F$1000,'FEED IN PK2'!H195,'25'!$I$237:$I$1000,'FEED IN PK2'!G195)</f>
        <v>0</v>
      </c>
      <c r="AI195" s="62">
        <f>SUMIFS('26'!$P$3:$P$1000,'26'!$G$3:$G$1000,'FEED IN PK2'!F195,'26'!$F$3:$F$1000,'FEED IN PK2'!H195,'26'!$I$3:$I$1000,'FEED IN PK2'!G195)</f>
        <v>0</v>
      </c>
      <c r="AJ195" s="62">
        <f>SUMIFS('27'!$P$71:$P$1000,'27'!$G$71:$G$1000,'FEED IN PK2'!F195,'27'!$F$71:$F$1000,'FEED IN PK2'!H195,'27'!$I$71:$I$1000,'FEED IN PK2'!G195)</f>
        <v>0</v>
      </c>
      <c r="AK195" s="62">
        <f>SUMIFS('28'!$P$3:$P$1000,'28'!$G$3:$G$1000,'FEED IN PK2'!F195,'28'!$F$3:$F$1000,'FEED IN PK2'!H195,'28'!$I$3:$I$1000,'FEED IN PK2'!G195)</f>
        <v>0</v>
      </c>
      <c r="AL195" s="62">
        <f>SUMIFS('29'!$P$3:$P$1000,'29'!$G$3:$G$1000,'FEED IN PK2'!F195,'29'!$F$3:$F$1000,'FEED IN PK2'!H195,'29'!$I$3:$I$1000,'FEED IN PK2'!G195)</f>
        <v>0</v>
      </c>
      <c r="AM195" s="62">
        <f>SUMIFS('30'!$P$3:$P$1000,'30'!$G$3:$G$1000,'FEED IN PK2'!F195,'30'!$F$3:$F$1000,'FEED IN PK2'!H195,'30'!$I$3:$I$1000,'FEED IN PK2'!G195)</f>
        <v>0</v>
      </c>
      <c r="AN195" s="62">
        <f>SUMIFS('31'!$P$3:$P$1000,'31'!$G$3:$G$1000,'FEED IN PK2'!F195,'31'!$F$3:$F$1000,'FEED IN PK2'!H195,'31'!$I$3:$I$1000,'FEED IN PK2'!G195)</f>
        <v>0</v>
      </c>
      <c r="AO195" s="50" t="e">
        <f t="shared" si="3"/>
        <v>#VALUE!</v>
      </c>
    </row>
    <row r="196" spans="2:41" ht="15.75" x14ac:dyDescent="0.25">
      <c r="B196" s="5">
        <v>19</v>
      </c>
      <c r="C196" s="33" t="s">
        <v>195</v>
      </c>
      <c r="D196" s="27" t="s">
        <v>18</v>
      </c>
      <c r="E196" s="34">
        <v>50</v>
      </c>
      <c r="F196" s="24" t="s">
        <v>192</v>
      </c>
      <c r="G196" s="9" t="s">
        <v>184</v>
      </c>
      <c r="H196" s="70" t="s">
        <v>251</v>
      </c>
      <c r="I196" s="27">
        <v>50</v>
      </c>
      <c r="J196" s="62">
        <f>SUMIFS('1'!$P$3:$P$1000,'1'!$G$3:$G$1000,'FEED IN PK2'!F196,'1'!$F$3:$F$1000,'FEED IN PK2'!H196,'1'!$I$3:$I$1000,'FEED IN PK2'!G196)</f>
        <v>0</v>
      </c>
      <c r="K196" s="62">
        <f>SUMIFS('2'!$P$69:$P$1000,'2'!$G$69:$G$1000,'FEED IN PK2'!F196,'2'!$F$69:$F$1000,'FEED IN PK2'!H196,'2'!$I$69:$I$1000,'FEED IN PK2'!G196)</f>
        <v>0</v>
      </c>
      <c r="L196" s="62">
        <f>SUMIFS('3'!$P$3:$P$1000,'3'!$G$3:$G$1000,'FEED IN PK2'!F196,'3'!$F$3:$F$1000,'FEED IN PK2'!H196,'3'!$I$3:$I$1000,'FEED IN PK2'!G196)</f>
        <v>0</v>
      </c>
      <c r="M196" s="62">
        <f>SUMIFS('4'!$P$69:$P$998,'4'!$G$69:$G$998,'FEED IN PK2'!F196,'4'!$F$69:$F$998,'FEED IN PK2'!H196,'4'!$I$69:$I$998,'FEED IN PK2'!G196)</f>
        <v>0</v>
      </c>
      <c r="N196" s="62">
        <f>SUMIFS('5'!$P$63:$P$1000,'5'!$G$63:$G$1000,'FEED IN PK2'!F196,'5'!$F$63:$F$1000,'FEED IN PK2'!H196,'5'!$I$63:$I$1000,'FEED IN PK2'!G196)</f>
        <v>0</v>
      </c>
      <c r="O196" s="62">
        <f>SUMIFS('6'!$P$3:$P$1000,'6'!$G$3:$G$1000,'FEED IN PK2'!F196,'6'!$F$3:$F$1000,'FEED IN PK2'!H196,'6'!$I$3:$I$1000,'FEED IN PK2'!G196)</f>
        <v>0</v>
      </c>
      <c r="P196" s="62">
        <f>SUMIFS('7'!$P$3:$P$1000,'7'!$G$3:$G$1000,'FEED IN PK2'!F196,'7'!$F$3:$F$1000,'FEED IN PK2'!H196,'7'!$I$3:$I$1000,'FEED IN PK2'!G196)</f>
        <v>0</v>
      </c>
      <c r="Q196" s="62">
        <f>SUMIFS('8'!$P$3:$P$1000,'8'!$G$3:$G$1000,'FEED IN PK2'!F196,'8'!$F$3:$F$1000,'FEED IN PK2'!H196,'8'!$I$3:$I$1000,'FEED IN PK2'!G196)</f>
        <v>0</v>
      </c>
      <c r="R196" s="62">
        <f>SUMIFS('9'!$P$3:$P$1000,'9'!$G$3:$G$1000,'FEED IN PK2'!F196,'9'!$F$3:$F$1000,'FEED IN PK2'!H196,'9'!$I$3:$I$1000,'FEED IN PK2'!G196)</f>
        <v>0</v>
      </c>
      <c r="S196" s="62">
        <f>SUMIFS('10'!$P$271:$P$998,'10'!$G$271:$G$998,'FEED IN PK2'!F196,'10'!$F$271:$F$998,'FEED IN PK2'!H196,'10'!$I$271:$I$998,'FEED IN PK2'!G196)</f>
        <v>0</v>
      </c>
      <c r="T196" s="62">
        <f>SUMIFS('11'!$P$3:$P$1000,'11'!$G$3:$G$1000,'FEED IN PK2'!F196,'11'!$F$3:$F$1000,'FEED IN PK2'!H196,'11'!$I$3:$I$1000,'FEED IN PK2'!G196)</f>
        <v>0</v>
      </c>
      <c r="U196" s="62">
        <f>SUMIFS('12'!$P$3:$P$1000,'12'!$G$3:$G$1000,'FEED IN PK2'!F196,'12'!$F$3:$F$1000,'FEED IN PK2'!H196,'12'!$I$3:$I$1000,'FEED IN PK2'!G196)</f>
        <v>0</v>
      </c>
      <c r="V196" s="62">
        <f>SUMIFS('13'!$P$3:$P$1000,'13'!$G$3:$G$1000,'FEED IN PK2'!F196,'13'!$F$3:$F$1000,'FEED IN PK2'!H196,'13'!$I$3:$I$1000,'FEED IN PK2'!G196)</f>
        <v>0</v>
      </c>
      <c r="W196" s="62">
        <f>SUMIFS('14'!$P$3:$P$1000,'14'!$G$3:$G$1000,'FEED IN PK2'!F196,'14'!$F$3:$F$1000,'FEED IN PK2'!H196,'14'!$I$3:$I$1000,'FEED IN PK2'!G196)</f>
        <v>0</v>
      </c>
      <c r="X196" s="62">
        <f>SUMIFS('15'!$P$3:$P$1000,'15'!$G$3:$G$1000,'FEED IN PK2'!F196,'15'!$F$3:$F$1000,'FEED IN PK2'!H196,'15'!$I$3:$I$1000,'FEED IN PK2'!G196)</f>
        <v>0</v>
      </c>
      <c r="Y196" s="62">
        <f>SUMIFS('16'!$P$77:$P$1000,'16'!$G$77:$G$1000,'FEED IN PK2'!F196,'16'!$F$77:$F$1000,'FEED IN PK2'!H196,'16'!$I$77:$I$1000,'FEED IN PK2'!G196)</f>
        <v>0</v>
      </c>
      <c r="Z196" s="62">
        <f>SUMIFS('17'!$P$77:$P$998,'17'!$G$77:$G$998,'FEED IN PK2'!F196,'17'!$F$77:$F$998,'FEED IN PK2'!H196,'17'!$I$77:$I$998,'FEED IN PK2'!G196)</f>
        <v>0</v>
      </c>
      <c r="AA196" s="62" t="e">
        <f>SUMIFS('18'!$P$3:$P$1000,'18'!$G$324:$G$1000,'FEED IN PK2'!F196,'18'!$F$324:$F$1000,'FEED IN PK2'!H196,'18'!$I$324:$I$1000,'FEED IN PK2'!G196)</f>
        <v>#VALUE!</v>
      </c>
      <c r="AB196" s="62">
        <f>SUMIFS('19'!$P$3:$P$1000,'19'!$G$3:$G$1000,'FEED IN PK2'!F196,'19'!$F$3:$F$1000,'FEED IN PK2'!H196,'19'!$I$3:$I$1000,'FEED IN PK2'!G196)</f>
        <v>0</v>
      </c>
      <c r="AC196" s="62" t="e">
        <f>SUMIFS('20'!$P$69:$P$1000,'20'!$G$580:$G$1000,'FEED IN PK2'!F196,'20'!$F$580:$F$1000,'FEED IN PK2'!H196,'20'!$I$580:$I$1000,'FEED IN PK2'!G196)</f>
        <v>#VALUE!</v>
      </c>
      <c r="AD196" s="62" t="e">
        <f>SUMIFS('21'!$P$34:$P$1000,'21'!$G$387:$G$1000,'FEED IN PK2'!F196,'21'!$F$387:$F$1000,'FEED IN PK2'!H196,'21'!$I$387:$I$1000,'FEED IN PK2'!G196)</f>
        <v>#VALUE!</v>
      </c>
      <c r="AE196" s="62">
        <f>SUMIFS('22'!$P$3:$P$1000,'22'!$G$3:$G$1000,'FEED IN PK2'!F196,'22'!$F$3:$F$1000,'FEED IN PK2'!H196,'22'!$I$3:$I$1000,'FEED IN PK2'!G196)</f>
        <v>0</v>
      </c>
      <c r="AF196" s="62">
        <f>SUMIFS('23'!$P$58:$P$999,'23'!$G$58:$G$999,'FEED IN PK2'!F196,'23'!$F$58:$F$999,'FEED IN PK2'!H196,'23'!$I$58:$I$999,'FEED IN PK2'!G196)</f>
        <v>0</v>
      </c>
      <c r="AG196" s="62">
        <f>SUMIFS('24'!$P$3:$P$1000,'24'!$G$3:$G$1000,'FEED IN PK2'!F196,'24'!$F$3:$F$1000,'FEED IN PK2'!H196,'24'!$I$3:$I$1000,'FEED IN PK2'!G196)</f>
        <v>0</v>
      </c>
      <c r="AH196" s="62">
        <f>SUMIFS('25'!$P$237:$P$1000,'25'!$G$237:$G$1000,'FEED IN PK2'!F196,'25'!$F$237:$F$1000,'FEED IN PK2'!H196,'25'!$I$237:$I$1000,'FEED IN PK2'!G196)</f>
        <v>0</v>
      </c>
      <c r="AI196" s="62">
        <f>SUMIFS('26'!$P$3:$P$1000,'26'!$G$3:$G$1000,'FEED IN PK2'!F196,'26'!$F$3:$F$1000,'FEED IN PK2'!H196,'26'!$I$3:$I$1000,'FEED IN PK2'!G196)</f>
        <v>0</v>
      </c>
      <c r="AJ196" s="62">
        <f>SUMIFS('27'!$P$71:$P$1000,'27'!$G$71:$G$1000,'FEED IN PK2'!F196,'27'!$F$71:$F$1000,'FEED IN PK2'!H196,'27'!$I$71:$I$1000,'FEED IN PK2'!G196)</f>
        <v>0</v>
      </c>
      <c r="AK196" s="62">
        <f>SUMIFS('28'!$P$3:$P$1000,'28'!$G$3:$G$1000,'FEED IN PK2'!F196,'28'!$F$3:$F$1000,'FEED IN PK2'!H196,'28'!$I$3:$I$1000,'FEED IN PK2'!G196)</f>
        <v>0</v>
      </c>
      <c r="AL196" s="62">
        <f>SUMIFS('29'!$P$3:$P$1000,'29'!$G$3:$G$1000,'FEED IN PK2'!F196,'29'!$F$3:$F$1000,'FEED IN PK2'!H196,'29'!$I$3:$I$1000,'FEED IN PK2'!G196)</f>
        <v>0</v>
      </c>
      <c r="AM196" s="62">
        <f>SUMIFS('30'!$P$3:$P$1000,'30'!$G$3:$G$1000,'FEED IN PK2'!F196,'30'!$F$3:$F$1000,'FEED IN PK2'!H196,'30'!$I$3:$I$1000,'FEED IN PK2'!G196)</f>
        <v>0</v>
      </c>
      <c r="AN196" s="62">
        <f>SUMIFS('31'!$P$3:$P$1000,'31'!$G$3:$G$1000,'FEED IN PK2'!F196,'31'!$F$3:$F$1000,'FEED IN PK2'!H196,'31'!$I$3:$I$1000,'FEED IN PK2'!G196)</f>
        <v>0</v>
      </c>
      <c r="AO196" s="50" t="e">
        <f t="shared" si="3"/>
        <v>#VALUE!</v>
      </c>
    </row>
    <row r="197" spans="2:41" ht="15.75" x14ac:dyDescent="0.25">
      <c r="B197" s="5"/>
      <c r="C197" s="72" t="s">
        <v>249</v>
      </c>
      <c r="D197" s="27" t="s">
        <v>18</v>
      </c>
      <c r="E197" s="34">
        <v>50</v>
      </c>
      <c r="F197" s="24" t="s">
        <v>249</v>
      </c>
      <c r="G197" s="9"/>
      <c r="H197" s="70" t="s">
        <v>251</v>
      </c>
      <c r="I197" s="27">
        <v>50</v>
      </c>
      <c r="J197" s="62">
        <f>SUMIFS('1'!$P$3:$P$1000,'1'!$G$3:$G$1000,'FEED IN PK2'!F197,'1'!$F$3:$F$1000,'FEED IN PK2'!H197)</f>
        <v>0</v>
      </c>
      <c r="K197" s="62">
        <f>SUMIFS('2'!$P$69:$P$1000,'2'!$G$69:$G$1000,'FEED IN PK2'!F197,'2'!$F$69:$F$1000,'FEED IN PK2'!H197)</f>
        <v>0</v>
      </c>
      <c r="L197" s="62">
        <f>SUMIFS('3'!$P$3:$P$1000,'3'!$G$3:$G$1000,'FEED IN PK2'!F197,'3'!$F$3:$F$1000,'FEED IN PK2'!H197)</f>
        <v>0</v>
      </c>
      <c r="M197" s="62">
        <f>SUMIFS('4'!$P$69:$P$998,'4'!$G$69:$G$998,'FEED IN PK2'!F197,'4'!$F$69:$F$998,'FEED IN PK2'!H197)</f>
        <v>0</v>
      </c>
      <c r="N197" s="62">
        <f>SUMIFS('5'!$P$63:$P$1000,'5'!$G$63:$G$1000,'FEED IN PK2'!F197,'5'!$F$63:$F$1000,'FEED IN PK2'!H197)</f>
        <v>0</v>
      </c>
      <c r="O197" s="62">
        <f>SUMIFS('6'!$P$3:$P$1000,'6'!$G$3:$G$1000,'FEED IN PK2'!F197,'6'!$F$3:$F$1000,'FEED IN PK2'!H197)-O199-O200</f>
        <v>-170500</v>
      </c>
      <c r="P197" s="62">
        <f>SUMIFS('7'!$P$3:$P$1000,'7'!$G$3:$G$1000,'FEED IN PK2'!F197,'7'!$F$3:$F$1000,'FEED IN PK2'!H197)</f>
        <v>0</v>
      </c>
      <c r="Q197" s="62">
        <f>SUMIFS('8'!$P$3:$P$1000,'8'!$G$3:$G$1000,'FEED IN PK2'!F197,'8'!$F$3:$F$1000,'FEED IN PK2'!H197)</f>
        <v>0</v>
      </c>
      <c r="R197" s="62">
        <f>SUMIFS('9'!$P$3:$P$1000,'9'!$G$3:$G$1000,'FEED IN PK2'!F197,'9'!$F$3:$F$1000,'FEED IN PK2'!H197)</f>
        <v>0</v>
      </c>
      <c r="S197" s="62">
        <f>SUMIFS('10'!$P$271:$P$998,'10'!$G$271:$G$998,'FEED IN PK2'!F197,'10'!$F$271:$F$998,'FEED IN PK2'!H197)</f>
        <v>0</v>
      </c>
      <c r="T197" s="62">
        <f>SUMIFS('11'!$P$3:$P$1000,'11'!$G$3:$G$1000,'FEED IN PK2'!F197,'11'!$F$3:$F$1000,'FEED IN PK2'!H197)</f>
        <v>0</v>
      </c>
      <c r="U197" s="62">
        <f>SUMIFS('12'!$P$3:$P$1000,'12'!$G$3:$G$1000,'FEED IN PK2'!F197,'12'!$F$3:$F$1000,'FEED IN PK2'!H197)</f>
        <v>0</v>
      </c>
      <c r="V197" s="62">
        <f>SUMIFS('13'!$P$3:$P$1000,'13'!$G$3:$G$1000,'FEED IN PK2'!F197,'13'!$F$3:$F$1000,'FEED IN PK2'!H197)</f>
        <v>0</v>
      </c>
      <c r="W197" s="62">
        <f>SUMIFS('14'!$P$3:$P$1000,'14'!$G$3:$G$1000,'FEED IN PK2'!F197,'14'!$F$3:$F$1000,'FEED IN PK2'!H197)</f>
        <v>0</v>
      </c>
      <c r="X197" s="62">
        <f>SUMIFS('15'!$P$3:$P$1000,'15'!$G$3:$G$1000,'FEED IN PK2'!F197,'15'!$F$3:$F$1000,'FEED IN PK2'!H197)</f>
        <v>0</v>
      </c>
      <c r="Y197" s="62">
        <f>SUMIFS('16'!$P$77:$P$1000,'16'!$G$77:$G$1000,'FEED IN PK2'!F197,'16'!$F$77:$F$1000,'FEED IN PK2'!H197)</f>
        <v>0</v>
      </c>
      <c r="Z197" s="62">
        <f>SUMIFS('17'!$P$77:$P$998,'17'!$G$77:$G$998,'FEED IN PK2'!F197,'17'!$F$77:$F$998,'FEED IN PK2'!H197)</f>
        <v>0</v>
      </c>
      <c r="AA197" s="62" t="e">
        <f>SUMIFS('18'!$P$3:$P$1000,'18'!$G$324:$G$1000,'FEED IN PK2'!F197,'18'!$F$324:$F$1000,'FEED IN PK2'!H197)</f>
        <v>#VALUE!</v>
      </c>
      <c r="AB197" s="62">
        <f>SUMIFS('19'!$P$3:$P$1000,'19'!$G$3:$G$1000,'FEED IN PK2'!F197,'19'!$F$3:$F$1000,'FEED IN PK2'!H197)</f>
        <v>0</v>
      </c>
      <c r="AC197" s="62" t="e">
        <f>SUMIFS('20'!$P$69:$P$1000,'20'!$G$580:$G$1000,'FEED IN PK2'!F197,'20'!$F$580:$F$1000,'FEED IN PK2'!H197)</f>
        <v>#VALUE!</v>
      </c>
      <c r="AD197" s="62" t="e">
        <f>SUMIFS('21'!$P$34:$P$1000,'21'!$G$387:$G$1000,'FEED IN PK2'!F197,'21'!$F$387:$F$1000,'FEED IN PK2'!H197)</f>
        <v>#VALUE!</v>
      </c>
      <c r="AE197" s="62">
        <f>SUMIFS('22'!$P$3:$P$1000,'22'!$G$3:$G$1000,'FEED IN PK2'!F197,'22'!$F$3:$F$1000,'FEED IN PK2'!H197)-AE199-AE200</f>
        <v>0</v>
      </c>
      <c r="AF197" s="62">
        <f>SUMIFS('23'!$P$58:$P$999,'23'!$G$58:$G$999,'FEED IN PK2'!F197,'23'!$F$58:$F$999,'FEED IN PK2'!H197)-AF199-AF200</f>
        <v>0</v>
      </c>
      <c r="AG197" s="62">
        <f>SUMIFS('24'!$P$3:$P$1000,'24'!$G$3:$G$1000,'FEED IN PK2'!F197,'24'!$F$3:$F$1000,'FEED IN PK2'!H197)</f>
        <v>0</v>
      </c>
      <c r="AH197" s="62">
        <f>SUMIFS('25'!$P$237:$P$1000,'25'!$G$237:$G$1000,'FEED IN PK2'!F197,'25'!$F$237:$F$1000,'FEED IN PK2'!H197)</f>
        <v>0</v>
      </c>
      <c r="AI197" s="62">
        <f>SUMIFS('26'!$P$3:$P$1000,'26'!$G$3:$G$1000,'FEED IN PK2'!F197,'26'!$F$3:$F$1000,'FEED IN PK2'!H197)-AI199-AI200</f>
        <v>0</v>
      </c>
      <c r="AJ197" s="62">
        <f>SUMIFS('27'!$P$71:$P$1000,'27'!$G$71:$G$1000,'FEED IN PK2'!F197,'27'!$F$71:$F$1000,'FEED IN PK2'!H197)</f>
        <v>0</v>
      </c>
      <c r="AK197" s="62">
        <f>SUMIFS('28'!$P$3:$P$1000,'28'!$G$3:$G$1000,'FEED IN PK2'!F197,'28'!$F$3:$F$1000,'FEED IN PK2'!H197)</f>
        <v>0</v>
      </c>
      <c r="AL197" s="62">
        <f>SUMIFS('29'!$P$3:$P$1000,'29'!$G$3:$G$1000,'FEED IN PK2'!F197,'29'!$F$3:$F$1000,'FEED IN PK2'!H197)</f>
        <v>0</v>
      </c>
      <c r="AM197" s="62">
        <f>SUMIFS('30'!$P$3:$P$1000,'30'!$G$3:$G$1000,'FEED IN PK2'!F197,'30'!$F$3:$F$1000,'FEED IN PK2'!H197)</f>
        <v>0</v>
      </c>
      <c r="AN197" s="62">
        <f>SUMIFS('31'!$P$3:$P$1000,'31'!$G$3:$G$1000,'FEED IN PK2'!F197,'31'!$F$3:$F$1000,'FEED IN PK2'!H197)</f>
        <v>0</v>
      </c>
      <c r="AO197" s="50" t="e">
        <f t="shared" ref="AO197" si="11">SUM(J197:AN197)</f>
        <v>#VALUE!</v>
      </c>
    </row>
    <row r="198" spans="2:41" ht="15.75" x14ac:dyDescent="0.25">
      <c r="B198" s="5"/>
      <c r="C198" s="72" t="s">
        <v>250</v>
      </c>
      <c r="D198" s="27" t="s">
        <v>18</v>
      </c>
      <c r="E198" s="34">
        <v>50</v>
      </c>
      <c r="F198" s="24" t="s">
        <v>250</v>
      </c>
      <c r="G198" s="9"/>
      <c r="H198" s="70" t="s">
        <v>251</v>
      </c>
      <c r="I198" s="27">
        <v>50</v>
      </c>
      <c r="J198" s="62">
        <f>SUMIFS('1'!$P$3:$P$1000,'1'!$G$3:$G$1000,'FEED IN PK2'!F198,'1'!$F$3:$F$1000,'FEED IN PK2'!H198)</f>
        <v>0</v>
      </c>
      <c r="K198" s="62">
        <f>SUMIFS('2'!$P$69:$P$1000,'2'!$G$69:$G$1000,'FEED IN PK2'!F198,'2'!$F$69:$F$1000,'FEED IN PK2'!H198)</f>
        <v>0</v>
      </c>
      <c r="L198" s="62">
        <f>SUMIFS('3'!$P$3:$P$1000,'3'!$G$3:$G$1000,'FEED IN PK2'!F198,'3'!$F$3:$F$1000,'FEED IN PK2'!H198)</f>
        <v>0</v>
      </c>
      <c r="M198" s="62">
        <f>SUMIFS('4'!$P$69:$P$998,'4'!$G$69:$G$998,'FEED IN PK2'!F198,'4'!$F$69:$F$998,'FEED IN PK2'!H198)</f>
        <v>0</v>
      </c>
      <c r="N198" s="62">
        <f>SUMIFS('5'!$P$63:$P$1000,'5'!$G$63:$G$1000,'FEED IN PK2'!F198,'5'!$F$63:$F$1000,'FEED IN PK2'!H198)</f>
        <v>0</v>
      </c>
      <c r="O198" s="62">
        <f>SUMIFS('6'!$P$3:$P$1000,'6'!$G$3:$G$1000,'FEED IN PK2'!F198,'6'!$F$3:$F$1000,'FEED IN PK2'!H198)-O200-O201</f>
        <v>0</v>
      </c>
      <c r="P198" s="62">
        <f>SUMIFS('7'!$P$3:$P$1000,'7'!$G$3:$G$1000,'FEED IN PK2'!F198,'7'!$F$3:$F$1000,'FEED IN PK2'!H198)</f>
        <v>0</v>
      </c>
      <c r="Q198" s="62">
        <f>SUMIFS('8'!$P$3:$P$1000,'8'!$G$3:$G$1000,'FEED IN PK2'!F198,'8'!$F$3:$F$1000,'FEED IN PK2'!H198)</f>
        <v>0</v>
      </c>
      <c r="R198" s="62">
        <f>SUMIFS('9'!$P$3:$P$1000,'9'!$G$3:$G$1000,'FEED IN PK2'!F198,'9'!$F$3:$F$1000,'FEED IN PK2'!H198)</f>
        <v>0</v>
      </c>
      <c r="S198" s="62">
        <f>SUMIFS('10'!$P$271:$P$998,'10'!$G$271:$G$998,'FEED IN PK2'!F198,'10'!$F$271:$F$998,'FEED IN PK2'!H198)</f>
        <v>0</v>
      </c>
      <c r="T198" s="62">
        <f>SUMIFS('11'!$P$3:$P$1000,'11'!$G$3:$G$1000,'FEED IN PK2'!F198,'11'!$F$3:$F$1000,'FEED IN PK2'!H198)</f>
        <v>0</v>
      </c>
      <c r="U198" s="62">
        <f>SUMIFS('12'!$P$3:$P$1000,'12'!$G$3:$G$1000,'FEED IN PK2'!F198,'12'!$F$3:$F$1000,'FEED IN PK2'!H198)</f>
        <v>0</v>
      </c>
      <c r="V198" s="62">
        <f>SUMIFS('13'!$P$3:$P$1000,'13'!$G$3:$G$1000,'FEED IN PK2'!F198,'13'!$F$3:$F$1000,'FEED IN PK2'!H198)</f>
        <v>0</v>
      </c>
      <c r="W198" s="62">
        <f>SUMIFS('14'!$P$3:$P$1000,'14'!$G$3:$G$1000,'FEED IN PK2'!F198,'14'!$F$3:$F$1000,'FEED IN PK2'!H198)</f>
        <v>0</v>
      </c>
      <c r="X198" s="62">
        <f>SUMIFS('15'!$P$3:$P$1000,'15'!$G$3:$G$1000,'FEED IN PK2'!F198,'15'!$F$3:$F$1000,'FEED IN PK2'!H198)</f>
        <v>0</v>
      </c>
      <c r="Y198" s="62">
        <f>SUMIFS('16'!$P$77:$P$1000,'16'!$G$77:$G$1000,'FEED IN PK2'!F198,'16'!$F$77:$F$1000,'FEED IN PK2'!H198)</f>
        <v>0</v>
      </c>
      <c r="Z198" s="62">
        <f>SUMIFS('17'!$P$77:$P$998,'17'!$G$77:$G$998,'FEED IN PK2'!F198,'17'!$F$77:$F$998,'FEED IN PK2'!H198)</f>
        <v>0</v>
      </c>
      <c r="AA198" s="62" t="e">
        <f>SUMIFS('18'!$P$3:$P$1000,'18'!$G$324:$G$1000,'FEED IN PK2'!F198,'18'!$F$324:$F$1000,'FEED IN PK2'!H198)</f>
        <v>#VALUE!</v>
      </c>
      <c r="AB198" s="62">
        <f>SUMIFS('19'!$P$3:$P$1000,'19'!$G$3:$G$1000,'FEED IN PK2'!F198,'19'!$F$3:$F$1000,'FEED IN PK2'!H198)</f>
        <v>0</v>
      </c>
      <c r="AC198" s="62" t="e">
        <f>SUMIFS('20'!$P$69:$P$1000,'20'!$G$580:$G$1000,'FEED IN PK2'!F198,'20'!$F$580:$F$1000,'FEED IN PK2'!H198)</f>
        <v>#VALUE!</v>
      </c>
      <c r="AD198" s="62" t="e">
        <f>SUMIFS('21'!$P$34:$P$1000,'21'!$G$387:$G$1000,'FEED IN PK2'!F198,'21'!$F$387:$F$1000,'FEED IN PK2'!H198)</f>
        <v>#VALUE!</v>
      </c>
      <c r="AE198" s="62">
        <f>SUMIFS('22'!$P$3:$P$1000,'22'!$G$3:$G$1000,'FEED IN PK2'!F198,'22'!$F$3:$F$1000,'FEED IN PK2'!H198)-AE200-AE201</f>
        <v>0</v>
      </c>
      <c r="AF198" s="62">
        <f>SUMIFS('23'!$P$58:$P$999,'23'!$G$58:$G$999,'FEED IN PK2'!F198,'23'!$F$58:$F$999,'FEED IN PK2'!H198)-AF200-AF201</f>
        <v>0</v>
      </c>
      <c r="AG198" s="62">
        <f>SUMIFS('24'!$P$3:$P$1000,'24'!$G$3:$G$1000,'FEED IN PK2'!F198,'24'!$F$3:$F$1000,'FEED IN PK2'!H198)</f>
        <v>0</v>
      </c>
      <c r="AH198" s="62">
        <f>SUMIFS('25'!$P$237:$P$1000,'25'!$G$237:$G$1000,'FEED IN PK2'!F198,'25'!$F$237:$F$1000,'FEED IN PK2'!H198)</f>
        <v>0</v>
      </c>
      <c r="AI198" s="62">
        <f>SUMIFS('26'!$P$3:$P$1000,'26'!$G$3:$G$1000,'FEED IN PK2'!F198,'26'!$F$3:$F$1000,'FEED IN PK2'!H198)-AI200-AI201</f>
        <v>0</v>
      </c>
      <c r="AJ198" s="62">
        <f>SUMIFS('27'!$P$71:$P$1000,'27'!$G$71:$G$1000,'FEED IN PK2'!F198,'27'!$F$71:$F$1000,'FEED IN PK2'!H198)</f>
        <v>0</v>
      </c>
      <c r="AK198" s="62">
        <f>SUMIFS('28'!$P$3:$P$1000,'28'!$G$3:$G$1000,'FEED IN PK2'!F198,'28'!$F$3:$F$1000,'FEED IN PK2'!H198)</f>
        <v>0</v>
      </c>
      <c r="AL198" s="62">
        <f>SUMIFS('29'!$P$3:$P$1000,'29'!$G$3:$G$1000,'FEED IN PK2'!F198,'29'!$F$3:$F$1000,'FEED IN PK2'!H198)</f>
        <v>0</v>
      </c>
      <c r="AM198" s="62">
        <f>SUMIFS('30'!$P$3:$P$1000,'30'!$G$3:$G$1000,'FEED IN PK2'!F198,'30'!$F$3:$F$1000,'FEED IN PK2'!H198)</f>
        <v>0</v>
      </c>
      <c r="AN198" s="62">
        <f>SUMIFS('31'!$P$3:$P$1000,'31'!$G$3:$G$1000,'FEED IN PK2'!F198,'31'!$F$3:$F$1000,'FEED IN PK2'!H198)</f>
        <v>0</v>
      </c>
      <c r="AO198" s="50" t="e">
        <f t="shared" ref="AO198" si="12">SUM(J198:AN198)</f>
        <v>#VALUE!</v>
      </c>
    </row>
    <row r="199" spans="2:41" ht="15.75" x14ac:dyDescent="0.25">
      <c r="B199" s="5">
        <v>20</v>
      </c>
      <c r="C199" s="33" t="s">
        <v>196</v>
      </c>
      <c r="D199" s="27" t="s">
        <v>18</v>
      </c>
      <c r="E199" s="34">
        <v>50</v>
      </c>
      <c r="F199" s="24" t="s">
        <v>196</v>
      </c>
      <c r="G199" s="9"/>
      <c r="H199" s="70" t="s">
        <v>251</v>
      </c>
      <c r="I199" s="27">
        <v>50</v>
      </c>
      <c r="J199" s="62">
        <f>SUMIFS('1'!$P$3:$P$1000,'1'!$G$3:$G$1000,'FEED IN PK2'!F199,'1'!$F$3:$F$1000,'FEED IN PK2'!H199)-J200-J201-J202</f>
        <v>0</v>
      </c>
      <c r="K199" s="62">
        <f>SUMIFS('2'!$P$69:$P$1000,'2'!$G$69:$G$1000,'FEED IN PK2'!F199,'2'!$F$69:$F$1000,'FEED IN PK2'!H199)</f>
        <v>0</v>
      </c>
      <c r="L199" s="62">
        <f>SUMIFS('3'!$P$3:$P$1000,'3'!$G$3:$G$1000,'FEED IN PK2'!F199,'3'!$F$3:$F$1000,'FEED IN PK2'!H199)</f>
        <v>0</v>
      </c>
      <c r="M199" s="62">
        <f>SUMIFS('4'!$P$69:$P$998,'4'!$G$69:$G$998,'FEED IN PK2'!F199,'4'!$F$69:$F$998,'FEED IN PK2'!H199)-M200-M201-M202</f>
        <v>0</v>
      </c>
      <c r="N199" s="62">
        <f>SUMIFS('5'!$P$63:$P$1000,'5'!$G$63:$G$1000,'FEED IN PK2'!F199,'5'!$F$63:$F$1000,'FEED IN PK2'!H199)</f>
        <v>0</v>
      </c>
      <c r="O199" s="62">
        <f>SUMIFS('6'!$P$3:$P$1000,'6'!$G$3:$G$1000,'FEED IN PK2'!F199,'6'!$F$3:$F$1000,'FEED IN PK2'!H199)-O200-O201-O202</f>
        <v>170500</v>
      </c>
      <c r="P199" s="62">
        <f>SUMIFS('7'!$P$3:$P$1000,'7'!$G$3:$G$1000,'FEED IN PK2'!F199,'7'!$F$3:$F$1000,'FEED IN PK2'!H199)-P200-P201-P202</f>
        <v>171400</v>
      </c>
      <c r="Q199" s="62">
        <f>SUMIFS('8'!$P$3:$P$1000,'8'!$G$3:$G$1000,'FEED IN PK2'!F199,'8'!$F$3:$F$1000,'FEED IN PK2'!H199)-Q200-Q201-Q202</f>
        <v>132300</v>
      </c>
      <c r="R199" s="62">
        <f>SUMIFS('9'!$P$3:$P$1000,'9'!$G$3:$G$1000,'FEED IN PK2'!F199,'9'!$F$3:$F$1000,'FEED IN PK2'!H199)-R200-R201-R202</f>
        <v>0</v>
      </c>
      <c r="S199" s="62">
        <f>SUMIFS('10'!$P$271:$P$998,'10'!$G$271:$G$998,'FEED IN PK2'!F199,'10'!$F$271:$F$998,'FEED IN PK2'!H199)</f>
        <v>0</v>
      </c>
      <c r="T199" s="62">
        <f>SUMIFS('11'!$P$3:$P$1000,'11'!$G$3:$G$1000,'FEED IN PK2'!F199,'11'!$F$3:$F$1000,'FEED IN PK2'!H199)-T200-T201-T202</f>
        <v>0</v>
      </c>
      <c r="U199" s="62">
        <f>SUMIFS('12'!$P$3:$P$1000,'12'!$G$3:$G$1000,'FEED IN PK2'!F199,'12'!$F$3:$F$1000,'FEED IN PK2'!H199)-U200-U201-U202</f>
        <v>0</v>
      </c>
      <c r="V199" s="62">
        <f>SUMIFS('13'!$P$3:$P$1000,'13'!$G$3:$G$1000,'FEED IN PK2'!F199,'13'!$F$3:$F$1000,'FEED IN PK2'!H199)-V200-V201-V202</f>
        <v>0</v>
      </c>
      <c r="W199" s="62">
        <f>SUMIFS('14'!$P$3:$P$1000,'14'!$G$3:$G$1000,'FEED IN PK2'!F199,'14'!$F$3:$F$1000,'FEED IN PK2'!H199)</f>
        <v>122850</v>
      </c>
      <c r="X199" s="62">
        <f>SUMIFS('15'!$P$3:$P$1000,'15'!$G$3:$G$1000,'FEED IN PK2'!F199,'15'!$F$3:$F$1000,'FEED IN PK2'!H199)-X200-X201-X202</f>
        <v>155800</v>
      </c>
      <c r="Y199" s="62">
        <f>SUMIFS('16'!$P$77:$P$1000,'16'!$G$77:$G$1000,'FEED IN PK2'!F199,'16'!$F$77:$F$1000,'FEED IN PK2'!H199)-Y200-Y201-Y202</f>
        <v>0</v>
      </c>
      <c r="Z199" s="62">
        <f>SUMIFS('17'!$P$77:$P$998,'17'!$G$77:$G$998,'FEED IN PK2'!F199,'17'!$F$77:$F$998,'FEED IN PK2'!H199)-Z200-Z201-Z202</f>
        <v>0</v>
      </c>
      <c r="AA199" s="62" t="e">
        <f>SUMIFS('18'!$P$3:$P$1000,'18'!$G$324:$G$1000,'FEED IN PK2'!F199,'18'!$F$324:$F$1000,'FEED IN PK2'!H199)-AA200-AA201-AA202</f>
        <v>#VALUE!</v>
      </c>
      <c r="AB199" s="62">
        <f>SUMIFS('19'!$P$3:$P$1000,'19'!$G$3:$G$1000,'FEED IN PK2'!F199,'19'!$F$3:$F$1000,'FEED IN PK2'!H199)</f>
        <v>0</v>
      </c>
      <c r="AC199" s="62" t="e">
        <f>SUMIFS('20'!$P$69:$P$1000,'20'!$G$580:$G$1000,'FEED IN PK2'!F199,'20'!$F$580:$F$1000,'FEED IN PK2'!H199)</f>
        <v>#VALUE!</v>
      </c>
      <c r="AD199" s="62" t="e">
        <f>SUMIFS('21'!$P$34:$P$1000,'21'!$G$387:$G$1000,'FEED IN PK2'!F199,'21'!$F$387:$F$1000,'FEED IN PK2'!H199)-AD200-AD201-AD202</f>
        <v>#VALUE!</v>
      </c>
      <c r="AE199" s="62">
        <f>SUMIFS('22'!$P$3:$P$1000,'22'!$G$3:$G$1000,'FEED IN PK2'!F199,'22'!$F$3:$F$1000,'FEED IN PK2'!H199)-AE200-AE201-AE202</f>
        <v>0</v>
      </c>
      <c r="AF199" s="62">
        <f>SUMIFS('23'!$P$58:$P$999,'23'!$G$58:$G$999,'FEED IN PK2'!F199,'23'!$F$58:$F$999,'FEED IN PK2'!H199)</f>
        <v>0</v>
      </c>
      <c r="AG199" s="62">
        <f>SUMIFS('24'!$P$3:$P$1000,'24'!$G$3:$G$1000,'FEED IN PK2'!F199,'24'!$F$3:$F$1000,'FEED IN PK2'!H199)-AG200-AG201-AG202</f>
        <v>0</v>
      </c>
      <c r="AH199" s="62">
        <f>SUMIFS('25'!$P$237:$P$1000,'25'!$G$237:$G$1000,'FEED IN PK2'!F199,'25'!$F$237:$F$1000,'FEED IN PK2'!H199)-AH200-AH201-AH202</f>
        <v>0</v>
      </c>
      <c r="AI199" s="62">
        <f>SUMIFS('26'!$P$3:$P$1000,'26'!$G$3:$G$1000,'FEED IN PK2'!F199,'26'!$F$3:$F$1000,'FEED IN PK2'!H199)-AI200-AI201-AI202</f>
        <v>0</v>
      </c>
      <c r="AJ199" s="62">
        <f>SUMIFS('27'!$P$71:$P$1000,'27'!$G$71:$G$1000,'FEED IN PK2'!F199,'27'!$F$71:$F$1000,'FEED IN PK2'!H199)-AJ200-AJ201-AJ202</f>
        <v>0</v>
      </c>
      <c r="AK199" s="62">
        <f>SUMIFS('28'!$P$3:$P$1000,'28'!$G$3:$G$1000,'FEED IN PK2'!F199,'28'!$F$3:$F$1000,'FEED IN PK2'!H199)</f>
        <v>0</v>
      </c>
      <c r="AL199" s="62">
        <f>SUMIFS('29'!$P$3:$P$1000,'29'!$G$3:$G$1000,'FEED IN PK2'!F199,'29'!$F$3:$F$1000,'FEED IN PK2'!H199)-AL200-AL201-AL202</f>
        <v>0</v>
      </c>
      <c r="AM199" s="62">
        <f>SUMIFS('30'!$P$3:$P$1000,'30'!$G$3:$G$1000,'FEED IN PK2'!F199,'30'!$F$3:$F$1000,'FEED IN PK2'!H199)-AM200-AM201-AM202</f>
        <v>0</v>
      </c>
      <c r="AN199" s="62">
        <f>SUMIFS('31'!$P$3:$P$1000,'31'!$G$3:$G$1000,'FEED IN PK2'!F199,'31'!$F$3:$F$1000,'FEED IN PK2'!H199)-AN200-AN201-AN202</f>
        <v>0</v>
      </c>
      <c r="AO199" s="50" t="e">
        <f t="shared" si="3"/>
        <v>#VALUE!</v>
      </c>
    </row>
    <row r="200" spans="2:41" ht="15.75" x14ac:dyDescent="0.25">
      <c r="B200" s="5">
        <v>21</v>
      </c>
      <c r="C200" s="33" t="s">
        <v>197</v>
      </c>
      <c r="D200" s="27" t="s">
        <v>18</v>
      </c>
      <c r="E200" s="34">
        <v>50</v>
      </c>
      <c r="F200" s="24" t="s">
        <v>196</v>
      </c>
      <c r="G200" s="9" t="s">
        <v>182</v>
      </c>
      <c r="H200" s="70" t="s">
        <v>251</v>
      </c>
      <c r="I200" s="27">
        <v>50</v>
      </c>
      <c r="J200" s="62">
        <f>SUMIFS('1'!$P$3:$P$1000,'1'!$G$3:$G$1000,'FEED IN PK2'!F200,'1'!$F$3:$F$1000,'FEED IN PK2'!H200,'1'!$I$3:$I$1000,'FEED IN PK2'!G200)</f>
        <v>0</v>
      </c>
      <c r="K200" s="62">
        <f>SUMIFS('2'!$P$69:$P$1000,'2'!$G$69:$G$1000,'FEED IN PK2'!F200,'2'!$F$69:$F$1000,'FEED IN PK2'!H200,'2'!$I$69:$I$1000,'FEED IN PK2'!G200)</f>
        <v>0</v>
      </c>
      <c r="L200" s="62">
        <f>SUMIFS('3'!$P$3:$P$1000,'3'!$G$3:$G$1000,'FEED IN PK2'!F200,'3'!$F$3:$F$1000,'FEED IN PK2'!H200,'3'!$I$3:$I$1000,'FEED IN PK2'!G200)</f>
        <v>0</v>
      </c>
      <c r="M200" s="62">
        <f>SUMIFS('4'!$P$69:$P$998,'4'!$G$69:$G$998,'FEED IN PK2'!F200,'4'!$F$69:$F$998,'FEED IN PK2'!H200,'4'!$I$69:$I$998,'FEED IN PK2'!G200)</f>
        <v>0</v>
      </c>
      <c r="N200" s="62">
        <f>SUMIFS('5'!$P$63:$P$1000,'5'!$G$63:$G$1000,'FEED IN PK2'!F200,'5'!$F$63:$F$1000,'FEED IN PK2'!H200,'5'!$I$63:$I$1000,'FEED IN PK2'!G200)</f>
        <v>0</v>
      </c>
      <c r="O200" s="62">
        <f>SUMIFS('6'!$P$3:$P$1000,'6'!$G$3:$G$1000,'FEED IN PK2'!F200,'6'!$F$3:$F$1000,'FEED IN PK2'!H200,'6'!$I$3:$I$1000,'FEED IN PK2'!G200)</f>
        <v>0</v>
      </c>
      <c r="P200" s="62">
        <f>SUMIFS('7'!$P$3:$P$1000,'7'!$G$3:$G$1000,'FEED IN PK2'!F200,'7'!$F$3:$F$1000,'FEED IN PK2'!H200,'7'!$I$3:$I$1000,'FEED IN PK2'!G200)</f>
        <v>0</v>
      </c>
      <c r="Q200" s="62">
        <f>SUMIFS('8'!$P$3:$P$1000,'8'!$G$3:$G$1000,'FEED IN PK2'!F200,'8'!$F$3:$F$1000,'FEED IN PK2'!H200,'8'!$I$3:$I$1000,'FEED IN PK2'!G200)</f>
        <v>0</v>
      </c>
      <c r="R200" s="62">
        <f>SUMIFS('9'!$P$3:$P$1000,'9'!$G$3:$G$1000,'FEED IN PK2'!F200,'9'!$F$3:$F$1000,'FEED IN PK2'!H200,'9'!$I$3:$I$1000,'FEED IN PK2'!G200)</f>
        <v>0</v>
      </c>
      <c r="S200" s="62">
        <f>SUMIFS('10'!$P$271:$P$998,'10'!$G$271:$G$998,'FEED IN PK2'!F200,'10'!$F$271:$F$998,'FEED IN PK2'!H200,'10'!$I$271:$I$998,'FEED IN PK2'!G200)</f>
        <v>0</v>
      </c>
      <c r="T200" s="62">
        <f>SUMIFS('11'!$P$3:$P$1000,'11'!$G$3:$G$1000,'FEED IN PK2'!F200,'11'!$F$3:$F$1000,'FEED IN PK2'!H200,'11'!$I$3:$I$1000,'FEED IN PK2'!G200)</f>
        <v>0</v>
      </c>
      <c r="U200" s="62">
        <f>SUMIFS('12'!$P$3:$P$1000,'12'!$G$3:$G$1000,'FEED IN PK2'!F200,'12'!$F$3:$F$1000,'FEED IN PK2'!H200,'12'!$I$3:$I$1000,'FEED IN PK2'!G200)</f>
        <v>0</v>
      </c>
      <c r="V200" s="62">
        <f>SUMIFS('13'!$P$3:$P$1000,'13'!$G$3:$G$1000,'FEED IN PK2'!F200,'13'!$F$3:$F$1000,'FEED IN PK2'!H200,'13'!$I$3:$I$1000,'FEED IN PK2'!G200)</f>
        <v>0</v>
      </c>
      <c r="W200" s="62">
        <f>SUMIFS('14'!$P$3:$P$1000,'14'!$G$3:$G$1000,'FEED IN PK2'!F200,'14'!$F$3:$F$1000,'FEED IN PK2'!H200,'14'!$I$3:$I$1000,'FEED IN PK2'!G200)</f>
        <v>0</v>
      </c>
      <c r="X200" s="62">
        <f>SUMIFS('15'!$P$3:$P$1000,'15'!$G$3:$G$1000,'FEED IN PK2'!F200,'15'!$F$3:$F$1000,'FEED IN PK2'!H200,'15'!$I$3:$I$1000,'FEED IN PK2'!G200)</f>
        <v>0</v>
      </c>
      <c r="Y200" s="62">
        <f>SUMIFS('16'!$P$77:$P$1000,'16'!$G$77:$G$1000,'FEED IN PK2'!F200,'16'!$F$77:$F$1000,'FEED IN PK2'!H200,'16'!$I$77:$I$1000,'FEED IN PK2'!G200)</f>
        <v>0</v>
      </c>
      <c r="Z200" s="62">
        <f>SUMIFS('17'!$P$77:$P$998,'17'!$G$77:$G$998,'FEED IN PK2'!F200,'17'!$F$77:$F$998,'FEED IN PK2'!H200,'17'!$I$77:$I$998,'FEED IN PK2'!G200)</f>
        <v>0</v>
      </c>
      <c r="AA200" s="62" t="e">
        <f>SUMIFS('18'!$P$3:$P$1000,'18'!$G$324:$G$1000,'FEED IN PK2'!F200,'18'!$F$324:$F$1000,'FEED IN PK2'!H200,'18'!$I$324:$I$1000,'FEED IN PK2'!G200)</f>
        <v>#VALUE!</v>
      </c>
      <c r="AB200" s="62">
        <f>SUMIFS('19'!$P$3:$P$1000,'19'!$G$3:$G$1000,'FEED IN PK2'!F200,'19'!$F$3:$F$1000,'FEED IN PK2'!H200,'19'!$I$3:$I$1000,'FEED IN PK2'!G200)</f>
        <v>0</v>
      </c>
      <c r="AC200" s="62" t="e">
        <f>SUMIFS('20'!$P$69:$P$1000,'20'!$G$580:$G$1000,'FEED IN PK2'!F200,'20'!$F$580:$F$1000,'FEED IN PK2'!H200,'20'!$I$580:$I$1000,'FEED IN PK2'!G200)</f>
        <v>#VALUE!</v>
      </c>
      <c r="AD200" s="62" t="e">
        <f>SUMIFS('21'!$P$34:$P$1000,'21'!$G$387:$G$1000,'FEED IN PK2'!F200,'21'!$F$387:$F$1000,'FEED IN PK2'!H200,'21'!$I$387:$I$1000,'FEED IN PK2'!G200)</f>
        <v>#VALUE!</v>
      </c>
      <c r="AE200" s="62">
        <f>SUMIFS('22'!$P$3:$P$1000,'22'!$G$3:$G$1000,'FEED IN PK2'!F200,'22'!$F$3:$F$1000,'FEED IN PK2'!H200,'22'!$I$3:$I$1000,'FEED IN PK2'!G200)</f>
        <v>0</v>
      </c>
      <c r="AF200" s="62">
        <f>SUMIFS('23'!$P$58:$P$999,'23'!$G$58:$G$999,'FEED IN PK2'!F200,'23'!$F$58:$F$999,'FEED IN PK2'!H200,'23'!$I$58:$I$999,'FEED IN PK2'!G200)</f>
        <v>0</v>
      </c>
      <c r="AG200" s="62">
        <f>SUMIFS('24'!$P$3:$P$1000,'24'!$G$3:$G$1000,'FEED IN PK2'!F200,'24'!$F$3:$F$1000,'FEED IN PK2'!H200,'24'!$I$3:$I$1000,'FEED IN PK2'!G200)</f>
        <v>0</v>
      </c>
      <c r="AH200" s="62">
        <f>SUMIFS('25'!$P$237:$P$1000,'25'!$G$237:$G$1000,'FEED IN PK2'!F200,'25'!$F$237:$F$1000,'FEED IN PK2'!H200,'25'!$I$237:$I$1000,'FEED IN PK2'!G200)</f>
        <v>0</v>
      </c>
      <c r="AI200" s="62">
        <f>SUMIFS('26'!$P$3:$P$1000,'26'!$G$3:$G$1000,'FEED IN PK2'!F200,'26'!$F$3:$F$1000,'FEED IN PK2'!H200,'26'!$I$3:$I$1000,'FEED IN PK2'!G200)</f>
        <v>0</v>
      </c>
      <c r="AJ200" s="62">
        <f>SUMIFS('27'!$P$71:$P$1000,'27'!$G$71:$G$1000,'FEED IN PK2'!F200,'27'!$F$71:$F$1000,'FEED IN PK2'!H200,'27'!$I$71:$I$1000,'FEED IN PK2'!G200)</f>
        <v>0</v>
      </c>
      <c r="AK200" s="62">
        <f>SUMIFS('28'!$P$3:$P$1000,'28'!$G$3:$G$1000,'FEED IN PK2'!F200,'28'!$F$3:$F$1000,'FEED IN PK2'!H200,'28'!$I$3:$I$1000,'FEED IN PK2'!G200)</f>
        <v>0</v>
      </c>
      <c r="AL200" s="62">
        <f>SUMIFS('29'!$P$3:$P$1000,'29'!$G$3:$G$1000,'FEED IN PK2'!F200,'29'!$F$3:$F$1000,'FEED IN PK2'!H200,'29'!$I$3:$I$1000,'FEED IN PK2'!G200)</f>
        <v>0</v>
      </c>
      <c r="AM200" s="62">
        <f>SUMIFS('30'!$P$3:$P$1000,'30'!$G$3:$G$1000,'FEED IN PK2'!F200,'30'!$F$3:$F$1000,'FEED IN PK2'!H200,'30'!$I$3:$I$1000,'FEED IN PK2'!G200)</f>
        <v>0</v>
      </c>
      <c r="AN200" s="62">
        <f>SUMIFS('31'!$P$3:$P$1000,'31'!$G$3:$G$1000,'FEED IN PK2'!F200,'31'!$F$3:$F$1000,'FEED IN PK2'!H200,'31'!$I$3:$I$1000,'FEED IN PK2'!G200)</f>
        <v>0</v>
      </c>
      <c r="AO200" s="50" t="e">
        <f t="shared" si="3"/>
        <v>#VALUE!</v>
      </c>
    </row>
    <row r="201" spans="2:41" ht="15.75" x14ac:dyDescent="0.25">
      <c r="B201" s="5">
        <v>22</v>
      </c>
      <c r="C201" s="33" t="s">
        <v>199</v>
      </c>
      <c r="D201" s="27" t="s">
        <v>18</v>
      </c>
      <c r="E201" s="34">
        <v>50</v>
      </c>
      <c r="F201" s="24" t="s">
        <v>196</v>
      </c>
      <c r="G201" s="9" t="s">
        <v>184</v>
      </c>
      <c r="H201" s="70" t="s">
        <v>251</v>
      </c>
      <c r="I201" s="27">
        <v>50</v>
      </c>
      <c r="J201" s="62">
        <f>SUMIFS('1'!$P$3:$P$1000,'1'!$G$3:$G$1000,'FEED IN PK2'!F201,'1'!$F$3:$F$1000,'FEED IN PK2'!H201,'1'!$I$3:$I$1000,'FEED IN PK2'!G201)</f>
        <v>0</v>
      </c>
      <c r="K201" s="62">
        <f>SUMIFS('2'!$P$69:$P$1000,'2'!$G$69:$G$1000,'FEED IN PK2'!F201,'2'!$F$69:$F$1000,'FEED IN PK2'!H201,'2'!$I$69:$I$1000,'FEED IN PK2'!G201)</f>
        <v>0</v>
      </c>
      <c r="L201" s="62">
        <f>SUMIFS('3'!$P$3:$P$1000,'3'!$G$3:$G$1000,'FEED IN PK2'!F201,'3'!$F$3:$F$1000,'FEED IN PK2'!H201,'3'!$I$3:$I$1000,'FEED IN PK2'!G201)</f>
        <v>0</v>
      </c>
      <c r="M201" s="62">
        <f>SUMIFS('4'!$P$69:$P$998,'4'!$G$69:$G$998,'FEED IN PK2'!F201,'4'!$F$69:$F$998,'FEED IN PK2'!H201,'4'!$I$69:$I$998,'FEED IN PK2'!G201)</f>
        <v>0</v>
      </c>
      <c r="N201" s="62">
        <f>SUMIFS('5'!$P$63:$P$1000,'5'!$G$63:$G$1000,'FEED IN PK2'!F201,'5'!$F$63:$F$1000,'FEED IN PK2'!H201,'5'!$I$63:$I$1000,'FEED IN PK2'!G201)</f>
        <v>0</v>
      </c>
      <c r="O201" s="62">
        <f>SUMIFS('6'!$P$3:$P$1000,'6'!$G$3:$G$1000,'FEED IN PK2'!F201,'6'!$F$3:$F$1000,'FEED IN PK2'!H201,'6'!$I$3:$I$1000,'FEED IN PK2'!G201)</f>
        <v>0</v>
      </c>
      <c r="P201" s="62">
        <f>SUMIFS('7'!$P$3:$P$1000,'7'!$G$3:$G$1000,'FEED IN PK2'!F201,'7'!$F$3:$F$1000,'FEED IN PK2'!H201,'7'!$I$3:$I$1000,'FEED IN PK2'!G201)</f>
        <v>0</v>
      </c>
      <c r="Q201" s="62">
        <f>SUMIFS('8'!$P$3:$P$1000,'8'!$G$3:$G$1000,'FEED IN PK2'!F201,'8'!$F$3:$F$1000,'FEED IN PK2'!H201,'8'!$I$3:$I$1000,'FEED IN PK2'!G201)</f>
        <v>0</v>
      </c>
      <c r="R201" s="62">
        <f>SUMIFS('9'!$P$3:$P$1000,'9'!$G$3:$G$1000,'FEED IN PK2'!F201,'9'!$F$3:$F$1000,'FEED IN PK2'!H201,'9'!$I$3:$I$1000,'FEED IN PK2'!G201)</f>
        <v>0</v>
      </c>
      <c r="S201" s="62">
        <f>SUMIFS('10'!$P$271:$P$998,'10'!$G$271:$G$998,'FEED IN PK2'!F201,'10'!$F$271:$F$998,'FEED IN PK2'!H201,'10'!$I$271:$I$998,'FEED IN PK2'!G201)</f>
        <v>0</v>
      </c>
      <c r="T201" s="62">
        <f>SUMIFS('11'!$P$3:$P$1000,'11'!$G$3:$G$1000,'FEED IN PK2'!F201,'11'!$F$3:$F$1000,'FEED IN PK2'!H201,'11'!$I$3:$I$1000,'FEED IN PK2'!G201)</f>
        <v>0</v>
      </c>
      <c r="U201" s="62">
        <f>SUMIFS('12'!$P$3:$P$1000,'12'!$G$3:$G$1000,'FEED IN PK2'!F201,'12'!$F$3:$F$1000,'FEED IN PK2'!H201,'12'!$I$3:$I$1000,'FEED IN PK2'!G201)</f>
        <v>0</v>
      </c>
      <c r="V201" s="62">
        <f>SUMIFS('13'!$P$3:$P$1000,'13'!$G$3:$G$1000,'FEED IN PK2'!F201,'13'!$F$3:$F$1000,'FEED IN PK2'!H201,'13'!$I$3:$I$1000,'FEED IN PK2'!G201)</f>
        <v>0</v>
      </c>
      <c r="W201" s="62">
        <f>SUMIFS('14'!$P$3:$P$1000,'14'!$G$3:$G$1000,'FEED IN PK2'!F201,'14'!$F$3:$F$1000,'FEED IN PK2'!H201,'14'!$I$3:$I$1000,'FEED IN PK2'!G201)</f>
        <v>0</v>
      </c>
      <c r="X201" s="62">
        <f>SUMIFS('15'!$P$3:$P$1000,'15'!$G$3:$G$1000,'FEED IN PK2'!F201,'15'!$F$3:$F$1000,'FEED IN PK2'!H201,'15'!$I$3:$I$1000,'FEED IN PK2'!G201)</f>
        <v>0</v>
      </c>
      <c r="Y201" s="62">
        <f>SUMIFS('16'!$P$77:$P$1000,'16'!$G$77:$G$1000,'FEED IN PK2'!F201,'16'!$F$77:$F$1000,'FEED IN PK2'!H201,'16'!$I$77:$I$1000,'FEED IN PK2'!G201)</f>
        <v>0</v>
      </c>
      <c r="Z201" s="62">
        <f>SUMIFS('17'!$P$77:$P$998,'17'!$G$77:$G$998,'FEED IN PK2'!F201,'17'!$F$77:$F$998,'FEED IN PK2'!H201,'17'!$I$77:$I$998,'FEED IN PK2'!G201)</f>
        <v>0</v>
      </c>
      <c r="AA201" s="62" t="e">
        <f>SUMIFS('18'!$P$3:$P$1000,'18'!$G$324:$G$1000,'FEED IN PK2'!F201,'18'!$F$324:$F$1000,'FEED IN PK2'!H201,'18'!$I$324:$I$1000,'FEED IN PK2'!G201)</f>
        <v>#VALUE!</v>
      </c>
      <c r="AB201" s="62">
        <f>SUMIFS('19'!$P$3:$P$1000,'19'!$G$3:$G$1000,'FEED IN PK2'!F201,'19'!$F$3:$F$1000,'FEED IN PK2'!H201,'19'!$I$3:$I$1000,'FEED IN PK2'!G201)</f>
        <v>0</v>
      </c>
      <c r="AC201" s="62" t="e">
        <f>SUMIFS('20'!$P$69:$P$1000,'20'!$G$580:$G$1000,'FEED IN PK2'!F201,'20'!$F$580:$F$1000,'FEED IN PK2'!H201,'20'!$I$580:$I$1000,'FEED IN PK2'!G201)</f>
        <v>#VALUE!</v>
      </c>
      <c r="AD201" s="62" t="e">
        <f>SUMIFS('21'!$P$34:$P$1000,'21'!$G$387:$G$1000,'FEED IN PK2'!F201,'21'!$F$387:$F$1000,'FEED IN PK2'!H201,'21'!$I$387:$I$1000,'FEED IN PK2'!G201)</f>
        <v>#VALUE!</v>
      </c>
      <c r="AE201" s="62">
        <f>SUMIFS('22'!$P$3:$P$1000,'22'!$G$3:$G$1000,'FEED IN PK2'!F201,'22'!$F$3:$F$1000,'FEED IN PK2'!H201,'22'!$I$3:$I$1000,'FEED IN PK2'!G201)</f>
        <v>0</v>
      </c>
      <c r="AF201" s="62">
        <f>SUMIFS('23'!$P$58:$P$999,'23'!$G$58:$G$999,'FEED IN PK2'!F201,'23'!$F$58:$F$999,'FEED IN PK2'!H201,'23'!$I$58:$I$999,'FEED IN PK2'!G201)</f>
        <v>0</v>
      </c>
      <c r="AG201" s="62">
        <f>SUMIFS('24'!$P$3:$P$1000,'24'!$G$3:$G$1000,'FEED IN PK2'!F201,'24'!$F$3:$F$1000,'FEED IN PK2'!H201,'24'!$I$3:$I$1000,'FEED IN PK2'!G201)</f>
        <v>0</v>
      </c>
      <c r="AH201" s="62">
        <f>SUMIFS('25'!$P$237:$P$1000,'25'!$G$237:$G$1000,'FEED IN PK2'!F201,'25'!$F$237:$F$1000,'FEED IN PK2'!H201,'25'!$I$237:$I$1000,'FEED IN PK2'!G201)</f>
        <v>0</v>
      </c>
      <c r="AI201" s="62">
        <f>SUMIFS('26'!$P$3:$P$1000,'26'!$G$3:$G$1000,'FEED IN PK2'!F201,'26'!$F$3:$F$1000,'FEED IN PK2'!H201,'26'!$I$3:$I$1000,'FEED IN PK2'!G201)</f>
        <v>0</v>
      </c>
      <c r="AJ201" s="62">
        <f>SUMIFS('27'!$P$71:$P$1000,'27'!$G$71:$G$1000,'FEED IN PK2'!F201,'27'!$F$71:$F$1000,'FEED IN PK2'!H201,'27'!$I$71:$I$1000,'FEED IN PK2'!G201)</f>
        <v>0</v>
      </c>
      <c r="AK201" s="62">
        <f>SUMIFS('28'!$P$3:$P$1000,'28'!$G$3:$G$1000,'FEED IN PK2'!F201,'28'!$F$3:$F$1000,'FEED IN PK2'!H201,'28'!$I$3:$I$1000,'FEED IN PK2'!G201)</f>
        <v>0</v>
      </c>
      <c r="AL201" s="62">
        <f>SUMIFS('29'!$P$3:$P$1000,'29'!$G$3:$G$1000,'FEED IN PK2'!F201,'29'!$F$3:$F$1000,'FEED IN PK2'!H201,'29'!$I$3:$I$1000,'FEED IN PK2'!G201)</f>
        <v>0</v>
      </c>
      <c r="AM201" s="62">
        <f>SUMIFS('30'!$P$3:$P$1000,'30'!$G$3:$G$1000,'FEED IN PK2'!F201,'30'!$F$3:$F$1000,'FEED IN PK2'!H201,'30'!$I$3:$I$1000,'FEED IN PK2'!G201)</f>
        <v>0</v>
      </c>
      <c r="AN201" s="62">
        <f>SUMIFS('31'!$P$3:$P$1000,'31'!$G$3:$G$1000,'FEED IN PK2'!F201,'31'!$F$3:$F$1000,'FEED IN PK2'!H201,'31'!$I$3:$I$1000,'FEED IN PK2'!G201)</f>
        <v>0</v>
      </c>
      <c r="AO201" s="50" t="e">
        <f t="shared" si="3"/>
        <v>#VALUE!</v>
      </c>
    </row>
    <row r="202" spans="2:41" ht="15.75" x14ac:dyDescent="0.25">
      <c r="B202" s="5">
        <v>23</v>
      </c>
      <c r="C202" s="33" t="s">
        <v>200</v>
      </c>
      <c r="D202" s="27" t="s">
        <v>18</v>
      </c>
      <c r="E202" s="34">
        <v>50</v>
      </c>
      <c r="F202" s="24" t="s">
        <v>196</v>
      </c>
      <c r="G202" s="9" t="s">
        <v>186</v>
      </c>
      <c r="H202" s="70" t="s">
        <v>251</v>
      </c>
      <c r="I202" s="27">
        <v>50</v>
      </c>
      <c r="J202" s="62">
        <f>SUMIFS('1'!$P$3:$P$1000,'1'!$G$3:$G$1000,'FEED IN PK2'!F202,'1'!$F$3:$F$1000,'FEED IN PK2'!H202,'1'!$I$3:$I$1000,'FEED IN PK2'!G202)</f>
        <v>0</v>
      </c>
      <c r="K202" s="62">
        <f>SUMIFS('2'!$P$69:$P$1000,'2'!$G$69:$G$1000,'FEED IN PK2'!F202,'2'!$F$69:$F$1000,'FEED IN PK2'!H202,'2'!$I$69:$I$1000,'FEED IN PK2'!G202)</f>
        <v>0</v>
      </c>
      <c r="L202" s="62">
        <f>SUMIFS('3'!$P$3:$P$1000,'3'!$G$3:$G$1000,'FEED IN PK2'!F202,'3'!$F$3:$F$1000,'FEED IN PK2'!H202,'3'!$I$3:$I$1000,'FEED IN PK2'!G202)</f>
        <v>0</v>
      </c>
      <c r="M202" s="62">
        <f>SUMIFS('4'!$P$69:$P$998,'4'!$G$69:$G$998,'FEED IN PK2'!F202,'4'!$F$69:$F$998,'FEED IN PK2'!H202,'4'!$I$69:$I$998,'FEED IN PK2'!G202)</f>
        <v>0</v>
      </c>
      <c r="N202" s="62">
        <f>SUMIFS('5'!$P$63:$P$1000,'5'!$G$63:$G$1000,'FEED IN PK2'!F202,'5'!$F$63:$F$1000,'FEED IN PK2'!H202,'5'!$I$63:$I$1000,'FEED IN PK2'!G202)</f>
        <v>0</v>
      </c>
      <c r="O202" s="62">
        <f>SUMIFS('6'!$P$3:$P$1000,'6'!$G$3:$G$1000,'FEED IN PK2'!F202,'6'!$F$3:$F$1000,'FEED IN PK2'!H202,'6'!$I$3:$I$1000,'FEED IN PK2'!G202)</f>
        <v>0</v>
      </c>
      <c r="P202" s="62">
        <f>SUMIFS('7'!$P$3:$P$1000,'7'!$G$3:$G$1000,'FEED IN PK2'!F202,'7'!$F$3:$F$1000,'FEED IN PK2'!H202,'7'!$I$3:$I$1000,'FEED IN PK2'!G202)</f>
        <v>0</v>
      </c>
      <c r="Q202" s="62">
        <f>SUMIFS('8'!$P$3:$P$1000,'8'!$G$3:$G$1000,'FEED IN PK2'!F202,'8'!$F$3:$F$1000,'FEED IN PK2'!H202,'8'!$I$3:$I$1000,'FEED IN PK2'!G202)</f>
        <v>0</v>
      </c>
      <c r="R202" s="62">
        <f>SUMIFS('9'!$P$3:$P$1000,'9'!$G$3:$G$1000,'FEED IN PK2'!F202,'9'!$F$3:$F$1000,'FEED IN PK2'!H202,'9'!$I$3:$I$1000,'FEED IN PK2'!G202)</f>
        <v>0</v>
      </c>
      <c r="S202" s="62">
        <f>SUMIFS('10'!$P$271:$P$998,'10'!$G$271:$G$998,'FEED IN PK2'!F202,'10'!$F$271:$F$998,'FEED IN PK2'!H202,'10'!$I$271:$I$998,'FEED IN PK2'!G202)</f>
        <v>0</v>
      </c>
      <c r="T202" s="62">
        <f>SUMIFS('11'!$P$3:$P$1000,'11'!$G$3:$G$1000,'FEED IN PK2'!F202,'11'!$F$3:$F$1000,'FEED IN PK2'!H202,'11'!$I$3:$I$1000,'FEED IN PK2'!G202)</f>
        <v>0</v>
      </c>
      <c r="U202" s="62">
        <f>SUMIFS('12'!$P$3:$P$1000,'12'!$G$3:$G$1000,'FEED IN PK2'!F202,'12'!$F$3:$F$1000,'FEED IN PK2'!H202,'12'!$I$3:$I$1000,'FEED IN PK2'!G202)</f>
        <v>0</v>
      </c>
      <c r="V202" s="62">
        <f>SUMIFS('13'!$P$3:$P$1000,'13'!$G$3:$G$1000,'FEED IN PK2'!F202,'13'!$F$3:$F$1000,'FEED IN PK2'!H202,'13'!$I$3:$I$1000,'FEED IN PK2'!G202)</f>
        <v>0</v>
      </c>
      <c r="W202" s="62">
        <f>SUMIFS('14'!$P$3:$P$1000,'14'!$G$3:$G$1000,'FEED IN PK2'!F202,'14'!$F$3:$F$1000,'FEED IN PK2'!H202,'14'!$I$3:$I$1000,'FEED IN PK2'!G202)</f>
        <v>0</v>
      </c>
      <c r="X202" s="62">
        <f>SUMIFS('15'!$P$3:$P$1000,'15'!$G$3:$G$1000,'FEED IN PK2'!F202,'15'!$F$3:$F$1000,'FEED IN PK2'!H202,'15'!$I$3:$I$1000,'FEED IN PK2'!G202)</f>
        <v>0</v>
      </c>
      <c r="Y202" s="62">
        <f>SUMIFS('16'!$P$77:$P$1000,'16'!$G$77:$G$1000,'FEED IN PK2'!F202,'16'!$F$77:$F$1000,'FEED IN PK2'!H202,'16'!$I$77:$I$1000,'FEED IN PK2'!G202)</f>
        <v>0</v>
      </c>
      <c r="Z202" s="62">
        <f>SUMIFS('17'!$P$77:$P$998,'17'!$G$77:$G$998,'FEED IN PK2'!F202,'17'!$F$77:$F$998,'FEED IN PK2'!H202,'17'!$I$77:$I$998,'FEED IN PK2'!G202)</f>
        <v>0</v>
      </c>
      <c r="AA202" s="62" t="e">
        <f>SUMIFS('18'!$P$3:$P$1000,'18'!$G$324:$G$1000,'FEED IN PK2'!F202,'18'!$F$324:$F$1000,'FEED IN PK2'!H202,'18'!$I$324:$I$1000,'FEED IN PK2'!G202)</f>
        <v>#VALUE!</v>
      </c>
      <c r="AB202" s="62">
        <f>SUMIFS('19'!$P$3:$P$1000,'19'!$G$3:$G$1000,'FEED IN PK2'!F202,'19'!$F$3:$F$1000,'FEED IN PK2'!H202,'19'!$I$3:$I$1000,'FEED IN PK2'!G202)</f>
        <v>0</v>
      </c>
      <c r="AC202" s="62" t="e">
        <f>SUMIFS('20'!$P$69:$P$1000,'20'!$G$580:$G$1000,'FEED IN PK2'!F202,'20'!$F$580:$F$1000,'FEED IN PK2'!H202,'20'!$I$580:$I$1000,'FEED IN PK2'!G202)</f>
        <v>#VALUE!</v>
      </c>
      <c r="AD202" s="62" t="e">
        <f>SUMIFS('21'!$P$34:$P$1000,'21'!$G$387:$G$1000,'FEED IN PK2'!F202,'21'!$F$387:$F$1000,'FEED IN PK2'!H202,'21'!$I$387:$I$1000,'FEED IN PK2'!G202)</f>
        <v>#VALUE!</v>
      </c>
      <c r="AE202" s="62">
        <f>SUMIFS('22'!$P$3:$P$1000,'22'!$G$3:$G$1000,'FEED IN PK2'!F202,'22'!$F$3:$F$1000,'FEED IN PK2'!H202,'22'!$I$3:$I$1000,'FEED IN PK2'!G202)</f>
        <v>0</v>
      </c>
      <c r="AF202" s="62">
        <f>SUMIFS('23'!$P$58:$P$999,'23'!$G$58:$G$999,'FEED IN PK2'!F202,'23'!$F$58:$F$999,'FEED IN PK2'!H202,'23'!$I$58:$I$999,'FEED IN PK2'!G202)</f>
        <v>0</v>
      </c>
      <c r="AG202" s="62">
        <f>SUMIFS('24'!$P$3:$P$1000,'24'!$G$3:$G$1000,'FEED IN PK2'!F202,'24'!$F$3:$F$1000,'FEED IN PK2'!H202,'24'!$I$3:$I$1000,'FEED IN PK2'!G202)</f>
        <v>0</v>
      </c>
      <c r="AH202" s="62">
        <f>SUMIFS('25'!$P$237:$P$1000,'25'!$G$237:$G$1000,'FEED IN PK2'!F202,'25'!$F$237:$F$1000,'FEED IN PK2'!H202,'25'!$I$237:$I$1000,'FEED IN PK2'!G202)</f>
        <v>0</v>
      </c>
      <c r="AI202" s="62">
        <f>SUMIFS('26'!$P$3:$P$1000,'26'!$G$3:$G$1000,'FEED IN PK2'!F202,'26'!$F$3:$F$1000,'FEED IN PK2'!H202,'26'!$I$3:$I$1000,'FEED IN PK2'!G202)</f>
        <v>0</v>
      </c>
      <c r="AJ202" s="62">
        <f>SUMIFS('27'!$P$71:$P$1000,'27'!$G$71:$G$1000,'FEED IN PK2'!F202,'27'!$F$71:$F$1000,'FEED IN PK2'!H202,'27'!$I$71:$I$1000,'FEED IN PK2'!G202)</f>
        <v>0</v>
      </c>
      <c r="AK202" s="62">
        <f>SUMIFS('28'!$P$3:$P$1000,'28'!$G$3:$G$1000,'FEED IN PK2'!F202,'28'!$F$3:$F$1000,'FEED IN PK2'!H202,'28'!$I$3:$I$1000,'FEED IN PK2'!G202)</f>
        <v>0</v>
      </c>
      <c r="AL202" s="62">
        <f>SUMIFS('29'!$P$3:$P$1000,'29'!$G$3:$G$1000,'FEED IN PK2'!F202,'29'!$F$3:$F$1000,'FEED IN PK2'!H202,'29'!$I$3:$I$1000,'FEED IN PK2'!G202)</f>
        <v>0</v>
      </c>
      <c r="AM202" s="62">
        <f>SUMIFS('30'!$P$3:$P$1000,'30'!$G$3:$G$1000,'FEED IN PK2'!F202,'30'!$F$3:$F$1000,'FEED IN PK2'!H202,'30'!$I$3:$I$1000,'FEED IN PK2'!G202)</f>
        <v>0</v>
      </c>
      <c r="AN202" s="62">
        <f>SUMIFS('31'!$P$3:$P$1000,'31'!$G$3:$G$1000,'FEED IN PK2'!F202,'31'!$F$3:$F$1000,'FEED IN PK2'!H202,'31'!$I$3:$I$1000,'FEED IN PK2'!G202)</f>
        <v>0</v>
      </c>
      <c r="AO202" s="50" t="e">
        <f t="shared" si="3"/>
        <v>#VALUE!</v>
      </c>
    </row>
    <row r="203" spans="2:41" ht="15.75" x14ac:dyDescent="0.25">
      <c r="B203" s="5">
        <v>24</v>
      </c>
      <c r="C203" s="33" t="s">
        <v>201</v>
      </c>
      <c r="D203" s="27" t="s">
        <v>18</v>
      </c>
      <c r="E203" s="34">
        <v>50</v>
      </c>
      <c r="F203" s="24" t="s">
        <v>201</v>
      </c>
      <c r="G203" s="9"/>
      <c r="H203" s="70" t="s">
        <v>251</v>
      </c>
      <c r="I203" s="27">
        <v>50</v>
      </c>
      <c r="J203" s="62">
        <f>SUMIFS('1'!$P$3:$P$1000,'1'!$G$3:$G$1000,'FEED IN PK2'!F203,'1'!$F$3:$F$1000,'FEED IN PK2'!H203)</f>
        <v>0</v>
      </c>
      <c r="K203" s="62">
        <f>SUMIFS('2'!$P$69:$P$1000,'2'!$G$69:$G$1000,'FEED IN PK2'!F203,'2'!$F$69:$F$1000,'FEED IN PK2'!H203)</f>
        <v>0</v>
      </c>
      <c r="L203" s="62">
        <f>SUMIFS('3'!$P$3:$P$1000,'3'!$G$3:$G$1000,'FEED IN PK2'!F203,'3'!$F$3:$F$1000,'FEED IN PK2'!H203)</f>
        <v>0</v>
      </c>
      <c r="M203" s="62">
        <f>SUMIFS('4'!$P$69:$P$998,'4'!$G$69:$G$998,'FEED IN PK2'!F203,'4'!$F$69:$F$998,'FEED IN PK2'!H203)</f>
        <v>0</v>
      </c>
      <c r="N203" s="62">
        <f>SUMIFS('5'!$P$63:$P$1000,'5'!$G$63:$G$1000,'FEED IN PK2'!F203,'5'!$F$63:$F$1000,'FEED IN PK2'!H203)</f>
        <v>0</v>
      </c>
      <c r="O203" s="62">
        <f>SUMIFS('6'!$P$3:$P$1000,'6'!$G$3:$G$1000,'FEED IN PK2'!F203,'6'!$F$3:$F$1000,'FEED IN PK2'!H203)</f>
        <v>0</v>
      </c>
      <c r="P203" s="62">
        <f>SUMIFS('7'!$P$3:$P$1000,'7'!$G$3:$G$1000,'FEED IN PK2'!F203,'7'!$F$3:$F$1000,'FEED IN PK2'!H203)</f>
        <v>0</v>
      </c>
      <c r="Q203" s="62">
        <f>SUMIFS('8'!$P$3:$P$1000,'8'!$G$3:$G$1000,'FEED IN PK2'!F203,'8'!$F$3:$F$1000,'FEED IN PK2'!H203)</f>
        <v>0</v>
      </c>
      <c r="R203" s="62">
        <f>SUMIFS('9'!$P$3:$P$1000,'9'!$G$3:$G$1000,'FEED IN PK2'!F203,'9'!$F$3:$F$1000,'FEED IN PK2'!H203)</f>
        <v>0</v>
      </c>
      <c r="S203" s="62">
        <f>SUMIFS('10'!$P$271:$P$998,'10'!$G$271:$G$998,'FEED IN PK2'!F203,'10'!$F$271:$F$998,'FEED IN PK2'!H203)</f>
        <v>0</v>
      </c>
      <c r="T203" s="62">
        <f>SUMIFS('11'!$P$3:$P$1000,'11'!$G$3:$G$1000,'FEED IN PK2'!F203,'11'!$F$3:$F$1000,'FEED IN PK2'!H203)</f>
        <v>0</v>
      </c>
      <c r="U203" s="62">
        <f>SUMIFS('12'!$P$3:$P$1000,'12'!$G$3:$G$1000,'FEED IN PK2'!F203,'12'!$F$3:$F$1000,'FEED IN PK2'!H203)</f>
        <v>0</v>
      </c>
      <c r="V203" s="62">
        <f>SUMIFS('13'!$P$3:$P$1000,'13'!$G$3:$G$1000,'FEED IN PK2'!F203,'13'!$F$3:$F$1000,'FEED IN PK2'!H203)</f>
        <v>0</v>
      </c>
      <c r="W203" s="62">
        <f>SUMIFS('14'!$P$3:$P$1000,'14'!$G$3:$G$1000,'FEED IN PK2'!F203,'14'!$F$3:$F$1000,'FEED IN PK2'!H203)</f>
        <v>0</v>
      </c>
      <c r="X203" s="62">
        <f>SUMIFS('15'!$P$3:$P$1000,'15'!$G$3:$G$1000,'FEED IN PK2'!F203,'15'!$F$3:$F$1000,'FEED IN PK2'!H203)</f>
        <v>0</v>
      </c>
      <c r="Y203" s="62">
        <f>SUMIFS('16'!$P$77:$P$1000,'16'!$G$77:$G$1000,'FEED IN PK2'!F203,'16'!$F$77:$F$1000,'FEED IN PK2'!H203)</f>
        <v>0</v>
      </c>
      <c r="Z203" s="62">
        <f>SUMIFS('17'!$P$77:$P$998,'17'!$G$77:$G$998,'FEED IN PK2'!F203,'17'!$F$77:$F$998,'FEED IN PK2'!H203)</f>
        <v>0</v>
      </c>
      <c r="AA203" s="62" t="e">
        <f>SUMIFS('18'!$P$3:$P$1000,'18'!$G$324:$G$1000,'FEED IN PK2'!F203,'18'!$F$324:$F$1000,'FEED IN PK2'!H203)</f>
        <v>#VALUE!</v>
      </c>
      <c r="AB203" s="62">
        <f>SUMIFS('19'!$P$3:$P$1000,'19'!$G$3:$G$1000,'FEED IN PK2'!F203,'19'!$F$3:$F$1000,'FEED IN PK2'!H203)</f>
        <v>0</v>
      </c>
      <c r="AC203" s="62" t="e">
        <f>SUMIFS('20'!$P$69:$P$1000,'20'!$G$580:$G$1000,'FEED IN PK2'!F203,'20'!$F$580:$F$1000,'FEED IN PK2'!H203)</f>
        <v>#VALUE!</v>
      </c>
      <c r="AD203" s="62" t="e">
        <f>SUMIFS('21'!$P$34:$P$1000,'21'!$G$387:$G$1000,'FEED IN PK2'!F203,'21'!$F$387:$F$1000,'FEED IN PK2'!H203)</f>
        <v>#VALUE!</v>
      </c>
      <c r="AE203" s="62">
        <f>SUMIFS('22'!$P$3:$P$1000,'22'!$G$3:$G$1000,'FEED IN PK2'!F203,'22'!$F$3:$F$1000,'FEED IN PK2'!H203)</f>
        <v>0</v>
      </c>
      <c r="AF203" s="62">
        <f>SUMIFS('23'!$P$58:$P$999,'23'!$G$58:$G$999,'FEED IN PK2'!F203,'23'!$F$58:$F$999,'FEED IN PK2'!H203)</f>
        <v>0</v>
      </c>
      <c r="AG203" s="62">
        <f>SUMIFS('24'!$P$3:$P$1000,'24'!$G$3:$G$1000,'FEED IN PK2'!F203,'24'!$F$3:$F$1000,'FEED IN PK2'!H203)</f>
        <v>0</v>
      </c>
      <c r="AH203" s="62">
        <f>SUMIFS('25'!$P$237:$P$1000,'25'!$G$237:$G$1000,'FEED IN PK2'!F203,'25'!$F$237:$F$1000,'FEED IN PK2'!H203)</f>
        <v>0</v>
      </c>
      <c r="AI203" s="62">
        <f>SUMIFS('26'!$P$3:$P$1000,'26'!$G$3:$G$1000,'FEED IN PK2'!F203,'26'!$F$3:$F$1000,'FEED IN PK2'!H203)</f>
        <v>0</v>
      </c>
      <c r="AJ203" s="62">
        <f>SUMIFS('27'!$P$71:$P$1000,'27'!$G$71:$G$1000,'FEED IN PK2'!F203,'27'!$F$71:$F$1000,'FEED IN PK2'!H203)</f>
        <v>0</v>
      </c>
      <c r="AK203" s="62">
        <f>SUMIFS('28'!$P$3:$P$1000,'28'!$G$3:$G$1000,'FEED IN PK2'!F203,'28'!$F$3:$F$1000,'FEED IN PK2'!H203)</f>
        <v>0</v>
      </c>
      <c r="AL203" s="62">
        <f>SUMIFS('29'!$P$3:$P$1000,'29'!$G$3:$G$1000,'FEED IN PK2'!F203,'29'!$F$3:$F$1000,'FEED IN PK2'!H203)</f>
        <v>0</v>
      </c>
      <c r="AM203" s="62">
        <f>SUMIFS('30'!$P$3:$P$1000,'30'!$G$3:$G$1000,'FEED IN PK2'!F203,'30'!$F$3:$F$1000,'FEED IN PK2'!H203)</f>
        <v>0</v>
      </c>
      <c r="AN203" s="62">
        <f>SUMIFS('31'!$P$3:$P$1000,'31'!$G$3:$G$1000,'FEED IN PK2'!F203,'31'!$F$3:$F$1000,'FEED IN PK2'!H203)</f>
        <v>0</v>
      </c>
      <c r="AO203" s="50" t="e">
        <f t="shared" si="3"/>
        <v>#VALUE!</v>
      </c>
    </row>
    <row r="204" spans="2:41" ht="15.75" x14ac:dyDescent="0.25">
      <c r="B204" s="5">
        <v>25</v>
      </c>
      <c r="C204" s="33" t="s">
        <v>202</v>
      </c>
      <c r="D204" s="28" t="s">
        <v>18</v>
      </c>
      <c r="E204" s="30">
        <v>50</v>
      </c>
      <c r="F204" s="24" t="s">
        <v>202</v>
      </c>
      <c r="G204" s="9"/>
      <c r="H204" s="70" t="s">
        <v>251</v>
      </c>
      <c r="I204" s="28">
        <v>50</v>
      </c>
      <c r="J204" s="62">
        <f>SUMIFS('1'!$P$3:$P$1000,'1'!$G$3:$G$1000,'FEED IN PK2'!F204,'1'!$F$3:$F$1000,'FEED IN PK2'!H204)-J205-J206-J207-J208</f>
        <v>0</v>
      </c>
      <c r="K204" s="62">
        <f>SUMIFS('2'!$P$69:$P$1000,'2'!$G$69:$G$1000,'FEED IN PK2'!F204,'2'!$F$69:$F$1000,'FEED IN PK2'!H204)</f>
        <v>0</v>
      </c>
      <c r="L204" s="62">
        <f>SUMIFS('3'!$P$3:$P$1000,'3'!$G$3:$G$1000,'FEED IN PK2'!F204,'3'!$F$3:$F$1000,'FEED IN PK2'!H204)</f>
        <v>0</v>
      </c>
      <c r="M204" s="62">
        <f>SUMIFS('4'!$P$69:$P$998,'4'!$G$69:$G$998,'FEED IN PK2'!F204,'4'!$F$69:$F$998,'FEED IN PK2'!H204)</f>
        <v>0</v>
      </c>
      <c r="N204" s="62">
        <f>SUMIFS('5'!$P$63:$P$1000,'5'!$G$63:$G$1000,'FEED IN PK2'!F204,'5'!$F$63:$F$1000,'FEED IN PK2'!H204)-N206-N207-N208</f>
        <v>0</v>
      </c>
      <c r="O204" s="62">
        <f>SUMIFS('6'!$P$3:$P$1000,'6'!$G$3:$G$1000,'FEED IN PK2'!F204,'6'!$F$3:$F$1000,'FEED IN PK2'!H204)-O205-O206-O207-O208</f>
        <v>0</v>
      </c>
      <c r="P204" s="62">
        <f>SUMIFS('7'!$P$3:$P$1000,'7'!$G$3:$G$1000,'FEED IN PK2'!F204,'7'!$F$3:$F$1000,'FEED IN PK2'!H204)-P205-P206-P207-P208</f>
        <v>0</v>
      </c>
      <c r="Q204" s="62">
        <f>SUMIFS('8'!$P$3:$P$1000,'8'!$G$3:$G$1000,'FEED IN PK2'!F204,'8'!$F$3:$F$1000,'FEED IN PK2'!H204)-Q205-Q206-Q207-Q208</f>
        <v>0</v>
      </c>
      <c r="R204" s="62">
        <f>SUMIFS('9'!$P$3:$P$1000,'9'!$G$3:$G$1000,'FEED IN PK2'!F204,'9'!$F$3:$F$1000,'FEED IN PK2'!H204)-R205-R206-R207-R208</f>
        <v>0</v>
      </c>
      <c r="S204" s="62">
        <f>SUMIFS('10'!$P$271:$P$998,'10'!$G$271:$G$998,'FEED IN PK2'!F204,'10'!$F$271:$F$998,'FEED IN PK2'!H204)-S205-S206-S207-S208</f>
        <v>0</v>
      </c>
      <c r="T204" s="62">
        <f>SUMIFS('11'!$P$3:$P$1000,'11'!$G$3:$G$1000,'FEED IN PK2'!F204,'11'!$F$3:$F$1000,'FEED IN PK2'!H204)-T205-T206-T207-T208</f>
        <v>0</v>
      </c>
      <c r="U204" s="62">
        <f>SUMIFS('12'!$P$3:$P$1000,'12'!$G$3:$G$1000,'FEED IN PK2'!F204,'12'!$F$3:$F$1000,'FEED IN PK2'!H204)-U205-U206-U207-U208</f>
        <v>0</v>
      </c>
      <c r="V204" s="62">
        <f>SUMIFS('13'!$P$3:$P$1000,'13'!$G$3:$G$1000,'FEED IN PK2'!F204,'13'!$F$3:$F$1000,'FEED IN PK2'!H204)</f>
        <v>0</v>
      </c>
      <c r="W204" s="62">
        <f>SUMIFS('14'!$P$3:$P$1000,'14'!$G$3:$G$1000,'FEED IN PK2'!F204,'14'!$F$3:$F$1000,'FEED IN PK2'!H204)-W205-W206-W207-W208</f>
        <v>0</v>
      </c>
      <c r="X204" s="62">
        <f>SUMIFS('15'!$P$3:$P$1000,'15'!$G$3:$G$1000,'FEED IN PK2'!F204,'15'!$F$3:$F$1000,'FEED IN PK2'!H204)</f>
        <v>0</v>
      </c>
      <c r="Y204" s="62">
        <f>SUMIFS('16'!$P$77:$P$1000,'16'!$G$77:$G$1000,'FEED IN PK2'!F204,'16'!$F$77:$F$1000,'FEED IN PK2'!H204)-Y205-Y206-Y207-Y208</f>
        <v>0</v>
      </c>
      <c r="Z204" s="62">
        <f>SUMIFS('17'!$P$77:$P$998,'17'!$G$77:$G$998,'FEED IN PK2'!F204,'17'!$F$77:$F$998,'FEED IN PK2'!H204)-Z205-Z206-Z207-Z208</f>
        <v>0</v>
      </c>
      <c r="AA204" s="62" t="e">
        <f>SUMIFS('18'!$P$3:$P$1000,'18'!$G$324:$G$1000,'FEED IN PK2'!F204,'18'!$F$324:$F$1000,'FEED IN PK2'!H204)-AA205-AA206-AA207-AA208</f>
        <v>#VALUE!</v>
      </c>
      <c r="AB204" s="62">
        <f>SUMIFS('19'!$P$3:$P$1000,'19'!$G$3:$G$1000,'FEED IN PK2'!F204,'19'!$F$3:$F$1000,'FEED IN PK2'!H204)-AB206-AB207-AB208</f>
        <v>0</v>
      </c>
      <c r="AC204" s="62" t="e">
        <f>SUMIFS('20'!$P$69:$P$1000,'20'!$G$580:$G$1000,'FEED IN PK2'!F204,'20'!$F$580:$F$1000,'FEED IN PK2'!H204)-AC206-AC207-AC208</f>
        <v>#VALUE!</v>
      </c>
      <c r="AD204" s="62" t="e">
        <f>SUMIFS('21'!$P$34:$P$1000,'21'!$G$387:$G$1000,'FEED IN PK2'!F204,'21'!$F$387:$F$1000,'FEED IN PK2'!H204)</f>
        <v>#VALUE!</v>
      </c>
      <c r="AE204" s="62">
        <f>SUMIFS('22'!$P$3:$P$1000,'22'!$G$3:$G$1000,'FEED IN PK2'!F204,'22'!$F$3:$F$1000,'FEED IN PK2'!H204)-AE206-AE207-AE208</f>
        <v>0</v>
      </c>
      <c r="AF204" s="62">
        <f>SUMIFS('23'!$P$58:$P$999,'23'!$G$58:$G$999,'FEED IN PK2'!F204,'23'!$F$58:$F$999,'FEED IN PK2'!H204)-AF206-AF207-AF208</f>
        <v>0</v>
      </c>
      <c r="AG204" s="62">
        <f>SUMIFS('24'!$P$3:$P$1000,'24'!$G$3:$G$1000,'FEED IN PK2'!F204,'24'!$F$3:$F$1000,'FEED IN PK2'!H204)-AG205-AG206-AG207-AG208</f>
        <v>0</v>
      </c>
      <c r="AH204" s="62">
        <f>SUMIFS('25'!$P$237:$P$1000,'25'!$G$237:$G$1000,'FEED IN PK2'!F204,'25'!$F$237:$F$1000,'FEED IN PK2'!H204)-AH205-AH206-AH207-AH208</f>
        <v>0</v>
      </c>
      <c r="AI204" s="62">
        <f>SUMIFS('26'!$P$3:$P$1000,'26'!$G$3:$G$1000,'FEED IN PK2'!F204,'26'!$F$3:$F$1000,'FEED IN PK2'!H204)-AI205-AI206-AI207-AI208</f>
        <v>0</v>
      </c>
      <c r="AJ204" s="62">
        <f>SUMIFS('27'!$P$71:$P$1000,'27'!$G$71:$G$1000,'FEED IN PK2'!F204,'27'!$F$71:$F$1000,'FEED IN PK2'!H204)-AJ205-AJ206-AJ207-AJ208</f>
        <v>0</v>
      </c>
      <c r="AK204" s="62">
        <f>SUMIFS('28'!$P$3:$P$1000,'28'!$G$3:$G$1000,'FEED IN PK2'!F204,'28'!$F$3:$F$1000,'FEED IN PK2'!H204)-AK205-AK206-AK207-AK208</f>
        <v>0</v>
      </c>
      <c r="AL204" s="62">
        <f>SUMIFS('29'!$P$3:$P$1000,'29'!$G$3:$G$1000,'FEED IN PK2'!F204,'29'!$F$3:$F$1000,'FEED IN PK2'!H204)</f>
        <v>0</v>
      </c>
      <c r="AM204" s="62">
        <f>SUMIFS('30'!$P$3:$P$1000,'30'!$G$3:$G$1000,'FEED IN PK2'!F204,'30'!$F$3:$F$1000,'FEED IN PK2'!H204)-AM205-AM206-AM207-AM208</f>
        <v>0</v>
      </c>
      <c r="AN204" s="62">
        <f>SUMIFS('31'!$P$3:$P$1000,'31'!$G$3:$G$1000,'FEED IN PK2'!F204,'31'!$F$3:$F$1000,'FEED IN PK2'!H204)</f>
        <v>0</v>
      </c>
      <c r="AO204" s="50" t="e">
        <f t="shared" si="3"/>
        <v>#VALUE!</v>
      </c>
    </row>
    <row r="205" spans="2:41" ht="15.75" x14ac:dyDescent="0.25">
      <c r="B205" s="5">
        <v>26</v>
      </c>
      <c r="C205" s="33" t="s">
        <v>203</v>
      </c>
      <c r="D205" s="28" t="s">
        <v>18</v>
      </c>
      <c r="E205" s="30">
        <v>50</v>
      </c>
      <c r="F205" s="24" t="s">
        <v>204</v>
      </c>
      <c r="G205" s="9" t="s">
        <v>205</v>
      </c>
      <c r="H205" s="70" t="s">
        <v>251</v>
      </c>
      <c r="I205" s="28">
        <v>50</v>
      </c>
      <c r="J205" s="62">
        <f>SUMIFS('1'!$P$3:$P$1000,'1'!$G$3:$G$1000,'FEED IN PK2'!F205,'1'!$F$3:$F$1000,'FEED IN PK2'!H205,'1'!$I$3:$I$1000,'FEED IN PK2'!G205)</f>
        <v>0</v>
      </c>
      <c r="K205" s="62">
        <f>SUMIFS('2'!$P$69:$P$1000,'2'!$G$69:$G$1000,'FEED IN PK2'!F205,'2'!$F$69:$F$1000,'FEED IN PK2'!H205,'2'!$I$69:$I$1000,'FEED IN PK2'!G205)</f>
        <v>0</v>
      </c>
      <c r="L205" s="62">
        <f>SUMIFS('3'!$P$3:$P$1000,'3'!$G$3:$G$1000,'FEED IN PK2'!F205,'3'!$F$3:$F$1000,'FEED IN PK2'!H205,'3'!$I$3:$I$1000,'FEED IN PK2'!G205)</f>
        <v>0</v>
      </c>
      <c r="M205" s="62">
        <f>SUMIFS('4'!$P$69:$P$998,'4'!$G$69:$G$998,'FEED IN PK2'!F205,'4'!$F$69:$F$998,'FEED IN PK2'!H205,'4'!$I$69:$I$998,'FEED IN PK2'!G205)</f>
        <v>0</v>
      </c>
      <c r="N205" s="62">
        <f>SUMIFS('5'!$P$63:$P$1000,'5'!$G$63:$G$1000,'FEED IN PK2'!F205,'5'!$F$63:$F$1000,'FEED IN PK2'!H205,'5'!$I$63:$I$1000,'FEED IN PK2'!G205)</f>
        <v>0</v>
      </c>
      <c r="O205" s="62">
        <f>SUMIFS('6'!$P$3:$P$1000,'6'!$G$3:$G$1000,'FEED IN PK2'!F205,'6'!$F$3:$F$1000,'FEED IN PK2'!H205,'6'!$I$3:$I$1000,'FEED IN PK2'!G205)</f>
        <v>0</v>
      </c>
      <c r="P205" s="62">
        <f>SUMIFS('7'!$P$3:$P$1000,'7'!$G$3:$G$1000,'FEED IN PK2'!F205,'7'!$F$3:$F$1000,'FEED IN PK2'!H205,'7'!$I$3:$I$1000,'FEED IN PK2'!G205)</f>
        <v>0</v>
      </c>
      <c r="Q205" s="62">
        <f>SUMIFS('8'!$P$3:$P$1000,'8'!$G$3:$G$1000,'FEED IN PK2'!F205,'8'!$F$3:$F$1000,'FEED IN PK2'!H205,'8'!$I$3:$I$1000,'FEED IN PK2'!G205)</f>
        <v>0</v>
      </c>
      <c r="R205" s="62">
        <f>SUMIFS('9'!$P$3:$P$1000,'9'!$G$3:$G$1000,'FEED IN PK2'!F205,'9'!$F$3:$F$1000,'FEED IN PK2'!H205,'9'!$I$3:$I$1000,'FEED IN PK2'!G205)</f>
        <v>0</v>
      </c>
      <c r="S205" s="62">
        <f>SUMIFS('10'!$P$271:$P$998,'10'!$G$271:$G$998,'FEED IN PK2'!F205,'10'!$F$271:$F$998,'FEED IN PK2'!H205,'10'!$I$271:$I$998,'FEED IN PK2'!G205)</f>
        <v>0</v>
      </c>
      <c r="T205" s="62">
        <f>SUMIFS('11'!$P$3:$P$1000,'11'!$G$3:$G$1000,'FEED IN PK2'!F205,'11'!$F$3:$F$1000,'FEED IN PK2'!H205,'11'!$I$3:$I$1000,'FEED IN PK2'!G205)</f>
        <v>0</v>
      </c>
      <c r="U205" s="62">
        <f>SUMIFS('12'!$P$3:$P$1000,'12'!$G$3:$G$1000,'FEED IN PK2'!F205,'12'!$F$3:$F$1000,'FEED IN PK2'!H205,'12'!$I$3:$I$1000,'FEED IN PK2'!G205)</f>
        <v>0</v>
      </c>
      <c r="V205" s="62">
        <f>SUMIFS('13'!$P$3:$P$1000,'13'!$G$3:$G$1000,'FEED IN PK2'!F205,'13'!$F$3:$F$1000,'FEED IN PK2'!H205,'13'!$I$3:$I$1000,'FEED IN PK2'!G205)</f>
        <v>0</v>
      </c>
      <c r="W205" s="62">
        <f>SUMIFS('14'!$P$3:$P$1000,'14'!$G$3:$G$1000,'FEED IN PK2'!F205,'14'!$F$3:$F$1000,'FEED IN PK2'!H205,'14'!$I$3:$I$1000,'FEED IN PK2'!G205)</f>
        <v>0</v>
      </c>
      <c r="X205" s="62">
        <f>SUMIFS('15'!$P$3:$P$1000,'15'!$G$3:$G$1000,'FEED IN PK2'!F205,'15'!$F$3:$F$1000,'FEED IN PK2'!H205,'15'!$I$3:$I$1000,'FEED IN PK2'!G205)</f>
        <v>0</v>
      </c>
      <c r="Y205" s="62">
        <f>SUMIFS('16'!$P$77:$P$1000,'16'!$G$77:$G$1000,'FEED IN PK2'!F205,'16'!$F$77:$F$1000,'FEED IN PK2'!H205,'16'!$I$77:$I$1000,'FEED IN PK2'!G205)</f>
        <v>0</v>
      </c>
      <c r="Z205" s="62">
        <f>SUMIFS('17'!$P$77:$P$998,'17'!$G$77:$G$998,'FEED IN PK2'!F205,'17'!$F$77:$F$998,'FEED IN PK2'!H205,'17'!$I$77:$I$998,'FEED IN PK2'!G205)</f>
        <v>0</v>
      </c>
      <c r="AA205" s="62" t="e">
        <f>SUMIFS('18'!$P$3:$P$1000,'18'!$G$324:$G$1000,'FEED IN PK2'!F205,'18'!$F$324:$F$1000,'FEED IN PK2'!H205,'18'!$I$324:$I$1000,'FEED IN PK2'!G205)</f>
        <v>#VALUE!</v>
      </c>
      <c r="AB205" s="62">
        <f>SUMIFS('19'!$P$3:$P$1000,'19'!$G$3:$G$1000,'FEED IN PK2'!F205,'19'!$F$3:$F$1000,'FEED IN PK2'!H205,'19'!$I$3:$I$1000,'FEED IN PK2'!G205)</f>
        <v>0</v>
      </c>
      <c r="AC205" s="62" t="e">
        <f>SUMIFS('20'!$P$69:$P$1000,'20'!$G$580:$G$1000,'FEED IN PK2'!F205,'20'!$F$580:$F$1000,'FEED IN PK2'!H205,'20'!$I$580:$I$1000,'FEED IN PK2'!G205)</f>
        <v>#VALUE!</v>
      </c>
      <c r="AD205" s="62" t="e">
        <f>SUMIFS('21'!$P$34:$P$1000,'21'!$G$387:$G$1000,'FEED IN PK2'!F205,'21'!$F$387:$F$1000,'FEED IN PK2'!H205,'21'!$I$387:$I$1000,'FEED IN PK2'!G205)</f>
        <v>#VALUE!</v>
      </c>
      <c r="AE205" s="62">
        <f>SUMIFS('22'!$P$3:$P$1000,'22'!$G$3:$G$1000,'FEED IN PK2'!F205,'22'!$F$3:$F$1000,'FEED IN PK2'!H205,'22'!$I$3:$I$1000,'FEED IN PK2'!G205)</f>
        <v>0</v>
      </c>
      <c r="AF205" s="62">
        <f>SUMIFS('23'!$P$58:$P$999,'23'!$G$58:$G$999,'FEED IN PK2'!F205,'23'!$F$58:$F$999,'FEED IN PK2'!H205,'23'!$I$58:$I$999,'FEED IN PK2'!G205)</f>
        <v>0</v>
      </c>
      <c r="AG205" s="62">
        <f>SUMIFS('24'!$P$3:$P$1000,'24'!$G$3:$G$1000,'FEED IN PK2'!F205,'24'!$F$3:$F$1000,'FEED IN PK2'!H205,'24'!$I$3:$I$1000,'FEED IN PK2'!G205)</f>
        <v>0</v>
      </c>
      <c r="AH205" s="62">
        <f>SUMIFS('25'!$P$237:$P$1000,'25'!$G$237:$G$1000,'FEED IN PK2'!F205,'25'!$F$237:$F$1000,'FEED IN PK2'!H205,'25'!$I$237:$I$1000,'FEED IN PK2'!G205)</f>
        <v>0</v>
      </c>
      <c r="AI205" s="62">
        <f>SUMIFS('26'!$P$3:$P$1000,'26'!$G$3:$G$1000,'FEED IN PK2'!F205,'26'!$F$3:$F$1000,'FEED IN PK2'!H205,'26'!$I$3:$I$1000,'FEED IN PK2'!G205)</f>
        <v>0</v>
      </c>
      <c r="AJ205" s="62">
        <f>SUMIFS('27'!$P$71:$P$1000,'27'!$G$71:$G$1000,'FEED IN PK2'!F205,'27'!$F$71:$F$1000,'FEED IN PK2'!H205,'27'!$I$71:$I$1000,'FEED IN PK2'!G205)</f>
        <v>0</v>
      </c>
      <c r="AK205" s="62">
        <f>SUMIFS('28'!$P$3:$P$1000,'28'!$G$3:$G$1000,'FEED IN PK2'!F205,'28'!$F$3:$F$1000,'FEED IN PK2'!H205,'28'!$I$3:$I$1000,'FEED IN PK2'!G205)</f>
        <v>0</v>
      </c>
      <c r="AL205" s="62">
        <f>SUMIFS('29'!$P$3:$P$1000,'29'!$G$3:$G$1000,'FEED IN PK2'!F205,'29'!$F$3:$F$1000,'FEED IN PK2'!H205,'29'!$I$3:$I$1000,'FEED IN PK2'!G205)</f>
        <v>0</v>
      </c>
      <c r="AM205" s="62">
        <f>SUMIFS('30'!$P$3:$P$1000,'30'!$G$3:$G$1000,'FEED IN PK2'!F205,'30'!$F$3:$F$1000,'FEED IN PK2'!H205,'30'!$I$3:$I$1000,'FEED IN PK2'!G205)</f>
        <v>0</v>
      </c>
      <c r="AN205" s="62">
        <f>SUMIFS('31'!$P$3:$P$1000,'31'!$G$3:$G$1000,'FEED IN PK2'!F205,'31'!$F$3:$F$1000,'FEED IN PK2'!H205,'31'!$I$3:$I$1000,'FEED IN PK2'!G205)</f>
        <v>0</v>
      </c>
      <c r="AO205" s="50" t="e">
        <f t="shared" si="3"/>
        <v>#VALUE!</v>
      </c>
    </row>
    <row r="206" spans="2:41" ht="15.75" x14ac:dyDescent="0.25">
      <c r="B206" s="5">
        <v>27</v>
      </c>
      <c r="C206" s="33" t="s">
        <v>206</v>
      </c>
      <c r="D206" s="28" t="s">
        <v>18</v>
      </c>
      <c r="E206" s="30">
        <v>50</v>
      </c>
      <c r="F206" s="24" t="s">
        <v>202</v>
      </c>
      <c r="G206" s="9" t="s">
        <v>182</v>
      </c>
      <c r="H206" s="70" t="s">
        <v>251</v>
      </c>
      <c r="I206" s="28">
        <v>50</v>
      </c>
      <c r="J206" s="62">
        <f>SUMIFS('1'!$P$3:$P$1000,'1'!$G$3:$G$1000,'FEED IN PK2'!F206,'1'!$F$3:$F$1000,'FEED IN PK2'!H206,'1'!$I$3:$I$1000,'FEED IN PK2'!G206)</f>
        <v>0</v>
      </c>
      <c r="K206" s="62">
        <f>SUMIFS('2'!$P$69:$P$1000,'2'!$G$69:$G$1000,'FEED IN PK2'!F206,'2'!$F$69:$F$1000,'FEED IN PK2'!H206,'2'!$I$69:$I$1000,'FEED IN PK2'!G206)</f>
        <v>0</v>
      </c>
      <c r="L206" s="62">
        <f>SUMIFS('3'!$P$3:$P$1000,'3'!$G$3:$G$1000,'FEED IN PK2'!F206,'3'!$F$3:$F$1000,'FEED IN PK2'!H206,'3'!$I$3:$I$1000,'FEED IN PK2'!G206)</f>
        <v>0</v>
      </c>
      <c r="M206" s="62">
        <f>SUMIFS('4'!$P$69:$P$998,'4'!$G$69:$G$998,'FEED IN PK2'!F206,'4'!$F$69:$F$998,'FEED IN PK2'!H206,'4'!$I$69:$I$998,'FEED IN PK2'!G206)</f>
        <v>0</v>
      </c>
      <c r="N206" s="62">
        <f>SUMIFS('5'!$P$63:$P$1000,'5'!$G$63:$G$1000,'FEED IN PK2'!F206,'5'!$F$63:$F$1000,'FEED IN PK2'!H206,'5'!$I$63:$I$1000,'FEED IN PK2'!G206)</f>
        <v>0</v>
      </c>
      <c r="O206" s="62">
        <f>SUMIFS('6'!$P$3:$P$1000,'6'!$G$3:$G$1000,'FEED IN PK2'!F206,'6'!$F$3:$F$1000,'FEED IN PK2'!H206,'6'!$I$3:$I$1000,'FEED IN PK2'!G206)</f>
        <v>0</v>
      </c>
      <c r="P206" s="62">
        <f>SUMIFS('7'!$P$3:$P$1000,'7'!$G$3:$G$1000,'FEED IN PK2'!F206,'7'!$F$3:$F$1000,'FEED IN PK2'!H206,'7'!$I$3:$I$1000,'FEED IN PK2'!G206)</f>
        <v>0</v>
      </c>
      <c r="Q206" s="62">
        <f>SUMIFS('8'!$P$3:$P$1000,'8'!$G$3:$G$1000,'FEED IN PK2'!F206,'8'!$F$3:$F$1000,'FEED IN PK2'!H206,'8'!$I$3:$I$1000,'FEED IN PK2'!G206)</f>
        <v>0</v>
      </c>
      <c r="R206" s="62">
        <f>SUMIFS('9'!$P$3:$P$1000,'9'!$G$3:$G$1000,'FEED IN PK2'!F206,'9'!$F$3:$F$1000,'FEED IN PK2'!H206,'9'!$I$3:$I$1000,'FEED IN PK2'!G206)</f>
        <v>0</v>
      </c>
      <c r="S206" s="62">
        <f>SUMIFS('10'!$P$271:$P$998,'10'!$G$271:$G$998,'FEED IN PK2'!F206,'10'!$F$271:$F$998,'FEED IN PK2'!H206,'10'!$I$271:$I$998,'FEED IN PK2'!G206)</f>
        <v>0</v>
      </c>
      <c r="T206" s="62">
        <f>SUMIFS('11'!$P$3:$P$1000,'11'!$G$3:$G$1000,'FEED IN PK2'!F206,'11'!$F$3:$F$1000,'FEED IN PK2'!H206,'11'!$I$3:$I$1000,'FEED IN PK2'!G206)</f>
        <v>0</v>
      </c>
      <c r="U206" s="62">
        <f>SUMIFS('12'!$P$3:$P$1000,'12'!$G$3:$G$1000,'FEED IN PK2'!F206,'12'!$F$3:$F$1000,'FEED IN PK2'!H206,'12'!$I$3:$I$1000,'FEED IN PK2'!G206)</f>
        <v>0</v>
      </c>
      <c r="V206" s="62">
        <f>SUMIFS('13'!$P$3:$P$1000,'13'!$G$3:$G$1000,'FEED IN PK2'!F206,'13'!$F$3:$F$1000,'FEED IN PK2'!H206,'13'!$I$3:$I$1000,'FEED IN PK2'!G206)</f>
        <v>0</v>
      </c>
      <c r="W206" s="62">
        <f>SUMIFS('14'!$P$3:$P$1000,'14'!$G$3:$G$1000,'FEED IN PK2'!F206,'14'!$F$3:$F$1000,'FEED IN PK2'!H206,'14'!$I$3:$I$1000,'FEED IN PK2'!G206)</f>
        <v>0</v>
      </c>
      <c r="X206" s="62">
        <f>SUMIFS('15'!$P$3:$P$1000,'15'!$G$3:$G$1000,'FEED IN PK2'!F206,'15'!$F$3:$F$1000,'FEED IN PK2'!H206,'15'!$I$3:$I$1000,'FEED IN PK2'!G206)</f>
        <v>0</v>
      </c>
      <c r="Y206" s="62">
        <f>SUMIFS('16'!$P$77:$P$1000,'16'!$G$77:$G$1000,'FEED IN PK2'!F206,'16'!$F$77:$F$1000,'FEED IN PK2'!H206,'16'!$I$77:$I$1000,'FEED IN PK2'!G206)</f>
        <v>0</v>
      </c>
      <c r="Z206" s="62">
        <f>SUMIFS('17'!$P$77:$P$998,'17'!$G$77:$G$998,'FEED IN PK2'!F206,'17'!$F$77:$F$998,'FEED IN PK2'!H206,'17'!$I$77:$I$998,'FEED IN PK2'!G206)</f>
        <v>0</v>
      </c>
      <c r="AA206" s="62" t="e">
        <f>SUMIFS('18'!$P$3:$P$1000,'18'!$G$324:$G$1000,'FEED IN PK2'!F206,'18'!$F$324:$F$1000,'FEED IN PK2'!H206,'18'!$I$324:$I$1000,'FEED IN PK2'!G206)</f>
        <v>#VALUE!</v>
      </c>
      <c r="AB206" s="62">
        <f>SUMIFS('19'!$P$3:$P$1000,'19'!$G$3:$G$1000,'FEED IN PK2'!F206,'19'!$F$3:$F$1000,'FEED IN PK2'!H206,'19'!$I$3:$I$1000,'FEED IN PK2'!G206)</f>
        <v>0</v>
      </c>
      <c r="AC206" s="62" t="e">
        <f>SUMIFS('20'!$P$69:$P$1000,'20'!$G$580:$G$1000,'FEED IN PK2'!F206,'20'!$F$580:$F$1000,'FEED IN PK2'!H206,'20'!$I$580:$I$1000,'FEED IN PK2'!G206)</f>
        <v>#VALUE!</v>
      </c>
      <c r="AD206" s="62" t="e">
        <f>SUMIFS('21'!$P$34:$P$1000,'21'!$G$387:$G$1000,'FEED IN PK2'!F206,'21'!$F$387:$F$1000,'FEED IN PK2'!H206,'21'!$I$387:$I$1000,'FEED IN PK2'!G206)</f>
        <v>#VALUE!</v>
      </c>
      <c r="AE206" s="62">
        <f>SUMIFS('22'!$P$3:$P$1000,'22'!$G$3:$G$1000,'FEED IN PK2'!F206,'22'!$F$3:$F$1000,'FEED IN PK2'!H206,'22'!$I$3:$I$1000,'FEED IN PK2'!G206)</f>
        <v>0</v>
      </c>
      <c r="AF206" s="62">
        <f>SUMIFS('23'!$P$58:$P$999,'23'!$G$58:$G$999,'FEED IN PK2'!F206,'23'!$F$58:$F$999,'FEED IN PK2'!H206,'23'!$I$58:$I$999,'FEED IN PK2'!G206)</f>
        <v>0</v>
      </c>
      <c r="AG206" s="62">
        <f>SUMIFS('24'!$P$3:$P$1000,'24'!$G$3:$G$1000,'FEED IN PK2'!F206,'24'!$F$3:$F$1000,'FEED IN PK2'!H206,'24'!$I$3:$I$1000,'FEED IN PK2'!G206)</f>
        <v>0</v>
      </c>
      <c r="AH206" s="62">
        <f>SUMIFS('25'!$P$237:$P$1000,'25'!$G$237:$G$1000,'FEED IN PK2'!F206,'25'!$F$237:$F$1000,'FEED IN PK2'!H206,'25'!$I$237:$I$1000,'FEED IN PK2'!G206)</f>
        <v>0</v>
      </c>
      <c r="AI206" s="62">
        <f>SUMIFS('26'!$P$3:$P$1000,'26'!$G$3:$G$1000,'FEED IN PK2'!F206,'26'!$F$3:$F$1000,'FEED IN PK2'!H206,'26'!$I$3:$I$1000,'FEED IN PK2'!G206)</f>
        <v>0</v>
      </c>
      <c r="AJ206" s="62">
        <f>SUMIFS('27'!$P$71:$P$1000,'27'!$G$71:$G$1000,'FEED IN PK2'!F206,'27'!$F$71:$F$1000,'FEED IN PK2'!H206,'27'!$I$71:$I$1000,'FEED IN PK2'!G206)</f>
        <v>0</v>
      </c>
      <c r="AK206" s="62">
        <f>SUMIFS('28'!$P$3:$P$1000,'28'!$G$3:$G$1000,'FEED IN PK2'!F206,'28'!$F$3:$F$1000,'FEED IN PK2'!H206,'28'!$I$3:$I$1000,'FEED IN PK2'!G206)</f>
        <v>0</v>
      </c>
      <c r="AL206" s="62">
        <f>SUMIFS('29'!$P$3:$P$1000,'29'!$G$3:$G$1000,'FEED IN PK2'!F206,'29'!$F$3:$F$1000,'FEED IN PK2'!H206,'29'!$I$3:$I$1000,'FEED IN PK2'!G206)</f>
        <v>0</v>
      </c>
      <c r="AM206" s="62">
        <f>SUMIFS('30'!$P$3:$P$1000,'30'!$G$3:$G$1000,'FEED IN PK2'!F206,'30'!$F$3:$F$1000,'FEED IN PK2'!H206,'30'!$I$3:$I$1000,'FEED IN PK2'!G206)</f>
        <v>0</v>
      </c>
      <c r="AN206" s="62">
        <f>SUMIFS('31'!$P$3:$P$1000,'31'!$G$3:$G$1000,'FEED IN PK2'!F206,'31'!$F$3:$F$1000,'FEED IN PK2'!H206,'31'!$I$3:$I$1000,'FEED IN PK2'!G206)</f>
        <v>0</v>
      </c>
      <c r="AO206" s="50" t="e">
        <f t="shared" si="3"/>
        <v>#VALUE!</v>
      </c>
    </row>
    <row r="207" spans="2:41" ht="15.75" x14ac:dyDescent="0.25">
      <c r="B207" s="5">
        <v>28</v>
      </c>
      <c r="C207" s="33" t="s">
        <v>208</v>
      </c>
      <c r="D207" s="28" t="s">
        <v>18</v>
      </c>
      <c r="E207" s="30">
        <v>50</v>
      </c>
      <c r="F207" s="24" t="s">
        <v>202</v>
      </c>
      <c r="G207" s="9" t="s">
        <v>184</v>
      </c>
      <c r="H207" s="70" t="s">
        <v>251</v>
      </c>
      <c r="I207" s="28">
        <v>50</v>
      </c>
      <c r="J207" s="62">
        <f>SUMIFS('1'!$P$3:$P$1000,'1'!$G$3:$G$1000,'FEED IN PK2'!F207,'1'!$F$3:$F$1000,'FEED IN PK2'!H207,'1'!$I$3:$I$1000,'FEED IN PK2'!G207)</f>
        <v>0</v>
      </c>
      <c r="K207" s="62">
        <f>SUMIFS('2'!$P$69:$P$1000,'2'!$G$69:$G$1000,'FEED IN PK2'!F207,'2'!$F$69:$F$1000,'FEED IN PK2'!H207,'2'!$I$69:$I$1000,'FEED IN PK2'!G207)</f>
        <v>0</v>
      </c>
      <c r="L207" s="62">
        <f>SUMIFS('3'!$P$3:$P$1000,'3'!$G$3:$G$1000,'FEED IN PK2'!F207,'3'!$F$3:$F$1000,'FEED IN PK2'!H207,'3'!$I$3:$I$1000,'FEED IN PK2'!G207)</f>
        <v>0</v>
      </c>
      <c r="M207" s="62">
        <f>SUMIFS('4'!$P$69:$P$998,'4'!$G$69:$G$998,'FEED IN PK2'!F207,'4'!$F$69:$F$998,'FEED IN PK2'!H207,'4'!$I$69:$I$998,'FEED IN PK2'!G207)</f>
        <v>0</v>
      </c>
      <c r="N207" s="62">
        <f>SUMIFS('5'!$P$63:$P$1000,'5'!$G$63:$G$1000,'FEED IN PK2'!F207,'5'!$F$63:$F$1000,'FEED IN PK2'!H207,'5'!$I$63:$I$1000,'FEED IN PK2'!G207)</f>
        <v>0</v>
      </c>
      <c r="O207" s="62">
        <f>SUMIFS('6'!$P$3:$P$1000,'6'!$G$3:$G$1000,'FEED IN PK2'!F207,'6'!$F$3:$F$1000,'FEED IN PK2'!H207,'6'!$I$3:$I$1000,'FEED IN PK2'!G207)</f>
        <v>0</v>
      </c>
      <c r="P207" s="62">
        <f>SUMIFS('7'!$P$3:$P$1000,'7'!$G$3:$G$1000,'FEED IN PK2'!F207,'7'!$F$3:$F$1000,'FEED IN PK2'!H207,'7'!$I$3:$I$1000,'FEED IN PK2'!G207)</f>
        <v>0</v>
      </c>
      <c r="Q207" s="62">
        <f>SUMIFS('8'!$P$3:$P$1000,'8'!$G$3:$G$1000,'FEED IN PK2'!F207,'8'!$F$3:$F$1000,'FEED IN PK2'!H207,'8'!$I$3:$I$1000,'FEED IN PK2'!G207)</f>
        <v>0</v>
      </c>
      <c r="R207" s="62">
        <f>SUMIFS('9'!$P$3:$P$1000,'9'!$G$3:$G$1000,'FEED IN PK2'!F207,'9'!$F$3:$F$1000,'FEED IN PK2'!H207,'9'!$I$3:$I$1000,'FEED IN PK2'!G207)</f>
        <v>0</v>
      </c>
      <c r="S207" s="62">
        <f>SUMIFS('10'!$P$271:$P$998,'10'!$G$271:$G$998,'FEED IN PK2'!F207,'10'!$F$271:$F$998,'FEED IN PK2'!H207,'10'!$I$271:$I$998,'FEED IN PK2'!G207)</f>
        <v>0</v>
      </c>
      <c r="T207" s="62">
        <f>SUMIFS('11'!$P$3:$P$1000,'11'!$G$3:$G$1000,'FEED IN PK2'!F207,'11'!$F$3:$F$1000,'FEED IN PK2'!H207,'11'!$I$3:$I$1000,'FEED IN PK2'!G207)</f>
        <v>0</v>
      </c>
      <c r="U207" s="62">
        <f>SUMIFS('12'!$P$3:$P$1000,'12'!$G$3:$G$1000,'FEED IN PK2'!F207,'12'!$F$3:$F$1000,'FEED IN PK2'!H207,'12'!$I$3:$I$1000,'FEED IN PK2'!G207)</f>
        <v>0</v>
      </c>
      <c r="V207" s="62">
        <f>SUMIFS('13'!$P$3:$P$1000,'13'!$G$3:$G$1000,'FEED IN PK2'!F207,'13'!$F$3:$F$1000,'FEED IN PK2'!H207,'13'!$I$3:$I$1000,'FEED IN PK2'!G207)</f>
        <v>0</v>
      </c>
      <c r="W207" s="62">
        <f>SUMIFS('14'!$P$3:$P$1000,'14'!$G$3:$G$1000,'FEED IN PK2'!F207,'14'!$F$3:$F$1000,'FEED IN PK2'!H207,'14'!$I$3:$I$1000,'FEED IN PK2'!G207)</f>
        <v>0</v>
      </c>
      <c r="X207" s="62">
        <f>SUMIFS('15'!$P$3:$P$1000,'15'!$G$3:$G$1000,'FEED IN PK2'!F207,'15'!$F$3:$F$1000,'FEED IN PK2'!H207,'15'!$I$3:$I$1000,'FEED IN PK2'!G207)</f>
        <v>0</v>
      </c>
      <c r="Y207" s="62">
        <f>SUMIFS('16'!$P$77:$P$1000,'16'!$G$77:$G$1000,'FEED IN PK2'!F207,'16'!$F$77:$F$1000,'FEED IN PK2'!H207,'16'!$I$77:$I$1000,'FEED IN PK2'!G207)</f>
        <v>0</v>
      </c>
      <c r="Z207" s="62">
        <f>SUMIFS('17'!$P$77:$P$998,'17'!$G$77:$G$998,'FEED IN PK2'!F207,'17'!$F$77:$F$998,'FEED IN PK2'!H207,'17'!$I$77:$I$998,'FEED IN PK2'!G207)</f>
        <v>0</v>
      </c>
      <c r="AA207" s="62" t="e">
        <f>SUMIFS('18'!$P$3:$P$1000,'18'!$G$324:$G$1000,'FEED IN PK2'!F207,'18'!$F$324:$F$1000,'FEED IN PK2'!H207,'18'!$I$324:$I$1000,'FEED IN PK2'!G207)</f>
        <v>#VALUE!</v>
      </c>
      <c r="AB207" s="62">
        <f>SUMIFS('19'!$P$3:$P$1000,'19'!$G$3:$G$1000,'FEED IN PK2'!F207,'19'!$F$3:$F$1000,'FEED IN PK2'!H207,'19'!$I$3:$I$1000,'FEED IN PK2'!G207)</f>
        <v>0</v>
      </c>
      <c r="AC207" s="62" t="e">
        <f>SUMIFS('20'!$P$69:$P$1000,'20'!$G$580:$G$1000,'FEED IN PK2'!F207,'20'!$F$580:$F$1000,'FEED IN PK2'!H207,'20'!$I$580:$I$1000,'FEED IN PK2'!G207)</f>
        <v>#VALUE!</v>
      </c>
      <c r="AD207" s="62" t="e">
        <f>SUMIFS('21'!$P$34:$P$1000,'21'!$G$387:$G$1000,'FEED IN PK2'!F207,'21'!$F$387:$F$1000,'FEED IN PK2'!H207,'21'!$I$387:$I$1000,'FEED IN PK2'!G207)</f>
        <v>#VALUE!</v>
      </c>
      <c r="AE207" s="62">
        <f>SUMIFS('22'!$P$3:$P$1000,'22'!$G$3:$G$1000,'FEED IN PK2'!F207,'22'!$F$3:$F$1000,'FEED IN PK2'!H207,'22'!$I$3:$I$1000,'FEED IN PK2'!G207)</f>
        <v>0</v>
      </c>
      <c r="AF207" s="62">
        <f>SUMIFS('23'!$P$58:$P$999,'23'!$G$58:$G$999,'FEED IN PK2'!F207,'23'!$F$58:$F$999,'FEED IN PK2'!H207,'23'!$I$58:$I$999,'FEED IN PK2'!G207)</f>
        <v>0</v>
      </c>
      <c r="AG207" s="62">
        <f>SUMIFS('24'!$P$3:$P$1000,'24'!$G$3:$G$1000,'FEED IN PK2'!F207,'24'!$F$3:$F$1000,'FEED IN PK2'!H207,'24'!$I$3:$I$1000,'FEED IN PK2'!G207)</f>
        <v>0</v>
      </c>
      <c r="AH207" s="62">
        <f>SUMIFS('25'!$P$237:$P$1000,'25'!$G$237:$G$1000,'FEED IN PK2'!F207,'25'!$F$237:$F$1000,'FEED IN PK2'!H207,'25'!$I$237:$I$1000,'FEED IN PK2'!G207)</f>
        <v>0</v>
      </c>
      <c r="AI207" s="62">
        <f>SUMIFS('26'!$P$3:$P$1000,'26'!$G$3:$G$1000,'FEED IN PK2'!F207,'26'!$F$3:$F$1000,'FEED IN PK2'!H207,'26'!$I$3:$I$1000,'FEED IN PK2'!G207)</f>
        <v>0</v>
      </c>
      <c r="AJ207" s="62">
        <f>SUMIFS('27'!$P$71:$P$1000,'27'!$G$71:$G$1000,'FEED IN PK2'!F207,'27'!$F$71:$F$1000,'FEED IN PK2'!H207,'27'!$I$71:$I$1000,'FEED IN PK2'!G207)</f>
        <v>0</v>
      </c>
      <c r="AK207" s="62">
        <f>SUMIFS('28'!$P$3:$P$1000,'28'!$G$3:$G$1000,'FEED IN PK2'!F207,'28'!$F$3:$F$1000,'FEED IN PK2'!H207,'28'!$I$3:$I$1000,'FEED IN PK2'!G207)</f>
        <v>0</v>
      </c>
      <c r="AL207" s="62">
        <f>SUMIFS('29'!$P$3:$P$1000,'29'!$G$3:$G$1000,'FEED IN PK2'!F207,'29'!$F$3:$F$1000,'FEED IN PK2'!H207,'29'!$I$3:$I$1000,'FEED IN PK2'!G207)</f>
        <v>0</v>
      </c>
      <c r="AM207" s="62">
        <f>SUMIFS('30'!$P$3:$P$1000,'30'!$G$3:$G$1000,'FEED IN PK2'!F207,'30'!$F$3:$F$1000,'FEED IN PK2'!H207,'30'!$I$3:$I$1000,'FEED IN PK2'!G207)</f>
        <v>0</v>
      </c>
      <c r="AN207" s="62">
        <f>SUMIFS('31'!$P$3:$P$1000,'31'!$G$3:$G$1000,'FEED IN PK2'!F207,'31'!$F$3:$F$1000,'FEED IN PK2'!H207,'31'!$I$3:$I$1000,'FEED IN PK2'!G207)</f>
        <v>0</v>
      </c>
      <c r="AO207" s="50" t="e">
        <f t="shared" si="3"/>
        <v>#VALUE!</v>
      </c>
    </row>
    <row r="208" spans="2:41" ht="15.75" x14ac:dyDescent="0.25">
      <c r="B208" s="5">
        <v>29</v>
      </c>
      <c r="C208" s="33" t="s">
        <v>209</v>
      </c>
      <c r="D208" s="28" t="s">
        <v>210</v>
      </c>
      <c r="E208" s="30">
        <v>50</v>
      </c>
      <c r="F208" s="24" t="s">
        <v>202</v>
      </c>
      <c r="G208" s="9" t="s">
        <v>186</v>
      </c>
      <c r="H208" s="70" t="s">
        <v>251</v>
      </c>
      <c r="I208" s="28">
        <v>50</v>
      </c>
      <c r="J208" s="62">
        <f>SUMIFS('1'!$P$3:$P$1000,'1'!$G$3:$G$1000,'FEED IN PK2'!F208,'1'!$F$3:$F$1000,'FEED IN PK2'!H208,'1'!$I$3:$I$1000,'FEED IN PK2'!G208)</f>
        <v>0</v>
      </c>
      <c r="K208" s="62">
        <f>SUMIFS('2'!$P$69:$P$1000,'2'!$G$69:$G$1000,'FEED IN PK2'!F208,'2'!$F$69:$F$1000,'FEED IN PK2'!H208,'2'!$I$69:$I$1000,'FEED IN PK2'!G208)</f>
        <v>0</v>
      </c>
      <c r="L208" s="62">
        <f>SUMIFS('3'!$P$3:$P$1000,'3'!$G$3:$G$1000,'FEED IN PK2'!F208,'3'!$F$3:$F$1000,'FEED IN PK2'!H208,'3'!$I$3:$I$1000,'FEED IN PK2'!G208)</f>
        <v>0</v>
      </c>
      <c r="M208" s="62">
        <f>SUMIFS('4'!$P$69:$P$998,'4'!$G$69:$G$998,'FEED IN PK2'!F208,'4'!$F$69:$F$998,'FEED IN PK2'!H208,'4'!$I$69:$I$998,'FEED IN PK2'!G208)</f>
        <v>0</v>
      </c>
      <c r="N208" s="62">
        <f>SUMIFS('5'!$P$63:$P$1000,'5'!$G$63:$G$1000,'FEED IN PK2'!F208,'5'!$F$63:$F$1000,'FEED IN PK2'!H208,'5'!$I$63:$I$1000,'FEED IN PK2'!G208)</f>
        <v>0</v>
      </c>
      <c r="O208" s="62">
        <f>SUMIFS('6'!$P$3:$P$1000,'6'!$G$3:$G$1000,'FEED IN PK2'!F208,'6'!$F$3:$F$1000,'FEED IN PK2'!H208,'6'!$I$3:$I$1000,'FEED IN PK2'!G208)</f>
        <v>0</v>
      </c>
      <c r="P208" s="62">
        <f>SUMIFS('7'!$P$3:$P$1000,'7'!$G$3:$G$1000,'FEED IN PK2'!F208,'7'!$F$3:$F$1000,'FEED IN PK2'!H208,'7'!$I$3:$I$1000,'FEED IN PK2'!G208)</f>
        <v>0</v>
      </c>
      <c r="Q208" s="62">
        <f>SUMIFS('8'!$P$3:$P$1000,'8'!$G$3:$G$1000,'FEED IN PK2'!F208,'8'!$F$3:$F$1000,'FEED IN PK2'!H208,'8'!$I$3:$I$1000,'FEED IN PK2'!G208)</f>
        <v>0</v>
      </c>
      <c r="R208" s="62">
        <f>SUMIFS('9'!$P$3:$P$1000,'9'!$G$3:$G$1000,'FEED IN PK2'!F208,'9'!$F$3:$F$1000,'FEED IN PK2'!H208,'9'!$I$3:$I$1000,'FEED IN PK2'!G208)</f>
        <v>0</v>
      </c>
      <c r="S208" s="62">
        <f>SUMIFS('10'!$P$271:$P$998,'10'!$G$271:$G$998,'FEED IN PK2'!F208,'10'!$F$271:$F$998,'FEED IN PK2'!H208,'10'!$I$271:$I$998,'FEED IN PK2'!G208)</f>
        <v>0</v>
      </c>
      <c r="T208" s="62">
        <f>SUMIFS('11'!$P$3:$P$1000,'11'!$G$3:$G$1000,'FEED IN PK2'!F208,'11'!$F$3:$F$1000,'FEED IN PK2'!H208,'11'!$I$3:$I$1000,'FEED IN PK2'!G208)</f>
        <v>0</v>
      </c>
      <c r="U208" s="62">
        <f>SUMIFS('12'!$P$3:$P$1000,'12'!$G$3:$G$1000,'FEED IN PK2'!F208,'12'!$F$3:$F$1000,'FEED IN PK2'!H208,'12'!$I$3:$I$1000,'FEED IN PK2'!G208)</f>
        <v>0</v>
      </c>
      <c r="V208" s="62">
        <f>SUMIFS('13'!$P$3:$P$1000,'13'!$G$3:$G$1000,'FEED IN PK2'!F208,'13'!$F$3:$F$1000,'FEED IN PK2'!H208,'13'!$I$3:$I$1000,'FEED IN PK2'!G208)</f>
        <v>0</v>
      </c>
      <c r="W208" s="62">
        <f>SUMIFS('14'!$P$3:$P$1000,'14'!$G$3:$G$1000,'FEED IN PK2'!F208,'14'!$F$3:$F$1000,'FEED IN PK2'!H208,'14'!$I$3:$I$1000,'FEED IN PK2'!G208)</f>
        <v>0</v>
      </c>
      <c r="X208" s="62">
        <f>SUMIFS('15'!$P$3:$P$1000,'15'!$G$3:$G$1000,'FEED IN PK2'!F208,'15'!$F$3:$F$1000,'FEED IN PK2'!H208,'15'!$I$3:$I$1000,'FEED IN PK2'!G208)</f>
        <v>0</v>
      </c>
      <c r="Y208" s="62">
        <f>SUMIFS('16'!$P$77:$P$1000,'16'!$G$77:$G$1000,'FEED IN PK2'!F208,'16'!$F$77:$F$1000,'FEED IN PK2'!H208,'16'!$I$77:$I$1000,'FEED IN PK2'!G208)</f>
        <v>0</v>
      </c>
      <c r="Z208" s="62">
        <f>SUMIFS('17'!$P$77:$P$998,'17'!$G$77:$G$998,'FEED IN PK2'!F208,'17'!$F$77:$F$998,'FEED IN PK2'!H208,'17'!$I$77:$I$998,'FEED IN PK2'!G208)</f>
        <v>0</v>
      </c>
      <c r="AA208" s="62" t="e">
        <f>SUMIFS('18'!$P$3:$P$1000,'18'!$G$324:$G$1000,'FEED IN PK2'!F208,'18'!$F$324:$F$1000,'FEED IN PK2'!H208,'18'!$I$324:$I$1000,'FEED IN PK2'!G208)</f>
        <v>#VALUE!</v>
      </c>
      <c r="AB208" s="62">
        <f>SUMIFS('19'!$P$3:$P$1000,'19'!$G$3:$G$1000,'FEED IN PK2'!F208,'19'!$F$3:$F$1000,'FEED IN PK2'!H208,'19'!$I$3:$I$1000,'FEED IN PK2'!G208)</f>
        <v>0</v>
      </c>
      <c r="AC208" s="62" t="e">
        <f>SUMIFS('20'!$P$69:$P$1000,'20'!$G$580:$G$1000,'FEED IN PK2'!F208,'20'!$F$580:$F$1000,'FEED IN PK2'!H208,'20'!$I$580:$I$1000,'FEED IN PK2'!G208)</f>
        <v>#VALUE!</v>
      </c>
      <c r="AD208" s="62" t="e">
        <f>SUMIFS('21'!$P$34:$P$1000,'21'!$G$387:$G$1000,'FEED IN PK2'!F208,'21'!$F$387:$F$1000,'FEED IN PK2'!H208,'21'!$I$387:$I$1000,'FEED IN PK2'!G208)</f>
        <v>#VALUE!</v>
      </c>
      <c r="AE208" s="62">
        <f>SUMIFS('22'!$P$3:$P$1000,'22'!$G$3:$G$1000,'FEED IN PK2'!F208,'22'!$F$3:$F$1000,'FEED IN PK2'!H208,'22'!$I$3:$I$1000,'FEED IN PK2'!G208)</f>
        <v>0</v>
      </c>
      <c r="AF208" s="62">
        <f>SUMIFS('23'!$P$58:$P$999,'23'!$G$58:$G$999,'FEED IN PK2'!F208,'23'!$F$58:$F$999,'FEED IN PK2'!H208,'23'!$I$58:$I$999,'FEED IN PK2'!G208)</f>
        <v>0</v>
      </c>
      <c r="AG208" s="62">
        <f>SUMIFS('24'!$P$3:$P$1000,'24'!$G$3:$G$1000,'FEED IN PK2'!F208,'24'!$F$3:$F$1000,'FEED IN PK2'!H208,'24'!$I$3:$I$1000,'FEED IN PK2'!G208)</f>
        <v>0</v>
      </c>
      <c r="AH208" s="62">
        <f>SUMIFS('25'!$P$237:$P$1000,'25'!$G$237:$G$1000,'FEED IN PK2'!F208,'25'!$F$237:$F$1000,'FEED IN PK2'!H208,'25'!$I$237:$I$1000,'FEED IN PK2'!G208)</f>
        <v>0</v>
      </c>
      <c r="AI208" s="62">
        <f>SUMIFS('26'!$P$3:$P$1000,'26'!$G$3:$G$1000,'FEED IN PK2'!F208,'26'!$F$3:$F$1000,'FEED IN PK2'!H208,'26'!$I$3:$I$1000,'FEED IN PK2'!G208)</f>
        <v>0</v>
      </c>
      <c r="AJ208" s="62">
        <f>SUMIFS('27'!$P$71:$P$1000,'27'!$G$71:$G$1000,'FEED IN PK2'!F208,'27'!$F$71:$F$1000,'FEED IN PK2'!H208,'27'!$I$71:$I$1000,'FEED IN PK2'!G208)</f>
        <v>0</v>
      </c>
      <c r="AK208" s="62">
        <f>SUMIFS('28'!$P$3:$P$1000,'28'!$G$3:$G$1000,'FEED IN PK2'!F208,'28'!$F$3:$F$1000,'FEED IN PK2'!H208,'28'!$I$3:$I$1000,'FEED IN PK2'!G208)</f>
        <v>0</v>
      </c>
      <c r="AL208" s="62">
        <f>SUMIFS('29'!$P$3:$P$1000,'29'!$G$3:$G$1000,'FEED IN PK2'!F208,'29'!$F$3:$F$1000,'FEED IN PK2'!H208,'29'!$I$3:$I$1000,'FEED IN PK2'!G208)</f>
        <v>0</v>
      </c>
      <c r="AM208" s="62">
        <f>SUMIFS('30'!$P$3:$P$1000,'30'!$G$3:$G$1000,'FEED IN PK2'!F208,'30'!$F$3:$F$1000,'FEED IN PK2'!H208,'30'!$I$3:$I$1000,'FEED IN PK2'!G208)</f>
        <v>0</v>
      </c>
      <c r="AN208" s="62">
        <f>SUMIFS('31'!$P$3:$P$1000,'31'!$G$3:$G$1000,'FEED IN PK2'!F208,'31'!$F$3:$F$1000,'FEED IN PK2'!H208,'31'!$I$3:$I$1000,'FEED IN PK2'!G208)</f>
        <v>0</v>
      </c>
      <c r="AO208" s="50" t="e">
        <f t="shared" si="3"/>
        <v>#VALUE!</v>
      </c>
    </row>
    <row r="209" spans="2:41" ht="15.75" x14ac:dyDescent="0.25">
      <c r="B209" s="5">
        <v>30</v>
      </c>
      <c r="C209" s="33" t="s">
        <v>204</v>
      </c>
      <c r="D209" s="28" t="s">
        <v>18</v>
      </c>
      <c r="E209" s="30">
        <v>50</v>
      </c>
      <c r="F209" s="24" t="s">
        <v>204</v>
      </c>
      <c r="G209" s="9"/>
      <c r="H209" s="70" t="s">
        <v>251</v>
      </c>
      <c r="I209" s="28">
        <v>50</v>
      </c>
      <c r="J209" s="62">
        <f>SUMIFS('1'!$P$3:$P$1000,'1'!$G$3:$G$1000,'FEED IN PK2'!F209,'1'!$F$3:$F$1000,'FEED IN PK2'!H209)</f>
        <v>0</v>
      </c>
      <c r="K209" s="62">
        <f>SUMIFS('2'!$P$69:$P$1000,'2'!$G$69:$G$1000,'FEED IN PK2'!F209,'2'!$F$69:$F$1000,'FEED IN PK2'!H209)</f>
        <v>0</v>
      </c>
      <c r="L209" s="62">
        <f>SUMIFS('3'!$P$3:$P$1000,'3'!$G$3:$G$1000,'FEED IN PK2'!F209,'3'!$F$3:$F$1000,'FEED IN PK2'!H209)</f>
        <v>0</v>
      </c>
      <c r="M209" s="62">
        <f>SUMIFS('4'!$P$69:$P$998,'4'!$G$69:$G$998,'FEED IN PK2'!F209,'4'!$F$69:$F$998,'FEED IN PK2'!H209)</f>
        <v>0</v>
      </c>
      <c r="N209" s="62">
        <f>SUMIFS('5'!$P$63:$P$1000,'5'!$G$63:$G$1000,'FEED IN PK2'!F209,'5'!$F$63:$F$1000,'FEED IN PK2'!H209)</f>
        <v>0</v>
      </c>
      <c r="O209" s="62">
        <f>SUMIFS('6'!$P$3:$P$1000,'6'!$G$3:$G$1000,'FEED IN PK2'!F209,'6'!$F$3:$F$1000,'FEED IN PK2'!H209)-O210-O211-O212-O213</f>
        <v>47950</v>
      </c>
      <c r="P209" s="62">
        <f>SUMIFS('7'!$P$3:$P$1000,'7'!$G$3:$G$1000,'FEED IN PK2'!F209,'7'!$F$3:$F$1000,'FEED IN PK2'!H209)</f>
        <v>83600</v>
      </c>
      <c r="Q209" s="62">
        <f>SUMIFS('8'!$P$3:$P$1000,'8'!$G$3:$G$1000,'FEED IN PK2'!F209,'8'!$F$3:$F$1000,'FEED IN PK2'!H209)</f>
        <v>0</v>
      </c>
      <c r="R209" s="62">
        <f>SUMIFS('9'!$P$3:$P$1000,'9'!$G$3:$G$1000,'FEED IN PK2'!F209,'9'!$F$3:$F$1000,'FEED IN PK2'!H209)-R210-R211-R212-R213</f>
        <v>0</v>
      </c>
      <c r="S209" s="62">
        <f>SUMIFS('10'!$P$271:$P$998,'10'!$G$271:$G$998,'FEED IN PK2'!F209,'10'!$F$271:$F$998,'FEED IN PK2'!H209)</f>
        <v>0</v>
      </c>
      <c r="T209" s="62">
        <f>SUMIFS('11'!$P$3:$P$1000,'11'!$G$3:$G$1000,'FEED IN PK2'!F209,'11'!$F$3:$F$1000,'FEED IN PK2'!H209)</f>
        <v>111650</v>
      </c>
      <c r="U209" s="62">
        <f>SUMIFS('12'!$P$3:$P$1000,'12'!$G$3:$G$1000,'FEED IN PK2'!F209,'12'!$F$3:$F$1000,'FEED IN PK2'!H209)-U210-U211-U212-U213</f>
        <v>0</v>
      </c>
      <c r="V209" s="62">
        <f>SUMIFS('13'!$P$3:$P$1000,'13'!$G$3:$G$1000,'FEED IN PK2'!F209,'13'!$F$3:$F$1000,'FEED IN PK2'!H209)</f>
        <v>0</v>
      </c>
      <c r="W209" s="62">
        <f>SUMIFS('14'!$P$3:$P$1000,'14'!$G$3:$G$1000,'FEED IN PK2'!F209,'14'!$F$3:$F$1000,'FEED IN PK2'!H209)</f>
        <v>0</v>
      </c>
      <c r="X209" s="62">
        <f>SUMIFS('15'!$P$3:$P$1000,'15'!$G$3:$G$1000,'FEED IN PK2'!F209,'15'!$F$3:$F$1000,'FEED IN PK2'!H209)</f>
        <v>0</v>
      </c>
      <c r="Y209" s="62">
        <f>SUMIFS('16'!$P$77:$P$1000,'16'!$G$77:$G$1000,'FEED IN PK2'!F209,'16'!$F$77:$F$1000,'FEED IN PK2'!H209)-Y211-Y212-Y213</f>
        <v>0</v>
      </c>
      <c r="Z209" s="62">
        <f>SUMIFS('17'!$P$77:$P$998,'17'!$G$77:$G$998,'FEED IN PK2'!F209,'17'!$F$77:$F$998,'FEED IN PK2'!H209)</f>
        <v>0</v>
      </c>
      <c r="AA209" s="62" t="e">
        <f>SUMIFS('18'!$P$3:$P$1000,'18'!$G$324:$G$1000,'FEED IN PK2'!F209,'18'!$F$324:$F$1000,'FEED IN PK2'!H209)-AA210-AA211-AA212-AA213</f>
        <v>#VALUE!</v>
      </c>
      <c r="AB209" s="62">
        <f>SUMIFS('19'!$P$3:$P$1000,'19'!$G$3:$G$1000,'FEED IN PK2'!F209,'19'!$F$3:$F$1000,'FEED IN PK2'!H209)</f>
        <v>0</v>
      </c>
      <c r="AC209" s="62" t="e">
        <f>SUMIFS('20'!$P$69:$P$1000,'20'!$G$580:$G$1000,'FEED IN PK2'!F209,'20'!$F$580:$F$1000,'FEED IN PK2'!H209)</f>
        <v>#VALUE!</v>
      </c>
      <c r="AD209" s="62" t="e">
        <f>SUMIFS('21'!$P$34:$P$1000,'21'!$G$387:$G$1000,'FEED IN PK2'!F209,'21'!$F$387:$F$1000,'FEED IN PK2'!H209)</f>
        <v>#VALUE!</v>
      </c>
      <c r="AE209" s="62">
        <f>SUMIFS('22'!$P$3:$P$1000,'22'!$G$3:$G$1000,'FEED IN PK2'!F209,'22'!$F$3:$F$1000,'FEED IN PK2'!H209)</f>
        <v>0</v>
      </c>
      <c r="AF209" s="62">
        <f>SUMIFS('23'!$P$58:$P$999,'23'!$G$58:$G$999,'FEED IN PK2'!F209,'23'!$F$58:$F$999,'FEED IN PK2'!H209)-AF210-AF211-AF212-AF213</f>
        <v>0</v>
      </c>
      <c r="AG209" s="62">
        <f>SUMIFS('24'!$P$3:$P$1000,'24'!$G$3:$G$1000,'FEED IN PK2'!F209,'24'!$F$3:$F$1000,'FEED IN PK2'!H209)-AG210-AG211-AG212-AG213</f>
        <v>0</v>
      </c>
      <c r="AH209" s="62">
        <f>SUMIFS('25'!$P$237:$P$1000,'25'!$G$237:$G$1000,'FEED IN PK2'!F209,'25'!$F$237:$F$1000,'FEED IN PK2'!H209)-AH211-AH212-AH213</f>
        <v>0</v>
      </c>
      <c r="AI209" s="62">
        <f>SUMIFS('26'!$P$3:$P$1000,'26'!$G$3:$G$1000,'FEED IN PK2'!F209,'26'!$F$3:$F$1000,'FEED IN PK2'!H209)</f>
        <v>0</v>
      </c>
      <c r="AJ209" s="62">
        <f>SUMIFS('27'!$P$71:$P$1000,'27'!$G$71:$G$1000,'FEED IN PK2'!F209,'27'!$F$71:$F$1000,'FEED IN PK2'!H209)</f>
        <v>0</v>
      </c>
      <c r="AK209" s="62">
        <f>SUMIFS('28'!$P$3:$P$1000,'28'!$G$3:$G$1000,'FEED IN PK2'!F209,'28'!$F$3:$F$1000,'FEED IN PK2'!H209)</f>
        <v>0</v>
      </c>
      <c r="AL209" s="62">
        <f>SUMIFS('29'!$P$3:$P$1000,'29'!$G$3:$G$1000,'FEED IN PK2'!F209,'29'!$F$3:$F$1000,'FEED IN PK2'!H209)</f>
        <v>0</v>
      </c>
      <c r="AM209" s="62">
        <f>SUMIFS('30'!$P$3:$P$1000,'30'!$G$3:$G$1000,'FEED IN PK2'!F209,'30'!$F$3:$F$1000,'FEED IN PK2'!H209)</f>
        <v>0</v>
      </c>
      <c r="AN209" s="62">
        <f>SUMIFS('31'!$P$3:$P$1000,'31'!$G$3:$G$1000,'FEED IN PK2'!F209,'31'!$F$3:$F$1000,'FEED IN PK2'!H209)</f>
        <v>0</v>
      </c>
      <c r="AO209" s="50" t="e">
        <f t="shared" ref="AO209:AO218" si="13">SUM(J209:AN209)</f>
        <v>#VALUE!</v>
      </c>
    </row>
    <row r="210" spans="2:41" ht="15.75" x14ac:dyDescent="0.25">
      <c r="B210" s="5">
        <v>31</v>
      </c>
      <c r="C210" s="33" t="s">
        <v>211</v>
      </c>
      <c r="D210" s="28" t="s">
        <v>18</v>
      </c>
      <c r="E210" s="30">
        <v>50</v>
      </c>
      <c r="F210" s="24" t="s">
        <v>212</v>
      </c>
      <c r="G210" s="9" t="s">
        <v>205</v>
      </c>
      <c r="H210" s="70" t="s">
        <v>251</v>
      </c>
      <c r="I210" s="28">
        <v>50</v>
      </c>
      <c r="J210" s="62">
        <f>SUMIFS('1'!$P$3:$P$1000,'1'!$G$3:$G$1000,'FEED IN PK2'!F210,'1'!$F$3:$F$1000,'FEED IN PK2'!H210,'1'!$I$3:$I$1000,'FEED IN PK2'!G210)</f>
        <v>0</v>
      </c>
      <c r="K210" s="62">
        <f>SUMIFS('2'!$P$69:$P$1000,'2'!$G$69:$G$1000,'FEED IN PK2'!F210,'2'!$F$69:$F$1000,'FEED IN PK2'!H210,'2'!$I$69:$I$1000,'FEED IN PK2'!G210)</f>
        <v>0</v>
      </c>
      <c r="L210" s="62">
        <f>SUMIFS('3'!$P$3:$P$1000,'3'!$G$3:$G$1000,'FEED IN PK2'!F210,'3'!$F$3:$F$1000,'FEED IN PK2'!H210,'3'!$I$3:$I$1000,'FEED IN PK2'!G210)</f>
        <v>0</v>
      </c>
      <c r="M210" s="62">
        <f>SUMIFS('4'!$P$69:$P$998,'4'!$G$69:$G$998,'FEED IN PK2'!F210,'4'!$F$69:$F$998,'FEED IN PK2'!H210,'4'!$I$69:$I$998,'FEED IN PK2'!G210)</f>
        <v>0</v>
      </c>
      <c r="N210" s="62">
        <f>SUMIFS('5'!$P$63:$P$1000,'5'!$G$63:$G$1000,'FEED IN PK2'!F210,'5'!$F$63:$F$1000,'FEED IN PK2'!H210,'5'!$I$63:$I$1000,'FEED IN PK2'!G210)</f>
        <v>0</v>
      </c>
      <c r="O210" s="62">
        <f>SUMIFS('6'!$P$3:$P$1000,'6'!$G$3:$G$1000,'FEED IN PK2'!F210,'6'!$F$3:$F$1000,'FEED IN PK2'!H210,'6'!$I$3:$I$1000,'FEED IN PK2'!G210)</f>
        <v>0</v>
      </c>
      <c r="P210" s="62">
        <f>SUMIFS('7'!$P$3:$P$1000,'7'!$G$3:$G$1000,'FEED IN PK2'!F210,'7'!$F$3:$F$1000,'FEED IN PK2'!H210,'7'!$I$3:$I$1000,'FEED IN PK2'!G210)</f>
        <v>0</v>
      </c>
      <c r="Q210" s="62">
        <f>SUMIFS('8'!$P$3:$P$1000,'8'!$G$3:$G$1000,'FEED IN PK2'!F210,'8'!$F$3:$F$1000,'FEED IN PK2'!H210,'8'!$I$3:$I$1000,'FEED IN PK2'!G210)</f>
        <v>0</v>
      </c>
      <c r="R210" s="62">
        <f>SUMIFS('9'!$P$3:$P$1000,'9'!$G$3:$G$1000,'FEED IN PK2'!F210,'9'!$F$3:$F$1000,'FEED IN PK2'!H210,'9'!$I$3:$I$1000,'FEED IN PK2'!G210)</f>
        <v>0</v>
      </c>
      <c r="S210" s="62">
        <f>SUMIFS('10'!$P$271:$P$998,'10'!$G$271:$G$998,'FEED IN PK2'!F210,'10'!$F$271:$F$998,'FEED IN PK2'!H210,'10'!$I$271:$I$998,'FEED IN PK2'!G210)</f>
        <v>0</v>
      </c>
      <c r="T210" s="62">
        <f>SUMIFS('11'!$P$3:$P$1000,'11'!$G$3:$G$1000,'FEED IN PK2'!F210,'11'!$F$3:$F$1000,'FEED IN PK2'!H210,'11'!$I$3:$I$1000,'FEED IN PK2'!G210)</f>
        <v>0</v>
      </c>
      <c r="U210" s="62">
        <f>SUMIFS('12'!$P$3:$P$1000,'12'!$G$3:$G$1000,'FEED IN PK2'!F210,'12'!$F$3:$F$1000,'FEED IN PK2'!H210,'12'!$I$3:$I$1000,'FEED IN PK2'!G210)</f>
        <v>0</v>
      </c>
      <c r="V210" s="62">
        <f>SUMIFS('13'!$P$3:$P$1000,'13'!$G$3:$G$1000,'FEED IN PK2'!F210,'13'!$F$3:$F$1000,'FEED IN PK2'!H210,'13'!$I$3:$I$1000,'FEED IN PK2'!G210)</f>
        <v>0</v>
      </c>
      <c r="W210" s="62">
        <f>SUMIFS('14'!$P$3:$P$1000,'14'!$G$3:$G$1000,'FEED IN PK2'!F210,'14'!$F$3:$F$1000,'FEED IN PK2'!H210,'14'!$I$3:$I$1000,'FEED IN PK2'!G210)</f>
        <v>0</v>
      </c>
      <c r="X210" s="62">
        <f>SUMIFS('15'!$P$3:$P$1000,'15'!$G$3:$G$1000,'FEED IN PK2'!F210,'15'!$F$3:$F$1000,'FEED IN PK2'!H210,'15'!$I$3:$I$1000,'FEED IN PK2'!G210)</f>
        <v>0</v>
      </c>
      <c r="Y210" s="62">
        <f>SUMIFS('16'!$P$77:$P$1000,'16'!$G$77:$G$1000,'FEED IN PK2'!F210,'16'!$F$77:$F$1000,'FEED IN PK2'!H210,'16'!$I$77:$I$1000,'FEED IN PK2'!G210)</f>
        <v>0</v>
      </c>
      <c r="Z210" s="62">
        <f>SUMIFS('17'!$P$77:$P$998,'17'!$G$77:$G$998,'FEED IN PK2'!F210,'17'!$F$77:$F$998,'FEED IN PK2'!H210,'17'!$I$77:$I$998,'FEED IN PK2'!G210)</f>
        <v>0</v>
      </c>
      <c r="AA210" s="62" t="e">
        <f>SUMIFS('18'!$P$3:$P$1000,'18'!$G$324:$G$1000,'FEED IN PK2'!F210,'18'!$F$324:$F$1000,'FEED IN PK2'!H210,'18'!$I$324:$I$1000,'FEED IN PK2'!G210)</f>
        <v>#VALUE!</v>
      </c>
      <c r="AB210" s="62">
        <f>SUMIFS('19'!$P$3:$P$1000,'19'!$G$3:$G$1000,'FEED IN PK2'!F210,'19'!$F$3:$F$1000,'FEED IN PK2'!H210,'19'!$I$3:$I$1000,'FEED IN PK2'!G210)</f>
        <v>0</v>
      </c>
      <c r="AC210" s="62" t="e">
        <f>SUMIFS('20'!$P$69:$P$1000,'20'!$G$580:$G$1000,'FEED IN PK2'!F210,'20'!$F$580:$F$1000,'FEED IN PK2'!H210,'20'!$I$580:$I$1000,'FEED IN PK2'!G210)</f>
        <v>#VALUE!</v>
      </c>
      <c r="AD210" s="62" t="e">
        <f>SUMIFS('21'!$P$34:$P$1000,'21'!$G$387:$G$1000,'FEED IN PK2'!F210,'21'!$F$387:$F$1000,'FEED IN PK2'!H210,'21'!$I$387:$I$1000,'FEED IN PK2'!G210)</f>
        <v>#VALUE!</v>
      </c>
      <c r="AE210" s="62">
        <f>SUMIFS('22'!$P$3:$P$1000,'22'!$G$3:$G$1000,'FEED IN PK2'!F210,'22'!$F$3:$F$1000,'FEED IN PK2'!H210,'22'!$I$3:$I$1000,'FEED IN PK2'!G210)</f>
        <v>0</v>
      </c>
      <c r="AF210" s="62">
        <f>SUMIFS('23'!$P$58:$P$999,'23'!$G$58:$G$999,'FEED IN PK2'!F210,'23'!$F$58:$F$999,'FEED IN PK2'!H210,'23'!$I$58:$I$999,'FEED IN PK2'!G210)</f>
        <v>0</v>
      </c>
      <c r="AG210" s="62">
        <f>SUMIFS('24'!$P$3:$P$1000,'24'!$G$3:$G$1000,'FEED IN PK2'!F210,'24'!$F$3:$F$1000,'FEED IN PK2'!H210,'24'!$I$3:$I$1000,'FEED IN PK2'!G210)</f>
        <v>0</v>
      </c>
      <c r="AH210" s="62">
        <f>SUMIFS('25'!$P$237:$P$1000,'25'!$G$237:$G$1000,'FEED IN PK2'!F210,'25'!$F$237:$F$1000,'FEED IN PK2'!H210,'25'!$I$237:$I$1000,'FEED IN PK2'!G210)</f>
        <v>0</v>
      </c>
      <c r="AI210" s="62">
        <f>SUMIFS('26'!$P$3:$P$1000,'26'!$G$3:$G$1000,'FEED IN PK2'!F210,'26'!$F$3:$F$1000,'FEED IN PK2'!H210,'26'!$I$3:$I$1000,'FEED IN PK2'!G210)</f>
        <v>0</v>
      </c>
      <c r="AJ210" s="62">
        <f>SUMIFS('27'!$P$71:$P$1000,'27'!$G$71:$G$1000,'FEED IN PK2'!F210,'27'!$F$71:$F$1000,'FEED IN PK2'!H210,'27'!$I$71:$I$1000,'FEED IN PK2'!G210)</f>
        <v>0</v>
      </c>
      <c r="AK210" s="62">
        <f>SUMIFS('28'!$P$3:$P$1000,'28'!$G$3:$G$1000,'FEED IN PK2'!F210,'28'!$F$3:$F$1000,'FEED IN PK2'!H210,'28'!$I$3:$I$1000,'FEED IN PK2'!G210)</f>
        <v>0</v>
      </c>
      <c r="AL210" s="62">
        <f>SUMIFS('29'!$P$3:$P$1000,'29'!$G$3:$G$1000,'FEED IN PK2'!F210,'29'!$F$3:$F$1000,'FEED IN PK2'!H210,'29'!$I$3:$I$1000,'FEED IN PK2'!G210)</f>
        <v>0</v>
      </c>
      <c r="AM210" s="62">
        <f>SUMIFS('30'!$P$3:$P$1000,'30'!$G$3:$G$1000,'FEED IN PK2'!F210,'30'!$F$3:$F$1000,'FEED IN PK2'!H210,'30'!$I$3:$I$1000,'FEED IN PK2'!G210)</f>
        <v>0</v>
      </c>
      <c r="AN210" s="62">
        <f>SUMIFS('31'!$P$3:$P$1000,'31'!$G$3:$G$1000,'FEED IN PK2'!F210,'31'!$F$3:$F$1000,'FEED IN PK2'!H210,'31'!$I$3:$I$1000,'FEED IN PK2'!G210)</f>
        <v>0</v>
      </c>
      <c r="AO210" s="50" t="e">
        <f t="shared" si="13"/>
        <v>#VALUE!</v>
      </c>
    </row>
    <row r="211" spans="2:41" ht="15.75" x14ac:dyDescent="0.25">
      <c r="B211" s="5">
        <v>32</v>
      </c>
      <c r="C211" s="33" t="s">
        <v>213</v>
      </c>
      <c r="D211" s="28" t="s">
        <v>18</v>
      </c>
      <c r="E211" s="30">
        <v>50</v>
      </c>
      <c r="F211" s="24" t="s">
        <v>204</v>
      </c>
      <c r="G211" s="9" t="s">
        <v>182</v>
      </c>
      <c r="H211" s="70" t="s">
        <v>251</v>
      </c>
      <c r="I211" s="28">
        <v>50</v>
      </c>
      <c r="J211" s="62">
        <f>SUMIFS('1'!$P$3:$P$1000,'1'!$G$3:$G$1000,'FEED IN PK2'!F211,'1'!$F$3:$F$1000,'FEED IN PK2'!H211,'1'!$I$3:$I$1000,'FEED IN PK2'!G211)</f>
        <v>0</v>
      </c>
      <c r="K211" s="62">
        <f>SUMIFS('2'!$P$69:$P$1000,'2'!$G$69:$G$1000,'FEED IN PK2'!F211,'2'!$F$69:$F$1000,'FEED IN PK2'!H211,'2'!$I$69:$I$1000,'FEED IN PK2'!G211)</f>
        <v>0</v>
      </c>
      <c r="L211" s="62">
        <f>SUMIFS('3'!$P$3:$P$1000,'3'!$G$3:$G$1000,'FEED IN PK2'!F211,'3'!$F$3:$F$1000,'FEED IN PK2'!H211,'3'!$I$3:$I$1000,'FEED IN PK2'!G211)</f>
        <v>0</v>
      </c>
      <c r="M211" s="62">
        <f>SUMIFS('4'!$P$69:$P$998,'4'!$G$69:$G$998,'FEED IN PK2'!F211,'4'!$F$69:$F$998,'FEED IN PK2'!H211,'4'!$I$69:$I$998,'FEED IN PK2'!G211)</f>
        <v>0</v>
      </c>
      <c r="N211" s="62">
        <f>SUMIFS('5'!$P$63:$P$1000,'5'!$G$63:$G$1000,'FEED IN PK2'!F211,'5'!$F$63:$F$1000,'FEED IN PK2'!H211,'5'!$I$63:$I$1000,'FEED IN PK2'!G211)</f>
        <v>0</v>
      </c>
      <c r="O211" s="62">
        <f>SUMIFS('6'!$P$3:$P$1000,'6'!$G$3:$G$1000,'FEED IN PK2'!F211,'6'!$F$3:$F$1000,'FEED IN PK2'!H211,'6'!$I$3:$I$1000,'FEED IN PK2'!G211)</f>
        <v>0</v>
      </c>
      <c r="P211" s="62">
        <f>SUMIFS('7'!$P$3:$P$1000,'7'!$G$3:$G$1000,'FEED IN PK2'!F211,'7'!$F$3:$F$1000,'FEED IN PK2'!H211,'7'!$I$3:$I$1000,'FEED IN PK2'!G211)</f>
        <v>0</v>
      </c>
      <c r="Q211" s="62">
        <f>SUMIFS('8'!$P$3:$P$1000,'8'!$G$3:$G$1000,'FEED IN PK2'!F211,'8'!$F$3:$F$1000,'FEED IN PK2'!H211,'8'!$I$3:$I$1000,'FEED IN PK2'!G211)</f>
        <v>0</v>
      </c>
      <c r="R211" s="62">
        <f>SUMIFS('9'!$P$3:$P$1000,'9'!$G$3:$G$1000,'FEED IN PK2'!F211,'9'!$F$3:$F$1000,'FEED IN PK2'!H211,'9'!$I$3:$I$1000,'FEED IN PK2'!G211)</f>
        <v>0</v>
      </c>
      <c r="S211" s="62">
        <f>SUMIFS('10'!$P$271:$P$998,'10'!$G$271:$G$998,'FEED IN PK2'!F211,'10'!$F$271:$F$998,'FEED IN PK2'!H211,'10'!$I$271:$I$998,'FEED IN PK2'!G211)</f>
        <v>0</v>
      </c>
      <c r="T211" s="62">
        <f>SUMIFS('11'!$P$3:$P$1000,'11'!$G$3:$G$1000,'FEED IN PK2'!F211,'11'!$F$3:$F$1000,'FEED IN PK2'!H211,'11'!$I$3:$I$1000,'FEED IN PK2'!G211)</f>
        <v>0</v>
      </c>
      <c r="U211" s="62">
        <f>SUMIFS('12'!$P$3:$P$1000,'12'!$G$3:$G$1000,'FEED IN PK2'!F211,'12'!$F$3:$F$1000,'FEED IN PK2'!H211,'12'!$I$3:$I$1000,'FEED IN PK2'!G211)</f>
        <v>0</v>
      </c>
      <c r="V211" s="62">
        <f>SUMIFS('13'!$P$3:$P$1000,'13'!$G$3:$G$1000,'FEED IN PK2'!F211,'13'!$F$3:$F$1000,'FEED IN PK2'!H211,'13'!$I$3:$I$1000,'FEED IN PK2'!G211)</f>
        <v>0</v>
      </c>
      <c r="W211" s="62">
        <f>SUMIFS('14'!$P$3:$P$1000,'14'!$G$3:$G$1000,'FEED IN PK2'!F211,'14'!$F$3:$F$1000,'FEED IN PK2'!H211,'14'!$I$3:$I$1000,'FEED IN PK2'!G211)</f>
        <v>0</v>
      </c>
      <c r="X211" s="62">
        <f>SUMIFS('15'!$P$3:$P$1000,'15'!$G$3:$G$1000,'FEED IN PK2'!F211,'15'!$F$3:$F$1000,'FEED IN PK2'!H211,'15'!$I$3:$I$1000,'FEED IN PK2'!G211)</f>
        <v>0</v>
      </c>
      <c r="Y211" s="62">
        <f>SUMIFS('16'!$P$77:$P$1000,'16'!$G$77:$G$1000,'FEED IN PK2'!F211,'16'!$F$77:$F$1000,'FEED IN PK2'!H211,'16'!$I$77:$I$1000,'FEED IN PK2'!G211)</f>
        <v>0</v>
      </c>
      <c r="Z211" s="62">
        <f>SUMIFS('17'!$P$77:$P$998,'17'!$G$77:$G$998,'FEED IN PK2'!F211,'17'!$F$77:$F$998,'FEED IN PK2'!H211,'17'!$I$77:$I$998,'FEED IN PK2'!G211)</f>
        <v>0</v>
      </c>
      <c r="AA211" s="62" t="e">
        <f>SUMIFS('18'!$P$3:$P$1000,'18'!$G$324:$G$1000,'FEED IN PK2'!F211,'18'!$F$324:$F$1000,'FEED IN PK2'!H211,'18'!$I$324:$I$1000,'FEED IN PK2'!G211)</f>
        <v>#VALUE!</v>
      </c>
      <c r="AB211" s="62">
        <f>SUMIFS('19'!$P$3:$P$1000,'19'!$G$3:$G$1000,'FEED IN PK2'!F211,'19'!$F$3:$F$1000,'FEED IN PK2'!H211,'19'!$I$3:$I$1000,'FEED IN PK2'!G211)</f>
        <v>0</v>
      </c>
      <c r="AC211" s="62" t="e">
        <f>SUMIFS('20'!$P$69:$P$1000,'20'!$G$580:$G$1000,'FEED IN PK2'!F211,'20'!$F$580:$F$1000,'FEED IN PK2'!H211,'20'!$I$580:$I$1000,'FEED IN PK2'!G211)</f>
        <v>#VALUE!</v>
      </c>
      <c r="AD211" s="62" t="e">
        <f>SUMIFS('21'!$P$34:$P$1000,'21'!$G$387:$G$1000,'FEED IN PK2'!F211,'21'!$F$387:$F$1000,'FEED IN PK2'!H211,'21'!$I$387:$I$1000,'FEED IN PK2'!G211)</f>
        <v>#VALUE!</v>
      </c>
      <c r="AE211" s="62">
        <f>SUMIFS('22'!$P$3:$P$1000,'22'!$G$3:$G$1000,'FEED IN PK2'!F211,'22'!$F$3:$F$1000,'FEED IN PK2'!H211,'22'!$I$3:$I$1000,'FEED IN PK2'!G211)</f>
        <v>0</v>
      </c>
      <c r="AF211" s="62">
        <f>SUMIFS('23'!$P$58:$P$999,'23'!$G$58:$G$999,'FEED IN PK2'!F211,'23'!$F$58:$F$999,'FEED IN PK2'!H211,'23'!$I$58:$I$999,'FEED IN PK2'!G211)</f>
        <v>0</v>
      </c>
      <c r="AG211" s="62">
        <f>SUMIFS('24'!$P$3:$P$1000,'24'!$G$3:$G$1000,'FEED IN PK2'!F211,'24'!$F$3:$F$1000,'FEED IN PK2'!H211,'24'!$I$3:$I$1000,'FEED IN PK2'!G211)</f>
        <v>0</v>
      </c>
      <c r="AH211" s="62">
        <f>SUMIFS('25'!$P$237:$P$1000,'25'!$G$237:$G$1000,'FEED IN PK2'!F211,'25'!$F$237:$F$1000,'FEED IN PK2'!H211,'25'!$I$237:$I$1000,'FEED IN PK2'!G211)</f>
        <v>0</v>
      </c>
      <c r="AI211" s="62">
        <f>SUMIFS('26'!$P$3:$P$1000,'26'!$G$3:$G$1000,'FEED IN PK2'!F211,'26'!$F$3:$F$1000,'FEED IN PK2'!H211,'26'!$I$3:$I$1000,'FEED IN PK2'!G211)</f>
        <v>0</v>
      </c>
      <c r="AJ211" s="62">
        <f>SUMIFS('27'!$P$71:$P$1000,'27'!$G$71:$G$1000,'FEED IN PK2'!F211,'27'!$F$71:$F$1000,'FEED IN PK2'!H211,'27'!$I$71:$I$1000,'FEED IN PK2'!G211)</f>
        <v>0</v>
      </c>
      <c r="AK211" s="62">
        <f>SUMIFS('28'!$P$3:$P$1000,'28'!$G$3:$G$1000,'FEED IN PK2'!F211,'28'!$F$3:$F$1000,'FEED IN PK2'!H211,'28'!$I$3:$I$1000,'FEED IN PK2'!G211)</f>
        <v>0</v>
      </c>
      <c r="AL211" s="62">
        <f>SUMIFS('29'!$P$3:$P$1000,'29'!$G$3:$G$1000,'FEED IN PK2'!F211,'29'!$F$3:$F$1000,'FEED IN PK2'!H211,'29'!$I$3:$I$1000,'FEED IN PK2'!G211)</f>
        <v>0</v>
      </c>
      <c r="AM211" s="62">
        <f>SUMIFS('30'!$P$3:$P$1000,'30'!$G$3:$G$1000,'FEED IN PK2'!F211,'30'!$F$3:$F$1000,'FEED IN PK2'!H211,'30'!$I$3:$I$1000,'FEED IN PK2'!G211)</f>
        <v>0</v>
      </c>
      <c r="AN211" s="62">
        <f>SUMIFS('31'!$P$3:$P$1000,'31'!$G$3:$G$1000,'FEED IN PK2'!F211,'31'!$F$3:$F$1000,'FEED IN PK2'!H211,'31'!$I$3:$I$1000,'FEED IN PK2'!G211)</f>
        <v>0</v>
      </c>
      <c r="AO211" s="50" t="e">
        <f t="shared" si="13"/>
        <v>#VALUE!</v>
      </c>
    </row>
    <row r="212" spans="2:41" ht="15.75" x14ac:dyDescent="0.25">
      <c r="B212" s="5">
        <v>33</v>
      </c>
      <c r="C212" s="33" t="s">
        <v>215</v>
      </c>
      <c r="D212" s="28" t="s">
        <v>18</v>
      </c>
      <c r="E212" s="30">
        <v>50</v>
      </c>
      <c r="F212" s="24" t="s">
        <v>204</v>
      </c>
      <c r="G212" s="9" t="s">
        <v>184</v>
      </c>
      <c r="H212" s="70" t="s">
        <v>251</v>
      </c>
      <c r="I212" s="28">
        <v>50</v>
      </c>
      <c r="J212" s="62">
        <f>SUMIFS('1'!$P$3:$P$1000,'1'!$G$3:$G$1000,'FEED IN PK2'!F212,'1'!$F$3:$F$1000,'FEED IN PK2'!H212,'1'!$I$3:$I$1000,'FEED IN PK2'!G212)</f>
        <v>0</v>
      </c>
      <c r="K212" s="62">
        <f>SUMIFS('2'!$P$69:$P$1000,'2'!$G$69:$G$1000,'FEED IN PK2'!F212,'2'!$F$69:$F$1000,'FEED IN PK2'!H212,'2'!$I$69:$I$1000,'FEED IN PK2'!G212)</f>
        <v>0</v>
      </c>
      <c r="L212" s="62">
        <f>SUMIFS('3'!$P$3:$P$1000,'3'!$G$3:$G$1000,'FEED IN PK2'!F212,'3'!$F$3:$F$1000,'FEED IN PK2'!H212,'3'!$I$3:$I$1000,'FEED IN PK2'!G212)</f>
        <v>0</v>
      </c>
      <c r="M212" s="62">
        <f>SUMIFS('4'!$P$69:$P$998,'4'!$G$69:$G$998,'FEED IN PK2'!F212,'4'!$F$69:$F$998,'FEED IN PK2'!H212,'4'!$I$69:$I$998,'FEED IN PK2'!G212)</f>
        <v>0</v>
      </c>
      <c r="N212" s="62">
        <f>SUMIFS('5'!$P$63:$P$1000,'5'!$G$63:$G$1000,'FEED IN PK2'!F212,'5'!$F$63:$F$1000,'FEED IN PK2'!H212,'5'!$I$63:$I$1000,'FEED IN PK2'!G212)</f>
        <v>0</v>
      </c>
      <c r="O212" s="62">
        <f>SUMIFS('6'!$P$3:$P$1000,'6'!$G$3:$G$1000,'FEED IN PK2'!F212,'6'!$F$3:$F$1000,'FEED IN PK2'!H212,'6'!$I$3:$I$1000,'FEED IN PK2'!G212)</f>
        <v>0</v>
      </c>
      <c r="P212" s="62">
        <f>SUMIFS('7'!$P$3:$P$1000,'7'!$G$3:$G$1000,'FEED IN PK2'!F212,'7'!$F$3:$F$1000,'FEED IN PK2'!H212,'7'!$I$3:$I$1000,'FEED IN PK2'!G212)</f>
        <v>0</v>
      </c>
      <c r="Q212" s="62">
        <f>SUMIFS('8'!$P$3:$P$1000,'8'!$G$3:$G$1000,'FEED IN PK2'!F212,'8'!$F$3:$F$1000,'FEED IN PK2'!H212,'8'!$I$3:$I$1000,'FEED IN PK2'!G212)</f>
        <v>0</v>
      </c>
      <c r="R212" s="62">
        <f>SUMIFS('9'!$P$3:$P$1000,'9'!$G$3:$G$1000,'FEED IN PK2'!F212,'9'!$F$3:$F$1000,'FEED IN PK2'!H212,'9'!$I$3:$I$1000,'FEED IN PK2'!G212)</f>
        <v>0</v>
      </c>
      <c r="S212" s="62">
        <f>SUMIFS('10'!$P$271:$P$998,'10'!$G$271:$G$998,'FEED IN PK2'!F212,'10'!$F$271:$F$998,'FEED IN PK2'!H212,'10'!$I$271:$I$998,'FEED IN PK2'!G212)</f>
        <v>0</v>
      </c>
      <c r="T212" s="62">
        <f>SUMIFS('11'!$P$3:$P$1000,'11'!$G$3:$G$1000,'FEED IN PK2'!F212,'11'!$F$3:$F$1000,'FEED IN PK2'!H212,'11'!$I$3:$I$1000,'FEED IN PK2'!G212)</f>
        <v>0</v>
      </c>
      <c r="U212" s="62">
        <f>SUMIFS('12'!$P$3:$P$1000,'12'!$G$3:$G$1000,'FEED IN PK2'!F212,'12'!$F$3:$F$1000,'FEED IN PK2'!H212,'12'!$I$3:$I$1000,'FEED IN PK2'!G212)</f>
        <v>0</v>
      </c>
      <c r="V212" s="62">
        <f>SUMIFS('13'!$P$3:$P$1000,'13'!$G$3:$G$1000,'FEED IN PK2'!F212,'13'!$F$3:$F$1000,'FEED IN PK2'!H212,'13'!$I$3:$I$1000,'FEED IN PK2'!G212)</f>
        <v>0</v>
      </c>
      <c r="W212" s="62">
        <f>SUMIFS('14'!$P$3:$P$1000,'14'!$G$3:$G$1000,'FEED IN PK2'!F212,'14'!$F$3:$F$1000,'FEED IN PK2'!H212,'14'!$I$3:$I$1000,'FEED IN PK2'!G212)</f>
        <v>0</v>
      </c>
      <c r="X212" s="62">
        <f>SUMIFS('15'!$P$3:$P$1000,'15'!$G$3:$G$1000,'FEED IN PK2'!F212,'15'!$F$3:$F$1000,'FEED IN PK2'!H212,'15'!$I$3:$I$1000,'FEED IN PK2'!G212)</f>
        <v>0</v>
      </c>
      <c r="Y212" s="62">
        <f>SUMIFS('16'!$P$77:$P$1000,'16'!$G$77:$G$1000,'FEED IN PK2'!F212,'16'!$F$77:$F$1000,'FEED IN PK2'!H212,'16'!$I$77:$I$1000,'FEED IN PK2'!G212)</f>
        <v>0</v>
      </c>
      <c r="Z212" s="62">
        <f>SUMIFS('17'!$P$77:$P$998,'17'!$G$77:$G$998,'FEED IN PK2'!F212,'17'!$F$77:$F$998,'FEED IN PK2'!H212,'17'!$I$77:$I$998,'FEED IN PK2'!G212)</f>
        <v>0</v>
      </c>
      <c r="AA212" s="62" t="e">
        <f>SUMIFS('18'!$P$3:$P$1000,'18'!$G$324:$G$1000,'FEED IN PK2'!F212,'18'!$F$324:$F$1000,'FEED IN PK2'!H212,'18'!$I$324:$I$1000,'FEED IN PK2'!G212)</f>
        <v>#VALUE!</v>
      </c>
      <c r="AB212" s="62">
        <f>SUMIFS('19'!$P$3:$P$1000,'19'!$G$3:$G$1000,'FEED IN PK2'!F212,'19'!$F$3:$F$1000,'FEED IN PK2'!H212,'19'!$I$3:$I$1000,'FEED IN PK2'!G212)</f>
        <v>0</v>
      </c>
      <c r="AC212" s="62" t="e">
        <f>SUMIFS('20'!$P$69:$P$1000,'20'!$G$580:$G$1000,'FEED IN PK2'!F212,'20'!$F$580:$F$1000,'FEED IN PK2'!H212,'20'!$I$580:$I$1000,'FEED IN PK2'!G212)</f>
        <v>#VALUE!</v>
      </c>
      <c r="AD212" s="62" t="e">
        <f>SUMIFS('21'!$P$34:$P$1000,'21'!$G$387:$G$1000,'FEED IN PK2'!F212,'21'!$F$387:$F$1000,'FEED IN PK2'!H212,'21'!$I$387:$I$1000,'FEED IN PK2'!G212)</f>
        <v>#VALUE!</v>
      </c>
      <c r="AE212" s="62">
        <f>SUMIFS('22'!$P$3:$P$1000,'22'!$G$3:$G$1000,'FEED IN PK2'!F212,'22'!$F$3:$F$1000,'FEED IN PK2'!H212,'22'!$I$3:$I$1000,'FEED IN PK2'!G212)</f>
        <v>0</v>
      </c>
      <c r="AF212" s="62">
        <f>SUMIFS('23'!$P$58:$P$999,'23'!$G$58:$G$999,'FEED IN PK2'!F212,'23'!$F$58:$F$999,'FEED IN PK2'!H212,'23'!$I$58:$I$999,'FEED IN PK2'!G212)</f>
        <v>0</v>
      </c>
      <c r="AG212" s="62">
        <f>SUMIFS('24'!$P$3:$P$1000,'24'!$G$3:$G$1000,'FEED IN PK2'!F212,'24'!$F$3:$F$1000,'FEED IN PK2'!H212,'24'!$I$3:$I$1000,'FEED IN PK2'!G212)</f>
        <v>0</v>
      </c>
      <c r="AH212" s="62">
        <f>SUMIFS('25'!$P$237:$P$1000,'25'!$G$237:$G$1000,'FEED IN PK2'!F212,'25'!$F$237:$F$1000,'FEED IN PK2'!H212,'25'!$I$237:$I$1000,'FEED IN PK2'!G212)</f>
        <v>0</v>
      </c>
      <c r="AI212" s="62">
        <f>SUMIFS('26'!$P$3:$P$1000,'26'!$G$3:$G$1000,'FEED IN PK2'!F212,'26'!$F$3:$F$1000,'FEED IN PK2'!H212,'26'!$I$3:$I$1000,'FEED IN PK2'!G212)</f>
        <v>0</v>
      </c>
      <c r="AJ212" s="62">
        <f>SUMIFS('27'!$P$71:$P$1000,'27'!$G$71:$G$1000,'FEED IN PK2'!F212,'27'!$F$71:$F$1000,'FEED IN PK2'!H212,'27'!$I$71:$I$1000,'FEED IN PK2'!G212)</f>
        <v>0</v>
      </c>
      <c r="AK212" s="62">
        <f>SUMIFS('28'!$P$3:$P$1000,'28'!$G$3:$G$1000,'FEED IN PK2'!F212,'28'!$F$3:$F$1000,'FEED IN PK2'!H212,'28'!$I$3:$I$1000,'FEED IN PK2'!G212)</f>
        <v>0</v>
      </c>
      <c r="AL212" s="62">
        <f>SUMIFS('29'!$P$3:$P$1000,'29'!$G$3:$G$1000,'FEED IN PK2'!F212,'29'!$F$3:$F$1000,'FEED IN PK2'!H212,'29'!$I$3:$I$1000,'FEED IN PK2'!G212)</f>
        <v>0</v>
      </c>
      <c r="AM212" s="62">
        <f>SUMIFS('30'!$P$3:$P$1000,'30'!$G$3:$G$1000,'FEED IN PK2'!F212,'30'!$F$3:$F$1000,'FEED IN PK2'!H212,'30'!$I$3:$I$1000,'FEED IN PK2'!G212)</f>
        <v>0</v>
      </c>
      <c r="AN212" s="62">
        <f>SUMIFS('31'!$P$3:$P$1000,'31'!$G$3:$G$1000,'FEED IN PK2'!F212,'31'!$F$3:$F$1000,'FEED IN PK2'!H212,'31'!$I$3:$I$1000,'FEED IN PK2'!G212)</f>
        <v>0</v>
      </c>
      <c r="AO212" s="50" t="e">
        <f t="shared" si="13"/>
        <v>#VALUE!</v>
      </c>
    </row>
    <row r="213" spans="2:41" ht="15.75" x14ac:dyDescent="0.25">
      <c r="B213" s="5">
        <v>34</v>
      </c>
      <c r="C213" s="33" t="s">
        <v>216</v>
      </c>
      <c r="D213" s="28" t="s">
        <v>18</v>
      </c>
      <c r="E213" s="30">
        <v>50</v>
      </c>
      <c r="F213" s="24" t="s">
        <v>204</v>
      </c>
      <c r="G213" s="9" t="s">
        <v>186</v>
      </c>
      <c r="H213" s="70" t="s">
        <v>251</v>
      </c>
      <c r="I213" s="28">
        <v>50</v>
      </c>
      <c r="J213" s="62">
        <f>SUMIFS('1'!$P$3:$P$1000,'1'!$G$3:$G$1000,'FEED IN PK2'!F213,'1'!$F$3:$F$1000,'FEED IN PK2'!H213,'1'!$I$3:$I$1000,'FEED IN PK2'!G213)</f>
        <v>0</v>
      </c>
      <c r="K213" s="62">
        <f>SUMIFS('2'!$P$69:$P$1000,'2'!$G$69:$G$1000,'FEED IN PK2'!F213,'2'!$F$69:$F$1000,'FEED IN PK2'!H213,'2'!$I$69:$I$1000,'FEED IN PK2'!G213)</f>
        <v>0</v>
      </c>
      <c r="L213" s="62">
        <f>SUMIFS('3'!$P$3:$P$1000,'3'!$G$3:$G$1000,'FEED IN PK2'!F213,'3'!$F$3:$F$1000,'FEED IN PK2'!H213,'3'!$I$3:$I$1000,'FEED IN PK2'!G213)</f>
        <v>0</v>
      </c>
      <c r="M213" s="62">
        <f>SUMIFS('4'!$P$69:$P$998,'4'!$G$69:$G$998,'FEED IN PK2'!F213,'4'!$F$69:$F$998,'FEED IN PK2'!H213,'4'!$I$69:$I$998,'FEED IN PK2'!G213)</f>
        <v>0</v>
      </c>
      <c r="N213" s="62">
        <f>SUMIFS('5'!$P$63:$P$1000,'5'!$G$63:$G$1000,'FEED IN PK2'!F213,'5'!$F$63:$F$1000,'FEED IN PK2'!H213,'5'!$I$63:$I$1000,'FEED IN PK2'!G213)</f>
        <v>0</v>
      </c>
      <c r="O213" s="62">
        <f>SUMIFS('6'!$P$3:$P$1000,'6'!$G$3:$G$1000,'FEED IN PK2'!F213,'6'!$F$3:$F$1000,'FEED IN PK2'!H213,'6'!$I$3:$I$1000,'FEED IN PK2'!G213)</f>
        <v>0</v>
      </c>
      <c r="P213" s="62">
        <f>SUMIFS('7'!$P$3:$P$1000,'7'!$G$3:$G$1000,'FEED IN PK2'!F213,'7'!$F$3:$F$1000,'FEED IN PK2'!H213,'7'!$I$3:$I$1000,'FEED IN PK2'!G213)</f>
        <v>0</v>
      </c>
      <c r="Q213" s="62">
        <f>SUMIFS('8'!$P$3:$P$1000,'8'!$G$3:$G$1000,'FEED IN PK2'!F213,'8'!$F$3:$F$1000,'FEED IN PK2'!H213,'8'!$I$3:$I$1000,'FEED IN PK2'!G213)</f>
        <v>0</v>
      </c>
      <c r="R213" s="62">
        <f>SUMIFS('9'!$P$3:$P$1000,'9'!$G$3:$G$1000,'FEED IN PK2'!F213,'9'!$F$3:$F$1000,'FEED IN PK2'!H213,'9'!$I$3:$I$1000,'FEED IN PK2'!G213)</f>
        <v>0</v>
      </c>
      <c r="S213" s="62">
        <f>SUMIFS('10'!$P$271:$P$998,'10'!$G$271:$G$998,'FEED IN PK2'!F213,'10'!$F$271:$F$998,'FEED IN PK2'!H213,'10'!$I$271:$I$998,'FEED IN PK2'!G213)</f>
        <v>0</v>
      </c>
      <c r="T213" s="62">
        <f>SUMIFS('11'!$P$3:$P$1000,'11'!$G$3:$G$1000,'FEED IN PK2'!F213,'11'!$F$3:$F$1000,'FEED IN PK2'!H213,'11'!$I$3:$I$1000,'FEED IN PK2'!G213)</f>
        <v>0</v>
      </c>
      <c r="U213" s="62">
        <f>SUMIFS('12'!$P$3:$P$1000,'12'!$G$3:$G$1000,'FEED IN PK2'!F213,'12'!$F$3:$F$1000,'FEED IN PK2'!H213,'12'!$I$3:$I$1000,'FEED IN PK2'!G213)</f>
        <v>0</v>
      </c>
      <c r="V213" s="62">
        <f>SUMIFS('13'!$P$3:$P$1000,'13'!$G$3:$G$1000,'FEED IN PK2'!F213,'13'!$F$3:$F$1000,'FEED IN PK2'!H213,'13'!$I$3:$I$1000,'FEED IN PK2'!G213)</f>
        <v>0</v>
      </c>
      <c r="W213" s="62">
        <f>SUMIFS('14'!$P$3:$P$1000,'14'!$G$3:$G$1000,'FEED IN PK2'!F213,'14'!$F$3:$F$1000,'FEED IN PK2'!H213,'14'!$I$3:$I$1000,'FEED IN PK2'!G213)</f>
        <v>0</v>
      </c>
      <c r="X213" s="62">
        <f>SUMIFS('15'!$P$3:$P$1000,'15'!$G$3:$G$1000,'FEED IN PK2'!F213,'15'!$F$3:$F$1000,'FEED IN PK2'!H213,'15'!$I$3:$I$1000,'FEED IN PK2'!G213)</f>
        <v>0</v>
      </c>
      <c r="Y213" s="62">
        <f>SUMIFS('16'!$P$77:$P$1000,'16'!$G$77:$G$1000,'FEED IN PK2'!F213,'16'!$F$77:$F$1000,'FEED IN PK2'!H213,'16'!$I$77:$I$1000,'FEED IN PK2'!G213)</f>
        <v>0</v>
      </c>
      <c r="Z213" s="62">
        <f>SUMIFS('17'!$P$77:$P$998,'17'!$G$77:$G$998,'FEED IN PK2'!F213,'17'!$F$77:$F$998,'FEED IN PK2'!H213,'17'!$I$77:$I$998,'FEED IN PK2'!G213)</f>
        <v>0</v>
      </c>
      <c r="AA213" s="62" t="e">
        <f>SUMIFS('18'!$P$3:$P$1000,'18'!$G$324:$G$1000,'FEED IN PK2'!F213,'18'!$F$324:$F$1000,'FEED IN PK2'!H213,'18'!$I$324:$I$1000,'FEED IN PK2'!G213)</f>
        <v>#VALUE!</v>
      </c>
      <c r="AB213" s="62">
        <f>SUMIFS('19'!$P$3:$P$1000,'19'!$G$3:$G$1000,'FEED IN PK2'!F213,'19'!$F$3:$F$1000,'FEED IN PK2'!H213,'19'!$I$3:$I$1000,'FEED IN PK2'!G213)</f>
        <v>0</v>
      </c>
      <c r="AC213" s="62" t="e">
        <f>SUMIFS('20'!$P$69:$P$1000,'20'!$G$580:$G$1000,'FEED IN PK2'!F213,'20'!$F$580:$F$1000,'FEED IN PK2'!H213,'20'!$I$580:$I$1000,'FEED IN PK2'!G213)</f>
        <v>#VALUE!</v>
      </c>
      <c r="AD213" s="62" t="e">
        <f>SUMIFS('21'!$P$34:$P$1000,'21'!$G$387:$G$1000,'FEED IN PK2'!F213,'21'!$F$387:$F$1000,'FEED IN PK2'!H213,'21'!$I$387:$I$1000,'FEED IN PK2'!G213)</f>
        <v>#VALUE!</v>
      </c>
      <c r="AE213" s="62">
        <f>SUMIFS('22'!$P$3:$P$1000,'22'!$G$3:$G$1000,'FEED IN PK2'!F213,'22'!$F$3:$F$1000,'FEED IN PK2'!H213,'22'!$I$3:$I$1000,'FEED IN PK2'!G213)</f>
        <v>0</v>
      </c>
      <c r="AF213" s="62">
        <f>SUMIFS('23'!$P$58:$P$999,'23'!$G$58:$G$999,'FEED IN PK2'!F213,'23'!$F$58:$F$999,'FEED IN PK2'!H213,'23'!$I$58:$I$999,'FEED IN PK2'!G213)</f>
        <v>0</v>
      </c>
      <c r="AG213" s="62">
        <f>SUMIFS('24'!$P$3:$P$1000,'24'!$G$3:$G$1000,'FEED IN PK2'!F213,'24'!$F$3:$F$1000,'FEED IN PK2'!H213,'24'!$I$3:$I$1000,'FEED IN PK2'!G213)</f>
        <v>0</v>
      </c>
      <c r="AH213" s="62">
        <f>SUMIFS('25'!$P$237:$P$1000,'25'!$G$237:$G$1000,'FEED IN PK2'!F213,'25'!$F$237:$F$1000,'FEED IN PK2'!H213,'25'!$I$237:$I$1000,'FEED IN PK2'!G213)</f>
        <v>0</v>
      </c>
      <c r="AI213" s="62">
        <f>SUMIFS('26'!$P$3:$P$1000,'26'!$G$3:$G$1000,'FEED IN PK2'!F213,'26'!$F$3:$F$1000,'FEED IN PK2'!H213,'26'!$I$3:$I$1000,'FEED IN PK2'!G213)</f>
        <v>0</v>
      </c>
      <c r="AJ213" s="62">
        <f>SUMIFS('27'!$P$71:$P$1000,'27'!$G$71:$G$1000,'FEED IN PK2'!F213,'27'!$F$71:$F$1000,'FEED IN PK2'!H213,'27'!$I$71:$I$1000,'FEED IN PK2'!G213)</f>
        <v>0</v>
      </c>
      <c r="AK213" s="62">
        <f>SUMIFS('28'!$P$3:$P$1000,'28'!$G$3:$G$1000,'FEED IN PK2'!F213,'28'!$F$3:$F$1000,'FEED IN PK2'!H213,'28'!$I$3:$I$1000,'FEED IN PK2'!G213)</f>
        <v>0</v>
      </c>
      <c r="AL213" s="62">
        <f>SUMIFS('29'!$P$3:$P$1000,'29'!$G$3:$G$1000,'FEED IN PK2'!F213,'29'!$F$3:$F$1000,'FEED IN PK2'!H213,'29'!$I$3:$I$1000,'FEED IN PK2'!G213)</f>
        <v>0</v>
      </c>
      <c r="AM213" s="62">
        <f>SUMIFS('30'!$P$3:$P$1000,'30'!$G$3:$G$1000,'FEED IN PK2'!F213,'30'!$F$3:$F$1000,'FEED IN PK2'!H213,'30'!$I$3:$I$1000,'FEED IN PK2'!G213)</f>
        <v>0</v>
      </c>
      <c r="AN213" s="62">
        <f>SUMIFS('31'!$P$3:$P$1000,'31'!$G$3:$G$1000,'FEED IN PK2'!F213,'31'!$F$3:$F$1000,'FEED IN PK2'!H213,'31'!$I$3:$I$1000,'FEED IN PK2'!G213)</f>
        <v>0</v>
      </c>
      <c r="AO213" s="50" t="e">
        <f t="shared" si="13"/>
        <v>#VALUE!</v>
      </c>
    </row>
    <row r="214" spans="2:41" ht="15.75" x14ac:dyDescent="0.25">
      <c r="B214" s="5">
        <v>35</v>
      </c>
      <c r="C214" s="33" t="s">
        <v>212</v>
      </c>
      <c r="D214" s="28" t="s">
        <v>18</v>
      </c>
      <c r="E214" s="30">
        <v>50</v>
      </c>
      <c r="F214" s="24" t="s">
        <v>212</v>
      </c>
      <c r="G214" s="9"/>
      <c r="H214" s="70" t="s">
        <v>251</v>
      </c>
      <c r="I214" s="28">
        <v>50</v>
      </c>
      <c r="J214" s="62">
        <f>SUMIFS('1'!$P$3:$P$1000,'1'!$G$3:$G$1000,'FEED IN PK2'!F214,'1'!$F$3:$F$1000,'FEED IN PK2'!H214)</f>
        <v>0</v>
      </c>
      <c r="K214" s="62">
        <f>SUMIFS('2'!$P$69:$P$1000,'2'!$G$69:$G$1000,'FEED IN PK2'!F214,'2'!$F$69:$F$1000,'FEED IN PK2'!H214)</f>
        <v>0</v>
      </c>
      <c r="L214" s="62">
        <f>SUMIFS('3'!$P$3:$P$1000,'3'!$G$3:$G$1000,'FEED IN PK2'!F214,'3'!$F$3:$F$1000,'FEED IN PK2'!H214)</f>
        <v>0</v>
      </c>
      <c r="M214" s="62">
        <f>SUMIFS('4'!$P$69:$P$998,'4'!$G$69:$G$998,'FEED IN PK2'!F214,'4'!$F$69:$F$998,'FEED IN PK2'!H214)</f>
        <v>0</v>
      </c>
      <c r="N214" s="62">
        <f>SUMIFS('5'!$P$63:$P$1000,'5'!$G$63:$G$1000,'FEED IN PK2'!F214,'5'!$F$63:$F$1000,'FEED IN PK2'!H214)</f>
        <v>0</v>
      </c>
      <c r="O214" s="62">
        <f>SUMIFS('6'!$P$3:$P$1000,'6'!$G$3:$G$1000,'FEED IN PK2'!F214,'6'!$F$3:$F$1000,'FEED IN PK2'!H214)-O215</f>
        <v>0</v>
      </c>
      <c r="P214" s="62">
        <f>SUMIFS('7'!$P$3:$P$1000,'7'!$G$3:$G$1000,'FEED IN PK2'!F214,'7'!$F$3:$F$1000,'FEED IN PK2'!H214)</f>
        <v>1000</v>
      </c>
      <c r="Q214" s="62">
        <f>SUMIFS('8'!$P$3:$P$1000,'8'!$G$3:$G$1000,'FEED IN PK2'!F214,'8'!$F$3:$F$1000,'FEED IN PK2'!H214)</f>
        <v>0</v>
      </c>
      <c r="R214" s="62">
        <f>SUMIFS('9'!$P$3:$P$1000,'9'!$G$3:$G$1000,'FEED IN PK2'!F214,'9'!$F$3:$F$1000,'FEED IN PK2'!H214)</f>
        <v>0</v>
      </c>
      <c r="S214" s="62">
        <f>SUMIFS('10'!$P$271:$P$998,'10'!$G$271:$G$998,'FEED IN PK2'!F214,'10'!$F$271:$F$998,'FEED IN PK2'!H214)</f>
        <v>0</v>
      </c>
      <c r="T214" s="62">
        <f>SUMIFS('11'!$P$3:$P$1000,'11'!$G$3:$G$1000,'FEED IN PK2'!F214,'11'!$F$3:$F$1000,'FEED IN PK2'!H214)</f>
        <v>0</v>
      </c>
      <c r="U214" s="62">
        <f>SUMIFS('12'!$P$3:$P$1000,'12'!$G$3:$G$1000,'FEED IN PK2'!F214,'12'!$F$3:$F$1000,'FEED IN PK2'!H214)</f>
        <v>0</v>
      </c>
      <c r="V214" s="62">
        <f>SUMIFS('13'!$P$3:$P$1000,'13'!$G$3:$G$1000,'FEED IN PK2'!F214,'13'!$F$3:$F$1000,'FEED IN PK2'!H214)</f>
        <v>0</v>
      </c>
      <c r="W214" s="62">
        <f>SUMIFS('14'!$P$3:$P$1000,'14'!$G$3:$G$1000,'FEED IN PK2'!F214,'14'!$F$3:$F$1000,'FEED IN PK2'!H214)</f>
        <v>0</v>
      </c>
      <c r="X214" s="62">
        <f>SUMIFS('15'!$P$3:$P$1000,'15'!$G$3:$G$1000,'FEED IN PK2'!F214,'15'!$F$3:$F$1000,'FEED IN PK2'!H214)</f>
        <v>0</v>
      </c>
      <c r="Y214" s="62">
        <f>SUMIFS('16'!$P$77:$P$1000,'16'!$G$77:$G$1000,'FEED IN PK2'!F214,'16'!$F$77:$F$1000,'FEED IN PK2'!H214)</f>
        <v>0</v>
      </c>
      <c r="Z214" s="62">
        <f>SUMIFS('17'!$P$77:$P$998,'17'!$G$77:$G$998,'FEED IN PK2'!F214,'17'!$F$77:$F$998,'FEED IN PK2'!H214)</f>
        <v>0</v>
      </c>
      <c r="AA214" s="62" t="e">
        <f>SUMIFS('18'!$P$3:$P$1000,'18'!$G$324:$G$1000,'FEED IN PK2'!F214,'18'!$F$324:$F$1000,'FEED IN PK2'!H214)</f>
        <v>#VALUE!</v>
      </c>
      <c r="AB214" s="62">
        <f>SUMIFS('19'!$P$3:$P$1000,'19'!$G$3:$G$1000,'FEED IN PK2'!F214,'19'!$F$3:$F$1000,'FEED IN PK2'!H214)</f>
        <v>0</v>
      </c>
      <c r="AC214" s="62" t="e">
        <f>SUMIFS('20'!$P$69:$P$1000,'20'!$G$580:$G$1000,'FEED IN PK2'!F214,'20'!$F$580:$F$1000,'FEED IN PK2'!H214)</f>
        <v>#VALUE!</v>
      </c>
      <c r="AD214" s="62" t="e">
        <f>SUMIFS('21'!$P$34:$P$1000,'21'!$G$387:$G$1000,'FEED IN PK2'!F214,'21'!$F$387:$F$1000,'FEED IN PK2'!H214)</f>
        <v>#VALUE!</v>
      </c>
      <c r="AE214" s="62">
        <f>SUMIFS('22'!$P$3:$P$1000,'22'!$G$3:$G$1000,'FEED IN PK2'!F214,'22'!$F$3:$F$1000,'FEED IN PK2'!H214)</f>
        <v>0</v>
      </c>
      <c r="AF214" s="62">
        <f>SUMIFS('23'!$P$58:$P$999,'23'!$G$58:$G$999,'FEED IN PK2'!F214,'23'!$F$58:$F$999,'FEED IN PK2'!H214)</f>
        <v>0</v>
      </c>
      <c r="AG214" s="62">
        <f>SUMIFS('24'!$P$3:$P$1000,'24'!$G$3:$G$1000,'FEED IN PK2'!F214,'24'!$F$3:$F$1000,'FEED IN PK2'!H214)</f>
        <v>0</v>
      </c>
      <c r="AH214" s="62">
        <f>SUMIFS('25'!$P$237:$P$1000,'25'!$G$237:$G$1000,'FEED IN PK2'!F214,'25'!$F$237:$F$1000,'FEED IN PK2'!H214)</f>
        <v>0</v>
      </c>
      <c r="AI214" s="62">
        <f>SUMIFS('26'!$P$3:$P$1000,'26'!$G$3:$G$1000,'FEED IN PK2'!F214,'26'!$F$3:$F$1000,'FEED IN PK2'!H214)</f>
        <v>0</v>
      </c>
      <c r="AJ214" s="62">
        <f>SUMIFS('27'!$P$71:$P$1000,'27'!$G$71:$G$1000,'FEED IN PK2'!F214,'27'!$F$71:$F$1000,'FEED IN PK2'!H214)</f>
        <v>0</v>
      </c>
      <c r="AK214" s="62">
        <f>SUMIFS('28'!$P$3:$P$1000,'28'!$G$3:$G$1000,'FEED IN PK2'!F214,'28'!$F$3:$F$1000,'FEED IN PK2'!H214)</f>
        <v>0</v>
      </c>
      <c r="AL214" s="62">
        <f>SUMIFS('29'!$P$3:$P$1000,'29'!$G$3:$G$1000,'FEED IN PK2'!F214,'29'!$F$3:$F$1000,'FEED IN PK2'!H214)</f>
        <v>0</v>
      </c>
      <c r="AM214" s="62">
        <f>SUMIFS('30'!$P$3:$P$1000,'30'!$G$3:$G$1000,'FEED IN PK2'!F214,'30'!$F$3:$F$1000,'FEED IN PK2'!H214)</f>
        <v>0</v>
      </c>
      <c r="AN214" s="62">
        <f>SUMIFS('31'!$P$3:$P$1000,'31'!$G$3:$G$1000,'FEED IN PK2'!F214,'31'!$F$3:$F$1000,'FEED IN PK2'!H214)</f>
        <v>0</v>
      </c>
      <c r="AO214" s="50" t="e">
        <f t="shared" si="13"/>
        <v>#VALUE!</v>
      </c>
    </row>
    <row r="215" spans="2:41" ht="15.75" x14ac:dyDescent="0.25">
      <c r="B215" s="5">
        <v>36</v>
      </c>
      <c r="C215" s="33" t="s">
        <v>217</v>
      </c>
      <c r="D215" s="28" t="s">
        <v>18</v>
      </c>
      <c r="E215" s="30">
        <v>50</v>
      </c>
      <c r="F215" s="24" t="s">
        <v>212</v>
      </c>
      <c r="G215" s="9" t="s">
        <v>182</v>
      </c>
      <c r="H215" s="70" t="s">
        <v>251</v>
      </c>
      <c r="I215" s="28">
        <v>50</v>
      </c>
      <c r="J215" s="62">
        <f>SUMIFS('1'!$P$3:$P$1000,'1'!$G$3:$G$1000,'FEED IN PK2'!F215,'1'!$F$3:$F$1000,'FEED IN PK2'!H215,'1'!$I$3:$I$1000,'FEED IN PK2'!G215)</f>
        <v>0</v>
      </c>
      <c r="K215" s="62">
        <f>SUMIFS('2'!$P$69:$P$1000,'2'!$G$69:$G$1000,'FEED IN PK2'!F215,'2'!$F$69:$F$1000,'FEED IN PK2'!H215,'2'!$I$69:$I$1000,'FEED IN PK2'!G215)</f>
        <v>0</v>
      </c>
      <c r="L215" s="62">
        <f>SUMIFS('3'!$P$3:$P$1000,'3'!$G$3:$G$1000,'FEED IN PK2'!F215,'3'!$F$3:$F$1000,'FEED IN PK2'!H215,'3'!$I$3:$I$1000,'FEED IN PK2'!G215)</f>
        <v>0</v>
      </c>
      <c r="M215" s="62">
        <f>SUMIFS('4'!$P$69:$P$998,'4'!$G$69:$G$998,'FEED IN PK2'!F215,'4'!$F$69:$F$998,'FEED IN PK2'!H215,'4'!$I$69:$I$998,'FEED IN PK2'!G215)</f>
        <v>0</v>
      </c>
      <c r="N215" s="62">
        <f>SUMIFS('5'!$P$63:$P$1000,'5'!$G$63:$G$1000,'FEED IN PK2'!F215,'5'!$F$63:$F$1000,'FEED IN PK2'!H215,'5'!$I$63:$I$1000,'FEED IN PK2'!G215)</f>
        <v>0</v>
      </c>
      <c r="O215" s="62">
        <f>SUMIFS('6'!$P$3:$P$1000,'6'!$G$3:$G$1000,'FEED IN PK2'!F215,'6'!$F$3:$F$1000,'FEED IN PK2'!H215,'6'!$I$3:$I$1000,'FEED IN PK2'!G215)</f>
        <v>0</v>
      </c>
      <c r="P215" s="62">
        <f>SUMIFS('7'!$P$3:$P$1000,'7'!$G$3:$G$1000,'FEED IN PK2'!F215,'7'!$F$3:$F$1000,'FEED IN PK2'!H215,'7'!$I$3:$I$1000,'FEED IN PK2'!G215)</f>
        <v>0</v>
      </c>
      <c r="Q215" s="62">
        <f>SUMIFS('8'!$P$3:$P$1000,'8'!$G$3:$G$1000,'FEED IN PK2'!F215,'8'!$F$3:$F$1000,'FEED IN PK2'!H215,'8'!$I$3:$I$1000,'FEED IN PK2'!G215)</f>
        <v>0</v>
      </c>
      <c r="R215" s="62">
        <f>SUMIFS('9'!$P$3:$P$1000,'9'!$G$3:$G$1000,'FEED IN PK2'!F215,'9'!$F$3:$F$1000,'FEED IN PK2'!H215,'9'!$I$3:$I$1000,'FEED IN PK2'!G215)</f>
        <v>0</v>
      </c>
      <c r="S215" s="62">
        <f>SUMIFS('10'!$P$271:$P$998,'10'!$G$271:$G$998,'FEED IN PK2'!F215,'10'!$F$271:$F$998,'FEED IN PK2'!H215,'10'!$I$271:$I$998,'FEED IN PK2'!G215)</f>
        <v>0</v>
      </c>
      <c r="T215" s="62">
        <f>SUMIFS('11'!$P$3:$P$1000,'11'!$G$3:$G$1000,'FEED IN PK2'!F215,'11'!$F$3:$F$1000,'FEED IN PK2'!H215,'11'!$I$3:$I$1000,'FEED IN PK2'!G215)</f>
        <v>0</v>
      </c>
      <c r="U215" s="62">
        <f>SUMIFS('12'!$P$3:$P$1000,'12'!$G$3:$G$1000,'FEED IN PK2'!F215,'12'!$F$3:$F$1000,'FEED IN PK2'!H215,'12'!$I$3:$I$1000,'FEED IN PK2'!G215)</f>
        <v>0</v>
      </c>
      <c r="V215" s="62">
        <f>SUMIFS('13'!$P$3:$P$1000,'13'!$G$3:$G$1000,'FEED IN PK2'!F215,'13'!$F$3:$F$1000,'FEED IN PK2'!H215,'13'!$I$3:$I$1000,'FEED IN PK2'!G215)</f>
        <v>0</v>
      </c>
      <c r="W215" s="62">
        <f>SUMIFS('14'!$P$3:$P$1000,'14'!$G$3:$G$1000,'FEED IN PK2'!F215,'14'!$F$3:$F$1000,'FEED IN PK2'!H215,'14'!$I$3:$I$1000,'FEED IN PK2'!G215)</f>
        <v>0</v>
      </c>
      <c r="X215" s="62">
        <f>SUMIFS('15'!$P$3:$P$1000,'15'!$G$3:$G$1000,'FEED IN PK2'!F215,'15'!$F$3:$F$1000,'FEED IN PK2'!H215,'15'!$I$3:$I$1000,'FEED IN PK2'!G215)</f>
        <v>0</v>
      </c>
      <c r="Y215" s="62">
        <f>SUMIFS('16'!$P$77:$P$1000,'16'!$G$77:$G$1000,'FEED IN PK2'!F215,'16'!$F$77:$F$1000,'FEED IN PK2'!H215,'16'!$I$77:$I$1000,'FEED IN PK2'!G215)</f>
        <v>0</v>
      </c>
      <c r="Z215" s="62">
        <f>SUMIFS('17'!$P$77:$P$998,'17'!$G$77:$G$998,'FEED IN PK2'!F215,'17'!$F$77:$F$998,'FEED IN PK2'!H215,'17'!$I$77:$I$998,'FEED IN PK2'!G215)</f>
        <v>0</v>
      </c>
      <c r="AA215" s="62" t="e">
        <f>SUMIFS('18'!$P$3:$P$1000,'18'!$G$324:$G$1000,'FEED IN PK2'!F215,'18'!$F$324:$F$1000,'FEED IN PK2'!H215,'18'!$I$324:$I$1000,'FEED IN PK2'!G215)</f>
        <v>#VALUE!</v>
      </c>
      <c r="AB215" s="62">
        <f>SUMIFS('19'!$P$3:$P$1000,'19'!$G$3:$G$1000,'FEED IN PK2'!F215,'19'!$F$3:$F$1000,'FEED IN PK2'!H215,'19'!$I$3:$I$1000,'FEED IN PK2'!G215)</f>
        <v>0</v>
      </c>
      <c r="AC215" s="62" t="e">
        <f>SUMIFS('20'!$P$69:$P$1000,'20'!$G$580:$G$1000,'FEED IN PK2'!F215,'20'!$F$580:$F$1000,'FEED IN PK2'!H215,'20'!$I$580:$I$1000,'FEED IN PK2'!G215)</f>
        <v>#VALUE!</v>
      </c>
      <c r="AD215" s="62" t="e">
        <f>SUMIFS('21'!$P$34:$P$1000,'21'!$G$387:$G$1000,'FEED IN PK2'!F215,'21'!$F$387:$F$1000,'FEED IN PK2'!H215,'21'!$I$387:$I$1000,'FEED IN PK2'!G215)</f>
        <v>#VALUE!</v>
      </c>
      <c r="AE215" s="62">
        <f>SUMIFS('22'!$P$3:$P$1000,'22'!$G$3:$G$1000,'FEED IN PK2'!F215,'22'!$F$3:$F$1000,'FEED IN PK2'!H215,'22'!$I$3:$I$1000,'FEED IN PK2'!G215)</f>
        <v>0</v>
      </c>
      <c r="AF215" s="62">
        <f>SUMIFS('23'!$P$58:$P$999,'23'!$G$58:$G$999,'FEED IN PK2'!F215,'23'!$F$58:$F$999,'FEED IN PK2'!H215,'23'!$I$58:$I$999,'FEED IN PK2'!G215)</f>
        <v>0</v>
      </c>
      <c r="AG215" s="62">
        <f>SUMIFS('24'!$P$3:$P$1000,'24'!$G$3:$G$1000,'FEED IN PK2'!F215,'24'!$F$3:$F$1000,'FEED IN PK2'!H215,'24'!$I$3:$I$1000,'FEED IN PK2'!G215)</f>
        <v>0</v>
      </c>
      <c r="AH215" s="62">
        <f>SUMIFS('25'!$P$237:$P$1000,'25'!$G$237:$G$1000,'FEED IN PK2'!F215,'25'!$F$237:$F$1000,'FEED IN PK2'!H215,'25'!$I$237:$I$1000,'FEED IN PK2'!G215)</f>
        <v>0</v>
      </c>
      <c r="AI215" s="62">
        <f>SUMIFS('26'!$P$3:$P$1000,'26'!$G$3:$G$1000,'FEED IN PK2'!F215,'26'!$F$3:$F$1000,'FEED IN PK2'!H215,'26'!$I$3:$I$1000,'FEED IN PK2'!G215)</f>
        <v>0</v>
      </c>
      <c r="AJ215" s="62">
        <f>SUMIFS('27'!$P$71:$P$1000,'27'!$G$71:$G$1000,'FEED IN PK2'!F215,'27'!$F$71:$F$1000,'FEED IN PK2'!H215,'27'!$I$71:$I$1000,'FEED IN PK2'!G215)</f>
        <v>0</v>
      </c>
      <c r="AK215" s="62">
        <f>SUMIFS('28'!$P$3:$P$1000,'28'!$G$3:$G$1000,'FEED IN PK2'!F215,'28'!$F$3:$F$1000,'FEED IN PK2'!H215,'28'!$I$3:$I$1000,'FEED IN PK2'!G215)</f>
        <v>0</v>
      </c>
      <c r="AL215" s="62">
        <f>SUMIFS('29'!$P$3:$P$1000,'29'!$G$3:$G$1000,'FEED IN PK2'!F215,'29'!$F$3:$F$1000,'FEED IN PK2'!H215,'29'!$I$3:$I$1000,'FEED IN PK2'!G215)</f>
        <v>0</v>
      </c>
      <c r="AM215" s="62">
        <f>SUMIFS('30'!$P$3:$P$1000,'30'!$G$3:$G$1000,'FEED IN PK2'!F215,'30'!$F$3:$F$1000,'FEED IN PK2'!H215,'30'!$I$3:$I$1000,'FEED IN PK2'!G215)</f>
        <v>0</v>
      </c>
      <c r="AN215" s="62">
        <f>SUMIFS('31'!$P$3:$P$1000,'31'!$G$3:$G$1000,'FEED IN PK2'!F215,'31'!$F$3:$F$1000,'FEED IN PK2'!H215,'31'!$I$3:$I$1000,'FEED IN PK2'!G215)</f>
        <v>0</v>
      </c>
      <c r="AO215" s="50" t="e">
        <f t="shared" si="13"/>
        <v>#VALUE!</v>
      </c>
    </row>
    <row r="216" spans="2:41" ht="15.75" x14ac:dyDescent="0.25">
      <c r="B216" s="5">
        <v>37</v>
      </c>
      <c r="C216" s="33" t="s">
        <v>219</v>
      </c>
      <c r="D216" s="28" t="s">
        <v>18</v>
      </c>
      <c r="E216" s="30">
        <v>50</v>
      </c>
      <c r="F216" s="24" t="s">
        <v>219</v>
      </c>
      <c r="G216" s="9"/>
      <c r="H216" s="70" t="s">
        <v>251</v>
      </c>
      <c r="I216" s="28">
        <v>50</v>
      </c>
      <c r="J216" s="62">
        <f>SUMIFS('1'!$P$3:$P$1000,'1'!$G$3:$G$1000,'FEED IN PK2'!F216,'1'!$F$3:$F$1000,'FEED IN PK2'!H216)-J217</f>
        <v>0</v>
      </c>
      <c r="K216" s="62">
        <f>SUMIFS('2'!$P$69:$P$1000,'2'!$G$69:$G$1000,'FEED IN PK2'!F216,'2'!$F$69:$F$1000,'FEED IN PK2'!H216)</f>
        <v>0</v>
      </c>
      <c r="L216" s="62">
        <f>SUMIFS('3'!$P$3:$P$1000,'3'!$G$3:$G$1000,'FEED IN PK2'!F216,'3'!$F$3:$F$1000,'FEED IN PK2'!H216)-L217-L218</f>
        <v>7650</v>
      </c>
      <c r="M216" s="62">
        <f>SUMIFS('4'!$P$69:$P$998,'4'!$G$69:$G$998,'FEED IN PK2'!F216,'4'!$F$69:$F$998,'FEED IN PK2'!H216)-M217-M218</f>
        <v>0</v>
      </c>
      <c r="N216" s="62">
        <f>SUMIFS('5'!$P$63:$P$1000,'5'!$G$63:$G$1000,'FEED IN PK2'!F216,'5'!$F$63:$F$1000,'FEED IN PK2'!H216)</f>
        <v>0</v>
      </c>
      <c r="O216" s="62">
        <f>SUMIFS('6'!$P$3:$P$1000,'6'!$G$3:$G$1000,'FEED IN PK2'!F216,'6'!$F$3:$F$1000,'FEED IN PK2'!H216)-O217-O218</f>
        <v>7200</v>
      </c>
      <c r="P216" s="62">
        <f>SUMIFS('7'!$P$3:$P$1000,'7'!$G$3:$G$1000,'FEED IN PK2'!F216,'7'!$F$3:$F$1000,'FEED IN PK2'!H216)</f>
        <v>0</v>
      </c>
      <c r="Q216" s="62">
        <f>SUMIFS('8'!$P$3:$P$1000,'8'!$G$3:$G$1000,'FEED IN PK2'!F216,'8'!$F$3:$F$1000,'FEED IN PK2'!H216)</f>
        <v>0</v>
      </c>
      <c r="R216" s="62">
        <f>SUMIFS('9'!$P$3:$P$1000,'9'!$G$3:$G$1000,'FEED IN PK2'!F216,'9'!$F$3:$F$1000,'FEED IN PK2'!H216)</f>
        <v>0</v>
      </c>
      <c r="S216" s="62">
        <f>SUMIFS('10'!$P$271:$P$998,'10'!$G$271:$G$998,'FEED IN PK2'!F216,'10'!$F$271:$F$998,'FEED IN PK2'!H216)-S217-S218</f>
        <v>0</v>
      </c>
      <c r="T216" s="62">
        <f>SUMIFS('11'!$P$3:$P$1000,'11'!$G$3:$G$1000,'FEED IN PK2'!F216,'11'!$F$3:$F$1000,'FEED IN PK2'!H216)-T217-T218</f>
        <v>13400</v>
      </c>
      <c r="U216" s="62">
        <f>SUMIFS('12'!$P$3:$P$1000,'12'!$G$3:$G$1000,'FEED IN PK2'!F216,'12'!$F$3:$F$1000,'FEED IN PK2'!H216)-U217-U218</f>
        <v>0</v>
      </c>
      <c r="V216" s="62">
        <f>SUMIFS('13'!$P$3:$P$1000,'13'!$G$3:$G$1000,'FEED IN PK2'!F216,'13'!$F$3:$F$1000,'FEED IN PK2'!H216)</f>
        <v>0</v>
      </c>
      <c r="W216" s="62">
        <f>SUMIFS('14'!$P$3:$P$1000,'14'!$G$3:$G$1000,'FEED IN PK2'!F216,'14'!$F$3:$F$1000,'FEED IN PK2'!H216)</f>
        <v>0</v>
      </c>
      <c r="X216" s="62">
        <f>SUMIFS('15'!$P$3:$P$1000,'15'!$G$3:$G$1000,'FEED IN PK2'!F216,'15'!$F$3:$F$1000,'FEED IN PK2'!H216)</f>
        <v>0</v>
      </c>
      <c r="Y216" s="62">
        <f>SUMIFS('16'!$P$77:$P$1000,'16'!$G$77:$G$1000,'FEED IN PK2'!F216,'16'!$F$77:$F$1000,'FEED IN PK2'!H216)</f>
        <v>0</v>
      </c>
      <c r="Z216" s="62">
        <f>SUMIFS('17'!$P$77:$P$998,'17'!$G$77:$G$998,'FEED IN PK2'!F216,'17'!$F$77:$F$998,'FEED IN PK2'!H216)-Z217-Z218</f>
        <v>0</v>
      </c>
      <c r="AA216" s="62" t="e">
        <f>SUMIFS('18'!$P$3:$P$1000,'18'!$G$324:$G$1000,'FEED IN PK2'!F216,'18'!$F$324:$F$1000,'FEED IN PK2'!H216)</f>
        <v>#VALUE!</v>
      </c>
      <c r="AB216" s="62">
        <f>SUMIFS('19'!$P$3:$P$1000,'19'!$G$3:$G$1000,'FEED IN PK2'!F216,'19'!$F$3:$F$1000,'FEED IN PK2'!H216)</f>
        <v>0</v>
      </c>
      <c r="AC216" s="62" t="e">
        <f>SUMIFS('20'!$P$69:$P$1000,'20'!$G$580:$G$1000,'FEED IN PK2'!F216,'20'!$F$580:$F$1000,'FEED IN PK2'!H216)-AC217-AC218</f>
        <v>#VALUE!</v>
      </c>
      <c r="AD216" s="62" t="e">
        <f>SUMIFS('21'!$P$34:$P$1000,'21'!$G$387:$G$1000,'FEED IN PK2'!F216,'21'!$F$387:$F$1000,'FEED IN PK2'!H216)</f>
        <v>#VALUE!</v>
      </c>
      <c r="AE216" s="62">
        <f>SUMIFS('22'!$P$3:$P$1000,'22'!$G$3:$G$1000,'FEED IN PK2'!F216,'22'!$F$3:$F$1000,'FEED IN PK2'!H216)</f>
        <v>0</v>
      </c>
      <c r="AF216" s="62">
        <f>SUMIFS('23'!$P$58:$P$999,'23'!$G$58:$G$999,'FEED IN PK2'!F216,'23'!$F$58:$F$999,'FEED IN PK2'!H216)-AF217-AF218</f>
        <v>0</v>
      </c>
      <c r="AG216" s="62">
        <f>SUMIFS('24'!$P$3:$P$1000,'24'!$G$3:$G$1000,'FEED IN PK2'!F216,'24'!$F$3:$F$1000,'FEED IN PK2'!H216)-AG217</f>
        <v>0</v>
      </c>
      <c r="AH216" s="62">
        <f>SUMIFS('25'!$P$237:$P$1000,'25'!$G$237:$G$1000,'FEED IN PK2'!F216,'25'!$F$237:$F$1000,'FEED IN PK2'!H216)</f>
        <v>0</v>
      </c>
      <c r="AI216" s="62">
        <f>SUMIFS('26'!$P$3:$P$1000,'26'!$G$3:$G$1000,'FEED IN PK2'!F216,'26'!$F$3:$F$1000,'FEED IN PK2'!H216)</f>
        <v>0</v>
      </c>
      <c r="AJ216" s="62">
        <f>SUMIFS('27'!$P$71:$P$1000,'27'!$G$71:$G$1000,'FEED IN PK2'!F216,'27'!$F$71:$F$1000,'FEED IN PK2'!H216)</f>
        <v>0</v>
      </c>
      <c r="AK216" s="62">
        <f>SUMIFS('28'!$P$3:$P$1000,'28'!$G$3:$G$1000,'FEED IN PK2'!F216,'28'!$F$3:$F$1000,'FEED IN PK2'!H216)-AK217-AK218</f>
        <v>0</v>
      </c>
      <c r="AL216" s="62">
        <f>SUMIFS('29'!$P$3:$P$1000,'29'!$G$3:$G$1000,'FEED IN PK2'!F216,'29'!$F$3:$F$1000,'FEED IN PK2'!H216)</f>
        <v>0</v>
      </c>
      <c r="AM216" s="62">
        <f>SUMIFS('30'!$P$3:$P$1000,'30'!$G$3:$G$1000,'FEED IN PK2'!F216,'30'!$F$3:$F$1000,'FEED IN PK2'!H216)</f>
        <v>0</v>
      </c>
      <c r="AN216" s="62">
        <f>SUMIFS('31'!$P$3:$P$1000,'31'!$G$3:$G$1000,'FEED IN PK2'!F216,'31'!$F$3:$F$1000,'FEED IN PK2'!H216)</f>
        <v>0</v>
      </c>
      <c r="AO216" s="50" t="e">
        <f t="shared" si="13"/>
        <v>#VALUE!</v>
      </c>
    </row>
    <row r="217" spans="2:41" ht="15.75" x14ac:dyDescent="0.25">
      <c r="B217" s="5">
        <v>38</v>
      </c>
      <c r="C217" s="33" t="s">
        <v>220</v>
      </c>
      <c r="D217" s="28" t="s">
        <v>18</v>
      </c>
      <c r="E217" s="30">
        <v>50</v>
      </c>
      <c r="F217" s="24" t="s">
        <v>219</v>
      </c>
      <c r="G217" s="9" t="s">
        <v>222</v>
      </c>
      <c r="H217" s="70" t="s">
        <v>251</v>
      </c>
      <c r="I217" s="28">
        <v>50</v>
      </c>
      <c r="J217" s="62">
        <f>SUMIFS('1'!$P$3:$P$1000,'1'!$G$3:$G$1000,'FEED IN PK2'!F217,'1'!$F$3:$F$1000,'FEED IN PK2'!H217,'1'!$I$3:$I$1000,'FEED IN PK2'!G217)</f>
        <v>0</v>
      </c>
      <c r="K217" s="62">
        <f>SUMIFS('2'!$P$69:$P$1000,'2'!$G$69:$G$1000,'FEED IN PK2'!F217,'2'!$F$69:$F$1000,'FEED IN PK2'!H217,'2'!$I$69:$I$1000,'FEED IN PK2'!G217)</f>
        <v>0</v>
      </c>
      <c r="L217" s="62">
        <f>SUMIFS('3'!$P$3:$P$1000,'3'!$G$3:$G$1000,'FEED IN PK2'!F217,'3'!$F$3:$F$1000,'FEED IN PK2'!H217,'3'!$I$3:$I$1000,'FEED IN PK2'!G217)</f>
        <v>0</v>
      </c>
      <c r="M217" s="62">
        <f>SUMIFS('4'!$P$69:$P$998,'4'!$G$69:$G$998,'FEED IN PK2'!F217,'4'!$F$69:$F$998,'FEED IN PK2'!H217,'4'!$I$69:$I$998,'FEED IN PK2'!G217)</f>
        <v>0</v>
      </c>
      <c r="N217" s="62">
        <f>SUMIFS('5'!$P$63:$P$1000,'5'!$G$63:$G$1000,'FEED IN PK2'!F217,'5'!$F$63:$F$1000,'FEED IN PK2'!H217,'5'!$I$63:$I$1000,'FEED IN PK2'!G217)</f>
        <v>0</v>
      </c>
      <c r="O217" s="62">
        <f>SUMIFS('6'!$P$3:$P$1000,'6'!$G$3:$G$1000,'FEED IN PK2'!F217,'6'!$F$3:$F$1000,'FEED IN PK2'!H217,'6'!$I$3:$I$1000,'FEED IN PK2'!G217)</f>
        <v>0</v>
      </c>
      <c r="P217" s="62">
        <f>SUMIFS('7'!$P$3:$P$1000,'7'!$G$3:$G$1000,'FEED IN PK2'!F217,'7'!$F$3:$F$1000,'FEED IN PK2'!H217,'7'!$I$3:$I$1000,'FEED IN PK2'!G217)</f>
        <v>0</v>
      </c>
      <c r="Q217" s="62">
        <f>SUMIFS('8'!$P$3:$P$1000,'8'!$G$3:$G$1000,'FEED IN PK2'!F217,'8'!$F$3:$F$1000,'FEED IN PK2'!H217,'8'!$I$3:$I$1000,'FEED IN PK2'!G217)</f>
        <v>0</v>
      </c>
      <c r="R217" s="62">
        <f>SUMIFS('9'!$P$3:$P$1000,'9'!$G$3:$G$1000,'FEED IN PK2'!F217,'9'!$F$3:$F$1000,'FEED IN PK2'!H217,'9'!$I$3:$I$1000,'FEED IN PK2'!G217)</f>
        <v>0</v>
      </c>
      <c r="S217" s="62">
        <f>SUMIFS('10'!$P$271:$P$998,'10'!$G$271:$G$998,'FEED IN PK2'!F217,'10'!$F$271:$F$998,'FEED IN PK2'!H217,'10'!$I$271:$I$998,'FEED IN PK2'!G217)</f>
        <v>0</v>
      </c>
      <c r="T217" s="62">
        <f>SUMIFS('11'!$P$3:$P$1000,'11'!$G$3:$G$1000,'FEED IN PK2'!F217,'11'!$F$3:$F$1000,'FEED IN PK2'!H217,'11'!$I$3:$I$1000,'FEED IN PK2'!G217)</f>
        <v>0</v>
      </c>
      <c r="U217" s="62">
        <f>SUMIFS('12'!$P$3:$P$1000,'12'!$G$3:$G$1000,'FEED IN PK2'!F217,'12'!$F$3:$F$1000,'FEED IN PK2'!H217,'12'!$I$3:$I$1000,'FEED IN PK2'!G217)</f>
        <v>0</v>
      </c>
      <c r="V217" s="62">
        <f>SUMIFS('13'!$P$3:$P$1000,'13'!$G$3:$G$1000,'FEED IN PK2'!F217,'13'!$F$3:$F$1000,'FEED IN PK2'!H217,'13'!$I$3:$I$1000,'FEED IN PK2'!G217)</f>
        <v>0</v>
      </c>
      <c r="W217" s="62">
        <f>SUMIFS('14'!$P$3:$P$1000,'14'!$G$3:$G$1000,'FEED IN PK2'!F217,'14'!$F$3:$F$1000,'FEED IN PK2'!H217,'14'!$I$3:$I$1000,'FEED IN PK2'!G217)</f>
        <v>0</v>
      </c>
      <c r="X217" s="62">
        <f>SUMIFS('15'!$P$3:$P$1000,'15'!$G$3:$G$1000,'FEED IN PK2'!F217,'15'!$F$3:$F$1000,'FEED IN PK2'!H217,'15'!$I$3:$I$1000,'FEED IN PK2'!G217)</f>
        <v>0</v>
      </c>
      <c r="Y217" s="62">
        <f>SUMIFS('16'!$P$77:$P$1000,'16'!$G$77:$G$1000,'FEED IN PK2'!F217,'16'!$F$77:$F$1000,'FEED IN PK2'!H217,'16'!$I$77:$I$1000,'FEED IN PK2'!G217)</f>
        <v>0</v>
      </c>
      <c r="Z217" s="62">
        <f>SUMIFS('17'!$P$77:$P$998,'17'!$G$77:$G$998,'FEED IN PK2'!F217,'17'!$F$77:$F$998,'FEED IN PK2'!H217,'17'!$I$77:$I$998,'FEED IN PK2'!G217)</f>
        <v>0</v>
      </c>
      <c r="AA217" s="62" t="e">
        <f>SUMIFS('18'!$P$3:$P$1000,'18'!$G$324:$G$1000,'FEED IN PK2'!F217,'18'!$F$324:$F$1000,'FEED IN PK2'!H217,'18'!$I$324:$I$1000,'FEED IN PK2'!G217)</f>
        <v>#VALUE!</v>
      </c>
      <c r="AB217" s="62">
        <f>SUMIFS('19'!$P$3:$P$1000,'19'!$G$3:$G$1000,'FEED IN PK2'!F217,'19'!$F$3:$F$1000,'FEED IN PK2'!H217,'19'!$I$3:$I$1000,'FEED IN PK2'!G217)</f>
        <v>0</v>
      </c>
      <c r="AC217" s="62" t="e">
        <f>SUMIFS('20'!$P$69:$P$1000,'20'!$G$580:$G$1000,'FEED IN PK2'!F217,'20'!$F$580:$F$1000,'FEED IN PK2'!H217,'20'!$I$580:$I$1000,'FEED IN PK2'!G217)</f>
        <v>#VALUE!</v>
      </c>
      <c r="AD217" s="62" t="e">
        <f>SUMIFS('21'!$P$34:$P$1000,'21'!$G$387:$G$1000,'FEED IN PK2'!F217,'21'!$F$387:$F$1000,'FEED IN PK2'!H217,'21'!$I$387:$I$1000,'FEED IN PK2'!G217)</f>
        <v>#VALUE!</v>
      </c>
      <c r="AE217" s="62">
        <f>SUMIFS('22'!$P$3:$P$1000,'22'!$G$3:$G$1000,'FEED IN PK2'!F217,'22'!$F$3:$F$1000,'FEED IN PK2'!H217,'22'!$I$3:$I$1000,'FEED IN PK2'!G217)</f>
        <v>0</v>
      </c>
      <c r="AF217" s="62">
        <f>SUMIFS('23'!$P$58:$P$999,'23'!$G$58:$G$999,'FEED IN PK2'!F217,'23'!$F$58:$F$999,'FEED IN PK2'!H217,'23'!$I$58:$I$999,'FEED IN PK2'!G217)</f>
        <v>0</v>
      </c>
      <c r="AG217" s="62">
        <f>SUMIFS('24'!$P$3:$P$1000,'24'!$G$3:$G$1000,'FEED IN PK2'!F217,'24'!$F$3:$F$1000,'FEED IN PK2'!H217,'24'!$I$3:$I$1000,'FEED IN PK2'!G217)</f>
        <v>0</v>
      </c>
      <c r="AH217" s="62">
        <f>SUMIFS('25'!$P$237:$P$1000,'25'!$G$237:$G$1000,'FEED IN PK2'!F217,'25'!$F$237:$F$1000,'FEED IN PK2'!H217,'25'!$I$237:$I$1000,'FEED IN PK2'!G217)</f>
        <v>0</v>
      </c>
      <c r="AI217" s="62">
        <f>SUMIFS('26'!$P$3:$P$1000,'26'!$G$3:$G$1000,'FEED IN PK2'!F217,'26'!$F$3:$F$1000,'FEED IN PK2'!H217,'26'!$I$3:$I$1000,'FEED IN PK2'!G217)</f>
        <v>0</v>
      </c>
      <c r="AJ217" s="62">
        <f>SUMIFS('27'!$P$71:$P$1000,'27'!$G$71:$G$1000,'FEED IN PK2'!F217,'27'!$F$71:$F$1000,'FEED IN PK2'!H217,'27'!$I$71:$I$1000,'FEED IN PK2'!G217)</f>
        <v>0</v>
      </c>
      <c r="AK217" s="62">
        <f>SUMIFS('28'!$P$3:$P$1000,'28'!$G$3:$G$1000,'FEED IN PK2'!F217,'28'!$F$3:$F$1000,'FEED IN PK2'!H217,'28'!$I$3:$I$1000,'FEED IN PK2'!G217)</f>
        <v>0</v>
      </c>
      <c r="AL217" s="62">
        <f>SUMIFS('29'!$P$3:$P$1000,'29'!$G$3:$G$1000,'FEED IN PK2'!F217,'29'!$F$3:$F$1000,'FEED IN PK2'!H217,'29'!$I$3:$I$1000,'FEED IN PK2'!G217)</f>
        <v>0</v>
      </c>
      <c r="AM217" s="62">
        <f>SUMIFS('30'!$P$3:$P$1000,'30'!$G$3:$G$1000,'FEED IN PK2'!F217,'30'!$F$3:$F$1000,'FEED IN PK2'!H217,'30'!$I$3:$I$1000,'FEED IN PK2'!G217)</f>
        <v>0</v>
      </c>
      <c r="AN217" s="62">
        <f>SUMIFS('31'!$P$3:$P$1000,'31'!$G$3:$G$1000,'FEED IN PK2'!F217,'31'!$F$3:$F$1000,'FEED IN PK2'!H217,'31'!$I$3:$I$1000,'FEED IN PK2'!G217)</f>
        <v>0</v>
      </c>
      <c r="AO217" s="50" t="e">
        <f t="shared" si="13"/>
        <v>#VALUE!</v>
      </c>
    </row>
    <row r="218" spans="2:41" ht="16.5" thickBot="1" x14ac:dyDescent="0.3">
      <c r="B218" s="64">
        <v>39</v>
      </c>
      <c r="C218" s="37" t="s">
        <v>223</v>
      </c>
      <c r="D218" s="38" t="s">
        <v>18</v>
      </c>
      <c r="E218" s="39">
        <v>50</v>
      </c>
      <c r="F218" s="40" t="s">
        <v>219</v>
      </c>
      <c r="G218" s="41" t="s">
        <v>182</v>
      </c>
      <c r="H218" s="71" t="s">
        <v>251</v>
      </c>
      <c r="I218" s="38">
        <v>50</v>
      </c>
      <c r="J218" s="65">
        <f>SUMIFS('1'!$P$3:$P$1000,'1'!$G$3:$G$1000,'FEED IN PK2'!F218,'1'!$F$3:$F$1000,'FEED IN PK2'!H218,'1'!$I$3:$I$1000,'FEED IN PK2'!G218)</f>
        <v>0</v>
      </c>
      <c r="K218" s="65">
        <f>SUMIFS('2'!$P$69:$P$1000,'2'!$G$69:$G$1000,'FEED IN PK2'!F218,'2'!$F$69:$F$1000,'FEED IN PK2'!H218,'2'!$I$69:$I$1000,'FEED IN PK2'!G218)</f>
        <v>0</v>
      </c>
      <c r="L218" s="65">
        <f>SUMIFS('3'!$P$3:$P$1000,'3'!$G$3:$G$1000,'FEED IN PK2'!F218,'3'!$F$3:$F$1000,'FEED IN PK2'!H218,'3'!$I$3:$I$1000,'FEED IN PK2'!G218)</f>
        <v>0</v>
      </c>
      <c r="M218" s="65">
        <f>SUMIFS('4'!$P$69:$P$998,'4'!$G$69:$G$998,'FEED IN PK2'!F218,'4'!$F$69:$F$998,'FEED IN PK2'!H218,'4'!$I$69:$I$998,'FEED IN PK2'!G218)</f>
        <v>0</v>
      </c>
      <c r="N218" s="65">
        <f>SUMIFS('5'!$P$63:$P$1000,'5'!$G$63:$G$1000,'FEED IN PK2'!F218,'5'!$F$63:$F$1000,'FEED IN PK2'!H218,'5'!$I$63:$I$1000,'FEED IN PK2'!G218)</f>
        <v>0</v>
      </c>
      <c r="O218" s="65">
        <f>SUMIFS('6'!$P$3:$P$1000,'6'!$G$3:$G$1000,'FEED IN PK2'!F218,'6'!$F$3:$F$1000,'FEED IN PK2'!H218,'6'!$I$3:$I$1000,'FEED IN PK2'!G218)</f>
        <v>0</v>
      </c>
      <c r="P218" s="65">
        <f>SUMIFS('7'!$P$3:$P$1000,'7'!$G$3:$G$1000,'FEED IN PK2'!F218,'7'!$F$3:$F$1000,'FEED IN PK2'!H218,'7'!$I$3:$I$1000,'FEED IN PK2'!G218)</f>
        <v>0</v>
      </c>
      <c r="Q218" s="65">
        <f>SUMIFS('8'!$P$3:$P$1000,'8'!$G$3:$G$1000,'FEED IN PK2'!F218,'8'!$F$3:$F$1000,'FEED IN PK2'!H218,'8'!$I$3:$I$1000,'FEED IN PK2'!G218)</f>
        <v>0</v>
      </c>
      <c r="R218" s="65">
        <f>SUMIFS('9'!$P$3:$P$1000,'9'!$G$3:$G$1000,'FEED IN PK2'!F218,'9'!$F$3:$F$1000,'FEED IN PK2'!H218,'9'!$I$3:$I$1000,'FEED IN PK2'!G218)</f>
        <v>0</v>
      </c>
      <c r="S218" s="65">
        <f>SUMIFS('10'!$P$271:$P$998,'10'!$G$271:$G$998,'FEED IN PK2'!F218,'10'!$F$271:$F$998,'FEED IN PK2'!H218,'10'!$I$271:$I$998,'FEED IN PK2'!G218)</f>
        <v>0</v>
      </c>
      <c r="T218" s="65">
        <f>SUMIFS('11'!$P$3:$P$1000,'11'!$G$3:$G$1000,'FEED IN PK2'!F218,'11'!$F$3:$F$1000,'FEED IN PK2'!H218,'11'!$I$3:$I$1000,'FEED IN PK2'!G218)</f>
        <v>0</v>
      </c>
      <c r="U218" s="65">
        <f>SUMIFS('12'!$P$3:$P$1000,'12'!$G$3:$G$1000,'FEED IN PK2'!F218,'12'!$F$3:$F$1000,'FEED IN PK2'!H218,'12'!$I$3:$I$1000,'FEED IN PK2'!G218)</f>
        <v>0</v>
      </c>
      <c r="V218" s="65">
        <f>SUMIFS('13'!$P$3:$P$1000,'13'!$G$3:$G$1000,'FEED IN PK2'!F218,'13'!$F$3:$F$1000,'FEED IN PK2'!H218,'13'!$I$3:$I$1000,'FEED IN PK2'!G218)</f>
        <v>0</v>
      </c>
      <c r="W218" s="65">
        <f>SUMIFS('14'!$P$3:$P$1000,'14'!$G$3:$G$1000,'FEED IN PK2'!F218,'14'!$F$3:$F$1000,'FEED IN PK2'!H218,'14'!$I$3:$I$1000,'FEED IN PK2'!G218)</f>
        <v>0</v>
      </c>
      <c r="X218" s="65">
        <f>SUMIFS('15'!$P$3:$P$1000,'15'!$G$3:$G$1000,'FEED IN PK2'!F218,'15'!$F$3:$F$1000,'FEED IN PK2'!H218,'15'!$I$3:$I$1000,'FEED IN PK2'!G218)</f>
        <v>0</v>
      </c>
      <c r="Y218" s="65">
        <f>SUMIFS('16'!$P$77:$P$1000,'16'!$G$77:$G$1000,'FEED IN PK2'!F218,'16'!$F$77:$F$1000,'FEED IN PK2'!H218,'16'!$I$77:$I$1000,'FEED IN PK2'!G218)</f>
        <v>0</v>
      </c>
      <c r="Z218" s="65">
        <f>SUMIFS('17'!$P$77:$P$998,'17'!$G$77:$G$998,'FEED IN PK2'!F218,'17'!$F$77:$F$998,'FEED IN PK2'!H218,'17'!$I$77:$I$998,'FEED IN PK2'!G218)</f>
        <v>0</v>
      </c>
      <c r="AA218" s="65" t="e">
        <f>SUMIFS('18'!$P$3:$P$1000,'18'!$G$324:$G$1000,'FEED IN PK2'!F218,'18'!$F$324:$F$1000,'FEED IN PK2'!H218,'18'!$I$324:$I$1000,'FEED IN PK2'!G218)</f>
        <v>#VALUE!</v>
      </c>
      <c r="AB218" s="65">
        <f>SUMIFS('19'!$P$3:$P$1000,'19'!$G$3:$G$1000,'FEED IN PK2'!F218,'19'!$F$3:$F$1000,'FEED IN PK2'!H218,'19'!$I$3:$I$1000,'FEED IN PK2'!G218)</f>
        <v>0</v>
      </c>
      <c r="AC218" s="65" t="e">
        <f>SUMIFS('20'!$P$69:$P$1000,'20'!$G$580:$G$1000,'FEED IN PK2'!F218,'20'!$F$580:$F$1000,'FEED IN PK2'!H218,'20'!$I$580:$I$1000,'FEED IN PK2'!G218)</f>
        <v>#VALUE!</v>
      </c>
      <c r="AD218" s="65" t="e">
        <f>SUMIFS('21'!$P$34:$P$1000,'21'!$G$387:$G$1000,'FEED IN PK2'!F218,'21'!$F$387:$F$1000,'FEED IN PK2'!H218,'21'!$I$387:$I$1000,'FEED IN PK2'!G218)</f>
        <v>#VALUE!</v>
      </c>
      <c r="AE218" s="65">
        <f>SUMIFS('22'!$P$3:$P$1000,'22'!$G$3:$G$1000,'FEED IN PK2'!F218,'22'!$F$3:$F$1000,'FEED IN PK2'!H218,'22'!$I$3:$I$1000,'FEED IN PK2'!G218)</f>
        <v>0</v>
      </c>
      <c r="AF218" s="65">
        <f>SUMIFS('23'!$P$58:$P$999,'23'!$G$58:$G$999,'FEED IN PK2'!F218,'23'!$F$58:$F$999,'FEED IN PK2'!H218,'23'!$I$58:$I$999,'FEED IN PK2'!G218)</f>
        <v>0</v>
      </c>
      <c r="AG218" s="65">
        <f>SUMIFS('24'!$P$3:$P$1000,'24'!$G$3:$G$1000,'FEED IN PK2'!F218,'24'!$F$3:$F$1000,'FEED IN PK2'!H218,'24'!$I$3:$I$1000,'FEED IN PK2'!G218)</f>
        <v>0</v>
      </c>
      <c r="AH218" s="65">
        <f>SUMIFS('25'!$P$237:$P$1000,'25'!$G$237:$G$1000,'FEED IN PK2'!F218,'25'!$F$237:$F$1000,'FEED IN PK2'!H218,'25'!$I$237:$I$1000,'FEED IN PK2'!G218)</f>
        <v>0</v>
      </c>
      <c r="AI218" s="65">
        <f>SUMIFS('26'!$P$3:$P$1000,'26'!$G$3:$G$1000,'FEED IN PK2'!F218,'26'!$F$3:$F$1000,'FEED IN PK2'!H218,'26'!$I$3:$I$1000,'FEED IN PK2'!G218)</f>
        <v>0</v>
      </c>
      <c r="AJ218" s="65">
        <f>SUMIFS('27'!$P$71:$P$1000,'27'!$G$71:$G$1000,'FEED IN PK2'!F218,'27'!$F$71:$F$1000,'FEED IN PK2'!H218,'27'!$I$71:$I$1000,'FEED IN PK2'!G218)</f>
        <v>0</v>
      </c>
      <c r="AK218" s="65">
        <f>SUMIFS('28'!$P$3:$P$1000,'28'!$G$3:$G$1000,'FEED IN PK2'!F218,'28'!$F$3:$F$1000,'FEED IN PK2'!H218,'28'!$I$3:$I$1000,'FEED IN PK2'!G218)</f>
        <v>0</v>
      </c>
      <c r="AL218" s="65">
        <f>SUMIFS('29'!$P$3:$P$1000,'29'!$G$3:$G$1000,'FEED IN PK2'!F218,'29'!$F$3:$F$1000,'FEED IN PK2'!H218,'29'!$I$3:$I$1000,'FEED IN PK2'!G218)</f>
        <v>0</v>
      </c>
      <c r="AM218" s="65">
        <f>SUMIFS('30'!$P$3:$P$1000,'30'!$G$3:$G$1000,'FEED IN PK2'!F218,'30'!$F$3:$F$1000,'FEED IN PK2'!H218,'30'!$I$3:$I$1000,'FEED IN PK2'!G218)</f>
        <v>0</v>
      </c>
      <c r="AN218" s="65">
        <f>SUMIFS('31'!$P$3:$P$1000,'31'!$G$3:$G$1000,'FEED IN PK2'!F218,'31'!$F$3:$F$1000,'FEED IN PK2'!H218,'31'!$I$3:$I$1000,'FEED IN PK2'!G218)</f>
        <v>0</v>
      </c>
      <c r="AO218" s="67" t="e">
        <f t="shared" si="13"/>
        <v>#VALUE!</v>
      </c>
    </row>
  </sheetData>
  <mergeCells count="10">
    <mergeCell ref="H3:H4"/>
    <mergeCell ref="I3:I4"/>
    <mergeCell ref="J3:AN3"/>
    <mergeCell ref="AO3:AO4"/>
    <mergeCell ref="B3:B4"/>
    <mergeCell ref="C3:C4"/>
    <mergeCell ref="D3:D4"/>
    <mergeCell ref="E3:E4"/>
    <mergeCell ref="F3:F4"/>
    <mergeCell ref="G3:G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D441"/>
  <sheetViews>
    <sheetView zoomScale="80" zoomScaleNormal="80" workbookViewId="0">
      <pane xSplit="9" ySplit="5" topLeftCell="V42" activePane="bottomRight" state="frozen"/>
      <selection pane="topRight" activeCell="I1" sqref="I1"/>
      <selection pane="bottomLeft" activeCell="A6" sqref="A6"/>
      <selection pane="bottomRight" activeCell="G54" sqref="G54"/>
    </sheetView>
  </sheetViews>
  <sheetFormatPr defaultRowHeight="15" x14ac:dyDescent="0.25"/>
  <cols>
    <col min="1" max="1" width="3" customWidth="1"/>
    <col min="2" max="2" width="6.28515625" style="1" customWidth="1"/>
    <col min="3" max="4" width="14.85546875" bestFit="1" customWidth="1"/>
    <col min="5" max="5" width="11.140625" style="1" customWidth="1"/>
    <col min="6" max="6" width="11.7109375" style="1" customWidth="1"/>
    <col min="7" max="7" width="16.7109375" customWidth="1"/>
    <col min="8" max="8" width="14.7109375" style="2" customWidth="1"/>
    <col min="9" max="9" width="9.5703125" customWidth="1"/>
    <col min="10" max="10" width="19.7109375" style="1" customWidth="1"/>
    <col min="11" max="11" width="25" style="1" customWidth="1"/>
    <col min="12" max="12" width="12.42578125" style="248" customWidth="1"/>
    <col min="13" max="13" width="14.5703125" style="248" customWidth="1"/>
    <col min="14" max="14" width="12.42578125" style="221" customWidth="1"/>
    <col min="15" max="15" width="12.42578125" style="248" customWidth="1"/>
    <col min="16" max="16" width="11.85546875" style="248" customWidth="1"/>
    <col min="17" max="19" width="11.28515625" style="248" customWidth="1"/>
    <col min="20" max="20" width="11.85546875" style="248" customWidth="1"/>
    <col min="21" max="21" width="11.85546875" style="221" customWidth="1"/>
    <col min="22" max="23" width="11.85546875" style="248" customWidth="1"/>
    <col min="24" max="24" width="11.42578125" style="248" customWidth="1"/>
    <col min="25" max="25" width="11.42578125" style="275" customWidth="1"/>
    <col min="26" max="26" width="11.5703125" style="248" customWidth="1"/>
    <col min="27" max="27" width="11.85546875" style="248" customWidth="1"/>
    <col min="28" max="28" width="11.85546875" style="221" customWidth="1"/>
    <col min="29" max="31" width="11.85546875" style="248" customWidth="1"/>
    <col min="32" max="33" width="11.42578125" style="248" customWidth="1"/>
    <col min="34" max="35" width="11.85546875" style="248" customWidth="1"/>
    <col min="36" max="36" width="14.5703125" style="248" customWidth="1"/>
    <col min="37" max="39" width="11.85546875" style="248" customWidth="1"/>
    <col min="40" max="40" width="11.28515625" style="248" customWidth="1"/>
    <col min="41" max="41" width="11.85546875" style="248" customWidth="1"/>
    <col min="42" max="42" width="11.28515625" style="248" customWidth="1"/>
    <col min="43" max="43" width="13.85546875" style="51" customWidth="1"/>
    <col min="44" max="44" width="8.85546875" customWidth="1"/>
    <col min="45" max="45" width="8" customWidth="1"/>
    <col min="46" max="46" width="11.5703125" bestFit="1" customWidth="1"/>
    <col min="47" max="47" width="9.28515625" bestFit="1" customWidth="1"/>
    <col min="48" max="48" width="8.5703125" bestFit="1" customWidth="1"/>
    <col min="49" max="49" width="10.7109375" bestFit="1" customWidth="1"/>
    <col min="50" max="50" width="11.42578125" bestFit="1" customWidth="1"/>
  </cols>
  <sheetData>
    <row r="1" spans="2:56" x14ac:dyDescent="0.25">
      <c r="L1" s="248">
        <v>1</v>
      </c>
      <c r="M1" s="248">
        <v>2</v>
      </c>
      <c r="N1" s="221">
        <v>3</v>
      </c>
      <c r="O1" s="248">
        <v>4</v>
      </c>
      <c r="P1" s="248">
        <v>5</v>
      </c>
      <c r="Q1" s="248">
        <v>6</v>
      </c>
      <c r="R1" s="248">
        <v>7</v>
      </c>
      <c r="S1" s="248">
        <v>8</v>
      </c>
      <c r="T1" s="248">
        <v>9</v>
      </c>
      <c r="U1" s="221">
        <v>10</v>
      </c>
      <c r="V1" s="248">
        <v>11</v>
      </c>
      <c r="W1" s="248">
        <v>12</v>
      </c>
      <c r="X1" s="248">
        <v>13</v>
      </c>
      <c r="Y1" s="275">
        <v>14</v>
      </c>
      <c r="Z1" s="248">
        <v>15</v>
      </c>
      <c r="AA1" s="248">
        <v>16</v>
      </c>
      <c r="AB1" s="221">
        <v>17</v>
      </c>
      <c r="AC1" s="248">
        <v>18</v>
      </c>
      <c r="AD1" s="248">
        <v>19</v>
      </c>
      <c r="AE1" s="248">
        <v>20</v>
      </c>
      <c r="AF1" s="248">
        <v>21</v>
      </c>
      <c r="AG1" s="248">
        <v>22</v>
      </c>
      <c r="AH1" s="248">
        <v>23</v>
      </c>
      <c r="AI1" s="248">
        <v>24</v>
      </c>
      <c r="AJ1" s="248">
        <v>25</v>
      </c>
      <c r="AK1" s="248">
        <v>26</v>
      </c>
      <c r="AL1" s="248">
        <v>27</v>
      </c>
      <c r="AM1" s="248">
        <v>28</v>
      </c>
      <c r="AN1" s="248">
        <v>29</v>
      </c>
      <c r="AO1" s="248">
        <v>30</v>
      </c>
      <c r="AP1" s="248">
        <v>31</v>
      </c>
      <c r="AR1" s="248" t="s">
        <v>656</v>
      </c>
      <c r="AY1" s="1" t="s">
        <v>545</v>
      </c>
      <c r="AZ1" s="1" t="s">
        <v>544</v>
      </c>
      <c r="BA1" s="1" t="s">
        <v>547</v>
      </c>
      <c r="BB1" s="1" t="s">
        <v>546</v>
      </c>
      <c r="BC1" s="1" t="s">
        <v>548</v>
      </c>
      <c r="BD1" s="1" t="s">
        <v>549</v>
      </c>
    </row>
    <row r="2" spans="2:56" ht="16.5" customHeight="1" thickBot="1" x14ac:dyDescent="0.3">
      <c r="L2" s="249">
        <f>L5-'1'!$P$2</f>
        <v>0</v>
      </c>
      <c r="M2" s="249">
        <f>M5-'2'!$P$2</f>
        <v>0</v>
      </c>
      <c r="N2" s="255">
        <f>N5-'3'!$P$2</f>
        <v>0</v>
      </c>
      <c r="O2" s="249">
        <f>O5-'4'!$P$2</f>
        <v>0</v>
      </c>
      <c r="P2" s="249">
        <f>P5-'5'!$P$2</f>
        <v>0</v>
      </c>
      <c r="Q2" s="249">
        <f>Q5-'6'!$P$2</f>
        <v>0</v>
      </c>
      <c r="R2" s="249">
        <f>R5-'7'!$P$2</f>
        <v>0</v>
      </c>
      <c r="S2" s="249">
        <f>S5-'8'!$P$2</f>
        <v>0</v>
      </c>
      <c r="T2" s="249">
        <f>T5-'9'!$P$2</f>
        <v>0</v>
      </c>
      <c r="U2" s="255">
        <f>U5-'10'!$P$2</f>
        <v>0</v>
      </c>
      <c r="V2" s="249">
        <f>V5-'11'!$P$2</f>
        <v>0</v>
      </c>
      <c r="W2" s="249">
        <f>W5-'12'!$P$2</f>
        <v>0</v>
      </c>
      <c r="X2" s="249">
        <f>X5-'13'!$P$2</f>
        <v>0</v>
      </c>
      <c r="Y2" s="276">
        <f>Y5-'14'!$P$2</f>
        <v>0</v>
      </c>
      <c r="Z2" s="249">
        <f>Z5-'15'!$P$2</f>
        <v>0</v>
      </c>
      <c r="AA2" s="249">
        <f>AA5-'16'!$P$2</f>
        <v>0</v>
      </c>
      <c r="AB2" s="255">
        <f>AB5-'17'!$P$2</f>
        <v>0</v>
      </c>
      <c r="AC2" s="249">
        <f>AC5-'18'!$P$2</f>
        <v>0</v>
      </c>
      <c r="AD2" s="249">
        <f>AD5-'19'!$P$2</f>
        <v>0</v>
      </c>
      <c r="AE2" s="249">
        <f>AE5-'20'!$P$2</f>
        <v>0</v>
      </c>
      <c r="AF2" s="249">
        <f>AF5-'21'!$P$2</f>
        <v>0</v>
      </c>
      <c r="AG2" s="249">
        <f>AG5-'22'!$P$2</f>
        <v>0</v>
      </c>
      <c r="AH2" s="249">
        <f>AH5-'23'!$P$2</f>
        <v>0</v>
      </c>
      <c r="AI2" s="249">
        <f>AI5-'24'!$P$2</f>
        <v>0</v>
      </c>
      <c r="AJ2" s="249">
        <f>AJ5-'25'!$P$2</f>
        <v>0</v>
      </c>
      <c r="AK2" s="249">
        <f>AK5-'26'!$P$2</f>
        <v>0</v>
      </c>
      <c r="AL2" s="249">
        <f>AL5-'27'!$P$2</f>
        <v>0</v>
      </c>
      <c r="AM2" s="249">
        <f>AM5-'28'!$P$2</f>
        <v>0</v>
      </c>
      <c r="AN2" s="249">
        <f>AN5-'29'!$P$2</f>
        <v>0</v>
      </c>
      <c r="AO2" s="249">
        <f>AO5-'30'!$P$2</f>
        <v>0</v>
      </c>
      <c r="AP2" s="249">
        <f>AP5-'31'!$P$2</f>
        <v>0</v>
      </c>
      <c r="AQ2" s="137">
        <f>SUM(L2:AP2)</f>
        <v>0</v>
      </c>
      <c r="AR2" t="s">
        <v>656</v>
      </c>
      <c r="AT2" s="48"/>
      <c r="AY2" s="78">
        <v>1</v>
      </c>
      <c r="AZ2" s="78">
        <v>2</v>
      </c>
      <c r="BA2" s="78">
        <v>3</v>
      </c>
      <c r="BB2" s="78">
        <v>4</v>
      </c>
      <c r="BC2" s="78">
        <v>5</v>
      </c>
      <c r="BD2" s="78">
        <v>6</v>
      </c>
    </row>
    <row r="3" spans="2:56" ht="15.75" customHeight="1" x14ac:dyDescent="0.25">
      <c r="B3" s="309" t="s">
        <v>0</v>
      </c>
      <c r="C3" s="311" t="s">
        <v>1</v>
      </c>
      <c r="D3" s="311" t="s">
        <v>1</v>
      </c>
      <c r="E3" s="311" t="s">
        <v>260</v>
      </c>
      <c r="F3" s="311" t="s">
        <v>2</v>
      </c>
      <c r="G3" s="314" t="s">
        <v>3</v>
      </c>
      <c r="H3" s="316" t="s">
        <v>4</v>
      </c>
      <c r="I3" s="316" t="s">
        <v>5</v>
      </c>
      <c r="J3" s="316" t="s">
        <v>261</v>
      </c>
      <c r="K3" s="316" t="s">
        <v>262</v>
      </c>
      <c r="L3" s="321" t="s">
        <v>236</v>
      </c>
      <c r="M3" s="321"/>
      <c r="N3" s="321"/>
      <c r="O3" s="321"/>
      <c r="P3" s="321"/>
      <c r="Q3" s="321"/>
      <c r="R3" s="321"/>
      <c r="S3" s="321"/>
      <c r="T3" s="321"/>
      <c r="U3" s="322"/>
      <c r="V3" s="321"/>
      <c r="W3" s="321"/>
      <c r="X3" s="321"/>
      <c r="Y3" s="321"/>
      <c r="Z3" s="321"/>
      <c r="AA3" s="321"/>
      <c r="AB3" s="322"/>
      <c r="AC3" s="321"/>
      <c r="AD3" s="321"/>
      <c r="AE3" s="321"/>
      <c r="AF3" s="321"/>
      <c r="AG3" s="321"/>
      <c r="AH3" s="321"/>
      <c r="AI3" s="321"/>
      <c r="AJ3" s="321"/>
      <c r="AK3" s="321"/>
      <c r="AL3" s="321"/>
      <c r="AM3" s="321"/>
      <c r="AN3" s="321"/>
      <c r="AO3" s="321"/>
      <c r="AP3" s="321"/>
      <c r="AQ3" s="319" t="s">
        <v>237</v>
      </c>
    </row>
    <row r="4" spans="2:56" ht="15.75" x14ac:dyDescent="0.25">
      <c r="B4" s="310"/>
      <c r="C4" s="312"/>
      <c r="D4" s="312"/>
      <c r="E4" s="313"/>
      <c r="F4" s="313"/>
      <c r="G4" s="315" t="s">
        <v>7</v>
      </c>
      <c r="H4" s="317"/>
      <c r="I4" s="317"/>
      <c r="J4" s="317" t="s">
        <v>7</v>
      </c>
      <c r="K4" s="317" t="s">
        <v>7</v>
      </c>
      <c r="L4" s="250">
        <v>1</v>
      </c>
      <c r="M4" s="250">
        <v>2</v>
      </c>
      <c r="N4" s="256">
        <v>3</v>
      </c>
      <c r="O4" s="250">
        <v>4</v>
      </c>
      <c r="P4" s="250">
        <v>5</v>
      </c>
      <c r="Q4" s="250">
        <v>6</v>
      </c>
      <c r="R4" s="250">
        <v>7</v>
      </c>
      <c r="S4" s="250">
        <v>8</v>
      </c>
      <c r="T4" s="250">
        <v>9</v>
      </c>
      <c r="U4" s="256">
        <v>10</v>
      </c>
      <c r="V4" s="250">
        <v>11</v>
      </c>
      <c r="W4" s="250">
        <v>12</v>
      </c>
      <c r="X4" s="250">
        <v>13</v>
      </c>
      <c r="Y4" s="277">
        <v>14</v>
      </c>
      <c r="Z4" s="250">
        <v>15</v>
      </c>
      <c r="AA4" s="250">
        <v>16</v>
      </c>
      <c r="AB4" s="256">
        <v>17</v>
      </c>
      <c r="AC4" s="250">
        <v>18</v>
      </c>
      <c r="AD4" s="250">
        <v>19</v>
      </c>
      <c r="AE4" s="250">
        <v>20</v>
      </c>
      <c r="AF4" s="250">
        <v>21</v>
      </c>
      <c r="AG4" s="250">
        <v>22</v>
      </c>
      <c r="AH4" s="250">
        <v>23</v>
      </c>
      <c r="AI4" s="250">
        <v>24</v>
      </c>
      <c r="AJ4" s="250">
        <v>25</v>
      </c>
      <c r="AK4" s="250">
        <v>26</v>
      </c>
      <c r="AL4" s="250">
        <v>27</v>
      </c>
      <c r="AM4" s="250">
        <v>28</v>
      </c>
      <c r="AN4" s="250">
        <v>29</v>
      </c>
      <c r="AO4" s="250">
        <v>30</v>
      </c>
      <c r="AP4" s="250">
        <v>31</v>
      </c>
      <c r="AQ4" s="320"/>
    </row>
    <row r="5" spans="2:56" ht="18.75" x14ac:dyDescent="0.25">
      <c r="B5" s="60" t="s">
        <v>8</v>
      </c>
      <c r="C5" s="61"/>
      <c r="D5" s="61"/>
      <c r="E5" s="69"/>
      <c r="F5" s="61"/>
      <c r="G5" s="61"/>
      <c r="H5" s="61"/>
      <c r="I5" s="61"/>
      <c r="J5" s="61"/>
      <c r="K5" s="61"/>
      <c r="L5" s="251">
        <f t="shared" ref="L5:AO5" si="0">SUM(L6:L429)</f>
        <v>0</v>
      </c>
      <c r="M5" s="251">
        <f t="shared" si="0"/>
        <v>1305150</v>
      </c>
      <c r="N5" s="257">
        <f t="shared" si="0"/>
        <v>1403925</v>
      </c>
      <c r="O5" s="251">
        <f t="shared" si="0"/>
        <v>1362125</v>
      </c>
      <c r="P5" s="251">
        <f t="shared" si="0"/>
        <v>1717550</v>
      </c>
      <c r="Q5" s="251">
        <f t="shared" si="0"/>
        <v>1555175</v>
      </c>
      <c r="R5" s="251">
        <f t="shared" si="0"/>
        <v>1585700</v>
      </c>
      <c r="S5" s="251">
        <f t="shared" si="0"/>
        <v>1725650</v>
      </c>
      <c r="T5" s="251">
        <f t="shared" si="0"/>
        <v>1671825</v>
      </c>
      <c r="U5" s="257">
        <f t="shared" si="0"/>
        <v>1976700</v>
      </c>
      <c r="V5" s="251">
        <f t="shared" si="0"/>
        <v>1675650</v>
      </c>
      <c r="W5" s="251">
        <f t="shared" si="0"/>
        <v>1329825</v>
      </c>
      <c r="X5" s="251">
        <f t="shared" si="0"/>
        <v>1593450</v>
      </c>
      <c r="Y5" s="278">
        <f t="shared" si="0"/>
        <v>1642675</v>
      </c>
      <c r="Z5" s="251">
        <f t="shared" si="0"/>
        <v>1624900</v>
      </c>
      <c r="AA5" s="251">
        <f t="shared" si="0"/>
        <v>1829040</v>
      </c>
      <c r="AB5" s="257">
        <f t="shared" si="0"/>
        <v>791275</v>
      </c>
      <c r="AC5" s="251">
        <f t="shared" ref="AC5" si="1">SUM(AC6:AC429)</f>
        <v>0</v>
      </c>
      <c r="AD5" s="251">
        <f t="shared" si="0"/>
        <v>0</v>
      </c>
      <c r="AE5" s="251">
        <f t="shared" ref="AE5:AF5" si="2">SUM(AE6:AE429)</f>
        <v>0</v>
      </c>
      <c r="AF5" s="251">
        <f t="shared" si="2"/>
        <v>0</v>
      </c>
      <c r="AG5" s="251">
        <f t="shared" si="0"/>
        <v>0</v>
      </c>
      <c r="AH5" s="251">
        <f t="shared" si="0"/>
        <v>0</v>
      </c>
      <c r="AI5" s="251">
        <f t="shared" si="0"/>
        <v>0</v>
      </c>
      <c r="AJ5" s="251">
        <f t="shared" si="0"/>
        <v>0</v>
      </c>
      <c r="AK5" s="251">
        <f t="shared" si="0"/>
        <v>0</v>
      </c>
      <c r="AL5" s="251">
        <f t="shared" si="0"/>
        <v>0</v>
      </c>
      <c r="AM5" s="251">
        <f t="shared" si="0"/>
        <v>0</v>
      </c>
      <c r="AN5" s="251">
        <f t="shared" si="0"/>
        <v>0</v>
      </c>
      <c r="AO5" s="251">
        <f t="shared" si="0"/>
        <v>0</v>
      </c>
      <c r="AP5" s="251">
        <f>SUM(AP6:AP430)</f>
        <v>0</v>
      </c>
      <c r="AQ5" s="66">
        <f t="shared" ref="AQ5:AQ73" si="3">SUM(L5:AP5)</f>
        <v>24790615</v>
      </c>
      <c r="AT5" t="s">
        <v>263</v>
      </c>
      <c r="AU5" t="s">
        <v>264</v>
      </c>
      <c r="AW5" t="s">
        <v>639</v>
      </c>
      <c r="AX5" t="s">
        <v>640</v>
      </c>
    </row>
    <row r="6" spans="2:56" ht="15.75" x14ac:dyDescent="0.25">
      <c r="B6" s="5">
        <v>1</v>
      </c>
      <c r="C6" s="6">
        <v>126</v>
      </c>
      <c r="D6" s="6">
        <v>126</v>
      </c>
      <c r="E6" s="73" t="s">
        <v>265</v>
      </c>
      <c r="F6" s="7" t="s">
        <v>10</v>
      </c>
      <c r="G6" s="15">
        <v>25</v>
      </c>
      <c r="H6" s="4">
        <v>126</v>
      </c>
      <c r="I6" s="9"/>
      <c r="J6" s="15" t="str">
        <f>CONCATENATE(H6,I6,G6)</f>
        <v>12625</v>
      </c>
      <c r="K6" s="15" t="str">
        <f>CONCATENATE(C6,E6)</f>
        <v>126120500</v>
      </c>
      <c r="L6" s="205">
        <f>SUMIF('1'!$A$3:$A$500,'TOTAL FEED'!$J6,'1'!$P$3:$P$1000)</f>
        <v>0</v>
      </c>
      <c r="M6" s="205">
        <f>SUMIF('2'!$A$3:$A$500,'TOTAL FEED'!$J6,'2'!$P$3:$P$1000)</f>
        <v>0</v>
      </c>
      <c r="N6" s="258">
        <f>SUMIF('3'!$A$3:$A$500,'TOTAL FEED'!$J6,'3'!$P$3:$P$1000)</f>
        <v>0</v>
      </c>
      <c r="O6" s="205">
        <f>SUMIF('4'!$A$3:$A$500,'TOTAL FEED'!$J6,'4'!$P$3:$P$1000)</f>
        <v>0</v>
      </c>
      <c r="P6" s="205">
        <f>SUMIF('5'!$A$3:$A$500,'TOTAL FEED'!$J6,'5'!$P$3:$P$1000)</f>
        <v>0</v>
      </c>
      <c r="Q6" s="205">
        <f>SUMIF('6'!$A$3:$A$500,'TOTAL FEED'!$J6,'6'!$P$3:$P$1000)</f>
        <v>0</v>
      </c>
      <c r="R6" s="205">
        <f>SUMIF('7'!$A$3:$A$500,'TOTAL FEED'!$J6,'7'!$P$3:$P$1000)</f>
        <v>0</v>
      </c>
      <c r="S6" s="205">
        <f>SUMIF('8'!$A$3:$A$500,'TOTAL FEED'!$J6,'8'!$P$3:$P$1000)</f>
        <v>0</v>
      </c>
      <c r="T6" s="205">
        <f>SUMIF('9'!$A$3:$A$500,'TOTAL FEED'!$J6,'9'!$P$3:$P$1000)</f>
        <v>0</v>
      </c>
      <c r="U6" s="205">
        <f>SUMIF('10'!$A$3:$A$500,'TOTAL FEED'!$J6,'10'!$P$3:$P$1000)</f>
        <v>0</v>
      </c>
      <c r="V6" s="205">
        <f>SUMIF('11'!$A$3:$A$500,'TOTAL FEED'!$J6,'11'!$P$3:$P$1000)</f>
        <v>0</v>
      </c>
      <c r="W6" s="205">
        <f>SUMIF('12'!$A$3:$A$500,'TOTAL FEED'!$J6,'12'!$P$3:$P$1000)</f>
        <v>0</v>
      </c>
      <c r="X6" s="205">
        <f>SUMIF('13'!$A$3:$A$500,'TOTAL FEED'!$J6,'13'!$P$3:$P$1000)</f>
        <v>0</v>
      </c>
      <c r="Y6" s="272">
        <f>SUMIF('14'!$A$3:$A$500,'TOTAL FEED'!$J6,'14'!$P$3:$P$1000)</f>
        <v>0</v>
      </c>
      <c r="Z6" s="205">
        <f>SUMIF('15'!$A$3:$A$500,'TOTAL FEED'!$J6,'15'!$P$3:$P$1000)</f>
        <v>0</v>
      </c>
      <c r="AA6" s="205">
        <f>SUMIF('16'!$A$3:$A$500,'TOTAL FEED'!$J6,'16'!$P$3:$P$1000)</f>
        <v>0</v>
      </c>
      <c r="AB6" s="205">
        <f>SUMIF('17'!$A$3:$A$500,'TOTAL FEED'!$J6,'17'!$P$3:$P$1000)</f>
        <v>0</v>
      </c>
      <c r="AC6" s="205">
        <f>SUMIF('18'!$A$3:$A$500,'TOTAL FEED'!$J6,'18'!$P$3:$P$1000)</f>
        <v>0</v>
      </c>
      <c r="AD6" s="205">
        <f>SUMIF('19'!$A$3:$A$500,'TOTAL FEED'!$J6,'19'!$P$3:$P$1000)</f>
        <v>0</v>
      </c>
      <c r="AE6" s="205">
        <f>SUMIF('20'!$A$3:$A$500,'TOTAL FEED'!$J6,'20'!$P$3:$P$1000)</f>
        <v>0</v>
      </c>
      <c r="AF6" s="205">
        <f>SUMIF('21'!$A$3:$A$500,'TOTAL FEED'!$J6,'21'!$P$3:$P$1000)</f>
        <v>0</v>
      </c>
      <c r="AG6" s="205">
        <f>SUMIF('22'!$A$3:$A$500,'TOTAL FEED'!$J6,'22'!$P$3:$P$1000)</f>
        <v>0</v>
      </c>
      <c r="AH6" s="205">
        <f>SUMIF('23'!$A$3:$A$500,'TOTAL FEED'!$J6,'23'!$P$3:$P$1000)</f>
        <v>0</v>
      </c>
      <c r="AI6" s="205">
        <f>SUMIF('24'!$A$3:$A$500,'TOTAL FEED'!$J6,'24'!$P$3:$P$1000)</f>
        <v>0</v>
      </c>
      <c r="AJ6" s="205">
        <f>SUMIF('25'!$A$3:$A$500,'TOTAL FEED'!$J6,'25'!$P$3:$P$1000)</f>
        <v>0</v>
      </c>
      <c r="AK6" s="205">
        <f>SUMIF('26'!$A$3:$A$500,'TOTAL FEED'!$J6,'26'!$P$3:$P$1000)</f>
        <v>0</v>
      </c>
      <c r="AL6" s="205">
        <f>SUMIF('27'!$A$3:$A$500,'TOTAL FEED'!$J6,'27'!$P$3:$P$1000)</f>
        <v>0</v>
      </c>
      <c r="AM6" s="205">
        <f>SUMIF('28'!$A$3:$A$500,'TOTAL FEED'!$J6,'28'!$P$3:$P$1000)</f>
        <v>0</v>
      </c>
      <c r="AN6" s="205">
        <f>SUMIF('29'!$A$3:$A$500,'TOTAL FEED'!$J6,'29'!$P$3:$P$1000)</f>
        <v>0</v>
      </c>
      <c r="AO6" s="205">
        <f>SUMIF('30'!$A$3:$A$500,'TOTAL FEED'!$J6,'30'!$P$3:$P$1000)</f>
        <v>0</v>
      </c>
      <c r="AP6" s="205">
        <f>SUMIF('31'!$A$3:$A$500,'TOTAL FEED'!$J6,'31'!$P$3:$P$1000)</f>
        <v>0</v>
      </c>
      <c r="AQ6" s="50">
        <f t="shared" si="3"/>
        <v>0</v>
      </c>
      <c r="AS6">
        <v>8</v>
      </c>
      <c r="AT6">
        <f>SUMIF('PHAN LOAI'!$Q$5:$Q$410,K6,'PHAN LOAI'!$D$5:$D$410)</f>
        <v>0</v>
      </c>
      <c r="AU6">
        <f>SUMIF('SAN LUONG'!$AL$4:$AL$311,K6,'SAN LUONG'!$AJ$4:$AJ$311)</f>
        <v>0</v>
      </c>
      <c r="AV6">
        <f>AT6+AU6</f>
        <v>0</v>
      </c>
      <c r="AW6">
        <f>IF(COUNTIF('PHAN LOAI'!C:C, E6) &gt; 0, 1, 0)</f>
        <v>1</v>
      </c>
      <c r="AX6">
        <f>IF(COUNTIF('SAN LUONG'!D:D, E6) &gt; 0, 1, 0)</f>
        <v>0</v>
      </c>
    </row>
    <row r="7" spans="2:56" ht="15.75" x14ac:dyDescent="0.25">
      <c r="B7" s="5">
        <v>2</v>
      </c>
      <c r="C7" s="6" t="s">
        <v>9</v>
      </c>
      <c r="D7" s="6" t="s">
        <v>9</v>
      </c>
      <c r="E7" s="73"/>
      <c r="F7" s="7" t="s">
        <v>10</v>
      </c>
      <c r="G7" s="15">
        <v>25</v>
      </c>
      <c r="H7" s="4" t="s">
        <v>9</v>
      </c>
      <c r="I7" s="9"/>
      <c r="J7" s="15" t="str">
        <f t="shared" ref="J7:J76" si="4">CONCATENATE(H7,I7,G7)</f>
        <v>150S25</v>
      </c>
      <c r="K7" s="15" t="str">
        <f t="shared" ref="K7:K76" si="5">CONCATENATE(C7,E7)</f>
        <v>150S</v>
      </c>
      <c r="L7" s="205">
        <f>SUMIF('1'!$A$3:$A$500,'TOTAL FEED'!$J7,'1'!$P$3:$P$1000)</f>
        <v>0</v>
      </c>
      <c r="M7" s="205">
        <f>SUMIF('2'!$A$3:$A$500,'TOTAL FEED'!$J7,'2'!$P$3:$P$1000)</f>
        <v>0</v>
      </c>
      <c r="N7" s="258">
        <f>SUMIF('3'!$A$3:$A$500,'TOTAL FEED'!$J7,'3'!$P$3:$P$1000)</f>
        <v>0</v>
      </c>
      <c r="O7" s="205">
        <f>SUMIF('4'!$A$3:$A$500,'TOTAL FEED'!$J7,'4'!$P$3:$P$1000)</f>
        <v>0</v>
      </c>
      <c r="P7" s="205">
        <f>SUMIF('5'!$A$3:$A$500,'TOTAL FEED'!$J7,'5'!$P$3:$P$1000)</f>
        <v>0</v>
      </c>
      <c r="Q7" s="205">
        <f>SUMIF('6'!$A$3:$A$500,'TOTAL FEED'!$J7,'6'!$P$3:$P$1000)</f>
        <v>0</v>
      </c>
      <c r="R7" s="205">
        <f>SUMIF('7'!$A$3:$A$500,'TOTAL FEED'!$J7,'7'!$P$3:$P$1000)</f>
        <v>0</v>
      </c>
      <c r="S7" s="205">
        <f>SUMIF('8'!$A$3:$A$500,'TOTAL FEED'!$J7,'8'!$P$3:$P$1000)</f>
        <v>0</v>
      </c>
      <c r="T7" s="205">
        <f>SUMIF('9'!$A$3:$A$500,'TOTAL FEED'!$J7,'9'!$P$3:$P$1000)</f>
        <v>0</v>
      </c>
      <c r="U7" s="205">
        <f>SUMIF('10'!$A$3:$A$500,'TOTAL FEED'!$J7,'10'!$P$3:$P$1000)</f>
        <v>0</v>
      </c>
      <c r="V7" s="205">
        <f>SUMIF('11'!$A$3:$A$500,'TOTAL FEED'!$J7,'11'!$P$3:$P$1000)</f>
        <v>0</v>
      </c>
      <c r="W7" s="205">
        <f>SUMIF('12'!$A$3:$A$500,'TOTAL FEED'!$J7,'12'!$P$3:$P$1000)</f>
        <v>0</v>
      </c>
      <c r="X7" s="205">
        <f>SUMIF('13'!$A$3:$A$500,'TOTAL FEED'!$J7,'13'!$P$3:$P$1000)</f>
        <v>0</v>
      </c>
      <c r="Y7" s="272">
        <f>SUMIF('14'!$A$3:$A$500,'TOTAL FEED'!$J7,'14'!$P$3:$P$1000)</f>
        <v>0</v>
      </c>
      <c r="Z7" s="205">
        <f>SUMIF('15'!$A$3:$A$500,'TOTAL FEED'!$J7,'15'!$P$3:$P$1000)</f>
        <v>0</v>
      </c>
      <c r="AA7" s="205">
        <f>SUMIF('16'!$A$3:$A$500,'TOTAL FEED'!$J7,'16'!$P$3:$P$1000)</f>
        <v>0</v>
      </c>
      <c r="AB7" s="205">
        <f>SUMIF('17'!$A$3:$A$500,'TOTAL FEED'!$J7,'17'!$P$3:$P$1000)</f>
        <v>0</v>
      </c>
      <c r="AC7" s="205">
        <f>SUMIF('18'!$A$3:$A$500,'TOTAL FEED'!$J7,'18'!$P$3:$P$1000)</f>
        <v>0</v>
      </c>
      <c r="AD7" s="205">
        <f>SUMIF('19'!$A$3:$A$500,'TOTAL FEED'!$J7,'19'!$P$3:$P$1000)</f>
        <v>0</v>
      </c>
      <c r="AE7" s="205">
        <f>SUMIF('20'!$A$3:$A$500,'TOTAL FEED'!$J7,'20'!$P$3:$P$1000)</f>
        <v>0</v>
      </c>
      <c r="AF7" s="205">
        <f>SUMIF('21'!$A$3:$A$500,'TOTAL FEED'!$J7,'21'!$P$3:$P$1000)</f>
        <v>0</v>
      </c>
      <c r="AG7" s="205">
        <f>SUMIF('22'!$A$3:$A$500,'TOTAL FEED'!$J7,'22'!$P$3:$P$1000)</f>
        <v>0</v>
      </c>
      <c r="AH7" s="205">
        <f>SUMIF('23'!$A$3:$A$500,'TOTAL FEED'!$J7,'23'!$P$3:$P$1000)</f>
        <v>0</v>
      </c>
      <c r="AI7" s="205">
        <f>SUMIF('24'!$A$3:$A$500,'TOTAL FEED'!$J7,'24'!$P$3:$P$1000)</f>
        <v>0</v>
      </c>
      <c r="AJ7" s="205">
        <f>SUMIF('25'!$A$3:$A$500,'TOTAL FEED'!$J7,'25'!$P$3:$P$1000)</f>
        <v>0</v>
      </c>
      <c r="AK7" s="205">
        <f>SUMIF('26'!$A$3:$A$500,'TOTAL FEED'!$J7,'26'!$P$3:$P$1000)</f>
        <v>0</v>
      </c>
      <c r="AL7" s="205">
        <f>SUMIF('27'!$A$3:$A$500,'TOTAL FEED'!$J7,'27'!$P$3:$P$1000)</f>
        <v>0</v>
      </c>
      <c r="AM7" s="205">
        <f>SUMIF('28'!$A$3:$A$500,'TOTAL FEED'!$J7,'28'!$P$3:$P$1000)</f>
        <v>0</v>
      </c>
      <c r="AN7" s="205">
        <f>SUMIF('29'!$A$3:$A$500,'TOTAL FEED'!$J7,'29'!$P$3:$P$1000)</f>
        <v>0</v>
      </c>
      <c r="AO7" s="205">
        <f>SUMIF('30'!$A$3:$A$500,'TOTAL FEED'!$J7,'30'!$P$3:$P$1000)</f>
        <v>0</v>
      </c>
      <c r="AP7" s="205">
        <f>SUMIF('31'!$A$3:$A$500,'TOTAL FEED'!$J7,'31'!$P$3:$P$1000)</f>
        <v>0</v>
      </c>
      <c r="AQ7" s="50">
        <f t="shared" si="3"/>
        <v>0</v>
      </c>
      <c r="AS7">
        <v>8</v>
      </c>
      <c r="AT7">
        <f>SUMIF('PHAN LOAI'!$Q$5:$Q$410,K7,'PHAN LOAI'!$D$5:$D$410)</f>
        <v>0</v>
      </c>
      <c r="AU7">
        <f>SUMIF('SAN LUONG'!$AL$4:$AL$311,K7,'SAN LUONG'!$AJ$4:$AJ$311)</f>
        <v>0</v>
      </c>
      <c r="AV7">
        <f t="shared" ref="AV7:AV75" si="6">AT7+AU7</f>
        <v>0</v>
      </c>
      <c r="AW7">
        <f>IF(COUNTIF('PHAN LOAI'!C:C, E7) &gt; 0, 1, 0)</f>
        <v>0</v>
      </c>
      <c r="AX7">
        <f>IF(COUNTIF('SAN LUONG'!D:D, E7) &gt; 0, 1, 0)</f>
        <v>1</v>
      </c>
    </row>
    <row r="8" spans="2:56" ht="15.75" x14ac:dyDescent="0.25">
      <c r="B8" s="5">
        <v>3</v>
      </c>
      <c r="C8" s="6">
        <v>151</v>
      </c>
      <c r="D8" s="6">
        <v>151</v>
      </c>
      <c r="E8" s="73"/>
      <c r="F8" s="7" t="s">
        <v>10</v>
      </c>
      <c r="G8" s="15">
        <v>25</v>
      </c>
      <c r="H8" s="4">
        <v>151</v>
      </c>
      <c r="I8" s="9"/>
      <c r="J8" s="15" t="str">
        <f t="shared" si="4"/>
        <v>15125</v>
      </c>
      <c r="K8" s="15" t="str">
        <f t="shared" si="5"/>
        <v>151</v>
      </c>
      <c r="L8" s="205">
        <f>SUMIF('1'!$A$3:$A$500,'TOTAL FEED'!$J8,'1'!$P$3:$P$1000)</f>
        <v>0</v>
      </c>
      <c r="M8" s="205">
        <f>SUMIF('2'!$A$3:$A$500,'TOTAL FEED'!$J8,'2'!$P$3:$P$1000)</f>
        <v>0</v>
      </c>
      <c r="N8" s="258">
        <f>SUMIF('3'!$A$3:$A$500,'TOTAL FEED'!$J8,'3'!$P$3:$P$1000)</f>
        <v>0</v>
      </c>
      <c r="O8" s="205">
        <f>SUMIF('4'!$A$3:$A$500,'TOTAL FEED'!$J8,'4'!$P$3:$P$1000)</f>
        <v>0</v>
      </c>
      <c r="P8" s="205">
        <f>SUMIF('5'!$A$3:$A$500,'TOTAL FEED'!$J8,'5'!$P$3:$P$1000)</f>
        <v>0</v>
      </c>
      <c r="Q8" s="205">
        <f>SUMIF('6'!$A$3:$A$500,'TOTAL FEED'!$J8,'6'!$P$3:$P$1000)</f>
        <v>0</v>
      </c>
      <c r="R8" s="205">
        <f>SUMIF('7'!$A$3:$A$500,'TOTAL FEED'!$J8,'7'!$P$3:$P$1000)</f>
        <v>0</v>
      </c>
      <c r="S8" s="205">
        <f>SUMIF('8'!$A$3:$A$500,'TOTAL FEED'!$J8,'8'!$P$3:$P$1000)</f>
        <v>0</v>
      </c>
      <c r="T8" s="205">
        <f>SUMIF('9'!$A$3:$A$500,'TOTAL FEED'!$J8,'9'!$P$3:$P$1000)</f>
        <v>0</v>
      </c>
      <c r="U8" s="205">
        <f>SUMIF('10'!$A$3:$A$500,'TOTAL FEED'!$J8,'10'!$P$3:$P$1000)</f>
        <v>0</v>
      </c>
      <c r="V8" s="205">
        <f>SUMIF('11'!$A$3:$A$500,'TOTAL FEED'!$J8,'11'!$P$3:$P$1000)</f>
        <v>0</v>
      </c>
      <c r="W8" s="205">
        <f>SUMIF('12'!$A$3:$A$500,'TOTAL FEED'!$J8,'12'!$P$3:$P$1000)</f>
        <v>0</v>
      </c>
      <c r="X8" s="205">
        <f>SUMIF('13'!$A$3:$A$500,'TOTAL FEED'!$J8,'13'!$P$3:$P$1000)</f>
        <v>0</v>
      </c>
      <c r="Y8" s="272">
        <f>SUMIF('14'!$A$3:$A$500,'TOTAL FEED'!$J8,'14'!$P$3:$P$1000)</f>
        <v>0</v>
      </c>
      <c r="Z8" s="205">
        <f>SUMIF('15'!$A$3:$A$500,'TOTAL FEED'!$J8,'15'!$P$3:$P$1000)</f>
        <v>0</v>
      </c>
      <c r="AA8" s="205">
        <f>SUMIF('16'!$A$3:$A$500,'TOTAL FEED'!$J8,'16'!$P$3:$P$1000)</f>
        <v>0</v>
      </c>
      <c r="AB8" s="205">
        <f>SUMIF('17'!$A$3:$A$500,'TOTAL FEED'!$J8,'17'!$P$3:$P$1000)</f>
        <v>0</v>
      </c>
      <c r="AC8" s="205">
        <f>SUMIF('18'!$A$3:$A$500,'TOTAL FEED'!$J8,'18'!$P$3:$P$1000)</f>
        <v>0</v>
      </c>
      <c r="AD8" s="205">
        <f>SUMIF('19'!$A$3:$A$500,'TOTAL FEED'!$J8,'19'!$P$3:$P$1000)</f>
        <v>0</v>
      </c>
      <c r="AE8" s="205">
        <f>SUMIF('20'!$A$3:$A$500,'TOTAL FEED'!$J8,'20'!$P$3:$P$1000)</f>
        <v>0</v>
      </c>
      <c r="AF8" s="205">
        <f>SUMIF('21'!$A$3:$A$500,'TOTAL FEED'!$J8,'21'!$P$3:$P$1000)</f>
        <v>0</v>
      </c>
      <c r="AG8" s="205">
        <f>SUMIF('22'!$A$3:$A$500,'TOTAL FEED'!$J8,'22'!$P$3:$P$1000)</f>
        <v>0</v>
      </c>
      <c r="AH8" s="205">
        <f>SUMIF('23'!$A$3:$A$500,'TOTAL FEED'!$J8,'23'!$P$3:$P$1000)</f>
        <v>0</v>
      </c>
      <c r="AI8" s="205">
        <f>SUMIF('24'!$A$3:$A$500,'TOTAL FEED'!$J8,'24'!$P$3:$P$1000)</f>
        <v>0</v>
      </c>
      <c r="AJ8" s="205">
        <f>SUMIF('25'!$A$3:$A$500,'TOTAL FEED'!$J8,'25'!$P$3:$P$1000)</f>
        <v>0</v>
      </c>
      <c r="AK8" s="205">
        <f>SUMIF('26'!$A$3:$A$500,'TOTAL FEED'!$J8,'26'!$P$3:$P$1000)</f>
        <v>0</v>
      </c>
      <c r="AL8" s="205">
        <f>SUMIF('27'!$A$3:$A$500,'TOTAL FEED'!$J8,'27'!$P$3:$P$1000)</f>
        <v>0</v>
      </c>
      <c r="AM8" s="205">
        <f>SUMIF('28'!$A$3:$A$500,'TOTAL FEED'!$J8,'28'!$P$3:$P$1000)</f>
        <v>0</v>
      </c>
      <c r="AN8" s="205">
        <f>SUMIF('29'!$A$3:$A$500,'TOTAL FEED'!$J8,'29'!$P$3:$P$1000)</f>
        <v>0</v>
      </c>
      <c r="AO8" s="205">
        <f>SUMIF('30'!$A$3:$A$500,'TOTAL FEED'!$J8,'30'!$P$3:$P$1000)</f>
        <v>0</v>
      </c>
      <c r="AP8" s="205">
        <f>SUMIF('31'!$A$3:$A$500,'TOTAL FEED'!$J8,'31'!$P$3:$P$1000)</f>
        <v>0</v>
      </c>
      <c r="AQ8" s="50">
        <f t="shared" si="3"/>
        <v>0</v>
      </c>
      <c r="AS8">
        <v>8</v>
      </c>
      <c r="AT8">
        <f>SUMIF('PHAN LOAI'!$Q$5:$Q$410,K8,'PHAN LOAI'!$D$5:$D$410)</f>
        <v>0</v>
      </c>
      <c r="AU8">
        <f>SUMIF('SAN LUONG'!$AL$4:$AL$311,K8,'SAN LUONG'!$AJ$4:$AJ$311)</f>
        <v>0</v>
      </c>
      <c r="AV8">
        <f t="shared" si="6"/>
        <v>0</v>
      </c>
      <c r="AW8">
        <f>IF(COUNTIF('PHAN LOAI'!C:C, E8) &gt; 0, 1, 0)</f>
        <v>0</v>
      </c>
      <c r="AX8">
        <f>IF(COUNTIF('SAN LUONG'!D:D, E8) &gt; 0, 1, 0)</f>
        <v>1</v>
      </c>
    </row>
    <row r="9" spans="2:56" ht="15.75" x14ac:dyDescent="0.25">
      <c r="B9" s="5">
        <v>4</v>
      </c>
      <c r="C9" s="6" t="s">
        <v>12</v>
      </c>
      <c r="D9" s="6" t="s">
        <v>12</v>
      </c>
      <c r="E9" s="73"/>
      <c r="F9" s="7" t="s">
        <v>10</v>
      </c>
      <c r="G9" s="15">
        <v>25</v>
      </c>
      <c r="H9" s="4" t="s">
        <v>12</v>
      </c>
      <c r="I9" s="9"/>
      <c r="J9" s="15" t="str">
        <f t="shared" si="4"/>
        <v>157M25</v>
      </c>
      <c r="K9" s="15" t="str">
        <f t="shared" si="5"/>
        <v>157M</v>
      </c>
      <c r="L9" s="205">
        <f>SUMIF('1'!$A$3:$A$500,'TOTAL FEED'!$J9,'1'!$P$3:$P$1000)</f>
        <v>0</v>
      </c>
      <c r="M9" s="205">
        <f>SUMIF('2'!$A$3:$A$500,'TOTAL FEED'!$J9,'2'!$P$3:$P$1000)</f>
        <v>0</v>
      </c>
      <c r="N9" s="258">
        <f>SUMIF('3'!$A$3:$A$500,'TOTAL FEED'!$J9,'3'!$P$3:$P$1000)</f>
        <v>0</v>
      </c>
      <c r="O9" s="205">
        <f>SUMIF('4'!$A$3:$A$500,'TOTAL FEED'!$J9,'4'!$P$3:$P$1000)</f>
        <v>0</v>
      </c>
      <c r="P9" s="205">
        <f>SUMIF('5'!$A$3:$A$500,'TOTAL FEED'!$J9,'5'!$P$3:$P$1000)</f>
        <v>0</v>
      </c>
      <c r="Q9" s="205">
        <f>SUMIF('6'!$A$3:$A$500,'TOTAL FEED'!$J9,'6'!$P$3:$P$1000)</f>
        <v>0</v>
      </c>
      <c r="R9" s="205">
        <f>SUMIF('7'!$A$3:$A$500,'TOTAL FEED'!$J9,'7'!$P$3:$P$1000)</f>
        <v>0</v>
      </c>
      <c r="S9" s="205">
        <f>SUMIF('8'!$A$3:$A$500,'TOTAL FEED'!$J9,'8'!$P$3:$P$1000)</f>
        <v>0</v>
      </c>
      <c r="T9" s="205">
        <f>SUMIF('9'!$A$3:$A$500,'TOTAL FEED'!$J9,'9'!$P$3:$P$1000)</f>
        <v>0</v>
      </c>
      <c r="U9" s="205">
        <f>SUMIF('10'!$A$3:$A$500,'TOTAL FEED'!$J9,'10'!$P$3:$P$1000)</f>
        <v>0</v>
      </c>
      <c r="V9" s="205">
        <f>SUMIF('11'!$A$3:$A$500,'TOTAL FEED'!$J9,'11'!$P$3:$P$1000)</f>
        <v>0</v>
      </c>
      <c r="W9" s="205">
        <f>SUMIF('12'!$A$3:$A$500,'TOTAL FEED'!$J9,'12'!$P$3:$P$1000)</f>
        <v>0</v>
      </c>
      <c r="X9" s="205">
        <f>SUMIF('13'!$A$3:$A$500,'TOTAL FEED'!$J9,'13'!$P$3:$P$1000)</f>
        <v>0</v>
      </c>
      <c r="Y9" s="272">
        <f>SUMIF('14'!$A$3:$A$500,'TOTAL FEED'!$J9,'14'!$P$3:$P$1000)</f>
        <v>0</v>
      </c>
      <c r="Z9" s="205">
        <f>SUMIF('15'!$A$3:$A$500,'TOTAL FEED'!$J9,'15'!$P$3:$P$1000)</f>
        <v>0</v>
      </c>
      <c r="AA9" s="205">
        <f>SUMIF('16'!$A$3:$A$500,'TOTAL FEED'!$J9,'16'!$P$3:$P$1000)</f>
        <v>0</v>
      </c>
      <c r="AB9" s="205">
        <f>SUMIF('17'!$A$3:$A$500,'TOTAL FEED'!$J9,'17'!$P$3:$P$1000)</f>
        <v>0</v>
      </c>
      <c r="AC9" s="205">
        <f>SUMIF('18'!$A$3:$A$500,'TOTAL FEED'!$J9,'18'!$P$3:$P$1000)</f>
        <v>0</v>
      </c>
      <c r="AD9" s="205">
        <f>SUMIF('19'!$A$3:$A$500,'TOTAL FEED'!$J9,'19'!$P$3:$P$1000)</f>
        <v>0</v>
      </c>
      <c r="AE9" s="205">
        <f>SUMIF('20'!$A$3:$A$500,'TOTAL FEED'!$J9,'20'!$P$3:$P$1000)</f>
        <v>0</v>
      </c>
      <c r="AF9" s="205">
        <f>SUMIF('21'!$A$3:$A$500,'TOTAL FEED'!$J9,'21'!$P$3:$P$1000)</f>
        <v>0</v>
      </c>
      <c r="AG9" s="205">
        <f>SUMIF('22'!$A$3:$A$500,'TOTAL FEED'!$J9,'22'!$P$3:$P$1000)</f>
        <v>0</v>
      </c>
      <c r="AH9" s="205">
        <f>SUMIF('23'!$A$3:$A$500,'TOTAL FEED'!$J9,'23'!$P$3:$P$1000)</f>
        <v>0</v>
      </c>
      <c r="AI9" s="205">
        <f>SUMIF('24'!$A$3:$A$500,'TOTAL FEED'!$J9,'24'!$P$3:$P$1000)</f>
        <v>0</v>
      </c>
      <c r="AJ9" s="205">
        <f>SUMIF('25'!$A$3:$A$500,'TOTAL FEED'!$J9,'25'!$P$3:$P$1000)</f>
        <v>0</v>
      </c>
      <c r="AK9" s="205">
        <f>SUMIF('26'!$A$3:$A$500,'TOTAL FEED'!$J9,'26'!$P$3:$P$1000)</f>
        <v>0</v>
      </c>
      <c r="AL9" s="205">
        <f>SUMIF('27'!$A$3:$A$500,'TOTAL FEED'!$J9,'27'!$P$3:$P$1000)</f>
        <v>0</v>
      </c>
      <c r="AM9" s="205">
        <f>SUMIF('28'!$A$3:$A$500,'TOTAL FEED'!$J9,'28'!$P$3:$P$1000)</f>
        <v>0</v>
      </c>
      <c r="AN9" s="205">
        <f>SUMIF('29'!$A$3:$A$500,'TOTAL FEED'!$J9,'29'!$P$3:$P$1000)</f>
        <v>0</v>
      </c>
      <c r="AO9" s="205">
        <f>SUMIF('30'!$A$3:$A$500,'TOTAL FEED'!$J9,'30'!$P$3:$P$1000)</f>
        <v>0</v>
      </c>
      <c r="AP9" s="205">
        <f>SUMIF('31'!$A$3:$A$500,'TOTAL FEED'!$J9,'31'!$P$3:$P$1000)</f>
        <v>0</v>
      </c>
      <c r="AQ9" s="50">
        <f t="shared" si="3"/>
        <v>0</v>
      </c>
      <c r="AS9">
        <v>8</v>
      </c>
      <c r="AT9">
        <f>SUMIF('PHAN LOAI'!$Q$5:$Q$410,K9,'PHAN LOAI'!$D$5:$D$410)</f>
        <v>0</v>
      </c>
      <c r="AU9">
        <f>SUMIF('SAN LUONG'!$AL$4:$AL$311,K9,'SAN LUONG'!$AJ$4:$AJ$311)</f>
        <v>0</v>
      </c>
      <c r="AV9">
        <f t="shared" si="6"/>
        <v>0</v>
      </c>
      <c r="AW9">
        <f>IF(COUNTIF('PHAN LOAI'!C:C, E9) &gt; 0, 1, 0)</f>
        <v>0</v>
      </c>
      <c r="AX9">
        <f>IF(COUNTIF('SAN LUONG'!D:D, E9) &gt; 0, 1, 0)</f>
        <v>1</v>
      </c>
    </row>
    <row r="10" spans="2:56" s="147" customFormat="1" ht="15.75" x14ac:dyDescent="0.25">
      <c r="B10" s="138">
        <v>5</v>
      </c>
      <c r="C10" s="139">
        <v>301</v>
      </c>
      <c r="D10" s="139">
        <v>301</v>
      </c>
      <c r="E10" s="140" t="s">
        <v>266</v>
      </c>
      <c r="F10" s="141" t="s">
        <v>13</v>
      </c>
      <c r="G10" s="142">
        <v>25</v>
      </c>
      <c r="H10" s="143">
        <v>301</v>
      </c>
      <c r="I10" s="144"/>
      <c r="J10" s="15" t="str">
        <f t="shared" si="4"/>
        <v>30125</v>
      </c>
      <c r="K10" s="15" t="str">
        <f t="shared" si="5"/>
        <v>301542000</v>
      </c>
      <c r="L10" s="205">
        <f>SUMIF('1'!$A$3:$A$500,'TOTAL FEED'!$J10,'1'!$P$3:$P$1000)</f>
        <v>0</v>
      </c>
      <c r="M10" s="205">
        <f>SUMIF('2'!$A$3:$A$500,'TOTAL FEED'!$J10,'2'!$P$3:$P$1000)</f>
        <v>0</v>
      </c>
      <c r="N10" s="258">
        <f>SUMIF('3'!$A$3:$A$500,'TOTAL FEED'!$J10,'3'!$P$3:$P$1000)</f>
        <v>0</v>
      </c>
      <c r="O10" s="205">
        <f>SUMIF('4'!$A$3:$A$500,'TOTAL FEED'!$J10,'4'!$P$3:$P$1000)</f>
        <v>25075</v>
      </c>
      <c r="P10" s="205">
        <f>SUMIF('5'!$A$3:$A$500,'TOTAL FEED'!$J10,'5'!$P$3:$P$1000)</f>
        <v>0</v>
      </c>
      <c r="Q10" s="205">
        <f>SUMIF('6'!$A$3:$A$500,'TOTAL FEED'!$J10,'6'!$P$3:$P$1000)</f>
        <v>0</v>
      </c>
      <c r="R10" s="205">
        <f>SUMIF('7'!$A$3:$A$500,'TOTAL FEED'!$J10,'7'!$P$3:$P$1000)</f>
        <v>0</v>
      </c>
      <c r="S10" s="205">
        <f>SUMIF('8'!$A$3:$A$500,'TOTAL FEED'!$J10,'8'!$P$3:$P$1000)</f>
        <v>16800</v>
      </c>
      <c r="T10" s="205">
        <f>SUMIF('9'!$A$3:$A$500,'TOTAL FEED'!$J10,'9'!$P$3:$P$1000)</f>
        <v>0</v>
      </c>
      <c r="U10" s="258">
        <f>SUMIF('10'!$A$3:$A$500,'TOTAL FEED'!$J10,'10'!$P$3:$P$1000)</f>
        <v>0</v>
      </c>
      <c r="V10" s="205">
        <f>SUMIF('11'!$A$3:$A$500,'TOTAL FEED'!$J10,'11'!$P$3:$P$1000)</f>
        <v>0</v>
      </c>
      <c r="W10" s="205">
        <f>SUMIF('12'!$A$3:$A$500,'TOTAL FEED'!$J10,'12'!$P$3:$P$1000)</f>
        <v>16775</v>
      </c>
      <c r="X10" s="205">
        <f>SUMIF('13'!$A$3:$A$500,'TOTAL FEED'!$J10,'13'!$P$3:$P$1000)</f>
        <v>0</v>
      </c>
      <c r="Y10" s="272">
        <f>SUMIF('14'!$A$3:$A$500,'TOTAL FEED'!$J10,'14'!$P$3:$P$1000)</f>
        <v>0</v>
      </c>
      <c r="Z10" s="205">
        <f>SUMIF('15'!$A$3:$A$500,'TOTAL FEED'!$J10,'15'!$P$3:$P$1000)</f>
        <v>0</v>
      </c>
      <c r="AA10" s="205">
        <f>SUMIF('16'!$A$3:$A$500,'TOTAL FEED'!$J10,'16'!$P$3:$P$1000)</f>
        <v>24750</v>
      </c>
      <c r="AB10" s="258">
        <f>SUMIF('17'!$A$3:$A$500,'TOTAL FEED'!$J10,'17'!$P$3:$P$1000)</f>
        <v>0</v>
      </c>
      <c r="AC10" s="205">
        <f>SUMIF('18'!$A$3:$A$500,'TOTAL FEED'!$J10,'18'!$P$3:$P$1000)</f>
        <v>0</v>
      </c>
      <c r="AD10" s="205">
        <f>SUMIF('19'!$A$3:$A$500,'TOTAL FEED'!$J10,'19'!$P$3:$P$1000)</f>
        <v>0</v>
      </c>
      <c r="AE10" s="205">
        <f>SUMIF('20'!$A$3:$A$500,'TOTAL FEED'!$J10,'20'!$P$3:$P$1000)</f>
        <v>0</v>
      </c>
      <c r="AF10" s="205">
        <f>SUMIF('21'!$A$3:$A$500,'TOTAL FEED'!$J10,'21'!$P$3:$P$1000)</f>
        <v>0</v>
      </c>
      <c r="AG10" s="205">
        <f>SUMIF('22'!$A$3:$A$500,'TOTAL FEED'!$J10,'22'!$P$3:$P$1000)</f>
        <v>0</v>
      </c>
      <c r="AH10" s="205">
        <f>SUMIF('23'!$A$3:$A$500,'TOTAL FEED'!$J10,'23'!$P$3:$P$1000)</f>
        <v>0</v>
      </c>
      <c r="AI10" s="205">
        <f>SUMIF('24'!$A$3:$A$500,'TOTAL FEED'!$J10,'24'!$P$3:$P$1000)</f>
        <v>0</v>
      </c>
      <c r="AJ10" s="205">
        <f>SUMIF('25'!$A$3:$A$500,'TOTAL FEED'!$J10,'25'!$P$3:$P$1000)</f>
        <v>0</v>
      </c>
      <c r="AK10" s="205">
        <f>SUMIF('26'!$A$3:$A$500,'TOTAL FEED'!$J10,'26'!$P$3:$P$1000)</f>
        <v>0</v>
      </c>
      <c r="AL10" s="205">
        <f>SUMIF('27'!$A$3:$A$500,'TOTAL FEED'!$J10,'27'!$P$3:$P$1000)</f>
        <v>0</v>
      </c>
      <c r="AM10" s="205">
        <f>SUMIF('28'!$A$3:$A$500,'TOTAL FEED'!$J10,'28'!$P$3:$P$1000)</f>
        <v>0</v>
      </c>
      <c r="AN10" s="205">
        <f>SUMIF('29'!$A$3:$A$500,'TOTAL FEED'!$J10,'29'!$P$3:$P$1000)</f>
        <v>0</v>
      </c>
      <c r="AO10" s="205">
        <f>SUMIF('30'!$A$3:$A$500,'TOTAL FEED'!$J10,'30'!$P$3:$P$1000)</f>
        <v>0</v>
      </c>
      <c r="AP10" s="205">
        <f>SUMIF('31'!$A$3:$A$500,'TOTAL FEED'!$J10,'31'!$P$3:$P$1000)</f>
        <v>0</v>
      </c>
      <c r="AQ10" s="146">
        <f t="shared" si="3"/>
        <v>83400</v>
      </c>
      <c r="AR10">
        <v>5</v>
      </c>
      <c r="AS10">
        <v>8</v>
      </c>
      <c r="AT10">
        <f>SUMIF('PHAN LOAI'!$Q$5:$Q$410,K10,'PHAN LOAI'!$D$5:$D$410)</f>
        <v>83400</v>
      </c>
      <c r="AU10">
        <f>SUMIF('SAN LUONG'!$AL$4:$AL$311,K10,'SAN LUONG'!$AJ$4:$AJ$311)</f>
        <v>83400</v>
      </c>
      <c r="AV10">
        <f>AT10+AU10</f>
        <v>166800</v>
      </c>
      <c r="AW10">
        <f>IF(COUNTIF('PHAN LOAI'!C:C, E10) &gt; 0, 1, 0)</f>
        <v>1</v>
      </c>
      <c r="AX10">
        <f>IF(COUNTIF('SAN LUONG'!D:D, E10) &gt; 0, 1, 0)</f>
        <v>1</v>
      </c>
    </row>
    <row r="11" spans="2:56" s="147" customFormat="1" ht="15.75" x14ac:dyDescent="0.25">
      <c r="B11" s="138"/>
      <c r="C11" s="139" t="s">
        <v>721</v>
      </c>
      <c r="D11" s="139" t="s">
        <v>721</v>
      </c>
      <c r="E11" s="140">
        <v>546008</v>
      </c>
      <c r="F11" s="141" t="s">
        <v>13</v>
      </c>
      <c r="G11" s="142">
        <v>25</v>
      </c>
      <c r="H11" s="143" t="s">
        <v>721</v>
      </c>
      <c r="I11" s="144"/>
      <c r="J11" s="15" t="str">
        <f t="shared" si="4"/>
        <v>302P25</v>
      </c>
      <c r="K11" s="15" t="str">
        <f t="shared" si="5"/>
        <v>302P546008</v>
      </c>
      <c r="L11" s="205">
        <f>SUMIF('1'!$A$3:$A$500,'TOTAL FEED'!$J11,'1'!$P$3:$P$1000)</f>
        <v>0</v>
      </c>
      <c r="M11" s="205">
        <f>SUMIF('2'!$A$3:$A$500,'TOTAL FEED'!$J11,'2'!$P$3:$P$1000)</f>
        <v>0</v>
      </c>
      <c r="N11" s="258">
        <f>SUMIF('3'!$A$3:$A$500,'TOTAL FEED'!$J11,'3'!$P$3:$P$1000)</f>
        <v>0</v>
      </c>
      <c r="O11" s="205">
        <f>SUMIF('4'!$A$3:$A$500,'TOTAL FEED'!$J11,'4'!$P$3:$P$1000)</f>
        <v>0</v>
      </c>
      <c r="P11" s="205">
        <f>SUMIF('5'!$A$3:$A$500,'TOTAL FEED'!$J11,'5'!$P$3:$P$1000)</f>
        <v>0</v>
      </c>
      <c r="Q11" s="205">
        <f>SUMIF('6'!$A$3:$A$500,'TOTAL FEED'!$J11,'6'!$P$3:$P$1000)</f>
        <v>0</v>
      </c>
      <c r="R11" s="205">
        <f>SUMIF('7'!$A$3:$A$500,'TOTAL FEED'!$J11,'7'!$P$3:$P$1000)</f>
        <v>0</v>
      </c>
      <c r="S11" s="205">
        <f>SUMIF('8'!$A$3:$A$500,'TOTAL FEED'!$J11,'8'!$P$3:$P$1000)</f>
        <v>0</v>
      </c>
      <c r="T11" s="205">
        <f>SUMIF('9'!$A$3:$A$500,'TOTAL FEED'!$J11,'9'!$P$3:$P$1000)</f>
        <v>0</v>
      </c>
      <c r="U11" s="205">
        <f>SUMIF('10'!$A$3:$A$500,'TOTAL FEED'!$J11,'10'!$P$3:$P$1000)</f>
        <v>0</v>
      </c>
      <c r="V11" s="205">
        <f>SUMIF('11'!$A$3:$A$500,'TOTAL FEED'!$J11,'11'!$P$3:$P$1000)</f>
        <v>0</v>
      </c>
      <c r="W11" s="205">
        <f>SUMIF('12'!$A$3:$A$500,'TOTAL FEED'!$J11,'12'!$P$3:$P$1000)</f>
        <v>0</v>
      </c>
      <c r="X11" s="205">
        <f>SUMIF('13'!$A$3:$A$500,'TOTAL FEED'!$J11,'13'!$P$3:$P$1000)</f>
        <v>0</v>
      </c>
      <c r="Y11" s="272">
        <f>SUMIF('14'!$A$3:$A$500,'TOTAL FEED'!$J11,'14'!$P$3:$P$1000)</f>
        <v>0</v>
      </c>
      <c r="Z11" s="205">
        <f>SUMIF('15'!$A$3:$A$500,'TOTAL FEED'!$J11,'15'!$P$3:$P$1000)</f>
        <v>0</v>
      </c>
      <c r="AA11" s="205">
        <f>SUMIF('16'!$A$3:$A$500,'TOTAL FEED'!$J11,'16'!$P$3:$P$1000)</f>
        <v>0</v>
      </c>
      <c r="AB11" s="205">
        <f>SUMIF('17'!$A$3:$A$500,'TOTAL FEED'!$J11,'17'!$P$3:$P$1000)</f>
        <v>0</v>
      </c>
      <c r="AC11" s="205">
        <f>SUMIF('18'!$A$3:$A$500,'TOTAL FEED'!$J11,'18'!$P$3:$P$1000)</f>
        <v>0</v>
      </c>
      <c r="AD11" s="205">
        <f>SUMIF('19'!$A$3:$A$500,'TOTAL FEED'!$J11,'19'!$P$3:$P$1000)</f>
        <v>0</v>
      </c>
      <c r="AE11" s="205">
        <f>SUMIF('20'!$A$3:$A$500,'TOTAL FEED'!$J11,'20'!$P$3:$P$1000)</f>
        <v>0</v>
      </c>
      <c r="AF11" s="205">
        <f>SUMIF('21'!$A$3:$A$500,'TOTAL FEED'!$J11,'21'!$P$3:$P$1000)</f>
        <v>0</v>
      </c>
      <c r="AG11" s="205">
        <f>SUMIF('22'!$A$3:$A$500,'TOTAL FEED'!$J11,'22'!$P$3:$P$1000)</f>
        <v>0</v>
      </c>
      <c r="AH11" s="205">
        <f>SUMIF('23'!$A$3:$A$500,'TOTAL FEED'!$J11,'23'!$P$3:$P$1000)</f>
        <v>0</v>
      </c>
      <c r="AI11" s="205">
        <f>SUMIF('24'!$A$3:$A$500,'TOTAL FEED'!$J11,'24'!$P$3:$P$1000)</f>
        <v>0</v>
      </c>
      <c r="AJ11" s="205">
        <f>SUMIF('25'!$A$3:$A$500,'TOTAL FEED'!$J11,'25'!$P$3:$P$1000)</f>
        <v>0</v>
      </c>
      <c r="AK11" s="205">
        <f>SUMIF('26'!$A$3:$A$500,'TOTAL FEED'!$J11,'26'!$P$3:$P$1000)</f>
        <v>0</v>
      </c>
      <c r="AL11" s="205">
        <f>SUMIF('27'!$A$3:$A$500,'TOTAL FEED'!$J11,'27'!$P$3:$P$1000)</f>
        <v>0</v>
      </c>
      <c r="AM11" s="205">
        <f>SUMIF('28'!$A$3:$A$500,'TOTAL FEED'!$J11,'28'!$P$3:$P$1000)</f>
        <v>0</v>
      </c>
      <c r="AN11" s="205">
        <f>SUMIF('29'!$A$3:$A$500,'TOTAL FEED'!$J11,'29'!$P$3:$P$1000)</f>
        <v>0</v>
      </c>
      <c r="AO11" s="205">
        <f>SUMIF('30'!$A$3:$A$500,'TOTAL FEED'!$J11,'30'!$P$3:$P$1000)</f>
        <v>0</v>
      </c>
      <c r="AP11" s="205">
        <f>SUMIF('31'!$A$3:$A$500,'TOTAL FEED'!$J11,'31'!$P$3:$P$1000)</f>
        <v>0</v>
      </c>
      <c r="AQ11" s="146">
        <f t="shared" si="3"/>
        <v>0</v>
      </c>
      <c r="AR11"/>
      <c r="AS11">
        <v>8</v>
      </c>
      <c r="AT11">
        <f>SUMIF('PHAN LOAI'!$Q$5:$Q$410,K11,'PHAN LOAI'!$D$5:$D$410)</f>
        <v>0</v>
      </c>
      <c r="AU11">
        <f>SUMIF('SAN LUONG'!$AL$4:$AL$311,K11,'SAN LUONG'!$AJ$4:$AJ$311)</f>
        <v>0</v>
      </c>
      <c r="AV11">
        <f t="shared" si="6"/>
        <v>0</v>
      </c>
      <c r="AW11">
        <f>IF(COUNTIF('PHAN LOAI'!C:C, E11) &gt; 0, 1, 0)</f>
        <v>1</v>
      </c>
      <c r="AX11">
        <f>IF(COUNTIF('SAN LUONG'!D:D, E11) &gt; 0, 1, 0)</f>
        <v>1</v>
      </c>
    </row>
    <row r="12" spans="2:56" s="221" customFormat="1" ht="15.75" x14ac:dyDescent="0.25">
      <c r="B12" s="214">
        <v>6</v>
      </c>
      <c r="C12" s="77">
        <v>302</v>
      </c>
      <c r="D12" s="77">
        <v>302</v>
      </c>
      <c r="E12" s="215">
        <v>546000</v>
      </c>
      <c r="F12" s="216" t="s">
        <v>13</v>
      </c>
      <c r="G12" s="217">
        <v>25</v>
      </c>
      <c r="H12" s="218">
        <v>302</v>
      </c>
      <c r="I12" s="219"/>
      <c r="J12" s="220" t="str">
        <f t="shared" si="4"/>
        <v>30225</v>
      </c>
      <c r="K12" s="220" t="str">
        <f t="shared" si="5"/>
        <v>302546000</v>
      </c>
      <c r="L12" s="205">
        <f>SUMIF('1'!$A$3:$A$500,'TOTAL FEED'!$J12,'1'!$P$3:$P$1000)</f>
        <v>0</v>
      </c>
      <c r="M12" s="205">
        <f>SUMIF('2'!$A$3:$A$500,'TOTAL FEED'!$J12,'2'!$P$3:$P$1000)</f>
        <v>0</v>
      </c>
      <c r="N12" s="258">
        <f>SUMIF('3'!$A$3:$A$500,'TOTAL FEED'!$J12,'3'!$P$3:$P$1000)</f>
        <v>0</v>
      </c>
      <c r="O12" s="205">
        <f>SUMIF('4'!$A$3:$A$500,'TOTAL FEED'!$J12,'4'!$P$3:$P$1000)</f>
        <v>0</v>
      </c>
      <c r="P12" s="205">
        <f>SUMIF('5'!$A$3:$A$500,'TOTAL FEED'!$J12,'5'!$P$3:$P$1000)</f>
        <v>0</v>
      </c>
      <c r="Q12" s="205">
        <f>SUMIF('6'!$A$3:$A$500,'TOTAL FEED'!$J12,'6'!$P$3:$P$1000)</f>
        <v>0</v>
      </c>
      <c r="R12" s="205">
        <f>SUMIF('7'!$A$3:$A$500,'TOTAL FEED'!$J12,'7'!$P$3:$P$1000)</f>
        <v>0</v>
      </c>
      <c r="S12" s="205">
        <f>SUMIF('8'!$A$3:$A$500,'TOTAL FEED'!$J12,'8'!$P$3:$P$1000)</f>
        <v>0</v>
      </c>
      <c r="T12" s="205">
        <f>SUMIF('9'!$A$3:$A$500,'TOTAL FEED'!$J12,'9'!$P$3:$P$1000)</f>
        <v>0</v>
      </c>
      <c r="U12" s="258">
        <f>SUMIF('10'!$A$3:$A$500,'TOTAL FEED'!$J12,'10'!$P$3:$P$1000)</f>
        <v>25225</v>
      </c>
      <c r="V12" s="205">
        <f>SUMIF('11'!$A$3:$A$500,'TOTAL FEED'!$J12,'11'!$P$3:$P$1000)</f>
        <v>0</v>
      </c>
      <c r="W12" s="205">
        <f>SUMIF('12'!$A$3:$A$500,'TOTAL FEED'!$J12,'12'!$P$3:$P$1000)</f>
        <v>0</v>
      </c>
      <c r="X12" s="205">
        <f>SUMIF('13'!$A$3:$A$500,'TOTAL FEED'!$J12,'13'!$P$3:$P$1000)</f>
        <v>0</v>
      </c>
      <c r="Y12" s="272">
        <f>SUMIF('14'!$A$3:$A$500,'TOTAL FEED'!$J12,'14'!$P$3:$P$1000)</f>
        <v>0</v>
      </c>
      <c r="Z12" s="205">
        <f>SUMIF('15'!$A$3:$A$500,'TOTAL FEED'!$J12,'15'!$P$3:$P$1000)</f>
        <v>0</v>
      </c>
      <c r="AA12" s="205">
        <f>SUMIF('16'!$A$3:$A$500,'TOTAL FEED'!$J12,'16'!$P$3:$P$1000)</f>
        <v>0</v>
      </c>
      <c r="AB12" s="258">
        <f>SUMIF('17'!$A$3:$A$500,'TOTAL FEED'!$J12,'17'!$P$3:$P$1000)</f>
        <v>0</v>
      </c>
      <c r="AC12" s="205">
        <f>SUMIF('18'!$A$3:$A$500,'TOTAL FEED'!$J12,'18'!$P$3:$P$1000)</f>
        <v>0</v>
      </c>
      <c r="AD12" s="205">
        <f>SUMIF('19'!$A$3:$A$500,'TOTAL FEED'!$J12,'19'!$P$3:$P$1000)</f>
        <v>0</v>
      </c>
      <c r="AE12" s="205">
        <f>SUMIF('20'!$A$3:$A$500,'TOTAL FEED'!$J12,'20'!$P$3:$P$1000)</f>
        <v>0</v>
      </c>
      <c r="AF12" s="205">
        <f>SUMIF('21'!$A$3:$A$500,'TOTAL FEED'!$J12,'21'!$P$3:$P$1000)</f>
        <v>0</v>
      </c>
      <c r="AG12" s="205">
        <f>SUMIF('22'!$A$3:$A$500,'TOTAL FEED'!$J12,'22'!$P$3:$P$1000)</f>
        <v>0</v>
      </c>
      <c r="AH12" s="205">
        <f>SUMIF('23'!$A$3:$A$500,'TOTAL FEED'!$J12,'23'!$P$3:$P$1000)</f>
        <v>0</v>
      </c>
      <c r="AI12" s="205">
        <f>SUMIF('24'!$A$3:$A$500,'TOTAL FEED'!$J12,'24'!$P$3:$P$1000)</f>
        <v>0</v>
      </c>
      <c r="AJ12" s="205">
        <f>SUMIF('25'!$A$3:$A$500,'TOTAL FEED'!$J12,'25'!$P$3:$P$1000)</f>
        <v>0</v>
      </c>
      <c r="AK12" s="205">
        <f>SUMIF('26'!$A$3:$A$500,'TOTAL FEED'!$J12,'26'!$P$3:$P$1000)</f>
        <v>0</v>
      </c>
      <c r="AL12" s="205">
        <f>SUMIF('27'!$A$3:$A$500,'TOTAL FEED'!$J12,'27'!$P$3:$P$1000)</f>
        <v>0</v>
      </c>
      <c r="AM12" s="205">
        <f>SUMIF('28'!$A$3:$A$500,'TOTAL FEED'!$J12,'28'!$P$3:$P$1000)</f>
        <v>0</v>
      </c>
      <c r="AN12" s="205">
        <f>SUMIF('29'!$A$3:$A$500,'TOTAL FEED'!$J12,'29'!$P$3:$P$1000)</f>
        <v>0</v>
      </c>
      <c r="AO12" s="205">
        <f>SUMIF('30'!$A$3:$A$500,'TOTAL FEED'!$J12,'30'!$P$3:$P$1000)</f>
        <v>0</v>
      </c>
      <c r="AP12" s="205">
        <f>SUMIF('31'!$A$3:$A$500,'TOTAL FEED'!$J12,'31'!$P$3:$P$1000)</f>
        <v>0</v>
      </c>
      <c r="AQ12" s="158">
        <f t="shared" si="3"/>
        <v>25225</v>
      </c>
      <c r="AR12" s="248">
        <v>5</v>
      </c>
      <c r="AS12" s="221">
        <v>8</v>
      </c>
      <c r="AT12" s="221">
        <f>SUMIF('PHAN LOAI'!$Q$5:$Q$410,K12,'PHAN LOAI'!$D$5:$D$410)</f>
        <v>25225</v>
      </c>
      <c r="AU12" s="221">
        <f>SUMIF('SAN LUONG'!$AL$4:$AL$311,K12,'SAN LUONG'!$AJ$4:$AJ$311)</f>
        <v>25225</v>
      </c>
      <c r="AV12" s="221">
        <f t="shared" si="6"/>
        <v>50450</v>
      </c>
      <c r="AW12">
        <f>IF(COUNTIF('PHAN LOAI'!C:C, E12) &gt; 0, 1, 0)</f>
        <v>1</v>
      </c>
      <c r="AX12">
        <f>IF(COUNTIF('SAN LUONG'!D:D, E12) &gt; 0, 1, 0)</f>
        <v>1</v>
      </c>
    </row>
    <row r="13" spans="2:56" ht="15.75" x14ac:dyDescent="0.25">
      <c r="B13" s="5">
        <v>6</v>
      </c>
      <c r="C13" s="6">
        <v>502</v>
      </c>
      <c r="D13" s="6">
        <v>502</v>
      </c>
      <c r="E13" s="73">
        <v>546001</v>
      </c>
      <c r="F13" s="7" t="s">
        <v>13</v>
      </c>
      <c r="G13" s="8">
        <v>25</v>
      </c>
      <c r="H13" s="4">
        <v>502</v>
      </c>
      <c r="I13" s="9"/>
      <c r="J13" s="15" t="str">
        <f t="shared" si="4"/>
        <v>50225</v>
      </c>
      <c r="K13" s="15" t="str">
        <f t="shared" si="5"/>
        <v>502546001</v>
      </c>
      <c r="L13" s="205">
        <f>SUMIF('1'!$A$3:$A$500,'TOTAL FEED'!$J13,'1'!$P$3:$P$1000)</f>
        <v>0</v>
      </c>
      <c r="M13" s="205">
        <f>SUMIF('2'!$A$3:$A$500,'TOTAL FEED'!$J13,'2'!$P$3:$P$1000)</f>
        <v>0</v>
      </c>
      <c r="N13" s="258">
        <f>SUMIF('3'!$A$3:$A$500,'TOTAL FEED'!$J13,'3'!$P$3:$P$1000)</f>
        <v>24750</v>
      </c>
      <c r="O13" s="205">
        <f>SUMIF('4'!$A$3:$A$500,'TOTAL FEED'!$J13,'4'!$P$3:$P$1000)</f>
        <v>650</v>
      </c>
      <c r="P13" s="205">
        <f>SUMIF('5'!$A$3:$A$500,'TOTAL FEED'!$J13,'5'!$P$3:$P$1000)</f>
        <v>0</v>
      </c>
      <c r="Q13" s="205">
        <f>SUMIF('6'!$A$3:$A$500,'TOTAL FEED'!$J13,'6'!$P$3:$P$1000)</f>
        <v>0</v>
      </c>
      <c r="R13" s="205">
        <f>SUMIF('7'!$A$3:$A$500,'TOTAL FEED'!$J13,'7'!$P$3:$P$1000)</f>
        <v>0</v>
      </c>
      <c r="S13" s="205">
        <f>SUMIF('8'!$A$3:$A$500,'TOTAL FEED'!$J13,'8'!$P$3:$P$1000)</f>
        <v>0</v>
      </c>
      <c r="T13" s="205">
        <f>SUMIF('9'!$A$3:$A$500,'TOTAL FEED'!$J13,'9'!$P$3:$P$1000)</f>
        <v>0</v>
      </c>
      <c r="U13" s="258">
        <f>SUMIF('10'!$A$3:$A$500,'TOTAL FEED'!$J13,'10'!$P$3:$P$1000)</f>
        <v>0</v>
      </c>
      <c r="V13" s="205">
        <f>SUMIF('11'!$A$3:$A$500,'TOTAL FEED'!$J13,'11'!$P$3:$P$1000)</f>
        <v>19750</v>
      </c>
      <c r="W13" s="205">
        <f>SUMIF('12'!$A$3:$A$500,'TOTAL FEED'!$J13,'12'!$P$3:$P$1000)</f>
        <v>0</v>
      </c>
      <c r="X13" s="205">
        <f>SUMIF('13'!$A$3:$A$500,'TOTAL FEED'!$J13,'13'!$P$3:$P$1000)</f>
        <v>1825</v>
      </c>
      <c r="Y13" s="272">
        <f>SUMIF('14'!$A$3:$A$500,'TOTAL FEED'!$J13,'14'!$P$3:$P$1000)</f>
        <v>0</v>
      </c>
      <c r="Z13" s="205">
        <f>SUMIF('15'!$A$3:$A$500,'TOTAL FEED'!$J13,'15'!$P$3:$P$1000)</f>
        <v>0</v>
      </c>
      <c r="AA13" s="205">
        <f>SUMIF('16'!$A$3:$A$500,'TOTAL FEED'!$J13,'16'!$P$3:$P$1000)</f>
        <v>9200</v>
      </c>
      <c r="AB13" s="258">
        <f>SUMIF('17'!$A$3:$A$500,'TOTAL FEED'!$J13,'17'!$P$3:$P$1000)</f>
        <v>0</v>
      </c>
      <c r="AC13" s="205">
        <f>SUMIF('18'!$A$3:$A$500,'TOTAL FEED'!$J13,'18'!$P$3:$P$1000)</f>
        <v>0</v>
      </c>
      <c r="AD13" s="205">
        <f>SUMIF('19'!$A$3:$A$500,'TOTAL FEED'!$J13,'19'!$P$3:$P$1000)</f>
        <v>0</v>
      </c>
      <c r="AE13" s="205">
        <f>SUMIF('20'!$A$3:$A$500,'TOTAL FEED'!$J13,'20'!$P$3:$P$1000)</f>
        <v>0</v>
      </c>
      <c r="AF13" s="205">
        <f>SUMIF('21'!$A$3:$A$500,'TOTAL FEED'!$J13,'21'!$P$3:$P$1000)</f>
        <v>0</v>
      </c>
      <c r="AG13" s="205">
        <f>SUMIF('22'!$A$3:$A$500,'TOTAL FEED'!$J13,'22'!$P$3:$P$1000)</f>
        <v>0</v>
      </c>
      <c r="AH13" s="205">
        <f>SUMIF('23'!$A$3:$A$500,'TOTAL FEED'!$J13,'23'!$P$3:$P$1000)</f>
        <v>0</v>
      </c>
      <c r="AI13" s="205">
        <f>SUMIF('24'!$A$3:$A$500,'TOTAL FEED'!$J13,'24'!$P$3:$P$1000)</f>
        <v>0</v>
      </c>
      <c r="AJ13" s="205">
        <f>SUMIF('25'!$A$3:$A$500,'TOTAL FEED'!$J13,'25'!$P$3:$P$1000)</f>
        <v>0</v>
      </c>
      <c r="AK13" s="205">
        <f>SUMIF('26'!$A$3:$A$500,'TOTAL FEED'!$J13,'26'!$P$3:$P$1000)</f>
        <v>0</v>
      </c>
      <c r="AL13" s="205">
        <f>SUMIF('27'!$A$3:$A$500,'TOTAL FEED'!$J13,'27'!$P$3:$P$1000)</f>
        <v>0</v>
      </c>
      <c r="AM13" s="205">
        <f>SUMIF('28'!$A$3:$A$500,'TOTAL FEED'!$J13,'28'!$P$3:$P$1000)</f>
        <v>0</v>
      </c>
      <c r="AN13" s="205">
        <f>SUMIF('29'!$A$3:$A$500,'TOTAL FEED'!$J13,'29'!$P$3:$P$1000)</f>
        <v>0</v>
      </c>
      <c r="AO13" s="205">
        <f>SUMIF('30'!$A$3:$A$500,'TOTAL FEED'!$J13,'30'!$P$3:$P$1000)</f>
        <v>0</v>
      </c>
      <c r="AP13" s="205">
        <f>SUMIF('31'!$A$3:$A$500,'TOTAL FEED'!$J13,'31'!$P$3:$P$1000)</f>
        <v>0</v>
      </c>
      <c r="AQ13" s="50">
        <f t="shared" si="3"/>
        <v>56175</v>
      </c>
      <c r="AR13">
        <v>5</v>
      </c>
      <c r="AS13">
        <v>8</v>
      </c>
      <c r="AT13">
        <f>SUMIF('PHAN LOAI'!$Q$5:$Q$410,K13,'PHAN LOAI'!$D$5:$D$410)</f>
        <v>56175</v>
      </c>
      <c r="AU13">
        <f>SUMIF('SAN LUONG'!$AL$4:$AL$311,K13,'SAN LUONG'!$AJ$4:$AJ$311)</f>
        <v>56175</v>
      </c>
      <c r="AV13">
        <f t="shared" si="6"/>
        <v>112350</v>
      </c>
      <c r="AW13">
        <f>IF(COUNTIF('PHAN LOAI'!C:C, E13) &gt; 0, 1, 0)</f>
        <v>1</v>
      </c>
      <c r="AX13">
        <f>IF(COUNTIF('SAN LUONG'!D:D, E13) &gt; 0, 1, 0)</f>
        <v>1</v>
      </c>
    </row>
    <row r="14" spans="2:56" ht="15.75" x14ac:dyDescent="0.25">
      <c r="B14" s="5">
        <v>7</v>
      </c>
      <c r="C14" s="6">
        <v>322</v>
      </c>
      <c r="D14" s="6">
        <v>322</v>
      </c>
      <c r="E14" s="73" t="s">
        <v>268</v>
      </c>
      <c r="F14" s="7" t="s">
        <v>13</v>
      </c>
      <c r="G14" s="8">
        <v>25</v>
      </c>
      <c r="H14" s="4">
        <v>322</v>
      </c>
      <c r="I14" s="9"/>
      <c r="J14" s="15" t="str">
        <f t="shared" si="4"/>
        <v>32225</v>
      </c>
      <c r="K14" s="15" t="str">
        <f t="shared" si="5"/>
        <v>322123000</v>
      </c>
      <c r="L14" s="205">
        <f>SUMIF('1'!$A$3:$A$500,'TOTAL FEED'!$J14,'1'!$P$3:$P$1000)</f>
        <v>0</v>
      </c>
      <c r="M14" s="205">
        <f>SUMIF('2'!$A$3:$A$500,'TOTAL FEED'!$J14,'2'!$P$3:$P$1000)</f>
        <v>0</v>
      </c>
      <c r="N14" s="258">
        <f>SUMIF('3'!$A$3:$A$500,'TOTAL FEED'!$J14,'3'!$P$3:$P$1000)</f>
        <v>0</v>
      </c>
      <c r="O14" s="205">
        <f>SUMIF('4'!$A$3:$A$500,'TOTAL FEED'!$J14,'4'!$P$3:$P$1000)</f>
        <v>0</v>
      </c>
      <c r="P14" s="205">
        <f>SUMIF('5'!$A$3:$A$500,'TOTAL FEED'!$J14,'5'!$P$3:$P$1000)</f>
        <v>0</v>
      </c>
      <c r="Q14" s="205">
        <f>SUMIF('6'!$A$3:$A$500,'TOTAL FEED'!$J14,'6'!$P$3:$P$1000)</f>
        <v>0</v>
      </c>
      <c r="R14" s="205">
        <f>SUMIF('7'!$A$3:$A$500,'TOTAL FEED'!$J14,'7'!$P$3:$P$1000)</f>
        <v>0</v>
      </c>
      <c r="S14" s="205">
        <f>SUMIF('8'!$A$3:$A$500,'TOTAL FEED'!$J14,'8'!$P$3:$P$1000)</f>
        <v>0</v>
      </c>
      <c r="T14" s="205">
        <f>SUMIF('9'!$A$3:$A$500,'TOTAL FEED'!$J14,'9'!$P$3:$P$1000)</f>
        <v>0</v>
      </c>
      <c r="U14" s="205">
        <f>SUMIF('10'!$A$3:$A$500,'TOTAL FEED'!$J14,'10'!$P$3:$P$1000)</f>
        <v>0</v>
      </c>
      <c r="V14" s="205">
        <f>SUMIF('11'!$A$3:$A$500,'TOTAL FEED'!$J14,'11'!$P$3:$P$1000)</f>
        <v>0</v>
      </c>
      <c r="W14" s="205">
        <f>SUMIF('12'!$A$3:$A$500,'TOTAL FEED'!$J14,'12'!$P$3:$P$1000)</f>
        <v>0</v>
      </c>
      <c r="X14" s="205">
        <f>SUMIF('13'!$A$3:$A$500,'TOTAL FEED'!$J14,'13'!$P$3:$P$1000)</f>
        <v>0</v>
      </c>
      <c r="Y14" s="272">
        <f>SUMIF('14'!$A$3:$A$500,'TOTAL FEED'!$J14,'14'!$P$3:$P$1000)</f>
        <v>0</v>
      </c>
      <c r="Z14" s="205">
        <f>SUMIF('15'!$A$3:$A$500,'TOTAL FEED'!$J14,'15'!$P$3:$P$1000)</f>
        <v>0</v>
      </c>
      <c r="AA14" s="205">
        <f>SUMIF('16'!$A$3:$A$500,'TOTAL FEED'!$J14,'16'!$P$3:$P$1000)</f>
        <v>0</v>
      </c>
      <c r="AB14" s="205">
        <f>SUMIF('17'!$A$3:$A$500,'TOTAL FEED'!$J14,'17'!$P$3:$P$1000)</f>
        <v>0</v>
      </c>
      <c r="AC14" s="205">
        <f>SUMIF('18'!$A$3:$A$500,'TOTAL FEED'!$J14,'18'!$P$3:$P$1000)</f>
        <v>0</v>
      </c>
      <c r="AD14" s="205">
        <f>SUMIF('19'!$A$3:$A$500,'TOTAL FEED'!$J14,'19'!$P$3:$P$1000)</f>
        <v>0</v>
      </c>
      <c r="AE14" s="205">
        <f>SUMIF('20'!$A$3:$A$500,'TOTAL FEED'!$J14,'20'!$P$3:$P$1000)</f>
        <v>0</v>
      </c>
      <c r="AF14" s="205">
        <f>SUMIF('21'!$A$3:$A$500,'TOTAL FEED'!$J14,'21'!$P$3:$P$1000)</f>
        <v>0</v>
      </c>
      <c r="AG14" s="205">
        <f>SUMIF('22'!$A$3:$A$500,'TOTAL FEED'!$J14,'22'!$P$3:$P$1000)</f>
        <v>0</v>
      </c>
      <c r="AH14" s="205">
        <f>SUMIF('23'!$A$3:$A$500,'TOTAL FEED'!$J14,'23'!$P$3:$P$1000)</f>
        <v>0</v>
      </c>
      <c r="AI14" s="205">
        <f>SUMIF('24'!$A$3:$A$500,'TOTAL FEED'!$J14,'24'!$P$3:$P$1000)</f>
        <v>0</v>
      </c>
      <c r="AJ14" s="205">
        <f>SUMIF('25'!$A$3:$A$500,'TOTAL FEED'!$J14,'25'!$P$3:$P$1000)</f>
        <v>0</v>
      </c>
      <c r="AK14" s="205">
        <f>SUMIF('26'!$A$3:$A$500,'TOTAL FEED'!$J14,'26'!$P$3:$P$1000)</f>
        <v>0</v>
      </c>
      <c r="AL14" s="205">
        <f>SUMIF('27'!$A$3:$A$500,'TOTAL FEED'!$J14,'27'!$P$3:$P$1000)</f>
        <v>0</v>
      </c>
      <c r="AM14" s="205">
        <f>SUMIF('28'!$A$3:$A$500,'TOTAL FEED'!$J14,'28'!$P$3:$P$1000)</f>
        <v>0</v>
      </c>
      <c r="AN14" s="205">
        <f>SUMIF('29'!$A$3:$A$500,'TOTAL FEED'!$J14,'29'!$P$3:$P$1000)</f>
        <v>0</v>
      </c>
      <c r="AO14" s="205">
        <f>SUMIF('30'!$A$3:$A$500,'TOTAL FEED'!$J14,'30'!$P$3:$P$1000)</f>
        <v>0</v>
      </c>
      <c r="AP14" s="205">
        <f>SUMIF('31'!$A$3:$A$500,'TOTAL FEED'!$J14,'31'!$P$3:$P$1000)</f>
        <v>0</v>
      </c>
      <c r="AQ14" s="50">
        <f t="shared" si="3"/>
        <v>0</v>
      </c>
      <c r="AS14">
        <v>8</v>
      </c>
      <c r="AT14">
        <f>SUMIF('PHAN LOAI'!$Q$5:$Q$410,K14,'PHAN LOAI'!$D$5:$D$410)</f>
        <v>0</v>
      </c>
      <c r="AU14">
        <f>SUMIF('SAN LUONG'!$AL$4:$AL$311,K14,'SAN LUONG'!$AJ$4:$AJ$311)</f>
        <v>0</v>
      </c>
      <c r="AV14">
        <f t="shared" si="6"/>
        <v>0</v>
      </c>
      <c r="AW14">
        <f>IF(COUNTIF('PHAN LOAI'!C:C, E14) &gt; 0, 1, 0)</f>
        <v>0</v>
      </c>
      <c r="AX14">
        <f>IF(COUNTIF('SAN LUONG'!D:D, E14) &gt; 0, 1, 0)</f>
        <v>1</v>
      </c>
    </row>
    <row r="15" spans="2:56" ht="15.75" x14ac:dyDescent="0.25">
      <c r="B15" s="5">
        <v>8</v>
      </c>
      <c r="C15" s="6">
        <v>324</v>
      </c>
      <c r="D15" s="6">
        <v>324</v>
      </c>
      <c r="E15" s="73" t="s">
        <v>269</v>
      </c>
      <c r="F15" s="7" t="s">
        <v>13</v>
      </c>
      <c r="G15" s="8">
        <v>25</v>
      </c>
      <c r="H15" s="4">
        <v>324</v>
      </c>
      <c r="I15" s="9"/>
      <c r="J15" s="15" t="str">
        <f t="shared" si="4"/>
        <v>32425</v>
      </c>
      <c r="K15" s="15" t="str">
        <f t="shared" si="5"/>
        <v>324127000</v>
      </c>
      <c r="L15" s="205">
        <f>SUMIF('1'!$A$3:$A$500,'TOTAL FEED'!$J15,'1'!$P$3:$P$1000)</f>
        <v>0</v>
      </c>
      <c r="M15" s="205">
        <f>SUMIF('2'!$A$3:$A$500,'TOTAL FEED'!$J15,'2'!$P$3:$P$1000)</f>
        <v>0</v>
      </c>
      <c r="N15" s="258">
        <f>SUMIF('3'!$A$3:$A$500,'TOTAL FEED'!$J15,'3'!$P$3:$P$1000)</f>
        <v>0</v>
      </c>
      <c r="O15" s="205">
        <f>SUMIF('4'!$A$3:$A$500,'TOTAL FEED'!$J15,'4'!$P$3:$P$1000)</f>
        <v>0</v>
      </c>
      <c r="P15" s="205">
        <f>SUMIF('5'!$A$3:$A$500,'TOTAL FEED'!$J15,'5'!$P$3:$P$1000)</f>
        <v>0</v>
      </c>
      <c r="Q15" s="205">
        <f>SUMIF('6'!$A$3:$A$500,'TOTAL FEED'!$J15,'6'!$P$3:$P$1000)</f>
        <v>0</v>
      </c>
      <c r="R15" s="205">
        <f>SUMIF('7'!$A$3:$A$500,'TOTAL FEED'!$J15,'7'!$P$3:$P$1000)</f>
        <v>0</v>
      </c>
      <c r="S15" s="205">
        <f>SUMIF('8'!$A$3:$A$500,'TOTAL FEED'!$J15,'8'!$P$3:$P$1000)</f>
        <v>0</v>
      </c>
      <c r="T15" s="205">
        <f>SUMIF('9'!$A$3:$A$500,'TOTAL FEED'!$J15,'9'!$P$3:$P$1000)</f>
        <v>0</v>
      </c>
      <c r="U15" s="205">
        <f>SUMIF('10'!$A$3:$A$500,'TOTAL FEED'!$J15,'10'!$P$3:$P$1000)</f>
        <v>0</v>
      </c>
      <c r="V15" s="205">
        <f>SUMIF('11'!$A$3:$A$500,'TOTAL FEED'!$J15,'11'!$P$3:$P$1000)</f>
        <v>0</v>
      </c>
      <c r="W15" s="205">
        <f>SUMIF('12'!$A$3:$A$500,'TOTAL FEED'!$J15,'12'!$P$3:$P$1000)</f>
        <v>0</v>
      </c>
      <c r="X15" s="205">
        <f>SUMIF('13'!$A$3:$A$500,'TOTAL FEED'!$J15,'13'!$P$3:$P$1000)</f>
        <v>0</v>
      </c>
      <c r="Y15" s="272">
        <f>SUMIF('14'!$A$3:$A$500,'TOTAL FEED'!$J15,'14'!$P$3:$P$1000)</f>
        <v>0</v>
      </c>
      <c r="Z15" s="205">
        <f>SUMIF('15'!$A$3:$A$500,'TOTAL FEED'!$J15,'15'!$P$3:$P$1000)</f>
        <v>0</v>
      </c>
      <c r="AA15" s="205">
        <f>SUMIF('16'!$A$3:$A$500,'TOTAL FEED'!$J15,'16'!$P$3:$P$1000)</f>
        <v>0</v>
      </c>
      <c r="AB15" s="205">
        <f>SUMIF('17'!$A$3:$A$500,'TOTAL FEED'!$J15,'17'!$P$3:$P$1000)</f>
        <v>0</v>
      </c>
      <c r="AC15" s="205">
        <f>SUMIF('18'!$A$3:$A$500,'TOTAL FEED'!$J15,'18'!$P$3:$P$1000)</f>
        <v>0</v>
      </c>
      <c r="AD15" s="205">
        <f>SUMIF('19'!$A$3:$A$500,'TOTAL FEED'!$J15,'19'!$P$3:$P$1000)</f>
        <v>0</v>
      </c>
      <c r="AE15" s="205">
        <f>SUMIF('20'!$A$3:$A$500,'TOTAL FEED'!$J15,'20'!$P$3:$P$1000)</f>
        <v>0</v>
      </c>
      <c r="AF15" s="205">
        <f>SUMIF('21'!$A$3:$A$500,'TOTAL FEED'!$J15,'21'!$P$3:$P$1000)</f>
        <v>0</v>
      </c>
      <c r="AG15" s="205">
        <f>SUMIF('22'!$A$3:$A$500,'TOTAL FEED'!$J15,'22'!$P$3:$P$1000)</f>
        <v>0</v>
      </c>
      <c r="AH15" s="205">
        <f>SUMIF('23'!$A$3:$A$500,'TOTAL FEED'!$J15,'23'!$P$3:$P$1000)</f>
        <v>0</v>
      </c>
      <c r="AI15" s="205">
        <f>SUMIF('24'!$A$3:$A$500,'TOTAL FEED'!$J15,'24'!$P$3:$P$1000)</f>
        <v>0</v>
      </c>
      <c r="AJ15" s="205">
        <f>SUMIF('25'!$A$3:$A$500,'TOTAL FEED'!$J15,'25'!$P$3:$P$1000)</f>
        <v>0</v>
      </c>
      <c r="AK15" s="205">
        <f>SUMIF('26'!$A$3:$A$500,'TOTAL FEED'!$J15,'26'!$P$3:$P$1000)</f>
        <v>0</v>
      </c>
      <c r="AL15" s="205">
        <f>SUMIF('27'!$A$3:$A$500,'TOTAL FEED'!$J15,'27'!$P$3:$P$1000)</f>
        <v>0</v>
      </c>
      <c r="AM15" s="205">
        <f>SUMIF('28'!$A$3:$A$500,'TOTAL FEED'!$J15,'28'!$P$3:$P$1000)</f>
        <v>0</v>
      </c>
      <c r="AN15" s="205">
        <f>SUMIF('29'!$A$3:$A$500,'TOTAL FEED'!$J15,'29'!$P$3:$P$1000)</f>
        <v>0</v>
      </c>
      <c r="AO15" s="205">
        <f>SUMIF('30'!$A$3:$A$500,'TOTAL FEED'!$J15,'30'!$P$3:$P$1000)</f>
        <v>0</v>
      </c>
      <c r="AP15" s="205">
        <f>SUMIF('31'!$A$3:$A$500,'TOTAL FEED'!$J15,'31'!$P$3:$P$1000)</f>
        <v>0</v>
      </c>
      <c r="AQ15" s="50">
        <f t="shared" si="3"/>
        <v>0</v>
      </c>
      <c r="AS15">
        <v>8</v>
      </c>
      <c r="AT15">
        <f>SUMIF('PHAN LOAI'!$Q$5:$Q$410,K15,'PHAN LOAI'!$D$5:$D$410)</f>
        <v>0</v>
      </c>
      <c r="AU15">
        <f>SUMIF('SAN LUONG'!$AL$4:$AL$311,K15,'SAN LUONG'!$AJ$4:$AJ$311)</f>
        <v>0</v>
      </c>
      <c r="AV15">
        <f t="shared" si="6"/>
        <v>0</v>
      </c>
      <c r="AW15">
        <f>IF(COUNTIF('PHAN LOAI'!C:C, E15) &gt; 0, 1, 0)</f>
        <v>1</v>
      </c>
      <c r="AX15">
        <f>IF(COUNTIF('SAN LUONG'!D:D, E15) &gt; 0, 1, 0)</f>
        <v>1</v>
      </c>
    </row>
    <row r="16" spans="2:56" ht="15.75" x14ac:dyDescent="0.25">
      <c r="B16" s="5">
        <v>9</v>
      </c>
      <c r="C16" s="6" t="s">
        <v>19</v>
      </c>
      <c r="D16" s="6" t="s">
        <v>19</v>
      </c>
      <c r="E16" s="73" t="s">
        <v>270</v>
      </c>
      <c r="F16" s="7" t="s">
        <v>13</v>
      </c>
      <c r="G16" s="8">
        <v>25</v>
      </c>
      <c r="H16" s="4" t="s">
        <v>19</v>
      </c>
      <c r="I16" s="9"/>
      <c r="J16" s="15" t="str">
        <f t="shared" si="4"/>
        <v>324A25</v>
      </c>
      <c r="K16" s="15" t="str">
        <f t="shared" si="5"/>
        <v>324A127060</v>
      </c>
      <c r="L16" s="205">
        <f>SUMIF('1'!$A$3:$A$500,'TOTAL FEED'!$J16,'1'!$P$3:$P$1000)</f>
        <v>0</v>
      </c>
      <c r="M16" s="205">
        <f>SUMIF('2'!$A$3:$A$500,'TOTAL FEED'!$J16,'2'!$P$3:$P$1000)</f>
        <v>0</v>
      </c>
      <c r="N16" s="258">
        <f>SUMIF('3'!$A$3:$A$500,'TOTAL FEED'!$J16,'3'!$P$3:$P$1000)</f>
        <v>0</v>
      </c>
      <c r="O16" s="205">
        <f>SUMIF('4'!$A$3:$A$500,'TOTAL FEED'!$J16,'4'!$P$3:$P$1000)</f>
        <v>0</v>
      </c>
      <c r="P16" s="205">
        <f>SUMIF('5'!$A$3:$A$500,'TOTAL FEED'!$J16,'5'!$P$3:$P$1000)</f>
        <v>0</v>
      </c>
      <c r="Q16" s="205">
        <f>SUMIF('6'!$A$3:$A$500,'TOTAL FEED'!$J16,'6'!$P$3:$P$1000)</f>
        <v>0</v>
      </c>
      <c r="R16" s="205">
        <f>SUMIF('7'!$A$3:$A$500,'TOTAL FEED'!$J16,'7'!$P$3:$P$1000)</f>
        <v>0</v>
      </c>
      <c r="S16" s="205">
        <f>SUMIF('8'!$A$3:$A$500,'TOTAL FEED'!$J16,'8'!$P$3:$P$1000)</f>
        <v>0</v>
      </c>
      <c r="T16" s="205">
        <f>SUMIF('9'!$A$3:$A$500,'TOTAL FEED'!$J16,'9'!$P$3:$P$1000)</f>
        <v>0</v>
      </c>
      <c r="U16" s="205">
        <f>SUMIF('10'!$A$3:$A$500,'TOTAL FEED'!$J16,'10'!$P$3:$P$1000)</f>
        <v>0</v>
      </c>
      <c r="V16" s="205">
        <f>SUMIF('11'!$A$3:$A$500,'TOTAL FEED'!$J16,'11'!$P$3:$P$1000)</f>
        <v>0</v>
      </c>
      <c r="W16" s="205">
        <f>SUMIF('12'!$A$3:$A$500,'TOTAL FEED'!$J16,'12'!$P$3:$P$1000)</f>
        <v>0</v>
      </c>
      <c r="X16" s="205">
        <f>SUMIF('13'!$A$3:$A$500,'TOTAL FEED'!$J16,'13'!$P$3:$P$1000)</f>
        <v>0</v>
      </c>
      <c r="Y16" s="272">
        <f>SUMIF('14'!$A$3:$A$500,'TOTAL FEED'!$J16,'14'!$P$3:$P$1000)</f>
        <v>0</v>
      </c>
      <c r="Z16" s="205">
        <f>SUMIF('15'!$A$3:$A$500,'TOTAL FEED'!$J16,'15'!$P$3:$P$1000)</f>
        <v>0</v>
      </c>
      <c r="AA16" s="205">
        <f>SUMIF('16'!$A$3:$A$500,'TOTAL FEED'!$J16,'16'!$P$3:$P$1000)</f>
        <v>0</v>
      </c>
      <c r="AB16" s="205">
        <f>SUMIF('17'!$A$3:$A$500,'TOTAL FEED'!$J16,'17'!$P$3:$P$1000)</f>
        <v>0</v>
      </c>
      <c r="AC16" s="205">
        <f>SUMIF('18'!$A$3:$A$500,'TOTAL FEED'!$J16,'18'!$P$3:$P$1000)</f>
        <v>0</v>
      </c>
      <c r="AD16" s="205">
        <f>SUMIF('19'!$A$3:$A$500,'TOTAL FEED'!$J16,'19'!$P$3:$P$1000)</f>
        <v>0</v>
      </c>
      <c r="AE16" s="205">
        <f>SUMIF('20'!$A$3:$A$500,'TOTAL FEED'!$J16,'20'!$P$3:$P$1000)</f>
        <v>0</v>
      </c>
      <c r="AF16" s="205">
        <f>SUMIF('21'!$A$3:$A$500,'TOTAL FEED'!$J16,'21'!$P$3:$P$1000)</f>
        <v>0</v>
      </c>
      <c r="AG16" s="205">
        <f>SUMIF('22'!$A$3:$A$500,'TOTAL FEED'!$J16,'22'!$P$3:$P$1000)</f>
        <v>0</v>
      </c>
      <c r="AH16" s="205">
        <f>SUMIF('23'!$A$3:$A$500,'TOTAL FEED'!$J16,'23'!$P$3:$P$1000)</f>
        <v>0</v>
      </c>
      <c r="AI16" s="205">
        <f>SUMIF('24'!$A$3:$A$500,'TOTAL FEED'!$J16,'24'!$P$3:$P$1000)</f>
        <v>0</v>
      </c>
      <c r="AJ16" s="205">
        <f>SUMIF('25'!$A$3:$A$500,'TOTAL FEED'!$J16,'25'!$P$3:$P$1000)</f>
        <v>0</v>
      </c>
      <c r="AK16" s="205">
        <f>SUMIF('26'!$A$3:$A$500,'TOTAL FEED'!$J16,'26'!$P$3:$P$1000)</f>
        <v>0</v>
      </c>
      <c r="AL16" s="205">
        <f>SUMIF('27'!$A$3:$A$500,'TOTAL FEED'!$J16,'27'!$P$3:$P$1000)</f>
        <v>0</v>
      </c>
      <c r="AM16" s="205">
        <f>SUMIF('28'!$A$3:$A$500,'TOTAL FEED'!$J16,'28'!$P$3:$P$1000)</f>
        <v>0</v>
      </c>
      <c r="AN16" s="205">
        <f>SUMIF('29'!$A$3:$A$500,'TOTAL FEED'!$J16,'29'!$P$3:$P$1000)</f>
        <v>0</v>
      </c>
      <c r="AO16" s="205">
        <f>SUMIF('30'!$A$3:$A$500,'TOTAL FEED'!$J16,'30'!$P$3:$P$1000)</f>
        <v>0</v>
      </c>
      <c r="AP16" s="205">
        <f>SUMIF('31'!$A$3:$A$500,'TOTAL FEED'!$J16,'31'!$P$3:$P$1000)</f>
        <v>0</v>
      </c>
      <c r="AQ16" s="50">
        <f t="shared" si="3"/>
        <v>0</v>
      </c>
      <c r="AS16">
        <v>8</v>
      </c>
      <c r="AT16">
        <f>SUMIF('PHAN LOAI'!$Q$5:$Q$410,K16,'PHAN LOAI'!$D$5:$D$410)</f>
        <v>0</v>
      </c>
      <c r="AU16">
        <f>SUMIF('SAN LUONG'!$AL$4:$AL$311,K16,'SAN LUONG'!$AJ$4:$AJ$311)</f>
        <v>0</v>
      </c>
      <c r="AV16">
        <f t="shared" si="6"/>
        <v>0</v>
      </c>
      <c r="AW16">
        <f>IF(COUNTIF('PHAN LOAI'!C:C, E16) &gt; 0, 1, 0)</f>
        <v>1</v>
      </c>
      <c r="AX16">
        <f>IF(COUNTIF('SAN LUONG'!D:D, E16) &gt; 0, 1, 0)</f>
        <v>1</v>
      </c>
    </row>
    <row r="17" spans="2:50" ht="15.75" x14ac:dyDescent="0.25">
      <c r="B17" s="5"/>
      <c r="C17" s="6">
        <v>325</v>
      </c>
      <c r="D17" s="6">
        <v>325</v>
      </c>
      <c r="E17" s="73">
        <v>128000</v>
      </c>
      <c r="F17" s="7" t="s">
        <v>13</v>
      </c>
      <c r="G17" s="8">
        <v>25</v>
      </c>
      <c r="H17" s="4">
        <v>325</v>
      </c>
      <c r="I17" s="9"/>
      <c r="J17" s="15" t="str">
        <f t="shared" si="4"/>
        <v>32525</v>
      </c>
      <c r="K17" s="15" t="str">
        <f t="shared" si="5"/>
        <v>325128000</v>
      </c>
      <c r="L17" s="205">
        <f>SUMIF('1'!$A$3:$A$500,'TOTAL FEED'!$J17,'1'!$P$3:$P$1000)</f>
        <v>0</v>
      </c>
      <c r="M17" s="205">
        <f>SUMIF('2'!$A$3:$A$500,'TOTAL FEED'!$J17,'2'!$P$3:$P$1000)</f>
        <v>0</v>
      </c>
      <c r="N17" s="258">
        <f>SUMIF('3'!$A$3:$A$500,'TOTAL FEED'!$J17,'3'!$P$3:$P$1000)</f>
        <v>0</v>
      </c>
      <c r="O17" s="205">
        <f>SUMIF('4'!$A$3:$A$500,'TOTAL FEED'!$J17,'4'!$P$3:$P$1000)</f>
        <v>0</v>
      </c>
      <c r="P17" s="205">
        <f>SUMIF('5'!$A$3:$A$500,'TOTAL FEED'!$J17,'5'!$P$3:$P$1000)</f>
        <v>0</v>
      </c>
      <c r="Q17" s="205">
        <f>SUMIF('6'!$A$3:$A$500,'TOTAL FEED'!$J17,'6'!$P$3:$P$1000)</f>
        <v>0</v>
      </c>
      <c r="R17" s="205">
        <f>SUMIF('7'!$A$3:$A$500,'TOTAL FEED'!$J17,'7'!$P$3:$P$1000)</f>
        <v>0</v>
      </c>
      <c r="S17" s="205">
        <f>SUMIF('8'!$A$3:$A$500,'TOTAL FEED'!$J17,'8'!$P$3:$P$1000)</f>
        <v>0</v>
      </c>
      <c r="T17" s="205">
        <f>SUMIF('9'!$A$3:$A$500,'TOTAL FEED'!$J17,'9'!$P$3:$P$1000)</f>
        <v>0</v>
      </c>
      <c r="U17" s="205">
        <f>SUMIF('10'!$A$3:$A$500,'TOTAL FEED'!$J17,'10'!$P$3:$P$1000)</f>
        <v>0</v>
      </c>
      <c r="V17" s="205">
        <f>SUMIF('11'!$A$3:$A$500,'TOTAL FEED'!$J17,'11'!$P$3:$P$1000)</f>
        <v>0</v>
      </c>
      <c r="W17" s="205">
        <f>SUMIF('12'!$A$3:$A$500,'TOTAL FEED'!$J17,'12'!$P$3:$P$1000)</f>
        <v>0</v>
      </c>
      <c r="X17" s="205">
        <f>SUMIF('13'!$A$3:$A$500,'TOTAL FEED'!$J17,'13'!$P$3:$P$1000)</f>
        <v>0</v>
      </c>
      <c r="Y17" s="272">
        <f>SUMIF('14'!$A$3:$A$500,'TOTAL FEED'!$J17,'14'!$P$3:$P$1000)</f>
        <v>0</v>
      </c>
      <c r="Z17" s="205">
        <f>SUMIF('15'!$A$3:$A$500,'TOTAL FEED'!$J17,'15'!$P$3:$P$1000)</f>
        <v>0</v>
      </c>
      <c r="AA17" s="205">
        <f>SUMIF('16'!$A$3:$A$500,'TOTAL FEED'!$J17,'16'!$P$3:$P$1000)</f>
        <v>0</v>
      </c>
      <c r="AB17" s="205">
        <f>SUMIF('17'!$A$3:$A$500,'TOTAL FEED'!$J17,'17'!$P$3:$P$1000)</f>
        <v>0</v>
      </c>
      <c r="AC17" s="205">
        <f>SUMIF('18'!$A$3:$A$500,'TOTAL FEED'!$J17,'18'!$P$3:$P$1000)</f>
        <v>0</v>
      </c>
      <c r="AD17" s="205">
        <f>SUMIF('19'!$A$3:$A$500,'TOTAL FEED'!$J17,'19'!$P$3:$P$1000)</f>
        <v>0</v>
      </c>
      <c r="AE17" s="205">
        <f>SUMIF('20'!$A$3:$A$500,'TOTAL FEED'!$J17,'20'!$P$3:$P$1000)</f>
        <v>0</v>
      </c>
      <c r="AF17" s="205">
        <f>SUMIF('21'!$A$3:$A$500,'TOTAL FEED'!$J17,'21'!$P$3:$P$1000)</f>
        <v>0</v>
      </c>
      <c r="AG17" s="205">
        <f>SUMIF('22'!$A$3:$A$500,'TOTAL FEED'!$J17,'22'!$P$3:$P$1000)</f>
        <v>0</v>
      </c>
      <c r="AH17" s="205">
        <f>SUMIF('23'!$A$3:$A$500,'TOTAL FEED'!$J17,'23'!$P$3:$P$1000)</f>
        <v>0</v>
      </c>
      <c r="AI17" s="205">
        <f>SUMIF('24'!$A$3:$A$500,'TOTAL FEED'!$J17,'24'!$P$3:$P$1000)</f>
        <v>0</v>
      </c>
      <c r="AJ17" s="205">
        <f>SUMIF('25'!$A$3:$A$500,'TOTAL FEED'!$J17,'25'!$P$3:$P$1000)</f>
        <v>0</v>
      </c>
      <c r="AK17" s="205">
        <f>SUMIF('26'!$A$3:$A$500,'TOTAL FEED'!$J17,'26'!$P$3:$P$1000)</f>
        <v>0</v>
      </c>
      <c r="AL17" s="205">
        <f>SUMIF('27'!$A$3:$A$500,'TOTAL FEED'!$J17,'27'!$P$3:$P$1000)</f>
        <v>0</v>
      </c>
      <c r="AM17" s="205">
        <f>SUMIF('28'!$A$3:$A$500,'TOTAL FEED'!$J17,'28'!$P$3:$P$1000)</f>
        <v>0</v>
      </c>
      <c r="AN17" s="205">
        <f>SUMIF('29'!$A$3:$A$500,'TOTAL FEED'!$J17,'29'!$P$3:$P$1000)</f>
        <v>0</v>
      </c>
      <c r="AO17" s="205">
        <f>SUMIF('30'!$A$3:$A$500,'TOTAL FEED'!$J17,'30'!$P$3:$P$1000)</f>
        <v>0</v>
      </c>
      <c r="AP17" s="205">
        <f>SUMIF('31'!$A$3:$A$500,'TOTAL FEED'!$J17,'31'!$P$3:$P$1000)</f>
        <v>0</v>
      </c>
      <c r="AQ17" s="50">
        <f t="shared" si="3"/>
        <v>0</v>
      </c>
      <c r="AS17">
        <v>8</v>
      </c>
      <c r="AT17">
        <f>SUMIF('PHAN LOAI'!$Q$5:$Q$410,K17,'PHAN LOAI'!$D$5:$D$410)</f>
        <v>0</v>
      </c>
      <c r="AU17">
        <f>SUMIF('SAN LUONG'!$AL$4:$AL$311,K17,'SAN LUONG'!$AJ$4:$AJ$311)</f>
        <v>0</v>
      </c>
      <c r="AV17">
        <f t="shared" si="6"/>
        <v>0</v>
      </c>
      <c r="AW17">
        <f>IF(COUNTIF('PHAN LOAI'!C:C, E17) &gt; 0, 1, 0)</f>
        <v>1</v>
      </c>
      <c r="AX17">
        <f>IF(COUNTIF('SAN LUONG'!D:D, E17) &gt; 0, 1, 0)</f>
        <v>1</v>
      </c>
    </row>
    <row r="18" spans="2:50" ht="15.75" x14ac:dyDescent="0.25">
      <c r="B18" s="5">
        <v>10</v>
      </c>
      <c r="C18" s="6">
        <v>351</v>
      </c>
      <c r="D18" s="6">
        <v>351</v>
      </c>
      <c r="E18" s="73" t="s">
        <v>271</v>
      </c>
      <c r="F18" s="7" t="s">
        <v>13</v>
      </c>
      <c r="G18" s="8">
        <v>25</v>
      </c>
      <c r="H18" s="4">
        <v>351</v>
      </c>
      <c r="I18" s="9"/>
      <c r="J18" s="15" t="str">
        <f t="shared" si="4"/>
        <v>35125</v>
      </c>
      <c r="K18" s="15" t="str">
        <f t="shared" si="5"/>
        <v>351314000</v>
      </c>
      <c r="L18" s="205">
        <f>SUMIF('1'!$A$3:$A$500,'TOTAL FEED'!$J18,'1'!$P$3:$P$1000)</f>
        <v>0</v>
      </c>
      <c r="M18" s="205">
        <f>SUMIF('2'!$A$3:$A$500,'TOTAL FEED'!$J18,'2'!$P$3:$P$1000)</f>
        <v>0</v>
      </c>
      <c r="N18" s="258">
        <f>SUMIF('3'!$A$3:$A$500,'TOTAL FEED'!$J18,'3'!$P$3:$P$1000)</f>
        <v>0</v>
      </c>
      <c r="O18" s="205">
        <f>SUMIF('4'!$A$3:$A$500,'TOTAL FEED'!$J18,'4'!$P$3:$P$1000)</f>
        <v>0</v>
      </c>
      <c r="P18" s="205">
        <f>SUMIF('5'!$A$3:$A$500,'TOTAL FEED'!$J18,'5'!$P$3:$P$1000)</f>
        <v>0</v>
      </c>
      <c r="Q18" s="205">
        <f>SUMIF('6'!$A$3:$A$500,'TOTAL FEED'!$J18,'6'!$P$3:$P$1000)</f>
        <v>0</v>
      </c>
      <c r="R18" s="205">
        <f>SUMIF('7'!$A$3:$A$500,'TOTAL FEED'!$J18,'7'!$P$3:$P$1000)</f>
        <v>0</v>
      </c>
      <c r="S18" s="205">
        <f>SUMIF('8'!$A$3:$A$500,'TOTAL FEED'!$J18,'8'!$P$3:$P$1000)</f>
        <v>0</v>
      </c>
      <c r="T18" s="205">
        <f>SUMIF('9'!$A$3:$A$500,'TOTAL FEED'!$J18,'9'!$P$3:$P$1000)</f>
        <v>0</v>
      </c>
      <c r="U18" s="205">
        <f>SUMIF('10'!$A$3:$A$500,'TOTAL FEED'!$J18,'10'!$P$3:$P$1000)</f>
        <v>0</v>
      </c>
      <c r="V18" s="205">
        <f>SUMIF('11'!$A$3:$A$500,'TOTAL FEED'!$J18,'11'!$P$3:$P$1000)</f>
        <v>0</v>
      </c>
      <c r="W18" s="205">
        <f>SUMIF('12'!$A$3:$A$500,'TOTAL FEED'!$J18,'12'!$P$3:$P$1000)</f>
        <v>0</v>
      </c>
      <c r="X18" s="205">
        <f>SUMIF('13'!$A$3:$A$500,'TOTAL FEED'!$J18,'13'!$P$3:$P$1000)</f>
        <v>0</v>
      </c>
      <c r="Y18" s="272">
        <f>SUMIF('14'!$A$3:$A$500,'TOTAL FEED'!$J18,'14'!$P$3:$P$1000)</f>
        <v>0</v>
      </c>
      <c r="Z18" s="205">
        <f>SUMIF('15'!$A$3:$A$500,'TOTAL FEED'!$J18,'15'!$P$3:$P$1000)</f>
        <v>0</v>
      </c>
      <c r="AA18" s="205">
        <f>SUMIF('16'!$A$3:$A$500,'TOTAL FEED'!$J18,'16'!$P$3:$P$1000)</f>
        <v>0</v>
      </c>
      <c r="AB18" s="205">
        <f>SUMIF('17'!$A$3:$A$500,'TOTAL FEED'!$J18,'17'!$P$3:$P$1000)</f>
        <v>0</v>
      </c>
      <c r="AC18" s="205">
        <f>SUMIF('18'!$A$3:$A$500,'TOTAL FEED'!$J18,'18'!$P$3:$P$1000)</f>
        <v>0</v>
      </c>
      <c r="AD18" s="205">
        <f>SUMIF('19'!$A$3:$A$500,'TOTAL FEED'!$J18,'19'!$P$3:$P$1000)</f>
        <v>0</v>
      </c>
      <c r="AE18" s="205">
        <f>SUMIF('20'!$A$3:$A$500,'TOTAL FEED'!$J18,'20'!$P$3:$P$1000)</f>
        <v>0</v>
      </c>
      <c r="AF18" s="205">
        <f>SUMIF('21'!$A$3:$A$500,'TOTAL FEED'!$J18,'21'!$P$3:$P$1000)</f>
        <v>0</v>
      </c>
      <c r="AG18" s="205">
        <f>SUMIF('22'!$A$3:$A$500,'TOTAL FEED'!$J18,'22'!$P$3:$P$1000)</f>
        <v>0</v>
      </c>
      <c r="AH18" s="205">
        <f>SUMIF('23'!$A$3:$A$500,'TOTAL FEED'!$J18,'23'!$P$3:$P$1000)</f>
        <v>0</v>
      </c>
      <c r="AI18" s="205">
        <f>SUMIF('24'!$A$3:$A$500,'TOTAL FEED'!$J18,'24'!$P$3:$P$1000)</f>
        <v>0</v>
      </c>
      <c r="AJ18" s="205">
        <f>SUMIF('25'!$A$3:$A$500,'TOTAL FEED'!$J18,'25'!$P$3:$P$1000)</f>
        <v>0</v>
      </c>
      <c r="AK18" s="205">
        <f>SUMIF('26'!$A$3:$A$500,'TOTAL FEED'!$J18,'26'!$P$3:$P$1000)</f>
        <v>0</v>
      </c>
      <c r="AL18" s="205">
        <f>SUMIF('27'!$A$3:$A$500,'TOTAL FEED'!$J18,'27'!$P$3:$P$1000)</f>
        <v>0</v>
      </c>
      <c r="AM18" s="205">
        <f>SUMIF('28'!$A$3:$A$500,'TOTAL FEED'!$J18,'28'!$P$3:$P$1000)</f>
        <v>0</v>
      </c>
      <c r="AN18" s="205">
        <f>SUMIF('29'!$A$3:$A$500,'TOTAL FEED'!$J18,'29'!$P$3:$P$1000)</f>
        <v>0</v>
      </c>
      <c r="AO18" s="205">
        <f>SUMIF('30'!$A$3:$A$500,'TOTAL FEED'!$J18,'30'!$P$3:$P$1000)</f>
        <v>0</v>
      </c>
      <c r="AP18" s="205">
        <f>SUMIF('31'!$A$3:$A$500,'TOTAL FEED'!$J18,'31'!$P$3:$P$1000)</f>
        <v>0</v>
      </c>
      <c r="AQ18" s="50">
        <f t="shared" si="3"/>
        <v>0</v>
      </c>
      <c r="AS18">
        <v>8</v>
      </c>
      <c r="AT18">
        <f>SUMIF('PHAN LOAI'!$Q$5:$Q$410,K18,'PHAN LOAI'!$D$5:$D$410)</f>
        <v>0</v>
      </c>
      <c r="AU18">
        <f>SUMIF('SAN LUONG'!$AL$4:$AL$311,K18,'SAN LUONG'!$AJ$4:$AJ$311)</f>
        <v>0</v>
      </c>
      <c r="AV18">
        <f t="shared" si="6"/>
        <v>0</v>
      </c>
      <c r="AW18">
        <f>IF(COUNTIF('PHAN LOAI'!C:C, E18) &gt; 0, 1, 0)</f>
        <v>0</v>
      </c>
      <c r="AX18">
        <f>IF(COUNTIF('SAN LUONG'!D:D, E18) &gt; 0, 1, 0)</f>
        <v>0</v>
      </c>
    </row>
    <row r="19" spans="2:50" ht="15.75" x14ac:dyDescent="0.25">
      <c r="B19" s="5">
        <v>11</v>
      </c>
      <c r="C19" s="6">
        <v>352</v>
      </c>
      <c r="D19" s="6">
        <v>352</v>
      </c>
      <c r="E19" s="73" t="s">
        <v>272</v>
      </c>
      <c r="F19" s="7" t="s">
        <v>13</v>
      </c>
      <c r="G19" s="8">
        <v>25</v>
      </c>
      <c r="H19" s="4">
        <v>352</v>
      </c>
      <c r="I19" s="9"/>
      <c r="J19" s="15" t="str">
        <f t="shared" si="4"/>
        <v>35225</v>
      </c>
      <c r="K19" s="15" t="str">
        <f t="shared" si="5"/>
        <v>352321000</v>
      </c>
      <c r="L19" s="205">
        <f>SUMIF('1'!$A$3:$A$500,'TOTAL FEED'!$J19,'1'!$P$3:$P$1000)</f>
        <v>0</v>
      </c>
      <c r="M19" s="205">
        <f>SUMIF('2'!$A$3:$A$500,'TOTAL FEED'!$J19,'2'!$P$3:$P$1000)</f>
        <v>0</v>
      </c>
      <c r="N19" s="258">
        <f>SUMIF('3'!$A$3:$A$500,'TOTAL FEED'!$J19,'3'!$P$3:$P$1000)</f>
        <v>0</v>
      </c>
      <c r="O19" s="205">
        <f>SUMIF('4'!$A$3:$A$500,'TOTAL FEED'!$J19,'4'!$P$3:$P$1000)</f>
        <v>0</v>
      </c>
      <c r="P19" s="205">
        <f>SUMIF('5'!$A$3:$A$500,'TOTAL FEED'!$J19,'5'!$P$3:$P$1000)</f>
        <v>0</v>
      </c>
      <c r="Q19" s="205">
        <f>SUMIF('6'!$A$3:$A$500,'TOTAL FEED'!$J19,'6'!$P$3:$P$1000)</f>
        <v>0</v>
      </c>
      <c r="R19" s="205">
        <f>SUMIF('7'!$A$3:$A$500,'TOTAL FEED'!$J19,'7'!$P$3:$P$1000)</f>
        <v>0</v>
      </c>
      <c r="S19" s="205">
        <f>SUMIF('8'!$A$3:$A$500,'TOTAL FEED'!$J19,'8'!$P$3:$P$1000)</f>
        <v>0</v>
      </c>
      <c r="T19" s="205">
        <f>SUMIF('9'!$A$3:$A$500,'TOTAL FEED'!$J19,'9'!$P$3:$P$1000)</f>
        <v>0</v>
      </c>
      <c r="U19" s="258">
        <f>SUMIF('10'!$A$3:$A$500,'TOTAL FEED'!$J19,'10'!$P$3:$P$1000)</f>
        <v>0</v>
      </c>
      <c r="V19" s="205">
        <f>SUMIF('11'!$A$3:$A$500,'TOTAL FEED'!$J19,'11'!$P$3:$P$1000)</f>
        <v>0</v>
      </c>
      <c r="W19" s="205">
        <f>SUMIF('12'!$A$3:$A$500,'TOTAL FEED'!$J19,'12'!$P$3:$P$1000)</f>
        <v>0</v>
      </c>
      <c r="X19" s="205">
        <f>SUMIF('13'!$A$3:$A$500,'TOTAL FEED'!$J19,'13'!$P$3:$P$1000)</f>
        <v>0</v>
      </c>
      <c r="Y19" s="272">
        <f>SUMIF('14'!$A$3:$A$500,'TOTAL FEED'!$J19,'14'!$P$3:$P$1000)</f>
        <v>0</v>
      </c>
      <c r="Z19" s="205">
        <f>SUMIF('15'!$A$3:$A$500,'TOTAL FEED'!$J19,'15'!$P$3:$P$1000)</f>
        <v>0</v>
      </c>
      <c r="AA19" s="205">
        <f>SUMIF('16'!$A$3:$A$500,'TOTAL FEED'!$J19,'16'!$P$3:$P$1000)</f>
        <v>0</v>
      </c>
      <c r="AB19" s="258">
        <f>SUMIF('17'!$A$3:$A$500,'TOTAL FEED'!$J19,'17'!$P$3:$P$1000)</f>
        <v>0</v>
      </c>
      <c r="AC19" s="205">
        <f>SUMIF('18'!$A$3:$A$500,'TOTAL FEED'!$J19,'18'!$P$3:$P$1000)</f>
        <v>0</v>
      </c>
      <c r="AD19" s="205">
        <f>SUMIF('19'!$A$3:$A$500,'TOTAL FEED'!$J19,'19'!$P$3:$P$1000)</f>
        <v>0</v>
      </c>
      <c r="AE19" s="205">
        <f>SUMIF('20'!$A$3:$A$500,'TOTAL FEED'!$J19,'20'!$P$3:$P$1000)</f>
        <v>0</v>
      </c>
      <c r="AF19" s="205">
        <f>SUMIF('21'!$A$3:$A$500,'TOTAL FEED'!$J19,'21'!$P$3:$P$1000)</f>
        <v>0</v>
      </c>
      <c r="AG19" s="205">
        <f>SUMIF('22'!$A$3:$A$500,'TOTAL FEED'!$J19,'22'!$P$3:$P$1000)</f>
        <v>0</v>
      </c>
      <c r="AH19" s="205">
        <f>SUMIF('23'!$A$3:$A$500,'TOTAL FEED'!$J19,'23'!$P$3:$P$1000)</f>
        <v>0</v>
      </c>
      <c r="AI19" s="205">
        <f>SUMIF('24'!$A$3:$A$500,'TOTAL FEED'!$J19,'24'!$P$3:$P$1000)</f>
        <v>0</v>
      </c>
      <c r="AJ19" s="205">
        <f>SUMIF('25'!$A$3:$A$500,'TOTAL FEED'!$J19,'25'!$P$3:$P$1000)</f>
        <v>0</v>
      </c>
      <c r="AK19" s="205">
        <f>SUMIF('26'!$A$3:$A$500,'TOTAL FEED'!$J19,'26'!$P$3:$P$1000)</f>
        <v>0</v>
      </c>
      <c r="AL19" s="205">
        <f>SUMIF('27'!$A$3:$A$500,'TOTAL FEED'!$J19,'27'!$P$3:$P$1000)</f>
        <v>0</v>
      </c>
      <c r="AM19" s="205">
        <f>SUMIF('28'!$A$3:$A$500,'TOTAL FEED'!$J19,'28'!$P$3:$P$1000)</f>
        <v>0</v>
      </c>
      <c r="AN19" s="205">
        <f>SUMIF('29'!$A$3:$A$500,'TOTAL FEED'!$J19,'29'!$P$3:$P$1000)</f>
        <v>0</v>
      </c>
      <c r="AO19" s="205">
        <f>SUMIF('30'!$A$3:$A$500,'TOTAL FEED'!$J19,'30'!$P$3:$P$1000)</f>
        <v>0</v>
      </c>
      <c r="AP19" s="205">
        <f>SUMIF('31'!$A$3:$A$500,'TOTAL FEED'!$J19,'31'!$P$3:$P$1000)</f>
        <v>0</v>
      </c>
      <c r="AQ19" s="50">
        <f t="shared" si="3"/>
        <v>0</v>
      </c>
      <c r="AR19">
        <v>1</v>
      </c>
      <c r="AS19">
        <v>8</v>
      </c>
      <c r="AT19">
        <f>SUMIF('PHAN LOAI'!$Q$5:$Q$410,K19,'PHAN LOAI'!$D$5:$D$410)</f>
        <v>0</v>
      </c>
      <c r="AU19">
        <f>SUMIF('SAN LUONG'!$AL$4:$AL$311,K19,'SAN LUONG'!$AJ$4:$AJ$311)</f>
        <v>0</v>
      </c>
      <c r="AV19">
        <f t="shared" si="6"/>
        <v>0</v>
      </c>
      <c r="AW19">
        <f>IF(COUNTIF('PHAN LOAI'!C:C, E19) &gt; 0, 1, 0)</f>
        <v>1</v>
      </c>
      <c r="AX19">
        <f>IF(COUNTIF('SAN LUONG'!D:D, E19) &gt; 0, 1, 0)</f>
        <v>1</v>
      </c>
    </row>
    <row r="20" spans="2:50" ht="15.75" x14ac:dyDescent="0.25">
      <c r="B20" s="5">
        <v>12</v>
      </c>
      <c r="C20" s="3" t="s">
        <v>644</v>
      </c>
      <c r="D20" s="3" t="s">
        <v>644</v>
      </c>
      <c r="E20" s="73">
        <v>314001</v>
      </c>
      <c r="F20" s="7">
        <v>2.8</v>
      </c>
      <c r="G20" s="8">
        <v>25</v>
      </c>
      <c r="H20" s="3" t="s">
        <v>644</v>
      </c>
      <c r="I20" s="9"/>
      <c r="J20" s="15" t="str">
        <f t="shared" si="4"/>
        <v>551 (5*5)25</v>
      </c>
      <c r="K20" s="15" t="str">
        <f t="shared" si="5"/>
        <v>551 (5*5)314001</v>
      </c>
      <c r="L20" s="205">
        <f>SUMIF('1'!$A$3:$A$500,'TOTAL FEED'!$J20,'1'!$P$3:$P$1000)</f>
        <v>0</v>
      </c>
      <c r="M20" s="205">
        <f>SUMIF('2'!$A$3:$A$500,'TOTAL FEED'!$J20,'2'!$P$3:$P$1000)</f>
        <v>0</v>
      </c>
      <c r="N20" s="258">
        <f>SUMIF('3'!$A$3:$A$500,'TOTAL FEED'!$J20,'3'!$P$3:$P$1000)</f>
        <v>0</v>
      </c>
      <c r="O20" s="205">
        <f>SUMIF('4'!$A$3:$A$500,'TOTAL FEED'!$J20,'4'!$P$3:$P$1000)</f>
        <v>2950</v>
      </c>
      <c r="P20" s="205">
        <f>SUMIF('5'!$A$3:$A$500,'TOTAL FEED'!$J20,'5'!$P$3:$P$1000)</f>
        <v>0</v>
      </c>
      <c r="Q20" s="205">
        <f>SUMIF('6'!$A$3:$A$500,'TOTAL FEED'!$J20,'6'!$P$3:$P$1000)</f>
        <v>0</v>
      </c>
      <c r="R20" s="205">
        <f>SUMIF('7'!$A$3:$A$500,'TOTAL FEED'!$J20,'7'!$P$3:$P$1000)</f>
        <v>0</v>
      </c>
      <c r="S20" s="205">
        <f>SUMIF('8'!$A$3:$A$500,'TOTAL FEED'!$J20,'8'!$P$3:$P$1000)</f>
        <v>0</v>
      </c>
      <c r="T20" s="205">
        <f>SUMIF('9'!$A$3:$A$500,'TOTAL FEED'!$J20,'9'!$P$3:$P$1000)</f>
        <v>1000</v>
      </c>
      <c r="U20" s="205">
        <f>SUMIF('10'!$A$3:$A$500,'TOTAL FEED'!$J20,'10'!$P$3:$P$1000)</f>
        <v>0</v>
      </c>
      <c r="V20" s="205">
        <f>SUMIF('11'!$A$3:$A$500,'TOTAL FEED'!$J20,'11'!$P$3:$P$1000)</f>
        <v>0</v>
      </c>
      <c r="W20" s="205">
        <f>SUMIF('12'!$A$3:$A$500,'TOTAL FEED'!$J20,'12'!$P$3:$P$1000)</f>
        <v>0</v>
      </c>
      <c r="X20" s="205">
        <f>SUMIF('13'!$A$3:$A$500,'TOTAL FEED'!$J20,'13'!$P$3:$P$1000)</f>
        <v>2475</v>
      </c>
      <c r="Y20" s="272">
        <f>SUMIF('14'!$A$3:$A$500,'TOTAL FEED'!$J20,'14'!$P$3:$P$1000)</f>
        <v>0</v>
      </c>
      <c r="Z20" s="205">
        <f>SUMIF('15'!$A$3:$A$500,'TOTAL FEED'!$J20,'15'!$P$3:$P$1000)</f>
        <v>0</v>
      </c>
      <c r="AA20" s="205">
        <f>SUMIF('16'!$A$3:$A$500,'TOTAL FEED'!$J20,'16'!$P$3:$P$1000)</f>
        <v>0</v>
      </c>
      <c r="AB20" s="205">
        <f>SUMIF('17'!$A$3:$A$500,'TOTAL FEED'!$J20,'17'!$P$3:$P$1000)</f>
        <v>0</v>
      </c>
      <c r="AC20" s="205">
        <f>SUMIF('18'!$A$3:$A$500,'TOTAL FEED'!$J20,'18'!$P$3:$P$1000)</f>
        <v>0</v>
      </c>
      <c r="AD20" s="205">
        <f>SUMIF('19'!$A$3:$A$500,'TOTAL FEED'!$J20,'19'!$P$3:$P$1000)</f>
        <v>0</v>
      </c>
      <c r="AE20" s="205">
        <f>SUMIF('20'!$A$3:$A$500,'TOTAL FEED'!$J20,'20'!$P$3:$P$1000)</f>
        <v>0</v>
      </c>
      <c r="AF20" s="205">
        <f>SUMIF('21'!$A$3:$A$500,'TOTAL FEED'!$J20,'21'!$P$3:$P$1000)</f>
        <v>0</v>
      </c>
      <c r="AG20" s="205">
        <f>SUMIF('22'!$A$3:$A$500,'TOTAL FEED'!$J20,'22'!$P$3:$P$1000)</f>
        <v>0</v>
      </c>
      <c r="AH20" s="205">
        <f>SUMIF('23'!$A$3:$A$500,'TOTAL FEED'!$J20,'23'!$P$3:$P$1000)</f>
        <v>0</v>
      </c>
      <c r="AI20" s="205">
        <f>SUMIF('24'!$A$3:$A$500,'TOTAL FEED'!$J20,'24'!$P$3:$P$1000)</f>
        <v>0</v>
      </c>
      <c r="AJ20" s="205">
        <f>SUMIF('25'!$A$3:$A$500,'TOTAL FEED'!$J20,'25'!$P$3:$P$1000)</f>
        <v>0</v>
      </c>
      <c r="AK20" s="205">
        <f>SUMIF('26'!$A$3:$A$500,'TOTAL FEED'!$J20,'26'!$P$3:$P$1000)</f>
        <v>0</v>
      </c>
      <c r="AL20" s="205">
        <f>SUMIF('27'!$A$3:$A$500,'TOTAL FEED'!$J20,'27'!$P$3:$P$1000)</f>
        <v>0</v>
      </c>
      <c r="AM20" s="205">
        <f>SUMIF('28'!$A$3:$A$500,'TOTAL FEED'!$J20,'28'!$P$3:$P$1000)</f>
        <v>0</v>
      </c>
      <c r="AN20" s="205">
        <f>SUMIF('29'!$A$3:$A$500,'TOTAL FEED'!$J20,'29'!$P$3:$P$1000)</f>
        <v>0</v>
      </c>
      <c r="AO20" s="205">
        <f>SUMIF('30'!$A$3:$A$500,'TOTAL FEED'!$J20,'30'!$P$3:$P$1000)</f>
        <v>0</v>
      </c>
      <c r="AP20" s="205">
        <f>SUMIF('31'!$A$3:$A$500,'TOTAL FEED'!$J20,'31'!$P$3:$P$1000)</f>
        <v>0</v>
      </c>
      <c r="AQ20" s="50">
        <f t="shared" si="3"/>
        <v>6425</v>
      </c>
      <c r="AR20">
        <v>1</v>
      </c>
      <c r="AS20">
        <v>8</v>
      </c>
      <c r="AT20">
        <f>SUMIF('PHAN LOAI'!$Q$5:$Q$410,K20,'PHAN LOAI'!$D$5:$D$410)</f>
        <v>6425</v>
      </c>
      <c r="AU20">
        <f>SUMIF('SAN LUONG'!$AL$4:$AL$311,K20,'SAN LUONG'!$AJ$4:$AJ$311)</f>
        <v>0</v>
      </c>
      <c r="AV20">
        <f t="shared" si="6"/>
        <v>6425</v>
      </c>
      <c r="AW20">
        <f>IF(COUNTIF('PHAN LOAI'!C:C, E20) &gt; 0, 1, 0)</f>
        <v>1</v>
      </c>
      <c r="AX20">
        <f>IF(COUNTIF('SAN LUONG'!D:D, E20) &gt; 0, 1, 0)</f>
        <v>1</v>
      </c>
    </row>
    <row r="21" spans="2:50" ht="15.75" x14ac:dyDescent="0.25">
      <c r="B21" s="5">
        <v>13</v>
      </c>
      <c r="C21" t="s">
        <v>645</v>
      </c>
      <c r="D21" t="s">
        <v>645</v>
      </c>
      <c r="E21" s="73">
        <v>312001</v>
      </c>
      <c r="F21" s="7" t="s">
        <v>647</v>
      </c>
      <c r="G21" s="8">
        <v>25</v>
      </c>
      <c r="H21" t="s">
        <v>645</v>
      </c>
      <c r="I21" s="9"/>
      <c r="J21" s="15" t="str">
        <f t="shared" si="4"/>
        <v>550S (5*5)25</v>
      </c>
      <c r="K21" s="15" t="str">
        <f t="shared" si="5"/>
        <v>550S (5*5)312001</v>
      </c>
      <c r="L21" s="205">
        <f>SUMIF('1'!$A$3:$A$500,'TOTAL FEED'!$J21,'1'!$P$3:$P$1000)</f>
        <v>0</v>
      </c>
      <c r="M21" s="205">
        <f>SUMIF('2'!$A$3:$A$500,'TOTAL FEED'!$J21,'2'!$P$3:$P$1000)</f>
        <v>0</v>
      </c>
      <c r="N21" s="258">
        <f>SUMIF('3'!$A$3:$A$500,'TOTAL FEED'!$J21,'3'!$P$3:$P$1000)</f>
        <v>0</v>
      </c>
      <c r="O21" s="205">
        <f>SUMIF('4'!$A$3:$A$500,'TOTAL FEED'!$J21,'4'!$P$3:$P$1000)</f>
        <v>0</v>
      </c>
      <c r="P21" s="205">
        <f>SUMIF('5'!$A$3:$A$500,'TOTAL FEED'!$J21,'5'!$P$3:$P$1000)</f>
        <v>0</v>
      </c>
      <c r="Q21" s="205">
        <f>SUMIF('6'!$A$3:$A$500,'TOTAL FEED'!$J21,'6'!$P$3:$P$1000)</f>
        <v>0</v>
      </c>
      <c r="R21" s="205">
        <f>SUMIF('7'!$A$3:$A$500,'TOTAL FEED'!$J21,'7'!$P$3:$P$1000)</f>
        <v>0</v>
      </c>
      <c r="S21" s="205">
        <f>SUMIF('8'!$A$3:$A$500,'TOTAL FEED'!$J21,'8'!$P$3:$P$1000)</f>
        <v>0</v>
      </c>
      <c r="T21" s="205">
        <f>SUMIF('9'!$A$3:$A$500,'TOTAL FEED'!$J21,'9'!$P$3:$P$1000)</f>
        <v>0</v>
      </c>
      <c r="U21" s="205">
        <f>SUMIF('10'!$A$3:$A$500,'TOTAL FEED'!$J21,'10'!$P$3:$P$1000)</f>
        <v>0</v>
      </c>
      <c r="V21" s="205">
        <f>SUMIF('11'!$A$3:$A$500,'TOTAL FEED'!$J21,'11'!$P$3:$P$1000)</f>
        <v>0</v>
      </c>
      <c r="W21" s="205">
        <f>SUMIF('12'!$A$3:$A$500,'TOTAL FEED'!$J21,'12'!$P$3:$P$1000)</f>
        <v>0</v>
      </c>
      <c r="X21" s="205">
        <f>SUMIF('13'!$A$3:$A$500,'TOTAL FEED'!$J21,'13'!$P$3:$P$1000)</f>
        <v>2000</v>
      </c>
      <c r="Y21" s="272">
        <f>SUMIF('14'!$A$3:$A$500,'TOTAL FEED'!$J21,'14'!$P$3:$P$1000)</f>
        <v>0</v>
      </c>
      <c r="Z21" s="205">
        <f>SUMIF('15'!$A$3:$A$500,'TOTAL FEED'!$J21,'15'!$P$3:$P$1000)</f>
        <v>0</v>
      </c>
      <c r="AA21" s="205">
        <f>SUMIF('16'!$A$3:$A$500,'TOTAL FEED'!$J21,'16'!$P$3:$P$1000)</f>
        <v>0</v>
      </c>
      <c r="AB21" s="205">
        <f>SUMIF('17'!$A$3:$A$500,'TOTAL FEED'!$J21,'17'!$P$3:$P$1000)</f>
        <v>0</v>
      </c>
      <c r="AC21" s="205">
        <f>SUMIF('18'!$A$3:$A$500,'TOTAL FEED'!$J21,'18'!$P$3:$P$1000)</f>
        <v>0</v>
      </c>
      <c r="AD21" s="205">
        <f>SUMIF('19'!$A$3:$A$500,'TOTAL FEED'!$J21,'19'!$P$3:$P$1000)</f>
        <v>0</v>
      </c>
      <c r="AE21" s="205">
        <f>SUMIF('20'!$A$3:$A$500,'TOTAL FEED'!$J21,'20'!$P$3:$P$1000)</f>
        <v>0</v>
      </c>
      <c r="AF21" s="205">
        <f>SUMIF('21'!$A$3:$A$500,'TOTAL FEED'!$J21,'21'!$P$3:$P$1000)</f>
        <v>0</v>
      </c>
      <c r="AG21" s="205">
        <f>SUMIF('22'!$A$3:$A$500,'TOTAL FEED'!$J21,'22'!$P$3:$P$1000)</f>
        <v>0</v>
      </c>
      <c r="AH21" s="205">
        <f>SUMIF('23'!$A$3:$A$500,'TOTAL FEED'!$J21,'23'!$P$3:$P$1000)</f>
        <v>0</v>
      </c>
      <c r="AI21" s="205">
        <f>SUMIF('24'!$A$3:$A$500,'TOTAL FEED'!$J21,'24'!$P$3:$P$1000)</f>
        <v>0</v>
      </c>
      <c r="AJ21" s="205">
        <f>SUMIF('25'!$A$3:$A$500,'TOTAL FEED'!$J21,'25'!$P$3:$P$1000)</f>
        <v>0</v>
      </c>
      <c r="AK21" s="205">
        <f>SUMIF('26'!$A$3:$A$500,'TOTAL FEED'!$J21,'26'!$P$3:$P$1000)</f>
        <v>0</v>
      </c>
      <c r="AL21" s="205">
        <f>SUMIF('27'!$A$3:$A$500,'TOTAL FEED'!$J21,'27'!$P$3:$P$1000)</f>
        <v>0</v>
      </c>
      <c r="AM21" s="205">
        <f>SUMIF('28'!$A$3:$A$500,'TOTAL FEED'!$J21,'28'!$P$3:$P$1000)</f>
        <v>0</v>
      </c>
      <c r="AN21" s="205">
        <f>SUMIF('29'!$A$3:$A$500,'TOTAL FEED'!$J21,'29'!$P$3:$P$1000)</f>
        <v>0</v>
      </c>
      <c r="AO21" s="205">
        <f>SUMIF('30'!$A$3:$A$500,'TOTAL FEED'!$J21,'30'!$P$3:$P$1000)</f>
        <v>0</v>
      </c>
      <c r="AP21" s="205">
        <f>SUMIF('31'!$A$3:$A$500,'TOTAL FEED'!$J21,'31'!$P$3:$P$1000)</f>
        <v>0</v>
      </c>
      <c r="AQ21" s="50">
        <f t="shared" si="3"/>
        <v>2000</v>
      </c>
      <c r="AR21">
        <v>1</v>
      </c>
      <c r="AS21">
        <v>8</v>
      </c>
      <c r="AT21">
        <f>SUMIF('PHAN LOAI'!$Q$5:$Q$410,K21,'PHAN LOAI'!$D$5:$D$410)</f>
        <v>2000</v>
      </c>
      <c r="AU21">
        <f>SUMIF('SAN LUONG'!$AL$4:$AL$311,K21,'SAN LUONG'!$AJ$4:$AJ$311)</f>
        <v>0</v>
      </c>
      <c r="AV21">
        <f t="shared" si="6"/>
        <v>2000</v>
      </c>
      <c r="AW21">
        <f>IF(COUNTIF('PHAN LOAI'!C:C, E21) &gt; 0, 1, 0)</f>
        <v>1</v>
      </c>
      <c r="AX21">
        <f>IF(COUNTIF('SAN LUONG'!D:D, E21) &gt; 0, 1, 0)</f>
        <v>1</v>
      </c>
    </row>
    <row r="22" spans="2:50" ht="15.75" x14ac:dyDescent="0.25">
      <c r="B22" s="5">
        <v>14</v>
      </c>
      <c r="C22" s="6" t="s">
        <v>600</v>
      </c>
      <c r="D22" s="6" t="s">
        <v>600</v>
      </c>
      <c r="E22" s="73">
        <v>127008</v>
      </c>
      <c r="F22" s="7" t="s">
        <v>13</v>
      </c>
      <c r="G22" s="8">
        <v>25</v>
      </c>
      <c r="H22" s="4" t="s">
        <v>600</v>
      </c>
      <c r="I22" s="9"/>
      <c r="J22" s="15" t="str">
        <f t="shared" si="4"/>
        <v>524P25</v>
      </c>
      <c r="K22" s="15" t="str">
        <f t="shared" si="5"/>
        <v>524P127008</v>
      </c>
      <c r="L22" s="205">
        <f>SUMIF('1'!$A$3:$A$500,'TOTAL FEED'!$J22,'1'!$P$3:$P$1000)</f>
        <v>0</v>
      </c>
      <c r="M22" s="205">
        <f>SUMIF('2'!$A$3:$A$500,'TOTAL FEED'!$J22,'2'!$P$3:$P$1000)</f>
        <v>0</v>
      </c>
      <c r="N22" s="258">
        <f>SUMIF('3'!$A$3:$A$500,'TOTAL FEED'!$J22,'3'!$P$3:$P$1000)</f>
        <v>0</v>
      </c>
      <c r="O22" s="205">
        <f>SUMIF('4'!$A$3:$A$500,'TOTAL FEED'!$J22,'4'!$P$3:$P$1000)</f>
        <v>0</v>
      </c>
      <c r="P22" s="205">
        <f>SUMIF('5'!$A$3:$A$500,'TOTAL FEED'!$J22,'5'!$P$3:$P$1000)</f>
        <v>0</v>
      </c>
      <c r="Q22" s="205">
        <f>SUMIF('6'!$A$3:$A$500,'TOTAL FEED'!$J22,'6'!$P$3:$P$1000)</f>
        <v>0</v>
      </c>
      <c r="R22" s="205">
        <f>SUMIF('7'!$A$3:$A$500,'TOTAL FEED'!$J22,'7'!$P$3:$P$1000)</f>
        <v>0</v>
      </c>
      <c r="S22" s="205">
        <f>SUMIF('8'!$A$3:$A$500,'TOTAL FEED'!$J22,'8'!$P$3:$P$1000)</f>
        <v>0</v>
      </c>
      <c r="T22" s="205">
        <f>SUMIF('9'!$A$3:$A$500,'TOTAL FEED'!$J22,'9'!$P$3:$P$1000)</f>
        <v>0</v>
      </c>
      <c r="U22" s="258">
        <f>SUMIF('10'!$A$3:$A$500,'TOTAL FEED'!$J22,'10'!$P$3:$P$1000)</f>
        <v>0</v>
      </c>
      <c r="V22" s="205">
        <f>SUMIF('11'!$A$3:$A$500,'TOTAL FEED'!$J22,'11'!$P$3:$P$1000)</f>
        <v>0</v>
      </c>
      <c r="W22" s="205">
        <f>SUMIF('12'!$A$3:$A$500,'TOTAL FEED'!$J22,'12'!$P$3:$P$1000)</f>
        <v>0</v>
      </c>
      <c r="X22" s="205">
        <f>SUMIF('13'!$A$3:$A$500,'TOTAL FEED'!$J22,'13'!$P$3:$P$1000)</f>
        <v>0</v>
      </c>
      <c r="Y22" s="272">
        <f>SUMIF('14'!$A$3:$A$500,'TOTAL FEED'!$J22,'14'!$P$3:$P$1000)</f>
        <v>8300</v>
      </c>
      <c r="Z22" s="205">
        <f>SUMIF('15'!$A$3:$A$500,'TOTAL FEED'!$J22,'15'!$P$3:$P$1000)</f>
        <v>0</v>
      </c>
      <c r="AA22" s="205">
        <f>SUMIF('16'!$A$3:$A$500,'TOTAL FEED'!$J22,'16'!$P$3:$P$1000)</f>
        <v>0</v>
      </c>
      <c r="AB22" s="258">
        <f>SUMIF('17'!$A$3:$A$500,'TOTAL FEED'!$J22,'17'!$P$3:$P$1000)</f>
        <v>0</v>
      </c>
      <c r="AC22" s="205">
        <f>SUMIF('18'!$A$3:$A$500,'TOTAL FEED'!$J22,'18'!$P$3:$P$1000)</f>
        <v>0</v>
      </c>
      <c r="AD22" s="205">
        <f>SUMIF('19'!$A$3:$A$500,'TOTAL FEED'!$J22,'19'!$P$3:$P$1000)</f>
        <v>0</v>
      </c>
      <c r="AE22" s="205">
        <f>SUMIF('20'!$A$3:$A$500,'TOTAL FEED'!$J22,'20'!$P$3:$P$1000)</f>
        <v>0</v>
      </c>
      <c r="AF22" s="205">
        <f>SUMIF('21'!$A$3:$A$500,'TOTAL FEED'!$J22,'21'!$P$3:$P$1000)</f>
        <v>0</v>
      </c>
      <c r="AG22" s="205">
        <f>SUMIF('22'!$A$3:$A$500,'TOTAL FEED'!$J22,'22'!$P$3:$P$1000)</f>
        <v>0</v>
      </c>
      <c r="AH22" s="205">
        <f>SUMIF('23'!$A$3:$A$500,'TOTAL FEED'!$J22,'23'!$P$3:$P$1000)</f>
        <v>0</v>
      </c>
      <c r="AI22" s="205">
        <f>SUMIF('24'!$A$3:$A$500,'TOTAL FEED'!$J22,'24'!$P$3:$P$1000)</f>
        <v>0</v>
      </c>
      <c r="AJ22" s="205">
        <f>SUMIF('25'!$A$3:$A$500,'TOTAL FEED'!$J22,'25'!$P$3:$P$1000)</f>
        <v>0</v>
      </c>
      <c r="AK22" s="205">
        <f>SUMIF('26'!$A$3:$A$500,'TOTAL FEED'!$J22,'26'!$P$3:$P$1000)</f>
        <v>0</v>
      </c>
      <c r="AL22" s="205">
        <f>SUMIF('27'!$A$3:$A$500,'TOTAL FEED'!$J22,'27'!$P$3:$P$1000)</f>
        <v>0</v>
      </c>
      <c r="AM22" s="205">
        <f>SUMIF('28'!$A$3:$A$500,'TOTAL FEED'!$J22,'28'!$P$3:$P$1000)</f>
        <v>0</v>
      </c>
      <c r="AN22" s="205">
        <f>SUMIF('29'!$A$3:$A$500,'TOTAL FEED'!$J22,'29'!$P$3:$P$1000)</f>
        <v>0</v>
      </c>
      <c r="AO22" s="205">
        <f>SUMIF('30'!$A$3:$A$500,'TOTAL FEED'!$J22,'30'!$P$3:$P$1000)</f>
        <v>0</v>
      </c>
      <c r="AP22" s="205">
        <f>SUMIF('31'!$A$3:$A$500,'TOTAL FEED'!$J22,'31'!$P$3:$P$1000)</f>
        <v>0</v>
      </c>
      <c r="AQ22" s="50">
        <f t="shared" si="3"/>
        <v>8300</v>
      </c>
      <c r="AS22">
        <v>8</v>
      </c>
      <c r="AT22">
        <f>SUMIF('PHAN LOAI'!$Q$5:$Q$410,K22,'PHAN LOAI'!$D$5:$D$410)</f>
        <v>8300</v>
      </c>
      <c r="AU22">
        <f>SUMIF('SAN LUONG'!$AL$4:$AL$311,K22,'SAN LUONG'!$AJ$4:$AJ$311)</f>
        <v>8300</v>
      </c>
      <c r="AV22">
        <f t="shared" si="6"/>
        <v>16600</v>
      </c>
      <c r="AW22">
        <f>IF(COUNTIF('PHAN LOAI'!C:C, E22) &gt; 0, 1, 0)</f>
        <v>1</v>
      </c>
      <c r="AX22">
        <f>IF(COUNTIF('SAN LUONG'!D:D, E22) &gt; 0, 1, 0)</f>
        <v>1</v>
      </c>
    </row>
    <row r="23" spans="2:50" ht="15.75" x14ac:dyDescent="0.25">
      <c r="B23" s="5">
        <v>15</v>
      </c>
      <c r="C23" s="6">
        <v>384</v>
      </c>
      <c r="D23" s="6">
        <v>384</v>
      </c>
      <c r="E23" s="73" t="s">
        <v>274</v>
      </c>
      <c r="F23" s="7" t="s">
        <v>13</v>
      </c>
      <c r="G23" s="8">
        <v>25</v>
      </c>
      <c r="H23" s="4">
        <v>384</v>
      </c>
      <c r="I23" s="9"/>
      <c r="J23" s="15" t="str">
        <f t="shared" si="4"/>
        <v>38425</v>
      </c>
      <c r="K23" s="15" t="str">
        <f t="shared" si="5"/>
        <v>384433000</v>
      </c>
      <c r="L23" s="205">
        <f>SUMIF('1'!$A$3:$A$500,'TOTAL FEED'!$J23,'1'!$P$3:$P$1000)</f>
        <v>0</v>
      </c>
      <c r="M23" s="205">
        <f>SUMIF('2'!$A$3:$A$500,'TOTAL FEED'!$J23,'2'!$P$3:$P$1000)</f>
        <v>9775</v>
      </c>
      <c r="N23" s="258">
        <f>SUMIF('3'!$A$3:$A$500,'TOTAL FEED'!$J23,'3'!$P$3:$P$1000)</f>
        <v>0</v>
      </c>
      <c r="O23" s="205">
        <f>SUMIF('4'!$A$3:$A$500,'TOTAL FEED'!$J23,'4'!$P$3:$P$1000)</f>
        <v>0</v>
      </c>
      <c r="P23" s="205">
        <f>SUMIF('5'!$A$3:$A$500,'TOTAL FEED'!$J23,'5'!$P$3:$P$1000)</f>
        <v>16975</v>
      </c>
      <c r="Q23" s="205">
        <f>SUMIF('6'!$A$3:$A$500,'TOTAL FEED'!$J23,'6'!$P$3:$P$1000)</f>
        <v>0</v>
      </c>
      <c r="R23" s="205">
        <f>SUMIF('7'!$A$3:$A$500,'TOTAL FEED'!$J23,'7'!$P$3:$P$1000)</f>
        <v>0</v>
      </c>
      <c r="S23" s="205">
        <f>SUMIF('8'!$A$3:$A$500,'TOTAL FEED'!$J23,'8'!$P$3:$P$1000)</f>
        <v>0</v>
      </c>
      <c r="T23" s="205">
        <f>SUMIF('9'!$A$3:$A$500,'TOTAL FEED'!$J23,'9'!$P$3:$P$1000)</f>
        <v>12400</v>
      </c>
      <c r="U23" s="258">
        <f>SUMIF('10'!$A$3:$A$500,'TOTAL FEED'!$J23,'10'!$P$3:$P$1000)</f>
        <v>0</v>
      </c>
      <c r="V23" s="205">
        <f>SUMIF('11'!$A$3:$A$500,'TOTAL FEED'!$J23,'11'!$P$3:$P$1000)</f>
        <v>0</v>
      </c>
      <c r="W23" s="205">
        <f>SUMIF('12'!$A$3:$A$500,'TOTAL FEED'!$J23,'12'!$P$3:$P$1000)</f>
        <v>7125</v>
      </c>
      <c r="X23" s="205">
        <f>SUMIF('13'!$A$3:$A$500,'TOTAL FEED'!$J23,'13'!$P$3:$P$1000)</f>
        <v>0</v>
      </c>
      <c r="Y23" s="272">
        <f>SUMIF('14'!$A$3:$A$500,'TOTAL FEED'!$J23,'14'!$P$3:$P$1000)</f>
        <v>0</v>
      </c>
      <c r="Z23" s="205">
        <f>SUMIF('15'!$A$3:$A$500,'TOTAL FEED'!$J23,'15'!$P$3:$P$1000)</f>
        <v>25575</v>
      </c>
      <c r="AA23" s="205">
        <f>SUMIF('16'!$A$3:$A$500,'TOTAL FEED'!$J23,'16'!$P$3:$P$1000)</f>
        <v>0</v>
      </c>
      <c r="AB23" s="258">
        <f>SUMIF('17'!$A$3:$A$500,'TOTAL FEED'!$J23,'17'!$P$3:$P$1000)</f>
        <v>0</v>
      </c>
      <c r="AC23" s="205">
        <f>SUMIF('18'!$A$3:$A$500,'TOTAL FEED'!$J23,'18'!$P$3:$P$1000)</f>
        <v>0</v>
      </c>
      <c r="AD23" s="205">
        <f>SUMIF('19'!$A$3:$A$500,'TOTAL FEED'!$J23,'19'!$P$3:$P$1000)</f>
        <v>0</v>
      </c>
      <c r="AE23" s="205">
        <f>SUMIF('20'!$A$3:$A$500,'TOTAL FEED'!$J23,'20'!$P$3:$P$1000)</f>
        <v>0</v>
      </c>
      <c r="AF23" s="205">
        <f>SUMIF('21'!$A$3:$A$500,'TOTAL FEED'!$J23,'21'!$P$3:$P$1000)</f>
        <v>0</v>
      </c>
      <c r="AG23" s="205">
        <f>SUMIF('22'!$A$3:$A$500,'TOTAL FEED'!$J23,'22'!$P$3:$P$1000)</f>
        <v>0</v>
      </c>
      <c r="AH23" s="205">
        <f>SUMIF('23'!$A$3:$A$500,'TOTAL FEED'!$J23,'23'!$P$3:$P$1000)</f>
        <v>0</v>
      </c>
      <c r="AI23" s="205">
        <f>SUMIF('24'!$A$3:$A$500,'TOTAL FEED'!$J23,'24'!$P$3:$P$1000)</f>
        <v>0</v>
      </c>
      <c r="AJ23" s="205">
        <f>SUMIF('25'!$A$3:$A$500,'TOTAL FEED'!$J23,'25'!$P$3:$P$1000)</f>
        <v>0</v>
      </c>
      <c r="AK23" s="205">
        <f>SUMIF('26'!$A$3:$A$500,'TOTAL FEED'!$J23,'26'!$P$3:$P$1000)</f>
        <v>0</v>
      </c>
      <c r="AL23" s="205">
        <f>SUMIF('27'!$A$3:$A$500,'TOTAL FEED'!$J23,'27'!$P$3:$P$1000)</f>
        <v>0</v>
      </c>
      <c r="AM23" s="205">
        <f>SUMIF('28'!$A$3:$A$500,'TOTAL FEED'!$J23,'28'!$P$3:$P$1000)</f>
        <v>0</v>
      </c>
      <c r="AN23" s="205">
        <f>SUMIF('29'!$A$3:$A$500,'TOTAL FEED'!$J23,'29'!$P$3:$P$1000)</f>
        <v>0</v>
      </c>
      <c r="AO23" s="205">
        <f>SUMIF('30'!$A$3:$A$500,'TOTAL FEED'!$J23,'30'!$P$3:$P$1000)</f>
        <v>0</v>
      </c>
      <c r="AP23" s="205">
        <f>SUMIF('31'!$A$3:$A$500,'TOTAL FEED'!$J23,'31'!$P$3:$P$1000)</f>
        <v>0</v>
      </c>
      <c r="AQ23" s="50">
        <f t="shared" si="3"/>
        <v>71850</v>
      </c>
      <c r="AR23">
        <v>4</v>
      </c>
      <c r="AS23">
        <v>8</v>
      </c>
      <c r="AT23">
        <f>SUMIF('PHAN LOAI'!$Q$5:$Q$410,K23,'PHAN LOAI'!$D$5:$D$410)</f>
        <v>71850</v>
      </c>
      <c r="AU23">
        <f>SUMIF('SAN LUONG'!$AL$4:$AL$311,K23,'SAN LUONG'!$AJ$4:$AJ$311)</f>
        <v>94050</v>
      </c>
      <c r="AV23">
        <f t="shared" si="6"/>
        <v>165900</v>
      </c>
      <c r="AW23">
        <f>IF(COUNTIF('PHAN LOAI'!C:C, E23) &gt; 0, 1, 0)</f>
        <v>1</v>
      </c>
      <c r="AX23">
        <f>IF(COUNTIF('SAN LUONG'!D:D, E23) &gt; 0, 1, 0)</f>
        <v>1</v>
      </c>
    </row>
    <row r="24" spans="2:50" ht="15.75" x14ac:dyDescent="0.25">
      <c r="B24" s="5"/>
      <c r="C24" s="6" t="s">
        <v>275</v>
      </c>
      <c r="D24" s="6" t="s">
        <v>275</v>
      </c>
      <c r="E24" s="73">
        <v>433010</v>
      </c>
      <c r="F24" s="7" t="s">
        <v>13</v>
      </c>
      <c r="G24" s="8">
        <v>25</v>
      </c>
      <c r="H24" s="4" t="s">
        <v>275</v>
      </c>
      <c r="I24" s="9"/>
      <c r="J24" s="15" t="str">
        <f t="shared" si="4"/>
        <v>385S25</v>
      </c>
      <c r="K24" s="15" t="str">
        <f t="shared" si="5"/>
        <v>385S433010</v>
      </c>
      <c r="L24" s="205">
        <f>SUMIF('1'!$A$3:$A$500,'TOTAL FEED'!$J24,'1'!$P$3:$P$1000)</f>
        <v>0</v>
      </c>
      <c r="M24" s="205">
        <f>SUMIF('2'!$A$3:$A$500,'TOTAL FEED'!$J24,'2'!$P$3:$P$1000)</f>
        <v>0</v>
      </c>
      <c r="N24" s="258">
        <f>SUMIF('3'!$A$3:$A$500,'TOTAL FEED'!$J24,'3'!$P$3:$P$1000)</f>
        <v>0</v>
      </c>
      <c r="O24" s="205">
        <f>SUMIF('4'!$A$3:$A$500,'TOTAL FEED'!$J24,'4'!$P$3:$P$1000)</f>
        <v>0</v>
      </c>
      <c r="P24" s="205">
        <f>SUMIF('5'!$A$3:$A$500,'TOTAL FEED'!$J24,'5'!$P$3:$P$1000)</f>
        <v>0</v>
      </c>
      <c r="Q24" s="205">
        <f>SUMIF('6'!$A$3:$A$500,'TOTAL FEED'!$J24,'6'!$P$3:$P$1000)</f>
        <v>4000</v>
      </c>
      <c r="R24" s="205">
        <f>SUMIF('7'!$A$3:$A$500,'TOTAL FEED'!$J24,'7'!$P$3:$P$1000)</f>
        <v>0</v>
      </c>
      <c r="S24" s="205">
        <f>SUMIF('8'!$A$3:$A$500,'TOTAL FEED'!$J24,'8'!$P$3:$P$1000)</f>
        <v>0</v>
      </c>
      <c r="T24" s="205">
        <f>SUMIF('9'!$A$3:$A$500,'TOTAL FEED'!$J24,'9'!$P$3:$P$1000)</f>
        <v>0</v>
      </c>
      <c r="U24" s="258">
        <f>SUMIF('10'!$A$3:$A$500,'TOTAL FEED'!$J24,'10'!$P$3:$P$1000)</f>
        <v>0</v>
      </c>
      <c r="V24" s="205">
        <f>SUMIF('11'!$A$3:$A$500,'TOTAL FEED'!$J24,'11'!$P$3:$P$1000)</f>
        <v>0</v>
      </c>
      <c r="W24" s="205">
        <f>SUMIF('12'!$A$3:$A$500,'TOTAL FEED'!$J24,'12'!$P$3:$P$1000)</f>
        <v>0</v>
      </c>
      <c r="X24" s="205">
        <f>SUMIF('13'!$A$3:$A$500,'TOTAL FEED'!$J24,'13'!$P$3:$P$1000)</f>
        <v>0</v>
      </c>
      <c r="Y24" s="272">
        <f>SUMIF('14'!$A$3:$A$500,'TOTAL FEED'!$J24,'14'!$P$3:$P$1000)</f>
        <v>0</v>
      </c>
      <c r="Z24" s="205">
        <f>SUMIF('15'!$A$3:$A$500,'TOTAL FEED'!$J24,'15'!$P$3:$P$1000)</f>
        <v>0</v>
      </c>
      <c r="AA24" s="205">
        <f>SUMIF('16'!$A$3:$A$500,'TOTAL FEED'!$J24,'16'!$P$3:$P$1000)</f>
        <v>0</v>
      </c>
      <c r="AB24" s="258">
        <f>SUMIF('17'!$A$3:$A$500,'TOTAL FEED'!$J24,'17'!$P$3:$P$1000)</f>
        <v>0</v>
      </c>
      <c r="AC24" s="205">
        <f>SUMIF('18'!$A$3:$A$500,'TOTAL FEED'!$J24,'18'!$P$3:$P$1000)</f>
        <v>0</v>
      </c>
      <c r="AD24" s="205">
        <f>SUMIF('19'!$A$3:$A$500,'TOTAL FEED'!$J24,'19'!$P$3:$P$1000)</f>
        <v>0</v>
      </c>
      <c r="AE24" s="205">
        <f>SUMIF('20'!$A$3:$A$500,'TOTAL FEED'!$J24,'20'!$P$3:$P$1000)</f>
        <v>0</v>
      </c>
      <c r="AF24" s="205">
        <f>SUMIF('21'!$A$3:$A$500,'TOTAL FEED'!$J24,'21'!$P$3:$P$1000)</f>
        <v>0</v>
      </c>
      <c r="AG24" s="205">
        <f>SUMIF('22'!$A$3:$A$500,'TOTAL FEED'!$J24,'22'!$P$3:$P$1000)</f>
        <v>0</v>
      </c>
      <c r="AH24" s="205">
        <f>SUMIF('23'!$A$3:$A$500,'TOTAL FEED'!$J24,'23'!$P$3:$P$1000)</f>
        <v>0</v>
      </c>
      <c r="AI24" s="205">
        <f>SUMIF('24'!$A$3:$A$500,'TOTAL FEED'!$J24,'24'!$P$3:$P$1000)</f>
        <v>0</v>
      </c>
      <c r="AJ24" s="205">
        <f>SUMIF('25'!$A$3:$A$500,'TOTAL FEED'!$J24,'25'!$P$3:$P$1000)</f>
        <v>0</v>
      </c>
      <c r="AK24" s="205">
        <f>SUMIF('26'!$A$3:$A$500,'TOTAL FEED'!$J24,'26'!$P$3:$P$1000)</f>
        <v>0</v>
      </c>
      <c r="AL24" s="205">
        <f>SUMIF('27'!$A$3:$A$500,'TOTAL FEED'!$J24,'27'!$P$3:$P$1000)</f>
        <v>0</v>
      </c>
      <c r="AM24" s="205">
        <f>SUMIF('28'!$A$3:$A$500,'TOTAL FEED'!$J24,'28'!$P$3:$P$1000)</f>
        <v>0</v>
      </c>
      <c r="AN24" s="205">
        <f>SUMIF('29'!$A$3:$A$500,'TOTAL FEED'!$J24,'29'!$P$3:$P$1000)</f>
        <v>0</v>
      </c>
      <c r="AO24" s="205">
        <f>SUMIF('30'!$A$3:$A$500,'TOTAL FEED'!$J24,'30'!$P$3:$P$1000)</f>
        <v>0</v>
      </c>
      <c r="AP24" s="205">
        <f>SUMIF('31'!$A$3:$A$500,'TOTAL FEED'!$J24,'31'!$P$3:$P$1000)</f>
        <v>0</v>
      </c>
      <c r="AQ24" s="50">
        <f t="shared" si="3"/>
        <v>4000</v>
      </c>
      <c r="AR24">
        <v>4</v>
      </c>
      <c r="AS24">
        <v>8</v>
      </c>
      <c r="AT24">
        <f>SUMIF('PHAN LOAI'!$Q$5:$Q$410,K24,'PHAN LOAI'!$D$5:$D$410)</f>
        <v>4000</v>
      </c>
      <c r="AU24">
        <f>SUMIF('SAN LUONG'!$AL$4:$AL$311,K24,'SAN LUONG'!$AJ$4:$AJ$311)</f>
        <v>8825</v>
      </c>
      <c r="AV24">
        <f t="shared" si="6"/>
        <v>12825</v>
      </c>
      <c r="AW24">
        <f>IF(COUNTIF('PHAN LOAI'!C:C, E24) &gt; 0, 1, 0)</f>
        <v>1</v>
      </c>
      <c r="AX24">
        <f>IF(COUNTIF('SAN LUONG'!D:D, E24) &gt; 0, 1, 0)</f>
        <v>1</v>
      </c>
    </row>
    <row r="25" spans="2:50" s="147" customFormat="1" ht="15.75" x14ac:dyDescent="0.25">
      <c r="B25" s="138">
        <v>16</v>
      </c>
      <c r="C25" s="12">
        <v>510</v>
      </c>
      <c r="D25" s="12">
        <v>510</v>
      </c>
      <c r="E25" s="140">
        <v>112001</v>
      </c>
      <c r="F25" s="141" t="s">
        <v>634</v>
      </c>
      <c r="G25" s="145">
        <v>25</v>
      </c>
      <c r="H25" s="143">
        <v>510</v>
      </c>
      <c r="I25" s="144"/>
      <c r="J25" s="15" t="str">
        <f t="shared" si="4"/>
        <v>51025</v>
      </c>
      <c r="K25" s="15" t="str">
        <f t="shared" si="5"/>
        <v>510112001</v>
      </c>
      <c r="L25" s="205">
        <f>SUMIF('1'!$A$3:$A$500,'TOTAL FEED'!$J25,'1'!$P$3:$P$1000)</f>
        <v>0</v>
      </c>
      <c r="M25" s="205">
        <f>SUMIF('2'!$A$3:$A$500,'TOTAL FEED'!$J25,'2'!$P$3:$P$1000)</f>
        <v>16000</v>
      </c>
      <c r="N25" s="258">
        <f>SUMIF('3'!$A$3:$A$500,'TOTAL FEED'!$J25,'3'!$P$3:$P$1000)</f>
        <v>42700</v>
      </c>
      <c r="O25" s="205">
        <f>SUMIF('4'!$A$3:$A$500,'TOTAL FEED'!$J25,'4'!$P$3:$P$1000)</f>
        <v>5750</v>
      </c>
      <c r="P25" s="205">
        <f>SUMIF('5'!$A$3:$A$500,'TOTAL FEED'!$J25,'5'!$P$3:$P$1000)</f>
        <v>62450</v>
      </c>
      <c r="Q25" s="205">
        <f>SUMIF('6'!$A$3:$A$500,'TOTAL FEED'!$J25,'6'!$P$3:$P$1000)</f>
        <v>3075</v>
      </c>
      <c r="R25" s="205">
        <f>SUMIF('7'!$A$3:$A$500,'TOTAL FEED'!$J25,'7'!$P$3:$P$1000)</f>
        <v>0</v>
      </c>
      <c r="S25" s="205">
        <f>SUMIF('8'!$A$3:$A$500,'TOTAL FEED'!$J25,'8'!$P$3:$P$1000)</f>
        <v>89525</v>
      </c>
      <c r="T25" s="205">
        <f>SUMIF('9'!$A$3:$A$500,'TOTAL FEED'!$J25,'9'!$P$3:$P$1000)</f>
        <v>0</v>
      </c>
      <c r="U25" s="258">
        <f>SUMIF('10'!$A$3:$A$500,'TOTAL FEED'!$J25,'10'!$P$3:$P$1000)</f>
        <v>43900</v>
      </c>
      <c r="V25" s="205">
        <f>SUMIF('11'!$A$3:$A$500,'TOTAL FEED'!$J25,'11'!$P$3:$P$1000)</f>
        <v>0</v>
      </c>
      <c r="W25" s="205">
        <f>SUMIF('12'!$A$3:$A$500,'TOTAL FEED'!$J25,'12'!$P$3:$P$1000)</f>
        <v>0</v>
      </c>
      <c r="X25" s="205">
        <f>SUMIF('13'!$A$3:$A$500,'TOTAL FEED'!$J25,'13'!$P$3:$P$1000)</f>
        <v>0</v>
      </c>
      <c r="Y25" s="272">
        <f>SUMIF('14'!$A$3:$A$500,'TOTAL FEED'!$J25,'14'!$P$3:$P$1000)</f>
        <v>8225</v>
      </c>
      <c r="Z25" s="205">
        <f>SUMIF('15'!$A$3:$A$500,'TOTAL FEED'!$J25,'15'!$P$3:$P$1000)</f>
        <v>19475</v>
      </c>
      <c r="AA25" s="205">
        <f>SUMIF('16'!$A$3:$A$500,'TOTAL FEED'!$J25,'16'!$P$3:$P$1000)</f>
        <v>11000</v>
      </c>
      <c r="AB25" s="258">
        <f>SUMIF('17'!$A$3:$A$500,'TOTAL FEED'!$J25,'17'!$P$3:$P$1000)</f>
        <v>39300</v>
      </c>
      <c r="AC25" s="205">
        <f>SUMIF('18'!$A$3:$A$500,'TOTAL FEED'!$J25,'18'!$P$3:$P$1000)</f>
        <v>0</v>
      </c>
      <c r="AD25" s="205">
        <f>SUMIF('19'!$A$3:$A$500,'TOTAL FEED'!$J25,'19'!$P$3:$P$1000)</f>
        <v>0</v>
      </c>
      <c r="AE25" s="205">
        <f>SUMIF('20'!$A$3:$A$500,'TOTAL FEED'!$J25,'20'!$P$3:$P$1000)</f>
        <v>0</v>
      </c>
      <c r="AF25" s="205">
        <f>SUMIF('21'!$A$3:$A$500,'TOTAL FEED'!$J25,'21'!$P$3:$P$1000)</f>
        <v>0</v>
      </c>
      <c r="AG25" s="205">
        <f>SUMIF('22'!$A$3:$A$500,'TOTAL FEED'!$J25,'22'!$P$3:$P$1000)</f>
        <v>0</v>
      </c>
      <c r="AH25" s="205">
        <f>SUMIF('23'!$A$3:$A$500,'TOTAL FEED'!$J25,'23'!$P$3:$P$1000)</f>
        <v>0</v>
      </c>
      <c r="AI25" s="205">
        <f>SUMIF('24'!$A$3:$A$500,'TOTAL FEED'!$J25,'24'!$P$3:$P$1000)</f>
        <v>0</v>
      </c>
      <c r="AJ25" s="205">
        <f>SUMIF('25'!$A$3:$A$500,'TOTAL FEED'!$J25,'25'!$P$3:$P$1000)</f>
        <v>0</v>
      </c>
      <c r="AK25" s="205">
        <f>SUMIF('26'!$A$3:$A$500,'TOTAL FEED'!$J25,'26'!$P$3:$P$1000)</f>
        <v>0</v>
      </c>
      <c r="AL25" s="205">
        <f>SUMIF('27'!$A$3:$A$500,'TOTAL FEED'!$J25,'27'!$P$3:$P$1000)</f>
        <v>0</v>
      </c>
      <c r="AM25" s="205">
        <f>SUMIF('28'!$A$3:$A$500,'TOTAL FEED'!$J25,'28'!$P$3:$P$1000)</f>
        <v>0</v>
      </c>
      <c r="AN25" s="205">
        <f>SUMIF('29'!$A$3:$A$500,'TOTAL FEED'!$J25,'29'!$P$3:$P$1000)</f>
        <v>0</v>
      </c>
      <c r="AO25" s="205">
        <f>SUMIF('30'!$A$3:$A$500,'TOTAL FEED'!$J25,'30'!$P$3:$P$1000)</f>
        <v>0</v>
      </c>
      <c r="AP25" s="205">
        <f>SUMIF('31'!$A$3:$A$500,'TOTAL FEED'!$J25,'31'!$P$3:$P$1000)</f>
        <v>0</v>
      </c>
      <c r="AQ25" s="146">
        <f t="shared" si="3"/>
        <v>341400</v>
      </c>
      <c r="AR25">
        <v>2</v>
      </c>
      <c r="AS25">
        <v>8</v>
      </c>
      <c r="AT25">
        <f>SUMIF('PHAN LOAI'!$Q$5:$Q$410,K25,'PHAN LOAI'!$D$5:$D$410)</f>
        <v>341400</v>
      </c>
      <c r="AU25">
        <f>SUMIF('SAN LUONG'!$AL$4:$AL$311,K25,'SAN LUONG'!$AJ$4:$AJ$311)</f>
        <v>341400</v>
      </c>
      <c r="AV25">
        <f t="shared" si="6"/>
        <v>682800</v>
      </c>
      <c r="AW25">
        <f>IF(COUNTIF('PHAN LOAI'!C:C, E25) &gt; 0, 1, 0)</f>
        <v>1</v>
      </c>
      <c r="AX25">
        <f>IF(COUNTIF('SAN LUONG'!D:D, E25) &gt; 0, 1, 0)</f>
        <v>1</v>
      </c>
    </row>
    <row r="26" spans="2:50" ht="15.75" x14ac:dyDescent="0.25">
      <c r="B26" s="5">
        <v>17</v>
      </c>
      <c r="C26" s="6" t="s">
        <v>599</v>
      </c>
      <c r="D26" s="6" t="s">
        <v>599</v>
      </c>
      <c r="E26" s="73">
        <v>113301</v>
      </c>
      <c r="F26" s="7" t="s">
        <v>20</v>
      </c>
      <c r="G26" s="15">
        <v>25</v>
      </c>
      <c r="H26" s="4" t="s">
        <v>599</v>
      </c>
      <c r="I26" s="9"/>
      <c r="J26" s="15" t="str">
        <f t="shared" si="4"/>
        <v>511AS25</v>
      </c>
      <c r="K26" s="15" t="str">
        <f t="shared" si="5"/>
        <v>511AS113301</v>
      </c>
      <c r="L26" s="205">
        <f>SUMIF('1'!$A$3:$A$500,'TOTAL FEED'!$J26,'1'!$P$3:$P$1000)</f>
        <v>0</v>
      </c>
      <c r="M26" s="205">
        <f>SUMIF('2'!$A$3:$A$500,'TOTAL FEED'!$J26,'2'!$P$3:$P$1000)</f>
        <v>0</v>
      </c>
      <c r="N26" s="258">
        <f>SUMIF('3'!$A$3:$A$500,'TOTAL FEED'!$J26,'3'!$P$3:$P$1000)</f>
        <v>0</v>
      </c>
      <c r="O26" s="205">
        <f>SUMIF('4'!$A$3:$A$500,'TOTAL FEED'!$J26,'4'!$P$3:$P$1000)</f>
        <v>0</v>
      </c>
      <c r="P26" s="205">
        <f>SUMIF('5'!$A$3:$A$500,'TOTAL FEED'!$J26,'5'!$P$3:$P$1000)</f>
        <v>0</v>
      </c>
      <c r="Q26" s="205">
        <f>SUMIF('6'!$A$3:$A$500,'TOTAL FEED'!$J26,'6'!$P$3:$P$1000)</f>
        <v>0</v>
      </c>
      <c r="R26" s="205">
        <f>SUMIF('7'!$A$3:$A$500,'TOTAL FEED'!$J26,'7'!$P$3:$P$1000)</f>
        <v>0</v>
      </c>
      <c r="S26" s="205">
        <f>SUMIF('8'!$A$3:$A$500,'TOTAL FEED'!$J26,'8'!$P$3:$P$1000)</f>
        <v>0</v>
      </c>
      <c r="T26" s="205">
        <f>SUMIF('9'!$A$3:$A$500,'TOTAL FEED'!$J26,'9'!$P$3:$P$1000)</f>
        <v>0</v>
      </c>
      <c r="U26" s="205">
        <f>SUMIF('10'!$A$3:$A$500,'TOTAL FEED'!$J26,'10'!$P$3:$P$1000)</f>
        <v>0</v>
      </c>
      <c r="V26" s="205">
        <f>SUMIF('11'!$A$3:$A$500,'TOTAL FEED'!$J26,'11'!$P$3:$P$1000)</f>
        <v>32075</v>
      </c>
      <c r="W26" s="205">
        <f>SUMIF('12'!$A$3:$A$500,'TOTAL FEED'!$J26,'12'!$P$3:$P$1000)</f>
        <v>0</v>
      </c>
      <c r="X26" s="205">
        <f>SUMIF('13'!$A$3:$A$500,'TOTAL FEED'!$J26,'13'!$P$3:$P$1000)</f>
        <v>0</v>
      </c>
      <c r="Y26" s="272">
        <f>SUMIF('14'!$A$3:$A$500,'TOTAL FEED'!$J26,'14'!$P$3:$P$1000)</f>
        <v>0</v>
      </c>
      <c r="Z26" s="205">
        <f>SUMIF('15'!$A$3:$A$500,'TOTAL FEED'!$J26,'15'!$P$3:$P$1000)</f>
        <v>0</v>
      </c>
      <c r="AA26" s="205">
        <f>SUMIF('16'!$A$3:$A$500,'TOTAL FEED'!$J26,'16'!$P$3:$P$1000)</f>
        <v>0</v>
      </c>
      <c r="AB26" s="205">
        <f>SUMIF('17'!$A$3:$A$500,'TOTAL FEED'!$J26,'17'!$P$3:$P$1000)</f>
        <v>0</v>
      </c>
      <c r="AC26" s="205">
        <f>SUMIF('18'!$A$3:$A$500,'TOTAL FEED'!$J26,'18'!$P$3:$P$1000)</f>
        <v>0</v>
      </c>
      <c r="AD26" s="205">
        <f>SUMIF('19'!$A$3:$A$500,'TOTAL FEED'!$J26,'19'!$P$3:$P$1000)</f>
        <v>0</v>
      </c>
      <c r="AE26" s="205">
        <f>SUMIF('20'!$A$3:$A$500,'TOTAL FEED'!$J26,'20'!$P$3:$P$1000)</f>
        <v>0</v>
      </c>
      <c r="AF26" s="205">
        <f>SUMIF('21'!$A$3:$A$500,'TOTAL FEED'!$J26,'21'!$P$3:$P$1000)</f>
        <v>0</v>
      </c>
      <c r="AG26" s="205">
        <f>SUMIF('22'!$A$3:$A$500,'TOTAL FEED'!$J26,'22'!$P$3:$P$1000)</f>
        <v>0</v>
      </c>
      <c r="AH26" s="205">
        <f>SUMIF('23'!$A$3:$A$500,'TOTAL FEED'!$J26,'23'!$P$3:$P$1000)</f>
        <v>0</v>
      </c>
      <c r="AI26" s="205">
        <f>SUMIF('24'!$A$3:$A$500,'TOTAL FEED'!$J26,'24'!$P$3:$P$1000)</f>
        <v>0</v>
      </c>
      <c r="AJ26" s="205">
        <f>SUMIF('25'!$A$3:$A$500,'TOTAL FEED'!$J26,'25'!$P$3:$P$1000)</f>
        <v>0</v>
      </c>
      <c r="AK26" s="205">
        <f>SUMIF('26'!$A$3:$A$500,'TOTAL FEED'!$J26,'26'!$P$3:$P$1000)</f>
        <v>0</v>
      </c>
      <c r="AL26" s="205">
        <f>SUMIF('27'!$A$3:$A$500,'TOTAL FEED'!$J26,'27'!$P$3:$P$1000)</f>
        <v>0</v>
      </c>
      <c r="AM26" s="205">
        <f>SUMIF('28'!$A$3:$A$500,'TOTAL FEED'!$J26,'28'!$P$3:$P$1000)</f>
        <v>0</v>
      </c>
      <c r="AN26" s="205">
        <f>SUMIF('29'!$A$3:$A$500,'TOTAL FEED'!$J26,'29'!$P$3:$P$1000)</f>
        <v>0</v>
      </c>
      <c r="AO26" s="205">
        <f>SUMIF('30'!$A$3:$A$500,'TOTAL FEED'!$J26,'30'!$P$3:$P$1000)</f>
        <v>0</v>
      </c>
      <c r="AP26" s="205">
        <f>SUMIF('31'!$A$3:$A$500,'TOTAL FEED'!$J26,'31'!$P$3:$P$1000)</f>
        <v>0</v>
      </c>
      <c r="AQ26" s="50">
        <f t="shared" si="3"/>
        <v>32075</v>
      </c>
      <c r="AR26">
        <v>2</v>
      </c>
      <c r="AS26">
        <v>8</v>
      </c>
      <c r="AT26">
        <f>SUMIF('PHAN LOAI'!$Q$5:$Q$410,K26,'PHAN LOAI'!$D$5:$D$410)</f>
        <v>32075</v>
      </c>
      <c r="AU26">
        <f>SUMIF('SAN LUONG'!$AL$4:$AL$311,K26,'SAN LUONG'!$AJ$4:$AJ$311)</f>
        <v>38000</v>
      </c>
      <c r="AV26">
        <f t="shared" si="6"/>
        <v>70075</v>
      </c>
      <c r="AW26">
        <f>IF(COUNTIF('PHAN LOAI'!C:C, E26) &gt; 0, 1, 0)</f>
        <v>1</v>
      </c>
      <c r="AX26">
        <f>IF(COUNTIF('SAN LUONG'!D:D, E26) &gt; 0, 1, 0)</f>
        <v>1</v>
      </c>
    </row>
    <row r="27" spans="2:50" s="147" customFormat="1" ht="15.75" x14ac:dyDescent="0.25">
      <c r="B27" s="138">
        <v>18</v>
      </c>
      <c r="C27" s="139" t="s">
        <v>14</v>
      </c>
      <c r="D27" s="139" t="s">
        <v>14</v>
      </c>
      <c r="E27" s="140" t="s">
        <v>276</v>
      </c>
      <c r="F27" s="141" t="s">
        <v>634</v>
      </c>
      <c r="G27" s="145">
        <v>25</v>
      </c>
      <c r="H27" s="143" t="s">
        <v>14</v>
      </c>
      <c r="I27" s="144"/>
      <c r="J27" s="15" t="str">
        <f t="shared" si="4"/>
        <v>510M25</v>
      </c>
      <c r="K27" s="15" t="str">
        <f t="shared" si="5"/>
        <v>510M161201</v>
      </c>
      <c r="L27" s="205">
        <f>SUMIF('1'!$A$3:$A$500,'TOTAL FEED'!$J27,'1'!$P$3:$P$1000)</f>
        <v>0</v>
      </c>
      <c r="M27" s="205">
        <f>SUMIF('2'!$A$3:$A$500,'TOTAL FEED'!$J27,'2'!$P$3:$P$1000)</f>
        <v>0</v>
      </c>
      <c r="N27" s="258">
        <f>SUMIF('3'!$A$3:$A$500,'TOTAL FEED'!$J27,'3'!$P$3:$P$1000)</f>
        <v>0</v>
      </c>
      <c r="O27" s="205">
        <f>SUMIF('4'!$A$3:$A$500,'TOTAL FEED'!$J27,'4'!$P$3:$P$1000)</f>
        <v>0</v>
      </c>
      <c r="P27" s="205">
        <f>SUMIF('5'!$A$3:$A$500,'TOTAL FEED'!$J27,'5'!$P$3:$P$1000)</f>
        <v>0</v>
      </c>
      <c r="Q27" s="205">
        <f>SUMIF('6'!$A$3:$A$500,'TOTAL FEED'!$J27,'6'!$P$3:$P$1000)</f>
        <v>15425</v>
      </c>
      <c r="R27" s="205">
        <f>SUMIF('7'!$A$3:$A$500,'TOTAL FEED'!$J27,'7'!$P$3:$P$1000)</f>
        <v>0</v>
      </c>
      <c r="S27" s="205">
        <f>SUMIF('8'!$A$3:$A$500,'TOTAL FEED'!$J27,'8'!$P$3:$P$1000)</f>
        <v>0</v>
      </c>
      <c r="T27" s="205">
        <f>SUMIF('9'!$A$3:$A$500,'TOTAL FEED'!$J27,'9'!$P$3:$P$1000)</f>
        <v>0</v>
      </c>
      <c r="U27" s="258">
        <f>SUMIF('10'!$A$3:$A$500,'TOTAL FEED'!$J27,'10'!$P$3:$P$1000)</f>
        <v>0</v>
      </c>
      <c r="V27" s="205">
        <f>SUMIF('11'!$A$3:$A$500,'TOTAL FEED'!$J27,'11'!$P$3:$P$1000)</f>
        <v>0</v>
      </c>
      <c r="W27" s="205">
        <f>SUMIF('12'!$A$3:$A$500,'TOTAL FEED'!$J27,'12'!$P$3:$P$1000)</f>
        <v>0</v>
      </c>
      <c r="X27" s="205">
        <f>SUMIF('13'!$A$3:$A$500,'TOTAL FEED'!$J27,'13'!$P$3:$P$1000)</f>
        <v>0</v>
      </c>
      <c r="Y27" s="272">
        <f>SUMIF('14'!$A$3:$A$500,'TOTAL FEED'!$J27,'14'!$P$3:$P$1000)</f>
        <v>0</v>
      </c>
      <c r="Z27" s="205">
        <f>SUMIF('15'!$A$3:$A$500,'TOTAL FEED'!$J27,'15'!$P$3:$P$1000)</f>
        <v>0</v>
      </c>
      <c r="AA27" s="205">
        <f>SUMIF('16'!$A$3:$A$500,'TOTAL FEED'!$J27,'16'!$P$3:$P$1000)</f>
        <v>11150</v>
      </c>
      <c r="AB27" s="258">
        <f>SUMIF('17'!$A$3:$A$500,'TOTAL FEED'!$J27,'17'!$P$3:$P$1000)</f>
        <v>0</v>
      </c>
      <c r="AC27" s="205">
        <f>SUMIF('18'!$A$3:$A$500,'TOTAL FEED'!$J27,'18'!$P$3:$P$1000)</f>
        <v>0</v>
      </c>
      <c r="AD27" s="205">
        <f>SUMIF('19'!$A$3:$A$500,'TOTAL FEED'!$J27,'19'!$P$3:$P$1000)</f>
        <v>0</v>
      </c>
      <c r="AE27" s="205">
        <f>SUMIF('20'!$A$3:$A$500,'TOTAL FEED'!$J27,'20'!$P$3:$P$1000)</f>
        <v>0</v>
      </c>
      <c r="AF27" s="205">
        <f>SUMIF('21'!$A$3:$A$500,'TOTAL FEED'!$J27,'21'!$P$3:$P$1000)</f>
        <v>0</v>
      </c>
      <c r="AG27" s="205">
        <f>SUMIF('22'!$A$3:$A$500,'TOTAL FEED'!$J27,'22'!$P$3:$P$1000)</f>
        <v>0</v>
      </c>
      <c r="AH27" s="205">
        <f>SUMIF('23'!$A$3:$A$500,'TOTAL FEED'!$J27,'23'!$P$3:$P$1000)</f>
        <v>0</v>
      </c>
      <c r="AI27" s="205">
        <f>SUMIF('24'!$A$3:$A$500,'TOTAL FEED'!$J27,'24'!$P$3:$P$1000)</f>
        <v>0</v>
      </c>
      <c r="AJ27" s="205">
        <f>SUMIF('25'!$A$3:$A$500,'TOTAL FEED'!$J27,'25'!$P$3:$P$1000)</f>
        <v>0</v>
      </c>
      <c r="AK27" s="205">
        <f>SUMIF('26'!$A$3:$A$500,'TOTAL FEED'!$J27,'26'!$P$3:$P$1000)</f>
        <v>0</v>
      </c>
      <c r="AL27" s="205">
        <f>SUMIF('27'!$A$3:$A$500,'TOTAL FEED'!$J27,'27'!$P$3:$P$1000)</f>
        <v>0</v>
      </c>
      <c r="AM27" s="205">
        <f>SUMIF('28'!$A$3:$A$500,'TOTAL FEED'!$J27,'28'!$P$3:$P$1000)</f>
        <v>0</v>
      </c>
      <c r="AN27" s="205">
        <f>SUMIF('29'!$A$3:$A$500,'TOTAL FEED'!$J27,'29'!$P$3:$P$1000)</f>
        <v>0</v>
      </c>
      <c r="AO27" s="205">
        <f>SUMIF('30'!$A$3:$A$500,'TOTAL FEED'!$J27,'30'!$P$3:$P$1000)</f>
        <v>0</v>
      </c>
      <c r="AP27" s="205">
        <f>SUMIF('31'!$A$3:$A$500,'TOTAL FEED'!$J27,'31'!$P$3:$P$1000)</f>
        <v>0</v>
      </c>
      <c r="AQ27" s="146">
        <f t="shared" si="3"/>
        <v>26575</v>
      </c>
      <c r="AR27">
        <v>2</v>
      </c>
      <c r="AS27">
        <v>8</v>
      </c>
      <c r="AT27">
        <f>SUMIF('PHAN LOAI'!$Q$5:$Q$410,K27,'PHAN LOAI'!$D$5:$D$410)</f>
        <v>26575</v>
      </c>
      <c r="AU27">
        <f>SUMIF('SAN LUONG'!$AL$4:$AL$311,K27,'SAN LUONG'!$AJ$4:$AJ$311)</f>
        <v>26575</v>
      </c>
      <c r="AV27">
        <f t="shared" si="6"/>
        <v>53150</v>
      </c>
      <c r="AW27">
        <f>IF(COUNTIF('PHAN LOAI'!C:C, E27) &gt; 0, 1, 0)</f>
        <v>1</v>
      </c>
      <c r="AX27">
        <f>IF(COUNTIF('SAN LUONG'!D:D, E27) &gt; 0, 1, 0)</f>
        <v>1</v>
      </c>
    </row>
    <row r="28" spans="2:50" s="147" customFormat="1" ht="15.75" x14ac:dyDescent="0.25">
      <c r="B28" s="138"/>
      <c r="C28" s="139" t="s">
        <v>277</v>
      </c>
      <c r="D28" s="139" t="s">
        <v>277</v>
      </c>
      <c r="E28" s="140">
        <v>112301</v>
      </c>
      <c r="F28" s="141" t="s">
        <v>634</v>
      </c>
      <c r="G28" s="145">
        <v>25</v>
      </c>
      <c r="H28" s="143" t="s">
        <v>277</v>
      </c>
      <c r="I28" s="144"/>
      <c r="J28" s="15" t="str">
        <f t="shared" si="4"/>
        <v>510S25</v>
      </c>
      <c r="K28" s="15" t="str">
        <f t="shared" si="5"/>
        <v>510S112301</v>
      </c>
      <c r="L28" s="205">
        <f>SUMIF('1'!$A$3:$A$500,'TOTAL FEED'!$J28,'1'!$P$3:$P$1000)</f>
        <v>0</v>
      </c>
      <c r="M28" s="205">
        <f>SUMIF('2'!$A$3:$A$500,'TOTAL FEED'!$J28,'2'!$P$3:$P$1000)</f>
        <v>0</v>
      </c>
      <c r="N28" s="258">
        <f>SUMIF('3'!$A$3:$A$500,'TOTAL FEED'!$J28,'3'!$P$3:$P$1000)</f>
        <v>0</v>
      </c>
      <c r="O28" s="205">
        <f>SUMIF('4'!$A$3:$A$500,'TOTAL FEED'!$J28,'4'!$P$3:$P$1000)</f>
        <v>0</v>
      </c>
      <c r="P28" s="205">
        <f>SUMIF('5'!$A$3:$A$500,'TOTAL FEED'!$J28,'5'!$P$3:$P$1000)</f>
        <v>6875</v>
      </c>
      <c r="Q28" s="205">
        <f>SUMIF('6'!$A$3:$A$500,'TOTAL FEED'!$J28,'6'!$P$3:$P$1000)</f>
        <v>0</v>
      </c>
      <c r="R28" s="205">
        <f>SUMIF('7'!$A$3:$A$500,'TOTAL FEED'!$J28,'7'!$P$3:$P$1000)</f>
        <v>0</v>
      </c>
      <c r="S28" s="205">
        <f>SUMIF('8'!$A$3:$A$500,'TOTAL FEED'!$J28,'8'!$P$3:$P$1000)</f>
        <v>0</v>
      </c>
      <c r="T28" s="205">
        <f>SUMIF('9'!$A$3:$A$500,'TOTAL FEED'!$J28,'9'!$P$3:$P$1000)</f>
        <v>14675</v>
      </c>
      <c r="U28" s="205">
        <f>SUMIF('10'!$A$3:$A$500,'TOTAL FEED'!$J28,'10'!$P$3:$P$1000)</f>
        <v>0</v>
      </c>
      <c r="V28" s="205">
        <f>SUMIF('11'!$A$3:$A$500,'TOTAL FEED'!$J28,'11'!$P$3:$P$1000)</f>
        <v>0</v>
      </c>
      <c r="W28" s="205">
        <f>SUMIF('12'!$A$3:$A$500,'TOTAL FEED'!$J28,'12'!$P$3:$P$1000)</f>
        <v>0</v>
      </c>
      <c r="X28" s="205">
        <f>SUMIF('13'!$A$3:$A$500,'TOTAL FEED'!$J28,'13'!$P$3:$P$1000)</f>
        <v>0</v>
      </c>
      <c r="Y28" s="272">
        <f>SUMIF('14'!$A$3:$A$500,'TOTAL FEED'!$J28,'14'!$P$3:$P$1000)</f>
        <v>0</v>
      </c>
      <c r="Z28" s="205">
        <f>SUMIF('15'!$A$3:$A$500,'TOTAL FEED'!$J28,'15'!$P$3:$P$1000)</f>
        <v>0</v>
      </c>
      <c r="AA28" s="205">
        <f>SUMIF('16'!$A$3:$A$500,'TOTAL FEED'!$J28,'16'!$P$3:$P$1000)</f>
        <v>14775</v>
      </c>
      <c r="AB28" s="205">
        <f>SUMIF('17'!$A$3:$A$500,'TOTAL FEED'!$J28,'17'!$P$3:$P$1000)</f>
        <v>0</v>
      </c>
      <c r="AC28" s="205">
        <f>SUMIF('18'!$A$3:$A$500,'TOTAL FEED'!$J28,'18'!$P$3:$P$1000)</f>
        <v>0</v>
      </c>
      <c r="AD28" s="205">
        <f>SUMIF('19'!$A$3:$A$500,'TOTAL FEED'!$J28,'19'!$P$3:$P$1000)</f>
        <v>0</v>
      </c>
      <c r="AE28" s="205">
        <f>SUMIF('20'!$A$3:$A$500,'TOTAL FEED'!$J28,'20'!$P$3:$P$1000)</f>
        <v>0</v>
      </c>
      <c r="AF28" s="205">
        <f>SUMIF('21'!$A$3:$A$500,'TOTAL FEED'!$J28,'21'!$P$3:$P$1000)</f>
        <v>0</v>
      </c>
      <c r="AG28" s="205">
        <f>SUMIF('22'!$A$3:$A$500,'TOTAL FEED'!$J28,'22'!$P$3:$P$1000)</f>
        <v>0</v>
      </c>
      <c r="AH28" s="205">
        <f>SUMIF('23'!$A$3:$A$500,'TOTAL FEED'!$J28,'23'!$P$3:$P$1000)</f>
        <v>0</v>
      </c>
      <c r="AI28" s="205">
        <f>SUMIF('24'!$A$3:$A$500,'TOTAL FEED'!$J28,'24'!$P$3:$P$1000)</f>
        <v>0</v>
      </c>
      <c r="AJ28" s="205">
        <f>SUMIF('25'!$A$3:$A$500,'TOTAL FEED'!$J28,'25'!$P$3:$P$1000)</f>
        <v>0</v>
      </c>
      <c r="AK28" s="205">
        <f>SUMIF('26'!$A$3:$A$500,'TOTAL FEED'!$J28,'26'!$P$3:$P$1000)</f>
        <v>0</v>
      </c>
      <c r="AL28" s="205">
        <f>SUMIF('27'!$A$3:$A$500,'TOTAL FEED'!$J28,'27'!$P$3:$P$1000)</f>
        <v>0</v>
      </c>
      <c r="AM28" s="205">
        <f>SUMIF('28'!$A$3:$A$500,'TOTAL FEED'!$J28,'28'!$P$3:$P$1000)</f>
        <v>0</v>
      </c>
      <c r="AN28" s="205">
        <f>SUMIF('29'!$A$3:$A$500,'TOTAL FEED'!$J28,'29'!$P$3:$P$1000)</f>
        <v>0</v>
      </c>
      <c r="AO28" s="205">
        <f>SUMIF('30'!$A$3:$A$500,'TOTAL FEED'!$J28,'30'!$P$3:$P$1000)</f>
        <v>0</v>
      </c>
      <c r="AP28" s="205">
        <f>SUMIF('31'!$A$3:$A$500,'TOTAL FEED'!$J28,'31'!$P$3:$P$1000)</f>
        <v>0</v>
      </c>
      <c r="AQ28" s="146">
        <f t="shared" si="3"/>
        <v>36325</v>
      </c>
      <c r="AR28">
        <v>2</v>
      </c>
      <c r="AS28">
        <v>8</v>
      </c>
      <c r="AT28">
        <f>SUMIF('PHAN LOAI'!$Q$5:$Q$410,K28,'PHAN LOAI'!$D$5:$D$410)</f>
        <v>36325</v>
      </c>
      <c r="AU28">
        <f>SUMIF('SAN LUONG'!$AL$4:$AL$311,K28,'SAN LUONG'!$AJ$4:$AJ$311)</f>
        <v>36325</v>
      </c>
      <c r="AV28">
        <f t="shared" si="6"/>
        <v>72650</v>
      </c>
      <c r="AW28">
        <f>IF(COUNTIF('PHAN LOAI'!C:C, E28) &gt; 0, 1, 0)</f>
        <v>1</v>
      </c>
      <c r="AX28">
        <f>IF(COUNTIF('SAN LUONG'!D:D, E28) &gt; 0, 1, 0)</f>
        <v>1</v>
      </c>
    </row>
    <row r="29" spans="2:50" ht="15.75" x14ac:dyDescent="0.25">
      <c r="B29" s="5">
        <v>19</v>
      </c>
      <c r="C29" s="6">
        <v>511</v>
      </c>
      <c r="D29" s="6">
        <v>511</v>
      </c>
      <c r="E29" s="73">
        <v>114001</v>
      </c>
      <c r="F29" s="7">
        <v>3.5</v>
      </c>
      <c r="G29" s="15">
        <v>25</v>
      </c>
      <c r="H29" s="4">
        <v>511</v>
      </c>
      <c r="I29" s="9"/>
      <c r="J29" s="15" t="str">
        <f t="shared" si="4"/>
        <v>51125</v>
      </c>
      <c r="K29" s="15" t="str">
        <f t="shared" si="5"/>
        <v>511114001</v>
      </c>
      <c r="L29" s="205">
        <f>SUMIF('1'!$A$3:$A$500,'TOTAL FEED'!$J29,'1'!$P$3:$P$1000)</f>
        <v>0</v>
      </c>
      <c r="M29" s="205">
        <f>SUMIF('2'!$A$3:$A$500,'TOTAL FEED'!$J29,'2'!$P$3:$P$1000)</f>
        <v>0</v>
      </c>
      <c r="N29" s="258">
        <f>SUMIF('3'!$A$3:$A$500,'TOTAL FEED'!$J29,'3'!$P$3:$P$1000)</f>
        <v>0</v>
      </c>
      <c r="O29" s="205">
        <f>SUMIF('4'!$A$3:$A$500,'TOTAL FEED'!$J29,'4'!$P$3:$P$1000)</f>
        <v>16700</v>
      </c>
      <c r="P29" s="205">
        <f>SUMIF('5'!$A$3:$A$500,'TOTAL FEED'!$J29,'5'!$P$3:$P$1000)</f>
        <v>0</v>
      </c>
      <c r="Q29" s="205">
        <f>SUMIF('6'!$A$3:$A$500,'TOTAL FEED'!$J29,'6'!$P$3:$P$1000)</f>
        <v>0</v>
      </c>
      <c r="R29" s="205">
        <f>SUMIF('7'!$A$3:$A$500,'TOTAL FEED'!$J29,'7'!$P$3:$P$1000)</f>
        <v>0</v>
      </c>
      <c r="S29" s="205">
        <f>SUMIF('8'!$A$3:$A$500,'TOTAL FEED'!$J29,'8'!$P$3:$P$1000)</f>
        <v>0</v>
      </c>
      <c r="T29" s="205">
        <f>SUMIF('9'!$A$3:$A$500,'TOTAL FEED'!$J29,'9'!$P$3:$P$1000)</f>
        <v>0</v>
      </c>
      <c r="U29" s="258">
        <f>SUMIF('10'!$A$3:$A$500,'TOTAL FEED'!$J29,'10'!$P$3:$P$1000)</f>
        <v>0</v>
      </c>
      <c r="V29" s="205">
        <f>SUMIF('11'!$A$3:$A$500,'TOTAL FEED'!$J29,'11'!$P$3:$P$1000)</f>
        <v>0</v>
      </c>
      <c r="W29" s="205">
        <f>SUMIF('12'!$A$3:$A$500,'TOTAL FEED'!$J29,'12'!$P$3:$P$1000)</f>
        <v>0</v>
      </c>
      <c r="X29" s="205">
        <f>SUMIF('13'!$A$3:$A$500,'TOTAL FEED'!$J29,'13'!$P$3:$P$1000)</f>
        <v>6900</v>
      </c>
      <c r="Y29" s="272">
        <f>SUMIF('14'!$A$3:$A$500,'TOTAL FEED'!$J29,'14'!$P$3:$P$1000)</f>
        <v>0</v>
      </c>
      <c r="Z29" s="205">
        <f>SUMIF('15'!$A$3:$A$500,'TOTAL FEED'!$J29,'15'!$P$3:$P$1000)</f>
        <v>0</v>
      </c>
      <c r="AA29" s="205">
        <f>SUMIF('16'!$A$3:$A$500,'TOTAL FEED'!$J29,'16'!$P$3:$P$1000)</f>
        <v>0</v>
      </c>
      <c r="AB29" s="258">
        <f>SUMIF('17'!$A$3:$A$500,'TOTAL FEED'!$J29,'17'!$P$3:$P$1000)</f>
        <v>0</v>
      </c>
      <c r="AC29" s="205">
        <f>SUMIF('18'!$A$3:$A$500,'TOTAL FEED'!$J29,'18'!$P$3:$P$1000)</f>
        <v>0</v>
      </c>
      <c r="AD29" s="205">
        <f>SUMIF('19'!$A$3:$A$500,'TOTAL FEED'!$J29,'19'!$P$3:$P$1000)</f>
        <v>0</v>
      </c>
      <c r="AE29" s="205">
        <f>SUMIF('20'!$A$3:$A$500,'TOTAL FEED'!$J29,'20'!$P$3:$P$1000)</f>
        <v>0</v>
      </c>
      <c r="AF29" s="205">
        <f>SUMIF('21'!$A$3:$A$500,'TOTAL FEED'!$J29,'21'!$P$3:$P$1000)</f>
        <v>0</v>
      </c>
      <c r="AG29" s="205">
        <f>SUMIF('22'!$A$3:$A$500,'TOTAL FEED'!$J29,'22'!$P$3:$P$1000)</f>
        <v>0</v>
      </c>
      <c r="AH29" s="205">
        <f>SUMIF('23'!$A$3:$A$500,'TOTAL FEED'!$J29,'23'!$P$3:$P$1000)</f>
        <v>0</v>
      </c>
      <c r="AI29" s="205">
        <f>SUMIF('24'!$A$3:$A$500,'TOTAL FEED'!$J29,'24'!$P$3:$P$1000)</f>
        <v>0</v>
      </c>
      <c r="AJ29" s="205">
        <f>SUMIF('25'!$A$3:$A$500,'TOTAL FEED'!$J29,'25'!$P$3:$P$1000)</f>
        <v>0</v>
      </c>
      <c r="AK29" s="205">
        <f>SUMIF('26'!$A$3:$A$500,'TOTAL FEED'!$J29,'26'!$P$3:$P$1000)</f>
        <v>0</v>
      </c>
      <c r="AL29" s="205">
        <f>SUMIF('27'!$A$3:$A$500,'TOTAL FEED'!$J29,'27'!$P$3:$P$1000)</f>
        <v>0</v>
      </c>
      <c r="AM29" s="205">
        <f>SUMIF('28'!$A$3:$A$500,'TOTAL FEED'!$J29,'28'!$P$3:$P$1000)</f>
        <v>0</v>
      </c>
      <c r="AN29" s="205">
        <f>SUMIF('29'!$A$3:$A$500,'TOTAL FEED'!$J29,'29'!$P$3:$P$1000)</f>
        <v>0</v>
      </c>
      <c r="AO29" s="205">
        <f>SUMIF('30'!$A$3:$A$500,'TOTAL FEED'!$J29,'30'!$P$3:$P$1000)</f>
        <v>0</v>
      </c>
      <c r="AP29" s="205">
        <f>SUMIF('31'!$A$3:$A$500,'TOTAL FEED'!$J29,'31'!$P$3:$P$1000)</f>
        <v>0</v>
      </c>
      <c r="AQ29" s="50">
        <f t="shared" si="3"/>
        <v>23600</v>
      </c>
      <c r="AR29">
        <v>2</v>
      </c>
      <c r="AS29">
        <v>8</v>
      </c>
      <c r="AT29">
        <f>SUMIF('PHAN LOAI'!$Q$5:$Q$410,K29,'PHAN LOAI'!$D$5:$D$410)</f>
        <v>23600</v>
      </c>
      <c r="AU29">
        <f>SUMIF('SAN LUONG'!$AL$4:$AL$311,K29,'SAN LUONG'!$AJ$4:$AJ$311)</f>
        <v>23600</v>
      </c>
      <c r="AV29">
        <f t="shared" si="6"/>
        <v>47200</v>
      </c>
      <c r="AW29">
        <f>IF(COUNTIF('PHAN LOAI'!C:C, E29) &gt; 0, 1, 0)</f>
        <v>1</v>
      </c>
      <c r="AX29">
        <f>IF(COUNTIF('SAN LUONG'!D:D, E29) &gt; 0, 1, 0)</f>
        <v>1</v>
      </c>
    </row>
    <row r="30" spans="2:50" s="147" customFormat="1" ht="15.75" x14ac:dyDescent="0.25">
      <c r="B30" s="138">
        <v>20</v>
      </c>
      <c r="C30" s="139" t="s">
        <v>22</v>
      </c>
      <c r="D30" s="139" t="s">
        <v>22</v>
      </c>
      <c r="E30" s="140">
        <v>113001</v>
      </c>
      <c r="F30" s="141" t="s">
        <v>20</v>
      </c>
      <c r="G30" s="145">
        <v>25</v>
      </c>
      <c r="H30" s="143" t="s">
        <v>22</v>
      </c>
      <c r="I30" s="144"/>
      <c r="J30" s="15" t="str">
        <f t="shared" si="4"/>
        <v>511A25</v>
      </c>
      <c r="K30" s="15" t="str">
        <f t="shared" si="5"/>
        <v>511A113001</v>
      </c>
      <c r="L30" s="205">
        <f>SUMIF('1'!$A$3:$A$500,'TOTAL FEED'!$J30,'1'!$P$3:$P$1000)</f>
        <v>0</v>
      </c>
      <c r="M30" s="205">
        <f>SUMIF('2'!$A$3:$A$500,'TOTAL FEED'!$J30,'2'!$P$3:$P$1000)</f>
        <v>0</v>
      </c>
      <c r="N30" s="258">
        <f>SUMIF('3'!$A$3:$A$500,'TOTAL FEED'!$J30,'3'!$P$3:$P$1000)</f>
        <v>0</v>
      </c>
      <c r="O30" s="205">
        <f>SUMIF('4'!$A$3:$A$500,'TOTAL FEED'!$J30,'4'!$P$3:$P$1000)</f>
        <v>0</v>
      </c>
      <c r="P30" s="205">
        <f>SUMIF('5'!$A$3:$A$500,'TOTAL FEED'!$J30,'5'!$P$3:$P$1000)</f>
        <v>0</v>
      </c>
      <c r="Q30" s="205">
        <f>SUMIF('6'!$A$3:$A$500,'TOTAL FEED'!$J30,'6'!$P$3:$P$1000)</f>
        <v>0</v>
      </c>
      <c r="R30" s="205">
        <f>SUMIF('7'!$A$3:$A$500,'TOTAL FEED'!$J30,'7'!$P$3:$P$1000)</f>
        <v>0</v>
      </c>
      <c r="S30" s="205">
        <f>SUMIF('8'!$A$3:$A$500,'TOTAL FEED'!$J30,'8'!$P$3:$P$1000)</f>
        <v>0</v>
      </c>
      <c r="T30" s="205">
        <f>SUMIF('9'!$A$3:$A$500,'TOTAL FEED'!$J30,'9'!$P$3:$P$1000)</f>
        <v>0</v>
      </c>
      <c r="U30" s="205">
        <f>SUMIF('10'!$A$3:$A$500,'TOTAL FEED'!$J30,'10'!$P$3:$P$1000)</f>
        <v>0</v>
      </c>
      <c r="V30" s="205">
        <f>SUMIF('11'!$A$3:$A$500,'TOTAL FEED'!$J30,'11'!$P$3:$P$1000)</f>
        <v>0</v>
      </c>
      <c r="W30" s="205">
        <f>SUMIF('12'!$A$3:$A$500,'TOTAL FEED'!$J30,'12'!$P$3:$P$1000)</f>
        <v>0</v>
      </c>
      <c r="X30" s="205">
        <f>SUMIF('13'!$A$3:$A$500,'TOTAL FEED'!$J30,'13'!$P$3:$P$1000)</f>
        <v>0</v>
      </c>
      <c r="Y30" s="272">
        <f>SUMIF('14'!$A$3:$A$500,'TOTAL FEED'!$J30,'14'!$P$3:$P$1000)</f>
        <v>0</v>
      </c>
      <c r="Z30" s="205">
        <f>SUMIF('15'!$A$3:$A$500,'TOTAL FEED'!$J30,'15'!$P$3:$P$1000)</f>
        <v>0</v>
      </c>
      <c r="AA30" s="205">
        <f>SUMIF('16'!$A$3:$A$500,'TOTAL FEED'!$J30,'16'!$P$3:$P$1000)</f>
        <v>0</v>
      </c>
      <c r="AB30" s="205">
        <f>SUMIF('17'!$A$3:$A$500,'TOTAL FEED'!$J30,'17'!$P$3:$P$1000)</f>
        <v>0</v>
      </c>
      <c r="AC30" s="205">
        <f>SUMIF('18'!$A$3:$A$500,'TOTAL FEED'!$J30,'18'!$P$3:$P$1000)</f>
        <v>0</v>
      </c>
      <c r="AD30" s="205">
        <f>SUMIF('19'!$A$3:$A$500,'TOTAL FEED'!$J30,'19'!$P$3:$P$1000)</f>
        <v>0</v>
      </c>
      <c r="AE30" s="205">
        <f>SUMIF('20'!$A$3:$A$500,'TOTAL FEED'!$J30,'20'!$P$3:$P$1000)</f>
        <v>0</v>
      </c>
      <c r="AF30" s="205">
        <f>SUMIF('21'!$A$3:$A$500,'TOTAL FEED'!$J30,'21'!$P$3:$P$1000)</f>
        <v>0</v>
      </c>
      <c r="AG30" s="205">
        <f>SUMIF('22'!$A$3:$A$500,'TOTAL FEED'!$J30,'22'!$P$3:$P$1000)</f>
        <v>0</v>
      </c>
      <c r="AH30" s="205">
        <f>SUMIF('23'!$A$3:$A$500,'TOTAL FEED'!$J30,'23'!$P$3:$P$1000)</f>
        <v>0</v>
      </c>
      <c r="AI30" s="205">
        <f>SUMIF('24'!$A$3:$A$500,'TOTAL FEED'!$J30,'24'!$P$3:$P$1000)</f>
        <v>0</v>
      </c>
      <c r="AJ30" s="205">
        <f>SUMIF('25'!$A$3:$A$500,'TOTAL FEED'!$J30,'25'!$P$3:$P$1000)</f>
        <v>0</v>
      </c>
      <c r="AK30" s="205">
        <f>SUMIF('26'!$A$3:$A$500,'TOTAL FEED'!$J30,'26'!$P$3:$P$1000)</f>
        <v>0</v>
      </c>
      <c r="AL30" s="205">
        <f>SUMIF('27'!$A$3:$A$500,'TOTAL FEED'!$J30,'27'!$P$3:$P$1000)</f>
        <v>0</v>
      </c>
      <c r="AM30" s="205">
        <f>SUMIF('28'!$A$3:$A$500,'TOTAL FEED'!$J30,'28'!$P$3:$P$1000)</f>
        <v>0</v>
      </c>
      <c r="AN30" s="205">
        <f>SUMIF('29'!$A$3:$A$500,'TOTAL FEED'!$J30,'29'!$P$3:$P$1000)</f>
        <v>0</v>
      </c>
      <c r="AO30" s="205">
        <f>SUMIF('30'!$A$3:$A$500,'TOTAL FEED'!$J30,'30'!$P$3:$P$1000)</f>
        <v>0</v>
      </c>
      <c r="AP30" s="205">
        <f>SUMIF('31'!$A$3:$A$500,'TOTAL FEED'!$J30,'31'!$P$3:$P$1000)</f>
        <v>0</v>
      </c>
      <c r="AQ30" s="146">
        <f t="shared" si="3"/>
        <v>0</v>
      </c>
      <c r="AR30"/>
      <c r="AS30">
        <v>8</v>
      </c>
      <c r="AT30">
        <f>SUMIF('PHAN LOAI'!$Q$5:$Q$410,K30,'PHAN LOAI'!$D$5:$D$410)</f>
        <v>0</v>
      </c>
      <c r="AU30">
        <f>SUMIF('SAN LUONG'!$AL$4:$AL$311,K30,'SAN LUONG'!$AJ$4:$AJ$311)</f>
        <v>0</v>
      </c>
      <c r="AV30">
        <f t="shared" si="6"/>
        <v>0</v>
      </c>
      <c r="AW30">
        <f>IF(COUNTIF('PHAN LOAI'!C:C, E30) &gt; 0, 1, 0)</f>
        <v>1</v>
      </c>
      <c r="AX30">
        <f>IF(COUNTIF('SAN LUONG'!D:D, E30) &gt; 0, 1, 0)</f>
        <v>1</v>
      </c>
    </row>
    <row r="31" spans="2:50" s="274" customFormat="1" ht="15.75" x14ac:dyDescent="0.25">
      <c r="B31" s="265">
        <v>21</v>
      </c>
      <c r="C31" s="266" t="s">
        <v>23</v>
      </c>
      <c r="D31" s="266" t="s">
        <v>23</v>
      </c>
      <c r="E31" s="267" t="s">
        <v>278</v>
      </c>
      <c r="F31" s="268">
        <v>2.5</v>
      </c>
      <c r="G31" s="269">
        <v>25</v>
      </c>
      <c r="H31" s="270" t="s">
        <v>23</v>
      </c>
      <c r="I31" s="271"/>
      <c r="J31" s="269" t="str">
        <f t="shared" si="4"/>
        <v>511B25</v>
      </c>
      <c r="K31" s="269" t="str">
        <f t="shared" si="5"/>
        <v>511B114001B</v>
      </c>
      <c r="L31" s="272">
        <f>SUMIF('1'!$A$3:$A$500,'TOTAL FEED'!$J31,'1'!$P$3:$P$1000)</f>
        <v>0</v>
      </c>
      <c r="M31" s="272">
        <f>SUMIF('2'!$A$3:$A$500,'TOTAL FEED'!$J31,'2'!$P$3:$P$1000)</f>
        <v>38500</v>
      </c>
      <c r="N31" s="272">
        <f>SUMIF('3'!$A$3:$A$500,'TOTAL FEED'!$J31,'3'!$P$3:$P$1000)</f>
        <v>48650</v>
      </c>
      <c r="O31" s="272">
        <f>SUMIF('4'!$A$3:$A$500,'TOTAL FEED'!$J31,'4'!$P$3:$P$1000)</f>
        <v>41225</v>
      </c>
      <c r="P31" s="272">
        <f>SUMIF('5'!$A$3:$A$500,'TOTAL FEED'!$J31,'5'!$P$3:$P$1000)</f>
        <v>8250</v>
      </c>
      <c r="Q31" s="272">
        <f>SUMIF('6'!$A$3:$A$500,'TOTAL FEED'!$J31,'6'!$P$3:$P$1000)</f>
        <v>78325</v>
      </c>
      <c r="R31" s="272">
        <f>SUMIF('7'!$A$3:$A$500,'TOTAL FEED'!$J31,'7'!$P$3:$P$1000)</f>
        <v>0</v>
      </c>
      <c r="S31" s="272">
        <f>SUMIF('8'!$A$3:$A$500,'TOTAL FEED'!$J31,'8'!$P$3:$P$1000)</f>
        <v>41800</v>
      </c>
      <c r="T31" s="272">
        <f>SUMIF('9'!$A$3:$A$500,'TOTAL FEED'!$J31,'9'!$P$3:$P$1000)</f>
        <v>0</v>
      </c>
      <c r="U31" s="272">
        <f>SUMIF('10'!$A$3:$A$500,'TOTAL FEED'!$J31,'10'!$P$3:$P$1000)</f>
        <v>0</v>
      </c>
      <c r="V31" s="272">
        <f>SUMIF('11'!$A$3:$A$500,'TOTAL FEED'!$J31,'11'!$P$3:$P$1000)</f>
        <v>0</v>
      </c>
      <c r="W31" s="272">
        <f>SUMIF('12'!$A$3:$A$500,'TOTAL FEED'!$J31,'12'!$P$3:$P$1000)</f>
        <v>73250</v>
      </c>
      <c r="X31" s="272">
        <f>SUMIF('13'!$A$3:$A$500,'TOTAL FEED'!$J31,'13'!$P$3:$P$1000)</f>
        <v>11350</v>
      </c>
      <c r="Y31" s="272">
        <f>SUMIF('14'!$A$3:$A$500,'TOTAL FEED'!$J31,'14'!$P$3:$P$1000)</f>
        <v>66000</v>
      </c>
      <c r="Z31" s="272">
        <f>SUMIF('15'!$A$3:$A$500,'TOTAL FEED'!$J31,'15'!$P$3:$P$1000)</f>
        <v>59200</v>
      </c>
      <c r="AA31" s="272">
        <f>SUMIF('16'!$A$3:$A$500,'TOTAL FEED'!$J31,'16'!$P$3:$P$1000)</f>
        <v>0</v>
      </c>
      <c r="AB31" s="272">
        <f>SUMIF('17'!$A$3:$A$500,'TOTAL FEED'!$J31,'17'!$P$3:$P$1000)</f>
        <v>0</v>
      </c>
      <c r="AC31" s="272">
        <f>SUMIF('18'!$A$3:$A$500,'TOTAL FEED'!$J31,'18'!$P$3:$P$1000)</f>
        <v>0</v>
      </c>
      <c r="AD31" s="272">
        <f>SUMIF('19'!$A$3:$A$500,'TOTAL FEED'!$J31,'19'!$P$3:$P$1000)</f>
        <v>0</v>
      </c>
      <c r="AE31" s="272">
        <f>SUMIF('20'!$A$3:$A$500,'TOTAL FEED'!$J31,'20'!$P$3:$P$1000)</f>
        <v>0</v>
      </c>
      <c r="AF31" s="272">
        <f>SUMIF('21'!$A$3:$A$500,'TOTAL FEED'!$J31,'21'!$P$3:$P$1000)</f>
        <v>0</v>
      </c>
      <c r="AG31" s="272">
        <f>SUMIF('22'!$A$3:$A$500,'TOTAL FEED'!$J31,'22'!$P$3:$P$1000)</f>
        <v>0</v>
      </c>
      <c r="AH31" s="272">
        <f>SUMIF('23'!$A$3:$A$500,'TOTAL FEED'!$J31,'23'!$P$3:$P$1000)</f>
        <v>0</v>
      </c>
      <c r="AI31" s="272">
        <f>SUMIF('24'!$A$3:$A$500,'TOTAL FEED'!$J31,'24'!$P$3:$P$1000)</f>
        <v>0</v>
      </c>
      <c r="AJ31" s="272">
        <f>SUMIF('25'!$A$3:$A$500,'TOTAL FEED'!$J31,'25'!$P$3:$P$1000)</f>
        <v>0</v>
      </c>
      <c r="AK31" s="272">
        <f>SUMIF('26'!$A$3:$A$500,'TOTAL FEED'!$J31,'26'!$P$3:$P$1000)</f>
        <v>0</v>
      </c>
      <c r="AL31" s="272">
        <f>SUMIF('27'!$A$3:$A$500,'TOTAL FEED'!$J31,'27'!$P$3:$P$1000)</f>
        <v>0</v>
      </c>
      <c r="AM31" s="272">
        <f>SUMIF('28'!$A$3:$A$500,'TOTAL FEED'!$J31,'28'!$P$3:$P$1000)</f>
        <v>0</v>
      </c>
      <c r="AN31" s="272">
        <f>SUMIF('29'!$A$3:$A$500,'TOTAL FEED'!$J31,'29'!$P$3:$P$1000)</f>
        <v>0</v>
      </c>
      <c r="AO31" s="272">
        <f>SUMIF('30'!$A$3:$A$500,'TOTAL FEED'!$J31,'30'!$P$3:$P$1000)</f>
        <v>0</v>
      </c>
      <c r="AP31" s="272">
        <f>SUMIF('31'!$A$3:$A$500,'TOTAL FEED'!$J31,'31'!$P$3:$P$1000)</f>
        <v>0</v>
      </c>
      <c r="AQ31" s="273">
        <f t="shared" si="3"/>
        <v>466550</v>
      </c>
      <c r="AR31">
        <v>2</v>
      </c>
      <c r="AS31" s="274">
        <v>8</v>
      </c>
      <c r="AT31" s="274">
        <f>SUMIF('PHAN LOAI'!$Q$5:$Q$410,K31,'PHAN LOAI'!$D$5:$D$410)</f>
        <v>466550</v>
      </c>
      <c r="AU31" s="274">
        <f>SUMIF('SAN LUONG'!$AL$4:$AL$311,K31,'SAN LUONG'!$AJ$4:$AJ$311)</f>
        <v>466550</v>
      </c>
      <c r="AV31" s="274">
        <f t="shared" si="6"/>
        <v>933100</v>
      </c>
      <c r="AW31" s="274">
        <f>IF(COUNTIF('PHAN LOAI'!C:C, E31) &gt; 0, 1, 0)</f>
        <v>1</v>
      </c>
      <c r="AX31" s="274">
        <f>IF(COUNTIF('SAN LUONG'!D:D, E31) &gt; 0, 1, 0)</f>
        <v>1</v>
      </c>
    </row>
    <row r="32" spans="2:50" ht="15.75" x14ac:dyDescent="0.25">
      <c r="B32" s="5">
        <v>22</v>
      </c>
      <c r="C32" s="6" t="s">
        <v>24</v>
      </c>
      <c r="D32" s="6" t="s">
        <v>24</v>
      </c>
      <c r="E32" s="73"/>
      <c r="F32" s="7" t="s">
        <v>20</v>
      </c>
      <c r="G32" s="15">
        <v>25</v>
      </c>
      <c r="H32" s="4" t="s">
        <v>24</v>
      </c>
      <c r="I32" s="9"/>
      <c r="J32" s="15" t="str">
        <f t="shared" si="4"/>
        <v>511C25</v>
      </c>
      <c r="K32" s="15" t="str">
        <f t="shared" si="5"/>
        <v>511C</v>
      </c>
      <c r="L32" s="205">
        <f>SUMIF('1'!$A$3:$A$500,'TOTAL FEED'!$J32,'1'!$P$3:$P$1000)</f>
        <v>0</v>
      </c>
      <c r="M32" s="205">
        <f>SUMIF('2'!$A$3:$A$500,'TOTAL FEED'!$J32,'2'!$P$3:$P$1000)</f>
        <v>0</v>
      </c>
      <c r="N32" s="258">
        <f>SUMIF('3'!$A$3:$A$500,'TOTAL FEED'!$J32,'3'!$P$3:$P$1000)</f>
        <v>0</v>
      </c>
      <c r="O32" s="205">
        <f>SUMIF('4'!$A$3:$A$500,'TOTAL FEED'!$J32,'4'!$P$3:$P$1000)</f>
        <v>0</v>
      </c>
      <c r="P32" s="205">
        <f>SUMIF('5'!$A$3:$A$500,'TOTAL FEED'!$J32,'5'!$P$3:$P$1000)</f>
        <v>0</v>
      </c>
      <c r="Q32" s="205">
        <f>SUMIF('6'!$A$3:$A$500,'TOTAL FEED'!$J32,'6'!$P$3:$P$1000)</f>
        <v>0</v>
      </c>
      <c r="R32" s="205">
        <f>SUMIF('7'!$A$3:$A$500,'TOTAL FEED'!$J32,'7'!$P$3:$P$1000)</f>
        <v>0</v>
      </c>
      <c r="S32" s="205">
        <f>SUMIF('8'!$A$3:$A$500,'TOTAL FEED'!$J32,'8'!$P$3:$P$1000)</f>
        <v>0</v>
      </c>
      <c r="T32" s="205">
        <f>SUMIF('9'!$A$3:$A$500,'TOTAL FEED'!$J32,'9'!$P$3:$P$1000)</f>
        <v>0</v>
      </c>
      <c r="U32" s="205">
        <f>SUMIF('10'!$A$3:$A$500,'TOTAL FEED'!$J32,'10'!$P$3:$P$1000)</f>
        <v>0</v>
      </c>
      <c r="V32" s="205">
        <f>SUMIF('11'!$A$3:$A$500,'TOTAL FEED'!$J32,'11'!$P$3:$P$1000)</f>
        <v>0</v>
      </c>
      <c r="W32" s="205">
        <f>SUMIF('12'!$A$3:$A$500,'TOTAL FEED'!$J32,'12'!$P$3:$P$1000)</f>
        <v>0</v>
      </c>
      <c r="X32" s="205">
        <f>SUMIF('13'!$A$3:$A$500,'TOTAL FEED'!$J32,'13'!$P$3:$P$1000)</f>
        <v>0</v>
      </c>
      <c r="Y32" s="272">
        <f>SUMIF('14'!$A$3:$A$500,'TOTAL FEED'!$J32,'14'!$P$3:$P$1000)</f>
        <v>0</v>
      </c>
      <c r="Z32" s="205">
        <f>SUMIF('15'!$A$3:$A$500,'TOTAL FEED'!$J32,'15'!$P$3:$P$1000)</f>
        <v>0</v>
      </c>
      <c r="AA32" s="205">
        <f>SUMIF('16'!$A$3:$A$500,'TOTAL FEED'!$J32,'16'!$P$3:$P$1000)</f>
        <v>0</v>
      </c>
      <c r="AB32" s="205">
        <f>SUMIF('17'!$A$3:$A$500,'TOTAL FEED'!$J32,'17'!$P$3:$P$1000)</f>
        <v>0</v>
      </c>
      <c r="AC32" s="205">
        <f>SUMIF('18'!$A$3:$A$500,'TOTAL FEED'!$J32,'18'!$P$3:$P$1000)</f>
        <v>0</v>
      </c>
      <c r="AD32" s="205">
        <f>SUMIF('19'!$A$3:$A$500,'TOTAL FEED'!$J32,'19'!$P$3:$P$1000)</f>
        <v>0</v>
      </c>
      <c r="AE32" s="205">
        <f>SUMIF('20'!$A$3:$A$500,'TOTAL FEED'!$J32,'20'!$P$3:$P$1000)</f>
        <v>0</v>
      </c>
      <c r="AF32" s="205">
        <f>SUMIF('21'!$A$3:$A$500,'TOTAL FEED'!$J32,'21'!$P$3:$P$1000)</f>
        <v>0</v>
      </c>
      <c r="AG32" s="205">
        <f>SUMIF('22'!$A$3:$A$500,'TOTAL FEED'!$J32,'22'!$P$3:$P$1000)</f>
        <v>0</v>
      </c>
      <c r="AH32" s="205">
        <f>SUMIF('23'!$A$3:$A$500,'TOTAL FEED'!$J32,'23'!$P$3:$P$1000)</f>
        <v>0</v>
      </c>
      <c r="AI32" s="205">
        <f>SUMIF('24'!$A$3:$A$500,'TOTAL FEED'!$J32,'24'!$P$3:$P$1000)</f>
        <v>0</v>
      </c>
      <c r="AJ32" s="205">
        <f>SUMIF('25'!$A$3:$A$500,'TOTAL FEED'!$J32,'25'!$P$3:$P$1000)</f>
        <v>0</v>
      </c>
      <c r="AK32" s="205">
        <f>SUMIF('26'!$A$3:$A$500,'TOTAL FEED'!$J32,'26'!$P$3:$P$1000)</f>
        <v>0</v>
      </c>
      <c r="AL32" s="205">
        <f>SUMIF('27'!$A$3:$A$500,'TOTAL FEED'!$J32,'27'!$P$3:$P$1000)</f>
        <v>0</v>
      </c>
      <c r="AM32" s="205">
        <f>SUMIF('28'!$A$3:$A$500,'TOTAL FEED'!$J32,'28'!$P$3:$P$1000)</f>
        <v>0</v>
      </c>
      <c r="AN32" s="205">
        <f>SUMIF('29'!$A$3:$A$500,'TOTAL FEED'!$J32,'29'!$P$3:$P$1000)</f>
        <v>0</v>
      </c>
      <c r="AO32" s="205">
        <f>SUMIF('30'!$A$3:$A$500,'TOTAL FEED'!$J32,'30'!$P$3:$P$1000)</f>
        <v>0</v>
      </c>
      <c r="AP32" s="205">
        <f>SUMIF('31'!$A$3:$A$500,'TOTAL FEED'!$J32,'31'!$P$3:$P$1000)</f>
        <v>0</v>
      </c>
      <c r="AQ32" s="50">
        <f t="shared" si="3"/>
        <v>0</v>
      </c>
      <c r="AS32">
        <v>8</v>
      </c>
      <c r="AT32">
        <f>SUMIF('PHAN LOAI'!$Q$5:$Q$410,K32,'PHAN LOAI'!$D$5:$D$410)</f>
        <v>0</v>
      </c>
      <c r="AU32">
        <f>SUMIF('SAN LUONG'!$AL$4:$AL$311,K32,'SAN LUONG'!$AJ$4:$AJ$311)</f>
        <v>0</v>
      </c>
      <c r="AV32">
        <f t="shared" si="6"/>
        <v>0</v>
      </c>
      <c r="AW32">
        <f>IF(COUNTIF('PHAN LOAI'!C:C, E32) &gt; 0, 1, 0)</f>
        <v>0</v>
      </c>
      <c r="AX32">
        <f>IF(COUNTIF('SAN LUONG'!D:D, E32) &gt; 0, 1, 0)</f>
        <v>1</v>
      </c>
    </row>
    <row r="33" spans="2:50" ht="15.75" x14ac:dyDescent="0.25">
      <c r="B33" s="5">
        <v>23</v>
      </c>
      <c r="C33" s="6" t="s">
        <v>25</v>
      </c>
      <c r="D33" s="6" t="s">
        <v>25</v>
      </c>
      <c r="E33" s="73" t="s">
        <v>279</v>
      </c>
      <c r="F33" s="7">
        <v>2.5</v>
      </c>
      <c r="G33" s="15">
        <v>25</v>
      </c>
      <c r="H33" s="4" t="s">
        <v>25</v>
      </c>
      <c r="I33" s="9"/>
      <c r="J33" s="15" t="str">
        <f t="shared" si="4"/>
        <v>511L25</v>
      </c>
      <c r="K33" s="15" t="str">
        <f t="shared" si="5"/>
        <v>511L162001</v>
      </c>
      <c r="L33" s="205">
        <f>SUMIF('1'!$A$3:$A$500,'TOTAL FEED'!$J33,'1'!$P$3:$P$1000)</f>
        <v>0</v>
      </c>
      <c r="M33" s="205">
        <f>SUMIF('2'!$A$3:$A$500,'TOTAL FEED'!$J33,'2'!$P$3:$P$1000)</f>
        <v>0</v>
      </c>
      <c r="N33" s="258">
        <f>SUMIF('3'!$A$3:$A$500,'TOTAL FEED'!$J33,'3'!$P$3:$P$1000)</f>
        <v>6125</v>
      </c>
      <c r="O33" s="205">
        <f>SUMIF('4'!$A$3:$A$500,'TOTAL FEED'!$J33,'4'!$P$3:$P$1000)</f>
        <v>0</v>
      </c>
      <c r="P33" s="205">
        <f>SUMIF('5'!$A$3:$A$500,'TOTAL FEED'!$J33,'5'!$P$3:$P$1000)</f>
        <v>0</v>
      </c>
      <c r="Q33" s="205">
        <f>SUMIF('6'!$A$3:$A$500,'TOTAL FEED'!$J33,'6'!$P$3:$P$1000)</f>
        <v>0</v>
      </c>
      <c r="R33" s="205">
        <f>SUMIF('7'!$A$3:$A$500,'TOTAL FEED'!$J33,'7'!$P$3:$P$1000)</f>
        <v>0</v>
      </c>
      <c r="S33" s="205">
        <f>SUMIF('8'!$A$3:$A$500,'TOTAL FEED'!$J33,'8'!$P$3:$P$1000)</f>
        <v>0</v>
      </c>
      <c r="T33" s="205">
        <f>SUMIF('9'!$A$3:$A$500,'TOTAL FEED'!$J33,'9'!$P$3:$P$1000)</f>
        <v>0</v>
      </c>
      <c r="U33" s="258">
        <f>SUMIF('10'!$A$3:$A$500,'TOTAL FEED'!$J33,'10'!$P$3:$P$1000)</f>
        <v>0</v>
      </c>
      <c r="V33" s="205">
        <f>SUMIF('11'!$A$3:$A$500,'TOTAL FEED'!$J33,'11'!$P$3:$P$1000)</f>
        <v>5625</v>
      </c>
      <c r="W33" s="205">
        <f>SUMIF('12'!$A$3:$A$500,'TOTAL FEED'!$J33,'12'!$P$3:$P$1000)</f>
        <v>0</v>
      </c>
      <c r="X33" s="205">
        <f>SUMIF('13'!$A$3:$A$500,'TOTAL FEED'!$J33,'13'!$P$3:$P$1000)</f>
        <v>6525</v>
      </c>
      <c r="Y33" s="272">
        <f>SUMIF('14'!$A$3:$A$500,'TOTAL FEED'!$J33,'14'!$P$3:$P$1000)</f>
        <v>0</v>
      </c>
      <c r="Z33" s="205">
        <f>SUMIF('15'!$A$3:$A$500,'TOTAL FEED'!$J33,'15'!$P$3:$P$1000)</f>
        <v>0</v>
      </c>
      <c r="AA33" s="205">
        <f>SUMIF('16'!$A$3:$A$500,'TOTAL FEED'!$J33,'16'!$P$3:$P$1000)</f>
        <v>0</v>
      </c>
      <c r="AB33" s="258">
        <f>SUMIF('17'!$A$3:$A$500,'TOTAL FEED'!$J33,'17'!$P$3:$P$1000)</f>
        <v>0</v>
      </c>
      <c r="AC33" s="205">
        <f>SUMIF('18'!$A$3:$A$500,'TOTAL FEED'!$J33,'18'!$P$3:$P$1000)</f>
        <v>0</v>
      </c>
      <c r="AD33" s="205">
        <f>SUMIF('19'!$A$3:$A$500,'TOTAL FEED'!$J33,'19'!$P$3:$P$1000)</f>
        <v>0</v>
      </c>
      <c r="AE33" s="205">
        <f>SUMIF('20'!$A$3:$A$500,'TOTAL FEED'!$J33,'20'!$P$3:$P$1000)</f>
        <v>0</v>
      </c>
      <c r="AF33" s="205">
        <f>SUMIF('21'!$A$3:$A$500,'TOTAL FEED'!$J33,'21'!$P$3:$P$1000)</f>
        <v>0</v>
      </c>
      <c r="AG33" s="205">
        <f>SUMIF('22'!$A$3:$A$500,'TOTAL FEED'!$J33,'22'!$P$3:$P$1000)</f>
        <v>0</v>
      </c>
      <c r="AH33" s="205">
        <f>SUMIF('23'!$A$3:$A$500,'TOTAL FEED'!$J33,'23'!$P$3:$P$1000)</f>
        <v>0</v>
      </c>
      <c r="AI33" s="205">
        <f>SUMIF('24'!$A$3:$A$500,'TOTAL FEED'!$J33,'24'!$P$3:$P$1000)</f>
        <v>0</v>
      </c>
      <c r="AJ33" s="205">
        <f>SUMIF('25'!$A$3:$A$500,'TOTAL FEED'!$J33,'25'!$P$3:$P$1000)</f>
        <v>0</v>
      </c>
      <c r="AK33" s="205">
        <f>SUMIF('26'!$A$3:$A$500,'TOTAL FEED'!$J33,'26'!$P$3:$P$1000)</f>
        <v>0</v>
      </c>
      <c r="AL33" s="205">
        <f>SUMIF('27'!$A$3:$A$500,'TOTAL FEED'!$J33,'27'!$P$3:$P$1000)</f>
        <v>0</v>
      </c>
      <c r="AM33" s="205">
        <f>SUMIF('28'!$A$3:$A$500,'TOTAL FEED'!$J33,'28'!$P$3:$P$1000)</f>
        <v>0</v>
      </c>
      <c r="AN33" s="205">
        <f>SUMIF('29'!$A$3:$A$500,'TOTAL FEED'!$J33,'29'!$P$3:$P$1000)</f>
        <v>0</v>
      </c>
      <c r="AO33" s="205">
        <f>SUMIF('30'!$A$3:$A$500,'TOTAL FEED'!$J33,'30'!$P$3:$P$1000)</f>
        <v>0</v>
      </c>
      <c r="AP33" s="205">
        <f>SUMIF('31'!$A$3:$A$500,'TOTAL FEED'!$J33,'31'!$P$3:$P$1000)</f>
        <v>0</v>
      </c>
      <c r="AQ33" s="50">
        <f t="shared" si="3"/>
        <v>18275</v>
      </c>
      <c r="AR33">
        <v>2</v>
      </c>
      <c r="AS33">
        <v>8</v>
      </c>
      <c r="AT33">
        <f>SUMIF('PHAN LOAI'!$Q$5:$Q$410,K33,'PHAN LOAI'!$D$5:$D$410)</f>
        <v>18275</v>
      </c>
      <c r="AU33">
        <f>SUMIF('SAN LUONG'!$AL$4:$AL$311,K33,'SAN LUONG'!$AJ$4:$AJ$311)</f>
        <v>18275</v>
      </c>
      <c r="AV33">
        <f t="shared" si="6"/>
        <v>36550</v>
      </c>
      <c r="AW33">
        <f>IF(COUNTIF('PHAN LOAI'!C:C, E33) &gt; 0, 1, 0)</f>
        <v>1</v>
      </c>
      <c r="AX33">
        <f>IF(COUNTIF('SAN LUONG'!D:D, E33) &gt; 0, 1, 0)</f>
        <v>1</v>
      </c>
    </row>
    <row r="34" spans="2:50" ht="15.75" x14ac:dyDescent="0.25">
      <c r="B34" s="5">
        <v>24</v>
      </c>
      <c r="C34" s="6" t="s">
        <v>26</v>
      </c>
      <c r="D34" s="6" t="s">
        <v>26</v>
      </c>
      <c r="E34" s="73" t="s">
        <v>280</v>
      </c>
      <c r="F34" s="7">
        <v>2.5</v>
      </c>
      <c r="G34" s="15">
        <v>25</v>
      </c>
      <c r="H34" s="4" t="s">
        <v>26</v>
      </c>
      <c r="I34" s="9"/>
      <c r="J34" s="15" t="str">
        <f t="shared" si="4"/>
        <v>511M25</v>
      </c>
      <c r="K34" s="15" t="str">
        <f t="shared" si="5"/>
        <v>511M162201</v>
      </c>
      <c r="L34" s="205">
        <f>SUMIF('1'!$A$3:$A$500,'TOTAL FEED'!$J34,'1'!$P$3:$P$1000)</f>
        <v>0</v>
      </c>
      <c r="M34" s="205">
        <f>SUMIF('2'!$A$3:$A$500,'TOTAL FEED'!$J34,'2'!$P$3:$P$1000)</f>
        <v>0</v>
      </c>
      <c r="N34" s="258">
        <f>SUMIF('3'!$A$3:$A$500,'TOTAL FEED'!$J34,'3'!$P$3:$P$1000)</f>
        <v>16150</v>
      </c>
      <c r="O34" s="205">
        <f>SUMIF('4'!$A$3:$A$500,'TOTAL FEED'!$J34,'4'!$P$3:$P$1000)</f>
        <v>0</v>
      </c>
      <c r="P34" s="205">
        <f>SUMIF('5'!$A$3:$A$500,'TOTAL FEED'!$J34,'5'!$P$3:$P$1000)</f>
        <v>0</v>
      </c>
      <c r="Q34" s="205">
        <f>SUMIF('6'!$A$3:$A$500,'TOTAL FEED'!$J34,'6'!$P$3:$P$1000)</f>
        <v>0</v>
      </c>
      <c r="R34" s="205">
        <f>SUMIF('7'!$A$3:$A$500,'TOTAL FEED'!$J34,'7'!$P$3:$P$1000)</f>
        <v>0</v>
      </c>
      <c r="S34" s="205">
        <f>SUMIF('8'!$A$3:$A$500,'TOTAL FEED'!$J34,'8'!$P$3:$P$1000)</f>
        <v>32800</v>
      </c>
      <c r="T34" s="205">
        <f>SUMIF('9'!$A$3:$A$500,'TOTAL FEED'!$J34,'9'!$P$3:$P$1000)</f>
        <v>0</v>
      </c>
      <c r="U34" s="258">
        <f>SUMIF('10'!$A$3:$A$500,'TOTAL FEED'!$J34,'10'!$P$3:$P$1000)</f>
        <v>0</v>
      </c>
      <c r="V34" s="205">
        <f>SUMIF('11'!$A$3:$A$500,'TOTAL FEED'!$J34,'11'!$P$3:$P$1000)</f>
        <v>0</v>
      </c>
      <c r="W34" s="205">
        <f>SUMIF('12'!$A$3:$A$500,'TOTAL FEED'!$J34,'12'!$P$3:$P$1000)</f>
        <v>0</v>
      </c>
      <c r="X34" s="205">
        <f>SUMIF('13'!$A$3:$A$500,'TOTAL FEED'!$J34,'13'!$P$3:$P$1000)</f>
        <v>0</v>
      </c>
      <c r="Y34" s="272">
        <f>SUMIF('14'!$A$3:$A$500,'TOTAL FEED'!$J34,'14'!$P$3:$P$1000)</f>
        <v>0</v>
      </c>
      <c r="Z34" s="205">
        <f>SUMIF('15'!$A$3:$A$500,'TOTAL FEED'!$J34,'15'!$P$3:$P$1000)</f>
        <v>0</v>
      </c>
      <c r="AA34" s="205">
        <f>SUMIF('16'!$A$3:$A$500,'TOTAL FEED'!$J34,'16'!$P$3:$P$1000)</f>
        <v>0</v>
      </c>
      <c r="AB34" s="258">
        <f>SUMIF('17'!$A$3:$A$500,'TOTAL FEED'!$J34,'17'!$P$3:$P$1000)</f>
        <v>0</v>
      </c>
      <c r="AC34" s="205">
        <f>SUMIF('18'!$A$3:$A$500,'TOTAL FEED'!$J34,'18'!$P$3:$P$1000)</f>
        <v>0</v>
      </c>
      <c r="AD34" s="205">
        <f>SUMIF('19'!$A$3:$A$500,'TOTAL FEED'!$J34,'19'!$P$3:$P$1000)</f>
        <v>0</v>
      </c>
      <c r="AE34" s="205">
        <f>SUMIF('20'!$A$3:$A$500,'TOTAL FEED'!$J34,'20'!$P$3:$P$1000)</f>
        <v>0</v>
      </c>
      <c r="AF34" s="205">
        <f>SUMIF('21'!$A$3:$A$500,'TOTAL FEED'!$J34,'21'!$P$3:$P$1000)</f>
        <v>0</v>
      </c>
      <c r="AG34" s="205">
        <f>SUMIF('22'!$A$3:$A$500,'TOTAL FEED'!$J34,'22'!$P$3:$P$1000)</f>
        <v>0</v>
      </c>
      <c r="AH34" s="205">
        <f>SUMIF('23'!$A$3:$A$500,'TOTAL FEED'!$J34,'23'!$P$3:$P$1000)</f>
        <v>0</v>
      </c>
      <c r="AI34" s="205">
        <f>SUMIF('24'!$A$3:$A$500,'TOTAL FEED'!$J34,'24'!$P$3:$P$1000)</f>
        <v>0</v>
      </c>
      <c r="AJ34" s="205">
        <f>SUMIF('25'!$A$3:$A$500,'TOTAL FEED'!$J34,'25'!$P$3:$P$1000)</f>
        <v>0</v>
      </c>
      <c r="AK34" s="205">
        <f>SUMIF('26'!$A$3:$A$500,'TOTAL FEED'!$J34,'26'!$P$3:$P$1000)</f>
        <v>0</v>
      </c>
      <c r="AL34" s="205">
        <f>SUMIF('27'!$A$3:$A$500,'TOTAL FEED'!$J34,'27'!$P$3:$P$1000)</f>
        <v>0</v>
      </c>
      <c r="AM34" s="205">
        <f>SUMIF('28'!$A$3:$A$500,'TOTAL FEED'!$J34,'28'!$P$3:$P$1000)</f>
        <v>0</v>
      </c>
      <c r="AN34" s="205">
        <f>SUMIF('29'!$A$3:$A$500,'TOTAL FEED'!$J34,'29'!$P$3:$P$1000)</f>
        <v>0</v>
      </c>
      <c r="AO34" s="205">
        <f>SUMIF('30'!$A$3:$A$500,'TOTAL FEED'!$J34,'30'!$P$3:$P$1000)</f>
        <v>0</v>
      </c>
      <c r="AP34" s="205">
        <f>SUMIF('31'!$A$3:$A$500,'TOTAL FEED'!$J34,'31'!$P$3:$P$1000)</f>
        <v>0</v>
      </c>
      <c r="AQ34" s="50">
        <f t="shared" si="3"/>
        <v>48950</v>
      </c>
      <c r="AR34">
        <v>2</v>
      </c>
      <c r="AS34">
        <v>8</v>
      </c>
      <c r="AT34">
        <f>SUMIF('PHAN LOAI'!$Q$5:$Q$410,K34,'PHAN LOAI'!$D$5:$D$410)</f>
        <v>48950</v>
      </c>
      <c r="AU34">
        <f>SUMIF('SAN LUONG'!$AL$4:$AL$311,K34,'SAN LUONG'!$AJ$4:$AJ$311)</f>
        <v>48950</v>
      </c>
      <c r="AV34">
        <f t="shared" si="6"/>
        <v>97900</v>
      </c>
      <c r="AW34">
        <f>IF(COUNTIF('PHAN LOAI'!C:C, E34) &gt; 0, 1, 0)</f>
        <v>1</v>
      </c>
      <c r="AX34">
        <f>IF(COUNTIF('SAN LUONG'!D:D, E34) &gt; 0, 1, 0)</f>
        <v>1</v>
      </c>
    </row>
    <row r="35" spans="2:50" ht="15.75" x14ac:dyDescent="0.25">
      <c r="B35" s="5">
        <v>24</v>
      </c>
      <c r="C35" s="6" t="s">
        <v>608</v>
      </c>
      <c r="D35" s="6" t="s">
        <v>608</v>
      </c>
      <c r="E35" s="73">
        <v>114301</v>
      </c>
      <c r="F35" s="7">
        <v>3.5</v>
      </c>
      <c r="G35" s="15">
        <v>25</v>
      </c>
      <c r="H35" s="4" t="s">
        <v>608</v>
      </c>
      <c r="I35" s="9"/>
      <c r="J35" s="15" t="str">
        <f t="shared" ref="J35" si="7">CONCATENATE(H35,I35,G35)</f>
        <v>511S25</v>
      </c>
      <c r="K35" s="15" t="str">
        <f t="shared" ref="K35" si="8">CONCATENATE(C35,E35)</f>
        <v>511S114301</v>
      </c>
      <c r="L35" s="205">
        <f>SUMIF('1'!$A$3:$A$500,'TOTAL FEED'!$J35,'1'!$P$3:$P$1000)</f>
        <v>0</v>
      </c>
      <c r="M35" s="205">
        <f>SUMIF('2'!$A$3:$A$500,'TOTAL FEED'!$J35,'2'!$P$3:$P$1000)</f>
        <v>0</v>
      </c>
      <c r="N35" s="258">
        <f>SUMIF('3'!$A$3:$A$500,'TOTAL FEED'!$J35,'3'!$P$3:$P$1000)</f>
        <v>22000</v>
      </c>
      <c r="O35" s="205">
        <f>SUMIF('4'!$A$3:$A$500,'TOTAL FEED'!$J35,'4'!$P$3:$P$1000)</f>
        <v>3100</v>
      </c>
      <c r="P35" s="205">
        <f>SUMIF('5'!$A$3:$A$500,'TOTAL FEED'!$J35,'5'!$P$3:$P$1000)</f>
        <v>0</v>
      </c>
      <c r="Q35" s="205">
        <f>SUMIF('6'!$A$3:$A$500,'TOTAL FEED'!$J35,'6'!$P$3:$P$1000)</f>
        <v>0</v>
      </c>
      <c r="R35" s="205">
        <f>SUMIF('7'!$A$3:$A$500,'TOTAL FEED'!$J35,'7'!$P$3:$P$1000)</f>
        <v>0</v>
      </c>
      <c r="S35" s="205">
        <f>SUMIF('8'!$A$3:$A$500,'TOTAL FEED'!$J35,'8'!$P$3:$P$1000)</f>
        <v>0</v>
      </c>
      <c r="T35" s="205">
        <f>SUMIF('9'!$A$3:$A$500,'TOTAL FEED'!$J35,'9'!$P$3:$P$1000)</f>
        <v>0</v>
      </c>
      <c r="U35" s="205">
        <f>SUMIF('10'!$A$3:$A$500,'TOTAL FEED'!$J35,'10'!$P$3:$P$1000)</f>
        <v>0</v>
      </c>
      <c r="V35" s="205">
        <f>SUMIF('11'!$A$3:$A$500,'TOTAL FEED'!$J35,'11'!$P$3:$P$1000)</f>
        <v>0</v>
      </c>
      <c r="W35" s="205">
        <f>SUMIF('12'!$A$3:$A$500,'TOTAL FEED'!$J35,'12'!$P$3:$P$1000)</f>
        <v>0</v>
      </c>
      <c r="X35" s="205">
        <f>SUMIF('13'!$A$3:$A$500,'TOTAL FEED'!$J35,'13'!$P$3:$P$1000)</f>
        <v>0</v>
      </c>
      <c r="Y35" s="272">
        <f>SUMIF('14'!$A$3:$A$500,'TOTAL FEED'!$J35,'14'!$P$3:$P$1000)</f>
        <v>7425</v>
      </c>
      <c r="Z35" s="205">
        <f>SUMIF('15'!$A$3:$A$500,'TOTAL FEED'!$J35,'15'!$P$3:$P$1000)</f>
        <v>0</v>
      </c>
      <c r="AA35" s="205">
        <f>SUMIF('16'!$A$3:$A$500,'TOTAL FEED'!$J35,'16'!$P$3:$P$1000)</f>
        <v>0</v>
      </c>
      <c r="AB35" s="205">
        <f>SUMIF('17'!$A$3:$A$500,'TOTAL FEED'!$J35,'17'!$P$3:$P$1000)</f>
        <v>0</v>
      </c>
      <c r="AC35" s="205">
        <f>SUMIF('18'!$A$3:$A$500,'TOTAL FEED'!$J35,'18'!$P$3:$P$1000)</f>
        <v>0</v>
      </c>
      <c r="AD35" s="205">
        <f>SUMIF('19'!$A$3:$A$500,'TOTAL FEED'!$J35,'19'!$P$3:$P$1000)</f>
        <v>0</v>
      </c>
      <c r="AE35" s="205">
        <f>SUMIF('20'!$A$3:$A$500,'TOTAL FEED'!$J35,'20'!$P$3:$P$1000)</f>
        <v>0</v>
      </c>
      <c r="AF35" s="205">
        <f>SUMIF('21'!$A$3:$A$500,'TOTAL FEED'!$J35,'21'!$P$3:$P$1000)</f>
        <v>0</v>
      </c>
      <c r="AG35" s="205">
        <f>SUMIF('22'!$A$3:$A$500,'TOTAL FEED'!$J35,'22'!$P$3:$P$1000)</f>
        <v>0</v>
      </c>
      <c r="AH35" s="205">
        <f>SUMIF('23'!$A$3:$A$500,'TOTAL FEED'!$J35,'23'!$P$3:$P$1000)</f>
        <v>0</v>
      </c>
      <c r="AI35" s="205">
        <f>SUMIF('24'!$A$3:$A$500,'TOTAL FEED'!$J35,'24'!$P$3:$P$1000)</f>
        <v>0</v>
      </c>
      <c r="AJ35" s="205">
        <f>SUMIF('25'!$A$3:$A$500,'TOTAL FEED'!$J35,'25'!$P$3:$P$1000)</f>
        <v>0</v>
      </c>
      <c r="AK35" s="205">
        <f>SUMIF('26'!$A$3:$A$500,'TOTAL FEED'!$J35,'26'!$P$3:$P$1000)</f>
        <v>0</v>
      </c>
      <c r="AL35" s="205">
        <f>SUMIF('27'!$A$3:$A$500,'TOTAL FEED'!$J35,'27'!$P$3:$P$1000)</f>
        <v>0</v>
      </c>
      <c r="AM35" s="205">
        <f>SUMIF('28'!$A$3:$A$500,'TOTAL FEED'!$J35,'28'!$P$3:$P$1000)</f>
        <v>0</v>
      </c>
      <c r="AN35" s="205">
        <f>SUMIF('29'!$A$3:$A$500,'TOTAL FEED'!$J35,'29'!$P$3:$P$1000)</f>
        <v>0</v>
      </c>
      <c r="AO35" s="205">
        <f>SUMIF('30'!$A$3:$A$500,'TOTAL FEED'!$J35,'30'!$P$3:$P$1000)</f>
        <v>0</v>
      </c>
      <c r="AP35" s="205">
        <f>SUMIF('31'!$A$3:$A$500,'TOTAL FEED'!$J35,'31'!$P$3:$P$1000)</f>
        <v>0</v>
      </c>
      <c r="AQ35" s="50">
        <f t="shared" ref="AQ35" si="9">SUM(L35:AP35)</f>
        <v>32525</v>
      </c>
      <c r="AR35">
        <v>2</v>
      </c>
      <c r="AS35">
        <v>8</v>
      </c>
      <c r="AT35">
        <f>SUMIF('PHAN LOAI'!$Q$5:$Q$410,K35,'PHAN LOAI'!$D$5:$D$410)</f>
        <v>32525</v>
      </c>
      <c r="AU35">
        <f>SUMIF('SAN LUONG'!$AL$4:$AL$311,K35,'SAN LUONG'!$AJ$4:$AJ$311)</f>
        <v>32525</v>
      </c>
      <c r="AV35">
        <f t="shared" ref="AV35" si="10">AT35+AU35</f>
        <v>65050</v>
      </c>
      <c r="AW35">
        <f>IF(COUNTIF('PHAN LOAI'!C:C, E35) &gt; 0, 1, 0)</f>
        <v>1</v>
      </c>
      <c r="AX35">
        <f>IF(COUNTIF('SAN LUONG'!D:D, E35) &gt; 0, 1, 0)</f>
        <v>1</v>
      </c>
    </row>
    <row r="36" spans="2:50" ht="15.75" x14ac:dyDescent="0.25">
      <c r="B36" s="5">
        <v>25</v>
      </c>
      <c r="C36" s="6" t="s">
        <v>27</v>
      </c>
      <c r="D36" s="6" t="s">
        <v>27</v>
      </c>
      <c r="E36" s="73" t="s">
        <v>281</v>
      </c>
      <c r="F36" s="7">
        <v>3.5</v>
      </c>
      <c r="G36" s="15">
        <v>25</v>
      </c>
      <c r="H36" s="4" t="s">
        <v>27</v>
      </c>
      <c r="I36" s="9"/>
      <c r="J36" s="15" t="str">
        <f t="shared" si="4"/>
        <v>512M25</v>
      </c>
      <c r="K36" s="15" t="str">
        <f t="shared" si="5"/>
        <v>512M162301</v>
      </c>
      <c r="L36" s="205">
        <f>SUMIF('1'!$A$3:$A$500,'TOTAL FEED'!$J36,'1'!$P$3:$P$1000)</f>
        <v>0</v>
      </c>
      <c r="M36" s="205">
        <f>SUMIF('2'!$A$3:$A$500,'TOTAL FEED'!$J36,'2'!$P$3:$P$1000)</f>
        <v>0</v>
      </c>
      <c r="N36" s="258">
        <f>SUMIF('3'!$A$3:$A$500,'TOTAL FEED'!$J36,'3'!$P$3:$P$1000)</f>
        <v>0</v>
      </c>
      <c r="O36" s="205">
        <f>SUMIF('4'!$A$3:$A$500,'TOTAL FEED'!$J36,'4'!$P$3:$P$1000)</f>
        <v>0</v>
      </c>
      <c r="P36" s="205">
        <f>SUMIF('5'!$A$3:$A$500,'TOTAL FEED'!$J36,'5'!$P$3:$P$1000)</f>
        <v>0</v>
      </c>
      <c r="Q36" s="205">
        <f>SUMIF('6'!$A$3:$A$500,'TOTAL FEED'!$J36,'6'!$P$3:$P$1000)</f>
        <v>0</v>
      </c>
      <c r="R36" s="205">
        <f>SUMIF('7'!$A$3:$A$500,'TOTAL FEED'!$J36,'7'!$P$3:$P$1000)</f>
        <v>0</v>
      </c>
      <c r="S36" s="205">
        <f>SUMIF('8'!$A$3:$A$500,'TOTAL FEED'!$J36,'8'!$P$3:$P$1000)</f>
        <v>0</v>
      </c>
      <c r="T36" s="205">
        <f>SUMIF('9'!$A$3:$A$500,'TOTAL FEED'!$J36,'9'!$P$3:$P$1000)</f>
        <v>0</v>
      </c>
      <c r="U36" s="205">
        <f>SUMIF('10'!$A$3:$A$500,'TOTAL FEED'!$J36,'10'!$P$3:$P$1000)</f>
        <v>0</v>
      </c>
      <c r="V36" s="205">
        <f>SUMIF('11'!$A$3:$A$500,'TOTAL FEED'!$J36,'11'!$P$3:$P$1000)</f>
        <v>0</v>
      </c>
      <c r="W36" s="205">
        <f>SUMIF('12'!$A$3:$A$500,'TOTAL FEED'!$J36,'12'!$P$3:$P$1000)</f>
        <v>0</v>
      </c>
      <c r="X36" s="205">
        <f>SUMIF('13'!$A$3:$A$500,'TOTAL FEED'!$J36,'13'!$P$3:$P$1000)</f>
        <v>0</v>
      </c>
      <c r="Y36" s="272">
        <f>SUMIF('14'!$A$3:$A$500,'TOTAL FEED'!$J36,'14'!$P$3:$P$1000)</f>
        <v>0</v>
      </c>
      <c r="Z36" s="205">
        <f>SUMIF('15'!$A$3:$A$500,'TOTAL FEED'!$J36,'15'!$P$3:$P$1000)</f>
        <v>0</v>
      </c>
      <c r="AA36" s="205">
        <f>SUMIF('16'!$A$3:$A$500,'TOTAL FEED'!$J36,'16'!$P$3:$P$1000)</f>
        <v>0</v>
      </c>
      <c r="AB36" s="205">
        <f>SUMIF('17'!$A$3:$A$500,'TOTAL FEED'!$J36,'17'!$P$3:$P$1000)</f>
        <v>0</v>
      </c>
      <c r="AC36" s="205">
        <f>SUMIF('18'!$A$3:$A$500,'TOTAL FEED'!$J36,'18'!$P$3:$P$1000)</f>
        <v>0</v>
      </c>
      <c r="AD36" s="205">
        <f>SUMIF('19'!$A$3:$A$500,'TOTAL FEED'!$J36,'19'!$P$3:$P$1000)</f>
        <v>0</v>
      </c>
      <c r="AE36" s="205">
        <f>SUMIF('20'!$A$3:$A$500,'TOTAL FEED'!$J36,'20'!$P$3:$P$1000)</f>
        <v>0</v>
      </c>
      <c r="AF36" s="205">
        <f>SUMIF('21'!$A$3:$A$500,'TOTAL FEED'!$J36,'21'!$P$3:$P$1000)</f>
        <v>0</v>
      </c>
      <c r="AG36" s="205">
        <f>SUMIF('22'!$A$3:$A$500,'TOTAL FEED'!$J36,'22'!$P$3:$P$1000)</f>
        <v>0</v>
      </c>
      <c r="AH36" s="205">
        <f>SUMIF('23'!$A$3:$A$500,'TOTAL FEED'!$J36,'23'!$P$3:$P$1000)</f>
        <v>0</v>
      </c>
      <c r="AI36" s="205">
        <f>SUMIF('24'!$A$3:$A$500,'TOTAL FEED'!$J36,'24'!$P$3:$P$1000)</f>
        <v>0</v>
      </c>
      <c r="AJ36" s="205">
        <f>SUMIF('25'!$A$3:$A$500,'TOTAL FEED'!$J36,'25'!$P$3:$P$1000)</f>
        <v>0</v>
      </c>
      <c r="AK36" s="205">
        <f>SUMIF('26'!$A$3:$A$500,'TOTAL FEED'!$J36,'26'!$P$3:$P$1000)</f>
        <v>0</v>
      </c>
      <c r="AL36" s="205">
        <f>SUMIF('27'!$A$3:$A$500,'TOTAL FEED'!$J36,'27'!$P$3:$P$1000)</f>
        <v>0</v>
      </c>
      <c r="AM36" s="205">
        <f>SUMIF('28'!$A$3:$A$500,'TOTAL FEED'!$J36,'28'!$P$3:$P$1000)</f>
        <v>0</v>
      </c>
      <c r="AN36" s="205">
        <f>SUMIF('29'!$A$3:$A$500,'TOTAL FEED'!$J36,'29'!$P$3:$P$1000)</f>
        <v>0</v>
      </c>
      <c r="AO36" s="205">
        <f>SUMIF('30'!$A$3:$A$500,'TOTAL FEED'!$J36,'30'!$P$3:$P$1000)</f>
        <v>0</v>
      </c>
      <c r="AP36" s="205">
        <f>SUMIF('31'!$A$3:$A$500,'TOTAL FEED'!$J36,'31'!$P$3:$P$1000)</f>
        <v>0</v>
      </c>
      <c r="AQ36" s="50">
        <f t="shared" si="3"/>
        <v>0</v>
      </c>
      <c r="AS36">
        <v>8</v>
      </c>
      <c r="AT36">
        <f>SUMIF('PHAN LOAI'!$Q$5:$Q$410,K36,'PHAN LOAI'!$D$5:$D$410)</f>
        <v>0</v>
      </c>
      <c r="AU36">
        <f>SUMIF('SAN LUONG'!$AL$4:$AL$311,K36,'SAN LUONG'!$AJ$4:$AJ$311)</f>
        <v>0</v>
      </c>
      <c r="AV36">
        <f t="shared" si="6"/>
        <v>0</v>
      </c>
      <c r="AW36">
        <f>IF(COUNTIF('PHAN LOAI'!C:C, E36) &gt; 0, 1, 0)</f>
        <v>1</v>
      </c>
      <c r="AX36">
        <f>IF(COUNTIF('SAN LUONG'!D:D, E36) &gt; 0, 1, 0)</f>
        <v>0</v>
      </c>
    </row>
    <row r="37" spans="2:50" ht="15.75" x14ac:dyDescent="0.25">
      <c r="B37" s="5">
        <v>26</v>
      </c>
      <c r="C37" s="6">
        <v>513</v>
      </c>
      <c r="D37" s="6">
        <v>513</v>
      </c>
      <c r="E37" s="73" t="s">
        <v>282</v>
      </c>
      <c r="F37" s="7">
        <v>3.5</v>
      </c>
      <c r="G37" s="15">
        <v>25</v>
      </c>
      <c r="H37" s="4">
        <v>513</v>
      </c>
      <c r="I37" s="9"/>
      <c r="J37" s="15" t="str">
        <f t="shared" si="4"/>
        <v>51325</v>
      </c>
      <c r="K37" s="15" t="str">
        <f t="shared" si="5"/>
        <v>513115001</v>
      </c>
      <c r="L37" s="205">
        <f>SUMIF('1'!$A$3:$A$500,'TOTAL FEED'!$J37,'1'!$P$3:$P$1000)</f>
        <v>0</v>
      </c>
      <c r="M37" s="205">
        <f>SUMIF('2'!$A$3:$A$500,'TOTAL FEED'!$J37,'2'!$P$3:$P$1000)</f>
        <v>0</v>
      </c>
      <c r="N37" s="258">
        <f>SUMIF('3'!$A$3:$A$500,'TOTAL FEED'!$J37,'3'!$P$3:$P$1000)</f>
        <v>0</v>
      </c>
      <c r="O37" s="205">
        <f>SUMIF('4'!$A$3:$A$500,'TOTAL FEED'!$J37,'4'!$P$3:$P$1000)</f>
        <v>0</v>
      </c>
      <c r="P37" s="205">
        <f>SUMIF('5'!$A$3:$A$500,'TOTAL FEED'!$J37,'5'!$P$3:$P$1000)</f>
        <v>0</v>
      </c>
      <c r="Q37" s="205">
        <f>SUMIF('6'!$A$3:$A$500,'TOTAL FEED'!$J37,'6'!$P$3:$P$1000)</f>
        <v>0</v>
      </c>
      <c r="R37" s="205">
        <f>SUMIF('7'!$A$3:$A$500,'TOTAL FEED'!$J37,'7'!$P$3:$P$1000)</f>
        <v>0</v>
      </c>
      <c r="S37" s="205">
        <f>SUMIF('8'!$A$3:$A$500,'TOTAL FEED'!$J37,'8'!$P$3:$P$1000)</f>
        <v>0</v>
      </c>
      <c r="T37" s="205">
        <f>SUMIF('9'!$A$3:$A$500,'TOTAL FEED'!$J37,'9'!$P$3:$P$1000)</f>
        <v>0</v>
      </c>
      <c r="U37" s="205">
        <f>SUMIF('10'!$A$3:$A$500,'TOTAL FEED'!$J37,'10'!$P$3:$P$1000)</f>
        <v>0</v>
      </c>
      <c r="V37" s="205">
        <f>SUMIF('11'!$A$3:$A$500,'TOTAL FEED'!$J37,'11'!$P$3:$P$1000)</f>
        <v>0</v>
      </c>
      <c r="W37" s="205">
        <f>SUMIF('12'!$A$3:$A$500,'TOTAL FEED'!$J37,'12'!$P$3:$P$1000)</f>
        <v>0</v>
      </c>
      <c r="X37" s="205">
        <f>SUMIF('13'!$A$3:$A$500,'TOTAL FEED'!$J37,'13'!$P$3:$P$1000)</f>
        <v>0</v>
      </c>
      <c r="Y37" s="272">
        <f>SUMIF('14'!$A$3:$A$500,'TOTAL FEED'!$J37,'14'!$P$3:$P$1000)</f>
        <v>0</v>
      </c>
      <c r="Z37" s="205">
        <f>SUMIF('15'!$A$3:$A$500,'TOTAL FEED'!$J37,'15'!$P$3:$P$1000)</f>
        <v>0</v>
      </c>
      <c r="AA37" s="205">
        <f>SUMIF('16'!$A$3:$A$500,'TOTAL FEED'!$J37,'16'!$P$3:$P$1000)</f>
        <v>0</v>
      </c>
      <c r="AB37" s="205">
        <f>SUMIF('17'!$A$3:$A$500,'TOTAL FEED'!$J37,'17'!$P$3:$P$1000)</f>
        <v>0</v>
      </c>
      <c r="AC37" s="205">
        <f>SUMIF('18'!$A$3:$A$500,'TOTAL FEED'!$J37,'18'!$P$3:$P$1000)</f>
        <v>0</v>
      </c>
      <c r="AD37" s="205">
        <f>SUMIF('19'!$A$3:$A$500,'TOTAL FEED'!$J37,'19'!$P$3:$P$1000)</f>
        <v>0</v>
      </c>
      <c r="AE37" s="205">
        <f>SUMIF('20'!$A$3:$A$500,'TOTAL FEED'!$J37,'20'!$P$3:$P$1000)</f>
        <v>0</v>
      </c>
      <c r="AF37" s="205">
        <f>SUMIF('21'!$A$3:$A$500,'TOTAL FEED'!$J37,'21'!$P$3:$P$1000)</f>
        <v>0</v>
      </c>
      <c r="AG37" s="205">
        <f>SUMIF('22'!$A$3:$A$500,'TOTAL FEED'!$J37,'22'!$P$3:$P$1000)</f>
        <v>0</v>
      </c>
      <c r="AH37" s="205">
        <f>SUMIF('23'!$A$3:$A$500,'TOTAL FEED'!$J37,'23'!$P$3:$P$1000)</f>
        <v>0</v>
      </c>
      <c r="AI37" s="205">
        <f>SUMIF('24'!$A$3:$A$500,'TOTAL FEED'!$J37,'24'!$P$3:$P$1000)</f>
        <v>0</v>
      </c>
      <c r="AJ37" s="205">
        <f>SUMIF('25'!$A$3:$A$500,'TOTAL FEED'!$J37,'25'!$P$3:$P$1000)</f>
        <v>0</v>
      </c>
      <c r="AK37" s="205">
        <f>SUMIF('26'!$A$3:$A$500,'TOTAL FEED'!$J37,'26'!$P$3:$P$1000)</f>
        <v>0</v>
      </c>
      <c r="AL37" s="205">
        <f>SUMIF('27'!$A$3:$A$500,'TOTAL FEED'!$J37,'27'!$P$3:$P$1000)</f>
        <v>0</v>
      </c>
      <c r="AM37" s="205">
        <f>SUMIF('28'!$A$3:$A$500,'TOTAL FEED'!$J37,'28'!$P$3:$P$1000)</f>
        <v>0</v>
      </c>
      <c r="AN37" s="205">
        <f>SUMIF('29'!$A$3:$A$500,'TOTAL FEED'!$J37,'29'!$P$3:$P$1000)</f>
        <v>0</v>
      </c>
      <c r="AO37" s="205">
        <f>SUMIF('30'!$A$3:$A$500,'TOTAL FEED'!$J37,'30'!$P$3:$P$1000)</f>
        <v>0</v>
      </c>
      <c r="AP37" s="205">
        <f>SUMIF('31'!$A$3:$A$500,'TOTAL FEED'!$J37,'31'!$P$3:$P$1000)</f>
        <v>0</v>
      </c>
      <c r="AQ37" s="50">
        <f t="shared" si="3"/>
        <v>0</v>
      </c>
      <c r="AS37">
        <v>8</v>
      </c>
      <c r="AT37">
        <f>SUMIF('PHAN LOAI'!$Q$5:$Q$410,K37,'PHAN LOAI'!$D$5:$D$410)</f>
        <v>0</v>
      </c>
      <c r="AU37">
        <f>SUMIF('SAN LUONG'!$AL$4:$AL$311,K37,'SAN LUONG'!$AJ$4:$AJ$311)</f>
        <v>0</v>
      </c>
      <c r="AV37">
        <f t="shared" si="6"/>
        <v>0</v>
      </c>
      <c r="AW37">
        <f>IF(COUNTIF('PHAN LOAI'!C:C, E37) &gt; 0, 1, 0)</f>
        <v>1</v>
      </c>
      <c r="AX37">
        <f>IF(COUNTIF('SAN LUONG'!D:D, E37) &gt; 0, 1, 0)</f>
        <v>1</v>
      </c>
    </row>
    <row r="38" spans="2:50" ht="15.75" x14ac:dyDescent="0.25">
      <c r="B38" s="5">
        <v>27</v>
      </c>
      <c r="C38" s="6">
        <v>521</v>
      </c>
      <c r="D38" s="6">
        <v>521</v>
      </c>
      <c r="E38" s="73">
        <v>122001</v>
      </c>
      <c r="F38" s="7" t="s">
        <v>20</v>
      </c>
      <c r="G38" s="15">
        <v>25</v>
      </c>
      <c r="H38" s="4">
        <v>521</v>
      </c>
      <c r="I38" s="9"/>
      <c r="J38" s="15" t="str">
        <f t="shared" si="4"/>
        <v>52125</v>
      </c>
      <c r="K38" s="15" t="str">
        <f t="shared" si="5"/>
        <v>521122001</v>
      </c>
      <c r="L38" s="205">
        <f>SUMIF('1'!$A$3:$A$500,'TOTAL FEED'!$J38,'1'!$P$3:$P$1000)</f>
        <v>0</v>
      </c>
      <c r="M38" s="205">
        <f>SUMIF('2'!$A$3:$A$500,'TOTAL FEED'!$J38,'2'!$P$3:$P$1000)</f>
        <v>0</v>
      </c>
      <c r="N38" s="258">
        <f>SUMIF('3'!$A$3:$A$500,'TOTAL FEED'!$J38,'3'!$P$3:$P$1000)</f>
        <v>0</v>
      </c>
      <c r="O38" s="205">
        <f>SUMIF('4'!$A$3:$A$500,'TOTAL FEED'!$J38,'4'!$P$3:$P$1000)</f>
        <v>0</v>
      </c>
      <c r="P38" s="205">
        <f>SUMIF('5'!$A$3:$A$500,'TOTAL FEED'!$J38,'5'!$P$3:$P$1000)</f>
        <v>0</v>
      </c>
      <c r="Q38" s="205">
        <f>SUMIF('6'!$A$3:$A$500,'TOTAL FEED'!$J38,'6'!$P$3:$P$1000)</f>
        <v>0</v>
      </c>
      <c r="R38" s="205">
        <f>SUMIF('7'!$A$3:$A$500,'TOTAL FEED'!$J38,'7'!$P$3:$P$1000)</f>
        <v>0</v>
      </c>
      <c r="S38" s="205">
        <f>SUMIF('8'!$A$3:$A$500,'TOTAL FEED'!$J38,'8'!$P$3:$P$1000)</f>
        <v>0</v>
      </c>
      <c r="T38" s="205">
        <f>SUMIF('9'!$A$3:$A$500,'TOTAL FEED'!$J38,'9'!$P$3:$P$1000)</f>
        <v>0</v>
      </c>
      <c r="U38" s="205">
        <f>SUMIF('10'!$A$3:$A$500,'TOTAL FEED'!$J38,'10'!$P$3:$P$1000)</f>
        <v>0</v>
      </c>
      <c r="V38" s="205">
        <f>SUMIF('11'!$A$3:$A$500,'TOTAL FEED'!$J38,'11'!$P$3:$P$1000)</f>
        <v>0</v>
      </c>
      <c r="W38" s="205">
        <f>SUMIF('12'!$A$3:$A$500,'TOTAL FEED'!$J38,'12'!$P$3:$P$1000)</f>
        <v>0</v>
      </c>
      <c r="X38" s="205">
        <f>SUMIF('13'!$A$3:$A$500,'TOTAL FEED'!$J38,'13'!$P$3:$P$1000)</f>
        <v>0</v>
      </c>
      <c r="Y38" s="272">
        <f>SUMIF('14'!$A$3:$A$500,'TOTAL FEED'!$J38,'14'!$P$3:$P$1000)</f>
        <v>0</v>
      </c>
      <c r="Z38" s="205">
        <f>SUMIF('15'!$A$3:$A$500,'TOTAL FEED'!$J38,'15'!$P$3:$P$1000)</f>
        <v>0</v>
      </c>
      <c r="AA38" s="205">
        <f>SUMIF('16'!$A$3:$A$500,'TOTAL FEED'!$J38,'16'!$P$3:$P$1000)</f>
        <v>0</v>
      </c>
      <c r="AB38" s="205">
        <f>SUMIF('17'!$A$3:$A$500,'TOTAL FEED'!$J38,'17'!$P$3:$P$1000)</f>
        <v>0</v>
      </c>
      <c r="AC38" s="205">
        <f>SUMIF('18'!$A$3:$A$500,'TOTAL FEED'!$J38,'18'!$P$3:$P$1000)</f>
        <v>0</v>
      </c>
      <c r="AD38" s="205">
        <f>SUMIF('19'!$A$3:$A$500,'TOTAL FEED'!$J38,'19'!$P$3:$P$1000)</f>
        <v>0</v>
      </c>
      <c r="AE38" s="205">
        <f>SUMIF('20'!$A$3:$A$500,'TOTAL FEED'!$J38,'20'!$P$3:$P$1000)</f>
        <v>0</v>
      </c>
      <c r="AF38" s="205">
        <f>SUMIF('21'!$A$3:$A$500,'TOTAL FEED'!$J38,'21'!$P$3:$P$1000)</f>
        <v>0</v>
      </c>
      <c r="AG38" s="205">
        <f>SUMIF('22'!$A$3:$A$500,'TOTAL FEED'!$J38,'22'!$P$3:$P$1000)</f>
        <v>0</v>
      </c>
      <c r="AH38" s="205">
        <f>SUMIF('23'!$A$3:$A$500,'TOTAL FEED'!$J38,'23'!$P$3:$P$1000)</f>
        <v>0</v>
      </c>
      <c r="AI38" s="205">
        <f>SUMIF('24'!$A$3:$A$500,'TOTAL FEED'!$J38,'24'!$P$3:$P$1000)</f>
        <v>0</v>
      </c>
      <c r="AJ38" s="205">
        <f>SUMIF('25'!$A$3:$A$500,'TOTAL FEED'!$J38,'25'!$P$3:$P$1000)</f>
        <v>0</v>
      </c>
      <c r="AK38" s="205">
        <f>SUMIF('26'!$A$3:$A$500,'TOTAL FEED'!$J38,'26'!$P$3:$P$1000)</f>
        <v>0</v>
      </c>
      <c r="AL38" s="205">
        <f>SUMIF('27'!$A$3:$A$500,'TOTAL FEED'!$J38,'27'!$P$3:$P$1000)</f>
        <v>0</v>
      </c>
      <c r="AM38" s="205">
        <f>SUMIF('28'!$A$3:$A$500,'TOTAL FEED'!$J38,'28'!$P$3:$P$1000)</f>
        <v>0</v>
      </c>
      <c r="AN38" s="205">
        <f>SUMIF('29'!$A$3:$A$500,'TOTAL FEED'!$J38,'29'!$P$3:$P$1000)</f>
        <v>0</v>
      </c>
      <c r="AO38" s="205">
        <f>SUMIF('30'!$A$3:$A$500,'TOTAL FEED'!$J38,'30'!$P$3:$P$1000)</f>
        <v>0</v>
      </c>
      <c r="AP38" s="205">
        <f>SUMIF('31'!$A$3:$A$500,'TOTAL FEED'!$J38,'31'!$P$3:$P$1000)</f>
        <v>0</v>
      </c>
      <c r="AQ38" s="50">
        <f t="shared" si="3"/>
        <v>0</v>
      </c>
      <c r="AR38">
        <v>2</v>
      </c>
      <c r="AS38">
        <v>8</v>
      </c>
      <c r="AT38">
        <f>SUMIF('PHAN LOAI'!$Q$5:$Q$410,K38,'PHAN LOAI'!$D$5:$D$410)</f>
        <v>0</v>
      </c>
      <c r="AU38">
        <f>SUMIF('SAN LUONG'!$AL$4:$AL$311,K38,'SAN LUONG'!$AJ$4:$AJ$311)</f>
        <v>0</v>
      </c>
      <c r="AV38">
        <f t="shared" si="6"/>
        <v>0</v>
      </c>
      <c r="AW38">
        <f>IF(COUNTIF('PHAN LOAI'!C:C, E38) &gt; 0, 1, 0)</f>
        <v>1</v>
      </c>
      <c r="AX38">
        <f>IF(COUNTIF('SAN LUONG'!D:D, E38) &gt; 0, 1, 0)</f>
        <v>1</v>
      </c>
    </row>
    <row r="39" spans="2:50" ht="15.75" x14ac:dyDescent="0.25">
      <c r="B39" s="5">
        <v>27</v>
      </c>
      <c r="C39" s="6" t="s">
        <v>623</v>
      </c>
      <c r="D39" s="6" t="s">
        <v>623</v>
      </c>
      <c r="E39" s="73">
        <v>122721</v>
      </c>
      <c r="F39" s="7" t="s">
        <v>20</v>
      </c>
      <c r="G39" s="15">
        <v>25</v>
      </c>
      <c r="H39" s="4" t="s">
        <v>623</v>
      </c>
      <c r="I39" s="9"/>
      <c r="J39" s="15" t="str">
        <f t="shared" ref="J39" si="11">CONCATENATE(H39,I39,G39)</f>
        <v>521Pro25</v>
      </c>
      <c r="K39" s="15" t="str">
        <f t="shared" ref="K39" si="12">CONCATENATE(C39,E39)</f>
        <v>521Pro122721</v>
      </c>
      <c r="L39" s="205">
        <f>SUMIF('1'!$A$3:$A$500,'TOTAL FEED'!$J39,'1'!$P$3:$P$1000)</f>
        <v>0</v>
      </c>
      <c r="M39" s="205">
        <f>SUMIF('2'!$A$3:$A$500,'TOTAL FEED'!$J39,'2'!$P$3:$P$1000)</f>
        <v>0</v>
      </c>
      <c r="N39" s="258">
        <f>SUMIF('3'!$A$3:$A$500,'TOTAL FEED'!$J39,'3'!$P$3:$P$1000)</f>
        <v>0</v>
      </c>
      <c r="O39" s="205">
        <f>SUMIF('4'!$A$3:$A$500,'TOTAL FEED'!$J39,'4'!$P$3:$P$1000)</f>
        <v>0</v>
      </c>
      <c r="P39" s="205">
        <f>SUMIF('5'!$A$3:$A$500,'TOTAL FEED'!$J39,'5'!$P$3:$P$1000)</f>
        <v>0</v>
      </c>
      <c r="Q39" s="205">
        <f>SUMIF('6'!$A$3:$A$500,'TOTAL FEED'!$J39,'6'!$P$3:$P$1000)</f>
        <v>0</v>
      </c>
      <c r="R39" s="205">
        <f>SUMIF('7'!$A$3:$A$500,'TOTAL FEED'!$J39,'7'!$P$3:$P$1000)</f>
        <v>0</v>
      </c>
      <c r="S39" s="205">
        <f>SUMIF('8'!$A$3:$A$500,'TOTAL FEED'!$J39,'8'!$P$3:$P$1000)</f>
        <v>0</v>
      </c>
      <c r="T39" s="205">
        <f>SUMIF('9'!$A$3:$A$500,'TOTAL FEED'!$J39,'9'!$P$3:$P$1000)</f>
        <v>0</v>
      </c>
      <c r="U39" s="205">
        <f>SUMIF('10'!$A$3:$A$500,'TOTAL FEED'!$J39,'10'!$P$3:$P$1000)</f>
        <v>0</v>
      </c>
      <c r="V39" s="205">
        <f>SUMIF('11'!$A$3:$A$500,'TOTAL FEED'!$J39,'11'!$P$3:$P$1000)</f>
        <v>0</v>
      </c>
      <c r="W39" s="205">
        <f>SUMIF('12'!$A$3:$A$500,'TOTAL FEED'!$J39,'12'!$P$3:$P$1000)</f>
        <v>0</v>
      </c>
      <c r="X39" s="205">
        <f>SUMIF('13'!$A$3:$A$500,'TOTAL FEED'!$J39,'13'!$P$3:$P$1000)</f>
        <v>0</v>
      </c>
      <c r="Y39" s="272">
        <f>SUMIF('14'!$A$3:$A$500,'TOTAL FEED'!$J39,'14'!$P$3:$P$1000)</f>
        <v>0</v>
      </c>
      <c r="Z39" s="205">
        <f>SUMIF('15'!$A$3:$A$500,'TOTAL FEED'!$J39,'15'!$P$3:$P$1000)</f>
        <v>0</v>
      </c>
      <c r="AA39" s="205">
        <f>SUMIF('16'!$A$3:$A$500,'TOTAL FEED'!$J39,'16'!$P$3:$P$1000)</f>
        <v>0</v>
      </c>
      <c r="AB39" s="205">
        <f>SUMIF('17'!$A$3:$A$500,'TOTAL FEED'!$J39,'17'!$P$3:$P$1000)</f>
        <v>0</v>
      </c>
      <c r="AC39" s="205">
        <f>SUMIF('18'!$A$3:$A$500,'TOTAL FEED'!$J39,'18'!$P$3:$P$1000)</f>
        <v>0</v>
      </c>
      <c r="AD39" s="205">
        <f>SUMIF('19'!$A$3:$A$500,'TOTAL FEED'!$J39,'19'!$P$3:$P$1000)</f>
        <v>0</v>
      </c>
      <c r="AE39" s="205">
        <f>SUMIF('20'!$A$3:$A$500,'TOTAL FEED'!$J39,'20'!$P$3:$P$1000)</f>
        <v>0</v>
      </c>
      <c r="AF39" s="205">
        <f>SUMIF('21'!$A$3:$A$500,'TOTAL FEED'!$J39,'21'!$P$3:$P$1000)</f>
        <v>0</v>
      </c>
      <c r="AG39" s="205">
        <f>SUMIF('22'!$A$3:$A$500,'TOTAL FEED'!$J39,'22'!$P$3:$P$1000)</f>
        <v>0</v>
      </c>
      <c r="AH39" s="205">
        <f>SUMIF('23'!$A$3:$A$500,'TOTAL FEED'!$J39,'23'!$P$3:$P$1000)</f>
        <v>0</v>
      </c>
      <c r="AI39" s="205">
        <f>SUMIF('24'!$A$3:$A$500,'TOTAL FEED'!$J39,'24'!$P$3:$P$1000)</f>
        <v>0</v>
      </c>
      <c r="AJ39" s="205">
        <f>SUMIF('25'!$A$3:$A$500,'TOTAL FEED'!$J39,'25'!$P$3:$P$1000)</f>
        <v>0</v>
      </c>
      <c r="AK39" s="205">
        <f>SUMIF('26'!$A$3:$A$500,'TOTAL FEED'!$J39,'26'!$P$3:$P$1000)</f>
        <v>0</v>
      </c>
      <c r="AL39" s="205">
        <f>SUMIF('27'!$A$3:$A$500,'TOTAL FEED'!$J39,'27'!$P$3:$P$1000)</f>
        <v>0</v>
      </c>
      <c r="AM39" s="205">
        <f>SUMIF('28'!$A$3:$A$500,'TOTAL FEED'!$J39,'28'!$P$3:$P$1000)</f>
        <v>0</v>
      </c>
      <c r="AN39" s="205">
        <f>SUMIF('29'!$A$3:$A$500,'TOTAL FEED'!$J39,'29'!$P$3:$P$1000)</f>
        <v>0</v>
      </c>
      <c r="AO39" s="205">
        <f>SUMIF('30'!$A$3:$A$500,'TOTAL FEED'!$J39,'30'!$P$3:$P$1000)</f>
        <v>0</v>
      </c>
      <c r="AP39" s="205">
        <f>SUMIF('31'!$A$3:$A$500,'TOTAL FEED'!$J39,'31'!$P$3:$P$1000)</f>
        <v>0</v>
      </c>
      <c r="AQ39" s="50">
        <f t="shared" ref="AQ39" si="13">SUM(L39:AP39)</f>
        <v>0</v>
      </c>
      <c r="AS39">
        <v>8</v>
      </c>
      <c r="AT39">
        <f>SUMIF('PHAN LOAI'!$Q$5:$Q$410,K39,'PHAN LOAI'!$D$5:$D$410)</f>
        <v>0</v>
      </c>
      <c r="AU39">
        <f>SUMIF('SAN LUONG'!$AL$4:$AL$311,K39,'SAN LUONG'!$AJ$4:$AJ$311)</f>
        <v>0</v>
      </c>
      <c r="AV39">
        <f t="shared" ref="AV39" si="14">AT39+AU39</f>
        <v>0</v>
      </c>
      <c r="AW39">
        <f>IF(COUNTIF('PHAN LOAI'!C:C, E39) &gt; 0, 1, 0)</f>
        <v>1</v>
      </c>
      <c r="AX39">
        <f>IF(COUNTIF('SAN LUONG'!D:D, E39) &gt; 0, 1, 0)</f>
        <v>1</v>
      </c>
    </row>
    <row r="40" spans="2:50" ht="15.75" x14ac:dyDescent="0.25">
      <c r="B40" s="5">
        <v>27</v>
      </c>
      <c r="C40" s="6" t="s">
        <v>617</v>
      </c>
      <c r="D40" s="6" t="s">
        <v>617</v>
      </c>
      <c r="E40" s="73">
        <v>121701</v>
      </c>
      <c r="F40" s="7" t="s">
        <v>20</v>
      </c>
      <c r="G40" s="15">
        <v>25</v>
      </c>
      <c r="H40" s="4" t="s">
        <v>617</v>
      </c>
      <c r="I40" s="9"/>
      <c r="J40" s="15" t="str">
        <f t="shared" ref="J40" si="15">CONCATENATE(H40,I40,G40)</f>
        <v>521SPro25</v>
      </c>
      <c r="K40" s="15" t="str">
        <f t="shared" ref="K40" si="16">CONCATENATE(C40,E40)</f>
        <v>521SPro121701</v>
      </c>
      <c r="L40" s="205">
        <f>SUMIF('1'!$A$3:$A$500,'TOTAL FEED'!$J40,'1'!$P$3:$P$1000)</f>
        <v>0</v>
      </c>
      <c r="M40" s="205">
        <f>SUMIF('2'!$A$3:$A$500,'TOTAL FEED'!$J40,'2'!$P$3:$P$1000)</f>
        <v>0</v>
      </c>
      <c r="N40" s="258">
        <f>SUMIF('3'!$A$3:$A$500,'TOTAL FEED'!$J40,'3'!$P$3:$P$1000)</f>
        <v>0</v>
      </c>
      <c r="O40" s="205">
        <f>SUMIF('4'!$A$3:$A$500,'TOTAL FEED'!$J40,'4'!$P$3:$P$1000)</f>
        <v>0</v>
      </c>
      <c r="P40" s="205">
        <f>SUMIF('5'!$A$3:$A$500,'TOTAL FEED'!$J40,'5'!$P$3:$P$1000)</f>
        <v>0</v>
      </c>
      <c r="Q40" s="205">
        <f>SUMIF('6'!$A$3:$A$500,'TOTAL FEED'!$J40,'6'!$P$3:$P$1000)</f>
        <v>6550</v>
      </c>
      <c r="R40" s="205">
        <f>SUMIF('7'!$A$3:$A$500,'TOTAL FEED'!$J40,'7'!$P$3:$P$1000)</f>
        <v>0</v>
      </c>
      <c r="S40" s="205">
        <f>SUMIF('8'!$A$3:$A$500,'TOTAL FEED'!$J40,'8'!$P$3:$P$1000)</f>
        <v>0</v>
      </c>
      <c r="T40" s="205">
        <f>SUMIF('9'!$A$3:$A$500,'TOTAL FEED'!$J40,'9'!$P$3:$P$1000)</f>
        <v>15375</v>
      </c>
      <c r="U40" s="205">
        <f>SUMIF('10'!$A$3:$A$500,'TOTAL FEED'!$J40,'10'!$P$3:$P$1000)</f>
        <v>0</v>
      </c>
      <c r="V40" s="205">
        <f>SUMIF('11'!$A$3:$A$500,'TOTAL FEED'!$J40,'11'!$P$3:$P$1000)</f>
        <v>0</v>
      </c>
      <c r="W40" s="205">
        <f>SUMIF('12'!$A$3:$A$500,'TOTAL FEED'!$J40,'12'!$P$3:$P$1000)</f>
        <v>0</v>
      </c>
      <c r="X40" s="205">
        <f>SUMIF('13'!$A$3:$A$500,'TOTAL FEED'!$J40,'13'!$P$3:$P$1000)</f>
        <v>0</v>
      </c>
      <c r="Y40" s="272">
        <f>SUMIF('14'!$A$3:$A$500,'TOTAL FEED'!$J40,'14'!$P$3:$P$1000)</f>
        <v>0</v>
      </c>
      <c r="Z40" s="205">
        <f>SUMIF('15'!$A$3:$A$500,'TOTAL FEED'!$J40,'15'!$P$3:$P$1000)</f>
        <v>0</v>
      </c>
      <c r="AA40" s="205">
        <f>SUMIF('16'!$A$3:$A$500,'TOTAL FEED'!$J40,'16'!$P$3:$P$1000)</f>
        <v>0</v>
      </c>
      <c r="AB40" s="205">
        <f>SUMIF('17'!$A$3:$A$500,'TOTAL FEED'!$J40,'17'!$P$3:$P$1000)</f>
        <v>0</v>
      </c>
      <c r="AC40" s="205">
        <f>SUMIF('18'!$A$3:$A$500,'TOTAL FEED'!$J40,'18'!$P$3:$P$1000)</f>
        <v>0</v>
      </c>
      <c r="AD40" s="205">
        <f>SUMIF('19'!$A$3:$A$500,'TOTAL FEED'!$J40,'19'!$P$3:$P$1000)</f>
        <v>0</v>
      </c>
      <c r="AE40" s="205">
        <f>SUMIF('20'!$A$3:$A$500,'TOTAL FEED'!$J40,'20'!$P$3:$P$1000)</f>
        <v>0</v>
      </c>
      <c r="AF40" s="205">
        <f>SUMIF('21'!$A$3:$A$500,'TOTAL FEED'!$J40,'21'!$P$3:$P$1000)</f>
        <v>0</v>
      </c>
      <c r="AG40" s="205">
        <f>SUMIF('22'!$A$3:$A$500,'TOTAL FEED'!$J40,'22'!$P$3:$P$1000)</f>
        <v>0</v>
      </c>
      <c r="AH40" s="205">
        <f>SUMIF('23'!$A$3:$A$500,'TOTAL FEED'!$J40,'23'!$P$3:$P$1000)</f>
        <v>0</v>
      </c>
      <c r="AI40" s="205">
        <f>SUMIF('24'!$A$3:$A$500,'TOTAL FEED'!$J40,'24'!$P$3:$P$1000)</f>
        <v>0</v>
      </c>
      <c r="AJ40" s="205">
        <f>SUMIF('25'!$A$3:$A$500,'TOTAL FEED'!$J40,'25'!$P$3:$P$1000)</f>
        <v>0</v>
      </c>
      <c r="AK40" s="205">
        <f>SUMIF('26'!$A$3:$A$500,'TOTAL FEED'!$J40,'26'!$P$3:$P$1000)</f>
        <v>0</v>
      </c>
      <c r="AL40" s="205">
        <f>SUMIF('27'!$A$3:$A$500,'TOTAL FEED'!$J40,'27'!$P$3:$P$1000)</f>
        <v>0</v>
      </c>
      <c r="AM40" s="205">
        <f>SUMIF('28'!$A$3:$A$500,'TOTAL FEED'!$J40,'28'!$P$3:$P$1000)</f>
        <v>0</v>
      </c>
      <c r="AN40" s="205">
        <f>SUMIF('29'!$A$3:$A$500,'TOTAL FEED'!$J40,'29'!$P$3:$P$1000)</f>
        <v>0</v>
      </c>
      <c r="AO40" s="205">
        <f>SUMIF('30'!$A$3:$A$500,'TOTAL FEED'!$J40,'30'!$P$3:$P$1000)</f>
        <v>0</v>
      </c>
      <c r="AP40" s="205">
        <f>SUMIF('31'!$A$3:$A$500,'TOTAL FEED'!$J40,'31'!$P$3:$P$1000)</f>
        <v>0</v>
      </c>
      <c r="AQ40" s="50">
        <f t="shared" ref="AQ40" si="17">SUM(L40:AP40)</f>
        <v>21925</v>
      </c>
      <c r="AS40">
        <v>8</v>
      </c>
      <c r="AT40">
        <f>SUMIF('PHAN LOAI'!$Q$5:$Q$410,K40,'PHAN LOAI'!$D$5:$D$410)</f>
        <v>21925</v>
      </c>
      <c r="AU40">
        <f>SUMIF('SAN LUONG'!$AL$4:$AL$311,K40,'SAN LUONG'!$AJ$4:$AJ$311)</f>
        <v>21925</v>
      </c>
      <c r="AV40">
        <f t="shared" ref="AV40" si="18">AT40+AU40</f>
        <v>43850</v>
      </c>
      <c r="AW40">
        <f>IF(COUNTIF('PHAN LOAI'!C:C, E40) &gt; 0, 1, 0)</f>
        <v>1</v>
      </c>
      <c r="AX40">
        <f>IF(COUNTIF('SAN LUONG'!D:D, E40) &gt; 0, 1, 0)</f>
        <v>1</v>
      </c>
    </row>
    <row r="41" spans="2:50" ht="15.75" x14ac:dyDescent="0.25">
      <c r="B41" s="5"/>
      <c r="C41" s="6">
        <v>522</v>
      </c>
      <c r="D41" s="6">
        <v>522</v>
      </c>
      <c r="E41" s="73">
        <v>123001</v>
      </c>
      <c r="F41" s="7" t="s">
        <v>20</v>
      </c>
      <c r="G41" s="15">
        <v>25</v>
      </c>
      <c r="H41" s="4">
        <v>522</v>
      </c>
      <c r="I41" s="9"/>
      <c r="J41" s="15" t="str">
        <f t="shared" si="4"/>
        <v>52225</v>
      </c>
      <c r="K41" s="15" t="str">
        <f t="shared" si="5"/>
        <v>522123001</v>
      </c>
      <c r="L41" s="205">
        <f>SUMIF('1'!$A$3:$A$500,'TOTAL FEED'!$J41,'1'!$P$3:$P$1000)</f>
        <v>0</v>
      </c>
      <c r="M41" s="205">
        <f>SUMIF('2'!$A$3:$A$500,'TOTAL FEED'!$J41,'2'!$P$3:$P$1000)</f>
        <v>0</v>
      </c>
      <c r="N41" s="258">
        <f>SUMIF('3'!$A$3:$A$500,'TOTAL FEED'!$J41,'3'!$P$3:$P$1000)</f>
        <v>0</v>
      </c>
      <c r="O41" s="205">
        <f>SUMIF('4'!$A$3:$A$500,'TOTAL FEED'!$J41,'4'!$P$3:$P$1000)</f>
        <v>0</v>
      </c>
      <c r="P41" s="205">
        <f>SUMIF('5'!$A$3:$A$500,'TOTAL FEED'!$J41,'5'!$P$3:$P$1000)</f>
        <v>0</v>
      </c>
      <c r="Q41" s="205">
        <f>SUMIF('6'!$A$3:$A$500,'TOTAL FEED'!$J41,'6'!$P$3:$P$1000)</f>
        <v>0</v>
      </c>
      <c r="R41" s="205">
        <f>SUMIF('7'!$A$3:$A$500,'TOTAL FEED'!$J41,'7'!$P$3:$P$1000)</f>
        <v>0</v>
      </c>
      <c r="S41" s="205">
        <f>SUMIF('8'!$A$3:$A$500,'TOTAL FEED'!$J41,'8'!$P$3:$P$1000)</f>
        <v>0</v>
      </c>
      <c r="T41" s="205">
        <f>SUMIF('9'!$A$3:$A$500,'TOTAL FEED'!$J41,'9'!$P$3:$P$1000)</f>
        <v>0</v>
      </c>
      <c r="U41" s="258">
        <f>SUMIF('10'!$A$3:$A$500,'TOTAL FEED'!$J41,'10'!$P$3:$P$1000)</f>
        <v>0</v>
      </c>
      <c r="V41" s="205">
        <f>SUMIF('11'!$A$3:$A$500,'TOTAL FEED'!$J41,'11'!$P$3:$P$1000)</f>
        <v>0</v>
      </c>
      <c r="W41" s="205">
        <f>SUMIF('12'!$A$3:$A$500,'TOTAL FEED'!$J41,'12'!$P$3:$P$1000)</f>
        <v>0</v>
      </c>
      <c r="X41" s="205">
        <f>SUMIF('13'!$A$3:$A$500,'TOTAL FEED'!$J41,'13'!$P$3:$P$1000)</f>
        <v>0</v>
      </c>
      <c r="Y41" s="272">
        <f>SUMIF('14'!$A$3:$A$500,'TOTAL FEED'!$J41,'14'!$P$3:$P$1000)</f>
        <v>0</v>
      </c>
      <c r="Z41" s="205">
        <f>SUMIF('15'!$A$3:$A$500,'TOTAL FEED'!$J41,'15'!$P$3:$P$1000)</f>
        <v>0</v>
      </c>
      <c r="AA41" s="205">
        <f>SUMIF('16'!$A$3:$A$500,'TOTAL FEED'!$J41,'16'!$P$3:$P$1000)</f>
        <v>5775</v>
      </c>
      <c r="AB41" s="258">
        <f>SUMIF('17'!$A$3:$A$500,'TOTAL FEED'!$J41,'17'!$P$3:$P$1000)</f>
        <v>0</v>
      </c>
      <c r="AC41" s="205">
        <f>SUMIF('18'!$A$3:$A$500,'TOTAL FEED'!$J41,'18'!$P$3:$P$1000)</f>
        <v>0</v>
      </c>
      <c r="AD41" s="205">
        <f>SUMIF('19'!$A$3:$A$500,'TOTAL FEED'!$J41,'19'!$P$3:$P$1000)</f>
        <v>0</v>
      </c>
      <c r="AE41" s="205">
        <f>SUMIF('20'!$A$3:$A$500,'TOTAL FEED'!$J41,'20'!$P$3:$P$1000)</f>
        <v>0</v>
      </c>
      <c r="AF41" s="205">
        <f>SUMIF('21'!$A$3:$A$500,'TOTAL FEED'!$J41,'21'!$P$3:$P$1000)</f>
        <v>0</v>
      </c>
      <c r="AG41" s="205">
        <f>SUMIF('22'!$A$3:$A$500,'TOTAL FEED'!$J41,'22'!$P$3:$P$1000)</f>
        <v>0</v>
      </c>
      <c r="AH41" s="205">
        <f>SUMIF('23'!$A$3:$A$500,'TOTAL FEED'!$J41,'23'!$P$3:$P$1000)</f>
        <v>0</v>
      </c>
      <c r="AI41" s="205">
        <f>SUMIF('24'!$A$3:$A$500,'TOTAL FEED'!$J41,'24'!$P$3:$P$1000)</f>
        <v>0</v>
      </c>
      <c r="AJ41" s="205">
        <f>SUMIF('25'!$A$3:$A$500,'TOTAL FEED'!$J41,'25'!$P$3:$P$1000)</f>
        <v>0</v>
      </c>
      <c r="AK41" s="205">
        <f>SUMIF('26'!$A$3:$A$500,'TOTAL FEED'!$J41,'26'!$P$3:$P$1000)</f>
        <v>0</v>
      </c>
      <c r="AL41" s="205">
        <f>SUMIF('27'!$A$3:$A$500,'TOTAL FEED'!$J41,'27'!$P$3:$P$1000)</f>
        <v>0</v>
      </c>
      <c r="AM41" s="205">
        <f>SUMIF('28'!$A$3:$A$500,'TOTAL FEED'!$J41,'28'!$P$3:$P$1000)</f>
        <v>0</v>
      </c>
      <c r="AN41" s="205">
        <f>SUMIF('29'!$A$3:$A$500,'TOTAL FEED'!$J41,'29'!$P$3:$P$1000)</f>
        <v>0</v>
      </c>
      <c r="AO41" s="205">
        <f>SUMIF('30'!$A$3:$A$500,'TOTAL FEED'!$J41,'30'!$P$3:$P$1000)</f>
        <v>0</v>
      </c>
      <c r="AP41" s="205">
        <f>SUMIF('31'!$A$3:$A$500,'TOTAL FEED'!$J41,'31'!$P$3:$P$1000)</f>
        <v>0</v>
      </c>
      <c r="AQ41" s="50">
        <f t="shared" si="3"/>
        <v>5775</v>
      </c>
      <c r="AR41">
        <v>2</v>
      </c>
      <c r="AS41">
        <v>8</v>
      </c>
      <c r="AT41">
        <f>SUMIF('PHAN LOAI'!$Q$5:$Q$410,K41,'PHAN LOAI'!$D$5:$D$410)</f>
        <v>5775</v>
      </c>
      <c r="AU41">
        <f>SUMIF('SAN LUONG'!$AL$4:$AL$311,K41,'SAN LUONG'!$AJ$4:$AJ$311)</f>
        <v>5775</v>
      </c>
      <c r="AV41">
        <f t="shared" si="6"/>
        <v>11550</v>
      </c>
      <c r="AW41">
        <f>IF(COUNTIF('PHAN LOAI'!C:C, E41) &gt; 0, 1, 0)</f>
        <v>1</v>
      </c>
      <c r="AX41">
        <f>IF(COUNTIF('SAN LUONG'!D:D, E41) &gt; 0, 1, 0)</f>
        <v>1</v>
      </c>
    </row>
    <row r="42" spans="2:50" ht="15.75" x14ac:dyDescent="0.25">
      <c r="B42" s="5"/>
      <c r="C42" s="6" t="s">
        <v>283</v>
      </c>
      <c r="D42" s="6" t="s">
        <v>283</v>
      </c>
      <c r="E42" s="73">
        <v>123701</v>
      </c>
      <c r="F42" s="7" t="s">
        <v>20</v>
      </c>
      <c r="G42" s="15">
        <v>25</v>
      </c>
      <c r="H42" s="4" t="s">
        <v>283</v>
      </c>
      <c r="I42" s="9"/>
      <c r="J42" s="15" t="str">
        <f t="shared" si="4"/>
        <v>522PRO25</v>
      </c>
      <c r="K42" s="15" t="str">
        <f t="shared" si="5"/>
        <v>522PRO123701</v>
      </c>
      <c r="L42" s="205">
        <f>SUMIF('1'!$A$3:$A$500,'TOTAL FEED'!$J42,'1'!$P$3:$P$1000)</f>
        <v>0</v>
      </c>
      <c r="M42" s="205">
        <f>SUMIF('2'!$A$3:$A$500,'TOTAL FEED'!$J42,'2'!$P$3:$P$1000)</f>
        <v>0</v>
      </c>
      <c r="N42" s="258">
        <f>SUMIF('3'!$A$3:$A$500,'TOTAL FEED'!$J42,'3'!$P$3:$P$1000)</f>
        <v>0</v>
      </c>
      <c r="O42" s="205">
        <f>SUMIF('4'!$A$3:$A$500,'TOTAL FEED'!$J42,'4'!$P$3:$P$1000)</f>
        <v>0</v>
      </c>
      <c r="P42" s="205">
        <f>SUMIF('5'!$A$3:$A$500,'TOTAL FEED'!$J42,'5'!$P$3:$P$1000)</f>
        <v>0</v>
      </c>
      <c r="Q42" s="205">
        <f>SUMIF('6'!$A$3:$A$500,'TOTAL FEED'!$J42,'6'!$P$3:$P$1000)</f>
        <v>0</v>
      </c>
      <c r="R42" s="205">
        <f>SUMIF('7'!$A$3:$A$500,'TOTAL FEED'!$J42,'7'!$P$3:$P$1000)</f>
        <v>0</v>
      </c>
      <c r="S42" s="205">
        <f>SUMIF('8'!$A$3:$A$500,'TOTAL FEED'!$J42,'8'!$P$3:$P$1000)</f>
        <v>0</v>
      </c>
      <c r="T42" s="205">
        <f>SUMIF('9'!$A$3:$A$500,'TOTAL FEED'!$J42,'9'!$P$3:$P$1000)</f>
        <v>0</v>
      </c>
      <c r="U42" s="205">
        <f>SUMIF('10'!$A$3:$A$500,'TOTAL FEED'!$J42,'10'!$P$3:$P$1000)</f>
        <v>0</v>
      </c>
      <c r="V42" s="205">
        <f>SUMIF('11'!$A$3:$A$500,'TOTAL FEED'!$J42,'11'!$P$3:$P$1000)</f>
        <v>0</v>
      </c>
      <c r="W42" s="205">
        <f>SUMIF('12'!$A$3:$A$500,'TOTAL FEED'!$J42,'12'!$P$3:$P$1000)</f>
        <v>0</v>
      </c>
      <c r="X42" s="205">
        <f>SUMIF('13'!$A$3:$A$500,'TOTAL FEED'!$J42,'13'!$P$3:$P$1000)</f>
        <v>0</v>
      </c>
      <c r="Y42" s="272">
        <f>SUMIF('14'!$A$3:$A$500,'TOTAL FEED'!$J42,'14'!$P$3:$P$1000)</f>
        <v>0</v>
      </c>
      <c r="Z42" s="205">
        <f>SUMIF('15'!$A$3:$A$500,'TOTAL FEED'!$J42,'15'!$P$3:$P$1000)</f>
        <v>0</v>
      </c>
      <c r="AA42" s="205">
        <f>SUMIF('16'!$A$3:$A$500,'TOTAL FEED'!$J42,'16'!$P$3:$P$1000)</f>
        <v>0</v>
      </c>
      <c r="AB42" s="205">
        <f>SUMIF('17'!$A$3:$A$500,'TOTAL FEED'!$J42,'17'!$P$3:$P$1000)</f>
        <v>0</v>
      </c>
      <c r="AC42" s="205">
        <f>SUMIF('18'!$A$3:$A$500,'TOTAL FEED'!$J42,'18'!$P$3:$P$1000)</f>
        <v>0</v>
      </c>
      <c r="AD42" s="205">
        <f>SUMIF('19'!$A$3:$A$500,'TOTAL FEED'!$J42,'19'!$P$3:$P$1000)</f>
        <v>0</v>
      </c>
      <c r="AE42" s="205">
        <f>SUMIF('20'!$A$3:$A$500,'TOTAL FEED'!$J42,'20'!$P$3:$P$1000)</f>
        <v>0</v>
      </c>
      <c r="AF42" s="205">
        <f>SUMIF('21'!$A$3:$A$500,'TOTAL FEED'!$J42,'21'!$P$3:$P$1000)</f>
        <v>0</v>
      </c>
      <c r="AG42" s="205">
        <f>SUMIF('22'!$A$3:$A$500,'TOTAL FEED'!$J42,'22'!$P$3:$P$1000)</f>
        <v>0</v>
      </c>
      <c r="AH42" s="205">
        <f>SUMIF('23'!$A$3:$A$500,'TOTAL FEED'!$J42,'23'!$P$3:$P$1000)</f>
        <v>0</v>
      </c>
      <c r="AI42" s="205">
        <f>SUMIF('24'!$A$3:$A$500,'TOTAL FEED'!$J42,'24'!$P$3:$P$1000)</f>
        <v>0</v>
      </c>
      <c r="AJ42" s="205">
        <f>SUMIF('25'!$A$3:$A$500,'TOTAL FEED'!$J42,'25'!$P$3:$P$1000)</f>
        <v>0</v>
      </c>
      <c r="AK42" s="205">
        <f>SUMIF('26'!$A$3:$A$500,'TOTAL FEED'!$J42,'26'!$P$3:$P$1000)</f>
        <v>0</v>
      </c>
      <c r="AL42" s="205">
        <f>SUMIF('27'!$A$3:$A$500,'TOTAL FEED'!$J42,'27'!$P$3:$P$1000)</f>
        <v>0</v>
      </c>
      <c r="AM42" s="205">
        <f>SUMIF('28'!$A$3:$A$500,'TOTAL FEED'!$J42,'28'!$P$3:$P$1000)</f>
        <v>0</v>
      </c>
      <c r="AN42" s="205">
        <f>SUMIF('29'!$A$3:$A$500,'TOTAL FEED'!$J42,'29'!$P$3:$P$1000)</f>
        <v>0</v>
      </c>
      <c r="AO42" s="205">
        <f>SUMIF('30'!$A$3:$A$500,'TOTAL FEED'!$J42,'30'!$P$3:$P$1000)</f>
        <v>0</v>
      </c>
      <c r="AP42" s="205">
        <f>SUMIF('31'!$A$3:$A$500,'TOTAL FEED'!$J42,'31'!$P$3:$P$1000)</f>
        <v>0</v>
      </c>
      <c r="AQ42" s="50">
        <f t="shared" si="3"/>
        <v>0</v>
      </c>
      <c r="AR42">
        <v>2</v>
      </c>
      <c r="AS42">
        <v>8</v>
      </c>
      <c r="AT42">
        <f>SUMIF('PHAN LOAI'!$Q$5:$Q$410,K42,'PHAN LOAI'!$D$5:$D$410)</f>
        <v>0</v>
      </c>
      <c r="AU42">
        <f>SUMIF('SAN LUONG'!$AL$4:$AL$311,K42,'SAN LUONG'!$AJ$4:$AJ$311)</f>
        <v>0</v>
      </c>
      <c r="AV42">
        <f t="shared" si="6"/>
        <v>0</v>
      </c>
      <c r="AW42">
        <f>IF(COUNTIF('PHAN LOAI'!C:C, E42) &gt; 0, 1, 0)</f>
        <v>1</v>
      </c>
      <c r="AX42">
        <f>IF(COUNTIF('SAN LUONG'!D:D, E42) &gt; 0, 1, 0)</f>
        <v>1</v>
      </c>
    </row>
    <row r="43" spans="2:50" ht="15.75" x14ac:dyDescent="0.25">
      <c r="B43" s="5">
        <v>28</v>
      </c>
      <c r="C43" s="6">
        <v>524</v>
      </c>
      <c r="D43" s="6">
        <v>524</v>
      </c>
      <c r="E43" s="73">
        <v>127001</v>
      </c>
      <c r="F43" s="7" t="s">
        <v>20</v>
      </c>
      <c r="G43" s="8">
        <v>25</v>
      </c>
      <c r="H43" s="4">
        <v>524</v>
      </c>
      <c r="I43" s="9"/>
      <c r="J43" s="15" t="str">
        <f t="shared" si="4"/>
        <v>52425</v>
      </c>
      <c r="K43" s="15" t="str">
        <f t="shared" si="5"/>
        <v>524127001</v>
      </c>
      <c r="L43" s="205">
        <f>SUMIF('1'!$A$3:$A$500,'TOTAL FEED'!$J43,'1'!$P$3:$P$1000)</f>
        <v>0</v>
      </c>
      <c r="M43" s="205">
        <f>SUMIF('2'!$A$3:$A$500,'TOTAL FEED'!$J43,'2'!$P$3:$P$1000)</f>
        <v>0</v>
      </c>
      <c r="N43" s="258">
        <f>SUMIF('3'!$A$3:$A$500,'TOTAL FEED'!$J43,'3'!$P$3:$P$1000)</f>
        <v>0</v>
      </c>
      <c r="O43" s="205">
        <f>SUMIF('4'!$A$3:$A$500,'TOTAL FEED'!$J43,'4'!$P$3:$P$1000)</f>
        <v>0</v>
      </c>
      <c r="P43" s="205">
        <f>SUMIF('5'!$A$3:$A$500,'TOTAL FEED'!$J43,'5'!$P$3:$P$1000)</f>
        <v>0</v>
      </c>
      <c r="Q43" s="205">
        <f>SUMIF('6'!$A$3:$A$500,'TOTAL FEED'!$J43,'6'!$P$3:$P$1000)</f>
        <v>0</v>
      </c>
      <c r="R43" s="205">
        <f>SUMIF('7'!$A$3:$A$500,'TOTAL FEED'!$J43,'7'!$P$3:$P$1000)</f>
        <v>50525</v>
      </c>
      <c r="S43" s="205">
        <f>SUMIF('8'!$A$3:$A$500,'TOTAL FEED'!$J43,'8'!$P$3:$P$1000)</f>
        <v>0</v>
      </c>
      <c r="T43" s="205">
        <f>SUMIF('9'!$A$3:$A$500,'TOTAL FEED'!$J43,'9'!$P$3:$P$1000)</f>
        <v>0</v>
      </c>
      <c r="U43" s="258">
        <f>SUMIF('10'!$A$3:$A$500,'TOTAL FEED'!$J43,'10'!$P$3:$P$1000)</f>
        <v>0</v>
      </c>
      <c r="V43" s="205">
        <f>SUMIF('11'!$A$3:$A$500,'TOTAL FEED'!$J43,'11'!$P$3:$P$1000)</f>
        <v>27875</v>
      </c>
      <c r="W43" s="205">
        <f>SUMIF('12'!$A$3:$A$500,'TOTAL FEED'!$J43,'12'!$P$3:$P$1000)</f>
        <v>174050</v>
      </c>
      <c r="X43" s="205">
        <f>SUMIF('13'!$A$3:$A$500,'TOTAL FEED'!$J43,'13'!$P$3:$P$1000)</f>
        <v>0</v>
      </c>
      <c r="Y43" s="272">
        <f>SUMIF('14'!$A$3:$A$500,'TOTAL FEED'!$J43,'14'!$P$3:$P$1000)</f>
        <v>0</v>
      </c>
      <c r="Z43" s="205">
        <f>SUMIF('15'!$A$3:$A$500,'TOTAL FEED'!$J43,'15'!$P$3:$P$1000)</f>
        <v>0</v>
      </c>
      <c r="AA43" s="205">
        <f>SUMIF('16'!$A$3:$A$500,'TOTAL FEED'!$J43,'16'!$P$3:$P$1000)</f>
        <v>0</v>
      </c>
      <c r="AB43" s="258">
        <f>SUMIF('17'!$A$3:$A$500,'TOTAL FEED'!$J43,'17'!$P$3:$P$1000)</f>
        <v>0</v>
      </c>
      <c r="AC43" s="205">
        <f>SUMIF('18'!$A$3:$A$500,'TOTAL FEED'!$J43,'18'!$P$3:$P$1000)</f>
        <v>0</v>
      </c>
      <c r="AD43" s="205">
        <f>SUMIF('19'!$A$3:$A$500,'TOTAL FEED'!$J43,'19'!$P$3:$P$1000)</f>
        <v>0</v>
      </c>
      <c r="AE43" s="205">
        <f>SUMIF('20'!$A$3:$A$500,'TOTAL FEED'!$J43,'20'!$P$3:$P$1000)</f>
        <v>0</v>
      </c>
      <c r="AF43" s="205">
        <f>SUMIF('21'!$A$3:$A$500,'TOTAL FEED'!$J43,'21'!$P$3:$P$1000)</f>
        <v>0</v>
      </c>
      <c r="AG43" s="205">
        <f>SUMIF('22'!$A$3:$A$500,'TOTAL FEED'!$J43,'22'!$P$3:$P$1000)</f>
        <v>0</v>
      </c>
      <c r="AH43" s="205">
        <f>SUMIF('23'!$A$3:$A$500,'TOTAL FEED'!$J43,'23'!$P$3:$P$1000)</f>
        <v>0</v>
      </c>
      <c r="AI43" s="205">
        <f>SUMIF('24'!$A$3:$A$500,'TOTAL FEED'!$J43,'24'!$P$3:$P$1000)</f>
        <v>0</v>
      </c>
      <c r="AJ43" s="205">
        <f>SUMIF('25'!$A$3:$A$500,'TOTAL FEED'!$J43,'25'!$P$3:$P$1000)</f>
        <v>0</v>
      </c>
      <c r="AK43" s="205">
        <f>SUMIF('26'!$A$3:$A$500,'TOTAL FEED'!$J43,'26'!$P$3:$P$1000)</f>
        <v>0</v>
      </c>
      <c r="AL43" s="205">
        <f>SUMIF('27'!$A$3:$A$500,'TOTAL FEED'!$J43,'27'!$P$3:$P$1000)</f>
        <v>0</v>
      </c>
      <c r="AM43" s="205">
        <f>SUMIF('28'!$A$3:$A$500,'TOTAL FEED'!$J43,'28'!$P$3:$P$1000)</f>
        <v>0</v>
      </c>
      <c r="AN43" s="205">
        <f>SUMIF('29'!$A$3:$A$500,'TOTAL FEED'!$J43,'29'!$P$3:$P$1000)</f>
        <v>0</v>
      </c>
      <c r="AO43" s="205">
        <f>SUMIF('30'!$A$3:$A$500,'TOTAL FEED'!$J43,'30'!$P$3:$P$1000)</f>
        <v>0</v>
      </c>
      <c r="AP43" s="205">
        <f>SUMIF('31'!$A$3:$A$500,'TOTAL FEED'!$J43,'31'!$P$3:$P$1000)</f>
        <v>0</v>
      </c>
      <c r="AQ43" s="50">
        <f t="shared" si="3"/>
        <v>252450</v>
      </c>
      <c r="AR43">
        <v>2</v>
      </c>
      <c r="AS43">
        <v>8</v>
      </c>
      <c r="AT43">
        <f>SUMIF('PHAN LOAI'!$Q$5:$Q$410,K43,'PHAN LOAI'!$D$5:$D$410)</f>
        <v>252450</v>
      </c>
      <c r="AU43">
        <f>SUMIF('SAN LUONG'!$AL$4:$AL$311,K43,'SAN LUONG'!$AJ$4:$AJ$311)</f>
        <v>425100</v>
      </c>
      <c r="AV43">
        <f t="shared" si="6"/>
        <v>677550</v>
      </c>
      <c r="AW43">
        <f>IF(COUNTIF('PHAN LOAI'!C:C, E43) &gt; 0, 1, 0)</f>
        <v>1</v>
      </c>
      <c r="AX43">
        <f>IF(COUNTIF('SAN LUONG'!D:D, E43) &gt; 0, 1, 0)</f>
        <v>1</v>
      </c>
    </row>
    <row r="44" spans="2:50" ht="15.75" x14ac:dyDescent="0.25">
      <c r="B44" s="5">
        <v>29</v>
      </c>
      <c r="C44" s="6" t="s">
        <v>32</v>
      </c>
      <c r="D44" s="6" t="s">
        <v>32</v>
      </c>
      <c r="E44" s="73" t="s">
        <v>284</v>
      </c>
      <c r="F44" s="7" t="s">
        <v>20</v>
      </c>
      <c r="G44" s="15">
        <v>25</v>
      </c>
      <c r="H44" s="4" t="s">
        <v>32</v>
      </c>
      <c r="I44" s="9"/>
      <c r="J44" s="15" t="str">
        <f t="shared" si="4"/>
        <v>524A25</v>
      </c>
      <c r="K44" s="15" t="str">
        <f t="shared" si="5"/>
        <v>524A127061</v>
      </c>
      <c r="L44" s="205">
        <f>SUMIF('1'!$A$3:$A$500,'TOTAL FEED'!$J44,'1'!$P$3:$P$1000)</f>
        <v>0</v>
      </c>
      <c r="M44" s="205">
        <f>SUMIF('2'!$A$3:$A$500,'TOTAL FEED'!$J44,'2'!$P$3:$P$1000)</f>
        <v>0</v>
      </c>
      <c r="N44" s="258">
        <f>SUMIF('3'!$A$3:$A$500,'TOTAL FEED'!$J44,'3'!$P$3:$P$1000)</f>
        <v>0</v>
      </c>
      <c r="O44" s="205">
        <f>SUMIF('4'!$A$3:$A$500,'TOTAL FEED'!$J44,'4'!$P$3:$P$1000)</f>
        <v>0</v>
      </c>
      <c r="P44" s="205">
        <f>SUMIF('5'!$A$3:$A$500,'TOTAL FEED'!$J44,'5'!$P$3:$P$1000)</f>
        <v>0</v>
      </c>
      <c r="Q44" s="205">
        <f>SUMIF('6'!$A$3:$A$500,'TOTAL FEED'!$J44,'6'!$P$3:$P$1000)</f>
        <v>0</v>
      </c>
      <c r="R44" s="205">
        <f>SUMIF('7'!$A$3:$A$500,'TOTAL FEED'!$J44,'7'!$P$3:$P$1000)</f>
        <v>0</v>
      </c>
      <c r="S44" s="205">
        <f>SUMIF('8'!$A$3:$A$500,'TOTAL FEED'!$J44,'8'!$P$3:$P$1000)</f>
        <v>0</v>
      </c>
      <c r="T44" s="205">
        <f>SUMIF('9'!$A$3:$A$500,'TOTAL FEED'!$J44,'9'!$P$3:$P$1000)</f>
        <v>0</v>
      </c>
      <c r="U44" s="205">
        <f>SUMIF('10'!$A$3:$A$500,'TOTAL FEED'!$J44,'10'!$P$3:$P$1000)</f>
        <v>0</v>
      </c>
      <c r="V44" s="205">
        <f>SUMIF('11'!$A$3:$A$500,'TOTAL FEED'!$J44,'11'!$P$3:$P$1000)</f>
        <v>0</v>
      </c>
      <c r="W44" s="205">
        <f>SUMIF('12'!$A$3:$A$500,'TOTAL FEED'!$J44,'12'!$P$3:$P$1000)</f>
        <v>0</v>
      </c>
      <c r="X44" s="205">
        <f>SUMIF('13'!$A$3:$A$500,'TOTAL FEED'!$J44,'13'!$P$3:$P$1000)</f>
        <v>0</v>
      </c>
      <c r="Y44" s="272">
        <f>SUMIF('14'!$A$3:$A$500,'TOTAL FEED'!$J44,'14'!$P$3:$P$1000)</f>
        <v>0</v>
      </c>
      <c r="Z44" s="205">
        <f>SUMIF('15'!$A$3:$A$500,'TOTAL FEED'!$J44,'15'!$P$3:$P$1000)</f>
        <v>0</v>
      </c>
      <c r="AA44" s="205">
        <f>SUMIF('16'!$A$3:$A$500,'TOTAL FEED'!$J44,'16'!$P$3:$P$1000)</f>
        <v>0</v>
      </c>
      <c r="AB44" s="205">
        <f>SUMIF('17'!$A$3:$A$500,'TOTAL FEED'!$J44,'17'!$P$3:$P$1000)</f>
        <v>0</v>
      </c>
      <c r="AC44" s="205">
        <f>SUMIF('18'!$A$3:$A$500,'TOTAL FEED'!$J44,'18'!$P$3:$P$1000)</f>
        <v>0</v>
      </c>
      <c r="AD44" s="205">
        <f>SUMIF('19'!$A$3:$A$500,'TOTAL FEED'!$J44,'19'!$P$3:$P$1000)</f>
        <v>0</v>
      </c>
      <c r="AE44" s="205">
        <f>SUMIF('20'!$A$3:$A$500,'TOTAL FEED'!$J44,'20'!$P$3:$P$1000)</f>
        <v>0</v>
      </c>
      <c r="AF44" s="205">
        <f>SUMIF('21'!$A$3:$A$500,'TOTAL FEED'!$J44,'21'!$P$3:$P$1000)</f>
        <v>0</v>
      </c>
      <c r="AG44" s="205">
        <f>SUMIF('22'!$A$3:$A$500,'TOTAL FEED'!$J44,'22'!$P$3:$P$1000)</f>
        <v>0</v>
      </c>
      <c r="AH44" s="205">
        <f>SUMIF('23'!$A$3:$A$500,'TOTAL FEED'!$J44,'23'!$P$3:$P$1000)</f>
        <v>0</v>
      </c>
      <c r="AI44" s="205">
        <f>SUMIF('24'!$A$3:$A$500,'TOTAL FEED'!$J44,'24'!$P$3:$P$1000)</f>
        <v>0</v>
      </c>
      <c r="AJ44" s="205">
        <f>SUMIF('25'!$A$3:$A$500,'TOTAL FEED'!$J44,'25'!$P$3:$P$1000)</f>
        <v>0</v>
      </c>
      <c r="AK44" s="205">
        <f>SUMIF('26'!$A$3:$A$500,'TOTAL FEED'!$J44,'26'!$P$3:$P$1000)</f>
        <v>0</v>
      </c>
      <c r="AL44" s="205">
        <f>SUMIF('27'!$A$3:$A$500,'TOTAL FEED'!$J44,'27'!$P$3:$P$1000)</f>
        <v>0</v>
      </c>
      <c r="AM44" s="205">
        <f>SUMIF('28'!$A$3:$A$500,'TOTAL FEED'!$J44,'28'!$P$3:$P$1000)</f>
        <v>0</v>
      </c>
      <c r="AN44" s="205">
        <f>SUMIF('29'!$A$3:$A$500,'TOTAL FEED'!$J44,'29'!$P$3:$P$1000)</f>
        <v>0</v>
      </c>
      <c r="AO44" s="205">
        <f>SUMIF('30'!$A$3:$A$500,'TOTAL FEED'!$J44,'30'!$P$3:$P$1000)</f>
        <v>0</v>
      </c>
      <c r="AP44" s="205">
        <f>SUMIF('31'!$A$3:$A$500,'TOTAL FEED'!$J44,'31'!$P$3:$P$1000)</f>
        <v>0</v>
      </c>
      <c r="AQ44" s="50">
        <f t="shared" si="3"/>
        <v>0</v>
      </c>
      <c r="AS44">
        <v>8</v>
      </c>
      <c r="AT44">
        <f>SUMIF('PHAN LOAI'!$Q$5:$Q$410,K44,'PHAN LOAI'!$D$5:$D$410)</f>
        <v>0</v>
      </c>
      <c r="AU44">
        <f>SUMIF('SAN LUONG'!$AL$4:$AL$311,K44,'SAN LUONG'!$AJ$4:$AJ$311)</f>
        <v>0</v>
      </c>
      <c r="AV44">
        <f t="shared" si="6"/>
        <v>0</v>
      </c>
      <c r="AW44">
        <f>IF(COUNTIF('PHAN LOAI'!C:C, E44) &gt; 0, 1, 0)</f>
        <v>1</v>
      </c>
      <c r="AX44">
        <f>IF(COUNTIF('SAN LUONG'!D:D, E44) &gt; 0, 1, 0)</f>
        <v>1</v>
      </c>
    </row>
    <row r="45" spans="2:50" ht="15.75" x14ac:dyDescent="0.25">
      <c r="B45" s="5">
        <v>30</v>
      </c>
      <c r="C45" s="6">
        <v>540</v>
      </c>
      <c r="D45" s="6">
        <v>540</v>
      </c>
      <c r="E45" s="73" t="s">
        <v>285</v>
      </c>
      <c r="F45" s="7">
        <v>3.5</v>
      </c>
      <c r="G45" s="15">
        <v>25</v>
      </c>
      <c r="H45" s="4">
        <v>540</v>
      </c>
      <c r="I45" s="9"/>
      <c r="J45" s="15" t="str">
        <f t="shared" si="4"/>
        <v>54025</v>
      </c>
      <c r="K45" s="15" t="str">
        <f t="shared" si="5"/>
        <v>540204101</v>
      </c>
      <c r="L45" s="205">
        <f>SUMIF('1'!$A$3:$A$500,'TOTAL FEED'!$J45,'1'!$P$3:$P$1000)</f>
        <v>0</v>
      </c>
      <c r="M45" s="205">
        <f>SUMIF('2'!$A$3:$A$500,'TOTAL FEED'!$J45,'2'!$P$3:$P$1000)</f>
        <v>0</v>
      </c>
      <c r="N45" s="258">
        <f>SUMIF('3'!$A$3:$A$500,'TOTAL FEED'!$J45,'3'!$P$3:$P$1000)</f>
        <v>0</v>
      </c>
      <c r="O45" s="205">
        <f>SUMIF('4'!$A$3:$A$500,'TOTAL FEED'!$J45,'4'!$P$3:$P$1000)</f>
        <v>0</v>
      </c>
      <c r="P45" s="205">
        <f>SUMIF('5'!$A$3:$A$500,'TOTAL FEED'!$J45,'5'!$P$3:$P$1000)</f>
        <v>0</v>
      </c>
      <c r="Q45" s="205">
        <f>SUMIF('6'!$A$3:$A$500,'TOTAL FEED'!$J45,'6'!$P$3:$P$1000)</f>
        <v>0</v>
      </c>
      <c r="R45" s="205">
        <f>SUMIF('7'!$A$3:$A$500,'TOTAL FEED'!$J45,'7'!$P$3:$P$1000)</f>
        <v>0</v>
      </c>
      <c r="S45" s="205">
        <f>SUMIF('8'!$A$3:$A$500,'TOTAL FEED'!$J45,'8'!$P$3:$P$1000)</f>
        <v>0</v>
      </c>
      <c r="T45" s="205">
        <f>SUMIF('9'!$A$3:$A$500,'TOTAL FEED'!$J45,'9'!$P$3:$P$1000)</f>
        <v>0</v>
      </c>
      <c r="U45" s="258">
        <f>SUMIF('10'!$A$3:$A$500,'TOTAL FEED'!$J45,'10'!$P$3:$P$1000)</f>
        <v>0</v>
      </c>
      <c r="V45" s="205">
        <f>SUMIF('11'!$A$3:$A$500,'TOTAL FEED'!$J45,'11'!$P$3:$P$1000)</f>
        <v>0</v>
      </c>
      <c r="W45" s="205">
        <f>SUMIF('12'!$A$3:$A$500,'TOTAL FEED'!$J45,'12'!$P$3:$P$1000)</f>
        <v>0</v>
      </c>
      <c r="X45" s="205">
        <f>SUMIF('13'!$A$3:$A$500,'TOTAL FEED'!$J45,'13'!$P$3:$P$1000)</f>
        <v>0</v>
      </c>
      <c r="Y45" s="272">
        <f>SUMIF('14'!$A$3:$A$500,'TOTAL FEED'!$J45,'14'!$P$3:$P$1000)</f>
        <v>0</v>
      </c>
      <c r="Z45" s="205">
        <f>SUMIF('15'!$A$3:$A$500,'TOTAL FEED'!$J45,'15'!$P$3:$P$1000)</f>
        <v>0</v>
      </c>
      <c r="AA45" s="205">
        <f>SUMIF('16'!$A$3:$A$500,'TOTAL FEED'!$J45,'16'!$P$3:$P$1000)</f>
        <v>0</v>
      </c>
      <c r="AB45" s="258">
        <f>SUMIF('17'!$A$3:$A$500,'TOTAL FEED'!$J45,'17'!$P$3:$P$1000)</f>
        <v>0</v>
      </c>
      <c r="AC45" s="205">
        <f>SUMIF('18'!$A$3:$A$500,'TOTAL FEED'!$J45,'18'!$P$3:$P$1000)</f>
        <v>0</v>
      </c>
      <c r="AD45" s="205">
        <f>SUMIF('19'!$A$3:$A$500,'TOTAL FEED'!$J45,'19'!$P$3:$P$1000)</f>
        <v>0</v>
      </c>
      <c r="AE45" s="205">
        <f>SUMIF('20'!$A$3:$A$500,'TOTAL FEED'!$J45,'20'!$P$3:$P$1000)</f>
        <v>0</v>
      </c>
      <c r="AF45" s="205">
        <f>SUMIF('21'!$A$3:$A$500,'TOTAL FEED'!$J45,'21'!$P$3:$P$1000)</f>
        <v>0</v>
      </c>
      <c r="AG45" s="205">
        <f>SUMIF('22'!$A$3:$A$500,'TOTAL FEED'!$J45,'22'!$P$3:$P$1000)</f>
        <v>0</v>
      </c>
      <c r="AH45" s="205">
        <f>SUMIF('23'!$A$3:$A$500,'TOTAL FEED'!$J45,'23'!$P$3:$P$1000)</f>
        <v>0</v>
      </c>
      <c r="AI45" s="205">
        <f>SUMIF('24'!$A$3:$A$500,'TOTAL FEED'!$J45,'24'!$P$3:$P$1000)</f>
        <v>0</v>
      </c>
      <c r="AJ45" s="205">
        <f>SUMIF('25'!$A$3:$A$500,'TOTAL FEED'!$J45,'25'!$P$3:$P$1000)</f>
        <v>0</v>
      </c>
      <c r="AK45" s="205">
        <f>SUMIF('26'!$A$3:$A$500,'TOTAL FEED'!$J45,'26'!$P$3:$P$1000)</f>
        <v>0</v>
      </c>
      <c r="AL45" s="205">
        <f>SUMIF('27'!$A$3:$A$500,'TOTAL FEED'!$J45,'27'!$P$3:$P$1000)</f>
        <v>0</v>
      </c>
      <c r="AM45" s="205">
        <f>SUMIF('28'!$A$3:$A$500,'TOTAL FEED'!$J45,'28'!$P$3:$P$1000)</f>
        <v>0</v>
      </c>
      <c r="AN45" s="205">
        <f>SUMIF('29'!$A$3:$A$500,'TOTAL FEED'!$J45,'29'!$P$3:$P$1000)</f>
        <v>0</v>
      </c>
      <c r="AO45" s="205">
        <f>SUMIF('30'!$A$3:$A$500,'TOTAL FEED'!$J45,'30'!$P$3:$P$1000)</f>
        <v>0</v>
      </c>
      <c r="AP45" s="205">
        <f>SUMIF('31'!$A$3:$A$500,'TOTAL FEED'!$J45,'31'!$P$3:$P$1000)</f>
        <v>0</v>
      </c>
      <c r="AQ45" s="50">
        <f t="shared" si="3"/>
        <v>0</v>
      </c>
      <c r="AR45">
        <v>3</v>
      </c>
      <c r="AS45">
        <v>8</v>
      </c>
      <c r="AT45">
        <f>SUMIF('PHAN LOAI'!$Q$5:$Q$410,K45,'PHAN LOAI'!$D$5:$D$410)</f>
        <v>0</v>
      </c>
      <c r="AU45">
        <f>SUMIF('SAN LUONG'!$AL$4:$AL$311,K45,'SAN LUONG'!$AJ$4:$AJ$311)</f>
        <v>17100</v>
      </c>
      <c r="AV45">
        <f t="shared" si="6"/>
        <v>17100</v>
      </c>
      <c r="AW45">
        <f>IF(COUNTIF('PHAN LOAI'!C:C, E45) &gt; 0, 1, 0)</f>
        <v>1</v>
      </c>
      <c r="AX45">
        <f>IF(COUNTIF('SAN LUONG'!D:D, E45) &gt; 0, 1, 0)</f>
        <v>1</v>
      </c>
    </row>
    <row r="46" spans="2:50" ht="15.75" x14ac:dyDescent="0.25">
      <c r="B46" s="5">
        <v>31</v>
      </c>
      <c r="C46" s="6">
        <v>543</v>
      </c>
      <c r="D46" s="6">
        <v>543</v>
      </c>
      <c r="E46" s="73" t="s">
        <v>286</v>
      </c>
      <c r="F46" s="7">
        <v>3.5</v>
      </c>
      <c r="G46" s="15">
        <v>25</v>
      </c>
      <c r="H46" s="4">
        <v>543</v>
      </c>
      <c r="I46" s="9"/>
      <c r="J46" s="15" t="str">
        <f t="shared" si="4"/>
        <v>54325</v>
      </c>
      <c r="K46" s="15" t="str">
        <f t="shared" si="5"/>
        <v>543226001</v>
      </c>
      <c r="L46" s="205">
        <f>SUMIF('1'!$A$3:$A$500,'TOTAL FEED'!$J46,'1'!$P$3:$P$1000)</f>
        <v>0</v>
      </c>
      <c r="M46" s="205">
        <f>SUMIF('2'!$A$3:$A$500,'TOTAL FEED'!$J46,'2'!$P$3:$P$1000)</f>
        <v>0</v>
      </c>
      <c r="N46" s="258">
        <f>SUMIF('3'!$A$3:$A$500,'TOTAL FEED'!$J46,'3'!$P$3:$P$1000)</f>
        <v>0</v>
      </c>
      <c r="O46" s="205">
        <f>SUMIF('4'!$A$3:$A$500,'TOTAL FEED'!$J46,'4'!$P$3:$P$1000)</f>
        <v>0</v>
      </c>
      <c r="P46" s="205">
        <f>SUMIF('5'!$A$3:$A$500,'TOTAL FEED'!$J46,'5'!$P$3:$P$1000)</f>
        <v>0</v>
      </c>
      <c r="Q46" s="205">
        <f>SUMIF('6'!$A$3:$A$500,'TOTAL FEED'!$J46,'6'!$P$3:$P$1000)</f>
        <v>0</v>
      </c>
      <c r="R46" s="205">
        <f>SUMIF('7'!$A$3:$A$500,'TOTAL FEED'!$J46,'7'!$P$3:$P$1000)</f>
        <v>0</v>
      </c>
      <c r="S46" s="205">
        <f>SUMIF('8'!$A$3:$A$500,'TOTAL FEED'!$J46,'8'!$P$3:$P$1000)</f>
        <v>0</v>
      </c>
      <c r="T46" s="205">
        <f>SUMIF('9'!$A$3:$A$500,'TOTAL FEED'!$J46,'9'!$P$3:$P$1000)</f>
        <v>0</v>
      </c>
      <c r="U46" s="205">
        <f>SUMIF('10'!$A$3:$A$500,'TOTAL FEED'!$J46,'10'!$P$3:$P$1000)</f>
        <v>0</v>
      </c>
      <c r="V46" s="205">
        <f>SUMIF('11'!$A$3:$A$500,'TOTAL FEED'!$J46,'11'!$P$3:$P$1000)</f>
        <v>0</v>
      </c>
      <c r="W46" s="205">
        <f>SUMIF('12'!$A$3:$A$500,'TOTAL FEED'!$J46,'12'!$P$3:$P$1000)</f>
        <v>0</v>
      </c>
      <c r="X46" s="205">
        <f>SUMIF('13'!$A$3:$A$500,'TOTAL FEED'!$J46,'13'!$P$3:$P$1000)</f>
        <v>0</v>
      </c>
      <c r="Y46" s="272">
        <f>SUMIF('14'!$A$3:$A$500,'TOTAL FEED'!$J46,'14'!$P$3:$P$1000)</f>
        <v>0</v>
      </c>
      <c r="Z46" s="205">
        <f>SUMIF('15'!$A$3:$A$500,'TOTAL FEED'!$J46,'15'!$P$3:$P$1000)</f>
        <v>0</v>
      </c>
      <c r="AA46" s="205">
        <f>SUMIF('16'!$A$3:$A$500,'TOTAL FEED'!$J46,'16'!$P$3:$P$1000)</f>
        <v>0</v>
      </c>
      <c r="AB46" s="205">
        <f>SUMIF('17'!$A$3:$A$500,'TOTAL FEED'!$J46,'17'!$P$3:$P$1000)</f>
        <v>0</v>
      </c>
      <c r="AC46" s="205">
        <f>SUMIF('18'!$A$3:$A$500,'TOTAL FEED'!$J46,'18'!$P$3:$P$1000)</f>
        <v>0</v>
      </c>
      <c r="AD46" s="205">
        <f>SUMIF('19'!$A$3:$A$500,'TOTAL FEED'!$J46,'19'!$P$3:$P$1000)</f>
        <v>0</v>
      </c>
      <c r="AE46" s="205">
        <f>SUMIF('20'!$A$3:$A$500,'TOTAL FEED'!$J46,'20'!$P$3:$P$1000)</f>
        <v>0</v>
      </c>
      <c r="AF46" s="205">
        <f>SUMIF('21'!$A$3:$A$500,'TOTAL FEED'!$J46,'21'!$P$3:$P$1000)</f>
        <v>0</v>
      </c>
      <c r="AG46" s="205">
        <f>SUMIF('22'!$A$3:$A$500,'TOTAL FEED'!$J46,'22'!$P$3:$P$1000)</f>
        <v>0</v>
      </c>
      <c r="AH46" s="205">
        <f>SUMIF('23'!$A$3:$A$500,'TOTAL FEED'!$J46,'23'!$P$3:$P$1000)</f>
        <v>0</v>
      </c>
      <c r="AI46" s="205">
        <f>SUMIF('24'!$A$3:$A$500,'TOTAL FEED'!$J46,'24'!$P$3:$P$1000)</f>
        <v>0</v>
      </c>
      <c r="AJ46" s="205">
        <f>SUMIF('25'!$A$3:$A$500,'TOTAL FEED'!$J46,'25'!$P$3:$P$1000)</f>
        <v>0</v>
      </c>
      <c r="AK46" s="205">
        <f>SUMIF('26'!$A$3:$A$500,'TOTAL FEED'!$J46,'26'!$P$3:$P$1000)</f>
        <v>0</v>
      </c>
      <c r="AL46" s="205">
        <f>SUMIF('27'!$A$3:$A$500,'TOTAL FEED'!$J46,'27'!$P$3:$P$1000)</f>
        <v>0</v>
      </c>
      <c r="AM46" s="205">
        <f>SUMIF('28'!$A$3:$A$500,'TOTAL FEED'!$J46,'28'!$P$3:$P$1000)</f>
        <v>0</v>
      </c>
      <c r="AN46" s="205">
        <f>SUMIF('29'!$A$3:$A$500,'TOTAL FEED'!$J46,'29'!$P$3:$P$1000)</f>
        <v>0</v>
      </c>
      <c r="AO46" s="205">
        <f>SUMIF('30'!$A$3:$A$500,'TOTAL FEED'!$J46,'30'!$P$3:$P$1000)</f>
        <v>0</v>
      </c>
      <c r="AP46" s="205">
        <f>SUMIF('31'!$A$3:$A$500,'TOTAL FEED'!$J46,'31'!$P$3:$P$1000)</f>
        <v>0</v>
      </c>
      <c r="AQ46" s="50">
        <f t="shared" si="3"/>
        <v>0</v>
      </c>
      <c r="AS46">
        <v>8</v>
      </c>
      <c r="AT46">
        <f>SUMIF('PHAN LOAI'!$Q$5:$Q$410,K46,'PHAN LOAI'!$D$5:$D$410)</f>
        <v>0</v>
      </c>
      <c r="AU46">
        <f>SUMIF('SAN LUONG'!$AL$4:$AL$311,K46,'SAN LUONG'!$AJ$4:$AJ$311)</f>
        <v>0</v>
      </c>
      <c r="AV46">
        <f t="shared" si="6"/>
        <v>0</v>
      </c>
      <c r="AW46">
        <f>IF(COUNTIF('PHAN LOAI'!C:C, E46) &gt; 0, 1, 0)</f>
        <v>1</v>
      </c>
      <c r="AX46">
        <f>IF(COUNTIF('SAN LUONG'!D:D, E46) &gt; 0, 1, 0)</f>
        <v>1</v>
      </c>
    </row>
    <row r="47" spans="2:50" ht="15.75" x14ac:dyDescent="0.25">
      <c r="B47" s="5">
        <v>32</v>
      </c>
      <c r="C47" s="139">
        <v>544</v>
      </c>
      <c r="D47" s="139">
        <v>544</v>
      </c>
      <c r="E47" s="73" t="s">
        <v>287</v>
      </c>
      <c r="F47" s="7">
        <v>3.5</v>
      </c>
      <c r="G47" s="15">
        <v>25</v>
      </c>
      <c r="H47" s="4">
        <v>544</v>
      </c>
      <c r="I47" s="9"/>
      <c r="J47" s="15" t="str">
        <f t="shared" si="4"/>
        <v>54425</v>
      </c>
      <c r="K47" s="15" t="str">
        <f t="shared" si="5"/>
        <v>544216201</v>
      </c>
      <c r="L47" s="205">
        <f>SUMIF('1'!$A$3:$A$500,'TOTAL FEED'!$J47,'1'!$P$3:$P$1000)</f>
        <v>0</v>
      </c>
      <c r="M47" s="205">
        <f>SUMIF('2'!$A$3:$A$500,'TOTAL FEED'!$J47,'2'!$P$3:$P$1000)</f>
        <v>17000</v>
      </c>
      <c r="N47" s="258">
        <f>SUMIF('3'!$A$3:$A$500,'TOTAL FEED'!$J47,'3'!$P$3:$P$1000)</f>
        <v>0</v>
      </c>
      <c r="O47" s="205">
        <f>SUMIF('4'!$A$3:$A$500,'TOTAL FEED'!$J47,'4'!$P$3:$P$1000)</f>
        <v>5500</v>
      </c>
      <c r="P47" s="205">
        <f>SUMIF('5'!$A$3:$A$500,'TOTAL FEED'!$J47,'5'!$P$3:$P$1000)</f>
        <v>11625</v>
      </c>
      <c r="Q47" s="205">
        <f>SUMIF('6'!$A$3:$A$500,'TOTAL FEED'!$J47,'6'!$P$3:$P$1000)</f>
        <v>0</v>
      </c>
      <c r="R47" s="205">
        <f>SUMIF('7'!$A$3:$A$500,'TOTAL FEED'!$J47,'7'!$P$3:$P$1000)</f>
        <v>0</v>
      </c>
      <c r="S47" s="205">
        <f>SUMIF('8'!$A$3:$A$500,'TOTAL FEED'!$J47,'8'!$P$3:$P$1000)</f>
        <v>0</v>
      </c>
      <c r="T47" s="205">
        <f>SUMIF('9'!$A$3:$A$500,'TOTAL FEED'!$J47,'9'!$P$3:$P$1000)</f>
        <v>0</v>
      </c>
      <c r="U47" s="258">
        <f>SUMIF('10'!$A$3:$A$500,'TOTAL FEED'!$J47,'10'!$P$3:$P$1000)</f>
        <v>0</v>
      </c>
      <c r="V47" s="205">
        <f>SUMIF('11'!$A$3:$A$500,'TOTAL FEED'!$J47,'11'!$P$3:$P$1000)</f>
        <v>0</v>
      </c>
      <c r="W47" s="205">
        <f>SUMIF('12'!$A$3:$A$500,'TOTAL FEED'!$J47,'12'!$P$3:$P$1000)</f>
        <v>25000</v>
      </c>
      <c r="X47" s="205">
        <f>SUMIF('13'!$A$3:$A$500,'TOTAL FEED'!$J47,'13'!$P$3:$P$1000)</f>
        <v>0</v>
      </c>
      <c r="Y47" s="272">
        <f>SUMIF('14'!$A$3:$A$500,'TOTAL FEED'!$J47,'14'!$P$3:$P$1000)</f>
        <v>0</v>
      </c>
      <c r="Z47" s="205">
        <f>SUMIF('15'!$A$3:$A$500,'TOTAL FEED'!$J47,'15'!$P$3:$P$1000)</f>
        <v>0</v>
      </c>
      <c r="AA47" s="205">
        <f>SUMIF('16'!$A$3:$A$500,'TOTAL FEED'!$J47,'16'!$P$3:$P$1000)</f>
        <v>0</v>
      </c>
      <c r="AB47" s="258">
        <f>SUMIF('17'!$A$3:$A$500,'TOTAL FEED'!$J47,'17'!$P$3:$P$1000)</f>
        <v>17400</v>
      </c>
      <c r="AC47" s="205">
        <f>SUMIF('18'!$A$3:$A$500,'TOTAL FEED'!$J47,'18'!$P$3:$P$1000)</f>
        <v>0</v>
      </c>
      <c r="AD47" s="205">
        <f>SUMIF('19'!$A$3:$A$500,'TOTAL FEED'!$J47,'19'!$P$3:$P$1000)</f>
        <v>0</v>
      </c>
      <c r="AE47" s="205">
        <f>SUMIF('20'!$A$3:$A$500,'TOTAL FEED'!$J47,'20'!$P$3:$P$1000)</f>
        <v>0</v>
      </c>
      <c r="AF47" s="205">
        <f>SUMIF('21'!$A$3:$A$500,'TOTAL FEED'!$J47,'21'!$P$3:$P$1000)</f>
        <v>0</v>
      </c>
      <c r="AG47" s="205">
        <f>SUMIF('22'!$A$3:$A$500,'TOTAL FEED'!$J47,'22'!$P$3:$P$1000)</f>
        <v>0</v>
      </c>
      <c r="AH47" s="205">
        <f>SUMIF('23'!$A$3:$A$500,'TOTAL FEED'!$J47,'23'!$P$3:$P$1000)</f>
        <v>0</v>
      </c>
      <c r="AI47" s="205">
        <f>SUMIF('24'!$A$3:$A$500,'TOTAL FEED'!$J47,'24'!$P$3:$P$1000)</f>
        <v>0</v>
      </c>
      <c r="AJ47" s="205">
        <f>SUMIF('25'!$A$3:$A$500,'TOTAL FEED'!$J47,'25'!$P$3:$P$1000)</f>
        <v>0</v>
      </c>
      <c r="AK47" s="205">
        <f>SUMIF('26'!$A$3:$A$500,'TOTAL FEED'!$J47,'26'!$P$3:$P$1000)</f>
        <v>0</v>
      </c>
      <c r="AL47" s="205">
        <f>SUMIF('27'!$A$3:$A$500,'TOTAL FEED'!$J47,'27'!$P$3:$P$1000)</f>
        <v>0</v>
      </c>
      <c r="AM47" s="205">
        <f>SUMIF('28'!$A$3:$A$500,'TOTAL FEED'!$J47,'28'!$P$3:$P$1000)</f>
        <v>0</v>
      </c>
      <c r="AN47" s="205">
        <f>SUMIF('29'!$A$3:$A$500,'TOTAL FEED'!$J47,'29'!$P$3:$P$1000)</f>
        <v>0</v>
      </c>
      <c r="AO47" s="205">
        <f>SUMIF('30'!$A$3:$A$500,'TOTAL FEED'!$J47,'30'!$P$3:$P$1000)</f>
        <v>0</v>
      </c>
      <c r="AP47" s="205">
        <f>SUMIF('31'!$A$3:$A$500,'TOTAL FEED'!$J47,'31'!$P$3:$P$1000)</f>
        <v>0</v>
      </c>
      <c r="AQ47" s="50">
        <f t="shared" si="3"/>
        <v>76525</v>
      </c>
      <c r="AR47">
        <v>3</v>
      </c>
      <c r="AS47">
        <v>8</v>
      </c>
      <c r="AT47">
        <f>SUMIF('PHAN LOAI'!$Q$5:$Q$410,K47,'PHAN LOAI'!$D$5:$D$410)</f>
        <v>76525</v>
      </c>
      <c r="AU47">
        <f>SUMIF('SAN LUONG'!$AL$4:$AL$311,K47,'SAN LUONG'!$AJ$4:$AJ$311)</f>
        <v>76525</v>
      </c>
      <c r="AV47">
        <f t="shared" si="6"/>
        <v>153050</v>
      </c>
      <c r="AW47">
        <f>IF(COUNTIF('PHAN LOAI'!C:C, E47) &gt; 0, 1, 0)</f>
        <v>1</v>
      </c>
      <c r="AX47">
        <f>IF(COUNTIF('SAN LUONG'!D:D, E47) &gt; 0, 1, 0)</f>
        <v>1</v>
      </c>
    </row>
    <row r="48" spans="2:50" ht="15.75" x14ac:dyDescent="0.25">
      <c r="B48" s="5">
        <v>32</v>
      </c>
      <c r="C48" s="139">
        <v>544</v>
      </c>
      <c r="D48" s="139">
        <v>544</v>
      </c>
      <c r="E48" s="73" t="s">
        <v>287</v>
      </c>
      <c r="F48" s="7">
        <v>3.5</v>
      </c>
      <c r="G48" s="15">
        <v>40</v>
      </c>
      <c r="H48" s="4">
        <v>544</v>
      </c>
      <c r="I48" s="9"/>
      <c r="J48" s="15" t="str">
        <f t="shared" si="4"/>
        <v>54440</v>
      </c>
      <c r="K48" s="15" t="str">
        <f t="shared" si="5"/>
        <v>544216201</v>
      </c>
      <c r="L48" s="205">
        <f>SUMIF('1'!$A$3:$A$500,'TOTAL FEED'!$J48,'1'!$P$3:$P$1000)</f>
        <v>0</v>
      </c>
      <c r="M48" s="205">
        <f>SUMIF('2'!$A$3:$A$500,'TOTAL FEED'!$J48,'2'!$P$3:$P$1000)</f>
        <v>0</v>
      </c>
      <c r="N48" s="258">
        <f>SUMIF('3'!$A$3:$A$500,'TOTAL FEED'!$J48,'3'!$P$3:$P$1000)</f>
        <v>0</v>
      </c>
      <c r="O48" s="205">
        <f>SUMIF('4'!$A$3:$A$500,'TOTAL FEED'!$J48,'4'!$P$3:$P$1000)</f>
        <v>0</v>
      </c>
      <c r="P48" s="205">
        <f>SUMIF('5'!$A$3:$A$500,'TOTAL FEED'!$J48,'5'!$P$3:$P$1000)</f>
        <v>0</v>
      </c>
      <c r="Q48" s="205">
        <f>SUMIF('6'!$A$3:$A$500,'TOTAL FEED'!$J48,'6'!$P$3:$P$1000)</f>
        <v>0</v>
      </c>
      <c r="R48" s="205">
        <f>SUMIF('7'!$A$3:$A$500,'TOTAL FEED'!$J48,'7'!$P$3:$P$1000)</f>
        <v>0</v>
      </c>
      <c r="S48" s="205">
        <f>SUMIF('8'!$A$3:$A$500,'TOTAL FEED'!$J48,'8'!$P$3:$P$1000)</f>
        <v>0</v>
      </c>
      <c r="T48" s="205">
        <f>SUMIF('9'!$A$3:$A$500,'TOTAL FEED'!$J48,'9'!$P$3:$P$1000)</f>
        <v>0</v>
      </c>
      <c r="U48" s="205">
        <f>SUMIF('10'!$A$3:$A$500,'TOTAL FEED'!$J48,'10'!$P$3:$P$1000)</f>
        <v>0</v>
      </c>
      <c r="V48" s="205">
        <f>SUMIF('11'!$A$3:$A$500,'TOTAL FEED'!$J48,'11'!$P$3:$P$1000)</f>
        <v>0</v>
      </c>
      <c r="W48" s="205">
        <f>SUMIF('12'!$A$3:$A$500,'TOTAL FEED'!$J48,'12'!$P$3:$P$1000)</f>
        <v>0</v>
      </c>
      <c r="X48" s="205">
        <f>SUMIF('13'!$A$3:$A$500,'TOTAL FEED'!$J48,'13'!$P$3:$P$1000)</f>
        <v>0</v>
      </c>
      <c r="Y48" s="272">
        <f>SUMIF('14'!$A$3:$A$500,'TOTAL FEED'!$J48,'14'!$P$3:$P$1000)</f>
        <v>0</v>
      </c>
      <c r="Z48" s="205">
        <f>SUMIF('15'!$A$3:$A$500,'TOTAL FEED'!$J48,'15'!$P$3:$P$1000)</f>
        <v>0</v>
      </c>
      <c r="AA48" s="205">
        <f>SUMIF('16'!$A$3:$A$500,'TOTAL FEED'!$J48,'16'!$P$3:$P$1000)</f>
        <v>0</v>
      </c>
      <c r="AB48" s="205">
        <f>SUMIF('17'!$A$3:$A$500,'TOTAL FEED'!$J48,'17'!$P$3:$P$1000)</f>
        <v>0</v>
      </c>
      <c r="AC48" s="205">
        <f>SUMIF('18'!$A$3:$A$500,'TOTAL FEED'!$J48,'18'!$P$3:$P$1000)</f>
        <v>0</v>
      </c>
      <c r="AD48" s="205">
        <f>SUMIF('19'!$A$3:$A$500,'TOTAL FEED'!$J48,'19'!$P$3:$P$1000)</f>
        <v>0</v>
      </c>
      <c r="AE48" s="205">
        <f>SUMIF('20'!$A$3:$A$500,'TOTAL FEED'!$J48,'20'!$P$3:$P$1000)</f>
        <v>0</v>
      </c>
      <c r="AF48" s="205">
        <f>SUMIF('21'!$A$3:$A$500,'TOTAL FEED'!$J48,'21'!$P$3:$P$1000)</f>
        <v>0</v>
      </c>
      <c r="AG48" s="205">
        <f>SUMIF('22'!$A$3:$A$500,'TOTAL FEED'!$J48,'22'!$P$3:$P$1000)</f>
        <v>0</v>
      </c>
      <c r="AH48" s="205">
        <f>SUMIF('23'!$A$3:$A$500,'TOTAL FEED'!$J48,'23'!$P$3:$P$1000)</f>
        <v>0</v>
      </c>
      <c r="AI48" s="205">
        <f>SUMIF('24'!$A$3:$A$500,'TOTAL FEED'!$J48,'24'!$P$3:$P$1000)</f>
        <v>0</v>
      </c>
      <c r="AJ48" s="205">
        <f>SUMIF('25'!$A$3:$A$500,'TOTAL FEED'!$J48,'25'!$P$3:$P$1000)</f>
        <v>0</v>
      </c>
      <c r="AK48" s="205">
        <f>SUMIF('26'!$A$3:$A$500,'TOTAL FEED'!$J48,'26'!$P$3:$P$1000)</f>
        <v>0</v>
      </c>
      <c r="AL48" s="205">
        <f>SUMIF('27'!$A$3:$A$500,'TOTAL FEED'!$J48,'27'!$P$3:$P$1000)</f>
        <v>0</v>
      </c>
      <c r="AM48" s="205">
        <f>SUMIF('28'!$A$3:$A$500,'TOTAL FEED'!$J48,'28'!$P$3:$P$1000)</f>
        <v>0</v>
      </c>
      <c r="AN48" s="205">
        <f>SUMIF('29'!$A$3:$A$500,'TOTAL FEED'!$J48,'29'!$P$3:$P$1000)</f>
        <v>0</v>
      </c>
      <c r="AO48" s="205">
        <f>SUMIF('30'!$A$3:$A$500,'TOTAL FEED'!$J48,'30'!$P$3:$P$1000)</f>
        <v>0</v>
      </c>
      <c r="AP48" s="205">
        <f>SUMIF('31'!$A$3:$A$500,'TOTAL FEED'!$J48,'31'!$P$3:$P$1000)</f>
        <v>0</v>
      </c>
      <c r="AQ48" s="50">
        <f t="shared" si="3"/>
        <v>0</v>
      </c>
      <c r="AS48">
        <v>8</v>
      </c>
      <c r="AT48">
        <f>SUMIF('PHAN LOAI'!$Q$5:$Q$410,K48,'PHAN LOAI'!$D$5:$D$410)</f>
        <v>76525</v>
      </c>
      <c r="AU48">
        <f>SUMIF('SAN LUONG'!$AL$4:$AL$311,K48,'SAN LUONG'!$AJ$4:$AJ$311)</f>
        <v>76525</v>
      </c>
      <c r="AV48">
        <f t="shared" si="6"/>
        <v>153050</v>
      </c>
      <c r="AW48">
        <f>IF(COUNTIF('PHAN LOAI'!C:C, E48) &gt; 0, 1, 0)</f>
        <v>1</v>
      </c>
      <c r="AX48">
        <f>IF(COUNTIF('SAN LUONG'!D:D, E48) &gt; 0, 1, 0)</f>
        <v>1</v>
      </c>
    </row>
    <row r="49" spans="2:50" ht="15.75" x14ac:dyDescent="0.25">
      <c r="B49" s="5">
        <v>33</v>
      </c>
      <c r="C49" s="6">
        <v>545</v>
      </c>
      <c r="D49" s="6">
        <v>545</v>
      </c>
      <c r="E49" s="73">
        <v>216251</v>
      </c>
      <c r="F49" s="7">
        <v>3.5</v>
      </c>
      <c r="G49" s="15">
        <v>25</v>
      </c>
      <c r="H49" s="4">
        <v>545</v>
      </c>
      <c r="I49" s="9"/>
      <c r="J49" s="15" t="str">
        <f t="shared" si="4"/>
        <v>54525</v>
      </c>
      <c r="K49" s="15" t="str">
        <f t="shared" si="5"/>
        <v>545216251</v>
      </c>
      <c r="L49" s="205">
        <f>SUMIF('1'!$A$3:$A$500,'TOTAL FEED'!$J49,'1'!$P$3:$P$1000)</f>
        <v>0</v>
      </c>
      <c r="M49" s="205">
        <f>SUMIF('2'!$A$3:$A$500,'TOTAL FEED'!$J49,'2'!$P$3:$P$1000)</f>
        <v>0</v>
      </c>
      <c r="N49" s="258">
        <f>SUMIF('3'!$A$3:$A$500,'TOTAL FEED'!$J49,'3'!$P$3:$P$1000)</f>
        <v>0</v>
      </c>
      <c r="O49" s="205">
        <f>SUMIF('4'!$A$3:$A$500,'TOTAL FEED'!$J49,'4'!$P$3:$P$1000)</f>
        <v>0</v>
      </c>
      <c r="P49" s="205">
        <f>SUMIF('5'!$A$3:$A$500,'TOTAL FEED'!$J49,'5'!$P$3:$P$1000)</f>
        <v>0</v>
      </c>
      <c r="Q49" s="205">
        <f>SUMIF('6'!$A$3:$A$500,'TOTAL FEED'!$J49,'6'!$P$3:$P$1000)</f>
        <v>0</v>
      </c>
      <c r="R49" s="205">
        <f>SUMIF('7'!$A$3:$A$500,'TOTAL FEED'!$J49,'7'!$P$3:$P$1000)</f>
        <v>0</v>
      </c>
      <c r="S49" s="205">
        <f>SUMIF('8'!$A$3:$A$500,'TOTAL FEED'!$J49,'8'!$P$3:$P$1000)</f>
        <v>0</v>
      </c>
      <c r="T49" s="205">
        <f>SUMIF('9'!$A$3:$A$500,'TOTAL FEED'!$J49,'9'!$P$3:$P$1000)</f>
        <v>0</v>
      </c>
      <c r="U49" s="205">
        <f>SUMIF('10'!$A$3:$A$500,'TOTAL FEED'!$J49,'10'!$P$3:$P$1000)</f>
        <v>0</v>
      </c>
      <c r="V49" s="205">
        <f>SUMIF('11'!$A$3:$A$500,'TOTAL FEED'!$J49,'11'!$P$3:$P$1000)</f>
        <v>0</v>
      </c>
      <c r="W49" s="205">
        <f>SUMIF('12'!$A$3:$A$500,'TOTAL FEED'!$J49,'12'!$P$3:$P$1000)</f>
        <v>0</v>
      </c>
      <c r="X49" s="205">
        <f>SUMIF('13'!$A$3:$A$500,'TOTAL FEED'!$J49,'13'!$P$3:$P$1000)</f>
        <v>0</v>
      </c>
      <c r="Y49" s="272">
        <f>SUMIF('14'!$A$3:$A$500,'TOTAL FEED'!$J49,'14'!$P$3:$P$1000)</f>
        <v>0</v>
      </c>
      <c r="Z49" s="205">
        <f>SUMIF('15'!$A$3:$A$500,'TOTAL FEED'!$J49,'15'!$P$3:$P$1000)</f>
        <v>0</v>
      </c>
      <c r="AA49" s="205">
        <f>SUMIF('16'!$A$3:$A$500,'TOTAL FEED'!$J49,'16'!$P$3:$P$1000)</f>
        <v>0</v>
      </c>
      <c r="AB49" s="205">
        <f>SUMIF('17'!$A$3:$A$500,'TOTAL FEED'!$J49,'17'!$P$3:$P$1000)</f>
        <v>0</v>
      </c>
      <c r="AC49" s="205">
        <f>SUMIF('18'!$A$3:$A$500,'TOTAL FEED'!$J49,'18'!$P$3:$P$1000)</f>
        <v>0</v>
      </c>
      <c r="AD49" s="205">
        <f>SUMIF('19'!$A$3:$A$500,'TOTAL FEED'!$J49,'19'!$P$3:$P$1000)</f>
        <v>0</v>
      </c>
      <c r="AE49" s="205">
        <f>SUMIF('20'!$A$3:$A$500,'TOTAL FEED'!$J49,'20'!$P$3:$P$1000)</f>
        <v>0</v>
      </c>
      <c r="AF49" s="205">
        <f>SUMIF('21'!$A$3:$A$500,'TOTAL FEED'!$J49,'21'!$P$3:$P$1000)</f>
        <v>0</v>
      </c>
      <c r="AG49" s="205">
        <f>SUMIF('22'!$A$3:$A$500,'TOTAL FEED'!$J49,'22'!$P$3:$P$1000)</f>
        <v>0</v>
      </c>
      <c r="AH49" s="205">
        <f>SUMIF('23'!$A$3:$A$500,'TOTAL FEED'!$J49,'23'!$P$3:$P$1000)</f>
        <v>0</v>
      </c>
      <c r="AI49" s="205">
        <f>SUMIF('24'!$A$3:$A$500,'TOTAL FEED'!$J49,'24'!$P$3:$P$1000)</f>
        <v>0</v>
      </c>
      <c r="AJ49" s="205">
        <f>SUMIF('25'!$A$3:$A$500,'TOTAL FEED'!$J49,'25'!$P$3:$P$1000)</f>
        <v>0</v>
      </c>
      <c r="AK49" s="205">
        <f>SUMIF('26'!$A$3:$A$500,'TOTAL FEED'!$J49,'26'!$P$3:$P$1000)</f>
        <v>0</v>
      </c>
      <c r="AL49" s="205">
        <f>SUMIF('27'!$A$3:$A$500,'TOTAL FEED'!$J49,'27'!$P$3:$P$1000)</f>
        <v>0</v>
      </c>
      <c r="AM49" s="205">
        <f>SUMIF('28'!$A$3:$A$500,'TOTAL FEED'!$J49,'28'!$P$3:$P$1000)</f>
        <v>0</v>
      </c>
      <c r="AN49" s="205">
        <f>SUMIF('29'!$A$3:$A$500,'TOTAL FEED'!$J49,'29'!$P$3:$P$1000)</f>
        <v>0</v>
      </c>
      <c r="AO49" s="205">
        <f>SUMIF('30'!$A$3:$A$500,'TOTAL FEED'!$J49,'30'!$P$3:$P$1000)</f>
        <v>0</v>
      </c>
      <c r="AP49" s="205">
        <f>SUMIF('31'!$A$3:$A$500,'TOTAL FEED'!$J49,'31'!$P$3:$P$1000)</f>
        <v>0</v>
      </c>
      <c r="AQ49" s="50">
        <f t="shared" si="3"/>
        <v>0</v>
      </c>
      <c r="AS49">
        <v>8</v>
      </c>
      <c r="AT49">
        <f>SUMIF('PHAN LOAI'!$Q$5:$Q$410,K49,'PHAN LOAI'!$D$5:$D$410)</f>
        <v>0</v>
      </c>
      <c r="AU49">
        <f>SUMIF('SAN LUONG'!$AL$4:$AL$311,K49,'SAN LUONG'!$AJ$4:$AJ$311)</f>
        <v>0</v>
      </c>
      <c r="AV49">
        <f t="shared" si="6"/>
        <v>0</v>
      </c>
      <c r="AW49">
        <f>IF(COUNTIF('PHAN LOAI'!C:C, E49) &gt; 0, 1, 0)</f>
        <v>1</v>
      </c>
      <c r="AX49">
        <f>IF(COUNTIF('SAN LUONG'!D:D, E49) &gt; 0, 1, 0)</f>
        <v>1</v>
      </c>
    </row>
    <row r="50" spans="2:50" ht="15.75" x14ac:dyDescent="0.25">
      <c r="B50" s="5">
        <v>34</v>
      </c>
      <c r="C50" s="6">
        <v>548</v>
      </c>
      <c r="D50" s="6">
        <v>548</v>
      </c>
      <c r="E50" s="73">
        <v>201101</v>
      </c>
      <c r="F50" s="7">
        <v>2.5</v>
      </c>
      <c r="G50" s="15">
        <v>25</v>
      </c>
      <c r="H50" s="4">
        <v>548</v>
      </c>
      <c r="I50" s="9"/>
      <c r="J50" s="15" t="str">
        <f t="shared" si="4"/>
        <v>54825</v>
      </c>
      <c r="K50" s="15" t="str">
        <f t="shared" si="5"/>
        <v>548201101</v>
      </c>
      <c r="L50" s="205">
        <f>SUMIF('1'!$A$3:$A$500,'TOTAL FEED'!$J50,'1'!$P$3:$P$1000)</f>
        <v>0</v>
      </c>
      <c r="M50" s="205">
        <f>SUMIF('2'!$A$3:$A$500,'TOTAL FEED'!$J50,'2'!$P$3:$P$1000)</f>
        <v>0</v>
      </c>
      <c r="N50" s="258">
        <f>SUMIF('3'!$A$3:$A$500,'TOTAL FEED'!$J50,'3'!$P$3:$P$1000)</f>
        <v>0</v>
      </c>
      <c r="O50" s="205">
        <f>SUMIF('4'!$A$3:$A$500,'TOTAL FEED'!$J50,'4'!$P$3:$P$1000)</f>
        <v>9875</v>
      </c>
      <c r="P50" s="205">
        <f>SUMIF('5'!$A$3:$A$500,'TOTAL FEED'!$J50,'5'!$P$3:$P$1000)</f>
        <v>0</v>
      </c>
      <c r="Q50" s="205">
        <f>SUMIF('6'!$A$3:$A$500,'TOTAL FEED'!$J50,'6'!$P$3:$P$1000)</f>
        <v>7125</v>
      </c>
      <c r="R50" s="205">
        <f>SUMIF('7'!$A$3:$A$500,'TOTAL FEED'!$J50,'7'!$P$3:$P$1000)</f>
        <v>0</v>
      </c>
      <c r="S50" s="205">
        <f>SUMIF('8'!$A$3:$A$500,'TOTAL FEED'!$J50,'8'!$P$3:$P$1000)</f>
        <v>0</v>
      </c>
      <c r="T50" s="205">
        <f>SUMIF('9'!$A$3:$A$500,'TOTAL FEED'!$J50,'9'!$P$3:$P$1000)</f>
        <v>0</v>
      </c>
      <c r="U50" s="258">
        <f>SUMIF('10'!$A$3:$A$500,'TOTAL FEED'!$J50,'10'!$P$3:$P$1000)</f>
        <v>0</v>
      </c>
      <c r="V50" s="205">
        <f>SUMIF('11'!$A$3:$A$500,'TOTAL FEED'!$J50,'11'!$P$3:$P$1000)</f>
        <v>40350</v>
      </c>
      <c r="W50" s="205">
        <f>SUMIF('12'!$A$3:$A$500,'TOTAL FEED'!$J50,'12'!$P$3:$P$1000)</f>
        <v>0</v>
      </c>
      <c r="X50" s="205">
        <f>SUMIF('13'!$A$3:$A$500,'TOTAL FEED'!$J50,'13'!$P$3:$P$1000)</f>
        <v>0</v>
      </c>
      <c r="Y50" s="272">
        <f>SUMIF('14'!$A$3:$A$500,'TOTAL FEED'!$J50,'14'!$P$3:$P$1000)</f>
        <v>0</v>
      </c>
      <c r="Z50" s="205">
        <f>SUMIF('15'!$A$3:$A$500,'TOTAL FEED'!$J50,'15'!$P$3:$P$1000)</f>
        <v>0</v>
      </c>
      <c r="AA50" s="205">
        <f>SUMIF('16'!$A$3:$A$500,'TOTAL FEED'!$J50,'16'!$P$3:$P$1000)</f>
        <v>0</v>
      </c>
      <c r="AB50" s="258">
        <f>SUMIF('17'!$A$3:$A$500,'TOTAL FEED'!$J50,'17'!$P$3:$P$1000)</f>
        <v>0</v>
      </c>
      <c r="AC50" s="205">
        <f>SUMIF('18'!$A$3:$A$500,'TOTAL FEED'!$J50,'18'!$P$3:$P$1000)</f>
        <v>0</v>
      </c>
      <c r="AD50" s="205">
        <f>SUMIF('19'!$A$3:$A$500,'TOTAL FEED'!$J50,'19'!$P$3:$P$1000)</f>
        <v>0</v>
      </c>
      <c r="AE50" s="205">
        <f>SUMIF('20'!$A$3:$A$500,'TOTAL FEED'!$J50,'20'!$P$3:$P$1000)</f>
        <v>0</v>
      </c>
      <c r="AF50" s="205">
        <f>SUMIF('21'!$A$3:$A$500,'TOTAL FEED'!$J50,'21'!$P$3:$P$1000)</f>
        <v>0</v>
      </c>
      <c r="AG50" s="205">
        <f>SUMIF('22'!$A$3:$A$500,'TOTAL FEED'!$J50,'22'!$P$3:$P$1000)</f>
        <v>0</v>
      </c>
      <c r="AH50" s="205">
        <f>SUMIF('23'!$A$3:$A$500,'TOTAL FEED'!$J50,'23'!$P$3:$P$1000)</f>
        <v>0</v>
      </c>
      <c r="AI50" s="205">
        <f>SUMIF('24'!$A$3:$A$500,'TOTAL FEED'!$J50,'24'!$P$3:$P$1000)</f>
        <v>0</v>
      </c>
      <c r="AJ50" s="205">
        <f>SUMIF('25'!$A$3:$A$500,'TOTAL FEED'!$J50,'25'!$P$3:$P$1000)</f>
        <v>0</v>
      </c>
      <c r="AK50" s="205">
        <f>SUMIF('26'!$A$3:$A$500,'TOTAL FEED'!$J50,'26'!$P$3:$P$1000)</f>
        <v>0</v>
      </c>
      <c r="AL50" s="205">
        <f>SUMIF('27'!$A$3:$A$500,'TOTAL FEED'!$J50,'27'!$P$3:$P$1000)</f>
        <v>0</v>
      </c>
      <c r="AM50" s="205">
        <f>SUMIF('28'!$A$3:$A$500,'TOTAL FEED'!$J50,'28'!$P$3:$P$1000)</f>
        <v>0</v>
      </c>
      <c r="AN50" s="205">
        <f>SUMIF('29'!$A$3:$A$500,'TOTAL FEED'!$J50,'29'!$P$3:$P$1000)</f>
        <v>0</v>
      </c>
      <c r="AO50" s="205">
        <f>SUMIF('30'!$A$3:$A$500,'TOTAL FEED'!$J50,'30'!$P$3:$P$1000)</f>
        <v>0</v>
      </c>
      <c r="AP50" s="205">
        <f>SUMIF('31'!$A$3:$A$500,'TOTAL FEED'!$J50,'31'!$P$3:$P$1000)</f>
        <v>0</v>
      </c>
      <c r="AQ50" s="50">
        <f t="shared" si="3"/>
        <v>57350</v>
      </c>
      <c r="AR50">
        <v>3</v>
      </c>
      <c r="AS50">
        <v>8</v>
      </c>
      <c r="AT50">
        <f>SUMIF('PHAN LOAI'!$Q$5:$Q$410,K50,'PHAN LOAI'!$D$5:$D$410)</f>
        <v>57350</v>
      </c>
      <c r="AU50">
        <f>SUMIF('SAN LUONG'!$AL$4:$AL$311,K50,'SAN LUONG'!$AJ$4:$AJ$311)</f>
        <v>95575</v>
      </c>
      <c r="AV50">
        <f t="shared" si="6"/>
        <v>152925</v>
      </c>
      <c r="AW50">
        <f>IF(COUNTIF('PHAN LOAI'!C:C, E50) &gt; 0, 1, 0)</f>
        <v>1</v>
      </c>
      <c r="AX50">
        <f>IF(COUNTIF('SAN LUONG'!D:D, E50) &gt; 0, 1, 0)</f>
        <v>1</v>
      </c>
    </row>
    <row r="51" spans="2:50" ht="15.75" x14ac:dyDescent="0.25">
      <c r="B51" s="5"/>
      <c r="C51" s="6" t="s">
        <v>288</v>
      </c>
      <c r="D51" s="6" t="s">
        <v>288</v>
      </c>
      <c r="E51" s="73">
        <v>201201</v>
      </c>
      <c r="F51" s="7">
        <v>2.5</v>
      </c>
      <c r="G51" s="15">
        <v>25</v>
      </c>
      <c r="H51" s="4" t="s">
        <v>288</v>
      </c>
      <c r="I51" s="9"/>
      <c r="J51" s="15" t="str">
        <f t="shared" si="4"/>
        <v>548M25</v>
      </c>
      <c r="K51" s="15" t="str">
        <f t="shared" si="5"/>
        <v>548M201201</v>
      </c>
      <c r="L51" s="205">
        <f>SUMIF('1'!$A$3:$A$500,'TOTAL FEED'!$J51,'1'!$P$3:$P$1000)</f>
        <v>0</v>
      </c>
      <c r="M51" s="205">
        <f>SUMIF('2'!$A$3:$A$500,'TOTAL FEED'!$J51,'2'!$P$3:$P$1000)</f>
        <v>0</v>
      </c>
      <c r="N51" s="258">
        <f>SUMIF('3'!$A$3:$A$500,'TOTAL FEED'!$J51,'3'!$P$3:$P$1000)</f>
        <v>0</v>
      </c>
      <c r="O51" s="205">
        <f>SUMIF('4'!$A$3:$A$500,'TOTAL FEED'!$J51,'4'!$P$3:$P$1000)</f>
        <v>0</v>
      </c>
      <c r="P51" s="205">
        <f>SUMIF('5'!$A$3:$A$500,'TOTAL FEED'!$J51,'5'!$P$3:$P$1000)</f>
        <v>0</v>
      </c>
      <c r="Q51" s="205">
        <f>SUMIF('6'!$A$3:$A$500,'TOTAL FEED'!$J51,'6'!$P$3:$P$1000)</f>
        <v>0</v>
      </c>
      <c r="R51" s="205">
        <f>SUMIF('7'!$A$3:$A$500,'TOTAL FEED'!$J51,'7'!$P$3:$P$1000)</f>
        <v>0</v>
      </c>
      <c r="S51" s="205">
        <f>SUMIF('8'!$A$3:$A$500,'TOTAL FEED'!$J51,'8'!$P$3:$P$1000)</f>
        <v>0</v>
      </c>
      <c r="T51" s="205">
        <f>SUMIF('9'!$A$3:$A$500,'TOTAL FEED'!$J51,'9'!$P$3:$P$1000)</f>
        <v>0</v>
      </c>
      <c r="U51" s="205">
        <f>SUMIF('10'!$A$3:$A$500,'TOTAL FEED'!$J51,'10'!$P$3:$P$1000)</f>
        <v>0</v>
      </c>
      <c r="V51" s="205">
        <f>SUMIF('11'!$A$3:$A$500,'TOTAL FEED'!$J51,'11'!$P$3:$P$1000)</f>
        <v>0</v>
      </c>
      <c r="W51" s="205">
        <f>SUMIF('12'!$A$3:$A$500,'TOTAL FEED'!$J51,'12'!$P$3:$P$1000)</f>
        <v>0</v>
      </c>
      <c r="X51" s="205">
        <f>SUMIF('13'!$A$3:$A$500,'TOTAL FEED'!$J51,'13'!$P$3:$P$1000)</f>
        <v>0</v>
      </c>
      <c r="Y51" s="272">
        <f>SUMIF('14'!$A$3:$A$500,'TOTAL FEED'!$J51,'14'!$P$3:$P$1000)</f>
        <v>0</v>
      </c>
      <c r="Z51" s="205">
        <f>SUMIF('15'!$A$3:$A$500,'TOTAL FEED'!$J51,'15'!$P$3:$P$1000)</f>
        <v>0</v>
      </c>
      <c r="AA51" s="205">
        <f>SUMIF('16'!$A$3:$A$500,'TOTAL FEED'!$J51,'16'!$P$3:$P$1000)</f>
        <v>0</v>
      </c>
      <c r="AB51" s="205">
        <f>SUMIF('17'!$A$3:$A$500,'TOTAL FEED'!$J51,'17'!$P$3:$P$1000)</f>
        <v>0</v>
      </c>
      <c r="AC51" s="205">
        <f>SUMIF('18'!$A$3:$A$500,'TOTAL FEED'!$J51,'18'!$P$3:$P$1000)</f>
        <v>0</v>
      </c>
      <c r="AD51" s="205">
        <f>SUMIF('19'!$A$3:$A$500,'TOTAL FEED'!$J51,'19'!$P$3:$P$1000)</f>
        <v>0</v>
      </c>
      <c r="AE51" s="205">
        <f>SUMIF('20'!$A$3:$A$500,'TOTAL FEED'!$J51,'20'!$P$3:$P$1000)</f>
        <v>0</v>
      </c>
      <c r="AF51" s="205">
        <f>SUMIF('21'!$A$3:$A$500,'TOTAL FEED'!$J51,'21'!$P$3:$P$1000)</f>
        <v>0</v>
      </c>
      <c r="AG51" s="205">
        <f>SUMIF('22'!$A$3:$A$500,'TOTAL FEED'!$J51,'22'!$P$3:$P$1000)</f>
        <v>0</v>
      </c>
      <c r="AH51" s="205">
        <f>SUMIF('23'!$A$3:$A$500,'TOTAL FEED'!$J51,'23'!$P$3:$P$1000)</f>
        <v>0</v>
      </c>
      <c r="AI51" s="205">
        <f>SUMIF('24'!$A$3:$A$500,'TOTAL FEED'!$J51,'24'!$P$3:$P$1000)</f>
        <v>0</v>
      </c>
      <c r="AJ51" s="205">
        <f>SUMIF('25'!$A$3:$A$500,'TOTAL FEED'!$J51,'25'!$P$3:$P$1000)</f>
        <v>0</v>
      </c>
      <c r="AK51" s="205">
        <f>SUMIF('26'!$A$3:$A$500,'TOTAL FEED'!$J51,'26'!$P$3:$P$1000)</f>
        <v>0</v>
      </c>
      <c r="AL51" s="205">
        <f>SUMIF('27'!$A$3:$A$500,'TOTAL FEED'!$J51,'27'!$P$3:$P$1000)</f>
        <v>0</v>
      </c>
      <c r="AM51" s="205">
        <f>SUMIF('28'!$A$3:$A$500,'TOTAL FEED'!$J51,'28'!$P$3:$P$1000)</f>
        <v>0</v>
      </c>
      <c r="AN51" s="205">
        <f>SUMIF('29'!$A$3:$A$500,'TOTAL FEED'!$J51,'29'!$P$3:$P$1000)</f>
        <v>0</v>
      </c>
      <c r="AO51" s="205">
        <f>SUMIF('30'!$A$3:$A$500,'TOTAL FEED'!$J51,'30'!$P$3:$P$1000)</f>
        <v>0</v>
      </c>
      <c r="AP51" s="205">
        <f>SUMIF('31'!$A$3:$A$500,'TOTAL FEED'!$J51,'31'!$P$3:$P$1000)</f>
        <v>0</v>
      </c>
      <c r="AQ51" s="50">
        <f t="shared" si="3"/>
        <v>0</v>
      </c>
      <c r="AS51">
        <v>8</v>
      </c>
      <c r="AT51">
        <f>SUMIF('PHAN LOAI'!$Q$5:$Q$410,K51,'PHAN LOAI'!$D$5:$D$410)</f>
        <v>0</v>
      </c>
      <c r="AU51">
        <f>SUMIF('SAN LUONG'!$AL$4:$AL$311,K51,'SAN LUONG'!$AJ$4:$AJ$311)</f>
        <v>0</v>
      </c>
      <c r="AV51">
        <f t="shared" si="6"/>
        <v>0</v>
      </c>
      <c r="AW51">
        <f>IF(COUNTIF('PHAN LOAI'!C:C, E51) &gt; 0, 1, 0)</f>
        <v>1</v>
      </c>
      <c r="AX51">
        <f>IF(COUNTIF('SAN LUONG'!D:D, E51) &gt; 0, 1, 0)</f>
        <v>1</v>
      </c>
    </row>
    <row r="52" spans="2:50" ht="15.75" x14ac:dyDescent="0.25">
      <c r="B52" s="5">
        <v>35</v>
      </c>
      <c r="C52" s="6">
        <v>549</v>
      </c>
      <c r="D52" s="6">
        <v>549</v>
      </c>
      <c r="E52" s="73" t="s">
        <v>289</v>
      </c>
      <c r="F52" s="7">
        <v>3.5</v>
      </c>
      <c r="G52" s="15">
        <v>25</v>
      </c>
      <c r="H52" s="4">
        <v>549</v>
      </c>
      <c r="I52" s="9"/>
      <c r="J52" s="15" t="str">
        <f t="shared" si="4"/>
        <v>54925</v>
      </c>
      <c r="K52" s="15" t="str">
        <f t="shared" si="5"/>
        <v>549203101</v>
      </c>
      <c r="L52" s="205">
        <f>SUMIF('1'!$A$3:$A$500,'TOTAL FEED'!$J52,'1'!$P$3:$P$1000)</f>
        <v>0</v>
      </c>
      <c r="M52" s="205">
        <f>SUMIF('2'!$A$3:$A$500,'TOTAL FEED'!$J52,'2'!$P$3:$P$1000)</f>
        <v>10800</v>
      </c>
      <c r="N52" s="258">
        <f>SUMIF('3'!$A$3:$A$500,'TOTAL FEED'!$J52,'3'!$P$3:$P$1000)</f>
        <v>0</v>
      </c>
      <c r="O52" s="205">
        <f>SUMIF('4'!$A$3:$A$500,'TOTAL FEED'!$J52,'4'!$P$3:$P$1000)</f>
        <v>41800</v>
      </c>
      <c r="P52" s="205">
        <f>SUMIF('5'!$A$3:$A$500,'TOTAL FEED'!$J52,'5'!$P$3:$P$1000)</f>
        <v>0</v>
      </c>
      <c r="Q52" s="205">
        <f>SUMIF('6'!$A$3:$A$500,'TOTAL FEED'!$J52,'6'!$P$3:$P$1000)</f>
        <v>0</v>
      </c>
      <c r="R52" s="205">
        <f>SUMIF('7'!$A$3:$A$500,'TOTAL FEED'!$J52,'7'!$P$3:$P$1000)</f>
        <v>0</v>
      </c>
      <c r="S52" s="205">
        <f>SUMIF('8'!$A$3:$A$500,'TOTAL FEED'!$J52,'8'!$P$3:$P$1000)</f>
        <v>0</v>
      </c>
      <c r="T52" s="205">
        <f>SUMIF('9'!$A$3:$A$500,'TOTAL FEED'!$J52,'9'!$P$3:$P$1000)</f>
        <v>0</v>
      </c>
      <c r="U52" s="258">
        <f>SUMIF('10'!$A$3:$A$500,'TOTAL FEED'!$J52,'10'!$P$3:$P$1000)</f>
        <v>14325</v>
      </c>
      <c r="V52" s="205">
        <f>SUMIF('11'!$A$3:$A$500,'TOTAL FEED'!$J52,'11'!$P$3:$P$1000)</f>
        <v>0</v>
      </c>
      <c r="W52" s="205">
        <f>SUMIF('12'!$A$3:$A$500,'TOTAL FEED'!$J52,'12'!$P$3:$P$1000)</f>
        <v>0</v>
      </c>
      <c r="X52" s="205">
        <f>SUMIF('13'!$A$3:$A$500,'TOTAL FEED'!$J52,'13'!$P$3:$P$1000)</f>
        <v>14375</v>
      </c>
      <c r="Y52" s="272">
        <f>SUMIF('14'!$A$3:$A$500,'TOTAL FEED'!$J52,'14'!$P$3:$P$1000)</f>
        <v>0</v>
      </c>
      <c r="Z52" s="205">
        <f>SUMIF('15'!$A$3:$A$500,'TOTAL FEED'!$J52,'15'!$P$3:$P$1000)</f>
        <v>0</v>
      </c>
      <c r="AA52" s="205">
        <f>SUMIF('16'!$A$3:$A$500,'TOTAL FEED'!$J52,'16'!$P$3:$P$1000)</f>
        <v>0</v>
      </c>
      <c r="AB52" s="258">
        <f>SUMIF('17'!$A$3:$A$500,'TOTAL FEED'!$J52,'17'!$P$3:$P$1000)</f>
        <v>0</v>
      </c>
      <c r="AC52" s="205">
        <f>SUMIF('18'!$A$3:$A$500,'TOTAL FEED'!$J52,'18'!$P$3:$P$1000)</f>
        <v>0</v>
      </c>
      <c r="AD52" s="205">
        <f>SUMIF('19'!$A$3:$A$500,'TOTAL FEED'!$J52,'19'!$P$3:$P$1000)</f>
        <v>0</v>
      </c>
      <c r="AE52" s="205">
        <f>SUMIF('20'!$A$3:$A$500,'TOTAL FEED'!$J52,'20'!$P$3:$P$1000)</f>
        <v>0</v>
      </c>
      <c r="AF52" s="205">
        <f>SUMIF('21'!$A$3:$A$500,'TOTAL FEED'!$J52,'21'!$P$3:$P$1000)</f>
        <v>0</v>
      </c>
      <c r="AG52" s="205">
        <f>SUMIF('22'!$A$3:$A$500,'TOTAL FEED'!$J52,'22'!$P$3:$P$1000)</f>
        <v>0</v>
      </c>
      <c r="AH52" s="205">
        <f>SUMIF('23'!$A$3:$A$500,'TOTAL FEED'!$J52,'23'!$P$3:$P$1000)</f>
        <v>0</v>
      </c>
      <c r="AI52" s="205">
        <f>SUMIF('24'!$A$3:$A$500,'TOTAL FEED'!$J52,'24'!$P$3:$P$1000)</f>
        <v>0</v>
      </c>
      <c r="AJ52" s="205">
        <f>SUMIF('25'!$A$3:$A$500,'TOTAL FEED'!$J52,'25'!$P$3:$P$1000)</f>
        <v>0</v>
      </c>
      <c r="AK52" s="205">
        <f>SUMIF('26'!$A$3:$A$500,'TOTAL FEED'!$J52,'26'!$P$3:$P$1000)</f>
        <v>0</v>
      </c>
      <c r="AL52" s="205">
        <f>SUMIF('27'!$A$3:$A$500,'TOTAL FEED'!$J52,'27'!$P$3:$P$1000)</f>
        <v>0</v>
      </c>
      <c r="AM52" s="205">
        <f>SUMIF('28'!$A$3:$A$500,'TOTAL FEED'!$J52,'28'!$P$3:$P$1000)</f>
        <v>0</v>
      </c>
      <c r="AN52" s="205">
        <f>SUMIF('29'!$A$3:$A$500,'TOTAL FEED'!$J52,'29'!$P$3:$P$1000)</f>
        <v>0</v>
      </c>
      <c r="AO52" s="205">
        <f>SUMIF('30'!$A$3:$A$500,'TOTAL FEED'!$J52,'30'!$P$3:$P$1000)</f>
        <v>0</v>
      </c>
      <c r="AP52" s="205">
        <f>SUMIF('31'!$A$3:$A$500,'TOTAL FEED'!$J52,'31'!$P$3:$P$1000)</f>
        <v>0</v>
      </c>
      <c r="AQ52" s="50">
        <f t="shared" si="3"/>
        <v>81300</v>
      </c>
      <c r="AR52">
        <v>3</v>
      </c>
      <c r="AS52">
        <v>8</v>
      </c>
      <c r="AT52">
        <f>SUMIF('PHAN LOAI'!$Q$5:$Q$410,K52,'PHAN LOAI'!$D$5:$D$410)</f>
        <v>81300</v>
      </c>
      <c r="AU52">
        <f>SUMIF('SAN LUONG'!$AL$4:$AL$311,K52,'SAN LUONG'!$AJ$4:$AJ$311)</f>
        <v>339500</v>
      </c>
      <c r="AV52">
        <f t="shared" si="6"/>
        <v>420800</v>
      </c>
      <c r="AW52">
        <f>IF(COUNTIF('PHAN LOAI'!C:C, E52) &gt; 0, 1, 0)</f>
        <v>1</v>
      </c>
      <c r="AX52">
        <f>IF(COUNTIF('SAN LUONG'!D:D, E52) &gt; 0, 1, 0)</f>
        <v>1</v>
      </c>
    </row>
    <row r="53" spans="2:50" ht="15.75" x14ac:dyDescent="0.25">
      <c r="B53" s="5"/>
      <c r="C53" s="6" t="s">
        <v>290</v>
      </c>
      <c r="D53" s="6" t="s">
        <v>290</v>
      </c>
      <c r="E53" s="73">
        <v>203201</v>
      </c>
      <c r="F53" s="7">
        <v>3.5</v>
      </c>
      <c r="G53" s="15">
        <v>25</v>
      </c>
      <c r="H53" s="4" t="s">
        <v>290</v>
      </c>
      <c r="I53" s="9"/>
      <c r="J53" s="15" t="str">
        <f t="shared" si="4"/>
        <v>549M25</v>
      </c>
      <c r="K53" s="15" t="str">
        <f t="shared" si="5"/>
        <v>549M203201</v>
      </c>
      <c r="L53" s="205">
        <f>SUMIF('1'!$A$3:$A$500,'TOTAL FEED'!$J53,'1'!$P$3:$P$1000)</f>
        <v>0</v>
      </c>
      <c r="M53" s="205">
        <f>SUMIF('2'!$A$3:$A$500,'TOTAL FEED'!$J53,'2'!$P$3:$P$1000)</f>
        <v>0</v>
      </c>
      <c r="N53" s="258">
        <f>SUMIF('3'!$A$3:$A$500,'TOTAL FEED'!$J53,'3'!$P$3:$P$1000)</f>
        <v>0</v>
      </c>
      <c r="O53" s="205">
        <f>SUMIF('4'!$A$3:$A$500,'TOTAL FEED'!$J53,'4'!$P$3:$P$1000)</f>
        <v>0</v>
      </c>
      <c r="P53" s="205">
        <f>SUMIF('5'!$A$3:$A$500,'TOTAL FEED'!$J53,'5'!$P$3:$P$1000)</f>
        <v>0</v>
      </c>
      <c r="Q53" s="205">
        <f>SUMIF('6'!$A$3:$A$500,'TOTAL FEED'!$J53,'6'!$P$3:$P$1000)</f>
        <v>0</v>
      </c>
      <c r="R53" s="205">
        <f>SUMIF('7'!$A$3:$A$500,'TOTAL FEED'!$J53,'7'!$P$3:$P$1000)</f>
        <v>0</v>
      </c>
      <c r="S53" s="205">
        <f>SUMIF('8'!$A$3:$A$500,'TOTAL FEED'!$J53,'8'!$P$3:$P$1000)</f>
        <v>0</v>
      </c>
      <c r="T53" s="205">
        <f>SUMIF('9'!$A$3:$A$500,'TOTAL FEED'!$J53,'9'!$P$3:$P$1000)</f>
        <v>0</v>
      </c>
      <c r="U53" s="205">
        <f>SUMIF('10'!$A$3:$A$500,'TOTAL FEED'!$J53,'10'!$P$3:$P$1000)</f>
        <v>0</v>
      </c>
      <c r="V53" s="205">
        <f>SUMIF('11'!$A$3:$A$500,'TOTAL FEED'!$J53,'11'!$P$3:$P$1000)</f>
        <v>0</v>
      </c>
      <c r="W53" s="205">
        <f>SUMIF('12'!$A$3:$A$500,'TOTAL FEED'!$J53,'12'!$P$3:$P$1000)</f>
        <v>0</v>
      </c>
      <c r="X53" s="205">
        <f>SUMIF('13'!$A$3:$A$500,'TOTAL FEED'!$J53,'13'!$P$3:$P$1000)</f>
        <v>0</v>
      </c>
      <c r="Y53" s="272">
        <f>SUMIF('14'!$A$3:$A$500,'TOTAL FEED'!$J53,'14'!$P$3:$P$1000)</f>
        <v>0</v>
      </c>
      <c r="Z53" s="205">
        <f>SUMIF('15'!$A$3:$A$500,'TOTAL FEED'!$J53,'15'!$P$3:$P$1000)</f>
        <v>0</v>
      </c>
      <c r="AA53" s="205">
        <f>SUMIF('16'!$A$3:$A$500,'TOTAL FEED'!$J53,'16'!$P$3:$P$1000)</f>
        <v>0</v>
      </c>
      <c r="AB53" s="205">
        <f>SUMIF('17'!$A$3:$A$500,'TOTAL FEED'!$J53,'17'!$P$3:$P$1000)</f>
        <v>0</v>
      </c>
      <c r="AC53" s="205">
        <f>SUMIF('18'!$A$3:$A$500,'TOTAL FEED'!$J53,'18'!$P$3:$P$1000)</f>
        <v>0</v>
      </c>
      <c r="AD53" s="205">
        <f>SUMIF('19'!$A$3:$A$500,'TOTAL FEED'!$J53,'19'!$P$3:$P$1000)</f>
        <v>0</v>
      </c>
      <c r="AE53" s="205">
        <f>SUMIF('20'!$A$3:$A$500,'TOTAL FEED'!$J53,'20'!$P$3:$P$1000)</f>
        <v>0</v>
      </c>
      <c r="AF53" s="205">
        <f>SUMIF('21'!$A$3:$A$500,'TOTAL FEED'!$J53,'21'!$P$3:$P$1000)</f>
        <v>0</v>
      </c>
      <c r="AG53" s="205">
        <f>SUMIF('22'!$A$3:$A$500,'TOTAL FEED'!$J53,'22'!$P$3:$P$1000)</f>
        <v>0</v>
      </c>
      <c r="AH53" s="205">
        <f>SUMIF('23'!$A$3:$A$500,'TOTAL FEED'!$J53,'23'!$P$3:$P$1000)</f>
        <v>0</v>
      </c>
      <c r="AI53" s="205">
        <f>SUMIF('24'!$A$3:$A$500,'TOTAL FEED'!$J53,'24'!$P$3:$P$1000)</f>
        <v>0</v>
      </c>
      <c r="AJ53" s="205">
        <f>SUMIF('25'!$A$3:$A$500,'TOTAL FEED'!$J53,'25'!$P$3:$P$1000)</f>
        <v>0</v>
      </c>
      <c r="AK53" s="205">
        <f>SUMIF('26'!$A$3:$A$500,'TOTAL FEED'!$J53,'26'!$P$3:$P$1000)</f>
        <v>0</v>
      </c>
      <c r="AL53" s="205">
        <f>SUMIF('27'!$A$3:$A$500,'TOTAL FEED'!$J53,'27'!$P$3:$P$1000)</f>
        <v>0</v>
      </c>
      <c r="AM53" s="205">
        <f>SUMIF('28'!$A$3:$A$500,'TOTAL FEED'!$J53,'28'!$P$3:$P$1000)</f>
        <v>0</v>
      </c>
      <c r="AN53" s="205">
        <f>SUMIF('29'!$A$3:$A$500,'TOTAL FEED'!$J53,'29'!$P$3:$P$1000)</f>
        <v>0</v>
      </c>
      <c r="AO53" s="205">
        <f>SUMIF('30'!$A$3:$A$500,'TOTAL FEED'!$J53,'30'!$P$3:$P$1000)</f>
        <v>0</v>
      </c>
      <c r="AP53" s="205">
        <f>SUMIF('31'!$A$3:$A$500,'TOTAL FEED'!$J53,'31'!$P$3:$P$1000)</f>
        <v>0</v>
      </c>
      <c r="AQ53" s="50">
        <f t="shared" si="3"/>
        <v>0</v>
      </c>
      <c r="AS53">
        <v>8</v>
      </c>
      <c r="AT53">
        <f>SUMIF('PHAN LOAI'!$Q$5:$Q$410,K53,'PHAN LOAI'!$D$5:$D$410)</f>
        <v>0</v>
      </c>
      <c r="AU53">
        <f>SUMIF('SAN LUONG'!$AL$4:$AL$311,K53,'SAN LUONG'!$AJ$4:$AJ$311)</f>
        <v>0</v>
      </c>
      <c r="AV53">
        <f t="shared" si="6"/>
        <v>0</v>
      </c>
      <c r="AW53">
        <f>IF(COUNTIF('PHAN LOAI'!C:C, E53) &gt; 0, 1, 0)</f>
        <v>1</v>
      </c>
      <c r="AX53">
        <f>IF(COUNTIF('SAN LUONG'!D:D, E53) &gt; 0, 1, 0)</f>
        <v>1</v>
      </c>
    </row>
    <row r="54" spans="2:50" ht="15.75" x14ac:dyDescent="0.25">
      <c r="B54" s="5">
        <v>36</v>
      </c>
      <c r="C54" s="6" t="s">
        <v>35</v>
      </c>
      <c r="D54" s="6" t="s">
        <v>630</v>
      </c>
      <c r="E54" s="73"/>
      <c r="F54" s="7">
        <v>2.5</v>
      </c>
      <c r="G54" s="15">
        <v>25</v>
      </c>
      <c r="H54" s="4" t="s">
        <v>35</v>
      </c>
      <c r="I54" s="9"/>
      <c r="J54" s="15" t="str">
        <f t="shared" si="4"/>
        <v>550S (Box)25</v>
      </c>
      <c r="K54" s="15" t="str">
        <f t="shared" si="5"/>
        <v>550S (Box)</v>
      </c>
      <c r="L54" s="205">
        <f>SUMIF('1'!$A$3:$A$500,'TOTAL FEED'!$J54,'1'!$P$3:$P$1000)</f>
        <v>0</v>
      </c>
      <c r="M54" s="205">
        <f>SUMIF('2'!$A$3:$A$500,'TOTAL FEED'!$J54,'2'!$P$3:$P$1000)</f>
        <v>0</v>
      </c>
      <c r="N54" s="258">
        <f>SUMIF('3'!$A$3:$A$500,'TOTAL FEED'!$J54,'3'!$P$3:$P$1000)</f>
        <v>0</v>
      </c>
      <c r="O54" s="205">
        <f>SUMIF('4'!$A$3:$A$500,'TOTAL FEED'!$J54,'4'!$P$3:$P$1000)</f>
        <v>0</v>
      </c>
      <c r="P54" s="205">
        <f>SUMIF('5'!$A$3:$A$500,'TOTAL FEED'!$J54,'5'!$P$3:$P$1000)</f>
        <v>0</v>
      </c>
      <c r="Q54" s="205">
        <f>SUMIF('6'!$A$3:$A$500,'TOTAL FEED'!$J54,'6'!$P$3:$P$1000)</f>
        <v>0</v>
      </c>
      <c r="R54" s="205">
        <f>SUMIF('7'!$A$3:$A$500,'TOTAL FEED'!$J54,'7'!$P$3:$P$1000)</f>
        <v>0</v>
      </c>
      <c r="S54" s="205">
        <f>SUMIF('8'!$A$3:$A$500,'TOTAL FEED'!$J54,'8'!$P$3:$P$1000)</f>
        <v>0</v>
      </c>
      <c r="T54" s="205">
        <f>SUMIF('9'!$A$3:$A$500,'TOTAL FEED'!$J54,'9'!$P$3:$P$1000)</f>
        <v>0</v>
      </c>
      <c r="U54" s="205">
        <f>SUMIF('10'!$A$3:$A$500,'TOTAL FEED'!$J54,'10'!$P$3:$P$1000)</f>
        <v>0</v>
      </c>
      <c r="V54" s="205">
        <f>SUMIF('11'!$A$3:$A$500,'TOTAL FEED'!$J54,'11'!$P$3:$P$1000)</f>
        <v>0</v>
      </c>
      <c r="W54" s="205">
        <f>SUMIF('12'!$A$3:$A$500,'TOTAL FEED'!$J54,'12'!$P$3:$P$1000)</f>
        <v>0</v>
      </c>
      <c r="X54" s="205">
        <f>SUMIF('13'!$A$3:$A$500,'TOTAL FEED'!$J54,'13'!$P$3:$P$1000)</f>
        <v>0</v>
      </c>
      <c r="Y54" s="272">
        <f>SUMIF('14'!$A$3:$A$500,'TOTAL FEED'!$J54,'14'!$P$3:$P$1000)</f>
        <v>0</v>
      </c>
      <c r="Z54" s="205">
        <f>SUMIF('15'!$A$3:$A$500,'TOTAL FEED'!$J54,'15'!$P$3:$P$1000)</f>
        <v>0</v>
      </c>
      <c r="AA54" s="205">
        <f>SUMIF('16'!$A$3:$A$500,'TOTAL FEED'!$J54,'16'!$P$3:$P$1000)</f>
        <v>0</v>
      </c>
      <c r="AB54" s="205">
        <f>SUMIF('17'!$A$3:$A$500,'TOTAL FEED'!$J54,'17'!$P$3:$P$1000)</f>
        <v>0</v>
      </c>
      <c r="AC54" s="205">
        <f>SUMIF('18'!$A$3:$A$500,'TOTAL FEED'!$J54,'18'!$P$3:$P$1000)</f>
        <v>0</v>
      </c>
      <c r="AD54" s="205">
        <f>SUMIF('19'!$A$3:$A$500,'TOTAL FEED'!$J54,'19'!$P$3:$P$1000)</f>
        <v>0</v>
      </c>
      <c r="AE54" s="205">
        <f>SUMIF('20'!$A$3:$A$500,'TOTAL FEED'!$J54,'20'!$P$3:$P$1000)</f>
        <v>0</v>
      </c>
      <c r="AF54" s="205">
        <f>SUMIF('21'!$A$3:$A$500,'TOTAL FEED'!$J54,'21'!$P$3:$P$1000)</f>
        <v>0</v>
      </c>
      <c r="AG54" s="205">
        <f>SUMIF('22'!$A$3:$A$500,'TOTAL FEED'!$J54,'22'!$P$3:$P$1000)</f>
        <v>0</v>
      </c>
      <c r="AH54" s="205">
        <f>SUMIF('23'!$A$3:$A$500,'TOTAL FEED'!$J54,'23'!$P$3:$P$1000)</f>
        <v>0</v>
      </c>
      <c r="AI54" s="205">
        <f>SUMIF('24'!$A$3:$A$500,'TOTAL FEED'!$J54,'24'!$P$3:$P$1000)</f>
        <v>0</v>
      </c>
      <c r="AJ54" s="205">
        <f>SUMIF('25'!$A$3:$A$500,'TOTAL FEED'!$J54,'25'!$P$3:$P$1000)</f>
        <v>0</v>
      </c>
      <c r="AK54" s="205">
        <f>SUMIF('26'!$A$3:$A$500,'TOTAL FEED'!$J54,'26'!$P$3:$P$1000)</f>
        <v>0</v>
      </c>
      <c r="AL54" s="205">
        <f>SUMIF('27'!$A$3:$A$500,'TOTAL FEED'!$J54,'27'!$P$3:$P$1000)</f>
        <v>0</v>
      </c>
      <c r="AM54" s="205">
        <f>SUMIF('28'!$A$3:$A$500,'TOTAL FEED'!$J54,'28'!$P$3:$P$1000)</f>
        <v>0</v>
      </c>
      <c r="AN54" s="205">
        <f>SUMIF('29'!$A$3:$A$500,'TOTAL FEED'!$J54,'29'!$P$3:$P$1000)</f>
        <v>0</v>
      </c>
      <c r="AO54" s="205">
        <f>SUMIF('30'!$A$3:$A$500,'TOTAL FEED'!$J54,'30'!$P$3:$P$1000)</f>
        <v>0</v>
      </c>
      <c r="AP54" s="205">
        <f>SUMIF('31'!$A$3:$A$500,'TOTAL FEED'!$J54,'31'!$P$3:$P$1000)</f>
        <v>0</v>
      </c>
      <c r="AQ54" s="50">
        <f t="shared" si="3"/>
        <v>0</v>
      </c>
      <c r="AS54">
        <v>8</v>
      </c>
      <c r="AT54">
        <f>SUMIF('PHAN LOAI'!$Q$5:$Q$410,K54,'PHAN LOAI'!$D$5:$D$410)</f>
        <v>0</v>
      </c>
      <c r="AU54">
        <f>SUMIF('SAN LUONG'!$AL$4:$AL$311,K54,'SAN LUONG'!$AJ$4:$AJ$311)</f>
        <v>0</v>
      </c>
      <c r="AV54">
        <f t="shared" si="6"/>
        <v>0</v>
      </c>
      <c r="AW54">
        <f>IF(COUNTIF('PHAN LOAI'!C:C, E54) &gt; 0, 1, 0)</f>
        <v>0</v>
      </c>
      <c r="AX54">
        <f>IF(COUNTIF('SAN LUONG'!D:D, E54) &gt; 0, 1, 0)</f>
        <v>1</v>
      </c>
    </row>
    <row r="55" spans="2:50" s="147" customFormat="1" ht="15.75" x14ac:dyDescent="0.25">
      <c r="B55" s="138">
        <v>37</v>
      </c>
      <c r="C55" s="12" t="s">
        <v>16</v>
      </c>
      <c r="D55" s="12" t="s">
        <v>16</v>
      </c>
      <c r="E55" s="140" t="s">
        <v>291</v>
      </c>
      <c r="F55" s="141">
        <v>2.5</v>
      </c>
      <c r="G55" s="145">
        <v>25</v>
      </c>
      <c r="H55" s="143" t="s">
        <v>16</v>
      </c>
      <c r="I55" s="144"/>
      <c r="J55" s="15" t="str">
        <f t="shared" si="4"/>
        <v>550S25</v>
      </c>
      <c r="K55" s="15" t="str">
        <f t="shared" si="5"/>
        <v>550S312001</v>
      </c>
      <c r="L55" s="205">
        <f>SUMIF('1'!$A$3:$A$500,'TOTAL FEED'!$J55,'1'!$P$3:$P$1000)</f>
        <v>0</v>
      </c>
      <c r="M55" s="205">
        <f>SUMIF('2'!$A$3:$A$500,'TOTAL FEED'!$J55,'2'!$P$3:$P$1000)</f>
        <v>0</v>
      </c>
      <c r="N55" s="258">
        <f>SUMIF('3'!$A$3:$A$500,'TOTAL FEED'!$J55,'3'!$P$3:$P$1000)</f>
        <v>5875</v>
      </c>
      <c r="O55" s="205">
        <f>SUMIF('4'!$A$3:$A$500,'TOTAL FEED'!$J55,'4'!$P$3:$P$1000)</f>
        <v>0</v>
      </c>
      <c r="P55" s="205">
        <f>SUMIF('5'!$A$3:$A$500,'TOTAL FEED'!$J55,'5'!$P$3:$P$1000)</f>
        <v>0</v>
      </c>
      <c r="Q55" s="205">
        <f>SUMIF('6'!$A$3:$A$500,'TOTAL FEED'!$J55,'6'!$P$3:$P$1000)</f>
        <v>0</v>
      </c>
      <c r="R55" s="205">
        <f>SUMIF('7'!$A$3:$A$500,'TOTAL FEED'!$J55,'7'!$P$3:$P$1000)</f>
        <v>0</v>
      </c>
      <c r="S55" s="205">
        <f>SUMIF('8'!$A$3:$A$500,'TOTAL FEED'!$J55,'8'!$P$3:$P$1000)</f>
        <v>0</v>
      </c>
      <c r="T55" s="205">
        <f>SUMIF('9'!$A$3:$A$500,'TOTAL FEED'!$J55,'9'!$P$3:$P$1000)</f>
        <v>4675</v>
      </c>
      <c r="U55" s="258">
        <f>SUMIF('10'!$A$3:$A$500,'TOTAL FEED'!$J55,'10'!$P$3:$P$1000)</f>
        <v>9850</v>
      </c>
      <c r="V55" s="205">
        <f>SUMIF('11'!$A$3:$A$500,'TOTAL FEED'!$J55,'11'!$P$3:$P$1000)</f>
        <v>0</v>
      </c>
      <c r="W55" s="205">
        <f>SUMIF('12'!$A$3:$A$500,'TOTAL FEED'!$J55,'12'!$P$3:$P$1000)</f>
        <v>0</v>
      </c>
      <c r="X55" s="205">
        <f>SUMIF('13'!$A$3:$A$500,'TOTAL FEED'!$J55,'13'!$P$3:$P$1000)</f>
        <v>5800</v>
      </c>
      <c r="Y55" s="272">
        <f>SUMIF('14'!$A$3:$A$500,'TOTAL FEED'!$J55,'14'!$P$3:$P$1000)</f>
        <v>0</v>
      </c>
      <c r="Z55" s="205">
        <f>SUMIF('15'!$A$3:$A$500,'TOTAL FEED'!$J55,'15'!$P$3:$P$1000)</f>
        <v>9025</v>
      </c>
      <c r="AA55" s="205">
        <f>SUMIF('16'!$A$3:$A$500,'TOTAL FEED'!$J55,'16'!$P$3:$P$1000)</f>
        <v>0</v>
      </c>
      <c r="AB55" s="258">
        <f>SUMIF('17'!$A$3:$A$500,'TOTAL FEED'!$J55,'17'!$P$3:$P$1000)</f>
        <v>0</v>
      </c>
      <c r="AC55" s="205">
        <f>SUMIF('18'!$A$3:$A$500,'TOTAL FEED'!$J55,'18'!$P$3:$P$1000)</f>
        <v>0</v>
      </c>
      <c r="AD55" s="205">
        <f>SUMIF('19'!$A$3:$A$500,'TOTAL FEED'!$J55,'19'!$P$3:$P$1000)</f>
        <v>0</v>
      </c>
      <c r="AE55" s="205">
        <f>SUMIF('20'!$A$3:$A$500,'TOTAL FEED'!$J55,'20'!$P$3:$P$1000)</f>
        <v>0</v>
      </c>
      <c r="AF55" s="205">
        <f>SUMIF('21'!$A$3:$A$500,'TOTAL FEED'!$J55,'21'!$P$3:$P$1000)</f>
        <v>0</v>
      </c>
      <c r="AG55" s="205">
        <f>SUMIF('22'!$A$3:$A$500,'TOTAL FEED'!$J55,'22'!$P$3:$P$1000)</f>
        <v>0</v>
      </c>
      <c r="AH55" s="205">
        <f>SUMIF('23'!$A$3:$A$500,'TOTAL FEED'!$J55,'23'!$P$3:$P$1000)</f>
        <v>0</v>
      </c>
      <c r="AI55" s="205">
        <f>SUMIF('24'!$A$3:$A$500,'TOTAL FEED'!$J55,'24'!$P$3:$P$1000)</f>
        <v>0</v>
      </c>
      <c r="AJ55" s="205">
        <f>SUMIF('25'!$A$3:$A$500,'TOTAL FEED'!$J55,'25'!$P$3:$P$1000)</f>
        <v>0</v>
      </c>
      <c r="AK55" s="205">
        <f>SUMIF('26'!$A$3:$A$500,'TOTAL FEED'!$J55,'26'!$P$3:$P$1000)</f>
        <v>0</v>
      </c>
      <c r="AL55" s="205">
        <f>SUMIF('27'!$A$3:$A$500,'TOTAL FEED'!$J55,'27'!$P$3:$P$1000)</f>
        <v>0</v>
      </c>
      <c r="AM55" s="205">
        <f>SUMIF('28'!$A$3:$A$500,'TOTAL FEED'!$J55,'28'!$P$3:$P$1000)</f>
        <v>0</v>
      </c>
      <c r="AN55" s="205">
        <f>SUMIF('29'!$A$3:$A$500,'TOTAL FEED'!$J55,'29'!$P$3:$P$1000)</f>
        <v>0</v>
      </c>
      <c r="AO55" s="205">
        <f>SUMIF('30'!$A$3:$A$500,'TOTAL FEED'!$J55,'30'!$P$3:$P$1000)</f>
        <v>0</v>
      </c>
      <c r="AP55" s="205">
        <f>SUMIF('31'!$A$3:$A$500,'TOTAL FEED'!$J55,'31'!$P$3:$P$1000)</f>
        <v>0</v>
      </c>
      <c r="AQ55" s="146">
        <f t="shared" si="3"/>
        <v>35225</v>
      </c>
      <c r="AR55">
        <v>1</v>
      </c>
      <c r="AS55">
        <v>8</v>
      </c>
      <c r="AT55">
        <f>SUMIF('PHAN LOAI'!$Q$5:$Q$410,K55,'PHAN LOAI'!$D$5:$D$410)</f>
        <v>35225</v>
      </c>
      <c r="AU55">
        <f>SUMIF('SAN LUONG'!$AL$4:$AL$311,K55,'SAN LUONG'!$AJ$4:$AJ$311)</f>
        <v>37225</v>
      </c>
      <c r="AV55">
        <f t="shared" si="6"/>
        <v>72450</v>
      </c>
      <c r="AW55">
        <f>IF(COUNTIF('PHAN LOAI'!C:C, E55) &gt; 0, 1, 0)</f>
        <v>1</v>
      </c>
      <c r="AX55">
        <f>IF(COUNTIF('SAN LUONG'!D:D, E55) &gt; 0, 1, 0)</f>
        <v>1</v>
      </c>
    </row>
    <row r="56" spans="2:50" s="147" customFormat="1" ht="15.75" x14ac:dyDescent="0.25">
      <c r="B56" s="138">
        <v>37</v>
      </c>
      <c r="C56" s="139" t="s">
        <v>292</v>
      </c>
      <c r="D56" s="139" t="s">
        <v>292</v>
      </c>
      <c r="E56" s="140">
        <v>312008</v>
      </c>
      <c r="F56" s="141">
        <v>2.5</v>
      </c>
      <c r="G56" s="145">
        <v>25</v>
      </c>
      <c r="H56" s="143" t="s">
        <v>292</v>
      </c>
      <c r="I56" s="144"/>
      <c r="J56" s="15" t="str">
        <f t="shared" si="4"/>
        <v>550SX25</v>
      </c>
      <c r="K56" s="15" t="str">
        <f t="shared" si="5"/>
        <v>550SX312008</v>
      </c>
      <c r="L56" s="205">
        <f>SUMIF('1'!$A$3:$A$500,'TOTAL FEED'!$J56,'1'!$P$3:$P$1000)</f>
        <v>0</v>
      </c>
      <c r="M56" s="205">
        <f>SUMIF('2'!$A$3:$A$500,'TOTAL FEED'!$J56,'2'!$P$3:$P$1000)</f>
        <v>0</v>
      </c>
      <c r="N56" s="258">
        <f>SUMIF('3'!$A$3:$A$500,'TOTAL FEED'!$J56,'3'!$P$3:$P$1000)</f>
        <v>14950</v>
      </c>
      <c r="O56" s="205">
        <f>SUMIF('4'!$A$3:$A$500,'TOTAL FEED'!$J56,'4'!$P$3:$P$1000)</f>
        <v>0</v>
      </c>
      <c r="P56" s="205">
        <f>SUMIF('5'!$A$3:$A$500,'TOTAL FEED'!$J56,'5'!$P$3:$P$1000)</f>
        <v>0</v>
      </c>
      <c r="Q56" s="205">
        <f>SUMIF('6'!$A$3:$A$500,'TOTAL FEED'!$J56,'6'!$P$3:$P$1000)</f>
        <v>0</v>
      </c>
      <c r="R56" s="205">
        <f>SUMIF('7'!$A$3:$A$500,'TOTAL FEED'!$J56,'7'!$P$3:$P$1000)</f>
        <v>0</v>
      </c>
      <c r="S56" s="205">
        <f>SUMIF('8'!$A$3:$A$500,'TOTAL FEED'!$J56,'8'!$P$3:$P$1000)</f>
        <v>0</v>
      </c>
      <c r="T56" s="205">
        <f>SUMIF('9'!$A$3:$A$500,'TOTAL FEED'!$J56,'9'!$P$3:$P$1000)</f>
        <v>0</v>
      </c>
      <c r="U56" s="205">
        <f>SUMIF('10'!$A$3:$A$500,'TOTAL FEED'!$J56,'10'!$P$3:$P$1000)</f>
        <v>7025</v>
      </c>
      <c r="V56" s="205">
        <f>SUMIF('11'!$A$3:$A$500,'TOTAL FEED'!$J56,'11'!$P$3:$P$1000)</f>
        <v>0</v>
      </c>
      <c r="W56" s="205">
        <f>SUMIF('12'!$A$3:$A$500,'TOTAL FEED'!$J56,'12'!$P$3:$P$1000)</f>
        <v>0</v>
      </c>
      <c r="X56" s="205">
        <f>SUMIF('13'!$A$3:$A$500,'TOTAL FEED'!$J56,'13'!$P$3:$P$1000)</f>
        <v>0</v>
      </c>
      <c r="Y56" s="272">
        <f>SUMIF('14'!$A$3:$A$500,'TOTAL FEED'!$J56,'14'!$P$3:$P$1000)</f>
        <v>0</v>
      </c>
      <c r="Z56" s="205">
        <f>SUMIF('15'!$A$3:$A$500,'TOTAL FEED'!$J56,'15'!$P$3:$P$1000)</f>
        <v>0</v>
      </c>
      <c r="AA56" s="205">
        <f>SUMIF('16'!$A$3:$A$500,'TOTAL FEED'!$J56,'16'!$P$3:$P$1000)</f>
        <v>0</v>
      </c>
      <c r="AB56" s="205">
        <f>SUMIF('17'!$A$3:$A$500,'TOTAL FEED'!$J56,'17'!$P$3:$P$1000)</f>
        <v>0</v>
      </c>
      <c r="AC56" s="205">
        <f>SUMIF('18'!$A$3:$A$500,'TOTAL FEED'!$J56,'18'!$P$3:$P$1000)</f>
        <v>0</v>
      </c>
      <c r="AD56" s="205">
        <f>SUMIF('19'!$A$3:$A$500,'TOTAL FEED'!$J56,'19'!$P$3:$P$1000)</f>
        <v>0</v>
      </c>
      <c r="AE56" s="205">
        <f>SUMIF('20'!$A$3:$A$500,'TOTAL FEED'!$J56,'20'!$P$3:$P$1000)</f>
        <v>0</v>
      </c>
      <c r="AF56" s="205">
        <f>SUMIF('21'!$A$3:$A$500,'TOTAL FEED'!$J56,'21'!$P$3:$P$1000)</f>
        <v>0</v>
      </c>
      <c r="AG56" s="205">
        <f>SUMIF('22'!$A$3:$A$500,'TOTAL FEED'!$J56,'22'!$P$3:$P$1000)</f>
        <v>0</v>
      </c>
      <c r="AH56" s="205">
        <f>SUMIF('23'!$A$3:$A$500,'TOTAL FEED'!$J56,'23'!$P$3:$P$1000)</f>
        <v>0</v>
      </c>
      <c r="AI56" s="205">
        <f>SUMIF('24'!$A$3:$A$500,'TOTAL FEED'!$J56,'24'!$P$3:$P$1000)</f>
        <v>0</v>
      </c>
      <c r="AJ56" s="205">
        <f>SUMIF('25'!$A$3:$A$500,'TOTAL FEED'!$J56,'25'!$P$3:$P$1000)</f>
        <v>0</v>
      </c>
      <c r="AK56" s="205">
        <f>SUMIF('26'!$A$3:$A$500,'TOTAL FEED'!$J56,'26'!$P$3:$P$1000)</f>
        <v>0</v>
      </c>
      <c r="AL56" s="205">
        <f>SUMIF('27'!$A$3:$A$500,'TOTAL FEED'!$J56,'27'!$P$3:$P$1000)</f>
        <v>0</v>
      </c>
      <c r="AM56" s="205">
        <f>SUMIF('28'!$A$3:$A$500,'TOTAL FEED'!$J56,'28'!$P$3:$P$1000)</f>
        <v>0</v>
      </c>
      <c r="AN56" s="205">
        <f>SUMIF('29'!$A$3:$A$500,'TOTAL FEED'!$J56,'29'!$P$3:$P$1000)</f>
        <v>0</v>
      </c>
      <c r="AO56" s="205">
        <f>SUMIF('30'!$A$3:$A$500,'TOTAL FEED'!$J56,'30'!$P$3:$P$1000)</f>
        <v>0</v>
      </c>
      <c r="AP56" s="205">
        <f>SUMIF('31'!$A$3:$A$500,'TOTAL FEED'!$J56,'31'!$P$3:$P$1000)</f>
        <v>0</v>
      </c>
      <c r="AQ56" s="146">
        <f t="shared" si="3"/>
        <v>21975</v>
      </c>
      <c r="AR56"/>
      <c r="AS56">
        <v>8</v>
      </c>
      <c r="AT56">
        <f>SUMIF('PHAN LOAI'!$Q$5:$Q$410,K56,'PHAN LOAI'!$D$5:$D$410)</f>
        <v>21975</v>
      </c>
      <c r="AU56">
        <f>SUMIF('SAN LUONG'!$AL$4:$AL$311,K56,'SAN LUONG'!$AJ$4:$AJ$311)</f>
        <v>21975</v>
      </c>
      <c r="AV56">
        <f t="shared" si="6"/>
        <v>43950</v>
      </c>
      <c r="AW56">
        <f>IF(COUNTIF('PHAN LOAI'!C:C, E56) &gt; 0, 1, 0)</f>
        <v>1</v>
      </c>
      <c r="AX56">
        <f>IF(COUNTIF('SAN LUONG'!D:D, E56) &gt; 0, 1, 0)</f>
        <v>1</v>
      </c>
    </row>
    <row r="57" spans="2:50" s="147" customFormat="1" ht="15.75" x14ac:dyDescent="0.25">
      <c r="B57" s="138">
        <v>38</v>
      </c>
      <c r="C57" s="139">
        <v>551</v>
      </c>
      <c r="D57" s="139">
        <v>551</v>
      </c>
      <c r="E57" s="140">
        <v>314001</v>
      </c>
      <c r="F57" s="141">
        <v>2.5</v>
      </c>
      <c r="G57" s="145">
        <v>25</v>
      </c>
      <c r="H57" s="143">
        <v>551</v>
      </c>
      <c r="I57" s="144"/>
      <c r="J57" s="15" t="str">
        <f t="shared" si="4"/>
        <v>55125</v>
      </c>
      <c r="K57" s="15" t="str">
        <f t="shared" si="5"/>
        <v>551314001</v>
      </c>
      <c r="L57" s="205">
        <f>SUMIF('1'!$A$3:$A$500,'TOTAL FEED'!$J57,'1'!$P$3:$P$1000)</f>
        <v>0</v>
      </c>
      <c r="M57" s="205">
        <f>SUMIF('2'!$A$3:$A$500,'TOTAL FEED'!$J57,'2'!$P$3:$P$1000)</f>
        <v>30850</v>
      </c>
      <c r="N57" s="258">
        <f>SUMIF('3'!$A$3:$A$500,'TOTAL FEED'!$J57,'3'!$P$3:$P$1000)</f>
        <v>0</v>
      </c>
      <c r="O57" s="205">
        <f>SUMIF('4'!$A$3:$A$500,'TOTAL FEED'!$J57,'4'!$P$3:$P$1000)</f>
        <v>3300</v>
      </c>
      <c r="P57" s="205">
        <f>SUMIF('5'!$A$3:$A$500,'TOTAL FEED'!$J57,'5'!$P$3:$P$1000)</f>
        <v>0</v>
      </c>
      <c r="Q57" s="205">
        <f>SUMIF('6'!$A$3:$A$500,'TOTAL FEED'!$J57,'6'!$P$3:$P$1000)</f>
        <v>3325</v>
      </c>
      <c r="R57" s="205">
        <f>SUMIF('7'!$A$3:$A$500,'TOTAL FEED'!$J57,'7'!$P$3:$P$1000)</f>
        <v>23875</v>
      </c>
      <c r="S57" s="205">
        <f>SUMIF('8'!$A$3:$A$500,'TOTAL FEED'!$J57,'8'!$P$3:$P$1000)</f>
        <v>0</v>
      </c>
      <c r="T57" s="205">
        <f>SUMIF('9'!$A$3:$A$500,'TOTAL FEED'!$J57,'9'!$P$3:$P$1000)</f>
        <v>10675</v>
      </c>
      <c r="U57" s="258">
        <f>SUMIF('10'!$A$3:$A$500,'TOTAL FEED'!$J57,'10'!$P$3:$P$1000)</f>
        <v>0</v>
      </c>
      <c r="V57" s="205">
        <f>SUMIF('11'!$A$3:$A$500,'TOTAL FEED'!$J57,'11'!$P$3:$P$1000)</f>
        <v>0</v>
      </c>
      <c r="W57" s="205">
        <f>SUMIF('12'!$A$3:$A$500,'TOTAL FEED'!$J57,'12'!$P$3:$P$1000)</f>
        <v>14600</v>
      </c>
      <c r="X57" s="205">
        <f>SUMIF('13'!$A$3:$A$500,'TOTAL FEED'!$J57,'13'!$P$3:$P$1000)</f>
        <v>43600</v>
      </c>
      <c r="Y57" s="272">
        <f>SUMIF('14'!$A$3:$A$500,'TOTAL FEED'!$J57,'14'!$P$3:$P$1000)</f>
        <v>0</v>
      </c>
      <c r="Z57" s="205">
        <f>SUMIF('15'!$A$3:$A$500,'TOTAL FEED'!$J57,'15'!$P$3:$P$1000)</f>
        <v>0</v>
      </c>
      <c r="AA57" s="205">
        <f>SUMIF('16'!$A$3:$A$500,'TOTAL FEED'!$J57,'16'!$P$3:$P$1000)</f>
        <v>0</v>
      </c>
      <c r="AB57" s="258">
        <f>SUMIF('17'!$A$3:$A$500,'TOTAL FEED'!$J57,'17'!$P$3:$P$1000)</f>
        <v>0</v>
      </c>
      <c r="AC57" s="205">
        <f>SUMIF('18'!$A$3:$A$500,'TOTAL FEED'!$J57,'18'!$P$3:$P$1000)</f>
        <v>0</v>
      </c>
      <c r="AD57" s="205">
        <f>SUMIF('19'!$A$3:$A$500,'TOTAL FEED'!$J57,'19'!$P$3:$P$1000)</f>
        <v>0</v>
      </c>
      <c r="AE57" s="205">
        <f>SUMIF('20'!$A$3:$A$500,'TOTAL FEED'!$J57,'20'!$P$3:$P$1000)</f>
        <v>0</v>
      </c>
      <c r="AF57" s="205">
        <f>SUMIF('21'!$A$3:$A$500,'TOTAL FEED'!$J57,'21'!$P$3:$P$1000)</f>
        <v>0</v>
      </c>
      <c r="AG57" s="205">
        <f>SUMIF('22'!$A$3:$A$500,'TOTAL FEED'!$J57,'22'!$P$3:$P$1000)</f>
        <v>0</v>
      </c>
      <c r="AH57" s="205">
        <f>SUMIF('23'!$A$3:$A$500,'TOTAL FEED'!$J57,'23'!$P$3:$P$1000)</f>
        <v>0</v>
      </c>
      <c r="AI57" s="205">
        <f>SUMIF('24'!$A$3:$A$500,'TOTAL FEED'!$J57,'24'!$P$3:$P$1000)</f>
        <v>0</v>
      </c>
      <c r="AJ57" s="205">
        <f>SUMIF('25'!$A$3:$A$500,'TOTAL FEED'!$J57,'25'!$P$3:$P$1000)</f>
        <v>0</v>
      </c>
      <c r="AK57" s="205">
        <f>SUMIF('26'!$A$3:$A$500,'TOTAL FEED'!$J57,'26'!$P$3:$P$1000)</f>
        <v>0</v>
      </c>
      <c r="AL57" s="205">
        <f>SUMIF('27'!$A$3:$A$500,'TOTAL FEED'!$J57,'27'!$P$3:$P$1000)</f>
        <v>0</v>
      </c>
      <c r="AM57" s="205">
        <f>SUMIF('28'!$A$3:$A$500,'TOTAL FEED'!$J57,'28'!$P$3:$P$1000)</f>
        <v>0</v>
      </c>
      <c r="AN57" s="205">
        <f>SUMIF('29'!$A$3:$A$500,'TOTAL FEED'!$J57,'29'!$P$3:$P$1000)</f>
        <v>0</v>
      </c>
      <c r="AO57" s="205">
        <f>SUMIF('30'!$A$3:$A$500,'TOTAL FEED'!$J57,'30'!$P$3:$P$1000)</f>
        <v>0</v>
      </c>
      <c r="AP57" s="205">
        <f>SUMIF('31'!$A$3:$A$500,'TOTAL FEED'!$J57,'31'!$P$3:$P$1000)</f>
        <v>0</v>
      </c>
      <c r="AQ57" s="146">
        <f t="shared" si="3"/>
        <v>130225</v>
      </c>
      <c r="AR57">
        <v>1</v>
      </c>
      <c r="AS57">
        <v>8</v>
      </c>
      <c r="AT57">
        <f>SUMIF('PHAN LOAI'!$Q$5:$Q$410,K57,'PHAN LOAI'!$D$5:$D$410)</f>
        <v>130225</v>
      </c>
      <c r="AU57">
        <f>SUMIF('SAN LUONG'!$AL$4:$AL$311,K57,'SAN LUONG'!$AJ$4:$AJ$311)</f>
        <v>165325</v>
      </c>
      <c r="AV57">
        <f t="shared" si="6"/>
        <v>295550</v>
      </c>
      <c r="AW57">
        <f>IF(COUNTIF('PHAN LOAI'!C:C, E57) &gt; 0, 1, 0)</f>
        <v>1</v>
      </c>
      <c r="AX57">
        <f>IF(COUNTIF('SAN LUONG'!D:D, E57) &gt; 0, 1, 0)</f>
        <v>1</v>
      </c>
    </row>
    <row r="58" spans="2:50" s="147" customFormat="1" ht="15.75" x14ac:dyDescent="0.25">
      <c r="B58" s="138">
        <v>38</v>
      </c>
      <c r="C58" s="139" t="s">
        <v>622</v>
      </c>
      <c r="D58" s="139" t="s">
        <v>622</v>
      </c>
      <c r="E58" s="140">
        <v>314028</v>
      </c>
      <c r="F58" s="141">
        <v>2.5</v>
      </c>
      <c r="G58" s="145">
        <v>25</v>
      </c>
      <c r="H58" s="143" t="s">
        <v>622</v>
      </c>
      <c r="I58" s="144"/>
      <c r="J58" s="15" t="str">
        <f t="shared" ref="J58" si="19">CONCATENATE(H58,I58,G58)</f>
        <v>551XPRO25</v>
      </c>
      <c r="K58" s="15" t="str">
        <f t="shared" ref="K58" si="20">CONCATENATE(C58,E58)</f>
        <v>551XPRO314028</v>
      </c>
      <c r="L58" s="205">
        <f>SUMIF('1'!$A$3:$A$500,'TOTAL FEED'!$J58,'1'!$P$3:$P$1000)</f>
        <v>0</v>
      </c>
      <c r="M58" s="205">
        <f>SUMIF('2'!$A$3:$A$500,'TOTAL FEED'!$J58,'2'!$P$3:$P$1000)</f>
        <v>0</v>
      </c>
      <c r="N58" s="258">
        <f>SUMIF('3'!$A$3:$A$500,'TOTAL FEED'!$J58,'3'!$P$3:$P$1000)</f>
        <v>0</v>
      </c>
      <c r="O58" s="205">
        <f>SUMIF('4'!$A$3:$A$500,'TOTAL FEED'!$J58,'4'!$P$3:$P$1000)</f>
        <v>0</v>
      </c>
      <c r="P58" s="205">
        <f>SUMIF('5'!$A$3:$A$500,'TOTAL FEED'!$J58,'5'!$P$3:$P$1000)</f>
        <v>0</v>
      </c>
      <c r="Q58" s="205">
        <f>SUMIF('6'!$A$3:$A$500,'TOTAL FEED'!$J58,'6'!$P$3:$P$1000)</f>
        <v>0</v>
      </c>
      <c r="R58" s="205">
        <f>SUMIF('7'!$A$3:$A$500,'TOTAL FEED'!$J58,'7'!$P$3:$P$1000)</f>
        <v>0</v>
      </c>
      <c r="S58" s="205">
        <f>SUMIF('8'!$A$3:$A$500,'TOTAL FEED'!$J58,'8'!$P$3:$P$1000)</f>
        <v>0</v>
      </c>
      <c r="T58" s="205">
        <f>SUMIF('9'!$A$3:$A$500,'TOTAL FEED'!$J58,'9'!$P$3:$P$1000)</f>
        <v>0</v>
      </c>
      <c r="U58" s="205">
        <f>SUMIF('10'!$A$3:$A$500,'TOTAL FEED'!$J58,'10'!$P$3:$P$1000)</f>
        <v>0</v>
      </c>
      <c r="V58" s="205">
        <f>SUMIF('11'!$A$3:$A$500,'TOTAL FEED'!$J58,'11'!$P$3:$P$1000)</f>
        <v>0</v>
      </c>
      <c r="W58" s="205">
        <f>SUMIF('12'!$A$3:$A$500,'TOTAL FEED'!$J58,'12'!$P$3:$P$1000)</f>
        <v>0</v>
      </c>
      <c r="X58" s="205">
        <f>SUMIF('13'!$A$3:$A$500,'TOTAL FEED'!$J58,'13'!$P$3:$P$1000)</f>
        <v>0</v>
      </c>
      <c r="Y58" s="272">
        <f>SUMIF('14'!$A$3:$A$500,'TOTAL FEED'!$J58,'14'!$P$3:$P$1000)</f>
        <v>0</v>
      </c>
      <c r="Z58" s="205">
        <f>SUMIF('15'!$A$3:$A$500,'TOTAL FEED'!$J58,'15'!$P$3:$P$1000)</f>
        <v>0</v>
      </c>
      <c r="AA58" s="205">
        <f>SUMIF('16'!$A$3:$A$500,'TOTAL FEED'!$J58,'16'!$P$3:$P$1000)</f>
        <v>0</v>
      </c>
      <c r="AB58" s="205">
        <f>SUMIF('17'!$A$3:$A$500,'TOTAL FEED'!$J58,'17'!$P$3:$P$1000)</f>
        <v>0</v>
      </c>
      <c r="AC58" s="205">
        <f>SUMIF('18'!$A$3:$A$500,'TOTAL FEED'!$J58,'18'!$P$3:$P$1000)</f>
        <v>0</v>
      </c>
      <c r="AD58" s="205">
        <f>SUMIF('19'!$A$3:$A$500,'TOTAL FEED'!$J58,'19'!$P$3:$P$1000)</f>
        <v>0</v>
      </c>
      <c r="AE58" s="205">
        <f>SUMIF('20'!$A$3:$A$500,'TOTAL FEED'!$J58,'20'!$P$3:$P$1000)</f>
        <v>0</v>
      </c>
      <c r="AF58" s="205">
        <f>SUMIF('21'!$A$3:$A$500,'TOTAL FEED'!$J58,'21'!$P$3:$P$1000)</f>
        <v>0</v>
      </c>
      <c r="AG58" s="205">
        <f>SUMIF('22'!$A$3:$A$500,'TOTAL FEED'!$J58,'22'!$P$3:$P$1000)</f>
        <v>0</v>
      </c>
      <c r="AH58" s="205">
        <f>SUMIF('23'!$A$3:$A$500,'TOTAL FEED'!$J58,'23'!$P$3:$P$1000)</f>
        <v>0</v>
      </c>
      <c r="AI58" s="205">
        <f>SUMIF('24'!$A$3:$A$500,'TOTAL FEED'!$J58,'24'!$P$3:$P$1000)</f>
        <v>0</v>
      </c>
      <c r="AJ58" s="205">
        <f>SUMIF('25'!$A$3:$A$500,'TOTAL FEED'!$J58,'25'!$P$3:$P$1000)</f>
        <v>0</v>
      </c>
      <c r="AK58" s="205">
        <f>SUMIF('26'!$A$3:$A$500,'TOTAL FEED'!$J58,'26'!$P$3:$P$1000)</f>
        <v>0</v>
      </c>
      <c r="AL58" s="205">
        <f>SUMIF('27'!$A$3:$A$500,'TOTAL FEED'!$J58,'27'!$P$3:$P$1000)</f>
        <v>0</v>
      </c>
      <c r="AM58" s="205">
        <f>SUMIF('28'!$A$3:$A$500,'TOTAL FEED'!$J58,'28'!$P$3:$P$1000)</f>
        <v>0</v>
      </c>
      <c r="AN58" s="205">
        <f>SUMIF('29'!$A$3:$A$500,'TOTAL FEED'!$J58,'29'!$P$3:$P$1000)</f>
        <v>0</v>
      </c>
      <c r="AO58" s="205">
        <f>SUMIF('30'!$A$3:$A$500,'TOTAL FEED'!$J58,'30'!$P$3:$P$1000)</f>
        <v>0</v>
      </c>
      <c r="AP58" s="205">
        <f>SUMIF('31'!$A$3:$A$500,'TOTAL FEED'!$J58,'31'!$P$3:$P$1000)</f>
        <v>0</v>
      </c>
      <c r="AQ58" s="146">
        <f t="shared" ref="AQ58" si="21">SUM(L58:AP58)</f>
        <v>0</v>
      </c>
      <c r="AR58"/>
      <c r="AS58">
        <v>8</v>
      </c>
      <c r="AT58">
        <f>SUMIF('PHAN LOAI'!$Q$5:$Q$410,K58,'PHAN LOAI'!$D$5:$D$410)</f>
        <v>0</v>
      </c>
      <c r="AU58">
        <f>SUMIF('SAN LUONG'!$AL$4:$AL$311,K58,'SAN LUONG'!$AJ$4:$AJ$311)</f>
        <v>0</v>
      </c>
      <c r="AV58">
        <f t="shared" ref="AV58" si="22">AT58+AU58</f>
        <v>0</v>
      </c>
      <c r="AW58">
        <f>IF(COUNTIF('PHAN LOAI'!C:C, E58) &gt; 0, 1, 0)</f>
        <v>1</v>
      </c>
      <c r="AX58">
        <f>IF(COUNTIF('SAN LUONG'!D:D, E58) &gt; 0, 1, 0)</f>
        <v>1</v>
      </c>
    </row>
    <row r="59" spans="2:50" s="147" customFormat="1" ht="15.75" x14ac:dyDescent="0.25">
      <c r="B59" s="138">
        <v>38</v>
      </c>
      <c r="C59" s="139" t="s">
        <v>293</v>
      </c>
      <c r="D59" s="139" t="s">
        <v>293</v>
      </c>
      <c r="E59" s="140">
        <v>366208</v>
      </c>
      <c r="F59" s="141"/>
      <c r="G59" s="145">
        <v>25</v>
      </c>
      <c r="H59" s="143" t="s">
        <v>293</v>
      </c>
      <c r="I59" s="144"/>
      <c r="J59" s="15" t="str">
        <f t="shared" si="4"/>
        <v>566X25</v>
      </c>
      <c r="K59" s="15" t="str">
        <f t="shared" si="5"/>
        <v>566X366208</v>
      </c>
      <c r="L59" s="205">
        <f>SUMIF('1'!$A$3:$A$500,'TOTAL FEED'!$J59,'1'!$P$3:$P$1000)</f>
        <v>0</v>
      </c>
      <c r="M59" s="205">
        <f>SUMIF('2'!$A$3:$A$500,'TOTAL FEED'!$J59,'2'!$P$3:$P$1000)</f>
        <v>0</v>
      </c>
      <c r="N59" s="258">
        <f>SUMIF('3'!$A$3:$A$500,'TOTAL FEED'!$J59,'3'!$P$3:$P$1000)</f>
        <v>0</v>
      </c>
      <c r="O59" s="205">
        <f>SUMIF('4'!$A$3:$A$500,'TOTAL FEED'!$J59,'4'!$P$3:$P$1000)</f>
        <v>0</v>
      </c>
      <c r="P59" s="205">
        <f>SUMIF('5'!$A$3:$A$500,'TOTAL FEED'!$J59,'5'!$P$3:$P$1000)</f>
        <v>0</v>
      </c>
      <c r="Q59" s="205">
        <f>SUMIF('6'!$A$3:$A$500,'TOTAL FEED'!$J59,'6'!$P$3:$P$1000)</f>
        <v>0</v>
      </c>
      <c r="R59" s="205">
        <f>SUMIF('7'!$A$3:$A$500,'TOTAL FEED'!$J59,'7'!$P$3:$P$1000)</f>
        <v>0</v>
      </c>
      <c r="S59" s="205">
        <f>SUMIF('8'!$A$3:$A$500,'TOTAL FEED'!$J59,'8'!$P$3:$P$1000)</f>
        <v>0</v>
      </c>
      <c r="T59" s="205">
        <f>SUMIF('9'!$A$3:$A$500,'TOTAL FEED'!$J59,'9'!$P$3:$P$1000)</f>
        <v>0</v>
      </c>
      <c r="U59" s="205">
        <f>SUMIF('10'!$A$3:$A$500,'TOTAL FEED'!$J59,'10'!$P$3:$P$1000)</f>
        <v>0</v>
      </c>
      <c r="V59" s="205">
        <f>SUMIF('11'!$A$3:$A$500,'TOTAL FEED'!$J59,'11'!$P$3:$P$1000)</f>
        <v>0</v>
      </c>
      <c r="W59" s="205">
        <f>SUMIF('12'!$A$3:$A$500,'TOTAL FEED'!$J59,'12'!$P$3:$P$1000)</f>
        <v>0</v>
      </c>
      <c r="X59" s="205">
        <f>SUMIF('13'!$A$3:$A$500,'TOTAL FEED'!$J59,'13'!$P$3:$P$1000)</f>
        <v>0</v>
      </c>
      <c r="Y59" s="272">
        <f>SUMIF('14'!$A$3:$A$500,'TOTAL FEED'!$J59,'14'!$P$3:$P$1000)</f>
        <v>0</v>
      </c>
      <c r="Z59" s="205">
        <f>SUMIF('15'!$A$3:$A$500,'TOTAL FEED'!$J59,'15'!$P$3:$P$1000)</f>
        <v>0</v>
      </c>
      <c r="AA59" s="205">
        <f>SUMIF('16'!$A$3:$A$500,'TOTAL FEED'!$J59,'16'!$P$3:$P$1000)</f>
        <v>0</v>
      </c>
      <c r="AB59" s="205">
        <f>SUMIF('17'!$A$3:$A$500,'TOTAL FEED'!$J59,'17'!$P$3:$P$1000)</f>
        <v>0</v>
      </c>
      <c r="AC59" s="205">
        <f>SUMIF('18'!$A$3:$A$500,'TOTAL FEED'!$J59,'18'!$P$3:$P$1000)</f>
        <v>0</v>
      </c>
      <c r="AD59" s="205">
        <f>SUMIF('19'!$A$3:$A$500,'TOTAL FEED'!$J59,'19'!$P$3:$P$1000)</f>
        <v>0</v>
      </c>
      <c r="AE59" s="205">
        <f>SUMIF('20'!$A$3:$A$500,'TOTAL FEED'!$J59,'20'!$P$3:$P$1000)</f>
        <v>0</v>
      </c>
      <c r="AF59" s="205">
        <f>SUMIF('21'!$A$3:$A$500,'TOTAL FEED'!$J59,'21'!$P$3:$P$1000)</f>
        <v>0</v>
      </c>
      <c r="AG59" s="205">
        <f>SUMIF('22'!$A$3:$A$500,'TOTAL FEED'!$J59,'22'!$P$3:$P$1000)</f>
        <v>0</v>
      </c>
      <c r="AH59" s="205">
        <f>SUMIF('23'!$A$3:$A$500,'TOTAL FEED'!$J59,'23'!$P$3:$P$1000)</f>
        <v>0</v>
      </c>
      <c r="AI59" s="205">
        <f>SUMIF('24'!$A$3:$A$500,'TOTAL FEED'!$J59,'24'!$P$3:$P$1000)</f>
        <v>0</v>
      </c>
      <c r="AJ59" s="205">
        <f>SUMIF('25'!$A$3:$A$500,'TOTAL FEED'!$J59,'25'!$P$3:$P$1000)</f>
        <v>0</v>
      </c>
      <c r="AK59" s="205">
        <f>SUMIF('26'!$A$3:$A$500,'TOTAL FEED'!$J59,'26'!$P$3:$P$1000)</f>
        <v>0</v>
      </c>
      <c r="AL59" s="205">
        <f>SUMIF('27'!$A$3:$A$500,'TOTAL FEED'!$J59,'27'!$P$3:$P$1000)</f>
        <v>0</v>
      </c>
      <c r="AM59" s="205">
        <f>SUMIF('28'!$A$3:$A$500,'TOTAL FEED'!$J59,'28'!$P$3:$P$1000)</f>
        <v>0</v>
      </c>
      <c r="AN59" s="205">
        <f>SUMIF('29'!$A$3:$A$500,'TOTAL FEED'!$J59,'29'!$P$3:$P$1000)</f>
        <v>0</v>
      </c>
      <c r="AO59" s="205">
        <f>SUMIF('30'!$A$3:$A$500,'TOTAL FEED'!$J59,'30'!$P$3:$P$1000)</f>
        <v>0</v>
      </c>
      <c r="AP59" s="205">
        <f>SUMIF('31'!$A$3:$A$500,'TOTAL FEED'!$J59,'31'!$P$3:$P$1000)</f>
        <v>0</v>
      </c>
      <c r="AQ59" s="146">
        <f t="shared" si="3"/>
        <v>0</v>
      </c>
      <c r="AR59"/>
      <c r="AS59">
        <v>8</v>
      </c>
      <c r="AT59">
        <f>SUMIF('PHAN LOAI'!$Q$5:$Q$410,K59,'PHAN LOAI'!$D$5:$D$410)</f>
        <v>0</v>
      </c>
      <c r="AU59">
        <f>SUMIF('SAN LUONG'!$AL$4:$AL$311,K59,'SAN LUONG'!$AJ$4:$AJ$311)</f>
        <v>0</v>
      </c>
      <c r="AV59">
        <f t="shared" si="6"/>
        <v>0</v>
      </c>
      <c r="AW59">
        <f>IF(COUNTIF('PHAN LOAI'!C:C, E59) &gt; 0, 1, 0)</f>
        <v>1</v>
      </c>
      <c r="AX59">
        <f>IF(COUNTIF('SAN LUONG'!D:D, E59) &gt; 0, 1, 0)</f>
        <v>1</v>
      </c>
    </row>
    <row r="60" spans="2:50" ht="15.75" x14ac:dyDescent="0.25">
      <c r="B60" s="5">
        <v>39</v>
      </c>
      <c r="C60" s="6" t="s">
        <v>294</v>
      </c>
      <c r="D60" s="6" t="s">
        <v>294</v>
      </c>
      <c r="E60" s="73" t="s">
        <v>295</v>
      </c>
      <c r="F60" s="7">
        <v>2.5</v>
      </c>
      <c r="G60" s="15">
        <v>25</v>
      </c>
      <c r="H60" s="4">
        <v>551</v>
      </c>
      <c r="I60" s="9" t="s">
        <v>296</v>
      </c>
      <c r="J60" s="15" t="str">
        <f t="shared" si="4"/>
        <v>551X2625</v>
      </c>
      <c r="K60" s="15" t="str">
        <f t="shared" si="5"/>
        <v>551X2631400126</v>
      </c>
      <c r="L60" s="205">
        <f>SUMIF('1'!$A$3:$A$500,'TOTAL FEED'!$J60,'1'!$P$3:$P$1000)</f>
        <v>0</v>
      </c>
      <c r="M60" s="205">
        <f>SUMIF('2'!$A$3:$A$500,'TOTAL FEED'!$J60,'2'!$P$3:$P$1000)</f>
        <v>0</v>
      </c>
      <c r="N60" s="258">
        <f>SUMIF('3'!$A$3:$A$500,'TOTAL FEED'!$J60,'3'!$P$3:$P$1000)</f>
        <v>0</v>
      </c>
      <c r="O60" s="205">
        <f>SUMIF('4'!$A$3:$A$500,'TOTAL FEED'!$J60,'4'!$P$3:$P$1000)</f>
        <v>0</v>
      </c>
      <c r="P60" s="205">
        <f>SUMIF('5'!$A$3:$A$500,'TOTAL FEED'!$J60,'5'!$P$3:$P$1000)</f>
        <v>0</v>
      </c>
      <c r="Q60" s="205">
        <f>SUMIF('6'!$A$3:$A$500,'TOTAL FEED'!$J60,'6'!$P$3:$P$1000)</f>
        <v>0</v>
      </c>
      <c r="R60" s="205">
        <f>SUMIF('7'!$A$3:$A$500,'TOTAL FEED'!$J60,'7'!$P$3:$P$1000)</f>
        <v>0</v>
      </c>
      <c r="S60" s="205">
        <f>SUMIF('8'!$A$3:$A$500,'TOTAL FEED'!$J60,'8'!$P$3:$P$1000)</f>
        <v>0</v>
      </c>
      <c r="T60" s="205">
        <f>SUMIF('9'!$A$3:$A$500,'TOTAL FEED'!$J60,'9'!$P$3:$P$1000)</f>
        <v>0</v>
      </c>
      <c r="U60" s="258">
        <f>SUMIF('10'!$A$3:$A$500,'TOTAL FEED'!$J60,'10'!$P$3:$P$1000)</f>
        <v>0</v>
      </c>
      <c r="V60" s="205">
        <f>SUMIF('11'!$A$3:$A$500,'TOTAL FEED'!$J60,'11'!$P$3:$P$1000)</f>
        <v>0</v>
      </c>
      <c r="W60" s="205">
        <f>SUMIF('12'!$A$3:$A$500,'TOTAL FEED'!$J60,'12'!$P$3:$P$1000)</f>
        <v>0</v>
      </c>
      <c r="X60" s="205">
        <f>SUMIF('13'!$A$3:$A$500,'TOTAL FEED'!$J60,'13'!$P$3:$P$1000)</f>
        <v>0</v>
      </c>
      <c r="Y60" s="272">
        <f>SUMIF('14'!$A$3:$A$500,'TOTAL FEED'!$J60,'14'!$P$3:$P$1000)</f>
        <v>0</v>
      </c>
      <c r="Z60" s="205">
        <f>SUMIF('15'!$A$3:$A$500,'TOTAL FEED'!$J60,'15'!$P$3:$P$1000)</f>
        <v>0</v>
      </c>
      <c r="AA60" s="205">
        <f>SUMIF('16'!$A$3:$A$500,'TOTAL FEED'!$J60,'16'!$P$3:$P$1000)</f>
        <v>0</v>
      </c>
      <c r="AB60" s="258">
        <f>SUMIF('17'!$A$3:$A$500,'TOTAL FEED'!$J60,'17'!$P$3:$P$1000)</f>
        <v>0</v>
      </c>
      <c r="AC60" s="205">
        <f>SUMIF('18'!$A$3:$A$500,'TOTAL FEED'!$J60,'18'!$P$3:$P$1000)</f>
        <v>0</v>
      </c>
      <c r="AD60" s="205">
        <f>SUMIF('19'!$A$3:$A$500,'TOTAL FEED'!$J60,'19'!$P$3:$P$1000)</f>
        <v>0</v>
      </c>
      <c r="AE60" s="205">
        <f>SUMIF('20'!$A$3:$A$500,'TOTAL FEED'!$J60,'20'!$P$3:$P$1000)</f>
        <v>0</v>
      </c>
      <c r="AF60" s="205">
        <f>SUMIF('21'!$A$3:$A$500,'TOTAL FEED'!$J60,'21'!$P$3:$P$1000)</f>
        <v>0</v>
      </c>
      <c r="AG60" s="205">
        <f>SUMIF('22'!$A$3:$A$500,'TOTAL FEED'!$J60,'22'!$P$3:$P$1000)</f>
        <v>0</v>
      </c>
      <c r="AH60" s="205">
        <f>SUMIF('23'!$A$3:$A$500,'TOTAL FEED'!$J60,'23'!$P$3:$P$1000)</f>
        <v>0</v>
      </c>
      <c r="AI60" s="205">
        <f>SUMIF('24'!$A$3:$A$500,'TOTAL FEED'!$J60,'24'!$P$3:$P$1000)</f>
        <v>0</v>
      </c>
      <c r="AJ60" s="205">
        <f>SUMIF('25'!$A$3:$A$500,'TOTAL FEED'!$J60,'25'!$P$3:$P$1000)</f>
        <v>0</v>
      </c>
      <c r="AK60" s="205">
        <f>SUMIF('26'!$A$3:$A$500,'TOTAL FEED'!$J60,'26'!$P$3:$P$1000)</f>
        <v>0</v>
      </c>
      <c r="AL60" s="205">
        <f>SUMIF('27'!$A$3:$A$500,'TOTAL FEED'!$J60,'27'!$P$3:$P$1000)</f>
        <v>0</v>
      </c>
      <c r="AM60" s="205">
        <f>SUMIF('28'!$A$3:$A$500,'TOTAL FEED'!$J60,'28'!$P$3:$P$1000)</f>
        <v>0</v>
      </c>
      <c r="AN60" s="205">
        <f>SUMIF('29'!$A$3:$A$500,'TOTAL FEED'!$J60,'29'!$P$3:$P$1000)</f>
        <v>0</v>
      </c>
      <c r="AO60" s="205">
        <f>SUMIF('30'!$A$3:$A$500,'TOTAL FEED'!$J60,'30'!$P$3:$P$1000)</f>
        <v>0</v>
      </c>
      <c r="AP60" s="205">
        <f>SUMIF('31'!$A$3:$A$500,'TOTAL FEED'!$J60,'31'!$P$3:$P$1000)</f>
        <v>0</v>
      </c>
      <c r="AQ60" s="50">
        <f t="shared" si="3"/>
        <v>0</v>
      </c>
      <c r="AR60">
        <v>1</v>
      </c>
      <c r="AS60">
        <v>8</v>
      </c>
      <c r="AT60">
        <f>SUMIF('PHAN LOAI'!$Q$5:$Q$410,K60,'PHAN LOAI'!$D$5:$D$410)</f>
        <v>0</v>
      </c>
      <c r="AU60">
        <f>SUMIF('SAN LUONG'!$AL$4:$AL$311,K60,'SAN LUONG'!$AJ$4:$AJ$311)</f>
        <v>0</v>
      </c>
      <c r="AV60">
        <f t="shared" si="6"/>
        <v>0</v>
      </c>
      <c r="AW60">
        <f>IF(COUNTIF('PHAN LOAI'!C:C, E60) &gt; 0, 1, 0)</f>
        <v>1</v>
      </c>
      <c r="AX60">
        <f>IF(COUNTIF('SAN LUONG'!D:D, E60) &gt; 0, 1, 0)</f>
        <v>1</v>
      </c>
    </row>
    <row r="61" spans="2:50" s="147" customFormat="1" ht="15.75" x14ac:dyDescent="0.25">
      <c r="B61" s="138">
        <v>40</v>
      </c>
      <c r="C61" s="139" t="s">
        <v>38</v>
      </c>
      <c r="D61" s="139" t="s">
        <v>38</v>
      </c>
      <c r="E61" s="140">
        <v>314011</v>
      </c>
      <c r="F61" s="141">
        <v>2.5</v>
      </c>
      <c r="G61" s="145">
        <v>25</v>
      </c>
      <c r="H61" s="143" t="s">
        <v>38</v>
      </c>
      <c r="I61" s="144"/>
      <c r="J61" s="15" t="str">
        <f t="shared" si="4"/>
        <v>551GP25</v>
      </c>
      <c r="K61" s="15" t="str">
        <f t="shared" si="5"/>
        <v>551GP314011</v>
      </c>
      <c r="L61" s="205">
        <f>SUMIF('1'!$A$3:$A$500,'TOTAL FEED'!$J61,'1'!$P$3:$P$1000)</f>
        <v>0</v>
      </c>
      <c r="M61" s="205">
        <f>SUMIF('2'!$A$3:$A$500,'TOTAL FEED'!$J61,'2'!$P$3:$P$1000)</f>
        <v>0</v>
      </c>
      <c r="N61" s="258">
        <f>SUMIF('3'!$A$3:$A$500,'TOTAL FEED'!$J61,'3'!$P$3:$P$1000)</f>
        <v>0</v>
      </c>
      <c r="O61" s="205">
        <f>SUMIF('4'!$A$3:$A$500,'TOTAL FEED'!$J61,'4'!$P$3:$P$1000)</f>
        <v>0</v>
      </c>
      <c r="P61" s="205">
        <f>SUMIF('5'!$A$3:$A$500,'TOTAL FEED'!$J61,'5'!$P$3:$P$1000)</f>
        <v>6625</v>
      </c>
      <c r="Q61" s="205">
        <f>SUMIF('6'!$A$3:$A$500,'TOTAL FEED'!$J61,'6'!$P$3:$P$1000)</f>
        <v>0</v>
      </c>
      <c r="R61" s="205">
        <f>SUMIF('7'!$A$3:$A$500,'TOTAL FEED'!$J61,'7'!$P$3:$P$1000)</f>
        <v>0</v>
      </c>
      <c r="S61" s="205">
        <f>SUMIF('8'!$A$3:$A$500,'TOTAL FEED'!$J61,'8'!$P$3:$P$1000)</f>
        <v>0</v>
      </c>
      <c r="T61" s="205">
        <f>SUMIF('9'!$A$3:$A$500,'TOTAL FEED'!$J61,'9'!$P$3:$P$1000)</f>
        <v>0</v>
      </c>
      <c r="U61" s="258">
        <f>SUMIF('10'!$A$3:$A$500,'TOTAL FEED'!$J61,'10'!$P$3:$P$1000)</f>
        <v>0</v>
      </c>
      <c r="V61" s="205">
        <f>SUMIF('11'!$A$3:$A$500,'TOTAL FEED'!$J61,'11'!$P$3:$P$1000)</f>
        <v>7675</v>
      </c>
      <c r="W61" s="205">
        <f>SUMIF('12'!$A$3:$A$500,'TOTAL FEED'!$J61,'12'!$P$3:$P$1000)</f>
        <v>0</v>
      </c>
      <c r="X61" s="205">
        <f>SUMIF('13'!$A$3:$A$500,'TOTAL FEED'!$J61,'13'!$P$3:$P$1000)</f>
        <v>0</v>
      </c>
      <c r="Y61" s="272">
        <f>SUMIF('14'!$A$3:$A$500,'TOTAL FEED'!$J61,'14'!$P$3:$P$1000)</f>
        <v>9200</v>
      </c>
      <c r="Z61" s="205">
        <f>SUMIF('15'!$A$3:$A$500,'TOTAL FEED'!$J61,'15'!$P$3:$P$1000)</f>
        <v>0</v>
      </c>
      <c r="AA61" s="205">
        <f>SUMIF('16'!$A$3:$A$500,'TOTAL FEED'!$J61,'16'!$P$3:$P$1000)</f>
        <v>775</v>
      </c>
      <c r="AB61" s="258">
        <f>SUMIF('17'!$A$3:$A$500,'TOTAL FEED'!$J61,'17'!$P$3:$P$1000)</f>
        <v>0</v>
      </c>
      <c r="AC61" s="205">
        <f>SUMIF('18'!$A$3:$A$500,'TOTAL FEED'!$J61,'18'!$P$3:$P$1000)</f>
        <v>0</v>
      </c>
      <c r="AD61" s="205">
        <f>SUMIF('19'!$A$3:$A$500,'TOTAL FEED'!$J61,'19'!$P$3:$P$1000)</f>
        <v>0</v>
      </c>
      <c r="AE61" s="205">
        <f>SUMIF('20'!$A$3:$A$500,'TOTAL FEED'!$J61,'20'!$P$3:$P$1000)</f>
        <v>0</v>
      </c>
      <c r="AF61" s="205">
        <f>SUMIF('21'!$A$3:$A$500,'TOTAL FEED'!$J61,'21'!$P$3:$P$1000)</f>
        <v>0</v>
      </c>
      <c r="AG61" s="205">
        <f>SUMIF('22'!$A$3:$A$500,'TOTAL FEED'!$J61,'22'!$P$3:$P$1000)</f>
        <v>0</v>
      </c>
      <c r="AH61" s="205">
        <f>SUMIF('23'!$A$3:$A$500,'TOTAL FEED'!$J61,'23'!$P$3:$P$1000)</f>
        <v>0</v>
      </c>
      <c r="AI61" s="205">
        <f>SUMIF('24'!$A$3:$A$500,'TOTAL FEED'!$J61,'24'!$P$3:$P$1000)</f>
        <v>0</v>
      </c>
      <c r="AJ61" s="205">
        <f>SUMIF('25'!$A$3:$A$500,'TOTAL FEED'!$J61,'25'!$P$3:$P$1000)</f>
        <v>0</v>
      </c>
      <c r="AK61" s="205">
        <f>SUMIF('26'!$A$3:$A$500,'TOTAL FEED'!$J61,'26'!$P$3:$P$1000)</f>
        <v>0</v>
      </c>
      <c r="AL61" s="205">
        <f>SUMIF('27'!$A$3:$A$500,'TOTAL FEED'!$J61,'27'!$P$3:$P$1000)</f>
        <v>0</v>
      </c>
      <c r="AM61" s="205">
        <f>SUMIF('28'!$A$3:$A$500,'TOTAL FEED'!$J61,'28'!$P$3:$P$1000)</f>
        <v>0</v>
      </c>
      <c r="AN61" s="205">
        <f>SUMIF('29'!$A$3:$A$500,'TOTAL FEED'!$J61,'29'!$P$3:$P$1000)</f>
        <v>0</v>
      </c>
      <c r="AO61" s="205">
        <f>SUMIF('30'!$A$3:$A$500,'TOTAL FEED'!$J61,'30'!$P$3:$P$1000)</f>
        <v>0</v>
      </c>
      <c r="AP61" s="205">
        <f>SUMIF('31'!$A$3:$A$500,'TOTAL FEED'!$J61,'31'!$P$3:$P$1000)</f>
        <v>0</v>
      </c>
      <c r="AQ61" s="146">
        <f t="shared" si="3"/>
        <v>24275</v>
      </c>
      <c r="AR61">
        <v>1</v>
      </c>
      <c r="AS61">
        <v>8</v>
      </c>
      <c r="AT61">
        <f>SUMIF('PHAN LOAI'!$Q$5:$Q$410,K61,'PHAN LOAI'!$D$5:$D$410)</f>
        <v>24275</v>
      </c>
      <c r="AU61">
        <f>SUMIF('SAN LUONG'!$AL$4:$AL$311,K61,'SAN LUONG'!$AJ$4:$AJ$311)</f>
        <v>45100</v>
      </c>
      <c r="AV61">
        <f t="shared" si="6"/>
        <v>69375</v>
      </c>
      <c r="AW61">
        <f>IF(COUNTIF('PHAN LOAI'!C:C, E61) &gt; 0, 1, 0)</f>
        <v>1</v>
      </c>
      <c r="AX61">
        <f>IF(COUNTIF('SAN LUONG'!D:D, E61) &gt; 0, 1, 0)</f>
        <v>1</v>
      </c>
    </row>
    <row r="62" spans="2:50" s="147" customFormat="1" ht="15.75" x14ac:dyDescent="0.25">
      <c r="B62" s="138">
        <v>40</v>
      </c>
      <c r="C62" s="139" t="s">
        <v>670</v>
      </c>
      <c r="D62" s="139" t="s">
        <v>670</v>
      </c>
      <c r="E62" s="140">
        <v>314018</v>
      </c>
      <c r="F62" s="141">
        <v>2.8</v>
      </c>
      <c r="G62" s="145">
        <v>25</v>
      </c>
      <c r="H62" s="143" t="s">
        <v>670</v>
      </c>
      <c r="I62" s="144"/>
      <c r="J62" s="15" t="str">
        <f t="shared" ref="J62" si="23">CONCATENATE(H62,I62,G62)</f>
        <v>551GPX25</v>
      </c>
      <c r="K62" s="15" t="str">
        <f t="shared" ref="K62" si="24">CONCATENATE(C62,E62)</f>
        <v>551GPX314018</v>
      </c>
      <c r="L62" s="205">
        <f>SUMIF('1'!$A$3:$A$500,'TOTAL FEED'!$J62,'1'!$P$3:$P$1000)</f>
        <v>0</v>
      </c>
      <c r="M62" s="205">
        <f>SUMIF('2'!$A$3:$A$500,'TOTAL FEED'!$J62,'2'!$P$3:$P$1000)</f>
        <v>0</v>
      </c>
      <c r="N62" s="258">
        <f>SUMIF('3'!$A$3:$A$500,'TOTAL FEED'!$J62,'3'!$P$3:$P$1000)</f>
        <v>0</v>
      </c>
      <c r="O62" s="205">
        <f>SUMIF('4'!$A$3:$A$500,'TOTAL FEED'!$J62,'4'!$P$3:$P$1000)</f>
        <v>0</v>
      </c>
      <c r="P62" s="205">
        <f>SUMIF('5'!$A$3:$A$500,'TOTAL FEED'!$J62,'5'!$P$3:$P$1000)</f>
        <v>0</v>
      </c>
      <c r="Q62" s="205">
        <f>SUMIF('6'!$A$3:$A$500,'TOTAL FEED'!$J62,'6'!$P$3:$P$1000)</f>
        <v>0</v>
      </c>
      <c r="R62" s="205">
        <f>SUMIF('7'!$A$3:$A$500,'TOTAL FEED'!$J62,'7'!$P$3:$P$1000)</f>
        <v>0</v>
      </c>
      <c r="S62" s="205">
        <f>SUMIF('8'!$A$3:$A$500,'TOTAL FEED'!$J62,'8'!$P$3:$P$1000)</f>
        <v>0</v>
      </c>
      <c r="T62" s="205">
        <f>SUMIF('9'!$A$3:$A$500,'TOTAL FEED'!$J62,'9'!$P$3:$P$1000)</f>
        <v>0</v>
      </c>
      <c r="U62" s="258">
        <f>SUMIF('10'!$A$3:$A$500,'TOTAL FEED'!$J62,'10'!$P$3:$P$1000)</f>
        <v>0</v>
      </c>
      <c r="V62" s="205">
        <f>SUMIF('11'!$A$3:$A$500,'TOTAL FEED'!$J62,'11'!$P$3:$P$1000)</f>
        <v>0</v>
      </c>
      <c r="W62" s="205">
        <f>SUMIF('12'!$A$3:$A$500,'TOTAL FEED'!$J62,'12'!$P$3:$P$1000)</f>
        <v>0</v>
      </c>
      <c r="X62" s="205">
        <f>SUMIF('13'!$A$3:$A$500,'TOTAL FEED'!$J62,'13'!$P$3:$P$1000)</f>
        <v>0</v>
      </c>
      <c r="Y62" s="272">
        <f>SUMIF('14'!$A$3:$A$500,'TOTAL FEED'!$J62,'14'!$P$3:$P$1000)</f>
        <v>0</v>
      </c>
      <c r="Z62" s="205">
        <f>SUMIF('15'!$A$3:$A$500,'TOTAL FEED'!$J62,'15'!$P$3:$P$1000)</f>
        <v>0</v>
      </c>
      <c r="AA62" s="205">
        <f>SUMIF('16'!$A$3:$A$500,'TOTAL FEED'!$J62,'16'!$P$3:$P$1000)</f>
        <v>0</v>
      </c>
      <c r="AB62" s="258">
        <f>SUMIF('17'!$A$3:$A$500,'TOTAL FEED'!$J62,'17'!$P$3:$P$1000)</f>
        <v>0</v>
      </c>
      <c r="AC62" s="205">
        <f>SUMIF('18'!$A$3:$A$500,'TOTAL FEED'!$J62,'18'!$P$3:$P$1000)</f>
        <v>0</v>
      </c>
      <c r="AD62" s="205">
        <f>SUMIF('19'!$A$3:$A$500,'TOTAL FEED'!$J62,'19'!$P$3:$P$1000)</f>
        <v>0</v>
      </c>
      <c r="AE62" s="205">
        <f>SUMIF('20'!$A$3:$A$500,'TOTAL FEED'!$J62,'20'!$P$3:$P$1000)</f>
        <v>0</v>
      </c>
      <c r="AF62" s="205">
        <f>SUMIF('21'!$A$3:$A$500,'TOTAL FEED'!$J62,'21'!$P$3:$P$1000)</f>
        <v>0</v>
      </c>
      <c r="AG62" s="205">
        <f>SUMIF('22'!$A$3:$A$500,'TOTAL FEED'!$J62,'22'!$P$3:$P$1000)</f>
        <v>0</v>
      </c>
      <c r="AH62" s="205">
        <f>SUMIF('23'!$A$3:$A$500,'TOTAL FEED'!$J62,'23'!$P$3:$P$1000)</f>
        <v>0</v>
      </c>
      <c r="AI62" s="205">
        <f>SUMIF('24'!$A$3:$A$500,'TOTAL FEED'!$J62,'24'!$P$3:$P$1000)</f>
        <v>0</v>
      </c>
      <c r="AJ62" s="205">
        <f>SUMIF('25'!$A$3:$A$500,'TOTAL FEED'!$J62,'25'!$P$3:$P$1000)</f>
        <v>0</v>
      </c>
      <c r="AK62" s="205">
        <f>SUMIF('26'!$A$3:$A$500,'TOTAL FEED'!$J62,'26'!$P$3:$P$1000)</f>
        <v>0</v>
      </c>
      <c r="AL62" s="205">
        <f>SUMIF('27'!$A$3:$A$500,'TOTAL FEED'!$J62,'27'!$P$3:$P$1000)</f>
        <v>0</v>
      </c>
      <c r="AM62" s="205">
        <f>SUMIF('28'!$A$3:$A$500,'TOTAL FEED'!$J62,'28'!$P$3:$P$1000)</f>
        <v>0</v>
      </c>
      <c r="AN62" s="205">
        <f>SUMIF('29'!$A$3:$A$500,'TOTAL FEED'!$J62,'29'!$P$3:$P$1000)</f>
        <v>0</v>
      </c>
      <c r="AO62" s="205">
        <f>SUMIF('30'!$A$3:$A$500,'TOTAL FEED'!$J62,'30'!$P$3:$P$1000)</f>
        <v>0</v>
      </c>
      <c r="AP62" s="205">
        <f>SUMIF('31'!$A$3:$A$500,'TOTAL FEED'!$J62,'31'!$P$3:$P$1000)</f>
        <v>0</v>
      </c>
      <c r="AQ62" s="146">
        <f t="shared" ref="AQ62" si="25">SUM(L62:AP62)</f>
        <v>0</v>
      </c>
      <c r="AR62">
        <v>1</v>
      </c>
      <c r="AS62">
        <v>8</v>
      </c>
      <c r="AT62">
        <f>SUMIF('PHAN LOAI'!$Q$5:$Q$410,K62,'PHAN LOAI'!$D$5:$D$410)</f>
        <v>0</v>
      </c>
      <c r="AU62">
        <f>SUMIF('SAN LUONG'!$AL$4:$AL$311,K62,'SAN LUONG'!$AJ$4:$AJ$311)</f>
        <v>0</v>
      </c>
      <c r="AV62">
        <f t="shared" ref="AV62" si="26">AT62+AU62</f>
        <v>0</v>
      </c>
      <c r="AW62">
        <f>IF(COUNTIF('PHAN LOAI'!C:C, E62) &gt; 0, 1, 0)</f>
        <v>1</v>
      </c>
      <c r="AX62">
        <f>IF(COUNTIF('SAN LUONG'!D:D, E62) &gt; 0, 1, 0)</f>
        <v>1</v>
      </c>
    </row>
    <row r="63" spans="2:50" ht="15.75" x14ac:dyDescent="0.25">
      <c r="B63" s="5">
        <v>41</v>
      </c>
      <c r="C63" s="12">
        <v>552</v>
      </c>
      <c r="D63" s="12">
        <v>552</v>
      </c>
      <c r="E63" s="73" t="s">
        <v>297</v>
      </c>
      <c r="F63" s="7">
        <v>3.5</v>
      </c>
      <c r="G63" s="15">
        <v>25</v>
      </c>
      <c r="H63" s="4">
        <v>552</v>
      </c>
      <c r="I63" s="9"/>
      <c r="J63" s="15" t="str">
        <f t="shared" si="4"/>
        <v>55225</v>
      </c>
      <c r="K63" s="15" t="str">
        <f t="shared" si="5"/>
        <v>552321001</v>
      </c>
      <c r="L63" s="205">
        <f>SUMIF('1'!$A$3:$A$500,'TOTAL FEED'!$J63,'1'!$P$3:$P$1000)</f>
        <v>0</v>
      </c>
      <c r="M63" s="205">
        <f>SUMIF('2'!$A$3:$A$500,'TOTAL FEED'!$J63,'2'!$P$3:$P$1000)</f>
        <v>55075</v>
      </c>
      <c r="N63" s="258">
        <f>SUMIF('3'!$A$3:$A$500,'TOTAL FEED'!$J63,'3'!$P$3:$P$1000)</f>
        <v>72875</v>
      </c>
      <c r="O63" s="205">
        <f>SUMIF('4'!$A$3:$A$500,'TOTAL FEED'!$J63,'4'!$P$3:$P$1000)</f>
        <v>0</v>
      </c>
      <c r="P63" s="205">
        <f>SUMIF('5'!$A$3:$A$500,'TOTAL FEED'!$J63,'5'!$P$3:$P$1000)</f>
        <v>27500</v>
      </c>
      <c r="Q63" s="205">
        <f>SUMIF('6'!$A$3:$A$500,'TOTAL FEED'!$J63,'6'!$P$3:$P$1000)</f>
        <v>66375</v>
      </c>
      <c r="R63" s="205">
        <f>SUMIF('7'!$A$3:$A$500,'TOTAL FEED'!$J63,'7'!$P$3:$P$1000)</f>
        <v>30475</v>
      </c>
      <c r="S63" s="205">
        <f>SUMIF('8'!$A$3:$A$500,'TOTAL FEED'!$J63,'8'!$P$3:$P$1000)</f>
        <v>0</v>
      </c>
      <c r="T63" s="205">
        <f>SUMIF('9'!$A$3:$A$500,'TOTAL FEED'!$J63,'9'!$P$3:$P$1000)</f>
        <v>33000</v>
      </c>
      <c r="U63" s="258">
        <f>SUMIF('10'!$A$3:$A$500,'TOTAL FEED'!$J63,'10'!$P$3:$P$1000)</f>
        <v>29800</v>
      </c>
      <c r="V63" s="205">
        <f>SUMIF('11'!$A$3:$A$500,'TOTAL FEED'!$J63,'11'!$P$3:$P$1000)</f>
        <v>7975</v>
      </c>
      <c r="W63" s="205">
        <f>SUMIF('12'!$A$3:$A$500,'TOTAL FEED'!$J63,'12'!$P$3:$P$1000)</f>
        <v>16125</v>
      </c>
      <c r="X63" s="205">
        <f>SUMIF('13'!$A$3:$A$500,'TOTAL FEED'!$J63,'13'!$P$3:$P$1000)</f>
        <v>0</v>
      </c>
      <c r="Y63" s="272">
        <f>SUMIF('14'!$A$3:$A$500,'TOTAL FEED'!$J63,'14'!$P$3:$P$1000)</f>
        <v>61225</v>
      </c>
      <c r="Z63" s="205">
        <f>SUMIF('15'!$A$3:$A$500,'TOTAL FEED'!$J63,'15'!$P$3:$P$1000)</f>
        <v>64075</v>
      </c>
      <c r="AA63" s="205">
        <f>SUMIF('16'!$A$3:$A$500,'TOTAL FEED'!$J63,'16'!$P$3:$P$1000)</f>
        <v>0</v>
      </c>
      <c r="AB63" s="258">
        <f>SUMIF('17'!$A$3:$A$500,'TOTAL FEED'!$J63,'17'!$P$3:$P$1000)</f>
        <v>0</v>
      </c>
      <c r="AC63" s="205">
        <f>SUMIF('18'!$A$3:$A$500,'TOTAL FEED'!$J63,'18'!$P$3:$P$1000)</f>
        <v>0</v>
      </c>
      <c r="AD63" s="205">
        <f>SUMIF('19'!$A$3:$A$500,'TOTAL FEED'!$J63,'19'!$P$3:$P$1000)</f>
        <v>0</v>
      </c>
      <c r="AE63" s="205">
        <f>SUMIF('20'!$A$3:$A$500,'TOTAL FEED'!$J63,'20'!$P$3:$P$1000)</f>
        <v>0</v>
      </c>
      <c r="AF63" s="205">
        <f>SUMIF('21'!$A$3:$A$500,'TOTAL FEED'!$J63,'21'!$P$3:$P$1000)</f>
        <v>0</v>
      </c>
      <c r="AG63" s="205">
        <f>SUMIF('22'!$A$3:$A$500,'TOTAL FEED'!$J63,'22'!$P$3:$P$1000)</f>
        <v>0</v>
      </c>
      <c r="AH63" s="205">
        <f>SUMIF('23'!$A$3:$A$500,'TOTAL FEED'!$J63,'23'!$P$3:$P$1000)</f>
        <v>0</v>
      </c>
      <c r="AI63" s="205">
        <f>SUMIF('24'!$A$3:$A$500,'TOTAL FEED'!$J63,'24'!$P$3:$P$1000)</f>
        <v>0</v>
      </c>
      <c r="AJ63" s="205">
        <f>SUMIF('25'!$A$3:$A$500,'TOTAL FEED'!$J63,'25'!$P$3:$P$1000)</f>
        <v>0</v>
      </c>
      <c r="AK63" s="205">
        <f>SUMIF('26'!$A$3:$A$500,'TOTAL FEED'!$J63,'26'!$P$3:$P$1000)</f>
        <v>0</v>
      </c>
      <c r="AL63" s="205">
        <f>SUMIF('27'!$A$3:$A$500,'TOTAL FEED'!$J63,'27'!$P$3:$P$1000)</f>
        <v>0</v>
      </c>
      <c r="AM63" s="205">
        <f>SUMIF('28'!$A$3:$A$500,'TOTAL FEED'!$J63,'28'!$P$3:$P$1000)</f>
        <v>0</v>
      </c>
      <c r="AN63" s="205">
        <f>SUMIF('29'!$A$3:$A$500,'TOTAL FEED'!$J63,'29'!$P$3:$P$1000)</f>
        <v>0</v>
      </c>
      <c r="AO63" s="205">
        <f>SUMIF('30'!$A$3:$A$500,'TOTAL FEED'!$J63,'30'!$P$3:$P$1000)</f>
        <v>0</v>
      </c>
      <c r="AP63" s="205">
        <f>SUMIF('31'!$A$3:$A$500,'TOTAL FEED'!$J63,'31'!$P$3:$P$1000)</f>
        <v>0</v>
      </c>
      <c r="AQ63" s="50">
        <f t="shared" si="3"/>
        <v>464500</v>
      </c>
      <c r="AR63">
        <v>1</v>
      </c>
      <c r="AS63">
        <v>8</v>
      </c>
      <c r="AT63">
        <f>SUMIF('PHAN LOAI'!$Q$5:$Q$410,K63,'PHAN LOAI'!$D$5:$D$410)</f>
        <v>464500</v>
      </c>
      <c r="AU63">
        <f>SUMIF('SAN LUONG'!$AL$4:$AL$311,K63,'SAN LUONG'!$AJ$4:$AJ$311)</f>
        <v>586225</v>
      </c>
      <c r="AV63">
        <f t="shared" si="6"/>
        <v>1050725</v>
      </c>
      <c r="AW63">
        <f>IF(COUNTIF('PHAN LOAI'!C:C, E63) &gt; 0, 1, 0)</f>
        <v>1</v>
      </c>
      <c r="AX63">
        <f>IF(COUNTIF('SAN LUONG'!D:D, E63) &gt; 0, 1, 0)</f>
        <v>1</v>
      </c>
    </row>
    <row r="64" spans="2:50" ht="15.75" x14ac:dyDescent="0.25">
      <c r="B64" s="5">
        <v>42</v>
      </c>
      <c r="C64" s="6" t="s">
        <v>39</v>
      </c>
      <c r="D64" s="6" t="s">
        <v>39</v>
      </c>
      <c r="E64" s="73" t="s">
        <v>298</v>
      </c>
      <c r="F64" s="7">
        <v>3.5</v>
      </c>
      <c r="G64" s="15">
        <v>25</v>
      </c>
      <c r="H64" s="4" t="s">
        <v>39</v>
      </c>
      <c r="I64" s="9"/>
      <c r="J64" s="15" t="str">
        <f t="shared" si="4"/>
        <v>552M25</v>
      </c>
      <c r="K64" s="15" t="str">
        <f t="shared" si="5"/>
        <v>552M321012</v>
      </c>
      <c r="L64" s="205">
        <f>SUMIF('1'!$A$3:$A$500,'TOTAL FEED'!$J64,'1'!$P$3:$P$1000)</f>
        <v>0</v>
      </c>
      <c r="M64" s="205">
        <f>SUMIF('2'!$A$3:$A$500,'TOTAL FEED'!$J64,'2'!$P$3:$P$1000)</f>
        <v>47050</v>
      </c>
      <c r="N64" s="258">
        <f>SUMIF('3'!$A$3:$A$500,'TOTAL FEED'!$J64,'3'!$P$3:$P$1000)</f>
        <v>8250</v>
      </c>
      <c r="O64" s="205">
        <f>SUMIF('4'!$A$3:$A$500,'TOTAL FEED'!$J64,'4'!$P$3:$P$1000)</f>
        <v>32075</v>
      </c>
      <c r="P64" s="205">
        <f>SUMIF('5'!$A$3:$A$500,'TOTAL FEED'!$J64,'5'!$P$3:$P$1000)</f>
        <v>40550</v>
      </c>
      <c r="Q64" s="205">
        <f>SUMIF('6'!$A$3:$A$500,'TOTAL FEED'!$J64,'6'!$P$3:$P$1000)</f>
        <v>0</v>
      </c>
      <c r="R64" s="205">
        <f>SUMIF('7'!$A$3:$A$500,'TOTAL FEED'!$J64,'7'!$P$3:$P$1000)</f>
        <v>0</v>
      </c>
      <c r="S64" s="205">
        <f>SUMIF('8'!$A$3:$A$500,'TOTAL FEED'!$J64,'8'!$P$3:$P$1000)</f>
        <v>0</v>
      </c>
      <c r="T64" s="205">
        <f>SUMIF('9'!$A$3:$A$500,'TOTAL FEED'!$J64,'9'!$P$3:$P$1000)</f>
        <v>0</v>
      </c>
      <c r="U64" s="258">
        <f>SUMIF('10'!$A$3:$A$500,'TOTAL FEED'!$J64,'10'!$P$3:$P$1000)</f>
        <v>0</v>
      </c>
      <c r="V64" s="205">
        <f>SUMIF('11'!$A$3:$A$500,'TOTAL FEED'!$J64,'11'!$P$3:$P$1000)</f>
        <v>0</v>
      </c>
      <c r="W64" s="205">
        <f>SUMIF('12'!$A$3:$A$500,'TOTAL FEED'!$J64,'12'!$P$3:$P$1000)</f>
        <v>49800</v>
      </c>
      <c r="X64" s="205">
        <f>SUMIF('13'!$A$3:$A$500,'TOTAL FEED'!$J64,'13'!$P$3:$P$1000)</f>
        <v>0</v>
      </c>
      <c r="Y64" s="272">
        <f>SUMIF('14'!$A$3:$A$500,'TOTAL FEED'!$J64,'14'!$P$3:$P$1000)</f>
        <v>24400</v>
      </c>
      <c r="Z64" s="205">
        <f>SUMIF('15'!$A$3:$A$500,'TOTAL FEED'!$J64,'15'!$P$3:$P$1000)</f>
        <v>16500</v>
      </c>
      <c r="AA64" s="205">
        <f>SUMIF('16'!$A$3:$A$500,'TOTAL FEED'!$J64,'16'!$P$3:$P$1000)</f>
        <v>32250</v>
      </c>
      <c r="AB64" s="258">
        <f>SUMIF('17'!$A$3:$A$500,'TOTAL FEED'!$J64,'17'!$P$3:$P$1000)</f>
        <v>0</v>
      </c>
      <c r="AC64" s="205">
        <f>SUMIF('18'!$A$3:$A$500,'TOTAL FEED'!$J64,'18'!$P$3:$P$1000)</f>
        <v>0</v>
      </c>
      <c r="AD64" s="205">
        <f>SUMIF('19'!$A$3:$A$500,'TOTAL FEED'!$J64,'19'!$P$3:$P$1000)</f>
        <v>0</v>
      </c>
      <c r="AE64" s="205">
        <f>SUMIF('20'!$A$3:$A$500,'TOTAL FEED'!$J64,'20'!$P$3:$P$1000)</f>
        <v>0</v>
      </c>
      <c r="AF64" s="205">
        <f>SUMIF('21'!$A$3:$A$500,'TOTAL FEED'!$J64,'21'!$P$3:$P$1000)</f>
        <v>0</v>
      </c>
      <c r="AG64" s="205">
        <f>SUMIF('22'!$A$3:$A$500,'TOTAL FEED'!$J64,'22'!$P$3:$P$1000)</f>
        <v>0</v>
      </c>
      <c r="AH64" s="205">
        <f>SUMIF('23'!$A$3:$A$500,'TOTAL FEED'!$J64,'23'!$P$3:$P$1000)</f>
        <v>0</v>
      </c>
      <c r="AI64" s="205">
        <f>SUMIF('24'!$A$3:$A$500,'TOTAL FEED'!$J64,'24'!$P$3:$P$1000)</f>
        <v>0</v>
      </c>
      <c r="AJ64" s="205">
        <f>SUMIF('25'!$A$3:$A$500,'TOTAL FEED'!$J64,'25'!$P$3:$P$1000)</f>
        <v>0</v>
      </c>
      <c r="AK64" s="205">
        <f>SUMIF('26'!$A$3:$A$500,'TOTAL FEED'!$J64,'26'!$P$3:$P$1000)</f>
        <v>0</v>
      </c>
      <c r="AL64" s="205">
        <f>SUMIF('27'!$A$3:$A$500,'TOTAL FEED'!$J64,'27'!$P$3:$P$1000)</f>
        <v>0</v>
      </c>
      <c r="AM64" s="205">
        <f>SUMIF('28'!$A$3:$A$500,'TOTAL FEED'!$J64,'28'!$P$3:$P$1000)</f>
        <v>0</v>
      </c>
      <c r="AN64" s="205">
        <f>SUMIF('29'!$A$3:$A$500,'TOTAL FEED'!$J64,'29'!$P$3:$P$1000)</f>
        <v>0</v>
      </c>
      <c r="AO64" s="205">
        <f>SUMIF('30'!$A$3:$A$500,'TOTAL FEED'!$J64,'30'!$P$3:$P$1000)</f>
        <v>0</v>
      </c>
      <c r="AP64" s="205">
        <f>SUMIF('31'!$A$3:$A$500,'TOTAL FEED'!$J64,'31'!$P$3:$P$1000)</f>
        <v>0</v>
      </c>
      <c r="AQ64" s="50">
        <f t="shared" si="3"/>
        <v>250875</v>
      </c>
      <c r="AR64">
        <v>1</v>
      </c>
      <c r="AS64">
        <v>8</v>
      </c>
      <c r="AT64">
        <f>SUMIF('PHAN LOAI'!$Q$5:$Q$410,K64,'PHAN LOAI'!$D$5:$D$410)</f>
        <v>250875</v>
      </c>
      <c r="AU64">
        <f>SUMIF('SAN LUONG'!$AL$4:$AL$311,K64,'SAN LUONG'!$AJ$4:$AJ$311)</f>
        <v>250875</v>
      </c>
      <c r="AV64">
        <f t="shared" si="6"/>
        <v>501750</v>
      </c>
      <c r="AW64">
        <f>IF(COUNTIF('PHAN LOAI'!C:C, E64) &gt; 0, 1, 0)</f>
        <v>1</v>
      </c>
      <c r="AX64">
        <f>IF(COUNTIF('SAN LUONG'!D:D, E64) &gt; 0, 1, 0)</f>
        <v>1</v>
      </c>
    </row>
    <row r="65" spans="2:50" ht="15.75" x14ac:dyDescent="0.25">
      <c r="B65" s="5">
        <v>42</v>
      </c>
      <c r="C65" s="6" t="s">
        <v>299</v>
      </c>
      <c r="D65" s="6" t="s">
        <v>299</v>
      </c>
      <c r="E65" s="73">
        <v>321072</v>
      </c>
      <c r="F65" s="7">
        <v>4</v>
      </c>
      <c r="G65" s="15">
        <v>25</v>
      </c>
      <c r="H65" s="4" t="s">
        <v>299</v>
      </c>
      <c r="I65" s="9"/>
      <c r="J65" s="15" t="str">
        <f t="shared" si="4"/>
        <v>552E25</v>
      </c>
      <c r="K65" s="15" t="str">
        <f t="shared" si="5"/>
        <v>552E321072</v>
      </c>
      <c r="L65" s="205">
        <f>SUMIF('1'!$A$3:$A$500,'TOTAL FEED'!$J65,'1'!$P$3:$P$1000)</f>
        <v>0</v>
      </c>
      <c r="M65" s="205">
        <f>SUMIF('2'!$A$3:$A$500,'TOTAL FEED'!$J65,'2'!$P$3:$P$1000)</f>
        <v>0</v>
      </c>
      <c r="N65" s="258">
        <f>SUMIF('3'!$A$3:$A$500,'TOTAL FEED'!$J65,'3'!$P$3:$P$1000)</f>
        <v>0</v>
      </c>
      <c r="O65" s="205">
        <f>SUMIF('4'!$A$3:$A$500,'TOTAL FEED'!$J65,'4'!$P$3:$P$1000)</f>
        <v>7425</v>
      </c>
      <c r="P65" s="205">
        <f>SUMIF('5'!$A$3:$A$500,'TOTAL FEED'!$J65,'5'!$P$3:$P$1000)</f>
        <v>0</v>
      </c>
      <c r="Q65" s="205">
        <f>SUMIF('6'!$A$3:$A$500,'TOTAL FEED'!$J65,'6'!$P$3:$P$1000)</f>
        <v>0</v>
      </c>
      <c r="R65" s="205">
        <f>SUMIF('7'!$A$3:$A$500,'TOTAL FEED'!$J65,'7'!$P$3:$P$1000)</f>
        <v>0</v>
      </c>
      <c r="S65" s="205">
        <f>SUMIF('8'!$A$3:$A$500,'TOTAL FEED'!$J65,'8'!$P$3:$P$1000)</f>
        <v>0</v>
      </c>
      <c r="T65" s="205">
        <f>SUMIF('9'!$A$3:$A$500,'TOTAL FEED'!$J65,'9'!$P$3:$P$1000)</f>
        <v>0</v>
      </c>
      <c r="U65" s="258">
        <f>SUMIF('10'!$A$3:$A$500,'TOTAL FEED'!$J65,'10'!$P$3:$P$1000)</f>
        <v>0</v>
      </c>
      <c r="V65" s="205">
        <f>SUMIF('11'!$A$3:$A$500,'TOTAL FEED'!$J65,'11'!$P$3:$P$1000)</f>
        <v>0</v>
      </c>
      <c r="W65" s="205">
        <f>SUMIF('12'!$A$3:$A$500,'TOTAL FEED'!$J65,'12'!$P$3:$P$1000)</f>
        <v>0</v>
      </c>
      <c r="X65" s="205">
        <f>SUMIF('13'!$A$3:$A$500,'TOTAL FEED'!$J65,'13'!$P$3:$P$1000)</f>
        <v>7600</v>
      </c>
      <c r="Y65" s="272">
        <f>SUMIF('14'!$A$3:$A$500,'TOTAL FEED'!$J65,'14'!$P$3:$P$1000)</f>
        <v>0</v>
      </c>
      <c r="Z65" s="205">
        <f>SUMIF('15'!$A$3:$A$500,'TOTAL FEED'!$J65,'15'!$P$3:$P$1000)</f>
        <v>0</v>
      </c>
      <c r="AA65" s="205">
        <f>SUMIF('16'!$A$3:$A$500,'TOTAL FEED'!$J65,'16'!$P$3:$P$1000)</f>
        <v>0</v>
      </c>
      <c r="AB65" s="258">
        <f>SUMIF('17'!$A$3:$A$500,'TOTAL FEED'!$J65,'17'!$P$3:$P$1000)</f>
        <v>0</v>
      </c>
      <c r="AC65" s="205">
        <f>SUMIF('18'!$A$3:$A$500,'TOTAL FEED'!$J65,'18'!$P$3:$P$1000)</f>
        <v>0</v>
      </c>
      <c r="AD65" s="205">
        <f>SUMIF('19'!$A$3:$A$500,'TOTAL FEED'!$J65,'19'!$P$3:$P$1000)</f>
        <v>0</v>
      </c>
      <c r="AE65" s="205">
        <f>SUMIF('20'!$A$3:$A$500,'TOTAL FEED'!$J65,'20'!$P$3:$P$1000)</f>
        <v>0</v>
      </c>
      <c r="AF65" s="205">
        <f>SUMIF('21'!$A$3:$A$500,'TOTAL FEED'!$J65,'21'!$P$3:$P$1000)</f>
        <v>0</v>
      </c>
      <c r="AG65" s="205">
        <f>SUMIF('22'!$A$3:$A$500,'TOTAL FEED'!$J65,'22'!$P$3:$P$1000)</f>
        <v>0</v>
      </c>
      <c r="AH65" s="205">
        <f>SUMIF('23'!$A$3:$A$500,'TOTAL FEED'!$J65,'23'!$P$3:$P$1000)</f>
        <v>0</v>
      </c>
      <c r="AI65" s="205">
        <f>SUMIF('24'!$A$3:$A$500,'TOTAL FEED'!$J65,'24'!$P$3:$P$1000)</f>
        <v>0</v>
      </c>
      <c r="AJ65" s="205">
        <f>SUMIF('25'!$A$3:$A$500,'TOTAL FEED'!$J65,'25'!$P$3:$P$1000)</f>
        <v>0</v>
      </c>
      <c r="AK65" s="205">
        <f>SUMIF('26'!$A$3:$A$500,'TOTAL FEED'!$J65,'26'!$P$3:$P$1000)</f>
        <v>0</v>
      </c>
      <c r="AL65" s="205">
        <f>SUMIF('27'!$A$3:$A$500,'TOTAL FEED'!$J65,'27'!$P$3:$P$1000)</f>
        <v>0</v>
      </c>
      <c r="AM65" s="205">
        <f>SUMIF('28'!$A$3:$A$500,'TOTAL FEED'!$J65,'28'!$P$3:$P$1000)</f>
        <v>0</v>
      </c>
      <c r="AN65" s="205">
        <f>SUMIF('29'!$A$3:$A$500,'TOTAL FEED'!$J65,'29'!$P$3:$P$1000)</f>
        <v>0</v>
      </c>
      <c r="AO65" s="205">
        <f>SUMIF('30'!$A$3:$A$500,'TOTAL FEED'!$J65,'30'!$P$3:$P$1000)</f>
        <v>0</v>
      </c>
      <c r="AP65" s="205">
        <f>SUMIF('31'!$A$3:$A$500,'TOTAL FEED'!$J65,'31'!$P$3:$P$1000)</f>
        <v>0</v>
      </c>
      <c r="AQ65" s="50">
        <f t="shared" si="3"/>
        <v>15025</v>
      </c>
      <c r="AR65">
        <v>1</v>
      </c>
      <c r="AS65">
        <v>8</v>
      </c>
      <c r="AT65">
        <f>SUMIF('PHAN LOAI'!$Q$5:$Q$410,K65,'PHAN LOAI'!$D$5:$D$410)</f>
        <v>15025</v>
      </c>
      <c r="AU65">
        <f>SUMIF('SAN LUONG'!$AL$4:$AL$311,K65,'SAN LUONG'!$AJ$4:$AJ$311)</f>
        <v>15025</v>
      </c>
      <c r="AV65">
        <f t="shared" si="6"/>
        <v>30050</v>
      </c>
      <c r="AW65">
        <f>IF(COUNTIF('PHAN LOAI'!C:C, E65) &gt; 0, 1, 0)</f>
        <v>1</v>
      </c>
      <c r="AX65">
        <f>IF(COUNTIF('SAN LUONG'!D:D, E65) &gt; 0, 1, 0)</f>
        <v>1</v>
      </c>
    </row>
    <row r="66" spans="2:50" ht="15.75" x14ac:dyDescent="0.25">
      <c r="B66" s="5">
        <v>43</v>
      </c>
      <c r="C66" s="6" t="s">
        <v>40</v>
      </c>
      <c r="D66" s="6" t="s">
        <v>40</v>
      </c>
      <c r="E66" s="73">
        <v>320001</v>
      </c>
      <c r="F66" s="7">
        <v>2.5</v>
      </c>
      <c r="G66" s="15">
        <v>25</v>
      </c>
      <c r="H66" s="4" t="s">
        <v>40</v>
      </c>
      <c r="I66" s="9"/>
      <c r="J66" s="15" t="str">
        <f t="shared" si="4"/>
        <v>552S25</v>
      </c>
      <c r="K66" s="15" t="str">
        <f t="shared" si="5"/>
        <v>552S320001</v>
      </c>
      <c r="L66" s="205">
        <f>SUMIF('1'!$A$3:$A$500,'TOTAL FEED'!$J66,'1'!$P$3:$P$1000)</f>
        <v>0</v>
      </c>
      <c r="M66" s="205">
        <f>SUMIF('2'!$A$3:$A$500,'TOTAL FEED'!$J66,'2'!$P$3:$P$1000)</f>
        <v>49025</v>
      </c>
      <c r="N66" s="258">
        <f>SUMIF('3'!$A$3:$A$500,'TOTAL FEED'!$J66,'3'!$P$3:$P$1000)</f>
        <v>18050</v>
      </c>
      <c r="O66" s="205">
        <f>SUMIF('4'!$A$3:$A$500,'TOTAL FEED'!$J66,'4'!$P$3:$P$1000)</f>
        <v>0</v>
      </c>
      <c r="P66" s="205">
        <f>SUMIF('5'!$A$3:$A$500,'TOTAL FEED'!$J66,'5'!$P$3:$P$1000)</f>
        <v>7375</v>
      </c>
      <c r="Q66" s="205">
        <f>SUMIF('6'!$A$3:$A$500,'TOTAL FEED'!$J66,'6'!$P$3:$P$1000)</f>
        <v>19775</v>
      </c>
      <c r="R66" s="205">
        <f>SUMIF('7'!$A$3:$A$500,'TOTAL FEED'!$J66,'7'!$P$3:$P$1000)</f>
        <v>118975</v>
      </c>
      <c r="S66" s="205">
        <f>SUMIF('8'!$A$3:$A$500,'TOTAL FEED'!$J66,'8'!$P$3:$P$1000)</f>
        <v>46950</v>
      </c>
      <c r="T66" s="205">
        <f>SUMIF('9'!$A$3:$A$500,'TOTAL FEED'!$J66,'9'!$P$3:$P$1000)</f>
        <v>2600</v>
      </c>
      <c r="U66" s="258">
        <f>SUMIF('10'!$A$3:$A$500,'TOTAL FEED'!$J66,'10'!$P$3:$P$1000)</f>
        <v>29675</v>
      </c>
      <c r="V66" s="205">
        <f>SUMIF('11'!$A$3:$A$500,'TOTAL FEED'!$J66,'11'!$P$3:$P$1000)</f>
        <v>0</v>
      </c>
      <c r="W66" s="205">
        <f>SUMIF('12'!$A$3:$A$500,'TOTAL FEED'!$J66,'12'!$P$3:$P$1000)</f>
        <v>34950</v>
      </c>
      <c r="X66" s="205">
        <f>SUMIF('13'!$A$3:$A$500,'TOTAL FEED'!$J66,'13'!$P$3:$P$1000)</f>
        <v>69250</v>
      </c>
      <c r="Y66" s="272">
        <f>SUMIF('14'!$A$3:$A$500,'TOTAL FEED'!$J66,'14'!$P$3:$P$1000)</f>
        <v>26925</v>
      </c>
      <c r="Z66" s="205">
        <f>SUMIF('15'!$A$3:$A$500,'TOTAL FEED'!$J66,'15'!$P$3:$P$1000)</f>
        <v>36425</v>
      </c>
      <c r="AA66" s="205">
        <f>SUMIF('16'!$A$3:$A$500,'TOTAL FEED'!$J66,'16'!$P$3:$P$1000)</f>
        <v>0</v>
      </c>
      <c r="AB66" s="258">
        <f>SUMIF('17'!$A$3:$A$500,'TOTAL FEED'!$J66,'17'!$P$3:$P$1000)</f>
        <v>0</v>
      </c>
      <c r="AC66" s="205">
        <f>SUMIF('18'!$A$3:$A$500,'TOTAL FEED'!$J66,'18'!$P$3:$P$1000)</f>
        <v>0</v>
      </c>
      <c r="AD66" s="205">
        <f>SUMIF('19'!$A$3:$A$500,'TOTAL FEED'!$J66,'19'!$P$3:$P$1000)</f>
        <v>0</v>
      </c>
      <c r="AE66" s="205">
        <f>SUMIF('20'!$A$3:$A$500,'TOTAL FEED'!$J66,'20'!$P$3:$P$1000)</f>
        <v>0</v>
      </c>
      <c r="AF66" s="205">
        <f>SUMIF('21'!$A$3:$A$500,'TOTAL FEED'!$J66,'21'!$P$3:$P$1000)</f>
        <v>0</v>
      </c>
      <c r="AG66" s="205">
        <f>SUMIF('22'!$A$3:$A$500,'TOTAL FEED'!$J66,'22'!$P$3:$P$1000)</f>
        <v>0</v>
      </c>
      <c r="AH66" s="205">
        <f>SUMIF('23'!$A$3:$A$500,'TOTAL FEED'!$J66,'23'!$P$3:$P$1000)</f>
        <v>0</v>
      </c>
      <c r="AI66" s="205">
        <f>SUMIF('24'!$A$3:$A$500,'TOTAL FEED'!$J66,'24'!$P$3:$P$1000)</f>
        <v>0</v>
      </c>
      <c r="AJ66" s="205">
        <f>SUMIF('25'!$A$3:$A$500,'TOTAL FEED'!$J66,'25'!$P$3:$P$1000)</f>
        <v>0</v>
      </c>
      <c r="AK66" s="205">
        <f>SUMIF('26'!$A$3:$A$500,'TOTAL FEED'!$J66,'26'!$P$3:$P$1000)</f>
        <v>0</v>
      </c>
      <c r="AL66" s="205">
        <f>SUMIF('27'!$A$3:$A$500,'TOTAL FEED'!$J66,'27'!$P$3:$P$1000)</f>
        <v>0</v>
      </c>
      <c r="AM66" s="205">
        <f>SUMIF('28'!$A$3:$A$500,'TOTAL FEED'!$J66,'28'!$P$3:$P$1000)</f>
        <v>0</v>
      </c>
      <c r="AN66" s="205">
        <f>SUMIF('29'!$A$3:$A$500,'TOTAL FEED'!$J66,'29'!$P$3:$P$1000)</f>
        <v>0</v>
      </c>
      <c r="AO66" s="205">
        <f>SUMIF('30'!$A$3:$A$500,'TOTAL FEED'!$J66,'30'!$P$3:$P$1000)</f>
        <v>0</v>
      </c>
      <c r="AP66" s="205">
        <f>SUMIF('31'!$A$3:$A$500,'TOTAL FEED'!$J66,'31'!$P$3:$P$1000)</f>
        <v>0</v>
      </c>
      <c r="AQ66" s="50">
        <f t="shared" si="3"/>
        <v>459975</v>
      </c>
      <c r="AR66">
        <v>1</v>
      </c>
      <c r="AS66">
        <v>8</v>
      </c>
      <c r="AT66">
        <f>SUMIF('PHAN LOAI'!$Q$5:$Q$410,K66,'PHAN LOAI'!$D$5:$D$410)</f>
        <v>459975</v>
      </c>
      <c r="AU66">
        <f>SUMIF('SAN LUONG'!$AL$4:$AL$311,K66,'SAN LUONG'!$AJ$4:$AJ$311)</f>
        <v>615550</v>
      </c>
      <c r="AV66">
        <f t="shared" si="6"/>
        <v>1075525</v>
      </c>
      <c r="AW66">
        <f>IF(COUNTIF('PHAN LOAI'!C:C, E66) &gt; 0, 1, 0)</f>
        <v>1</v>
      </c>
      <c r="AX66">
        <f>IF(COUNTIF('SAN LUONG'!D:D, E66) &gt; 0, 1, 0)</f>
        <v>1</v>
      </c>
    </row>
    <row r="67" spans="2:50" ht="15.75" x14ac:dyDescent="0.25">
      <c r="B67" s="5">
        <v>44</v>
      </c>
      <c r="C67" s="77" t="s">
        <v>300</v>
      </c>
      <c r="D67" s="77" t="s">
        <v>300</v>
      </c>
      <c r="E67" s="73" t="s">
        <v>301</v>
      </c>
      <c r="F67" s="7">
        <v>2.5</v>
      </c>
      <c r="G67" s="15">
        <v>25</v>
      </c>
      <c r="H67" s="4" t="s">
        <v>40</v>
      </c>
      <c r="I67" s="9" t="s">
        <v>302</v>
      </c>
      <c r="J67" s="15" t="str">
        <f t="shared" si="4"/>
        <v>552SS9025</v>
      </c>
      <c r="K67" s="15" t="str">
        <f t="shared" si="5"/>
        <v>552SS9032000890</v>
      </c>
      <c r="L67" s="205">
        <f>SUMIF('1'!$A$3:$A$500,'TOTAL FEED'!$J67,'1'!$P$3:$P$1000)</f>
        <v>0</v>
      </c>
      <c r="M67" s="205">
        <f>SUMIF('2'!$A$3:$A$500,'TOTAL FEED'!$J67,'2'!$P$3:$P$1000)</f>
        <v>0</v>
      </c>
      <c r="N67" s="258">
        <f>SUMIF('3'!$A$3:$A$500,'TOTAL FEED'!$J67,'3'!$P$3:$P$1000)</f>
        <v>0</v>
      </c>
      <c r="O67" s="205">
        <f>SUMIF('4'!$A$3:$A$500,'TOTAL FEED'!$J67,'4'!$P$3:$P$1000)</f>
        <v>0</v>
      </c>
      <c r="P67" s="205">
        <f>SUMIF('5'!$A$3:$A$500,'TOTAL FEED'!$J67,'5'!$P$3:$P$1000)</f>
        <v>0</v>
      </c>
      <c r="Q67" s="205">
        <f>SUMIF('6'!$A$3:$A$500,'TOTAL FEED'!$J67,'6'!$P$3:$P$1000)</f>
        <v>0</v>
      </c>
      <c r="R67" s="205">
        <f>SUMIF('7'!$A$3:$A$500,'TOTAL FEED'!$J67,'7'!$P$3:$P$1000)</f>
        <v>0</v>
      </c>
      <c r="S67" s="205">
        <f>SUMIF('8'!$A$3:$A$500,'TOTAL FEED'!$J67,'8'!$P$3:$P$1000)</f>
        <v>0</v>
      </c>
      <c r="T67" s="205">
        <f>SUMIF('9'!$A$3:$A$500,'TOTAL FEED'!$J67,'9'!$P$3:$P$1000)</f>
        <v>0</v>
      </c>
      <c r="U67" s="205">
        <f>SUMIF('10'!$A$3:$A$500,'TOTAL FEED'!$J67,'10'!$P$3:$P$1000)</f>
        <v>0</v>
      </c>
      <c r="V67" s="205">
        <f>SUMIF('11'!$A$3:$A$500,'TOTAL FEED'!$J67,'11'!$P$3:$P$1000)</f>
        <v>0</v>
      </c>
      <c r="W67" s="205">
        <f>SUMIF('12'!$A$3:$A$500,'TOTAL FEED'!$J67,'12'!$P$3:$P$1000)</f>
        <v>0</v>
      </c>
      <c r="X67" s="205">
        <f>SUMIF('13'!$A$3:$A$500,'TOTAL FEED'!$J67,'13'!$P$3:$P$1000)</f>
        <v>0</v>
      </c>
      <c r="Y67" s="272">
        <f>SUMIF('14'!$A$3:$A$500,'TOTAL FEED'!$J67,'14'!$P$3:$P$1000)</f>
        <v>0</v>
      </c>
      <c r="Z67" s="205">
        <f>SUMIF('15'!$A$3:$A$500,'TOTAL FEED'!$J67,'15'!$P$3:$P$1000)</f>
        <v>0</v>
      </c>
      <c r="AA67" s="205">
        <f>SUMIF('16'!$A$3:$A$500,'TOTAL FEED'!$J67,'16'!$P$3:$P$1000)</f>
        <v>0</v>
      </c>
      <c r="AB67" s="205">
        <f>SUMIF('17'!$A$3:$A$500,'TOTAL FEED'!$J67,'17'!$P$3:$P$1000)</f>
        <v>0</v>
      </c>
      <c r="AC67" s="205">
        <f>SUMIF('18'!$A$3:$A$500,'TOTAL FEED'!$J67,'18'!$P$3:$P$1000)</f>
        <v>0</v>
      </c>
      <c r="AD67" s="205">
        <f>SUMIF('19'!$A$3:$A$500,'TOTAL FEED'!$J67,'19'!$P$3:$P$1000)</f>
        <v>0</v>
      </c>
      <c r="AE67" s="205">
        <f>SUMIF('20'!$A$3:$A$500,'TOTAL FEED'!$J67,'20'!$P$3:$P$1000)</f>
        <v>0</v>
      </c>
      <c r="AF67" s="205">
        <f>SUMIF('21'!$A$3:$A$500,'TOTAL FEED'!$J67,'21'!$P$3:$P$1000)</f>
        <v>0</v>
      </c>
      <c r="AG67" s="205">
        <f>SUMIF('22'!$A$3:$A$500,'TOTAL FEED'!$J67,'22'!$P$3:$P$1000)</f>
        <v>0</v>
      </c>
      <c r="AH67" s="205">
        <f>SUMIF('23'!$A$3:$A$500,'TOTAL FEED'!$J67,'23'!$P$3:$P$1000)</f>
        <v>0</v>
      </c>
      <c r="AI67" s="205">
        <f>SUMIF('24'!$A$3:$A$500,'TOTAL FEED'!$J67,'24'!$P$3:$P$1000)</f>
        <v>0</v>
      </c>
      <c r="AJ67" s="205">
        <f>SUMIF('25'!$A$3:$A$500,'TOTAL FEED'!$J67,'25'!$P$3:$P$1000)</f>
        <v>0</v>
      </c>
      <c r="AK67" s="205">
        <f>SUMIF('26'!$A$3:$A$500,'TOTAL FEED'!$J67,'26'!$P$3:$P$1000)</f>
        <v>0</v>
      </c>
      <c r="AL67" s="205">
        <f>SUMIF('27'!$A$3:$A$500,'TOTAL FEED'!$J67,'27'!$P$3:$P$1000)</f>
        <v>0</v>
      </c>
      <c r="AM67" s="205">
        <f>SUMIF('28'!$A$3:$A$500,'TOTAL FEED'!$J67,'28'!$P$3:$P$1000)</f>
        <v>0</v>
      </c>
      <c r="AN67" s="205">
        <f>SUMIF('29'!$A$3:$A$500,'TOTAL FEED'!$J67,'29'!$P$3:$P$1000)</f>
        <v>0</v>
      </c>
      <c r="AO67" s="205">
        <f>SUMIF('30'!$A$3:$A$500,'TOTAL FEED'!$J67,'30'!$P$3:$P$1000)</f>
        <v>0</v>
      </c>
      <c r="AP67" s="205">
        <f>SUMIF('31'!$A$3:$A$500,'TOTAL FEED'!$J67,'31'!$P$3:$P$1000)</f>
        <v>0</v>
      </c>
      <c r="AQ67" s="50">
        <f t="shared" si="3"/>
        <v>0</v>
      </c>
      <c r="AS67">
        <v>8</v>
      </c>
      <c r="AT67">
        <f>SUMIF('PHAN LOAI'!$Q$5:$Q$410,K67,'PHAN LOAI'!$D$5:$D$410)</f>
        <v>0</v>
      </c>
      <c r="AU67">
        <f>SUMIF('SAN LUONG'!$AL$4:$AL$311,K67,'SAN LUONG'!$AJ$4:$AJ$311)</f>
        <v>0</v>
      </c>
      <c r="AV67">
        <f t="shared" si="6"/>
        <v>0</v>
      </c>
      <c r="AW67">
        <f>IF(COUNTIF('PHAN LOAI'!C:C, E67) &gt; 0, 1, 0)</f>
        <v>1</v>
      </c>
      <c r="AX67">
        <f>IF(COUNTIF('SAN LUONG'!D:D, E67) &gt; 0, 1, 0)</f>
        <v>1</v>
      </c>
    </row>
    <row r="68" spans="2:50" ht="15.75" x14ac:dyDescent="0.25">
      <c r="B68" s="5">
        <v>44</v>
      </c>
      <c r="C68" s="77"/>
      <c r="D68" s="77"/>
      <c r="E68" s="73"/>
      <c r="F68" s="7"/>
      <c r="G68" s="15">
        <v>0</v>
      </c>
      <c r="H68" s="4"/>
      <c r="I68" s="9"/>
      <c r="J68" s="15" t="str">
        <f t="shared" si="4"/>
        <v>0</v>
      </c>
      <c r="K68" s="15" t="str">
        <f t="shared" si="5"/>
        <v/>
      </c>
      <c r="L68" s="205">
        <f>SUMIF('1'!$A$3:$A$500,'TOTAL FEED'!$J68,'1'!$P$3:$P$1000)</f>
        <v>0</v>
      </c>
      <c r="M68" s="205">
        <f>SUMIF('2'!$A$3:$A$500,'TOTAL FEED'!$J68,'2'!$P$3:$P$1000)</f>
        <v>0</v>
      </c>
      <c r="N68" s="258">
        <f>SUMIF('3'!$A$3:$A$500,'TOTAL FEED'!$J68,'3'!$P$3:$P$1000)</f>
        <v>0</v>
      </c>
      <c r="O68" s="205">
        <f>SUMIF('4'!$A$3:$A$500,'TOTAL FEED'!$J68,'4'!$P$3:$P$1000)</f>
        <v>0</v>
      </c>
      <c r="P68" s="205">
        <f>SUMIF('5'!$A$3:$A$500,'TOTAL FEED'!$J68,'5'!$P$3:$P$1000)</f>
        <v>0</v>
      </c>
      <c r="Q68" s="205">
        <f>SUMIF('6'!$A$3:$A$500,'TOTAL FEED'!$J68,'6'!$P$3:$P$1000)</f>
        <v>0</v>
      </c>
      <c r="R68" s="205">
        <f>SUMIF('7'!$A$3:$A$500,'TOTAL FEED'!$J68,'7'!$P$3:$P$1000)</f>
        <v>0</v>
      </c>
      <c r="S68" s="205">
        <f>SUMIF('8'!$A$3:$A$500,'TOTAL FEED'!$J68,'8'!$P$3:$P$1000)</f>
        <v>0</v>
      </c>
      <c r="T68" s="205">
        <f>SUMIF('9'!$A$3:$A$500,'TOTAL FEED'!$J68,'9'!$P$3:$P$1000)</f>
        <v>0</v>
      </c>
      <c r="U68" s="205">
        <f>SUMIF('10'!$A$3:$A$500,'TOTAL FEED'!$J68,'10'!$P$3:$P$1000)</f>
        <v>0</v>
      </c>
      <c r="V68" s="205">
        <f>SUMIF('11'!$A$3:$A$500,'TOTAL FEED'!$J68,'11'!$P$3:$P$1000)</f>
        <v>0</v>
      </c>
      <c r="W68" s="205">
        <f>SUMIF('12'!$A$3:$A$500,'TOTAL FEED'!$J68,'12'!$P$3:$P$1000)</f>
        <v>0</v>
      </c>
      <c r="X68" s="205">
        <f>SUMIF('13'!$A$3:$A$500,'TOTAL FEED'!$J68,'13'!$P$3:$P$1000)</f>
        <v>0</v>
      </c>
      <c r="Y68" s="272">
        <f>SUMIF('14'!$A$3:$A$500,'TOTAL FEED'!$J68,'14'!$P$3:$P$1000)</f>
        <v>0</v>
      </c>
      <c r="Z68" s="205">
        <f>SUMIF('15'!$A$3:$A$500,'TOTAL FEED'!$J68,'15'!$P$3:$P$1000)</f>
        <v>0</v>
      </c>
      <c r="AA68" s="205">
        <f>SUMIF('16'!$A$3:$A$500,'TOTAL FEED'!$J68,'16'!$P$3:$P$1000)</f>
        <v>0</v>
      </c>
      <c r="AB68" s="205">
        <f>SUMIF('17'!$A$3:$A$500,'TOTAL FEED'!$J68,'17'!$P$3:$P$1000)</f>
        <v>0</v>
      </c>
      <c r="AC68" s="205">
        <f>SUMIF('18'!$A$3:$A$500,'TOTAL FEED'!$J68,'18'!$P$3:$P$1000)</f>
        <v>0</v>
      </c>
      <c r="AD68" s="205">
        <f>SUMIF('19'!$A$3:$A$500,'TOTAL FEED'!$J68,'19'!$P$3:$P$1000)</f>
        <v>0</v>
      </c>
      <c r="AE68" s="205">
        <f>SUMIF('20'!$A$3:$A$500,'TOTAL FEED'!$J68,'20'!$P$3:$P$1000)</f>
        <v>0</v>
      </c>
      <c r="AF68" s="205">
        <f>SUMIF('21'!$A$3:$A$500,'TOTAL FEED'!$J68,'21'!$P$3:$P$1000)</f>
        <v>0</v>
      </c>
      <c r="AG68" s="205">
        <f>SUMIF('22'!$A$3:$A$500,'TOTAL FEED'!$J68,'22'!$P$3:$P$1000)</f>
        <v>0</v>
      </c>
      <c r="AH68" s="205">
        <f>SUMIF('23'!$A$3:$A$500,'TOTAL FEED'!$J68,'23'!$P$3:$P$1000)</f>
        <v>0</v>
      </c>
      <c r="AI68" s="205">
        <f>SUMIF('24'!$A$3:$A$500,'TOTAL FEED'!$J68,'24'!$P$3:$P$1000)</f>
        <v>0</v>
      </c>
      <c r="AJ68" s="205">
        <f>SUMIF('25'!$A$3:$A$500,'TOTAL FEED'!$J68,'25'!$P$3:$P$1000)</f>
        <v>0</v>
      </c>
      <c r="AK68" s="205">
        <f>SUMIF('26'!$A$3:$A$500,'TOTAL FEED'!$J68,'26'!$P$3:$P$1000)</f>
        <v>0</v>
      </c>
      <c r="AL68" s="205">
        <f>SUMIF('27'!$A$3:$A$500,'TOTAL FEED'!$J68,'27'!$P$3:$P$1000)</f>
        <v>0</v>
      </c>
      <c r="AM68" s="205">
        <f>SUMIF('28'!$A$3:$A$500,'TOTAL FEED'!$J68,'28'!$P$3:$P$1000)</f>
        <v>0</v>
      </c>
      <c r="AN68" s="205">
        <f>SUMIF('29'!$A$3:$A$500,'TOTAL FEED'!$J68,'29'!$P$3:$P$1000)</f>
        <v>0</v>
      </c>
      <c r="AO68" s="205">
        <f>SUMIF('30'!$A$3:$A$500,'TOTAL FEED'!$J68,'30'!$P$3:$P$1000)</f>
        <v>0</v>
      </c>
      <c r="AP68" s="205">
        <f>SUMIF('31'!$A$3:$A$500,'TOTAL FEED'!$J68,'31'!$P$3:$P$1000)</f>
        <v>0</v>
      </c>
      <c r="AQ68" s="50">
        <f t="shared" si="3"/>
        <v>0</v>
      </c>
      <c r="AS68">
        <v>8</v>
      </c>
      <c r="AT68">
        <f>SUMIF('PHAN LOAI'!$Q$5:$Q$410,K68,'PHAN LOAI'!$D$5:$D$410)</f>
        <v>0</v>
      </c>
      <c r="AU68">
        <f>SUMIF('SAN LUONG'!$AL$4:$AL$311,K68,'SAN LUONG'!$AJ$4:$AJ$311)</f>
        <v>0</v>
      </c>
      <c r="AV68">
        <f t="shared" si="6"/>
        <v>0</v>
      </c>
      <c r="AW68">
        <f>IF(COUNTIF('PHAN LOAI'!C:C, E68) &gt; 0, 1, 0)</f>
        <v>0</v>
      </c>
      <c r="AX68">
        <f>IF(COUNTIF('SAN LUONG'!D:D, E68) &gt; 0, 1, 0)</f>
        <v>1</v>
      </c>
    </row>
    <row r="69" spans="2:50" s="147" customFormat="1" ht="15.75" x14ac:dyDescent="0.25">
      <c r="B69" s="159"/>
      <c r="C69" s="147" t="s">
        <v>631</v>
      </c>
      <c r="D69" s="147" t="s">
        <v>631</v>
      </c>
      <c r="E69" s="160">
        <v>320008</v>
      </c>
      <c r="F69" s="161">
        <v>2.5</v>
      </c>
      <c r="G69" s="162">
        <v>25</v>
      </c>
      <c r="H69" s="147" t="s">
        <v>631</v>
      </c>
      <c r="I69" s="163"/>
      <c r="J69" s="15" t="str">
        <f t="shared" si="4"/>
        <v>552SX25</v>
      </c>
      <c r="K69" s="15" t="str">
        <f t="shared" si="5"/>
        <v>552SX320008</v>
      </c>
      <c r="L69" s="205">
        <f>SUMIF('1'!$A$3:$A$500,'TOTAL FEED'!$J69,'1'!$P$3:$P$1000)</f>
        <v>0</v>
      </c>
      <c r="M69" s="205">
        <f>SUMIF('2'!$A$3:$A$500,'TOTAL FEED'!$J69,'2'!$P$3:$P$1000)</f>
        <v>32825</v>
      </c>
      <c r="N69" s="258">
        <f>SUMIF('3'!$A$3:$A$500,'TOTAL FEED'!$J69,'3'!$P$3:$P$1000)</f>
        <v>0</v>
      </c>
      <c r="O69" s="205">
        <f>SUMIF('4'!$A$3:$A$500,'TOTAL FEED'!$J69,'4'!$P$3:$P$1000)</f>
        <v>8625</v>
      </c>
      <c r="P69" s="205">
        <f>SUMIF('5'!$A$3:$A$500,'TOTAL FEED'!$J69,'5'!$P$3:$P$1000)</f>
        <v>15850</v>
      </c>
      <c r="Q69" s="205">
        <f>SUMIF('6'!$A$3:$A$500,'TOTAL FEED'!$J69,'6'!$P$3:$P$1000)</f>
        <v>0</v>
      </c>
      <c r="R69" s="205">
        <f>SUMIF('7'!$A$3:$A$500,'TOTAL FEED'!$J69,'7'!$P$3:$P$1000)</f>
        <v>0</v>
      </c>
      <c r="S69" s="205">
        <f>SUMIF('8'!$A$3:$A$500,'TOTAL FEED'!$J69,'8'!$P$3:$P$1000)</f>
        <v>0</v>
      </c>
      <c r="T69" s="205">
        <f>SUMIF('9'!$A$3:$A$500,'TOTAL FEED'!$J69,'9'!$P$3:$P$1000)</f>
        <v>0</v>
      </c>
      <c r="U69" s="258">
        <f>SUMIF('10'!$A$3:$A$500,'TOTAL FEED'!$J69,'10'!$P$3:$P$1000)</f>
        <v>10000</v>
      </c>
      <c r="V69" s="205">
        <f>SUMIF('11'!$A$3:$A$500,'TOTAL FEED'!$J69,'11'!$P$3:$P$1000)</f>
        <v>37625</v>
      </c>
      <c r="W69" s="205">
        <f>SUMIF('12'!$A$3:$A$500,'TOTAL FEED'!$J69,'12'!$P$3:$P$1000)</f>
        <v>39675</v>
      </c>
      <c r="X69" s="205">
        <f>SUMIF('13'!$A$3:$A$500,'TOTAL FEED'!$J69,'13'!$P$3:$P$1000)</f>
        <v>0</v>
      </c>
      <c r="Y69" s="272">
        <f>SUMIF('14'!$A$3:$A$500,'TOTAL FEED'!$J69,'14'!$P$3:$P$1000)</f>
        <v>0</v>
      </c>
      <c r="Z69" s="205">
        <f>SUMIF('15'!$A$3:$A$500,'TOTAL FEED'!$J69,'15'!$P$3:$P$1000)</f>
        <v>0</v>
      </c>
      <c r="AA69" s="205">
        <f>SUMIF('16'!$A$3:$A$500,'TOTAL FEED'!$J69,'16'!$P$3:$P$1000)</f>
        <v>0</v>
      </c>
      <c r="AB69" s="258">
        <f>SUMIF('17'!$A$3:$A$500,'TOTAL FEED'!$J69,'17'!$P$3:$P$1000)</f>
        <v>0</v>
      </c>
      <c r="AC69" s="205">
        <f>SUMIF('18'!$A$3:$A$500,'TOTAL FEED'!$J69,'18'!$P$3:$P$1000)</f>
        <v>0</v>
      </c>
      <c r="AD69" s="205">
        <f>SUMIF('19'!$A$3:$A$500,'TOTAL FEED'!$J69,'19'!$P$3:$P$1000)</f>
        <v>0</v>
      </c>
      <c r="AE69" s="205">
        <f>SUMIF('20'!$A$3:$A$500,'TOTAL FEED'!$J69,'20'!$P$3:$P$1000)</f>
        <v>0</v>
      </c>
      <c r="AF69" s="205">
        <f>SUMIF('21'!$A$3:$A$500,'TOTAL FEED'!$J69,'21'!$P$3:$P$1000)</f>
        <v>0</v>
      </c>
      <c r="AG69" s="205">
        <f>SUMIF('22'!$A$3:$A$500,'TOTAL FEED'!$J69,'22'!$P$3:$P$1000)</f>
        <v>0</v>
      </c>
      <c r="AH69" s="205">
        <f>SUMIF('23'!$A$3:$A$500,'TOTAL FEED'!$J69,'23'!$P$3:$P$1000)</f>
        <v>0</v>
      </c>
      <c r="AI69" s="205">
        <f>SUMIF('24'!$A$3:$A$500,'TOTAL FEED'!$J69,'24'!$P$3:$P$1000)</f>
        <v>0</v>
      </c>
      <c r="AJ69" s="205">
        <f>SUMIF('25'!$A$3:$A$500,'TOTAL FEED'!$J69,'25'!$P$3:$P$1000)</f>
        <v>0</v>
      </c>
      <c r="AK69" s="205">
        <f>SUMIF('26'!$A$3:$A$500,'TOTAL FEED'!$J69,'26'!$P$3:$P$1000)</f>
        <v>0</v>
      </c>
      <c r="AL69" s="205">
        <f>SUMIF('27'!$A$3:$A$500,'TOTAL FEED'!$J69,'27'!$P$3:$P$1000)</f>
        <v>0</v>
      </c>
      <c r="AM69" s="205">
        <f>SUMIF('28'!$A$3:$A$500,'TOTAL FEED'!$J69,'28'!$P$3:$P$1000)</f>
        <v>0</v>
      </c>
      <c r="AN69" s="205">
        <f>SUMIF('29'!$A$3:$A$500,'TOTAL FEED'!$J69,'29'!$P$3:$P$1000)</f>
        <v>0</v>
      </c>
      <c r="AO69" s="205">
        <f>SUMIF('30'!$A$3:$A$500,'TOTAL FEED'!$J69,'30'!$P$3:$P$1000)</f>
        <v>0</v>
      </c>
      <c r="AP69" s="205">
        <f>SUMIF('31'!$A$3:$A$500,'TOTAL FEED'!$J69,'31'!$P$3:$P$1000)</f>
        <v>0</v>
      </c>
      <c r="AQ69" s="146">
        <f t="shared" si="3"/>
        <v>144600</v>
      </c>
      <c r="AR69">
        <v>1</v>
      </c>
      <c r="AS69">
        <v>8</v>
      </c>
      <c r="AT69">
        <f>SUMIF('PHAN LOAI'!$Q$5:$Q$410,K69,'PHAN LOAI'!$D$5:$D$410)</f>
        <v>144600</v>
      </c>
      <c r="AU69">
        <f>SUMIF('SAN LUONG'!$AL$4:$AL$311,K69,'SAN LUONG'!$AJ$4:$AJ$311)</f>
        <v>144600</v>
      </c>
      <c r="AV69">
        <f t="shared" si="6"/>
        <v>289200</v>
      </c>
      <c r="AW69">
        <f>IF(COUNTIF('PHAN LOAI'!C:C, E69) &gt; 0, 1, 0)</f>
        <v>1</v>
      </c>
      <c r="AX69">
        <f>IF(COUNTIF('SAN LUONG'!D:D, E69) &gt; 0, 1, 0)</f>
        <v>1</v>
      </c>
    </row>
    <row r="70" spans="2:50" s="147" customFormat="1" ht="15.75" x14ac:dyDescent="0.25">
      <c r="B70" s="171"/>
      <c r="C70" s="172" t="s">
        <v>303</v>
      </c>
      <c r="D70" s="172" t="s">
        <v>303</v>
      </c>
      <c r="E70" s="173">
        <v>321018</v>
      </c>
      <c r="F70" s="174">
        <v>2.5</v>
      </c>
      <c r="G70" s="175">
        <v>25</v>
      </c>
      <c r="H70" s="172" t="s">
        <v>303</v>
      </c>
      <c r="I70" s="176"/>
      <c r="J70" s="15" t="str">
        <f t="shared" si="4"/>
        <v>552MX25</v>
      </c>
      <c r="K70" s="15" t="str">
        <f t="shared" si="5"/>
        <v>552MX321018</v>
      </c>
      <c r="L70" s="205">
        <f>SUMIF('1'!$A$3:$A$500,'TOTAL FEED'!$J70,'1'!$P$3:$P$1000)</f>
        <v>0</v>
      </c>
      <c r="M70" s="205">
        <f>SUMIF('2'!$A$3:$A$500,'TOTAL FEED'!$J70,'2'!$P$3:$P$1000)</f>
        <v>0</v>
      </c>
      <c r="N70" s="258">
        <f>SUMIF('3'!$A$3:$A$500,'TOTAL FEED'!$J70,'3'!$P$3:$P$1000)</f>
        <v>0</v>
      </c>
      <c r="O70" s="205">
        <f>SUMIF('4'!$A$3:$A$500,'TOTAL FEED'!$J70,'4'!$P$3:$P$1000)</f>
        <v>8700</v>
      </c>
      <c r="P70" s="205">
        <f>SUMIF('5'!$A$3:$A$500,'TOTAL FEED'!$J70,'5'!$P$3:$P$1000)</f>
        <v>0</v>
      </c>
      <c r="Q70" s="205">
        <f>SUMIF('6'!$A$3:$A$500,'TOTAL FEED'!$J70,'6'!$P$3:$P$1000)</f>
        <v>0</v>
      </c>
      <c r="R70" s="205">
        <f>SUMIF('7'!$A$3:$A$500,'TOTAL FEED'!$J70,'7'!$P$3:$P$1000)</f>
        <v>0</v>
      </c>
      <c r="S70" s="205">
        <f>SUMIF('8'!$A$3:$A$500,'TOTAL FEED'!$J70,'8'!$P$3:$P$1000)</f>
        <v>0</v>
      </c>
      <c r="T70" s="205">
        <f>SUMIF('9'!$A$3:$A$500,'TOTAL FEED'!$J70,'9'!$P$3:$P$1000)</f>
        <v>0</v>
      </c>
      <c r="U70" s="258">
        <f>SUMIF('10'!$A$3:$A$500,'TOTAL FEED'!$J70,'10'!$P$3:$P$1000)</f>
        <v>0</v>
      </c>
      <c r="V70" s="205">
        <f>SUMIF('11'!$A$3:$A$500,'TOTAL FEED'!$J70,'11'!$P$3:$P$1000)</f>
        <v>0</v>
      </c>
      <c r="W70" s="205">
        <f>SUMIF('12'!$A$3:$A$500,'TOTAL FEED'!$J70,'12'!$P$3:$P$1000)</f>
        <v>0</v>
      </c>
      <c r="X70" s="205">
        <f>SUMIF('13'!$A$3:$A$500,'TOTAL FEED'!$J70,'13'!$P$3:$P$1000)</f>
        <v>0</v>
      </c>
      <c r="Y70" s="272">
        <f>SUMIF('14'!$A$3:$A$500,'TOTAL FEED'!$J70,'14'!$P$3:$P$1000)</f>
        <v>0</v>
      </c>
      <c r="Z70" s="205">
        <f>SUMIF('15'!$A$3:$A$500,'TOTAL FEED'!$J70,'15'!$P$3:$P$1000)</f>
        <v>7075</v>
      </c>
      <c r="AA70" s="205">
        <f>SUMIF('16'!$A$3:$A$500,'TOTAL FEED'!$J70,'16'!$P$3:$P$1000)</f>
        <v>0</v>
      </c>
      <c r="AB70" s="258">
        <f>SUMIF('17'!$A$3:$A$500,'TOTAL FEED'!$J70,'17'!$P$3:$P$1000)</f>
        <v>0</v>
      </c>
      <c r="AC70" s="205">
        <f>SUMIF('18'!$A$3:$A$500,'TOTAL FEED'!$J70,'18'!$P$3:$P$1000)</f>
        <v>0</v>
      </c>
      <c r="AD70" s="205">
        <f>SUMIF('19'!$A$3:$A$500,'TOTAL FEED'!$J70,'19'!$P$3:$P$1000)</f>
        <v>0</v>
      </c>
      <c r="AE70" s="205">
        <f>SUMIF('20'!$A$3:$A$500,'TOTAL FEED'!$J70,'20'!$P$3:$P$1000)</f>
        <v>0</v>
      </c>
      <c r="AF70" s="205">
        <f>SUMIF('21'!$A$3:$A$500,'TOTAL FEED'!$J70,'21'!$P$3:$P$1000)</f>
        <v>0</v>
      </c>
      <c r="AG70" s="205">
        <f>SUMIF('22'!$A$3:$A$500,'TOTAL FEED'!$J70,'22'!$P$3:$P$1000)</f>
        <v>0</v>
      </c>
      <c r="AH70" s="205">
        <f>SUMIF('23'!$A$3:$A$500,'TOTAL FEED'!$J70,'23'!$P$3:$P$1000)</f>
        <v>0</v>
      </c>
      <c r="AI70" s="205">
        <f>SUMIF('24'!$A$3:$A$500,'TOTAL FEED'!$J70,'24'!$P$3:$P$1000)</f>
        <v>0</v>
      </c>
      <c r="AJ70" s="205">
        <f>SUMIF('25'!$A$3:$A$500,'TOTAL FEED'!$J70,'25'!$P$3:$P$1000)</f>
        <v>0</v>
      </c>
      <c r="AK70" s="205">
        <f>SUMIF('26'!$A$3:$A$500,'TOTAL FEED'!$J70,'26'!$P$3:$P$1000)</f>
        <v>0</v>
      </c>
      <c r="AL70" s="205">
        <f>SUMIF('27'!$A$3:$A$500,'TOTAL FEED'!$J70,'27'!$P$3:$P$1000)</f>
        <v>0</v>
      </c>
      <c r="AM70" s="205">
        <f>SUMIF('28'!$A$3:$A$500,'TOTAL FEED'!$J70,'28'!$P$3:$P$1000)</f>
        <v>0</v>
      </c>
      <c r="AN70" s="205">
        <f>SUMIF('29'!$A$3:$A$500,'TOTAL FEED'!$J70,'29'!$P$3:$P$1000)</f>
        <v>0</v>
      </c>
      <c r="AO70" s="205">
        <f>SUMIF('30'!$A$3:$A$500,'TOTAL FEED'!$J70,'30'!$P$3:$P$1000)</f>
        <v>0</v>
      </c>
      <c r="AP70" s="205">
        <f>SUMIF('31'!$A$3:$A$500,'TOTAL FEED'!$J70,'31'!$P$3:$P$1000)</f>
        <v>0</v>
      </c>
      <c r="AQ70" s="146">
        <f t="shared" si="3"/>
        <v>15775</v>
      </c>
      <c r="AR70">
        <v>1</v>
      </c>
      <c r="AS70">
        <v>8</v>
      </c>
      <c r="AT70">
        <f>SUMIF('PHAN LOAI'!$Q$5:$Q$410,K70,'PHAN LOAI'!$D$5:$D$410)</f>
        <v>15775</v>
      </c>
      <c r="AU70">
        <f>SUMIF('SAN LUONG'!$AL$4:$AL$311,K70,'SAN LUONG'!$AJ$4:$AJ$311)</f>
        <v>15775</v>
      </c>
      <c r="AV70">
        <f t="shared" si="6"/>
        <v>31550</v>
      </c>
      <c r="AW70">
        <f>IF(COUNTIF('PHAN LOAI'!C:C, E70) &gt; 0, 1, 0)</f>
        <v>1</v>
      </c>
      <c r="AX70">
        <f>IF(COUNTIF('SAN LUONG'!D:D, E70) &gt; 0, 1, 0)</f>
        <v>1</v>
      </c>
    </row>
    <row r="71" spans="2:50" ht="15.75" x14ac:dyDescent="0.25">
      <c r="B71" s="164">
        <v>45</v>
      </c>
      <c r="C71" s="204">
        <v>553</v>
      </c>
      <c r="D71" s="204">
        <v>553</v>
      </c>
      <c r="E71" s="166" t="s">
        <v>304</v>
      </c>
      <c r="F71" s="167">
        <v>3.5</v>
      </c>
      <c r="G71" s="168">
        <v>25</v>
      </c>
      <c r="H71" s="169">
        <v>553</v>
      </c>
      <c r="I71" s="170"/>
      <c r="J71" s="15" t="str">
        <f t="shared" si="4"/>
        <v>55325</v>
      </c>
      <c r="K71" s="15" t="str">
        <f t="shared" si="5"/>
        <v>553332301</v>
      </c>
      <c r="L71" s="205">
        <f>SUMIF('1'!$A$3:$A$500,'TOTAL FEED'!$J71,'1'!$P$3:$P$1000)</f>
        <v>0</v>
      </c>
      <c r="M71" s="205">
        <f>SUMIF('2'!$A$3:$A$500,'TOTAL FEED'!$J71,'2'!$P$3:$P$1000)</f>
        <v>0</v>
      </c>
      <c r="N71" s="258">
        <f>SUMIF('3'!$A$3:$A$500,'TOTAL FEED'!$J71,'3'!$P$3:$P$1000)</f>
        <v>0</v>
      </c>
      <c r="O71" s="205">
        <f>SUMIF('4'!$A$3:$A$500,'TOTAL FEED'!$J71,'4'!$P$3:$P$1000)</f>
        <v>29475</v>
      </c>
      <c r="P71" s="205">
        <f>SUMIF('5'!$A$3:$A$500,'TOTAL FEED'!$J71,'5'!$P$3:$P$1000)</f>
        <v>0</v>
      </c>
      <c r="Q71" s="205">
        <f>SUMIF('6'!$A$3:$A$500,'TOTAL FEED'!$J71,'6'!$P$3:$P$1000)</f>
        <v>0</v>
      </c>
      <c r="R71" s="205">
        <f>SUMIF('7'!$A$3:$A$500,'TOTAL FEED'!$J71,'7'!$P$3:$P$1000)</f>
        <v>0</v>
      </c>
      <c r="S71" s="205">
        <f>SUMIF('8'!$A$3:$A$500,'TOTAL FEED'!$J71,'8'!$P$3:$P$1000)</f>
        <v>30250</v>
      </c>
      <c r="T71" s="205">
        <f>SUMIF('9'!$A$3:$A$500,'TOTAL FEED'!$J71,'9'!$P$3:$P$1000)</f>
        <v>0</v>
      </c>
      <c r="U71" s="258">
        <f>SUMIF('10'!$A$3:$A$500,'TOTAL FEED'!$J71,'10'!$P$3:$P$1000)</f>
        <v>0</v>
      </c>
      <c r="V71" s="205">
        <f>SUMIF('11'!$A$3:$A$500,'TOTAL FEED'!$J71,'11'!$P$3:$P$1000)</f>
        <v>33250</v>
      </c>
      <c r="W71" s="205">
        <f>SUMIF('12'!$A$3:$A$500,'TOTAL FEED'!$J71,'12'!$P$3:$P$1000)</f>
        <v>0</v>
      </c>
      <c r="X71" s="205">
        <f>SUMIF('13'!$A$3:$A$500,'TOTAL FEED'!$J71,'13'!$P$3:$P$1000)</f>
        <v>59350</v>
      </c>
      <c r="Y71" s="272">
        <f>SUMIF('14'!$A$3:$A$500,'TOTAL FEED'!$J71,'14'!$P$3:$P$1000)</f>
        <v>0</v>
      </c>
      <c r="Z71" s="205">
        <f>SUMIF('15'!$A$3:$A$500,'TOTAL FEED'!$J71,'15'!$P$3:$P$1000)</f>
        <v>0</v>
      </c>
      <c r="AA71" s="205">
        <f>SUMIF('16'!$A$3:$A$500,'TOTAL FEED'!$J71,'16'!$P$3:$P$1000)</f>
        <v>0</v>
      </c>
      <c r="AB71" s="258">
        <f>SUMIF('17'!$A$3:$A$500,'TOTAL FEED'!$J71,'17'!$P$3:$P$1000)</f>
        <v>0</v>
      </c>
      <c r="AC71" s="205">
        <f>SUMIF('18'!$A$3:$A$500,'TOTAL FEED'!$J71,'18'!$P$3:$P$1000)</f>
        <v>0</v>
      </c>
      <c r="AD71" s="205">
        <f>SUMIF('19'!$A$3:$A$500,'TOTAL FEED'!$J71,'19'!$P$3:$P$1000)</f>
        <v>0</v>
      </c>
      <c r="AE71" s="205">
        <f>SUMIF('20'!$A$3:$A$500,'TOTAL FEED'!$J71,'20'!$P$3:$P$1000)</f>
        <v>0</v>
      </c>
      <c r="AF71" s="205">
        <f>SUMIF('21'!$A$3:$A$500,'TOTAL FEED'!$J71,'21'!$P$3:$P$1000)</f>
        <v>0</v>
      </c>
      <c r="AG71" s="205">
        <f>SUMIF('22'!$A$3:$A$500,'TOTAL FEED'!$J71,'22'!$P$3:$P$1000)</f>
        <v>0</v>
      </c>
      <c r="AH71" s="205">
        <f>SUMIF('23'!$A$3:$A$500,'TOTAL FEED'!$J71,'23'!$P$3:$P$1000)</f>
        <v>0</v>
      </c>
      <c r="AI71" s="205">
        <f>SUMIF('24'!$A$3:$A$500,'TOTAL FEED'!$J71,'24'!$P$3:$P$1000)</f>
        <v>0</v>
      </c>
      <c r="AJ71" s="205">
        <f>SUMIF('25'!$A$3:$A$500,'TOTAL FEED'!$J71,'25'!$P$3:$P$1000)</f>
        <v>0</v>
      </c>
      <c r="AK71" s="205">
        <f>SUMIF('26'!$A$3:$A$500,'TOTAL FEED'!$J71,'26'!$P$3:$P$1000)</f>
        <v>0</v>
      </c>
      <c r="AL71" s="205">
        <f>SUMIF('27'!$A$3:$A$500,'TOTAL FEED'!$J71,'27'!$P$3:$P$1000)</f>
        <v>0</v>
      </c>
      <c r="AM71" s="205">
        <f>SUMIF('28'!$A$3:$A$500,'TOTAL FEED'!$J71,'28'!$P$3:$P$1000)</f>
        <v>0</v>
      </c>
      <c r="AN71" s="205">
        <f>SUMIF('29'!$A$3:$A$500,'TOTAL FEED'!$J71,'29'!$P$3:$P$1000)</f>
        <v>0</v>
      </c>
      <c r="AO71" s="205">
        <f>SUMIF('30'!$A$3:$A$500,'TOTAL FEED'!$J71,'30'!$P$3:$P$1000)</f>
        <v>0</v>
      </c>
      <c r="AP71" s="205">
        <f>SUMIF('31'!$A$3:$A$500,'TOTAL FEED'!$J71,'31'!$P$3:$P$1000)</f>
        <v>0</v>
      </c>
      <c r="AQ71" s="50">
        <f t="shared" si="3"/>
        <v>152325</v>
      </c>
      <c r="AR71">
        <v>1</v>
      </c>
      <c r="AS71">
        <v>8</v>
      </c>
      <c r="AT71">
        <f>SUMIF('PHAN LOAI'!$Q$5:$Q$410,K71,'PHAN LOAI'!$D$5:$D$410)</f>
        <v>152325</v>
      </c>
      <c r="AU71">
        <f>SUMIF('SAN LUONG'!$AL$4:$AL$311,K71,'SAN LUONG'!$AJ$4:$AJ$311)</f>
        <v>194575</v>
      </c>
      <c r="AV71">
        <f t="shared" si="6"/>
        <v>346900</v>
      </c>
      <c r="AW71">
        <f>IF(COUNTIF('PHAN LOAI'!C:C, E71) &gt; 0, 1, 0)</f>
        <v>1</v>
      </c>
      <c r="AX71">
        <f>IF(COUNTIF('SAN LUONG'!D:D, E71) &gt; 0, 1, 0)</f>
        <v>1</v>
      </c>
    </row>
    <row r="72" spans="2:50" ht="15.75" x14ac:dyDescent="0.25">
      <c r="B72" s="5">
        <v>46</v>
      </c>
      <c r="C72" s="6" t="s">
        <v>41</v>
      </c>
      <c r="D72" s="6" t="s">
        <v>41</v>
      </c>
      <c r="E72" s="73" t="s">
        <v>305</v>
      </c>
      <c r="F72" s="7">
        <v>3.5</v>
      </c>
      <c r="G72" s="15">
        <v>25</v>
      </c>
      <c r="H72" s="4" t="s">
        <v>41</v>
      </c>
      <c r="I72" s="9"/>
      <c r="J72" s="15" t="str">
        <f t="shared" si="4"/>
        <v>553S25</v>
      </c>
      <c r="K72" s="15" t="str">
        <f t="shared" si="5"/>
        <v>553S332101</v>
      </c>
      <c r="L72" s="205">
        <f>SUMIF('1'!$A$3:$A$500,'TOTAL FEED'!$J72,'1'!$P$3:$P$1000)</f>
        <v>0</v>
      </c>
      <c r="M72" s="205">
        <f>SUMIF('2'!$A$3:$A$500,'TOTAL FEED'!$J72,'2'!$P$3:$P$1000)</f>
        <v>32725</v>
      </c>
      <c r="N72" s="258">
        <f>SUMIF('3'!$A$3:$A$500,'TOTAL FEED'!$J72,'3'!$P$3:$P$1000)</f>
        <v>0</v>
      </c>
      <c r="O72" s="205">
        <f>SUMIF('4'!$A$3:$A$500,'TOTAL FEED'!$J72,'4'!$P$3:$P$1000)</f>
        <v>0</v>
      </c>
      <c r="P72" s="205">
        <f>SUMIF('5'!$A$3:$A$500,'TOTAL FEED'!$J72,'5'!$P$3:$P$1000)</f>
        <v>0</v>
      </c>
      <c r="Q72" s="205">
        <f>SUMIF('6'!$A$3:$A$500,'TOTAL FEED'!$J72,'6'!$P$3:$P$1000)</f>
        <v>8575</v>
      </c>
      <c r="R72" s="205">
        <f>SUMIF('7'!$A$3:$A$500,'TOTAL FEED'!$J72,'7'!$P$3:$P$1000)</f>
        <v>28125</v>
      </c>
      <c r="S72" s="205">
        <f>SUMIF('8'!$A$3:$A$500,'TOTAL FEED'!$J72,'8'!$P$3:$P$1000)</f>
        <v>0</v>
      </c>
      <c r="T72" s="205">
        <f>SUMIF('9'!$A$3:$A$500,'TOTAL FEED'!$J72,'9'!$P$3:$P$1000)</f>
        <v>27025</v>
      </c>
      <c r="U72" s="258">
        <f>SUMIF('10'!$A$3:$A$500,'TOTAL FEED'!$J72,'10'!$P$3:$P$1000)</f>
        <v>62800</v>
      </c>
      <c r="V72" s="205">
        <f>SUMIF('11'!$A$3:$A$500,'TOTAL FEED'!$J72,'11'!$P$3:$P$1000)</f>
        <v>14225</v>
      </c>
      <c r="W72" s="205">
        <f>SUMIF('12'!$A$3:$A$500,'TOTAL FEED'!$J72,'12'!$P$3:$P$1000)</f>
        <v>0</v>
      </c>
      <c r="X72" s="205">
        <f>SUMIF('13'!$A$3:$A$500,'TOTAL FEED'!$J72,'13'!$P$3:$P$1000)</f>
        <v>0</v>
      </c>
      <c r="Y72" s="272">
        <f>SUMIF('14'!$A$3:$A$500,'TOTAL FEED'!$J72,'14'!$P$3:$P$1000)</f>
        <v>13750</v>
      </c>
      <c r="Z72" s="205">
        <f>SUMIF('15'!$A$3:$A$500,'TOTAL FEED'!$J72,'15'!$P$3:$P$1000)</f>
        <v>45800</v>
      </c>
      <c r="AA72" s="205">
        <f>SUMIF('16'!$A$3:$A$500,'TOTAL FEED'!$J72,'16'!$P$3:$P$1000)</f>
        <v>59450</v>
      </c>
      <c r="AB72" s="258">
        <f>SUMIF('17'!$A$3:$A$500,'TOTAL FEED'!$J72,'17'!$P$3:$P$1000)</f>
        <v>0</v>
      </c>
      <c r="AC72" s="205">
        <f>SUMIF('18'!$A$3:$A$500,'TOTAL FEED'!$J72,'18'!$P$3:$P$1000)</f>
        <v>0</v>
      </c>
      <c r="AD72" s="205">
        <f>SUMIF('19'!$A$3:$A$500,'TOTAL FEED'!$J72,'19'!$P$3:$P$1000)</f>
        <v>0</v>
      </c>
      <c r="AE72" s="205">
        <f>SUMIF('20'!$A$3:$A$500,'TOTAL FEED'!$J72,'20'!$P$3:$P$1000)</f>
        <v>0</v>
      </c>
      <c r="AF72" s="205">
        <f>SUMIF('21'!$A$3:$A$500,'TOTAL FEED'!$J72,'21'!$P$3:$P$1000)</f>
        <v>0</v>
      </c>
      <c r="AG72" s="205">
        <f>SUMIF('22'!$A$3:$A$500,'TOTAL FEED'!$J72,'22'!$P$3:$P$1000)</f>
        <v>0</v>
      </c>
      <c r="AH72" s="205">
        <f>SUMIF('23'!$A$3:$A$500,'TOTAL FEED'!$J72,'23'!$P$3:$P$1000)</f>
        <v>0</v>
      </c>
      <c r="AI72" s="205">
        <f>SUMIF('24'!$A$3:$A$500,'TOTAL FEED'!$J72,'24'!$P$3:$P$1000)</f>
        <v>0</v>
      </c>
      <c r="AJ72" s="205">
        <f>SUMIF('25'!$A$3:$A$500,'TOTAL FEED'!$J72,'25'!$P$3:$P$1000)</f>
        <v>0</v>
      </c>
      <c r="AK72" s="205">
        <f>SUMIF('26'!$A$3:$A$500,'TOTAL FEED'!$J72,'26'!$P$3:$P$1000)</f>
        <v>0</v>
      </c>
      <c r="AL72" s="205">
        <f>SUMIF('27'!$A$3:$A$500,'TOTAL FEED'!$J72,'27'!$P$3:$P$1000)</f>
        <v>0</v>
      </c>
      <c r="AM72" s="205">
        <f>SUMIF('28'!$A$3:$A$500,'TOTAL FEED'!$J72,'28'!$P$3:$P$1000)</f>
        <v>0</v>
      </c>
      <c r="AN72" s="205">
        <f>SUMIF('29'!$A$3:$A$500,'TOTAL FEED'!$J72,'29'!$P$3:$P$1000)</f>
        <v>0</v>
      </c>
      <c r="AO72" s="205">
        <f>SUMIF('30'!$A$3:$A$500,'TOTAL FEED'!$J72,'30'!$P$3:$P$1000)</f>
        <v>0</v>
      </c>
      <c r="AP72" s="205">
        <f>SUMIF('31'!$A$3:$A$500,'TOTAL FEED'!$J72,'31'!$P$3:$P$1000)</f>
        <v>0</v>
      </c>
      <c r="AQ72" s="50">
        <f t="shared" si="3"/>
        <v>292475</v>
      </c>
      <c r="AR72">
        <v>1</v>
      </c>
      <c r="AS72">
        <v>8</v>
      </c>
      <c r="AT72">
        <f>SUMIF('PHAN LOAI'!$Q$5:$Q$410,K72,'PHAN LOAI'!$D$5:$D$410)</f>
        <v>292475</v>
      </c>
      <c r="AU72">
        <f>SUMIF('SAN LUONG'!$AL$4:$AL$311,K72,'SAN LUONG'!$AJ$4:$AJ$311)</f>
        <v>297475</v>
      </c>
      <c r="AV72">
        <f t="shared" si="6"/>
        <v>589950</v>
      </c>
      <c r="AW72">
        <f>IF(COUNTIF('PHAN LOAI'!C:C, E72) &gt; 0, 1, 0)</f>
        <v>1</v>
      </c>
      <c r="AX72">
        <f>IF(COUNTIF('SAN LUONG'!D:D, E72) &gt; 0, 1, 0)</f>
        <v>1</v>
      </c>
    </row>
    <row r="73" spans="2:50" ht="15.75" x14ac:dyDescent="0.25">
      <c r="B73" s="5">
        <v>46</v>
      </c>
      <c r="C73" s="6" t="s">
        <v>632</v>
      </c>
      <c r="D73" s="6" t="s">
        <v>632</v>
      </c>
      <c r="E73" s="73">
        <v>411001</v>
      </c>
      <c r="F73" s="7">
        <v>4</v>
      </c>
      <c r="G73" s="15">
        <v>25</v>
      </c>
      <c r="H73" s="4" t="s">
        <v>632</v>
      </c>
      <c r="I73" s="9"/>
      <c r="J73" s="15" t="str">
        <f t="shared" si="4"/>
        <v>571O125</v>
      </c>
      <c r="K73" s="15" t="str">
        <f t="shared" si="5"/>
        <v>571O1411001</v>
      </c>
      <c r="L73" s="205">
        <f>SUMIF('1'!$A$3:$A$500,'TOTAL FEED'!$J73,'1'!$P$3:$P$1000)</f>
        <v>0</v>
      </c>
      <c r="M73" s="205">
        <f>SUMIF('2'!$A$3:$A$500,'TOTAL FEED'!$J73,'2'!$P$3:$P$1000)</f>
        <v>0</v>
      </c>
      <c r="N73" s="258">
        <f>SUMIF('3'!$A$3:$A$500,'TOTAL FEED'!$J73,'3'!$P$3:$P$1000)</f>
        <v>0</v>
      </c>
      <c r="O73" s="205">
        <f>SUMIF('4'!$A$3:$A$500,'TOTAL FEED'!$J73,'4'!$P$3:$P$1000)</f>
        <v>0</v>
      </c>
      <c r="P73" s="205">
        <f>SUMIF('5'!$A$3:$A$500,'TOTAL FEED'!$J73,'5'!$P$3:$P$1000)</f>
        <v>0</v>
      </c>
      <c r="Q73" s="205">
        <f>SUMIF('6'!$A$3:$A$500,'TOTAL FEED'!$J73,'6'!$P$3:$P$1000)</f>
        <v>0</v>
      </c>
      <c r="R73" s="205">
        <f>SUMIF('7'!$A$3:$A$500,'TOTAL FEED'!$J73,'7'!$P$3:$P$1000)</f>
        <v>0</v>
      </c>
      <c r="S73" s="205">
        <f>SUMIF('8'!$A$3:$A$500,'TOTAL FEED'!$J73,'8'!$P$3:$P$1000)</f>
        <v>0</v>
      </c>
      <c r="T73" s="205">
        <f>SUMIF('9'!$A$3:$A$500,'TOTAL FEED'!$J73,'9'!$P$3:$P$1000)</f>
        <v>0</v>
      </c>
      <c r="U73" s="205">
        <f>SUMIF('10'!$A$3:$A$500,'TOTAL FEED'!$J73,'10'!$P$3:$P$1000)</f>
        <v>0</v>
      </c>
      <c r="V73" s="205">
        <f>SUMIF('11'!$A$3:$A$500,'TOTAL FEED'!$J73,'11'!$P$3:$P$1000)</f>
        <v>0</v>
      </c>
      <c r="W73" s="205">
        <f>SUMIF('12'!$A$3:$A$500,'TOTAL FEED'!$J73,'12'!$P$3:$P$1000)</f>
        <v>0</v>
      </c>
      <c r="X73" s="205">
        <f>SUMIF('13'!$A$3:$A$500,'TOTAL FEED'!$J73,'13'!$P$3:$P$1000)</f>
        <v>8000</v>
      </c>
      <c r="Y73" s="272">
        <f>SUMIF('14'!$A$3:$A$500,'TOTAL FEED'!$J73,'14'!$P$3:$P$1000)</f>
        <v>0</v>
      </c>
      <c r="Z73" s="205">
        <f>SUMIF('15'!$A$3:$A$500,'TOTAL FEED'!$J73,'15'!$P$3:$P$1000)</f>
        <v>0</v>
      </c>
      <c r="AA73" s="205">
        <f>SUMIF('16'!$A$3:$A$500,'TOTAL FEED'!$J73,'16'!$P$3:$P$1000)</f>
        <v>0</v>
      </c>
      <c r="AB73" s="205">
        <f>SUMIF('17'!$A$3:$A$500,'TOTAL FEED'!$J73,'17'!$P$3:$P$1000)</f>
        <v>0</v>
      </c>
      <c r="AC73" s="205">
        <f>SUMIF('18'!$A$3:$A$500,'TOTAL FEED'!$J73,'18'!$P$3:$P$1000)</f>
        <v>0</v>
      </c>
      <c r="AD73" s="205">
        <f>SUMIF('19'!$A$3:$A$500,'TOTAL FEED'!$J73,'19'!$P$3:$P$1000)</f>
        <v>0</v>
      </c>
      <c r="AE73" s="205">
        <f>SUMIF('20'!$A$3:$A$500,'TOTAL FEED'!$J73,'20'!$P$3:$P$1000)</f>
        <v>0</v>
      </c>
      <c r="AF73" s="205">
        <f>SUMIF('21'!$A$3:$A$500,'TOTAL FEED'!$J73,'21'!$P$3:$P$1000)</f>
        <v>0</v>
      </c>
      <c r="AG73" s="205">
        <f>SUMIF('22'!$A$3:$A$500,'TOTAL FEED'!$J73,'22'!$P$3:$P$1000)</f>
        <v>0</v>
      </c>
      <c r="AH73" s="205">
        <f>SUMIF('23'!$A$3:$A$500,'TOTAL FEED'!$J73,'23'!$P$3:$P$1000)</f>
        <v>0</v>
      </c>
      <c r="AI73" s="205">
        <f>SUMIF('24'!$A$3:$A$500,'TOTAL FEED'!$J73,'24'!$P$3:$P$1000)</f>
        <v>0</v>
      </c>
      <c r="AJ73" s="205">
        <f>SUMIF('25'!$A$3:$A$500,'TOTAL FEED'!$J73,'25'!$P$3:$P$1000)</f>
        <v>0</v>
      </c>
      <c r="AK73" s="205">
        <f>SUMIF('26'!$A$3:$A$500,'TOTAL FEED'!$J73,'26'!$P$3:$P$1000)</f>
        <v>0</v>
      </c>
      <c r="AL73" s="205">
        <f>SUMIF('27'!$A$3:$A$500,'TOTAL FEED'!$J73,'27'!$P$3:$P$1000)</f>
        <v>0</v>
      </c>
      <c r="AM73" s="205">
        <f>SUMIF('28'!$A$3:$A$500,'TOTAL FEED'!$J73,'28'!$P$3:$P$1000)</f>
        <v>0</v>
      </c>
      <c r="AN73" s="205">
        <f>SUMIF('29'!$A$3:$A$500,'TOTAL FEED'!$J73,'29'!$P$3:$P$1000)</f>
        <v>0</v>
      </c>
      <c r="AO73" s="205">
        <f>SUMIF('30'!$A$3:$A$500,'TOTAL FEED'!$J73,'30'!$P$3:$P$1000)</f>
        <v>0</v>
      </c>
      <c r="AP73" s="205">
        <f>SUMIF('31'!$A$3:$A$500,'TOTAL FEED'!$J73,'31'!$P$3:$P$1000)</f>
        <v>0</v>
      </c>
      <c r="AQ73" s="50">
        <f t="shared" si="3"/>
        <v>8000</v>
      </c>
      <c r="AR73">
        <v>4</v>
      </c>
      <c r="AS73">
        <v>8</v>
      </c>
      <c r="AT73">
        <f>SUMIF('PHAN LOAI'!$Q$5:$Q$410,K73,'PHAN LOAI'!$D$5:$D$410)</f>
        <v>8000</v>
      </c>
      <c r="AU73">
        <f>SUMIF('SAN LUONG'!$AL$4:$AL$311,K73,'SAN LUONG'!$AJ$4:$AJ$311)</f>
        <v>8000</v>
      </c>
      <c r="AV73">
        <f t="shared" si="6"/>
        <v>16000</v>
      </c>
      <c r="AW73">
        <f>IF(COUNTIF('PHAN LOAI'!C:C, E73) &gt; 0, 1, 0)</f>
        <v>1</v>
      </c>
      <c r="AX73">
        <f>IF(COUNTIF('SAN LUONG'!D:D, E73) &gt; 0, 1, 0)</f>
        <v>1</v>
      </c>
    </row>
    <row r="74" spans="2:50" ht="15.75" x14ac:dyDescent="0.25">
      <c r="B74" s="5">
        <v>46</v>
      </c>
      <c r="C74" s="6"/>
      <c r="D74" s="6"/>
      <c r="E74" s="73"/>
      <c r="F74" s="7"/>
      <c r="G74" s="15"/>
      <c r="H74" s="4"/>
      <c r="I74" s="9"/>
      <c r="J74" s="15" t="str">
        <f t="shared" ref="J74" si="27">CONCATENATE(H74,I74,G74)</f>
        <v/>
      </c>
      <c r="K74" s="15" t="str">
        <f t="shared" ref="K74" si="28">CONCATENATE(C74,E74)</f>
        <v/>
      </c>
      <c r="L74" s="205">
        <f>SUMIF('1'!$A$3:$A$500,'TOTAL FEED'!$J74,'1'!$P$3:$P$1000)</f>
        <v>0</v>
      </c>
      <c r="M74" s="205">
        <f>SUMIF('2'!$A$3:$A$500,'TOTAL FEED'!$J74,'2'!$P$3:$P$1000)</f>
        <v>0</v>
      </c>
      <c r="N74" s="258">
        <f>SUMIF('3'!$A$3:$A$500,'TOTAL FEED'!$J74,'3'!$P$3:$P$1000)</f>
        <v>0</v>
      </c>
      <c r="O74" s="205">
        <f>SUMIF('4'!$A$3:$A$500,'TOTAL FEED'!$J74,'4'!$P$3:$P$1000)</f>
        <v>0</v>
      </c>
      <c r="P74" s="205">
        <f>SUMIF('5'!$A$3:$A$500,'TOTAL FEED'!$J74,'5'!$P$3:$P$1000)</f>
        <v>0</v>
      </c>
      <c r="Q74" s="205">
        <f>SUMIF('6'!$A$3:$A$500,'TOTAL FEED'!$J74,'6'!$P$3:$P$1000)</f>
        <v>0</v>
      </c>
      <c r="R74" s="205">
        <f>SUMIF('7'!$A$3:$A$500,'TOTAL FEED'!$J74,'7'!$P$3:$P$1000)</f>
        <v>0</v>
      </c>
      <c r="S74" s="205">
        <f>SUMIF('8'!$A$3:$A$500,'TOTAL FEED'!$J74,'8'!$P$3:$P$1000)</f>
        <v>0</v>
      </c>
      <c r="T74" s="205">
        <f>SUMIF('9'!$A$3:$A$500,'TOTAL FEED'!$J74,'9'!$P$3:$P$1000)</f>
        <v>0</v>
      </c>
      <c r="U74" s="205">
        <f>SUMIF('10'!$A$3:$A$500,'TOTAL FEED'!$J74,'10'!$P$3:$P$1000)</f>
        <v>0</v>
      </c>
      <c r="V74" s="205">
        <f>SUMIF('11'!$A$3:$A$500,'TOTAL FEED'!$J74,'11'!$P$3:$P$1000)</f>
        <v>0</v>
      </c>
      <c r="W74" s="205">
        <f>SUMIF('12'!$A$3:$A$500,'TOTAL FEED'!$J74,'12'!$P$3:$P$1000)</f>
        <v>0</v>
      </c>
      <c r="X74" s="205">
        <f>SUMIF('13'!$A$3:$A$500,'TOTAL FEED'!$J74,'13'!$P$3:$P$1000)</f>
        <v>0</v>
      </c>
      <c r="Y74" s="272">
        <f>SUMIF('14'!$A$3:$A$500,'TOTAL FEED'!$J74,'14'!$P$3:$P$1000)</f>
        <v>0</v>
      </c>
      <c r="Z74" s="205">
        <f>SUMIF('15'!$A$3:$A$500,'TOTAL FEED'!$J74,'15'!$P$3:$P$1000)</f>
        <v>0</v>
      </c>
      <c r="AA74" s="205">
        <f>SUMIF('16'!$A$3:$A$500,'TOTAL FEED'!$J74,'16'!$P$3:$P$1000)</f>
        <v>0</v>
      </c>
      <c r="AB74" s="205">
        <f>SUMIF('17'!$A$3:$A$500,'TOTAL FEED'!$J74,'17'!$P$3:$P$1000)</f>
        <v>0</v>
      </c>
      <c r="AC74" s="205">
        <f>SUMIF('18'!$A$3:$A$500,'TOTAL FEED'!$J74,'18'!$P$3:$P$1000)</f>
        <v>0</v>
      </c>
      <c r="AD74" s="205">
        <f>SUMIF('19'!$A$3:$A$500,'TOTAL FEED'!$J74,'19'!$P$3:$P$1000)</f>
        <v>0</v>
      </c>
      <c r="AE74" s="205">
        <f>SUMIF('20'!$A$3:$A$500,'TOTAL FEED'!$J74,'20'!$P$3:$P$1000)</f>
        <v>0</v>
      </c>
      <c r="AF74" s="205">
        <f>SUMIF('21'!$A$3:$A$500,'TOTAL FEED'!$J74,'21'!$P$3:$P$1000)</f>
        <v>0</v>
      </c>
      <c r="AG74" s="205">
        <f>SUMIF('22'!$A$3:$A$500,'TOTAL FEED'!$J74,'22'!$P$3:$P$1000)</f>
        <v>0</v>
      </c>
      <c r="AH74" s="205">
        <f>SUMIF('23'!$A$3:$A$500,'TOTAL FEED'!$J74,'23'!$P$3:$P$1000)</f>
        <v>0</v>
      </c>
      <c r="AI74" s="205">
        <f>SUMIF('24'!$A$3:$A$500,'TOTAL FEED'!$J74,'24'!$P$3:$P$1000)</f>
        <v>0</v>
      </c>
      <c r="AJ74" s="205">
        <f>SUMIF('25'!$A$3:$A$500,'TOTAL FEED'!$J74,'25'!$P$3:$P$1000)</f>
        <v>0</v>
      </c>
      <c r="AK74" s="205">
        <f>SUMIF('26'!$A$3:$A$500,'TOTAL FEED'!$J74,'26'!$P$3:$P$1000)</f>
        <v>0</v>
      </c>
      <c r="AL74" s="205">
        <f>SUMIF('27'!$A$3:$A$500,'TOTAL FEED'!$J74,'27'!$P$3:$P$1000)</f>
        <v>0</v>
      </c>
      <c r="AM74" s="205">
        <f>SUMIF('28'!$A$3:$A$500,'TOTAL FEED'!$J74,'28'!$P$3:$P$1000)</f>
        <v>0</v>
      </c>
      <c r="AN74" s="205">
        <f>SUMIF('29'!$A$3:$A$500,'TOTAL FEED'!$J74,'29'!$P$3:$P$1000)</f>
        <v>0</v>
      </c>
      <c r="AO74" s="205">
        <f>SUMIF('30'!$A$3:$A$500,'TOTAL FEED'!$J74,'30'!$P$3:$P$1000)</f>
        <v>0</v>
      </c>
      <c r="AP74" s="205">
        <f>SUMIF('31'!$A$3:$A$500,'TOTAL FEED'!$J74,'31'!$P$3:$P$1000)</f>
        <v>0</v>
      </c>
      <c r="AQ74" s="50">
        <f t="shared" ref="AQ74" si="29">SUM(L74:AP74)</f>
        <v>0</v>
      </c>
      <c r="AS74">
        <v>8</v>
      </c>
      <c r="AT74">
        <f>SUMIF('PHAN LOAI'!$Q$5:$Q$410,K74,'PHAN LOAI'!$D$5:$D$410)</f>
        <v>0</v>
      </c>
      <c r="AU74">
        <f>SUMIF('SAN LUONG'!$AL$4:$AL$311,K74,'SAN LUONG'!$AJ$4:$AJ$311)</f>
        <v>0</v>
      </c>
      <c r="AV74">
        <f t="shared" si="6"/>
        <v>0</v>
      </c>
      <c r="AW74">
        <f>IF(COUNTIF('PHAN LOAI'!C:C, E74) &gt; 0, 1, 0)</f>
        <v>0</v>
      </c>
      <c r="AX74">
        <f>IF(COUNTIF('SAN LUONG'!D:D, E74) &gt; 0, 1, 0)</f>
        <v>1</v>
      </c>
    </row>
    <row r="75" spans="2:50" ht="15.75" x14ac:dyDescent="0.25">
      <c r="B75" s="5">
        <v>47</v>
      </c>
      <c r="C75" s="6">
        <v>562</v>
      </c>
      <c r="D75" s="6">
        <v>562</v>
      </c>
      <c r="E75" s="73">
        <v>362001</v>
      </c>
      <c r="F75" s="15">
        <v>3.5</v>
      </c>
      <c r="G75" s="15">
        <v>25</v>
      </c>
      <c r="H75" s="4">
        <v>562</v>
      </c>
      <c r="I75" s="9"/>
      <c r="J75" s="15" t="str">
        <f t="shared" si="4"/>
        <v>56225</v>
      </c>
      <c r="K75" s="15" t="str">
        <f t="shared" si="5"/>
        <v>562362001</v>
      </c>
      <c r="L75" s="205">
        <f>SUMIF('1'!$A$3:$A$500,'TOTAL FEED'!$J75,'1'!$P$3:$P$1000)</f>
        <v>0</v>
      </c>
      <c r="M75" s="205">
        <f>SUMIF('2'!$A$3:$A$500,'TOTAL FEED'!$J75,'2'!$P$3:$P$1000)</f>
        <v>0</v>
      </c>
      <c r="N75" s="258">
        <f>SUMIF('3'!$A$3:$A$500,'TOTAL FEED'!$J75,'3'!$P$3:$P$1000)</f>
        <v>0</v>
      </c>
      <c r="O75" s="205">
        <f>SUMIF('4'!$A$3:$A$500,'TOTAL FEED'!$J75,'4'!$P$3:$P$1000)</f>
        <v>48950</v>
      </c>
      <c r="P75" s="205">
        <f>SUMIF('5'!$A$3:$A$500,'TOTAL FEED'!$J75,'5'!$P$3:$P$1000)</f>
        <v>0</v>
      </c>
      <c r="Q75" s="205">
        <f>SUMIF('6'!$A$3:$A$500,'TOTAL FEED'!$J75,'6'!$P$3:$P$1000)</f>
        <v>0</v>
      </c>
      <c r="R75" s="205">
        <f>SUMIF('7'!$A$3:$A$500,'TOTAL FEED'!$J75,'7'!$P$3:$P$1000)</f>
        <v>0</v>
      </c>
      <c r="S75" s="205">
        <f>SUMIF('8'!$A$3:$A$500,'TOTAL FEED'!$J75,'8'!$P$3:$P$1000)</f>
        <v>0</v>
      </c>
      <c r="T75" s="205">
        <f>SUMIF('9'!$A$3:$A$500,'TOTAL FEED'!$J75,'9'!$P$3:$P$1000)</f>
        <v>0</v>
      </c>
      <c r="U75" s="258">
        <f>SUMIF('10'!$A$3:$A$500,'TOTAL FEED'!$J75,'10'!$P$3:$P$1000)</f>
        <v>0</v>
      </c>
      <c r="V75" s="205">
        <f>SUMIF('11'!$A$3:$A$500,'TOTAL FEED'!$J75,'11'!$P$3:$P$1000)</f>
        <v>0</v>
      </c>
      <c r="W75" s="205">
        <f>SUMIF('12'!$A$3:$A$500,'TOTAL FEED'!$J75,'12'!$P$3:$P$1000)</f>
        <v>0</v>
      </c>
      <c r="X75" s="205">
        <f>SUMIF('13'!$A$3:$A$500,'TOTAL FEED'!$J75,'13'!$P$3:$P$1000)</f>
        <v>24150</v>
      </c>
      <c r="Y75" s="272">
        <f>SUMIF('14'!$A$3:$A$500,'TOTAL FEED'!$J75,'14'!$P$3:$P$1000)</f>
        <v>0</v>
      </c>
      <c r="Z75" s="205">
        <f>SUMIF('15'!$A$3:$A$500,'TOTAL FEED'!$J75,'15'!$P$3:$P$1000)</f>
        <v>0</v>
      </c>
      <c r="AA75" s="205">
        <f>SUMIF('16'!$A$3:$A$500,'TOTAL FEED'!$J75,'16'!$P$3:$P$1000)</f>
        <v>24075</v>
      </c>
      <c r="AB75" s="258">
        <f>SUMIF('17'!$A$3:$A$500,'TOTAL FEED'!$J75,'17'!$P$3:$P$1000)</f>
        <v>0</v>
      </c>
      <c r="AC75" s="205">
        <f>SUMIF('18'!$A$3:$A$500,'TOTAL FEED'!$J75,'18'!$P$3:$P$1000)</f>
        <v>0</v>
      </c>
      <c r="AD75" s="205">
        <f>SUMIF('19'!$A$3:$A$500,'TOTAL FEED'!$J75,'19'!$P$3:$P$1000)</f>
        <v>0</v>
      </c>
      <c r="AE75" s="205">
        <f>SUMIF('20'!$A$3:$A$500,'TOTAL FEED'!$J75,'20'!$P$3:$P$1000)</f>
        <v>0</v>
      </c>
      <c r="AF75" s="205">
        <f>SUMIF('21'!$A$3:$A$500,'TOTAL FEED'!$J75,'21'!$P$3:$P$1000)</f>
        <v>0</v>
      </c>
      <c r="AG75" s="205">
        <f>SUMIF('22'!$A$3:$A$500,'TOTAL FEED'!$J75,'22'!$P$3:$P$1000)</f>
        <v>0</v>
      </c>
      <c r="AH75" s="205">
        <f>SUMIF('23'!$A$3:$A$500,'TOTAL FEED'!$J75,'23'!$P$3:$P$1000)</f>
        <v>0</v>
      </c>
      <c r="AI75" s="205">
        <f>SUMIF('24'!$A$3:$A$500,'TOTAL FEED'!$J75,'24'!$P$3:$P$1000)</f>
        <v>0</v>
      </c>
      <c r="AJ75" s="205">
        <f>SUMIF('25'!$A$3:$A$500,'TOTAL FEED'!$J75,'25'!$P$3:$P$1000)</f>
        <v>0</v>
      </c>
      <c r="AK75" s="205">
        <f>SUMIF('26'!$A$3:$A$500,'TOTAL FEED'!$J75,'26'!$P$3:$P$1000)</f>
        <v>0</v>
      </c>
      <c r="AL75" s="205">
        <f>SUMIF('27'!$A$3:$A$500,'TOTAL FEED'!$J75,'27'!$P$3:$P$1000)</f>
        <v>0</v>
      </c>
      <c r="AM75" s="205">
        <f>SUMIF('28'!$A$3:$A$500,'TOTAL FEED'!$J75,'28'!$P$3:$P$1000)</f>
        <v>0</v>
      </c>
      <c r="AN75" s="205">
        <f>SUMIF('29'!$A$3:$A$500,'TOTAL FEED'!$J75,'29'!$P$3:$P$1000)</f>
        <v>0</v>
      </c>
      <c r="AO75" s="205">
        <f>SUMIF('30'!$A$3:$A$500,'TOTAL FEED'!$J75,'30'!$P$3:$P$1000)</f>
        <v>0</v>
      </c>
      <c r="AP75" s="205">
        <f>SUMIF('31'!$A$3:$A$500,'TOTAL FEED'!$J75,'31'!$P$3:$P$1000)</f>
        <v>0</v>
      </c>
      <c r="AQ75" s="50">
        <f t="shared" ref="AQ75:AQ141" si="30">SUM(L75:AP75)</f>
        <v>97175</v>
      </c>
      <c r="AR75">
        <v>1</v>
      </c>
      <c r="AS75">
        <v>8</v>
      </c>
      <c r="AT75">
        <f>SUMIF('PHAN LOAI'!$Q$5:$Q$410,K75,'PHAN LOAI'!$D$5:$D$410)</f>
        <v>97175</v>
      </c>
      <c r="AU75">
        <f>SUMIF('SAN LUONG'!$AL$4:$AL$311,K75,'SAN LUONG'!$AJ$4:$AJ$311)</f>
        <v>97175</v>
      </c>
      <c r="AV75">
        <f t="shared" si="6"/>
        <v>194350</v>
      </c>
      <c r="AW75">
        <f>IF(COUNTIF('PHAN LOAI'!C:C, E75) &gt; 0, 1, 0)</f>
        <v>1</v>
      </c>
      <c r="AX75">
        <f>IF(COUNTIF('SAN LUONG'!D:D, E75) &gt; 0, 1, 0)</f>
        <v>1</v>
      </c>
    </row>
    <row r="76" spans="2:50" ht="15.75" x14ac:dyDescent="0.25">
      <c r="B76" s="5">
        <v>48</v>
      </c>
      <c r="C76" s="12" t="s">
        <v>42</v>
      </c>
      <c r="D76" s="12" t="s">
        <v>42</v>
      </c>
      <c r="E76" s="73" t="s">
        <v>306</v>
      </c>
      <c r="F76" s="15">
        <v>3.5</v>
      </c>
      <c r="G76" s="15">
        <v>25</v>
      </c>
      <c r="H76" s="4" t="s">
        <v>42</v>
      </c>
      <c r="I76" s="9"/>
      <c r="J76" s="15" t="str">
        <f t="shared" si="4"/>
        <v>562P25</v>
      </c>
      <c r="K76" s="15" t="str">
        <f t="shared" si="5"/>
        <v>562P364201</v>
      </c>
      <c r="L76" s="205">
        <f>SUMIF('1'!$A$3:$A$500,'TOTAL FEED'!$J76,'1'!$P$3:$P$1000)</f>
        <v>0</v>
      </c>
      <c r="M76" s="205">
        <f>SUMIF('2'!$A$3:$A$500,'TOTAL FEED'!$J76,'2'!$P$3:$P$1000)</f>
        <v>7750</v>
      </c>
      <c r="N76" s="258">
        <f>SUMIF('3'!$A$3:$A$500,'TOTAL FEED'!$J76,'3'!$P$3:$P$1000)</f>
        <v>0</v>
      </c>
      <c r="O76" s="205">
        <f>SUMIF('4'!$A$3:$A$500,'TOTAL FEED'!$J76,'4'!$P$3:$P$1000)</f>
        <v>0</v>
      </c>
      <c r="P76" s="205">
        <f>SUMIF('5'!$A$3:$A$500,'TOTAL FEED'!$J76,'5'!$P$3:$P$1000)</f>
        <v>0</v>
      </c>
      <c r="Q76" s="205">
        <f>SUMIF('6'!$A$3:$A$500,'TOTAL FEED'!$J76,'6'!$P$3:$P$1000)</f>
        <v>0</v>
      </c>
      <c r="R76" s="205">
        <f>SUMIF('7'!$A$3:$A$500,'TOTAL FEED'!$J76,'7'!$P$3:$P$1000)</f>
        <v>0</v>
      </c>
      <c r="S76" s="205">
        <f>SUMIF('8'!$A$3:$A$500,'TOTAL FEED'!$J76,'8'!$P$3:$P$1000)</f>
        <v>4400</v>
      </c>
      <c r="T76" s="205">
        <f>SUMIF('9'!$A$3:$A$500,'TOTAL FEED'!$J76,'9'!$P$3:$P$1000)</f>
        <v>0</v>
      </c>
      <c r="U76" s="258">
        <f>SUMIF('10'!$A$3:$A$500,'TOTAL FEED'!$J76,'10'!$P$3:$P$1000)</f>
        <v>0</v>
      </c>
      <c r="V76" s="205">
        <f>SUMIF('11'!$A$3:$A$500,'TOTAL FEED'!$J76,'11'!$P$3:$P$1000)</f>
        <v>0</v>
      </c>
      <c r="W76" s="205">
        <f>SUMIF('12'!$A$3:$A$500,'TOTAL FEED'!$J76,'12'!$P$3:$P$1000)</f>
        <v>0</v>
      </c>
      <c r="X76" s="205">
        <f>SUMIF('13'!$A$3:$A$500,'TOTAL FEED'!$J76,'13'!$P$3:$P$1000)</f>
        <v>0</v>
      </c>
      <c r="Y76" s="272">
        <f>SUMIF('14'!$A$3:$A$500,'TOTAL FEED'!$J76,'14'!$P$3:$P$1000)</f>
        <v>0</v>
      </c>
      <c r="Z76" s="205">
        <f>SUMIF('15'!$A$3:$A$500,'TOTAL FEED'!$J76,'15'!$P$3:$P$1000)</f>
        <v>0</v>
      </c>
      <c r="AA76" s="205">
        <f>SUMIF('16'!$A$3:$A$500,'TOTAL FEED'!$J76,'16'!$P$3:$P$1000)</f>
        <v>0</v>
      </c>
      <c r="AB76" s="258">
        <f>SUMIF('17'!$A$3:$A$500,'TOTAL FEED'!$J76,'17'!$P$3:$P$1000)</f>
        <v>0</v>
      </c>
      <c r="AC76" s="205">
        <f>SUMIF('18'!$A$3:$A$500,'TOTAL FEED'!$J76,'18'!$P$3:$P$1000)</f>
        <v>0</v>
      </c>
      <c r="AD76" s="205">
        <f>SUMIF('19'!$A$3:$A$500,'TOTAL FEED'!$J76,'19'!$P$3:$P$1000)</f>
        <v>0</v>
      </c>
      <c r="AE76" s="205">
        <f>SUMIF('20'!$A$3:$A$500,'TOTAL FEED'!$J76,'20'!$P$3:$P$1000)</f>
        <v>0</v>
      </c>
      <c r="AF76" s="205">
        <f>SUMIF('21'!$A$3:$A$500,'TOTAL FEED'!$J76,'21'!$P$3:$P$1000)</f>
        <v>0</v>
      </c>
      <c r="AG76" s="205">
        <f>SUMIF('22'!$A$3:$A$500,'TOTAL FEED'!$J76,'22'!$P$3:$P$1000)</f>
        <v>0</v>
      </c>
      <c r="AH76" s="205">
        <f>SUMIF('23'!$A$3:$A$500,'TOTAL FEED'!$J76,'23'!$P$3:$P$1000)</f>
        <v>0</v>
      </c>
      <c r="AI76" s="205">
        <f>SUMIF('24'!$A$3:$A$500,'TOTAL FEED'!$J76,'24'!$P$3:$P$1000)</f>
        <v>0</v>
      </c>
      <c r="AJ76" s="205">
        <f>SUMIF('25'!$A$3:$A$500,'TOTAL FEED'!$J76,'25'!$P$3:$P$1000)</f>
        <v>0</v>
      </c>
      <c r="AK76" s="205">
        <f>SUMIF('26'!$A$3:$A$500,'TOTAL FEED'!$J76,'26'!$P$3:$P$1000)</f>
        <v>0</v>
      </c>
      <c r="AL76" s="205">
        <f>SUMIF('27'!$A$3:$A$500,'TOTAL FEED'!$J76,'27'!$P$3:$P$1000)</f>
        <v>0</v>
      </c>
      <c r="AM76" s="205">
        <f>SUMIF('28'!$A$3:$A$500,'TOTAL FEED'!$J76,'28'!$P$3:$P$1000)</f>
        <v>0</v>
      </c>
      <c r="AN76" s="205">
        <f>SUMIF('29'!$A$3:$A$500,'TOTAL FEED'!$J76,'29'!$P$3:$P$1000)</f>
        <v>0</v>
      </c>
      <c r="AO76" s="205">
        <f>SUMIF('30'!$A$3:$A$500,'TOTAL FEED'!$J76,'30'!$P$3:$P$1000)</f>
        <v>0</v>
      </c>
      <c r="AP76" s="205">
        <f>SUMIF('31'!$A$3:$A$500,'TOTAL FEED'!$J76,'31'!$P$3:$P$1000)</f>
        <v>0</v>
      </c>
      <c r="AQ76" s="50">
        <f t="shared" si="30"/>
        <v>12150</v>
      </c>
      <c r="AR76">
        <v>1</v>
      </c>
      <c r="AS76">
        <v>8</v>
      </c>
      <c r="AT76">
        <f>SUMIF('PHAN LOAI'!$Q$5:$Q$410,K76,'PHAN LOAI'!$D$5:$D$410)</f>
        <v>12150</v>
      </c>
      <c r="AU76">
        <f>SUMIF('SAN LUONG'!$AL$4:$AL$311,K76,'SAN LUONG'!$AJ$4:$AJ$311)</f>
        <v>12150</v>
      </c>
      <c r="AV76">
        <f t="shared" ref="AV76:AV142" si="31">AT76+AU76</f>
        <v>24300</v>
      </c>
      <c r="AW76">
        <f>IF(COUNTIF('PHAN LOAI'!C:C, E76) &gt; 0, 1, 0)</f>
        <v>1</v>
      </c>
      <c r="AX76">
        <f>IF(COUNTIF('SAN LUONG'!D:D, E76) &gt; 0, 1, 0)</f>
        <v>1</v>
      </c>
    </row>
    <row r="77" spans="2:50" ht="15.75" x14ac:dyDescent="0.25">
      <c r="B77" s="5">
        <v>49</v>
      </c>
      <c r="C77" s="6">
        <v>566</v>
      </c>
      <c r="D77" s="6">
        <v>566</v>
      </c>
      <c r="E77" s="73" t="s">
        <v>307</v>
      </c>
      <c r="F77" s="15">
        <v>3.5</v>
      </c>
      <c r="G77" s="15">
        <v>25</v>
      </c>
      <c r="H77" s="4">
        <v>566</v>
      </c>
      <c r="I77" s="9"/>
      <c r="J77" s="15" t="str">
        <f t="shared" ref="J77:J143" si="32">CONCATENATE(H77,I77,G77)</f>
        <v>56625</v>
      </c>
      <c r="K77" s="15" t="str">
        <f t="shared" ref="K77:K143" si="33">CONCATENATE(C77,E77)</f>
        <v>566366201</v>
      </c>
      <c r="L77" s="205">
        <f>SUMIF('1'!$A$3:$A$500,'TOTAL FEED'!$J77,'1'!$P$3:$P$1000)</f>
        <v>0</v>
      </c>
      <c r="M77" s="205">
        <f>SUMIF('2'!$A$3:$A$500,'TOTAL FEED'!$J77,'2'!$P$3:$P$1000)</f>
        <v>0</v>
      </c>
      <c r="N77" s="258">
        <f>SUMIF('3'!$A$3:$A$500,'TOTAL FEED'!$J77,'3'!$P$3:$P$1000)</f>
        <v>0</v>
      </c>
      <c r="O77" s="205">
        <f>SUMIF('4'!$A$3:$A$500,'TOTAL FEED'!$J77,'4'!$P$3:$P$1000)</f>
        <v>73400</v>
      </c>
      <c r="P77" s="205">
        <f>SUMIF('5'!$A$3:$A$500,'TOTAL FEED'!$J77,'5'!$P$3:$P$1000)</f>
        <v>67375</v>
      </c>
      <c r="Q77" s="205">
        <f>SUMIF('6'!$A$3:$A$500,'TOTAL FEED'!$J77,'6'!$P$3:$P$1000)</f>
        <v>0</v>
      </c>
      <c r="R77" s="205">
        <f>SUMIF('7'!$A$3:$A$500,'TOTAL FEED'!$J77,'7'!$P$3:$P$1000)</f>
        <v>0</v>
      </c>
      <c r="S77" s="205">
        <f>SUMIF('8'!$A$3:$A$500,'TOTAL FEED'!$J77,'8'!$P$3:$P$1000)</f>
        <v>30000</v>
      </c>
      <c r="T77" s="205">
        <f>SUMIF('9'!$A$3:$A$500,'TOTAL FEED'!$J77,'9'!$P$3:$P$1000)</f>
        <v>0</v>
      </c>
      <c r="U77" s="258">
        <f>SUMIF('10'!$A$3:$A$500,'TOTAL FEED'!$J77,'10'!$P$3:$P$1000)</f>
        <v>81175</v>
      </c>
      <c r="V77" s="205">
        <f>SUMIF('11'!$A$3:$A$500,'TOTAL FEED'!$J77,'11'!$P$3:$P$1000)</f>
        <v>0</v>
      </c>
      <c r="W77" s="205">
        <f>SUMIF('12'!$A$3:$A$500,'TOTAL FEED'!$J77,'12'!$P$3:$P$1000)</f>
        <v>0</v>
      </c>
      <c r="X77" s="205">
        <f>SUMIF('13'!$A$3:$A$500,'TOTAL FEED'!$J77,'13'!$P$3:$P$1000)</f>
        <v>0</v>
      </c>
      <c r="Y77" s="272">
        <f>SUMIF('14'!$A$3:$A$500,'TOTAL FEED'!$J77,'14'!$P$3:$P$1000)</f>
        <v>5025</v>
      </c>
      <c r="Z77" s="205">
        <f>SUMIF('15'!$A$3:$A$500,'TOTAL FEED'!$J77,'15'!$P$3:$P$1000)</f>
        <v>11000</v>
      </c>
      <c r="AA77" s="205">
        <f>SUMIF('16'!$A$3:$A$500,'TOTAL FEED'!$J77,'16'!$P$3:$P$1000)</f>
        <v>55000</v>
      </c>
      <c r="AB77" s="258">
        <f>SUMIF('17'!$A$3:$A$500,'TOTAL FEED'!$J77,'17'!$P$3:$P$1000)</f>
        <v>0</v>
      </c>
      <c r="AC77" s="205">
        <f>SUMIF('18'!$A$3:$A$500,'TOTAL FEED'!$J77,'18'!$P$3:$P$1000)</f>
        <v>0</v>
      </c>
      <c r="AD77" s="205">
        <f>SUMIF('19'!$A$3:$A$500,'TOTAL FEED'!$J77,'19'!$P$3:$P$1000)</f>
        <v>0</v>
      </c>
      <c r="AE77" s="205">
        <f>SUMIF('20'!$A$3:$A$500,'TOTAL FEED'!$J77,'20'!$P$3:$P$1000)</f>
        <v>0</v>
      </c>
      <c r="AF77" s="205">
        <f>SUMIF('21'!$A$3:$A$500,'TOTAL FEED'!$J77,'21'!$P$3:$P$1000)</f>
        <v>0</v>
      </c>
      <c r="AG77" s="205">
        <f>SUMIF('22'!$A$3:$A$500,'TOTAL FEED'!$J77,'22'!$P$3:$P$1000)</f>
        <v>0</v>
      </c>
      <c r="AH77" s="205">
        <f>SUMIF('23'!$A$3:$A$500,'TOTAL FEED'!$J77,'23'!$P$3:$P$1000)</f>
        <v>0</v>
      </c>
      <c r="AI77" s="205">
        <f>SUMIF('24'!$A$3:$A$500,'TOTAL FEED'!$J77,'24'!$P$3:$P$1000)</f>
        <v>0</v>
      </c>
      <c r="AJ77" s="205">
        <f>SUMIF('25'!$A$3:$A$500,'TOTAL FEED'!$J77,'25'!$P$3:$P$1000)</f>
        <v>0</v>
      </c>
      <c r="AK77" s="205">
        <f>SUMIF('26'!$A$3:$A$500,'TOTAL FEED'!$J77,'26'!$P$3:$P$1000)</f>
        <v>0</v>
      </c>
      <c r="AL77" s="205">
        <f>SUMIF('27'!$A$3:$A$500,'TOTAL FEED'!$J77,'27'!$P$3:$P$1000)</f>
        <v>0</v>
      </c>
      <c r="AM77" s="205">
        <f>SUMIF('28'!$A$3:$A$500,'TOTAL FEED'!$J77,'28'!$P$3:$P$1000)</f>
        <v>0</v>
      </c>
      <c r="AN77" s="205">
        <f>SUMIF('29'!$A$3:$A$500,'TOTAL FEED'!$J77,'29'!$P$3:$P$1000)</f>
        <v>0</v>
      </c>
      <c r="AO77" s="205">
        <f>SUMIF('30'!$A$3:$A$500,'TOTAL FEED'!$J77,'30'!$P$3:$P$1000)</f>
        <v>0</v>
      </c>
      <c r="AP77" s="205">
        <f>SUMIF('31'!$A$3:$A$500,'TOTAL FEED'!$J77,'31'!$P$3:$P$1000)</f>
        <v>0</v>
      </c>
      <c r="AQ77" s="50">
        <f t="shared" si="30"/>
        <v>322975</v>
      </c>
      <c r="AR77">
        <v>1</v>
      </c>
      <c r="AS77">
        <v>8</v>
      </c>
      <c r="AT77">
        <f>SUMIF('PHAN LOAI'!$Q$5:$Q$410,K77,'PHAN LOAI'!$D$5:$D$410)</f>
        <v>322975</v>
      </c>
      <c r="AU77">
        <f>SUMIF('SAN LUONG'!$AL$4:$AL$311,K77,'SAN LUONG'!$AJ$4:$AJ$311)</f>
        <v>372525</v>
      </c>
      <c r="AV77">
        <f t="shared" si="31"/>
        <v>695500</v>
      </c>
      <c r="AW77">
        <f>IF(COUNTIF('PHAN LOAI'!C:C, E77) &gt; 0, 1, 0)</f>
        <v>1</v>
      </c>
      <c r="AX77">
        <f>IF(COUNTIF('SAN LUONG'!D:D, E77) &gt; 0, 1, 0)</f>
        <v>1</v>
      </c>
    </row>
    <row r="78" spans="2:50" ht="15.75" x14ac:dyDescent="0.25">
      <c r="B78" s="5">
        <v>50</v>
      </c>
      <c r="C78" s="6">
        <v>567</v>
      </c>
      <c r="D78" s="6">
        <v>567</v>
      </c>
      <c r="E78" s="73" t="s">
        <v>308</v>
      </c>
      <c r="F78" s="15">
        <v>3.5</v>
      </c>
      <c r="G78" s="15">
        <v>25</v>
      </c>
      <c r="H78" s="4">
        <v>567</v>
      </c>
      <c r="I78" s="9"/>
      <c r="J78" s="15" t="str">
        <f t="shared" si="32"/>
        <v>56725</v>
      </c>
      <c r="K78" s="15" t="str">
        <f t="shared" si="33"/>
        <v>567367201</v>
      </c>
      <c r="L78" s="205">
        <f>SUMIF('1'!$A$3:$A$500,'TOTAL FEED'!$J78,'1'!$P$3:$P$1000)</f>
        <v>0</v>
      </c>
      <c r="M78" s="205">
        <f>SUMIF('2'!$A$3:$A$500,'TOTAL FEED'!$J78,'2'!$P$3:$P$1000)</f>
        <v>18925</v>
      </c>
      <c r="N78" s="258">
        <f>SUMIF('3'!$A$3:$A$500,'TOTAL FEED'!$J78,'3'!$P$3:$P$1000)</f>
        <v>0</v>
      </c>
      <c r="O78" s="205">
        <f>SUMIF('4'!$A$3:$A$500,'TOTAL FEED'!$J78,'4'!$P$3:$P$1000)</f>
        <v>0</v>
      </c>
      <c r="P78" s="205">
        <f>SUMIF('5'!$A$3:$A$500,'TOTAL FEED'!$J78,'5'!$P$3:$P$1000)</f>
        <v>0</v>
      </c>
      <c r="Q78" s="205">
        <f>SUMIF('6'!$A$3:$A$500,'TOTAL FEED'!$J78,'6'!$P$3:$P$1000)</f>
        <v>0</v>
      </c>
      <c r="R78" s="205">
        <f>SUMIF('7'!$A$3:$A$500,'TOTAL FEED'!$J78,'7'!$P$3:$P$1000)</f>
        <v>20475</v>
      </c>
      <c r="S78" s="205">
        <f>SUMIF('8'!$A$3:$A$500,'TOTAL FEED'!$J78,'8'!$P$3:$P$1000)</f>
        <v>0</v>
      </c>
      <c r="T78" s="205">
        <f>SUMIF('9'!$A$3:$A$500,'TOTAL FEED'!$J78,'9'!$P$3:$P$1000)</f>
        <v>0</v>
      </c>
      <c r="U78" s="258">
        <f>SUMIF('10'!$A$3:$A$500,'TOTAL FEED'!$J78,'10'!$P$3:$P$1000)</f>
        <v>0</v>
      </c>
      <c r="V78" s="205">
        <f>SUMIF('11'!$A$3:$A$500,'TOTAL FEED'!$J78,'11'!$P$3:$P$1000)</f>
        <v>20650</v>
      </c>
      <c r="W78" s="205">
        <f>SUMIF('12'!$A$3:$A$500,'TOTAL FEED'!$J78,'12'!$P$3:$P$1000)</f>
        <v>0</v>
      </c>
      <c r="X78" s="205">
        <f>SUMIF('13'!$A$3:$A$500,'TOTAL FEED'!$J78,'13'!$P$3:$P$1000)</f>
        <v>0</v>
      </c>
      <c r="Y78" s="272">
        <f>SUMIF('14'!$A$3:$A$500,'TOTAL FEED'!$J78,'14'!$P$3:$P$1000)</f>
        <v>0</v>
      </c>
      <c r="Z78" s="205">
        <f>SUMIF('15'!$A$3:$A$500,'TOTAL FEED'!$J78,'15'!$P$3:$P$1000)</f>
        <v>19325</v>
      </c>
      <c r="AA78" s="205">
        <f>SUMIF('16'!$A$3:$A$500,'TOTAL FEED'!$J78,'16'!$P$3:$P$1000)</f>
        <v>0</v>
      </c>
      <c r="AB78" s="258">
        <f>SUMIF('17'!$A$3:$A$500,'TOTAL FEED'!$J78,'17'!$P$3:$P$1000)</f>
        <v>0</v>
      </c>
      <c r="AC78" s="205">
        <f>SUMIF('18'!$A$3:$A$500,'TOTAL FEED'!$J78,'18'!$P$3:$P$1000)</f>
        <v>0</v>
      </c>
      <c r="AD78" s="205">
        <f>SUMIF('19'!$A$3:$A$500,'TOTAL FEED'!$J78,'19'!$P$3:$P$1000)</f>
        <v>0</v>
      </c>
      <c r="AE78" s="205">
        <f>SUMIF('20'!$A$3:$A$500,'TOTAL FEED'!$J78,'20'!$P$3:$P$1000)</f>
        <v>0</v>
      </c>
      <c r="AF78" s="205">
        <f>SUMIF('21'!$A$3:$A$500,'TOTAL FEED'!$J78,'21'!$P$3:$P$1000)</f>
        <v>0</v>
      </c>
      <c r="AG78" s="205">
        <f>SUMIF('22'!$A$3:$A$500,'TOTAL FEED'!$J78,'22'!$P$3:$P$1000)</f>
        <v>0</v>
      </c>
      <c r="AH78" s="205">
        <f>SUMIF('23'!$A$3:$A$500,'TOTAL FEED'!$J78,'23'!$P$3:$P$1000)</f>
        <v>0</v>
      </c>
      <c r="AI78" s="205">
        <f>SUMIF('24'!$A$3:$A$500,'TOTAL FEED'!$J78,'24'!$P$3:$P$1000)</f>
        <v>0</v>
      </c>
      <c r="AJ78" s="205">
        <f>SUMIF('25'!$A$3:$A$500,'TOTAL FEED'!$J78,'25'!$P$3:$P$1000)</f>
        <v>0</v>
      </c>
      <c r="AK78" s="205">
        <f>SUMIF('26'!$A$3:$A$500,'TOTAL FEED'!$J78,'26'!$P$3:$P$1000)</f>
        <v>0</v>
      </c>
      <c r="AL78" s="205">
        <f>SUMIF('27'!$A$3:$A$500,'TOTAL FEED'!$J78,'27'!$P$3:$P$1000)</f>
        <v>0</v>
      </c>
      <c r="AM78" s="205">
        <f>SUMIF('28'!$A$3:$A$500,'TOTAL FEED'!$J78,'28'!$P$3:$P$1000)</f>
        <v>0</v>
      </c>
      <c r="AN78" s="205">
        <f>SUMIF('29'!$A$3:$A$500,'TOTAL FEED'!$J78,'29'!$P$3:$P$1000)</f>
        <v>0</v>
      </c>
      <c r="AO78" s="205">
        <f>SUMIF('30'!$A$3:$A$500,'TOTAL FEED'!$J78,'30'!$P$3:$P$1000)</f>
        <v>0</v>
      </c>
      <c r="AP78" s="205">
        <f>SUMIF('31'!$A$3:$A$500,'TOTAL FEED'!$J78,'31'!$P$3:$P$1000)</f>
        <v>0</v>
      </c>
      <c r="AQ78" s="50">
        <f t="shared" si="30"/>
        <v>79375</v>
      </c>
      <c r="AR78">
        <v>1</v>
      </c>
      <c r="AS78">
        <v>8</v>
      </c>
      <c r="AT78">
        <f>SUMIF('PHAN LOAI'!$Q$5:$Q$410,K78,'PHAN LOAI'!$D$5:$D$410)</f>
        <v>79375</v>
      </c>
      <c r="AU78">
        <f>SUMIF('SAN LUONG'!$AL$4:$AL$311,K78,'SAN LUONG'!$AJ$4:$AJ$311)</f>
        <v>92425</v>
      </c>
      <c r="AV78">
        <f t="shared" si="31"/>
        <v>171800</v>
      </c>
      <c r="AW78">
        <f>IF(COUNTIF('PHAN LOAI'!C:C, E78) &gt; 0, 1, 0)</f>
        <v>1</v>
      </c>
      <c r="AX78">
        <f>IF(COUNTIF('SAN LUONG'!D:D, E78) &gt; 0, 1, 0)</f>
        <v>1</v>
      </c>
    </row>
    <row r="79" spans="2:50" ht="15.75" x14ac:dyDescent="0.25">
      <c r="B79" s="5">
        <v>51</v>
      </c>
      <c r="C79" s="6" t="s">
        <v>43</v>
      </c>
      <c r="D79" s="6" t="s">
        <v>43</v>
      </c>
      <c r="E79" s="73" t="s">
        <v>309</v>
      </c>
      <c r="F79" s="15">
        <v>3.5</v>
      </c>
      <c r="G79" s="15">
        <v>25</v>
      </c>
      <c r="H79" s="4" t="s">
        <v>43</v>
      </c>
      <c r="I79" s="9"/>
      <c r="J79" s="15" t="str">
        <f t="shared" si="32"/>
        <v>567S25</v>
      </c>
      <c r="K79" s="15" t="str">
        <f t="shared" si="33"/>
        <v>567S367101</v>
      </c>
      <c r="L79" s="205">
        <f>SUMIF('1'!$A$3:$A$500,'TOTAL FEED'!$J79,'1'!$P$3:$P$1000)</f>
        <v>0</v>
      </c>
      <c r="M79" s="205">
        <f>SUMIF('2'!$A$3:$A$500,'TOTAL FEED'!$J79,'2'!$P$3:$P$1000)</f>
        <v>8250</v>
      </c>
      <c r="N79" s="258">
        <f>SUMIF('3'!$A$3:$A$500,'TOTAL FEED'!$J79,'3'!$P$3:$P$1000)</f>
        <v>57400</v>
      </c>
      <c r="O79" s="205">
        <f>SUMIF('4'!$A$3:$A$500,'TOTAL FEED'!$J79,'4'!$P$3:$P$1000)</f>
        <v>0</v>
      </c>
      <c r="P79" s="205">
        <f>SUMIF('5'!$A$3:$A$500,'TOTAL FEED'!$J79,'5'!$P$3:$P$1000)</f>
        <v>0</v>
      </c>
      <c r="Q79" s="205">
        <f>SUMIF('6'!$A$3:$A$500,'TOTAL FEED'!$J79,'6'!$P$3:$P$1000)</f>
        <v>25075</v>
      </c>
      <c r="R79" s="205">
        <f>SUMIF('7'!$A$3:$A$500,'TOTAL FEED'!$J79,'7'!$P$3:$P$1000)</f>
        <v>0</v>
      </c>
      <c r="S79" s="205">
        <f>SUMIF('8'!$A$3:$A$500,'TOTAL FEED'!$J79,'8'!$P$3:$P$1000)</f>
        <v>27300</v>
      </c>
      <c r="T79" s="205">
        <f>SUMIF('9'!$A$3:$A$500,'TOTAL FEED'!$J79,'9'!$P$3:$P$1000)</f>
        <v>47750</v>
      </c>
      <c r="U79" s="258">
        <f>SUMIF('10'!$A$3:$A$500,'TOTAL FEED'!$J79,'10'!$P$3:$P$1000)</f>
        <v>0</v>
      </c>
      <c r="V79" s="205">
        <f>SUMIF('11'!$A$3:$A$500,'TOTAL FEED'!$J79,'11'!$P$3:$P$1000)</f>
        <v>0</v>
      </c>
      <c r="W79" s="205">
        <f>SUMIF('12'!$A$3:$A$500,'TOTAL FEED'!$J79,'12'!$P$3:$P$1000)</f>
        <v>63675</v>
      </c>
      <c r="X79" s="205">
        <f>SUMIF('13'!$A$3:$A$500,'TOTAL FEED'!$J79,'13'!$P$3:$P$1000)</f>
        <v>49500</v>
      </c>
      <c r="Y79" s="272">
        <f>SUMIF('14'!$A$3:$A$500,'TOTAL FEED'!$J79,'14'!$P$3:$P$1000)</f>
        <v>11650</v>
      </c>
      <c r="Z79" s="205">
        <f>SUMIF('15'!$A$3:$A$500,'TOTAL FEED'!$J79,'15'!$P$3:$P$1000)</f>
        <v>0</v>
      </c>
      <c r="AA79" s="205">
        <f>SUMIF('16'!$A$3:$A$500,'TOTAL FEED'!$J79,'16'!$P$3:$P$1000)</f>
        <v>0</v>
      </c>
      <c r="AB79" s="258">
        <f>SUMIF('17'!$A$3:$A$500,'TOTAL FEED'!$J79,'17'!$P$3:$P$1000)</f>
        <v>0</v>
      </c>
      <c r="AC79" s="205">
        <f>SUMIF('18'!$A$3:$A$500,'TOTAL FEED'!$J79,'18'!$P$3:$P$1000)</f>
        <v>0</v>
      </c>
      <c r="AD79" s="205">
        <f>SUMIF('19'!$A$3:$A$500,'TOTAL FEED'!$J79,'19'!$P$3:$P$1000)</f>
        <v>0</v>
      </c>
      <c r="AE79" s="205">
        <f>SUMIF('20'!$A$3:$A$500,'TOTAL FEED'!$J79,'20'!$P$3:$P$1000)</f>
        <v>0</v>
      </c>
      <c r="AF79" s="205">
        <f>SUMIF('21'!$A$3:$A$500,'TOTAL FEED'!$J79,'21'!$P$3:$P$1000)</f>
        <v>0</v>
      </c>
      <c r="AG79" s="205">
        <f>SUMIF('22'!$A$3:$A$500,'TOTAL FEED'!$J79,'22'!$P$3:$P$1000)</f>
        <v>0</v>
      </c>
      <c r="AH79" s="205">
        <f>SUMIF('23'!$A$3:$A$500,'TOTAL FEED'!$J79,'23'!$P$3:$P$1000)</f>
        <v>0</v>
      </c>
      <c r="AI79" s="205">
        <f>SUMIF('24'!$A$3:$A$500,'TOTAL FEED'!$J79,'24'!$P$3:$P$1000)</f>
        <v>0</v>
      </c>
      <c r="AJ79" s="205">
        <f>SUMIF('25'!$A$3:$A$500,'TOTAL FEED'!$J79,'25'!$P$3:$P$1000)</f>
        <v>0</v>
      </c>
      <c r="AK79" s="205">
        <f>SUMIF('26'!$A$3:$A$500,'TOTAL FEED'!$J79,'26'!$P$3:$P$1000)</f>
        <v>0</v>
      </c>
      <c r="AL79" s="205">
        <f>SUMIF('27'!$A$3:$A$500,'TOTAL FEED'!$J79,'27'!$P$3:$P$1000)</f>
        <v>0</v>
      </c>
      <c r="AM79" s="205">
        <f>SUMIF('28'!$A$3:$A$500,'TOTAL FEED'!$J79,'28'!$P$3:$P$1000)</f>
        <v>0</v>
      </c>
      <c r="AN79" s="205">
        <f>SUMIF('29'!$A$3:$A$500,'TOTAL FEED'!$J79,'29'!$P$3:$P$1000)</f>
        <v>0</v>
      </c>
      <c r="AO79" s="205">
        <f>SUMIF('30'!$A$3:$A$500,'TOTAL FEED'!$J79,'30'!$P$3:$P$1000)</f>
        <v>0</v>
      </c>
      <c r="AP79" s="205">
        <f>SUMIF('31'!$A$3:$A$500,'TOTAL FEED'!$J79,'31'!$P$3:$P$1000)</f>
        <v>0</v>
      </c>
      <c r="AQ79" s="50">
        <f t="shared" si="30"/>
        <v>290600</v>
      </c>
      <c r="AR79">
        <v>1</v>
      </c>
      <c r="AS79">
        <v>8</v>
      </c>
      <c r="AT79">
        <f>SUMIF('PHAN LOAI'!$Q$5:$Q$410,K79,'PHAN LOAI'!$D$5:$D$410)</f>
        <v>290600</v>
      </c>
      <c r="AU79">
        <f>SUMIF('SAN LUONG'!$AL$4:$AL$311,K79,'SAN LUONG'!$AJ$4:$AJ$311)</f>
        <v>313875</v>
      </c>
      <c r="AV79">
        <f t="shared" si="31"/>
        <v>604475</v>
      </c>
      <c r="AW79">
        <f>IF(COUNTIF('PHAN LOAI'!C:C, E79) &gt; 0, 1, 0)</f>
        <v>1</v>
      </c>
      <c r="AX79">
        <f>IF(COUNTIF('SAN LUONG'!D:D, E79) &gt; 0, 1, 0)</f>
        <v>1</v>
      </c>
    </row>
    <row r="80" spans="2:50" ht="15.75" x14ac:dyDescent="0.25">
      <c r="B80" s="5">
        <v>52</v>
      </c>
      <c r="C80" s="6">
        <v>584</v>
      </c>
      <c r="D80" s="6">
        <v>584</v>
      </c>
      <c r="E80" s="73" t="s">
        <v>310</v>
      </c>
      <c r="F80" s="15">
        <v>3.5</v>
      </c>
      <c r="G80" s="15">
        <v>25</v>
      </c>
      <c r="H80" s="4">
        <v>584</v>
      </c>
      <c r="I80" s="9"/>
      <c r="J80" s="15" t="str">
        <f t="shared" si="32"/>
        <v>58425</v>
      </c>
      <c r="K80" s="15" t="str">
        <f t="shared" si="33"/>
        <v>584433001</v>
      </c>
      <c r="L80" s="205">
        <f>SUMIF('1'!$A$3:$A$500,'TOTAL FEED'!$J80,'1'!$P$3:$P$1000)</f>
        <v>0</v>
      </c>
      <c r="M80" s="205">
        <f>SUMIF('2'!$A$3:$A$500,'TOTAL FEED'!$J80,'2'!$P$3:$P$1000)</f>
        <v>0</v>
      </c>
      <c r="N80" s="258">
        <f>SUMIF('3'!$A$3:$A$500,'TOTAL FEED'!$J80,'3'!$P$3:$P$1000)</f>
        <v>8600</v>
      </c>
      <c r="O80" s="205">
        <f>SUMIF('4'!$A$3:$A$500,'TOTAL FEED'!$J80,'4'!$P$3:$P$1000)</f>
        <v>0</v>
      </c>
      <c r="P80" s="205">
        <f>SUMIF('5'!$A$3:$A$500,'TOTAL FEED'!$J80,'5'!$P$3:$P$1000)</f>
        <v>0</v>
      </c>
      <c r="Q80" s="205">
        <f>SUMIF('6'!$A$3:$A$500,'TOTAL FEED'!$J80,'6'!$P$3:$P$1000)</f>
        <v>0</v>
      </c>
      <c r="R80" s="205">
        <f>SUMIF('7'!$A$3:$A$500,'TOTAL FEED'!$J80,'7'!$P$3:$P$1000)</f>
        <v>0</v>
      </c>
      <c r="S80" s="205">
        <f>SUMIF('8'!$A$3:$A$500,'TOTAL FEED'!$J80,'8'!$P$3:$P$1000)</f>
        <v>0</v>
      </c>
      <c r="T80" s="205">
        <f>SUMIF('9'!$A$3:$A$500,'TOTAL FEED'!$J80,'9'!$P$3:$P$1000)</f>
        <v>10225</v>
      </c>
      <c r="U80" s="258">
        <f>SUMIF('10'!$A$3:$A$500,'TOTAL FEED'!$J80,'10'!$P$3:$P$1000)</f>
        <v>0</v>
      </c>
      <c r="V80" s="205">
        <f>SUMIF('11'!$A$3:$A$500,'TOTAL FEED'!$J80,'11'!$P$3:$P$1000)</f>
        <v>0</v>
      </c>
      <c r="W80" s="205">
        <f>SUMIF('12'!$A$3:$A$500,'TOTAL FEED'!$J80,'12'!$P$3:$P$1000)</f>
        <v>0</v>
      </c>
      <c r="X80" s="205">
        <f>SUMIF('13'!$A$3:$A$500,'TOTAL FEED'!$J80,'13'!$P$3:$P$1000)</f>
        <v>0</v>
      </c>
      <c r="Y80" s="272">
        <f>SUMIF('14'!$A$3:$A$500,'TOTAL FEED'!$J80,'14'!$P$3:$P$1000)</f>
        <v>0</v>
      </c>
      <c r="Z80" s="205">
        <f>SUMIF('15'!$A$3:$A$500,'TOTAL FEED'!$J80,'15'!$P$3:$P$1000)</f>
        <v>0</v>
      </c>
      <c r="AA80" s="205">
        <f>SUMIF('16'!$A$3:$A$500,'TOTAL FEED'!$J80,'16'!$P$3:$P$1000)</f>
        <v>0</v>
      </c>
      <c r="AB80" s="258">
        <f>SUMIF('17'!$A$3:$A$500,'TOTAL FEED'!$J80,'17'!$P$3:$P$1000)</f>
        <v>0</v>
      </c>
      <c r="AC80" s="205">
        <f>SUMIF('18'!$A$3:$A$500,'TOTAL FEED'!$J80,'18'!$P$3:$P$1000)</f>
        <v>0</v>
      </c>
      <c r="AD80" s="205">
        <f>SUMIF('19'!$A$3:$A$500,'TOTAL FEED'!$J80,'19'!$P$3:$P$1000)</f>
        <v>0</v>
      </c>
      <c r="AE80" s="205">
        <f>SUMIF('20'!$A$3:$A$500,'TOTAL FEED'!$J80,'20'!$P$3:$P$1000)</f>
        <v>0</v>
      </c>
      <c r="AF80" s="205">
        <f>SUMIF('21'!$A$3:$A$500,'TOTAL FEED'!$J80,'21'!$P$3:$P$1000)</f>
        <v>0</v>
      </c>
      <c r="AG80" s="205">
        <f>SUMIF('22'!$A$3:$A$500,'TOTAL FEED'!$J80,'22'!$P$3:$P$1000)</f>
        <v>0</v>
      </c>
      <c r="AH80" s="205">
        <f>SUMIF('23'!$A$3:$A$500,'TOTAL FEED'!$J80,'23'!$P$3:$P$1000)</f>
        <v>0</v>
      </c>
      <c r="AI80" s="205">
        <f>SUMIF('24'!$A$3:$A$500,'TOTAL FEED'!$J80,'24'!$P$3:$P$1000)</f>
        <v>0</v>
      </c>
      <c r="AJ80" s="205">
        <f>SUMIF('25'!$A$3:$A$500,'TOTAL FEED'!$J80,'25'!$P$3:$P$1000)</f>
        <v>0</v>
      </c>
      <c r="AK80" s="205">
        <f>SUMIF('26'!$A$3:$A$500,'TOTAL FEED'!$J80,'26'!$P$3:$P$1000)</f>
        <v>0</v>
      </c>
      <c r="AL80" s="205">
        <f>SUMIF('27'!$A$3:$A$500,'TOTAL FEED'!$J80,'27'!$P$3:$P$1000)</f>
        <v>0</v>
      </c>
      <c r="AM80" s="205">
        <f>SUMIF('28'!$A$3:$A$500,'TOTAL FEED'!$J80,'28'!$P$3:$P$1000)</f>
        <v>0</v>
      </c>
      <c r="AN80" s="205">
        <f>SUMIF('29'!$A$3:$A$500,'TOTAL FEED'!$J80,'29'!$P$3:$P$1000)</f>
        <v>0</v>
      </c>
      <c r="AO80" s="205">
        <f>SUMIF('30'!$A$3:$A$500,'TOTAL FEED'!$J80,'30'!$P$3:$P$1000)</f>
        <v>0</v>
      </c>
      <c r="AP80" s="205">
        <f>SUMIF('31'!$A$3:$A$500,'TOTAL FEED'!$J80,'31'!$P$3:$P$1000)</f>
        <v>0</v>
      </c>
      <c r="AQ80" s="50">
        <f t="shared" si="30"/>
        <v>18825</v>
      </c>
      <c r="AR80">
        <v>4</v>
      </c>
      <c r="AS80">
        <v>8</v>
      </c>
      <c r="AT80">
        <f>SUMIF('PHAN LOAI'!$Q$5:$Q$410,K80,'PHAN LOAI'!$D$5:$D$410)</f>
        <v>18825</v>
      </c>
      <c r="AU80">
        <f>SUMIF('SAN LUONG'!$AL$4:$AL$311,K80,'SAN LUONG'!$AJ$4:$AJ$311)</f>
        <v>23850</v>
      </c>
      <c r="AV80">
        <f t="shared" si="31"/>
        <v>42675</v>
      </c>
      <c r="AW80">
        <f>IF(COUNTIF('PHAN LOAI'!C:C, E80) &gt; 0, 1, 0)</f>
        <v>1</v>
      </c>
      <c r="AX80">
        <f>IF(COUNTIF('SAN LUONG'!D:D, E80) &gt; 0, 1, 0)</f>
        <v>1</v>
      </c>
    </row>
    <row r="81" spans="1:50" ht="15.75" x14ac:dyDescent="0.25">
      <c r="B81" s="5">
        <v>53</v>
      </c>
      <c r="C81" s="6">
        <v>585</v>
      </c>
      <c r="D81" s="6">
        <v>585</v>
      </c>
      <c r="E81" s="73" t="s">
        <v>311</v>
      </c>
      <c r="F81" s="15">
        <v>3.5</v>
      </c>
      <c r="G81" s="15">
        <v>25</v>
      </c>
      <c r="H81" s="4">
        <v>585</v>
      </c>
      <c r="I81" s="9"/>
      <c r="J81" s="15" t="str">
        <f t="shared" si="32"/>
        <v>58525</v>
      </c>
      <c r="K81" s="15" t="str">
        <f t="shared" si="33"/>
        <v>585434001</v>
      </c>
      <c r="L81" s="205">
        <f>SUMIF('1'!$A$3:$A$500,'TOTAL FEED'!$J81,'1'!$P$3:$P$1000)</f>
        <v>0</v>
      </c>
      <c r="M81" s="205">
        <f>SUMIF('2'!$A$3:$A$500,'TOTAL FEED'!$J81,'2'!$P$3:$P$1000)</f>
        <v>0</v>
      </c>
      <c r="N81" s="258">
        <f>SUMIF('3'!$A$3:$A$500,'TOTAL FEED'!$J81,'3'!$P$3:$P$1000)</f>
        <v>0</v>
      </c>
      <c r="O81" s="205">
        <f>SUMIF('4'!$A$3:$A$500,'TOTAL FEED'!$J81,'4'!$P$3:$P$1000)</f>
        <v>0</v>
      </c>
      <c r="P81" s="205">
        <f>SUMIF('5'!$A$3:$A$500,'TOTAL FEED'!$J81,'5'!$P$3:$P$1000)</f>
        <v>0</v>
      </c>
      <c r="Q81" s="205">
        <f>SUMIF('6'!$A$3:$A$500,'TOTAL FEED'!$J81,'6'!$P$3:$P$1000)</f>
        <v>0</v>
      </c>
      <c r="R81" s="205">
        <f>SUMIF('7'!$A$3:$A$500,'TOTAL FEED'!$J81,'7'!$P$3:$P$1000)</f>
        <v>0</v>
      </c>
      <c r="S81" s="205">
        <f>SUMIF('8'!$A$3:$A$500,'TOTAL FEED'!$J81,'8'!$P$3:$P$1000)</f>
        <v>0</v>
      </c>
      <c r="T81" s="205">
        <f>SUMIF('9'!$A$3:$A$500,'TOTAL FEED'!$J81,'9'!$P$3:$P$1000)</f>
        <v>0</v>
      </c>
      <c r="U81" s="205">
        <f>SUMIF('10'!$A$3:$A$500,'TOTAL FEED'!$J81,'10'!$P$3:$P$1000)</f>
        <v>0</v>
      </c>
      <c r="V81" s="205">
        <f>SUMIF('11'!$A$3:$A$500,'TOTAL FEED'!$J81,'11'!$P$3:$P$1000)</f>
        <v>0</v>
      </c>
      <c r="W81" s="205">
        <f>SUMIF('12'!$A$3:$A$500,'TOTAL FEED'!$J81,'12'!$P$3:$P$1000)</f>
        <v>0</v>
      </c>
      <c r="X81" s="205">
        <f>SUMIF('13'!$A$3:$A$500,'TOTAL FEED'!$J81,'13'!$P$3:$P$1000)</f>
        <v>0</v>
      </c>
      <c r="Y81" s="272">
        <f>SUMIF('14'!$A$3:$A$500,'TOTAL FEED'!$J81,'14'!$P$3:$P$1000)</f>
        <v>0</v>
      </c>
      <c r="Z81" s="205">
        <f>SUMIF('15'!$A$3:$A$500,'TOTAL FEED'!$J81,'15'!$P$3:$P$1000)</f>
        <v>0</v>
      </c>
      <c r="AA81" s="205">
        <f>SUMIF('16'!$A$3:$A$500,'TOTAL FEED'!$J81,'16'!$P$3:$P$1000)</f>
        <v>0</v>
      </c>
      <c r="AB81" s="205">
        <f>SUMIF('17'!$A$3:$A$500,'TOTAL FEED'!$J81,'17'!$P$3:$P$1000)</f>
        <v>0</v>
      </c>
      <c r="AC81" s="205">
        <f>SUMIF('18'!$A$3:$A$500,'TOTAL FEED'!$J81,'18'!$P$3:$P$1000)</f>
        <v>0</v>
      </c>
      <c r="AD81" s="205">
        <f>SUMIF('19'!$A$3:$A$500,'TOTAL FEED'!$J81,'19'!$P$3:$P$1000)</f>
        <v>0</v>
      </c>
      <c r="AE81" s="205">
        <f>SUMIF('20'!$A$3:$A$500,'TOTAL FEED'!$J81,'20'!$P$3:$P$1000)</f>
        <v>0</v>
      </c>
      <c r="AF81" s="205">
        <f>SUMIF('21'!$A$3:$A$500,'TOTAL FEED'!$J81,'21'!$P$3:$P$1000)</f>
        <v>0</v>
      </c>
      <c r="AG81" s="205">
        <f>SUMIF('22'!$A$3:$A$500,'TOTAL FEED'!$J81,'22'!$P$3:$P$1000)</f>
        <v>0</v>
      </c>
      <c r="AH81" s="205">
        <f>SUMIF('23'!$A$3:$A$500,'TOTAL FEED'!$J81,'23'!$P$3:$P$1000)</f>
        <v>0</v>
      </c>
      <c r="AI81" s="205">
        <f>SUMIF('24'!$A$3:$A$500,'TOTAL FEED'!$J81,'24'!$P$3:$P$1000)</f>
        <v>0</v>
      </c>
      <c r="AJ81" s="205">
        <f>SUMIF('25'!$A$3:$A$500,'TOTAL FEED'!$J81,'25'!$P$3:$P$1000)</f>
        <v>0</v>
      </c>
      <c r="AK81" s="205">
        <f>SUMIF('26'!$A$3:$A$500,'TOTAL FEED'!$J81,'26'!$P$3:$P$1000)</f>
        <v>0</v>
      </c>
      <c r="AL81" s="205">
        <f>SUMIF('27'!$A$3:$A$500,'TOTAL FEED'!$J81,'27'!$P$3:$P$1000)</f>
        <v>0</v>
      </c>
      <c r="AM81" s="205">
        <f>SUMIF('28'!$A$3:$A$500,'TOTAL FEED'!$J81,'28'!$P$3:$P$1000)</f>
        <v>0</v>
      </c>
      <c r="AN81" s="205">
        <f>SUMIF('29'!$A$3:$A$500,'TOTAL FEED'!$J81,'29'!$P$3:$P$1000)</f>
        <v>0</v>
      </c>
      <c r="AO81" s="205">
        <f>SUMIF('30'!$A$3:$A$500,'TOTAL FEED'!$J81,'30'!$P$3:$P$1000)</f>
        <v>0</v>
      </c>
      <c r="AP81" s="205">
        <f>SUMIF('31'!$A$3:$A$500,'TOTAL FEED'!$J81,'31'!$P$3:$P$1000)</f>
        <v>0</v>
      </c>
      <c r="AQ81" s="50">
        <f t="shared" si="30"/>
        <v>0</v>
      </c>
      <c r="AS81">
        <v>8</v>
      </c>
      <c r="AT81">
        <f>SUMIF('PHAN LOAI'!$Q$5:$Q$410,K81,'PHAN LOAI'!$D$5:$D$410)</f>
        <v>0</v>
      </c>
      <c r="AU81">
        <f>SUMIF('SAN LUONG'!$AL$4:$AL$311,K81,'SAN LUONG'!$AJ$4:$AJ$311)</f>
        <v>0</v>
      </c>
      <c r="AV81">
        <f t="shared" si="31"/>
        <v>0</v>
      </c>
      <c r="AW81">
        <f>IF(COUNTIF('PHAN LOAI'!C:C, E81) &gt; 0, 1, 0)</f>
        <v>1</v>
      </c>
      <c r="AX81">
        <f>IF(COUNTIF('SAN LUONG'!D:D, E81) &gt; 0, 1, 0)</f>
        <v>1</v>
      </c>
    </row>
    <row r="82" spans="1:50" s="101" customFormat="1" ht="15.75" x14ac:dyDescent="0.25">
      <c r="B82" s="11">
        <v>54</v>
      </c>
      <c r="C82" s="12" t="s">
        <v>312</v>
      </c>
      <c r="D82" s="12" t="s">
        <v>312</v>
      </c>
      <c r="E82" s="109">
        <v>433011</v>
      </c>
      <c r="F82" s="110">
        <v>3.5</v>
      </c>
      <c r="G82" s="110">
        <v>25</v>
      </c>
      <c r="H82" s="12" t="s">
        <v>312</v>
      </c>
      <c r="I82" s="112"/>
      <c r="J82" s="110" t="str">
        <f t="shared" si="32"/>
        <v>585S25</v>
      </c>
      <c r="K82" s="110" t="str">
        <f t="shared" si="33"/>
        <v>585S433011</v>
      </c>
      <c r="L82" s="205">
        <f>SUMIF('1'!$A$3:$A$500,'TOTAL FEED'!$J82,'1'!$P$3:$P$1000)</f>
        <v>0</v>
      </c>
      <c r="M82" s="205">
        <f>SUMIF('2'!$A$3:$A$500,'TOTAL FEED'!$J82,'2'!$P$3:$P$1000)</f>
        <v>0</v>
      </c>
      <c r="N82" s="258">
        <f>SUMIF('3'!$A$3:$A$500,'TOTAL FEED'!$J82,'3'!$P$3:$P$1000)</f>
        <v>0</v>
      </c>
      <c r="O82" s="205">
        <f>SUMIF('4'!$A$3:$A$500,'TOTAL FEED'!$J82,'4'!$P$3:$P$1000)</f>
        <v>0</v>
      </c>
      <c r="P82" s="205">
        <f>SUMIF('5'!$A$3:$A$500,'TOTAL FEED'!$J82,'5'!$P$3:$P$1000)</f>
        <v>0</v>
      </c>
      <c r="Q82" s="205">
        <f>SUMIF('6'!$A$3:$A$500,'TOTAL FEED'!$J82,'6'!$P$3:$P$1000)</f>
        <v>0</v>
      </c>
      <c r="R82" s="205">
        <f>SUMIF('7'!$A$3:$A$500,'TOTAL FEED'!$J82,'7'!$P$3:$P$1000)</f>
        <v>0</v>
      </c>
      <c r="S82" s="205">
        <f>SUMIF('8'!$A$3:$A$500,'TOTAL FEED'!$J82,'8'!$P$3:$P$1000)</f>
        <v>0</v>
      </c>
      <c r="T82" s="205">
        <f>SUMIF('9'!$A$3:$A$500,'TOTAL FEED'!$J82,'9'!$P$3:$P$1000)</f>
        <v>0</v>
      </c>
      <c r="U82" s="205">
        <f>SUMIF('10'!$A$3:$A$500,'TOTAL FEED'!$J82,'10'!$P$3:$P$1000)</f>
        <v>0</v>
      </c>
      <c r="V82" s="205">
        <f>SUMIF('11'!$A$3:$A$500,'TOTAL FEED'!$J82,'11'!$P$3:$P$1000)</f>
        <v>0</v>
      </c>
      <c r="W82" s="205">
        <f>SUMIF('12'!$A$3:$A$500,'TOTAL FEED'!$J82,'12'!$P$3:$P$1000)</f>
        <v>0</v>
      </c>
      <c r="X82" s="205">
        <f>SUMIF('13'!$A$3:$A$500,'TOTAL FEED'!$J82,'13'!$P$3:$P$1000)</f>
        <v>0</v>
      </c>
      <c r="Y82" s="272">
        <f>SUMIF('14'!$A$3:$A$500,'TOTAL FEED'!$J82,'14'!$P$3:$P$1000)</f>
        <v>0</v>
      </c>
      <c r="Z82" s="205">
        <f>SUMIF('15'!$A$3:$A$500,'TOTAL FEED'!$J82,'15'!$P$3:$P$1000)</f>
        <v>0</v>
      </c>
      <c r="AA82" s="205">
        <f>SUMIF('16'!$A$3:$A$500,'TOTAL FEED'!$J82,'16'!$P$3:$P$1000)</f>
        <v>0</v>
      </c>
      <c r="AB82" s="205">
        <f>SUMIF('17'!$A$3:$A$500,'TOTAL FEED'!$J82,'17'!$P$3:$P$1000)</f>
        <v>0</v>
      </c>
      <c r="AC82" s="205">
        <f>SUMIF('18'!$A$3:$A$500,'TOTAL FEED'!$J82,'18'!$P$3:$P$1000)</f>
        <v>0</v>
      </c>
      <c r="AD82" s="205">
        <f>SUMIF('19'!$A$3:$A$500,'TOTAL FEED'!$J82,'19'!$P$3:$P$1000)</f>
        <v>0</v>
      </c>
      <c r="AE82" s="205">
        <f>SUMIF('20'!$A$3:$A$500,'TOTAL FEED'!$J82,'20'!$P$3:$P$1000)</f>
        <v>0</v>
      </c>
      <c r="AF82" s="205">
        <f>SUMIF('21'!$A$3:$A$500,'TOTAL FEED'!$J82,'21'!$P$3:$P$1000)</f>
        <v>0</v>
      </c>
      <c r="AG82" s="205">
        <f>SUMIF('22'!$A$3:$A$500,'TOTAL FEED'!$J82,'22'!$P$3:$P$1000)</f>
        <v>0</v>
      </c>
      <c r="AH82" s="205">
        <f>SUMIF('23'!$A$3:$A$500,'TOTAL FEED'!$J82,'23'!$P$3:$P$1000)</f>
        <v>0</v>
      </c>
      <c r="AI82" s="205">
        <f>SUMIF('24'!$A$3:$A$500,'TOTAL FEED'!$J82,'24'!$P$3:$P$1000)</f>
        <v>0</v>
      </c>
      <c r="AJ82" s="205">
        <f>SUMIF('25'!$A$3:$A$500,'TOTAL FEED'!$J82,'25'!$P$3:$P$1000)</f>
        <v>0</v>
      </c>
      <c r="AK82" s="205">
        <f>SUMIF('26'!$A$3:$A$500,'TOTAL FEED'!$J82,'26'!$P$3:$P$1000)</f>
        <v>0</v>
      </c>
      <c r="AL82" s="205">
        <f>SUMIF('27'!$A$3:$A$500,'TOTAL FEED'!$J82,'27'!$P$3:$P$1000)</f>
        <v>0</v>
      </c>
      <c r="AM82" s="205">
        <f>SUMIF('28'!$A$3:$A$500,'TOTAL FEED'!$J82,'28'!$P$3:$P$1000)</f>
        <v>0</v>
      </c>
      <c r="AN82" s="205">
        <f>SUMIF('29'!$A$3:$A$500,'TOTAL FEED'!$J82,'29'!$P$3:$P$1000)</f>
        <v>0</v>
      </c>
      <c r="AO82" s="205">
        <f>SUMIF('30'!$A$3:$A$500,'TOTAL FEED'!$J82,'30'!$P$3:$P$1000)</f>
        <v>0</v>
      </c>
      <c r="AP82" s="205">
        <f>SUMIF('31'!$A$3:$A$500,'TOTAL FEED'!$J82,'31'!$P$3:$P$1000)</f>
        <v>0</v>
      </c>
      <c r="AQ82" s="113">
        <f t="shared" si="30"/>
        <v>0</v>
      </c>
      <c r="AR82"/>
      <c r="AS82" s="101">
        <v>8</v>
      </c>
      <c r="AT82" s="101">
        <f>SUMIF('PHAN LOAI'!$Q$5:$Q$410,K82,'PHAN LOAI'!$D$5:$D$410)</f>
        <v>0</v>
      </c>
      <c r="AU82" s="101">
        <f>SUMIF('SAN LUONG'!$AL$4:$AL$311,K82,'SAN LUONG'!$AJ$4:$AJ$311)</f>
        <v>0</v>
      </c>
      <c r="AV82">
        <f t="shared" si="31"/>
        <v>0</v>
      </c>
      <c r="AW82">
        <f>IF(COUNTIF('PHAN LOAI'!C:C, E82) &gt; 0, 1, 0)</f>
        <v>1</v>
      </c>
      <c r="AX82">
        <f>IF(COUNTIF('SAN LUONG'!D:D, E82) &gt; 0, 1, 0)</f>
        <v>1</v>
      </c>
    </row>
    <row r="83" spans="1:50" ht="15.75" x14ac:dyDescent="0.25">
      <c r="B83" s="5"/>
      <c r="C83" s="6">
        <v>594</v>
      </c>
      <c r="D83" s="6">
        <v>594</v>
      </c>
      <c r="E83" s="73">
        <v>422001</v>
      </c>
      <c r="F83" s="15">
        <v>3.5</v>
      </c>
      <c r="G83" s="15">
        <v>25</v>
      </c>
      <c r="H83" s="6">
        <v>594</v>
      </c>
      <c r="I83" s="9"/>
      <c r="J83" s="15" t="str">
        <f t="shared" si="32"/>
        <v>59425</v>
      </c>
      <c r="K83" s="15" t="str">
        <f t="shared" si="33"/>
        <v>594422001</v>
      </c>
      <c r="L83" s="205">
        <f>SUMIF('1'!$A$3:$A$500,'TOTAL FEED'!$J83,'1'!$P$3:$P$1000)</f>
        <v>0</v>
      </c>
      <c r="M83" s="205">
        <f>SUMIF('2'!$A$3:$A$500,'TOTAL FEED'!$J83,'2'!$P$3:$P$1000)</f>
        <v>11000</v>
      </c>
      <c r="N83" s="258">
        <f>SUMIF('3'!$A$3:$A$500,'TOTAL FEED'!$J83,'3'!$P$3:$P$1000)</f>
        <v>6500</v>
      </c>
      <c r="O83" s="205">
        <f>SUMIF('4'!$A$3:$A$500,'TOTAL FEED'!$J83,'4'!$P$3:$P$1000)</f>
        <v>0</v>
      </c>
      <c r="P83" s="205">
        <f>SUMIF('5'!$A$3:$A$500,'TOTAL FEED'!$J83,'5'!$P$3:$P$1000)</f>
        <v>0</v>
      </c>
      <c r="Q83" s="205">
        <f>SUMIF('6'!$A$3:$A$500,'TOTAL FEED'!$J83,'6'!$P$3:$P$1000)</f>
        <v>0</v>
      </c>
      <c r="R83" s="205">
        <f>SUMIF('7'!$A$3:$A$500,'TOTAL FEED'!$J83,'7'!$P$3:$P$1000)</f>
        <v>0</v>
      </c>
      <c r="S83" s="205">
        <f>SUMIF('8'!$A$3:$A$500,'TOTAL FEED'!$J83,'8'!$P$3:$P$1000)</f>
        <v>0</v>
      </c>
      <c r="T83" s="205">
        <f>SUMIF('9'!$A$3:$A$500,'TOTAL FEED'!$J83,'9'!$P$3:$P$1000)</f>
        <v>0</v>
      </c>
      <c r="U83" s="258">
        <f>SUMIF('10'!$A$3:$A$500,'TOTAL FEED'!$J83,'10'!$P$3:$P$1000)</f>
        <v>0</v>
      </c>
      <c r="V83" s="205">
        <f>SUMIF('11'!$A$3:$A$500,'TOTAL FEED'!$J83,'11'!$P$3:$P$1000)</f>
        <v>0</v>
      </c>
      <c r="W83" s="205">
        <f>SUMIF('12'!$A$3:$A$500,'TOTAL FEED'!$J83,'12'!$P$3:$P$1000)</f>
        <v>0</v>
      </c>
      <c r="X83" s="205">
        <f>SUMIF('13'!$A$3:$A$500,'TOTAL FEED'!$J83,'13'!$P$3:$P$1000)</f>
        <v>0</v>
      </c>
      <c r="Y83" s="272">
        <f>SUMIF('14'!$A$3:$A$500,'TOTAL FEED'!$J83,'14'!$P$3:$P$1000)</f>
        <v>0</v>
      </c>
      <c r="Z83" s="205">
        <f>SUMIF('15'!$A$3:$A$500,'TOTAL FEED'!$J83,'15'!$P$3:$P$1000)</f>
        <v>0</v>
      </c>
      <c r="AA83" s="205">
        <f>SUMIF('16'!$A$3:$A$500,'TOTAL FEED'!$J83,'16'!$P$3:$P$1000)</f>
        <v>0</v>
      </c>
      <c r="AB83" s="258">
        <f>SUMIF('17'!$A$3:$A$500,'TOTAL FEED'!$J83,'17'!$P$3:$P$1000)</f>
        <v>0</v>
      </c>
      <c r="AC83" s="205">
        <f>SUMIF('18'!$A$3:$A$500,'TOTAL FEED'!$J83,'18'!$P$3:$P$1000)</f>
        <v>0</v>
      </c>
      <c r="AD83" s="205">
        <f>SUMIF('19'!$A$3:$A$500,'TOTAL FEED'!$J83,'19'!$P$3:$P$1000)</f>
        <v>0</v>
      </c>
      <c r="AE83" s="205">
        <f>SUMIF('20'!$A$3:$A$500,'TOTAL FEED'!$J83,'20'!$P$3:$P$1000)</f>
        <v>0</v>
      </c>
      <c r="AF83" s="205">
        <f>SUMIF('21'!$A$3:$A$500,'TOTAL FEED'!$J83,'21'!$P$3:$P$1000)</f>
        <v>0</v>
      </c>
      <c r="AG83" s="205">
        <f>SUMIF('22'!$A$3:$A$500,'TOTAL FEED'!$J83,'22'!$P$3:$P$1000)</f>
        <v>0</v>
      </c>
      <c r="AH83" s="205">
        <f>SUMIF('23'!$A$3:$A$500,'TOTAL FEED'!$J83,'23'!$P$3:$P$1000)</f>
        <v>0</v>
      </c>
      <c r="AI83" s="205">
        <f>SUMIF('24'!$A$3:$A$500,'TOTAL FEED'!$J83,'24'!$P$3:$P$1000)</f>
        <v>0</v>
      </c>
      <c r="AJ83" s="205">
        <f>SUMIF('25'!$A$3:$A$500,'TOTAL FEED'!$J83,'25'!$P$3:$P$1000)</f>
        <v>0</v>
      </c>
      <c r="AK83" s="205">
        <f>SUMIF('26'!$A$3:$A$500,'TOTAL FEED'!$J83,'26'!$P$3:$P$1000)</f>
        <v>0</v>
      </c>
      <c r="AL83" s="205">
        <f>SUMIF('27'!$A$3:$A$500,'TOTAL FEED'!$J83,'27'!$P$3:$P$1000)</f>
        <v>0</v>
      </c>
      <c r="AM83" s="205">
        <f>SUMIF('28'!$A$3:$A$500,'TOTAL FEED'!$J83,'28'!$P$3:$P$1000)</f>
        <v>0</v>
      </c>
      <c r="AN83" s="205">
        <f>SUMIF('29'!$A$3:$A$500,'TOTAL FEED'!$J83,'29'!$P$3:$P$1000)</f>
        <v>0</v>
      </c>
      <c r="AO83" s="205">
        <f>SUMIF('30'!$A$3:$A$500,'TOTAL FEED'!$J83,'30'!$P$3:$P$1000)</f>
        <v>0</v>
      </c>
      <c r="AP83" s="205">
        <f>SUMIF('31'!$A$3:$A$500,'TOTAL FEED'!$J83,'31'!$P$3:$P$1000)</f>
        <v>0</v>
      </c>
      <c r="AQ83" s="50">
        <f t="shared" si="30"/>
        <v>17500</v>
      </c>
      <c r="AR83">
        <v>4</v>
      </c>
      <c r="AS83">
        <v>8</v>
      </c>
      <c r="AT83">
        <f>SUMIF('PHAN LOAI'!$Q$5:$Q$410,K83,'PHAN LOAI'!$D$5:$D$410)</f>
        <v>17500</v>
      </c>
      <c r="AU83">
        <f>SUMIF('SAN LUONG'!$AL$4:$AL$311,K83,'SAN LUONG'!$AJ$4:$AJ$311)</f>
        <v>17500</v>
      </c>
      <c r="AV83">
        <f t="shared" si="31"/>
        <v>35000</v>
      </c>
      <c r="AW83">
        <f>IF(COUNTIF('PHAN LOAI'!C:C, E83) &gt; 0, 1, 0)</f>
        <v>1</v>
      </c>
      <c r="AX83">
        <f>IF(COUNTIF('SAN LUONG'!D:D, E83) &gt; 0, 1, 0)</f>
        <v>1</v>
      </c>
    </row>
    <row r="84" spans="1:50" ht="15.75" x14ac:dyDescent="0.25">
      <c r="B84" s="5"/>
      <c r="C84" s="6">
        <v>596</v>
      </c>
      <c r="D84" s="6">
        <v>596</v>
      </c>
      <c r="E84" s="73">
        <v>424001</v>
      </c>
      <c r="F84" s="15">
        <v>3.5</v>
      </c>
      <c r="G84" s="15">
        <v>25</v>
      </c>
      <c r="H84" s="6">
        <v>596</v>
      </c>
      <c r="I84" s="9"/>
      <c r="J84" s="15" t="str">
        <f t="shared" si="32"/>
        <v>59625</v>
      </c>
      <c r="K84" s="15" t="str">
        <f t="shared" si="33"/>
        <v>596424001</v>
      </c>
      <c r="L84" s="205">
        <f>SUMIF('1'!$A$3:$A$500,'TOTAL FEED'!$J84,'1'!$P$3:$P$1000)</f>
        <v>0</v>
      </c>
      <c r="M84" s="205">
        <f>SUMIF('2'!$A$3:$A$500,'TOTAL FEED'!$J84,'2'!$P$3:$P$1000)</f>
        <v>0</v>
      </c>
      <c r="N84" s="258">
        <f>SUMIF('3'!$A$3:$A$500,'TOTAL FEED'!$J84,'3'!$P$3:$P$1000)</f>
        <v>0</v>
      </c>
      <c r="O84" s="205">
        <f>SUMIF('4'!$A$3:$A$500,'TOTAL FEED'!$J84,'4'!$P$3:$P$1000)</f>
        <v>0</v>
      </c>
      <c r="P84" s="205">
        <f>SUMIF('5'!$A$3:$A$500,'TOTAL FEED'!$J84,'5'!$P$3:$P$1000)</f>
        <v>0</v>
      </c>
      <c r="Q84" s="205">
        <f>SUMIF('6'!$A$3:$A$500,'TOTAL FEED'!$J84,'6'!$P$3:$P$1000)</f>
        <v>0</v>
      </c>
      <c r="R84" s="205">
        <f>SUMIF('7'!$A$3:$A$500,'TOTAL FEED'!$J84,'7'!$P$3:$P$1000)</f>
        <v>0</v>
      </c>
      <c r="S84" s="205">
        <f>SUMIF('8'!$A$3:$A$500,'TOTAL FEED'!$J84,'8'!$P$3:$P$1000)</f>
        <v>0</v>
      </c>
      <c r="T84" s="205">
        <f>SUMIF('9'!$A$3:$A$500,'TOTAL FEED'!$J84,'9'!$P$3:$P$1000)</f>
        <v>0</v>
      </c>
      <c r="U84" s="205">
        <f>SUMIF('10'!$A$3:$A$500,'TOTAL FEED'!$J84,'10'!$P$3:$P$1000)</f>
        <v>0</v>
      </c>
      <c r="V84" s="205">
        <f>SUMIF('11'!$A$3:$A$500,'TOTAL FEED'!$J84,'11'!$P$3:$P$1000)</f>
        <v>0</v>
      </c>
      <c r="W84" s="205">
        <f>SUMIF('12'!$A$3:$A$500,'TOTAL FEED'!$J84,'12'!$P$3:$P$1000)</f>
        <v>0</v>
      </c>
      <c r="X84" s="205">
        <f>SUMIF('13'!$A$3:$A$500,'TOTAL FEED'!$J84,'13'!$P$3:$P$1000)</f>
        <v>0</v>
      </c>
      <c r="Y84" s="272">
        <f>SUMIF('14'!$A$3:$A$500,'TOTAL FEED'!$J84,'14'!$P$3:$P$1000)</f>
        <v>0</v>
      </c>
      <c r="Z84" s="205">
        <f>SUMIF('15'!$A$3:$A$500,'TOTAL FEED'!$J84,'15'!$P$3:$P$1000)</f>
        <v>0</v>
      </c>
      <c r="AA84" s="205">
        <f>SUMIF('16'!$A$3:$A$500,'TOTAL FEED'!$J84,'16'!$P$3:$P$1000)</f>
        <v>0</v>
      </c>
      <c r="AB84" s="205">
        <f>SUMIF('17'!$A$3:$A$500,'TOTAL FEED'!$J84,'17'!$P$3:$P$1000)</f>
        <v>0</v>
      </c>
      <c r="AC84" s="205">
        <f>SUMIF('18'!$A$3:$A$500,'TOTAL FEED'!$J84,'18'!$P$3:$P$1000)</f>
        <v>0</v>
      </c>
      <c r="AD84" s="205">
        <f>SUMIF('19'!$A$3:$A$500,'TOTAL FEED'!$J84,'19'!$P$3:$P$1000)</f>
        <v>0</v>
      </c>
      <c r="AE84" s="205">
        <f>SUMIF('20'!$A$3:$A$500,'TOTAL FEED'!$J84,'20'!$P$3:$P$1000)</f>
        <v>0</v>
      </c>
      <c r="AF84" s="205">
        <f>SUMIF('21'!$A$3:$A$500,'TOTAL FEED'!$J84,'21'!$P$3:$P$1000)</f>
        <v>0</v>
      </c>
      <c r="AG84" s="205">
        <f>SUMIF('22'!$A$3:$A$500,'TOTAL FEED'!$J84,'22'!$P$3:$P$1000)</f>
        <v>0</v>
      </c>
      <c r="AH84" s="205">
        <f>SUMIF('23'!$A$3:$A$500,'TOTAL FEED'!$J84,'23'!$P$3:$P$1000)</f>
        <v>0</v>
      </c>
      <c r="AI84" s="205">
        <f>SUMIF('24'!$A$3:$A$500,'TOTAL FEED'!$J84,'24'!$P$3:$P$1000)</f>
        <v>0</v>
      </c>
      <c r="AJ84" s="205">
        <f>SUMIF('25'!$A$3:$A$500,'TOTAL FEED'!$J84,'25'!$P$3:$P$1000)</f>
        <v>0</v>
      </c>
      <c r="AK84" s="205">
        <f>SUMIF('26'!$A$3:$A$500,'TOTAL FEED'!$J84,'26'!$P$3:$P$1000)</f>
        <v>0</v>
      </c>
      <c r="AL84" s="205">
        <f>SUMIF('27'!$A$3:$A$500,'TOTAL FEED'!$J84,'27'!$P$3:$P$1000)</f>
        <v>0</v>
      </c>
      <c r="AM84" s="205">
        <f>SUMIF('28'!$A$3:$A$500,'TOTAL FEED'!$J84,'28'!$P$3:$P$1000)</f>
        <v>0</v>
      </c>
      <c r="AN84" s="205">
        <f>SUMIF('29'!$A$3:$A$500,'TOTAL FEED'!$J84,'29'!$P$3:$P$1000)</f>
        <v>0</v>
      </c>
      <c r="AO84" s="205">
        <f>SUMIF('30'!$A$3:$A$500,'TOTAL FEED'!$J84,'30'!$P$3:$P$1000)</f>
        <v>0</v>
      </c>
      <c r="AP84" s="205">
        <f>SUMIF('31'!$A$3:$A$500,'TOTAL FEED'!$J84,'31'!$P$3:$P$1000)</f>
        <v>0</v>
      </c>
      <c r="AQ84" s="50">
        <f t="shared" si="30"/>
        <v>0</v>
      </c>
      <c r="AS84">
        <v>8</v>
      </c>
      <c r="AT84">
        <f>SUMIF('PHAN LOAI'!$Q$5:$Q$410,K84,'PHAN LOAI'!$D$5:$D$410)</f>
        <v>0</v>
      </c>
      <c r="AU84">
        <f>SUMIF('SAN LUONG'!$AL$4:$AL$311,K84,'SAN LUONG'!$AJ$4:$AJ$311)</f>
        <v>0</v>
      </c>
      <c r="AV84">
        <f t="shared" si="31"/>
        <v>0</v>
      </c>
      <c r="AW84">
        <f>IF(COUNTIF('PHAN LOAI'!C:C, E84) &gt; 0, 1, 0)</f>
        <v>1</v>
      </c>
      <c r="AX84">
        <f>IF(COUNTIF('SAN LUONG'!D:D, E84) &gt; 0, 1, 0)</f>
        <v>1</v>
      </c>
    </row>
    <row r="85" spans="1:50" ht="15.75" x14ac:dyDescent="0.25">
      <c r="B85" s="5">
        <v>55</v>
      </c>
      <c r="C85" s="12">
        <v>595</v>
      </c>
      <c r="D85" s="12">
        <v>595</v>
      </c>
      <c r="E85" s="73" t="s">
        <v>313</v>
      </c>
      <c r="F85" s="15">
        <v>3.5</v>
      </c>
      <c r="G85" s="15">
        <v>25</v>
      </c>
      <c r="H85" s="4">
        <v>595</v>
      </c>
      <c r="I85" s="9"/>
      <c r="J85" s="15" t="str">
        <f t="shared" si="32"/>
        <v>59525</v>
      </c>
      <c r="K85" s="15" t="str">
        <f t="shared" si="33"/>
        <v>595423001</v>
      </c>
      <c r="L85" s="205">
        <f>SUMIF('1'!$A$3:$A$500,'TOTAL FEED'!$J85,'1'!$P$3:$P$1000)</f>
        <v>0</v>
      </c>
      <c r="M85" s="205">
        <f>SUMIF('2'!$A$3:$A$500,'TOTAL FEED'!$J85,'2'!$P$3:$P$1000)</f>
        <v>0</v>
      </c>
      <c r="N85" s="258">
        <f>SUMIF('3'!$A$3:$A$500,'TOTAL FEED'!$J85,'3'!$P$3:$P$1000)</f>
        <v>49600</v>
      </c>
      <c r="O85" s="205">
        <f>SUMIF('4'!$A$3:$A$500,'TOTAL FEED'!$J85,'4'!$P$3:$P$1000)</f>
        <v>0</v>
      </c>
      <c r="P85" s="205">
        <f>SUMIF('5'!$A$3:$A$500,'TOTAL FEED'!$J85,'5'!$P$3:$P$1000)</f>
        <v>0</v>
      </c>
      <c r="Q85" s="205">
        <f>SUMIF('6'!$A$3:$A$500,'TOTAL FEED'!$J85,'6'!$P$3:$P$1000)</f>
        <v>0</v>
      </c>
      <c r="R85" s="205">
        <f>SUMIF('7'!$A$3:$A$500,'TOTAL FEED'!$J85,'7'!$P$3:$P$1000)</f>
        <v>0</v>
      </c>
      <c r="S85" s="205">
        <f>SUMIF('8'!$A$3:$A$500,'TOTAL FEED'!$J85,'8'!$P$3:$P$1000)</f>
        <v>0</v>
      </c>
      <c r="T85" s="205">
        <f>SUMIF('9'!$A$3:$A$500,'TOTAL FEED'!$J85,'9'!$P$3:$P$1000)</f>
        <v>41700</v>
      </c>
      <c r="U85" s="258">
        <f>SUMIF('10'!$A$3:$A$500,'TOTAL FEED'!$J85,'10'!$P$3:$P$1000)</f>
        <v>0</v>
      </c>
      <c r="V85" s="205">
        <f>SUMIF('11'!$A$3:$A$500,'TOTAL FEED'!$J85,'11'!$P$3:$P$1000)</f>
        <v>0</v>
      </c>
      <c r="W85" s="205">
        <f>SUMIF('12'!$A$3:$A$500,'TOTAL FEED'!$J85,'12'!$P$3:$P$1000)</f>
        <v>0</v>
      </c>
      <c r="X85" s="205">
        <f>SUMIF('13'!$A$3:$A$500,'TOTAL FEED'!$J85,'13'!$P$3:$P$1000)</f>
        <v>0</v>
      </c>
      <c r="Y85" s="272">
        <f>SUMIF('14'!$A$3:$A$500,'TOTAL FEED'!$J85,'14'!$P$3:$P$1000)</f>
        <v>42775</v>
      </c>
      <c r="Z85" s="205">
        <f>SUMIF('15'!$A$3:$A$500,'TOTAL FEED'!$J85,'15'!$P$3:$P$1000)</f>
        <v>0</v>
      </c>
      <c r="AA85" s="205">
        <f>SUMIF('16'!$A$3:$A$500,'TOTAL FEED'!$J85,'16'!$P$3:$P$1000)</f>
        <v>0</v>
      </c>
      <c r="AB85" s="258">
        <f>SUMIF('17'!$A$3:$A$500,'TOTAL FEED'!$J85,'17'!$P$3:$P$1000)</f>
        <v>0</v>
      </c>
      <c r="AC85" s="205">
        <f>SUMIF('18'!$A$3:$A$500,'TOTAL FEED'!$J85,'18'!$P$3:$P$1000)</f>
        <v>0</v>
      </c>
      <c r="AD85" s="205">
        <f>SUMIF('19'!$A$3:$A$500,'TOTAL FEED'!$J85,'19'!$P$3:$P$1000)</f>
        <v>0</v>
      </c>
      <c r="AE85" s="205">
        <f>SUMIF('20'!$A$3:$A$500,'TOTAL FEED'!$J85,'20'!$P$3:$P$1000)</f>
        <v>0</v>
      </c>
      <c r="AF85" s="205">
        <f>SUMIF('21'!$A$3:$A$500,'TOTAL FEED'!$J85,'21'!$P$3:$P$1000)</f>
        <v>0</v>
      </c>
      <c r="AG85" s="205">
        <f>SUMIF('22'!$A$3:$A$500,'TOTAL FEED'!$J85,'22'!$P$3:$P$1000)</f>
        <v>0</v>
      </c>
      <c r="AH85" s="205">
        <f>SUMIF('23'!$A$3:$A$500,'TOTAL FEED'!$J85,'23'!$P$3:$P$1000)</f>
        <v>0</v>
      </c>
      <c r="AI85" s="205">
        <f>SUMIF('24'!$A$3:$A$500,'TOTAL FEED'!$J85,'24'!$P$3:$P$1000)</f>
        <v>0</v>
      </c>
      <c r="AJ85" s="205">
        <f>SUMIF('25'!$A$3:$A$500,'TOTAL FEED'!$J85,'25'!$P$3:$P$1000)</f>
        <v>0</v>
      </c>
      <c r="AK85" s="205">
        <f>SUMIF('26'!$A$3:$A$500,'TOTAL FEED'!$J85,'26'!$P$3:$P$1000)</f>
        <v>0</v>
      </c>
      <c r="AL85" s="205">
        <f>SUMIF('27'!$A$3:$A$500,'TOTAL FEED'!$J85,'27'!$P$3:$P$1000)</f>
        <v>0</v>
      </c>
      <c r="AM85" s="205">
        <f>SUMIF('28'!$A$3:$A$500,'TOTAL FEED'!$J85,'28'!$P$3:$P$1000)</f>
        <v>0</v>
      </c>
      <c r="AN85" s="205">
        <f>SUMIF('29'!$A$3:$A$500,'TOTAL FEED'!$J85,'29'!$P$3:$P$1000)</f>
        <v>0</v>
      </c>
      <c r="AO85" s="205">
        <f>SUMIF('30'!$A$3:$A$500,'TOTAL FEED'!$J85,'30'!$P$3:$P$1000)</f>
        <v>0</v>
      </c>
      <c r="AP85" s="205">
        <f>SUMIF('31'!$A$3:$A$500,'TOTAL FEED'!$J85,'31'!$P$3:$P$1000)</f>
        <v>0</v>
      </c>
      <c r="AQ85" s="50">
        <f t="shared" si="30"/>
        <v>134075</v>
      </c>
      <c r="AR85">
        <v>4</v>
      </c>
      <c r="AS85">
        <v>8</v>
      </c>
      <c r="AT85">
        <f>SUMIF('PHAN LOAI'!$Q$5:$Q$410,K85,'PHAN LOAI'!$D$5:$D$410)</f>
        <v>134075</v>
      </c>
      <c r="AU85">
        <f>SUMIF('SAN LUONG'!$AL$4:$AL$311,K85,'SAN LUONG'!$AJ$4:$AJ$311)</f>
        <v>134075</v>
      </c>
      <c r="AV85">
        <f t="shared" si="31"/>
        <v>268150</v>
      </c>
      <c r="AW85">
        <f>IF(COUNTIF('PHAN LOAI'!C:C, E85) &gt; 0, 1, 0)</f>
        <v>1</v>
      </c>
      <c r="AX85">
        <f>IF(COUNTIF('SAN LUONG'!D:D, E85) &gt; 0, 1, 0)</f>
        <v>1</v>
      </c>
    </row>
    <row r="86" spans="1:50" ht="18.75" x14ac:dyDescent="0.25">
      <c r="B86" s="60" t="s">
        <v>314</v>
      </c>
      <c r="C86" s="63"/>
      <c r="D86" s="63"/>
      <c r="E86" s="68"/>
      <c r="F86" s="63"/>
      <c r="G86" s="63">
        <v>0</v>
      </c>
      <c r="H86" s="63"/>
      <c r="I86" s="63"/>
      <c r="J86" s="15" t="str">
        <f t="shared" si="32"/>
        <v>0</v>
      </c>
      <c r="K86" s="15" t="str">
        <f t="shared" si="33"/>
        <v/>
      </c>
      <c r="L86" s="205">
        <f>SUMIF('1'!$A$3:$A$500,'TOTAL FEED'!$J86,'1'!$P$3:$P$1000)</f>
        <v>0</v>
      </c>
      <c r="M86" s="205">
        <f>SUMIF('2'!$A$3:$A$500,'TOTAL FEED'!$J86,'2'!$P$3:$P$1000)</f>
        <v>0</v>
      </c>
      <c r="N86" s="258">
        <f>SUMIF('3'!$A$3:$A$500,'TOTAL FEED'!$J86,'3'!$P$3:$P$1000)</f>
        <v>0</v>
      </c>
      <c r="O86" s="205">
        <f>SUMIF('4'!$A$3:$A$500,'TOTAL FEED'!$J86,'4'!$P$3:$P$1000)</f>
        <v>0</v>
      </c>
      <c r="P86" s="205">
        <f>SUMIF('5'!$A$3:$A$500,'TOTAL FEED'!$J86,'5'!$P$3:$P$1000)</f>
        <v>0</v>
      </c>
      <c r="Q86" s="205">
        <f>SUMIF('6'!$A$3:$A$500,'TOTAL FEED'!$J86,'6'!$P$3:$P$1000)</f>
        <v>0</v>
      </c>
      <c r="R86" s="205">
        <f>SUMIF('7'!$A$3:$A$500,'TOTAL FEED'!$J86,'7'!$P$3:$P$1000)</f>
        <v>0</v>
      </c>
      <c r="S86" s="205">
        <f>SUMIF('8'!$A$3:$A$500,'TOTAL FEED'!$J86,'8'!$P$3:$P$1000)</f>
        <v>0</v>
      </c>
      <c r="T86" s="205">
        <f>SUMIF('9'!$A$3:$A$500,'TOTAL FEED'!$J86,'9'!$P$3:$P$1000)</f>
        <v>0</v>
      </c>
      <c r="U86" s="205">
        <f>SUMIF('10'!$A$3:$A$500,'TOTAL FEED'!$J86,'10'!$P$3:$P$1000)</f>
        <v>0</v>
      </c>
      <c r="V86" s="205">
        <f>SUMIF('11'!$A$3:$A$500,'TOTAL FEED'!$J86,'11'!$P$3:$P$1000)</f>
        <v>0</v>
      </c>
      <c r="W86" s="205">
        <f>SUMIF('12'!$A$3:$A$500,'TOTAL FEED'!$J86,'12'!$P$3:$P$1000)</f>
        <v>0</v>
      </c>
      <c r="X86" s="205">
        <f>SUMIF('13'!$A$3:$A$500,'TOTAL FEED'!$J86,'13'!$P$3:$P$1000)</f>
        <v>0</v>
      </c>
      <c r="Y86" s="272">
        <f>SUMIF('14'!$A$3:$A$500,'TOTAL FEED'!$J86,'14'!$P$3:$P$1000)</f>
        <v>0</v>
      </c>
      <c r="Z86" s="205">
        <f>SUMIF('15'!$A$3:$A$500,'TOTAL FEED'!$J86,'15'!$P$3:$P$1000)</f>
        <v>0</v>
      </c>
      <c r="AA86" s="205">
        <f>SUMIF('16'!$A$3:$A$500,'TOTAL FEED'!$J86,'16'!$P$3:$P$1000)</f>
        <v>0</v>
      </c>
      <c r="AB86" s="205">
        <f>SUMIF('17'!$A$3:$A$500,'TOTAL FEED'!$J86,'17'!$P$3:$P$1000)</f>
        <v>0</v>
      </c>
      <c r="AC86" s="205">
        <f>SUMIF('18'!$A$3:$A$500,'TOTAL FEED'!$J86,'18'!$P$3:$P$1000)</f>
        <v>0</v>
      </c>
      <c r="AD86" s="205">
        <f>SUMIF('19'!$A$3:$A$500,'TOTAL FEED'!$J86,'19'!$P$3:$P$1000)</f>
        <v>0</v>
      </c>
      <c r="AE86" s="205">
        <f>SUMIF('20'!$A$3:$A$500,'TOTAL FEED'!$J86,'20'!$P$3:$P$1000)</f>
        <v>0</v>
      </c>
      <c r="AF86" s="205">
        <f>SUMIF('21'!$A$3:$A$500,'TOTAL FEED'!$J86,'21'!$P$3:$P$1000)</f>
        <v>0</v>
      </c>
      <c r="AG86" s="205">
        <f>SUMIF('22'!$A$3:$A$500,'TOTAL FEED'!$J86,'22'!$P$3:$P$1000)</f>
        <v>0</v>
      </c>
      <c r="AH86" s="205">
        <f>SUMIF('23'!$A$3:$A$500,'TOTAL FEED'!$J86,'23'!$P$3:$P$1000)</f>
        <v>0</v>
      </c>
      <c r="AI86" s="205">
        <f>SUMIF('24'!$A$3:$A$500,'TOTAL FEED'!$J86,'24'!$P$3:$P$1000)</f>
        <v>0</v>
      </c>
      <c r="AJ86" s="205">
        <f>SUMIF('25'!$A$3:$A$500,'TOTAL FEED'!$J86,'25'!$P$3:$P$1000)</f>
        <v>0</v>
      </c>
      <c r="AK86" s="205">
        <f>SUMIF('26'!$A$3:$A$500,'TOTAL FEED'!$J86,'26'!$P$3:$P$1000)</f>
        <v>0</v>
      </c>
      <c r="AL86" s="205">
        <f>SUMIF('27'!$A$3:$A$500,'TOTAL FEED'!$J86,'27'!$P$3:$P$1000)</f>
        <v>0</v>
      </c>
      <c r="AM86" s="205">
        <f>SUMIF('28'!$A$3:$A$500,'TOTAL FEED'!$J86,'28'!$P$3:$P$1000)</f>
        <v>0</v>
      </c>
      <c r="AN86" s="205">
        <f>SUMIF('29'!$A$3:$A$500,'TOTAL FEED'!$J86,'29'!$P$3:$P$1000)</f>
        <v>0</v>
      </c>
      <c r="AO86" s="205">
        <f>SUMIF('30'!$A$3:$A$500,'TOTAL FEED'!$J86,'30'!$P$3:$P$1000)</f>
        <v>0</v>
      </c>
      <c r="AP86" s="205">
        <f>SUMIF('31'!$A$3:$A$500,'TOTAL FEED'!$J86,'31'!$P$3:$P$1000)</f>
        <v>0</v>
      </c>
      <c r="AQ86" s="50">
        <f t="shared" si="30"/>
        <v>0</v>
      </c>
      <c r="AS86">
        <v>8</v>
      </c>
      <c r="AT86">
        <f>SUMIF('PHAN LOAI'!$Q$5:$Q$410,K86,'PHAN LOAI'!$D$5:$D$410)</f>
        <v>0</v>
      </c>
      <c r="AU86">
        <f>SUMIF('SAN LUONG'!$AL$4:$AL$311,K86,'SAN LUONG'!$AJ$4:$AJ$311)</f>
        <v>0</v>
      </c>
      <c r="AV86">
        <f t="shared" si="31"/>
        <v>0</v>
      </c>
      <c r="AW86">
        <f>IF(COUNTIF('PHAN LOAI'!C:C, E86) &gt; 0, 1, 0)</f>
        <v>0</v>
      </c>
      <c r="AX86">
        <f>IF(COUNTIF('SAN LUONG'!D:D, E86) &gt; 0, 1, 0)</f>
        <v>1</v>
      </c>
    </row>
    <row r="87" spans="1:50" ht="15.75" x14ac:dyDescent="0.25">
      <c r="B87" s="5"/>
      <c r="C87" s="12" t="s">
        <v>315</v>
      </c>
      <c r="D87" s="12" t="s">
        <v>315</v>
      </c>
      <c r="E87" s="73">
        <v>312021</v>
      </c>
      <c r="F87" s="15">
        <v>3.5</v>
      </c>
      <c r="G87" s="15">
        <v>25</v>
      </c>
      <c r="H87" s="4" t="s">
        <v>315</v>
      </c>
      <c r="I87" s="9"/>
      <c r="J87" s="15" t="str">
        <f t="shared" si="32"/>
        <v>550Pro25</v>
      </c>
      <c r="K87" s="15" t="str">
        <f t="shared" si="33"/>
        <v>550Pro312021</v>
      </c>
      <c r="L87" s="205">
        <f>SUMIF('1'!$A$3:$A$500,'TOTAL FEED'!$J87,'1'!$P$3:$P$1000)</f>
        <v>0</v>
      </c>
      <c r="M87" s="205">
        <f>SUMIF('2'!$A$3:$A$500,'TOTAL FEED'!$J87,'2'!$P$3:$P$1000)</f>
        <v>0</v>
      </c>
      <c r="N87" s="258">
        <f>SUMIF('3'!$A$3:$A$500,'TOTAL FEED'!$J87,'3'!$P$3:$P$1000)</f>
        <v>0</v>
      </c>
      <c r="O87" s="205">
        <f>SUMIF('4'!$A$3:$A$500,'TOTAL FEED'!$J87,'4'!$P$3:$P$1000)</f>
        <v>0</v>
      </c>
      <c r="P87" s="205">
        <f>SUMIF('5'!$A$3:$A$500,'TOTAL FEED'!$J87,'5'!$P$3:$P$1000)</f>
        <v>0</v>
      </c>
      <c r="Q87" s="205">
        <f>SUMIF('6'!$A$3:$A$500,'TOTAL FEED'!$J87,'6'!$P$3:$P$1000)</f>
        <v>26375</v>
      </c>
      <c r="R87" s="205">
        <f>SUMIF('7'!$A$3:$A$500,'TOTAL FEED'!$J87,'7'!$P$3:$P$1000)</f>
        <v>0</v>
      </c>
      <c r="S87" s="205">
        <f>SUMIF('8'!$A$3:$A$500,'TOTAL FEED'!$J87,'8'!$P$3:$P$1000)</f>
        <v>0</v>
      </c>
      <c r="T87" s="205">
        <f>SUMIF('9'!$A$3:$A$500,'TOTAL FEED'!$J87,'9'!$P$3:$P$1000)</f>
        <v>0</v>
      </c>
      <c r="U87" s="258">
        <f>SUMIF('10'!$A$3:$A$500,'TOTAL FEED'!$J87,'10'!$P$3:$P$1000)</f>
        <v>0</v>
      </c>
      <c r="V87" s="205">
        <f>SUMIF('11'!$A$3:$A$500,'TOTAL FEED'!$J87,'11'!$P$3:$P$1000)</f>
        <v>31700</v>
      </c>
      <c r="W87" s="205">
        <f>SUMIF('12'!$A$3:$A$500,'TOTAL FEED'!$J87,'12'!$P$3:$P$1000)</f>
        <v>0</v>
      </c>
      <c r="X87" s="205">
        <f>SUMIF('13'!$A$3:$A$500,'TOTAL FEED'!$J87,'13'!$P$3:$P$1000)</f>
        <v>0</v>
      </c>
      <c r="Y87" s="272">
        <f>SUMIF('14'!$A$3:$A$500,'TOTAL FEED'!$J87,'14'!$P$3:$P$1000)</f>
        <v>0</v>
      </c>
      <c r="Z87" s="205">
        <f>SUMIF('15'!$A$3:$A$500,'TOTAL FEED'!$J87,'15'!$P$3:$P$1000)</f>
        <v>29900</v>
      </c>
      <c r="AA87" s="205">
        <f>SUMIF('16'!$A$3:$A$500,'TOTAL FEED'!$J87,'16'!$P$3:$P$1000)</f>
        <v>0</v>
      </c>
      <c r="AB87" s="258">
        <f>SUMIF('17'!$A$3:$A$500,'TOTAL FEED'!$J87,'17'!$P$3:$P$1000)</f>
        <v>0</v>
      </c>
      <c r="AC87" s="205">
        <f>SUMIF('18'!$A$3:$A$500,'TOTAL FEED'!$J87,'18'!$P$3:$P$1000)</f>
        <v>0</v>
      </c>
      <c r="AD87" s="205">
        <f>SUMIF('19'!$A$3:$A$500,'TOTAL FEED'!$J87,'19'!$P$3:$P$1000)</f>
        <v>0</v>
      </c>
      <c r="AE87" s="205">
        <f>SUMIF('20'!$A$3:$A$500,'TOTAL FEED'!$J87,'20'!$P$3:$P$1000)</f>
        <v>0</v>
      </c>
      <c r="AF87" s="205">
        <f>SUMIF('21'!$A$3:$A$500,'TOTAL FEED'!$J87,'21'!$P$3:$P$1000)</f>
        <v>0</v>
      </c>
      <c r="AG87" s="205">
        <f>SUMIF('22'!$A$3:$A$500,'TOTAL FEED'!$J87,'22'!$P$3:$P$1000)</f>
        <v>0</v>
      </c>
      <c r="AH87" s="205">
        <f>SUMIF('23'!$A$3:$A$500,'TOTAL FEED'!$J87,'23'!$P$3:$P$1000)</f>
        <v>0</v>
      </c>
      <c r="AI87" s="205">
        <f>SUMIF('24'!$A$3:$A$500,'TOTAL FEED'!$J87,'24'!$P$3:$P$1000)</f>
        <v>0</v>
      </c>
      <c r="AJ87" s="205">
        <f>SUMIF('25'!$A$3:$A$500,'TOTAL FEED'!$J87,'25'!$P$3:$P$1000)</f>
        <v>0</v>
      </c>
      <c r="AK87" s="205">
        <f>SUMIF('26'!$A$3:$A$500,'TOTAL FEED'!$J87,'26'!$P$3:$P$1000)</f>
        <v>0</v>
      </c>
      <c r="AL87" s="205">
        <f>SUMIF('27'!$A$3:$A$500,'TOTAL FEED'!$J87,'27'!$P$3:$P$1000)</f>
        <v>0</v>
      </c>
      <c r="AM87" s="205">
        <f>SUMIF('28'!$A$3:$A$500,'TOTAL FEED'!$J87,'28'!$P$3:$P$1000)</f>
        <v>0</v>
      </c>
      <c r="AN87" s="205">
        <f>SUMIF('29'!$A$3:$A$500,'TOTAL FEED'!$J87,'29'!$P$3:$P$1000)</f>
        <v>0</v>
      </c>
      <c r="AO87" s="205">
        <f>SUMIF('30'!$A$3:$A$500,'TOTAL FEED'!$J87,'30'!$P$3:$P$1000)</f>
        <v>0</v>
      </c>
      <c r="AP87" s="205">
        <f>SUMIF('31'!$A$3:$A$500,'TOTAL FEED'!$J87,'31'!$P$3:$P$1000)</f>
        <v>0</v>
      </c>
      <c r="AQ87" s="50">
        <f t="shared" si="30"/>
        <v>87975</v>
      </c>
      <c r="AR87">
        <v>1</v>
      </c>
      <c r="AS87">
        <v>8</v>
      </c>
      <c r="AT87">
        <f>SUMIF('PHAN LOAI'!$Q$5:$Q$410,K87,'PHAN LOAI'!$D$5:$D$410)</f>
        <v>87975</v>
      </c>
      <c r="AU87">
        <f>SUMIF('SAN LUONG'!$AL$4:$AL$311,K87,'SAN LUONG'!$AJ$4:$AJ$311)</f>
        <v>87975</v>
      </c>
      <c r="AV87">
        <f t="shared" si="31"/>
        <v>175950</v>
      </c>
      <c r="AW87">
        <f>IF(COUNTIF('PHAN LOAI'!C:C, E87) &gt; 0, 1, 0)</f>
        <v>1</v>
      </c>
      <c r="AX87">
        <f>IF(COUNTIF('SAN LUONG'!D:D, E87) &gt; 0, 1, 0)</f>
        <v>1</v>
      </c>
    </row>
    <row r="88" spans="1:50" ht="15.75" x14ac:dyDescent="0.25">
      <c r="A88" s="101"/>
      <c r="B88" s="196"/>
      <c r="C88" s="6" t="s">
        <v>316</v>
      </c>
      <c r="D88" s="6" t="s">
        <v>316</v>
      </c>
      <c r="E88" s="73">
        <v>312028</v>
      </c>
      <c r="F88" s="15">
        <v>3.5</v>
      </c>
      <c r="G88" s="15">
        <v>25</v>
      </c>
      <c r="H88" s="4" t="s">
        <v>316</v>
      </c>
      <c r="I88" s="9"/>
      <c r="J88" s="15" t="str">
        <f t="shared" si="32"/>
        <v>550XPro25</v>
      </c>
      <c r="K88" s="15" t="str">
        <f t="shared" si="33"/>
        <v>550XPro312028</v>
      </c>
      <c r="L88" s="205">
        <f>SUMIF('1'!$A$3:$A$500,'TOTAL FEED'!$J88,'1'!$P$3:$P$1000)</f>
        <v>0</v>
      </c>
      <c r="M88" s="205">
        <f>SUMIF('2'!$A$3:$A$500,'TOTAL FEED'!$J88,'2'!$P$3:$P$1000)</f>
        <v>0</v>
      </c>
      <c r="N88" s="258">
        <f>SUMIF('3'!$A$3:$A$500,'TOTAL FEED'!$J88,'3'!$P$3:$P$1000)</f>
        <v>0</v>
      </c>
      <c r="O88" s="205">
        <f>SUMIF('4'!$A$3:$A$500,'TOTAL FEED'!$J88,'4'!$P$3:$P$1000)</f>
        <v>0</v>
      </c>
      <c r="P88" s="205">
        <f>SUMIF('5'!$A$3:$A$500,'TOTAL FEED'!$J88,'5'!$P$3:$P$1000)</f>
        <v>0</v>
      </c>
      <c r="Q88" s="205">
        <f>SUMIF('6'!$A$3:$A$500,'TOTAL FEED'!$J88,'6'!$P$3:$P$1000)</f>
        <v>0</v>
      </c>
      <c r="R88" s="205">
        <f>SUMIF('7'!$A$3:$A$500,'TOTAL FEED'!$J88,'7'!$P$3:$P$1000)</f>
        <v>0</v>
      </c>
      <c r="S88" s="205">
        <f>SUMIF('8'!$A$3:$A$500,'TOTAL FEED'!$J88,'8'!$P$3:$P$1000)</f>
        <v>0</v>
      </c>
      <c r="T88" s="205">
        <f>SUMIF('9'!$A$3:$A$500,'TOTAL FEED'!$J88,'9'!$P$3:$P$1000)</f>
        <v>0</v>
      </c>
      <c r="U88" s="205">
        <f>SUMIF('10'!$A$3:$A$500,'TOTAL FEED'!$J88,'10'!$P$3:$P$1000)</f>
        <v>0</v>
      </c>
      <c r="V88" s="205">
        <f>SUMIF('11'!$A$3:$A$500,'TOTAL FEED'!$J88,'11'!$P$3:$P$1000)</f>
        <v>0</v>
      </c>
      <c r="W88" s="205">
        <f>SUMIF('12'!$A$3:$A$500,'TOTAL FEED'!$J88,'12'!$P$3:$P$1000)</f>
        <v>0</v>
      </c>
      <c r="X88" s="205">
        <f>SUMIF('13'!$A$3:$A$500,'TOTAL FEED'!$J88,'13'!$P$3:$P$1000)</f>
        <v>0</v>
      </c>
      <c r="Y88" s="272">
        <f>SUMIF('14'!$A$3:$A$500,'TOTAL FEED'!$J88,'14'!$P$3:$P$1000)</f>
        <v>0</v>
      </c>
      <c r="Z88" s="205">
        <f>SUMIF('15'!$A$3:$A$500,'TOTAL FEED'!$J88,'15'!$P$3:$P$1000)</f>
        <v>0</v>
      </c>
      <c r="AA88" s="205">
        <f>SUMIF('16'!$A$3:$A$500,'TOTAL FEED'!$J88,'16'!$P$3:$P$1000)</f>
        <v>0</v>
      </c>
      <c r="AB88" s="205">
        <f>SUMIF('17'!$A$3:$A$500,'TOTAL FEED'!$J88,'17'!$P$3:$P$1000)</f>
        <v>0</v>
      </c>
      <c r="AC88" s="205">
        <f>SUMIF('18'!$A$3:$A$500,'TOTAL FEED'!$J88,'18'!$P$3:$P$1000)</f>
        <v>0</v>
      </c>
      <c r="AD88" s="205">
        <f>SUMIF('19'!$A$3:$A$500,'TOTAL FEED'!$J88,'19'!$P$3:$P$1000)</f>
        <v>0</v>
      </c>
      <c r="AE88" s="205">
        <f>SUMIF('20'!$A$3:$A$500,'TOTAL FEED'!$J88,'20'!$P$3:$P$1000)</f>
        <v>0</v>
      </c>
      <c r="AF88" s="205">
        <f>SUMIF('21'!$A$3:$A$500,'TOTAL FEED'!$J88,'21'!$P$3:$P$1000)</f>
        <v>0</v>
      </c>
      <c r="AG88" s="205">
        <f>SUMIF('22'!$A$3:$A$500,'TOTAL FEED'!$J88,'22'!$P$3:$P$1000)</f>
        <v>0</v>
      </c>
      <c r="AH88" s="205">
        <f>SUMIF('23'!$A$3:$A$500,'TOTAL FEED'!$J88,'23'!$P$3:$P$1000)</f>
        <v>0</v>
      </c>
      <c r="AI88" s="205">
        <f>SUMIF('24'!$A$3:$A$500,'TOTAL FEED'!$J88,'24'!$P$3:$P$1000)</f>
        <v>0</v>
      </c>
      <c r="AJ88" s="205">
        <f>SUMIF('25'!$A$3:$A$500,'TOTAL FEED'!$J88,'25'!$P$3:$P$1000)</f>
        <v>0</v>
      </c>
      <c r="AK88" s="205">
        <f>SUMIF('26'!$A$3:$A$500,'TOTAL FEED'!$J88,'26'!$P$3:$P$1000)</f>
        <v>0</v>
      </c>
      <c r="AL88" s="205">
        <f>SUMIF('27'!$A$3:$A$500,'TOTAL FEED'!$J88,'27'!$P$3:$P$1000)</f>
        <v>0</v>
      </c>
      <c r="AM88" s="205">
        <f>SUMIF('28'!$A$3:$A$500,'TOTAL FEED'!$J88,'28'!$P$3:$P$1000)</f>
        <v>0</v>
      </c>
      <c r="AN88" s="205">
        <f>SUMIF('29'!$A$3:$A$500,'TOTAL FEED'!$J88,'29'!$P$3:$P$1000)</f>
        <v>0</v>
      </c>
      <c r="AO88" s="205">
        <f>SUMIF('30'!$A$3:$A$500,'TOTAL FEED'!$J88,'30'!$P$3:$P$1000)</f>
        <v>0</v>
      </c>
      <c r="AP88" s="205">
        <f>SUMIF('31'!$A$3:$A$500,'TOTAL FEED'!$J88,'31'!$P$3:$P$1000)</f>
        <v>0</v>
      </c>
      <c r="AQ88" s="50">
        <f t="shared" si="30"/>
        <v>0</v>
      </c>
      <c r="AS88">
        <v>8</v>
      </c>
      <c r="AT88">
        <f>SUMIF('PHAN LOAI'!$Q$5:$Q$410,K88,'PHAN LOAI'!$D$5:$D$410)</f>
        <v>0</v>
      </c>
      <c r="AU88">
        <f>SUMIF('SAN LUONG'!$AL$4:$AL$311,K88,'SAN LUONG'!$AJ$4:$AJ$311)</f>
        <v>0</v>
      </c>
      <c r="AV88">
        <f t="shared" si="31"/>
        <v>0</v>
      </c>
      <c r="AW88">
        <f>IF(COUNTIF('PHAN LOAI'!C:C, E88) &gt; 0, 1, 0)</f>
        <v>1</v>
      </c>
      <c r="AX88">
        <f>IF(COUNTIF('SAN LUONG'!D:D, E88) &gt; 0, 1, 0)</f>
        <v>1</v>
      </c>
    </row>
    <row r="89" spans="1:50" s="147" customFormat="1" ht="15.75" x14ac:dyDescent="0.25">
      <c r="B89" s="138"/>
      <c r="C89" s="139" t="s">
        <v>317</v>
      </c>
      <c r="D89" s="139" t="s">
        <v>317</v>
      </c>
      <c r="E89" s="140">
        <v>314021</v>
      </c>
      <c r="F89" s="145">
        <v>3.5</v>
      </c>
      <c r="G89" s="145">
        <v>25</v>
      </c>
      <c r="H89" s="143" t="s">
        <v>317</v>
      </c>
      <c r="I89" s="144"/>
      <c r="J89" s="145" t="str">
        <f t="shared" si="32"/>
        <v>551Pro25</v>
      </c>
      <c r="K89" s="15" t="str">
        <f t="shared" si="33"/>
        <v>551Pro314021</v>
      </c>
      <c r="L89" s="205">
        <f>SUMIF('1'!$A$3:$A$500,'TOTAL FEED'!$J89,'1'!$P$3:$P$1000)</f>
        <v>0</v>
      </c>
      <c r="M89" s="205">
        <f>SUMIF('2'!$A$3:$A$500,'TOTAL FEED'!$J89,'2'!$P$3:$P$1000)</f>
        <v>0</v>
      </c>
      <c r="N89" s="258">
        <f>SUMIF('3'!$A$3:$A$500,'TOTAL FEED'!$J89,'3'!$P$3:$P$1000)</f>
        <v>0</v>
      </c>
      <c r="O89" s="205">
        <f>SUMIF('4'!$A$3:$A$500,'TOTAL FEED'!$J89,'4'!$P$3:$P$1000)</f>
        <v>0</v>
      </c>
      <c r="P89" s="205">
        <f>SUMIF('5'!$A$3:$A$500,'TOTAL FEED'!$J89,'5'!$P$3:$P$1000)</f>
        <v>26100</v>
      </c>
      <c r="Q89" s="205">
        <f>SUMIF('6'!$A$3:$A$500,'TOTAL FEED'!$J89,'6'!$P$3:$P$1000)</f>
        <v>0</v>
      </c>
      <c r="R89" s="205">
        <f>SUMIF('7'!$A$3:$A$500,'TOTAL FEED'!$J89,'7'!$P$3:$P$1000)</f>
        <v>0</v>
      </c>
      <c r="S89" s="205">
        <f>SUMIF('8'!$A$3:$A$500,'TOTAL FEED'!$J89,'8'!$P$3:$P$1000)</f>
        <v>0</v>
      </c>
      <c r="T89" s="205">
        <f>SUMIF('9'!$A$3:$A$500,'TOTAL FEED'!$J89,'9'!$P$3:$P$1000)</f>
        <v>0</v>
      </c>
      <c r="U89" s="258">
        <f>SUMIF('10'!$A$3:$A$500,'TOTAL FEED'!$J89,'10'!$P$3:$P$1000)</f>
        <v>0</v>
      </c>
      <c r="V89" s="205">
        <f>SUMIF('11'!$A$3:$A$500,'TOTAL FEED'!$J89,'11'!$P$3:$P$1000)</f>
        <v>12150</v>
      </c>
      <c r="W89" s="205">
        <f>SUMIF('12'!$A$3:$A$500,'TOTAL FEED'!$J89,'12'!$P$3:$P$1000)</f>
        <v>0</v>
      </c>
      <c r="X89" s="205">
        <f>SUMIF('13'!$A$3:$A$500,'TOTAL FEED'!$J89,'13'!$P$3:$P$1000)</f>
        <v>0</v>
      </c>
      <c r="Y89" s="272">
        <f>SUMIF('14'!$A$3:$A$500,'TOTAL FEED'!$J89,'14'!$P$3:$P$1000)</f>
        <v>23000</v>
      </c>
      <c r="Z89" s="205">
        <f>SUMIF('15'!$A$3:$A$500,'TOTAL FEED'!$J89,'15'!$P$3:$P$1000)</f>
        <v>0</v>
      </c>
      <c r="AA89" s="205">
        <f>SUMIF('16'!$A$3:$A$500,'TOTAL FEED'!$J89,'16'!$P$3:$P$1000)</f>
        <v>0</v>
      </c>
      <c r="AB89" s="258">
        <f>SUMIF('17'!$A$3:$A$500,'TOTAL FEED'!$J89,'17'!$P$3:$P$1000)</f>
        <v>0</v>
      </c>
      <c r="AC89" s="205">
        <f>SUMIF('18'!$A$3:$A$500,'TOTAL FEED'!$J89,'18'!$P$3:$P$1000)</f>
        <v>0</v>
      </c>
      <c r="AD89" s="205">
        <f>SUMIF('19'!$A$3:$A$500,'TOTAL FEED'!$J89,'19'!$P$3:$P$1000)</f>
        <v>0</v>
      </c>
      <c r="AE89" s="205">
        <f>SUMIF('20'!$A$3:$A$500,'TOTAL FEED'!$J89,'20'!$P$3:$P$1000)</f>
        <v>0</v>
      </c>
      <c r="AF89" s="205">
        <f>SUMIF('21'!$A$3:$A$500,'TOTAL FEED'!$J89,'21'!$P$3:$P$1000)</f>
        <v>0</v>
      </c>
      <c r="AG89" s="205">
        <f>SUMIF('22'!$A$3:$A$500,'TOTAL FEED'!$J89,'22'!$P$3:$P$1000)</f>
        <v>0</v>
      </c>
      <c r="AH89" s="205">
        <f>SUMIF('23'!$A$3:$A$500,'TOTAL FEED'!$J89,'23'!$P$3:$P$1000)</f>
        <v>0</v>
      </c>
      <c r="AI89" s="205">
        <f>SUMIF('24'!$A$3:$A$500,'TOTAL FEED'!$J89,'24'!$P$3:$P$1000)</f>
        <v>0</v>
      </c>
      <c r="AJ89" s="205">
        <f>SUMIF('25'!$A$3:$A$500,'TOTAL FEED'!$J89,'25'!$P$3:$P$1000)</f>
        <v>0</v>
      </c>
      <c r="AK89" s="205">
        <f>SUMIF('26'!$A$3:$A$500,'TOTAL FEED'!$J89,'26'!$P$3:$P$1000)</f>
        <v>0</v>
      </c>
      <c r="AL89" s="205">
        <f>SUMIF('27'!$A$3:$A$500,'TOTAL FEED'!$J89,'27'!$P$3:$P$1000)</f>
        <v>0</v>
      </c>
      <c r="AM89" s="205">
        <f>SUMIF('28'!$A$3:$A$500,'TOTAL FEED'!$J89,'28'!$P$3:$P$1000)</f>
        <v>0</v>
      </c>
      <c r="AN89" s="205">
        <f>SUMIF('29'!$A$3:$A$500,'TOTAL FEED'!$J89,'29'!$P$3:$P$1000)</f>
        <v>0</v>
      </c>
      <c r="AO89" s="205">
        <f>SUMIF('30'!$A$3:$A$500,'TOTAL FEED'!$J89,'30'!$P$3:$P$1000)</f>
        <v>0</v>
      </c>
      <c r="AP89" s="205">
        <f>SUMIF('31'!$A$3:$A$500,'TOTAL FEED'!$J89,'31'!$P$3:$P$1000)</f>
        <v>0</v>
      </c>
      <c r="AQ89" s="146">
        <f t="shared" si="30"/>
        <v>61250</v>
      </c>
      <c r="AR89">
        <v>1</v>
      </c>
      <c r="AS89">
        <v>8</v>
      </c>
      <c r="AT89">
        <f>SUMIF('PHAN LOAI'!$Q$5:$Q$410,K89,'PHAN LOAI'!$D$5:$D$410)</f>
        <v>61250</v>
      </c>
      <c r="AU89">
        <f>SUMIF('SAN LUONG'!$AL$4:$AL$311,K89,'SAN LUONG'!$AJ$4:$AJ$311)</f>
        <v>61250</v>
      </c>
      <c r="AV89">
        <f t="shared" si="31"/>
        <v>122500</v>
      </c>
      <c r="AW89">
        <f>IF(COUNTIF('PHAN LOAI'!C:C, E89) &gt; 0, 1, 0)</f>
        <v>1</v>
      </c>
      <c r="AX89">
        <f>IF(COUNTIF('SAN LUONG'!D:D, E89) &gt; 0, 1, 0)</f>
        <v>1</v>
      </c>
    </row>
    <row r="90" spans="1:50" ht="15.75" x14ac:dyDescent="0.25">
      <c r="A90" s="101"/>
      <c r="B90" s="196"/>
      <c r="C90" s="6" t="s">
        <v>318</v>
      </c>
      <c r="D90" s="6" t="s">
        <v>318</v>
      </c>
      <c r="E90" s="73">
        <v>314008</v>
      </c>
      <c r="F90" s="15">
        <v>3.5</v>
      </c>
      <c r="G90" s="15">
        <v>25</v>
      </c>
      <c r="H90" s="4" t="s">
        <v>318</v>
      </c>
      <c r="I90" s="9"/>
      <c r="J90" s="15" t="str">
        <f t="shared" si="32"/>
        <v>551X25</v>
      </c>
      <c r="K90" s="15" t="str">
        <f t="shared" si="33"/>
        <v>551X314008</v>
      </c>
      <c r="L90" s="205">
        <f>SUMIF('1'!$A$3:$A$500,'TOTAL FEED'!$J90,'1'!$P$3:$P$1000)</f>
        <v>0</v>
      </c>
      <c r="M90" s="205">
        <f>SUMIF('2'!$A$3:$A$500,'TOTAL FEED'!$J90,'2'!$P$3:$P$1000)</f>
        <v>0</v>
      </c>
      <c r="N90" s="258">
        <f>SUMIF('3'!$A$3:$A$500,'TOTAL FEED'!$J90,'3'!$P$3:$P$1000)</f>
        <v>7775</v>
      </c>
      <c r="O90" s="205">
        <f>SUMIF('4'!$A$3:$A$500,'TOTAL FEED'!$J90,'4'!$P$3:$P$1000)</f>
        <v>0</v>
      </c>
      <c r="P90" s="205">
        <f>SUMIF('5'!$A$3:$A$500,'TOTAL FEED'!$J90,'5'!$P$3:$P$1000)</f>
        <v>0</v>
      </c>
      <c r="Q90" s="205">
        <f>SUMIF('6'!$A$3:$A$500,'TOTAL FEED'!$J90,'6'!$P$3:$P$1000)</f>
        <v>0</v>
      </c>
      <c r="R90" s="205">
        <f>SUMIF('7'!$A$3:$A$500,'TOTAL FEED'!$J90,'7'!$P$3:$P$1000)</f>
        <v>0</v>
      </c>
      <c r="S90" s="205">
        <f>SUMIF('8'!$A$3:$A$500,'TOTAL FEED'!$J90,'8'!$P$3:$P$1000)</f>
        <v>0</v>
      </c>
      <c r="T90" s="205">
        <f>SUMIF('9'!$A$3:$A$500,'TOTAL FEED'!$J90,'9'!$P$3:$P$1000)</f>
        <v>0</v>
      </c>
      <c r="U90" s="205">
        <f>SUMIF('10'!$A$3:$A$500,'TOTAL FEED'!$J90,'10'!$P$3:$P$1000)</f>
        <v>0</v>
      </c>
      <c r="V90" s="205">
        <f>SUMIF('11'!$A$3:$A$500,'TOTAL FEED'!$J90,'11'!$P$3:$P$1000)</f>
        <v>0</v>
      </c>
      <c r="W90" s="205">
        <f>SUMIF('12'!$A$3:$A$500,'TOTAL FEED'!$J90,'12'!$P$3:$P$1000)</f>
        <v>15675</v>
      </c>
      <c r="X90" s="205">
        <f>SUMIF('13'!$A$3:$A$500,'TOTAL FEED'!$J90,'13'!$P$3:$P$1000)</f>
        <v>0</v>
      </c>
      <c r="Y90" s="272">
        <f>SUMIF('14'!$A$3:$A$500,'TOTAL FEED'!$J90,'14'!$P$3:$P$1000)</f>
        <v>0</v>
      </c>
      <c r="Z90" s="205">
        <f>SUMIF('15'!$A$3:$A$500,'TOTAL FEED'!$J90,'15'!$P$3:$P$1000)</f>
        <v>0</v>
      </c>
      <c r="AA90" s="205">
        <f>SUMIF('16'!$A$3:$A$500,'TOTAL FEED'!$J90,'16'!$P$3:$P$1000)</f>
        <v>0</v>
      </c>
      <c r="AB90" s="205">
        <f>SUMIF('17'!$A$3:$A$500,'TOTAL FEED'!$J90,'17'!$P$3:$P$1000)</f>
        <v>0</v>
      </c>
      <c r="AC90" s="205">
        <f>SUMIF('18'!$A$3:$A$500,'TOTAL FEED'!$J90,'18'!$P$3:$P$1000)</f>
        <v>0</v>
      </c>
      <c r="AD90" s="205">
        <f>SUMIF('19'!$A$3:$A$500,'TOTAL FEED'!$J90,'19'!$P$3:$P$1000)</f>
        <v>0</v>
      </c>
      <c r="AE90" s="205">
        <f>SUMIF('20'!$A$3:$A$500,'TOTAL FEED'!$J90,'20'!$P$3:$P$1000)</f>
        <v>0</v>
      </c>
      <c r="AF90" s="205">
        <f>SUMIF('21'!$A$3:$A$500,'TOTAL FEED'!$J90,'21'!$P$3:$P$1000)</f>
        <v>0</v>
      </c>
      <c r="AG90" s="205">
        <f>SUMIF('22'!$A$3:$A$500,'TOTAL FEED'!$J90,'22'!$P$3:$P$1000)</f>
        <v>0</v>
      </c>
      <c r="AH90" s="205">
        <f>SUMIF('23'!$A$3:$A$500,'TOTAL FEED'!$J90,'23'!$P$3:$P$1000)</f>
        <v>0</v>
      </c>
      <c r="AI90" s="205">
        <f>SUMIF('24'!$A$3:$A$500,'TOTAL FEED'!$J90,'24'!$P$3:$P$1000)</f>
        <v>0</v>
      </c>
      <c r="AJ90" s="205">
        <f>SUMIF('25'!$A$3:$A$500,'TOTAL FEED'!$J90,'25'!$P$3:$P$1000)</f>
        <v>0</v>
      </c>
      <c r="AK90" s="205">
        <f>SUMIF('26'!$A$3:$A$500,'TOTAL FEED'!$J90,'26'!$P$3:$P$1000)</f>
        <v>0</v>
      </c>
      <c r="AL90" s="205">
        <f>SUMIF('27'!$A$3:$A$500,'TOTAL FEED'!$J90,'27'!$P$3:$P$1000)</f>
        <v>0</v>
      </c>
      <c r="AM90" s="205">
        <f>SUMIF('28'!$A$3:$A$500,'TOTAL FEED'!$J90,'28'!$P$3:$P$1000)</f>
        <v>0</v>
      </c>
      <c r="AN90" s="205">
        <f>SUMIF('29'!$A$3:$A$500,'TOTAL FEED'!$J90,'29'!$P$3:$P$1000)</f>
        <v>0</v>
      </c>
      <c r="AO90" s="205">
        <f>SUMIF('30'!$A$3:$A$500,'TOTAL FEED'!$J90,'30'!$P$3:$P$1000)</f>
        <v>0</v>
      </c>
      <c r="AP90" s="205">
        <f>SUMIF('31'!$A$3:$A$500,'TOTAL FEED'!$J90,'31'!$P$3:$P$1000)</f>
        <v>0</v>
      </c>
      <c r="AQ90" s="50">
        <f t="shared" si="30"/>
        <v>23450</v>
      </c>
      <c r="AS90">
        <v>8</v>
      </c>
      <c r="AT90">
        <f>SUMIF('PHAN LOAI'!$Q$5:$Q$410,K90,'PHAN LOAI'!$D$5:$D$410)</f>
        <v>23450</v>
      </c>
      <c r="AU90">
        <f>SUMIF('SAN LUONG'!$AL$4:$AL$311,K90,'SAN LUONG'!$AJ$4:$AJ$311)</f>
        <v>23450</v>
      </c>
      <c r="AV90">
        <f t="shared" si="31"/>
        <v>46900</v>
      </c>
      <c r="AW90">
        <f>IF(COUNTIF('PHAN LOAI'!C:C, E90) &gt; 0, 1, 0)</f>
        <v>1</v>
      </c>
      <c r="AX90">
        <f>IF(COUNTIF('SAN LUONG'!D:D, E90) &gt; 0, 1, 0)</f>
        <v>1</v>
      </c>
    </row>
    <row r="91" spans="1:50" ht="15.75" x14ac:dyDescent="0.25">
      <c r="B91" s="5"/>
      <c r="C91" s="6" t="s">
        <v>319</v>
      </c>
      <c r="D91" s="6" t="s">
        <v>319</v>
      </c>
      <c r="E91" s="73">
        <v>321021</v>
      </c>
      <c r="F91" s="15">
        <v>3.5</v>
      </c>
      <c r="G91" s="15">
        <v>25</v>
      </c>
      <c r="H91" s="4" t="s">
        <v>319</v>
      </c>
      <c r="I91" s="9"/>
      <c r="J91" s="15" t="str">
        <f t="shared" si="32"/>
        <v>552Pro25</v>
      </c>
      <c r="K91" s="15" t="str">
        <f t="shared" si="33"/>
        <v>552Pro321021</v>
      </c>
      <c r="L91" s="205">
        <f>SUMIF('1'!$A$3:$A$500,'TOTAL FEED'!$J91,'1'!$P$3:$P$1000)</f>
        <v>0</v>
      </c>
      <c r="M91" s="205">
        <f>SUMIF('2'!$A$3:$A$500,'TOTAL FEED'!$J91,'2'!$P$3:$P$1000)</f>
        <v>0</v>
      </c>
      <c r="N91" s="258">
        <f>SUMIF('3'!$A$3:$A$500,'TOTAL FEED'!$J91,'3'!$P$3:$P$1000)</f>
        <v>0</v>
      </c>
      <c r="O91" s="205">
        <f>SUMIF('4'!$A$3:$A$500,'TOTAL FEED'!$J91,'4'!$P$3:$P$1000)</f>
        <v>16075</v>
      </c>
      <c r="P91" s="205">
        <f>SUMIF('5'!$A$3:$A$500,'TOTAL FEED'!$J91,'5'!$P$3:$P$1000)</f>
        <v>0</v>
      </c>
      <c r="Q91" s="205">
        <f>SUMIF('6'!$A$3:$A$500,'TOTAL FEED'!$J91,'6'!$P$3:$P$1000)</f>
        <v>0</v>
      </c>
      <c r="R91" s="205">
        <f>SUMIF('7'!$A$3:$A$500,'TOTAL FEED'!$J91,'7'!$P$3:$P$1000)</f>
        <v>0</v>
      </c>
      <c r="S91" s="205">
        <f>SUMIF('8'!$A$3:$A$500,'TOTAL FEED'!$J91,'8'!$P$3:$P$1000)</f>
        <v>0</v>
      </c>
      <c r="T91" s="205">
        <f>SUMIF('9'!$A$3:$A$500,'TOTAL FEED'!$J91,'9'!$P$3:$P$1000)</f>
        <v>0</v>
      </c>
      <c r="U91" s="258">
        <f>SUMIF('10'!$A$3:$A$500,'TOTAL FEED'!$J91,'10'!$P$3:$P$1000)</f>
        <v>0</v>
      </c>
      <c r="V91" s="205">
        <f>SUMIF('11'!$A$3:$A$500,'TOTAL FEED'!$J91,'11'!$P$3:$P$1000)</f>
        <v>0</v>
      </c>
      <c r="W91" s="205">
        <f>SUMIF('12'!$A$3:$A$500,'TOTAL FEED'!$J91,'12'!$P$3:$P$1000)</f>
        <v>0</v>
      </c>
      <c r="X91" s="205">
        <f>SUMIF('13'!$A$3:$A$500,'TOTAL FEED'!$J91,'13'!$P$3:$P$1000)</f>
        <v>21575</v>
      </c>
      <c r="Y91" s="272">
        <f>SUMIF('14'!$A$3:$A$500,'TOTAL FEED'!$J91,'14'!$P$3:$P$1000)</f>
        <v>0</v>
      </c>
      <c r="Z91" s="205">
        <f>SUMIF('15'!$A$3:$A$500,'TOTAL FEED'!$J91,'15'!$P$3:$P$1000)</f>
        <v>0</v>
      </c>
      <c r="AA91" s="205">
        <f>SUMIF('16'!$A$3:$A$500,'TOTAL FEED'!$J91,'16'!$P$3:$P$1000)</f>
        <v>0</v>
      </c>
      <c r="AB91" s="258">
        <f>SUMIF('17'!$A$3:$A$500,'TOTAL FEED'!$J91,'17'!$P$3:$P$1000)</f>
        <v>0</v>
      </c>
      <c r="AC91" s="205">
        <f>SUMIF('18'!$A$3:$A$500,'TOTAL FEED'!$J91,'18'!$P$3:$P$1000)</f>
        <v>0</v>
      </c>
      <c r="AD91" s="205">
        <f>SUMIF('19'!$A$3:$A$500,'TOTAL FEED'!$J91,'19'!$P$3:$P$1000)</f>
        <v>0</v>
      </c>
      <c r="AE91" s="205">
        <f>SUMIF('20'!$A$3:$A$500,'TOTAL FEED'!$J91,'20'!$P$3:$P$1000)</f>
        <v>0</v>
      </c>
      <c r="AF91" s="205">
        <f>SUMIF('21'!$A$3:$A$500,'TOTAL FEED'!$J91,'21'!$P$3:$P$1000)</f>
        <v>0</v>
      </c>
      <c r="AG91" s="205">
        <f>SUMIF('22'!$A$3:$A$500,'TOTAL FEED'!$J91,'22'!$P$3:$P$1000)</f>
        <v>0</v>
      </c>
      <c r="AH91" s="205">
        <f>SUMIF('23'!$A$3:$A$500,'TOTAL FEED'!$J91,'23'!$P$3:$P$1000)</f>
        <v>0</v>
      </c>
      <c r="AI91" s="205">
        <f>SUMIF('24'!$A$3:$A$500,'TOTAL FEED'!$J91,'24'!$P$3:$P$1000)</f>
        <v>0</v>
      </c>
      <c r="AJ91" s="205">
        <f>SUMIF('25'!$A$3:$A$500,'TOTAL FEED'!$J91,'25'!$P$3:$P$1000)</f>
        <v>0</v>
      </c>
      <c r="AK91" s="205">
        <f>SUMIF('26'!$A$3:$A$500,'TOTAL FEED'!$J91,'26'!$P$3:$P$1000)</f>
        <v>0</v>
      </c>
      <c r="AL91" s="205">
        <f>SUMIF('27'!$A$3:$A$500,'TOTAL FEED'!$J91,'27'!$P$3:$P$1000)</f>
        <v>0</v>
      </c>
      <c r="AM91" s="205">
        <f>SUMIF('28'!$A$3:$A$500,'TOTAL FEED'!$J91,'28'!$P$3:$P$1000)</f>
        <v>0</v>
      </c>
      <c r="AN91" s="205">
        <f>SUMIF('29'!$A$3:$A$500,'TOTAL FEED'!$J91,'29'!$P$3:$P$1000)</f>
        <v>0</v>
      </c>
      <c r="AO91" s="205">
        <f>SUMIF('30'!$A$3:$A$500,'TOTAL FEED'!$J91,'30'!$P$3:$P$1000)</f>
        <v>0</v>
      </c>
      <c r="AP91" s="205">
        <f>SUMIF('31'!$A$3:$A$500,'TOTAL FEED'!$J91,'31'!$P$3:$P$1000)</f>
        <v>0</v>
      </c>
      <c r="AQ91" s="50">
        <f t="shared" si="30"/>
        <v>37650</v>
      </c>
      <c r="AR91">
        <v>1</v>
      </c>
      <c r="AS91">
        <v>8</v>
      </c>
      <c r="AT91">
        <f>SUMIF('PHAN LOAI'!$Q$5:$Q$410,K91,'PHAN LOAI'!$D$5:$D$410)</f>
        <v>37650</v>
      </c>
      <c r="AU91">
        <f>SUMIF('SAN LUONG'!$AL$4:$AL$311,K91,'SAN LUONG'!$AJ$4:$AJ$311)</f>
        <v>37650</v>
      </c>
      <c r="AV91">
        <f t="shared" si="31"/>
        <v>75300</v>
      </c>
      <c r="AW91">
        <f>IF(COUNTIF('PHAN LOAI'!C:C, E91) &gt; 0, 1, 0)</f>
        <v>1</v>
      </c>
      <c r="AX91">
        <f>IF(COUNTIF('SAN LUONG'!D:D, E91) &gt; 0, 1, 0)</f>
        <v>1</v>
      </c>
    </row>
    <row r="92" spans="1:50" ht="15.75" x14ac:dyDescent="0.25">
      <c r="B92" s="5"/>
      <c r="C92" s="6" t="s">
        <v>320</v>
      </c>
      <c r="D92" s="6" t="s">
        <v>320</v>
      </c>
      <c r="E92" s="73">
        <v>320021</v>
      </c>
      <c r="F92" s="15">
        <v>3.5</v>
      </c>
      <c r="G92" s="15">
        <v>25</v>
      </c>
      <c r="H92" s="4" t="s">
        <v>320</v>
      </c>
      <c r="I92" s="9"/>
      <c r="J92" s="15" t="str">
        <f t="shared" si="32"/>
        <v>552SPro25</v>
      </c>
      <c r="K92" s="15" t="str">
        <f t="shared" si="33"/>
        <v>552SPro320021</v>
      </c>
      <c r="L92" s="205">
        <f>SUMIF('1'!$A$3:$A$500,'TOTAL FEED'!$J92,'1'!$P$3:$P$1000)</f>
        <v>0</v>
      </c>
      <c r="M92" s="205">
        <f>SUMIF('2'!$A$3:$A$500,'TOTAL FEED'!$J92,'2'!$P$3:$P$1000)</f>
        <v>16975</v>
      </c>
      <c r="N92" s="258">
        <f>SUMIF('3'!$A$3:$A$500,'TOTAL FEED'!$J92,'3'!$P$3:$P$1000)</f>
        <v>0</v>
      </c>
      <c r="O92" s="205">
        <f>SUMIF('4'!$A$3:$A$500,'TOTAL FEED'!$J92,'4'!$P$3:$P$1000)</f>
        <v>41175</v>
      </c>
      <c r="P92" s="205">
        <f>SUMIF('5'!$A$3:$A$500,'TOTAL FEED'!$J92,'5'!$P$3:$P$1000)</f>
        <v>0</v>
      </c>
      <c r="Q92" s="205">
        <f>SUMIF('6'!$A$3:$A$500,'TOTAL FEED'!$J92,'6'!$P$3:$P$1000)</f>
        <v>0</v>
      </c>
      <c r="R92" s="205">
        <f>SUMIF('7'!$A$3:$A$500,'TOTAL FEED'!$J92,'7'!$P$3:$P$1000)</f>
        <v>0</v>
      </c>
      <c r="S92" s="205">
        <f>SUMIF('8'!$A$3:$A$500,'TOTAL FEED'!$J92,'8'!$P$3:$P$1000)</f>
        <v>24000</v>
      </c>
      <c r="T92" s="205">
        <f>SUMIF('9'!$A$3:$A$500,'TOTAL FEED'!$J92,'9'!$P$3:$P$1000)</f>
        <v>0</v>
      </c>
      <c r="U92" s="258">
        <f>SUMIF('10'!$A$3:$A$500,'TOTAL FEED'!$J92,'10'!$P$3:$P$1000)</f>
        <v>0</v>
      </c>
      <c r="V92" s="205">
        <f>SUMIF('11'!$A$3:$A$500,'TOTAL FEED'!$J92,'11'!$P$3:$P$1000)</f>
        <v>0</v>
      </c>
      <c r="W92" s="205">
        <f>SUMIF('12'!$A$3:$A$500,'TOTAL FEED'!$J92,'12'!$P$3:$P$1000)</f>
        <v>0</v>
      </c>
      <c r="X92" s="205">
        <f>SUMIF('13'!$A$3:$A$500,'TOTAL FEED'!$J92,'13'!$P$3:$P$1000)</f>
        <v>0</v>
      </c>
      <c r="Y92" s="272">
        <f>SUMIF('14'!$A$3:$A$500,'TOTAL FEED'!$J92,'14'!$P$3:$P$1000)</f>
        <v>0</v>
      </c>
      <c r="Z92" s="205">
        <f>SUMIF('15'!$A$3:$A$500,'TOTAL FEED'!$J92,'15'!$P$3:$P$1000)</f>
        <v>0</v>
      </c>
      <c r="AA92" s="205">
        <f>SUMIF('16'!$A$3:$A$500,'TOTAL FEED'!$J92,'16'!$P$3:$P$1000)</f>
        <v>0</v>
      </c>
      <c r="AB92" s="258">
        <f>SUMIF('17'!$A$3:$A$500,'TOTAL FEED'!$J92,'17'!$P$3:$P$1000)</f>
        <v>0</v>
      </c>
      <c r="AC92" s="205">
        <f>SUMIF('18'!$A$3:$A$500,'TOTAL FEED'!$J92,'18'!$P$3:$P$1000)</f>
        <v>0</v>
      </c>
      <c r="AD92" s="205">
        <f>SUMIF('19'!$A$3:$A$500,'TOTAL FEED'!$J92,'19'!$P$3:$P$1000)</f>
        <v>0</v>
      </c>
      <c r="AE92" s="205">
        <f>SUMIF('20'!$A$3:$A$500,'TOTAL FEED'!$J92,'20'!$P$3:$P$1000)</f>
        <v>0</v>
      </c>
      <c r="AF92" s="205">
        <f>SUMIF('21'!$A$3:$A$500,'TOTAL FEED'!$J92,'21'!$P$3:$P$1000)</f>
        <v>0</v>
      </c>
      <c r="AG92" s="205">
        <f>SUMIF('22'!$A$3:$A$500,'TOTAL FEED'!$J92,'22'!$P$3:$P$1000)</f>
        <v>0</v>
      </c>
      <c r="AH92" s="205">
        <f>SUMIF('23'!$A$3:$A$500,'TOTAL FEED'!$J92,'23'!$P$3:$P$1000)</f>
        <v>0</v>
      </c>
      <c r="AI92" s="205">
        <f>SUMIF('24'!$A$3:$A$500,'TOTAL FEED'!$J92,'24'!$P$3:$P$1000)</f>
        <v>0</v>
      </c>
      <c r="AJ92" s="205">
        <f>SUMIF('25'!$A$3:$A$500,'TOTAL FEED'!$J92,'25'!$P$3:$P$1000)</f>
        <v>0</v>
      </c>
      <c r="AK92" s="205">
        <f>SUMIF('26'!$A$3:$A$500,'TOTAL FEED'!$J92,'26'!$P$3:$P$1000)</f>
        <v>0</v>
      </c>
      <c r="AL92" s="205">
        <f>SUMIF('27'!$A$3:$A$500,'TOTAL FEED'!$J92,'27'!$P$3:$P$1000)</f>
        <v>0</v>
      </c>
      <c r="AM92" s="205">
        <f>SUMIF('28'!$A$3:$A$500,'TOTAL FEED'!$J92,'28'!$P$3:$P$1000)</f>
        <v>0</v>
      </c>
      <c r="AN92" s="205">
        <f>SUMIF('29'!$A$3:$A$500,'TOTAL FEED'!$J92,'29'!$P$3:$P$1000)</f>
        <v>0</v>
      </c>
      <c r="AO92" s="205">
        <f>SUMIF('30'!$A$3:$A$500,'TOTAL FEED'!$J92,'30'!$P$3:$P$1000)</f>
        <v>0</v>
      </c>
      <c r="AP92" s="205">
        <f>SUMIF('31'!$A$3:$A$500,'TOTAL FEED'!$J92,'31'!$P$3:$P$1000)</f>
        <v>0</v>
      </c>
      <c r="AQ92" s="50">
        <f t="shared" si="30"/>
        <v>82150</v>
      </c>
      <c r="AR92">
        <v>1</v>
      </c>
      <c r="AS92">
        <v>8</v>
      </c>
      <c r="AT92">
        <f>SUMIF('PHAN LOAI'!$Q$5:$Q$410,K92,'PHAN LOAI'!$D$5:$D$410)</f>
        <v>82150</v>
      </c>
      <c r="AU92">
        <f>SUMIF('SAN LUONG'!$AL$4:$AL$311,K92,'SAN LUONG'!$AJ$4:$AJ$311)</f>
        <v>82150</v>
      </c>
      <c r="AV92">
        <f t="shared" si="31"/>
        <v>164300</v>
      </c>
      <c r="AW92">
        <f>IF(COUNTIF('PHAN LOAI'!C:C, E92) &gt; 0, 1, 0)</f>
        <v>1</v>
      </c>
      <c r="AX92">
        <f>IF(COUNTIF('SAN LUONG'!D:D, E92) &gt; 0, 1, 0)</f>
        <v>1</v>
      </c>
    </row>
    <row r="93" spans="1:50" ht="15.75" x14ac:dyDescent="0.25">
      <c r="B93" s="5"/>
      <c r="C93" s="6" t="s">
        <v>321</v>
      </c>
      <c r="D93" s="6" t="s">
        <v>321</v>
      </c>
      <c r="E93" s="73">
        <v>332121</v>
      </c>
      <c r="F93" s="15">
        <v>3.5</v>
      </c>
      <c r="G93" s="15">
        <v>25</v>
      </c>
      <c r="H93" s="4" t="s">
        <v>321</v>
      </c>
      <c r="I93" s="9"/>
      <c r="J93" s="15" t="str">
        <f t="shared" si="32"/>
        <v>553SPro25</v>
      </c>
      <c r="K93" s="15" t="str">
        <f t="shared" si="33"/>
        <v>553SPro332121</v>
      </c>
      <c r="L93" s="205">
        <f>SUMIF('1'!$A$3:$A$500,'TOTAL FEED'!$J93,'1'!$P$3:$P$1000)</f>
        <v>0</v>
      </c>
      <c r="M93" s="205">
        <f>SUMIF('2'!$A$3:$A$500,'TOTAL FEED'!$J93,'2'!$P$3:$P$1000)</f>
        <v>0</v>
      </c>
      <c r="N93" s="258">
        <f>SUMIF('3'!$A$3:$A$500,'TOTAL FEED'!$J93,'3'!$P$3:$P$1000)</f>
        <v>0</v>
      </c>
      <c r="O93" s="205">
        <f>SUMIF('4'!$A$3:$A$500,'TOTAL FEED'!$J93,'4'!$P$3:$P$1000)</f>
        <v>0</v>
      </c>
      <c r="P93" s="205">
        <f>SUMIF('5'!$A$3:$A$500,'TOTAL FEED'!$J93,'5'!$P$3:$P$1000)</f>
        <v>0</v>
      </c>
      <c r="Q93" s="205">
        <f>SUMIF('6'!$A$3:$A$500,'TOTAL FEED'!$J93,'6'!$P$3:$P$1000)</f>
        <v>0</v>
      </c>
      <c r="R93" s="205">
        <f>SUMIF('7'!$A$3:$A$500,'TOTAL FEED'!$J93,'7'!$P$3:$P$1000)</f>
        <v>0</v>
      </c>
      <c r="S93" s="205">
        <f>SUMIF('8'!$A$3:$A$500,'TOTAL FEED'!$J93,'8'!$P$3:$P$1000)</f>
        <v>0</v>
      </c>
      <c r="T93" s="205">
        <f>SUMIF('9'!$A$3:$A$500,'TOTAL FEED'!$J93,'9'!$P$3:$P$1000)</f>
        <v>0</v>
      </c>
      <c r="U93" s="258">
        <f>SUMIF('10'!$A$3:$A$500,'TOTAL FEED'!$J93,'10'!$P$3:$P$1000)</f>
        <v>0</v>
      </c>
      <c r="V93" s="205">
        <f>SUMIF('11'!$A$3:$A$500,'TOTAL FEED'!$J93,'11'!$P$3:$P$1000)</f>
        <v>0</v>
      </c>
      <c r="W93" s="205">
        <f>SUMIF('12'!$A$3:$A$500,'TOTAL FEED'!$J93,'12'!$P$3:$P$1000)</f>
        <v>0</v>
      </c>
      <c r="X93" s="205">
        <f>SUMIF('13'!$A$3:$A$500,'TOTAL FEED'!$J93,'13'!$P$3:$P$1000)</f>
        <v>0</v>
      </c>
      <c r="Y93" s="272">
        <f>SUMIF('14'!$A$3:$A$500,'TOTAL FEED'!$J93,'14'!$P$3:$P$1000)</f>
        <v>0</v>
      </c>
      <c r="Z93" s="205">
        <f>SUMIF('15'!$A$3:$A$500,'TOTAL FEED'!$J93,'15'!$P$3:$P$1000)</f>
        <v>0</v>
      </c>
      <c r="AA93" s="205">
        <f>SUMIF('16'!$A$3:$A$500,'TOTAL FEED'!$J93,'16'!$P$3:$P$1000)</f>
        <v>0</v>
      </c>
      <c r="AB93" s="258">
        <f>SUMIF('17'!$A$3:$A$500,'TOTAL FEED'!$J93,'17'!$P$3:$P$1000)</f>
        <v>0</v>
      </c>
      <c r="AC93" s="205">
        <f>SUMIF('18'!$A$3:$A$500,'TOTAL FEED'!$J93,'18'!$P$3:$P$1000)</f>
        <v>0</v>
      </c>
      <c r="AD93" s="205">
        <f>SUMIF('19'!$A$3:$A$500,'TOTAL FEED'!$J93,'19'!$P$3:$P$1000)</f>
        <v>0</v>
      </c>
      <c r="AE93" s="205">
        <f>SUMIF('20'!$A$3:$A$500,'TOTAL FEED'!$J93,'20'!$P$3:$P$1000)</f>
        <v>0</v>
      </c>
      <c r="AF93" s="205">
        <f>SUMIF('21'!$A$3:$A$500,'TOTAL FEED'!$J93,'21'!$P$3:$P$1000)</f>
        <v>0</v>
      </c>
      <c r="AG93" s="205">
        <f>SUMIF('22'!$A$3:$A$500,'TOTAL FEED'!$J93,'22'!$P$3:$P$1000)</f>
        <v>0</v>
      </c>
      <c r="AH93" s="205">
        <f>SUMIF('23'!$A$3:$A$500,'TOTAL FEED'!$J93,'23'!$P$3:$P$1000)</f>
        <v>0</v>
      </c>
      <c r="AI93" s="205">
        <f>SUMIF('24'!$A$3:$A$500,'TOTAL FEED'!$J93,'24'!$P$3:$P$1000)</f>
        <v>0</v>
      </c>
      <c r="AJ93" s="205">
        <f>SUMIF('25'!$A$3:$A$500,'TOTAL FEED'!$J93,'25'!$P$3:$P$1000)</f>
        <v>0</v>
      </c>
      <c r="AK93" s="205">
        <f>SUMIF('26'!$A$3:$A$500,'TOTAL FEED'!$J93,'26'!$P$3:$P$1000)</f>
        <v>0</v>
      </c>
      <c r="AL93" s="205">
        <f>SUMIF('27'!$A$3:$A$500,'TOTAL FEED'!$J93,'27'!$P$3:$P$1000)</f>
        <v>0</v>
      </c>
      <c r="AM93" s="205">
        <f>SUMIF('28'!$A$3:$A$500,'TOTAL FEED'!$J93,'28'!$P$3:$P$1000)</f>
        <v>0</v>
      </c>
      <c r="AN93" s="205">
        <f>SUMIF('29'!$A$3:$A$500,'TOTAL FEED'!$J93,'29'!$P$3:$P$1000)</f>
        <v>0</v>
      </c>
      <c r="AO93" s="205">
        <f>SUMIF('30'!$A$3:$A$500,'TOTAL FEED'!$J93,'30'!$P$3:$P$1000)</f>
        <v>0</v>
      </c>
      <c r="AP93" s="205">
        <f>SUMIF('31'!$A$3:$A$500,'TOTAL FEED'!$J93,'31'!$P$3:$P$1000)</f>
        <v>0</v>
      </c>
      <c r="AQ93" s="50">
        <f t="shared" si="30"/>
        <v>0</v>
      </c>
      <c r="AS93">
        <v>8</v>
      </c>
      <c r="AT93">
        <f>SUMIF('PHAN LOAI'!$Q$5:$Q$410,K93,'PHAN LOAI'!$D$5:$D$410)</f>
        <v>0</v>
      </c>
      <c r="AU93">
        <f>SUMIF('SAN LUONG'!$AL$4:$AL$311,K93,'SAN LUONG'!$AJ$4:$AJ$311)</f>
        <v>0</v>
      </c>
      <c r="AV93">
        <f t="shared" si="31"/>
        <v>0</v>
      </c>
      <c r="AW93">
        <f>IF(COUNTIF('PHAN LOAI'!C:C, E93) &gt; 0, 1, 0)</f>
        <v>1</v>
      </c>
      <c r="AX93">
        <f>IF(COUNTIF('SAN LUONG'!D:D, E93) &gt; 0, 1, 0)</f>
        <v>1</v>
      </c>
    </row>
    <row r="94" spans="1:50" ht="15.75" x14ac:dyDescent="0.25">
      <c r="B94" s="5"/>
      <c r="C94" s="6"/>
      <c r="D94" s="6"/>
      <c r="E94" s="73"/>
      <c r="F94" s="15"/>
      <c r="G94" s="15">
        <v>0</v>
      </c>
      <c r="H94" s="4"/>
      <c r="I94" s="9"/>
      <c r="J94" s="15" t="str">
        <f t="shared" si="32"/>
        <v>0</v>
      </c>
      <c r="K94" s="15" t="str">
        <f t="shared" si="33"/>
        <v/>
      </c>
      <c r="L94" s="205">
        <f>SUMIF('1'!$A$3:$A$500,'TOTAL FEED'!$J94,'1'!$P$3:$P$1000)</f>
        <v>0</v>
      </c>
      <c r="M94" s="205">
        <f>SUMIF('2'!$A$3:$A$500,'TOTAL FEED'!$J94,'2'!$P$3:$P$1000)</f>
        <v>0</v>
      </c>
      <c r="N94" s="258">
        <f>SUMIF('3'!$A$3:$A$500,'TOTAL FEED'!$J94,'3'!$P$3:$P$1000)</f>
        <v>0</v>
      </c>
      <c r="O94" s="205">
        <f>SUMIF('4'!$A$3:$A$500,'TOTAL FEED'!$J94,'4'!$P$3:$P$1000)</f>
        <v>0</v>
      </c>
      <c r="P94" s="205">
        <f>SUMIF('5'!$A$3:$A$500,'TOTAL FEED'!$J94,'5'!$P$3:$P$1000)</f>
        <v>0</v>
      </c>
      <c r="Q94" s="205">
        <f>SUMIF('6'!$A$3:$A$500,'TOTAL FEED'!$J94,'6'!$P$3:$P$1000)</f>
        <v>0</v>
      </c>
      <c r="R94" s="205">
        <f>SUMIF('7'!$A$3:$A$500,'TOTAL FEED'!$J94,'7'!$P$3:$P$1000)</f>
        <v>0</v>
      </c>
      <c r="S94" s="205">
        <f>SUMIF('8'!$A$3:$A$500,'TOTAL FEED'!$J94,'8'!$P$3:$P$1000)</f>
        <v>0</v>
      </c>
      <c r="T94" s="205">
        <f>SUMIF('9'!$A$3:$A$500,'TOTAL FEED'!$J94,'9'!$P$3:$P$1000)</f>
        <v>0</v>
      </c>
      <c r="U94" s="205">
        <f>SUMIF('10'!$A$3:$A$500,'TOTAL FEED'!$J94,'10'!$P$3:$P$1000)</f>
        <v>0</v>
      </c>
      <c r="V94" s="205">
        <f>SUMIF('11'!$A$3:$A$500,'TOTAL FEED'!$J94,'11'!$P$3:$P$1000)</f>
        <v>0</v>
      </c>
      <c r="W94" s="205">
        <f>SUMIF('12'!$A$3:$A$500,'TOTAL FEED'!$J94,'12'!$P$3:$P$1000)</f>
        <v>0</v>
      </c>
      <c r="X94" s="205">
        <f>SUMIF('13'!$A$3:$A$500,'TOTAL FEED'!$J94,'13'!$P$3:$P$1000)</f>
        <v>0</v>
      </c>
      <c r="Y94" s="272">
        <f>SUMIF('14'!$A$3:$A$500,'TOTAL FEED'!$J94,'14'!$P$3:$P$1000)</f>
        <v>0</v>
      </c>
      <c r="Z94" s="205">
        <f>SUMIF('15'!$A$3:$A$500,'TOTAL FEED'!$J94,'15'!$P$3:$P$1000)</f>
        <v>0</v>
      </c>
      <c r="AA94" s="205">
        <f>SUMIF('16'!$A$3:$A$500,'TOTAL FEED'!$J94,'16'!$P$3:$P$1000)</f>
        <v>0</v>
      </c>
      <c r="AB94" s="205">
        <f>SUMIF('17'!$A$3:$A$500,'TOTAL FEED'!$J94,'17'!$P$3:$P$1000)</f>
        <v>0</v>
      </c>
      <c r="AC94" s="205">
        <f>SUMIF('18'!$A$3:$A$500,'TOTAL FEED'!$J94,'18'!$P$3:$P$1000)</f>
        <v>0</v>
      </c>
      <c r="AD94" s="205">
        <f>SUMIF('19'!$A$3:$A$500,'TOTAL FEED'!$J94,'19'!$P$3:$P$1000)</f>
        <v>0</v>
      </c>
      <c r="AE94" s="205">
        <f>SUMIF('20'!$A$3:$A$500,'TOTAL FEED'!$J94,'20'!$P$3:$P$1000)</f>
        <v>0</v>
      </c>
      <c r="AF94" s="205">
        <f>SUMIF('21'!$A$3:$A$500,'TOTAL FEED'!$J94,'21'!$P$3:$P$1000)</f>
        <v>0</v>
      </c>
      <c r="AG94" s="205">
        <f>SUMIF('22'!$A$3:$A$500,'TOTAL FEED'!$J94,'22'!$P$3:$P$1000)</f>
        <v>0</v>
      </c>
      <c r="AH94" s="205">
        <f>SUMIF('23'!$A$3:$A$500,'TOTAL FEED'!$J94,'23'!$P$3:$P$1000)</f>
        <v>0</v>
      </c>
      <c r="AI94" s="205">
        <f>SUMIF('24'!$A$3:$A$500,'TOTAL FEED'!$J94,'24'!$P$3:$P$1000)</f>
        <v>0</v>
      </c>
      <c r="AJ94" s="205">
        <f>SUMIF('25'!$A$3:$A$500,'TOTAL FEED'!$J94,'25'!$P$3:$P$1000)</f>
        <v>0</v>
      </c>
      <c r="AK94" s="205">
        <f>SUMIF('26'!$A$3:$A$500,'TOTAL FEED'!$J94,'26'!$P$3:$P$1000)</f>
        <v>0</v>
      </c>
      <c r="AL94" s="205">
        <f>SUMIF('27'!$A$3:$A$500,'TOTAL FEED'!$J94,'27'!$P$3:$P$1000)</f>
        <v>0</v>
      </c>
      <c r="AM94" s="205">
        <f>SUMIF('28'!$A$3:$A$500,'TOTAL FEED'!$J94,'28'!$P$3:$P$1000)</f>
        <v>0</v>
      </c>
      <c r="AN94" s="205">
        <f>SUMIF('29'!$A$3:$A$500,'TOTAL FEED'!$J94,'29'!$P$3:$P$1000)</f>
        <v>0</v>
      </c>
      <c r="AO94" s="205">
        <f>SUMIF('30'!$A$3:$A$500,'TOTAL FEED'!$J94,'30'!$P$3:$P$1000)</f>
        <v>0</v>
      </c>
      <c r="AP94" s="205">
        <f>SUMIF('31'!$A$3:$A$500,'TOTAL FEED'!$J94,'31'!$P$3:$P$1000)</f>
        <v>0</v>
      </c>
      <c r="AQ94" s="50">
        <f t="shared" si="30"/>
        <v>0</v>
      </c>
      <c r="AS94">
        <v>8</v>
      </c>
      <c r="AT94">
        <f>SUMIF('PHAN LOAI'!$Q$5:$Q$410,K94,'PHAN LOAI'!$D$5:$D$410)</f>
        <v>0</v>
      </c>
      <c r="AU94">
        <f>SUMIF('SAN LUONG'!$AL$4:$AL$311,K94,'SAN LUONG'!$AJ$4:$AJ$311)</f>
        <v>0</v>
      </c>
      <c r="AV94">
        <f t="shared" si="31"/>
        <v>0</v>
      </c>
      <c r="AW94">
        <f>IF(COUNTIF('PHAN LOAI'!C:C, E94) &gt; 0, 1, 0)</f>
        <v>0</v>
      </c>
      <c r="AX94">
        <f>IF(COUNTIF('SAN LUONG'!D:D, E94) &gt; 0, 1, 0)</f>
        <v>1</v>
      </c>
    </row>
    <row r="95" spans="1:50" ht="15.75" x14ac:dyDescent="0.25">
      <c r="B95" s="5"/>
      <c r="C95" s="6"/>
      <c r="D95" s="6"/>
      <c r="E95" s="73"/>
      <c r="F95" s="15"/>
      <c r="G95" s="15">
        <v>0</v>
      </c>
      <c r="H95" s="4"/>
      <c r="I95" s="9"/>
      <c r="J95" s="15" t="str">
        <f t="shared" si="32"/>
        <v>0</v>
      </c>
      <c r="K95" s="15" t="str">
        <f t="shared" si="33"/>
        <v/>
      </c>
      <c r="L95" s="205">
        <f>SUMIF('1'!$A$3:$A$500,'TOTAL FEED'!$J95,'1'!$P$3:$P$1000)</f>
        <v>0</v>
      </c>
      <c r="M95" s="205">
        <f>SUMIF('2'!$A$3:$A$500,'TOTAL FEED'!$J95,'2'!$P$3:$P$1000)</f>
        <v>0</v>
      </c>
      <c r="N95" s="258">
        <f>SUMIF('3'!$A$3:$A$500,'TOTAL FEED'!$J95,'3'!$P$3:$P$1000)</f>
        <v>0</v>
      </c>
      <c r="O95" s="205">
        <f>SUMIF('4'!$A$3:$A$500,'TOTAL FEED'!$J95,'4'!$P$3:$P$1000)</f>
        <v>0</v>
      </c>
      <c r="P95" s="205">
        <f>SUMIF('5'!$A$3:$A$500,'TOTAL FEED'!$J95,'5'!$P$3:$P$1000)</f>
        <v>0</v>
      </c>
      <c r="Q95" s="205">
        <f>SUMIF('6'!$A$3:$A$500,'TOTAL FEED'!$J95,'6'!$P$3:$P$1000)</f>
        <v>0</v>
      </c>
      <c r="R95" s="205">
        <f>SUMIF('7'!$A$3:$A$500,'TOTAL FEED'!$J95,'7'!$P$3:$P$1000)</f>
        <v>0</v>
      </c>
      <c r="S95" s="205">
        <f>SUMIF('8'!$A$3:$A$500,'TOTAL FEED'!$J95,'8'!$P$3:$P$1000)</f>
        <v>0</v>
      </c>
      <c r="T95" s="205">
        <f>SUMIF('9'!$A$3:$A$500,'TOTAL FEED'!$J95,'9'!$P$3:$P$1000)</f>
        <v>0</v>
      </c>
      <c r="U95" s="205">
        <f>SUMIF('10'!$A$3:$A$500,'TOTAL FEED'!$J95,'10'!$P$3:$P$1000)</f>
        <v>0</v>
      </c>
      <c r="V95" s="205">
        <f>SUMIF('11'!$A$3:$A$500,'TOTAL FEED'!$J95,'11'!$P$3:$P$1000)</f>
        <v>0</v>
      </c>
      <c r="W95" s="205">
        <f>SUMIF('12'!$A$3:$A$500,'TOTAL FEED'!$J95,'12'!$P$3:$P$1000)</f>
        <v>0</v>
      </c>
      <c r="X95" s="205">
        <f>SUMIF('13'!$A$3:$A$500,'TOTAL FEED'!$J95,'13'!$P$3:$P$1000)</f>
        <v>0</v>
      </c>
      <c r="Y95" s="272">
        <f>SUMIF('14'!$A$3:$A$500,'TOTAL FEED'!$J95,'14'!$P$3:$P$1000)</f>
        <v>0</v>
      </c>
      <c r="Z95" s="205">
        <f>SUMIF('15'!$A$3:$A$500,'TOTAL FEED'!$J95,'15'!$P$3:$P$1000)</f>
        <v>0</v>
      </c>
      <c r="AA95" s="205">
        <f>SUMIF('16'!$A$3:$A$500,'TOTAL FEED'!$J95,'16'!$P$3:$P$1000)</f>
        <v>0</v>
      </c>
      <c r="AB95" s="205">
        <f>SUMIF('17'!$A$3:$A$500,'TOTAL FEED'!$J95,'17'!$P$3:$P$1000)</f>
        <v>0</v>
      </c>
      <c r="AC95" s="205">
        <f>SUMIF('18'!$A$3:$A$500,'TOTAL FEED'!$J95,'18'!$P$3:$P$1000)</f>
        <v>0</v>
      </c>
      <c r="AD95" s="205">
        <f>SUMIF('19'!$A$3:$A$500,'TOTAL FEED'!$J95,'19'!$P$3:$P$1000)</f>
        <v>0</v>
      </c>
      <c r="AE95" s="205">
        <f>SUMIF('20'!$A$3:$A$500,'TOTAL FEED'!$J95,'20'!$P$3:$P$1000)</f>
        <v>0</v>
      </c>
      <c r="AF95" s="205">
        <f>SUMIF('21'!$A$3:$A$500,'TOTAL FEED'!$J95,'21'!$P$3:$P$1000)</f>
        <v>0</v>
      </c>
      <c r="AG95" s="205">
        <f>SUMIF('22'!$A$3:$A$500,'TOTAL FEED'!$J95,'22'!$P$3:$P$1000)</f>
        <v>0</v>
      </c>
      <c r="AH95" s="205">
        <f>SUMIF('23'!$A$3:$A$500,'TOTAL FEED'!$J95,'23'!$P$3:$P$1000)</f>
        <v>0</v>
      </c>
      <c r="AI95" s="205">
        <f>SUMIF('24'!$A$3:$A$500,'TOTAL FEED'!$J95,'24'!$P$3:$P$1000)</f>
        <v>0</v>
      </c>
      <c r="AJ95" s="205">
        <f>SUMIF('25'!$A$3:$A$500,'TOTAL FEED'!$J95,'25'!$P$3:$P$1000)</f>
        <v>0</v>
      </c>
      <c r="AK95" s="205">
        <f>SUMIF('26'!$A$3:$A$500,'TOTAL FEED'!$J95,'26'!$P$3:$P$1000)</f>
        <v>0</v>
      </c>
      <c r="AL95" s="205">
        <f>SUMIF('27'!$A$3:$A$500,'TOTAL FEED'!$J95,'27'!$P$3:$P$1000)</f>
        <v>0</v>
      </c>
      <c r="AM95" s="205">
        <f>SUMIF('28'!$A$3:$A$500,'TOTAL FEED'!$J95,'28'!$P$3:$P$1000)</f>
        <v>0</v>
      </c>
      <c r="AN95" s="205">
        <f>SUMIF('29'!$A$3:$A$500,'TOTAL FEED'!$J95,'29'!$P$3:$P$1000)</f>
        <v>0</v>
      </c>
      <c r="AO95" s="205">
        <f>SUMIF('30'!$A$3:$A$500,'TOTAL FEED'!$J95,'30'!$P$3:$P$1000)</f>
        <v>0</v>
      </c>
      <c r="AP95" s="205">
        <f>SUMIF('31'!$A$3:$A$500,'TOTAL FEED'!$J95,'31'!$P$3:$P$1000)</f>
        <v>0</v>
      </c>
      <c r="AQ95" s="50">
        <f t="shared" si="30"/>
        <v>0</v>
      </c>
      <c r="AS95">
        <v>8</v>
      </c>
      <c r="AT95">
        <f>SUMIF('PHAN LOAI'!$Q$5:$Q$410,K95,'PHAN LOAI'!$D$5:$D$410)</f>
        <v>0</v>
      </c>
      <c r="AU95">
        <f>SUMIF('SAN LUONG'!$AL$4:$AL$311,K95,'SAN LUONG'!$AJ$4:$AJ$311)</f>
        <v>0</v>
      </c>
      <c r="AV95">
        <f t="shared" si="31"/>
        <v>0</v>
      </c>
      <c r="AW95">
        <f>IF(COUNTIF('PHAN LOAI'!C:C, E95) &gt; 0, 1, 0)</f>
        <v>0</v>
      </c>
      <c r="AX95">
        <f>IF(COUNTIF('SAN LUONG'!D:D, E95) &gt; 0, 1, 0)</f>
        <v>1</v>
      </c>
    </row>
    <row r="96" spans="1:50" ht="18.75" x14ac:dyDescent="0.25">
      <c r="B96" s="60" t="s">
        <v>44</v>
      </c>
      <c r="C96" s="63"/>
      <c r="D96" s="63"/>
      <c r="E96" s="68"/>
      <c r="F96" s="63"/>
      <c r="G96" s="63">
        <v>0</v>
      </c>
      <c r="H96" s="63"/>
      <c r="I96" s="63"/>
      <c r="J96" s="15" t="str">
        <f t="shared" si="32"/>
        <v>0</v>
      </c>
      <c r="K96" s="15" t="str">
        <f t="shared" si="33"/>
        <v/>
      </c>
      <c r="L96" s="205">
        <f>SUMIF('1'!$A$3:$A$500,'TOTAL FEED'!$J96,'1'!$P$3:$P$1000)</f>
        <v>0</v>
      </c>
      <c r="M96" s="205">
        <f>SUMIF('2'!$A$3:$A$500,'TOTAL FEED'!$J96,'2'!$P$3:$P$1000)</f>
        <v>0</v>
      </c>
      <c r="N96" s="258">
        <f>SUMIF('3'!$A$3:$A$500,'TOTAL FEED'!$J96,'3'!$P$3:$P$1000)</f>
        <v>0</v>
      </c>
      <c r="O96" s="205">
        <f>SUMIF('4'!$A$3:$A$500,'TOTAL FEED'!$J96,'4'!$P$3:$P$1000)</f>
        <v>0</v>
      </c>
      <c r="P96" s="205">
        <f>SUMIF('5'!$A$3:$A$500,'TOTAL FEED'!$J96,'5'!$P$3:$P$1000)</f>
        <v>0</v>
      </c>
      <c r="Q96" s="205">
        <f>SUMIF('6'!$A$3:$A$500,'TOTAL FEED'!$J96,'6'!$P$3:$P$1000)</f>
        <v>0</v>
      </c>
      <c r="R96" s="205">
        <f>SUMIF('7'!$A$3:$A$500,'TOTAL FEED'!$J96,'7'!$P$3:$P$1000)</f>
        <v>0</v>
      </c>
      <c r="S96" s="205">
        <f>SUMIF('8'!$A$3:$A$500,'TOTAL FEED'!$J96,'8'!$P$3:$P$1000)</f>
        <v>0</v>
      </c>
      <c r="T96" s="205">
        <f>SUMIF('9'!$A$3:$A$500,'TOTAL FEED'!$J96,'9'!$P$3:$P$1000)</f>
        <v>0</v>
      </c>
      <c r="U96" s="205">
        <f>SUMIF('10'!$A$3:$A$500,'TOTAL FEED'!$J96,'10'!$P$3:$P$1000)</f>
        <v>0</v>
      </c>
      <c r="V96" s="205">
        <f>SUMIF('11'!$A$3:$A$500,'TOTAL FEED'!$J96,'11'!$P$3:$P$1000)</f>
        <v>0</v>
      </c>
      <c r="W96" s="205">
        <f>SUMIF('12'!$A$3:$A$500,'TOTAL FEED'!$J96,'12'!$P$3:$P$1000)</f>
        <v>0</v>
      </c>
      <c r="X96" s="205">
        <f>SUMIF('13'!$A$3:$A$500,'TOTAL FEED'!$J96,'13'!$P$3:$P$1000)</f>
        <v>0</v>
      </c>
      <c r="Y96" s="272">
        <f>SUMIF('14'!$A$3:$A$500,'TOTAL FEED'!$J96,'14'!$P$3:$P$1000)</f>
        <v>0</v>
      </c>
      <c r="Z96" s="205">
        <f>SUMIF('15'!$A$3:$A$500,'TOTAL FEED'!$J96,'15'!$P$3:$P$1000)</f>
        <v>0</v>
      </c>
      <c r="AA96" s="205">
        <f>SUMIF('16'!$A$3:$A$500,'TOTAL FEED'!$J96,'16'!$P$3:$P$1000)</f>
        <v>0</v>
      </c>
      <c r="AB96" s="205">
        <f>SUMIF('17'!$A$3:$A$500,'TOTAL FEED'!$J96,'17'!$P$3:$P$1000)</f>
        <v>0</v>
      </c>
      <c r="AC96" s="205">
        <f>SUMIF('18'!$A$3:$A$500,'TOTAL FEED'!$J96,'18'!$P$3:$P$1000)</f>
        <v>0</v>
      </c>
      <c r="AD96" s="205">
        <f>SUMIF('19'!$A$3:$A$500,'TOTAL FEED'!$J96,'19'!$P$3:$P$1000)</f>
        <v>0</v>
      </c>
      <c r="AE96" s="205">
        <f>SUMIF('20'!$A$3:$A$500,'TOTAL FEED'!$J96,'20'!$P$3:$P$1000)</f>
        <v>0</v>
      </c>
      <c r="AF96" s="205">
        <f>SUMIF('21'!$A$3:$A$500,'TOTAL FEED'!$J96,'21'!$P$3:$P$1000)</f>
        <v>0</v>
      </c>
      <c r="AG96" s="205">
        <f>SUMIF('22'!$A$3:$A$500,'TOTAL FEED'!$J96,'22'!$P$3:$P$1000)</f>
        <v>0</v>
      </c>
      <c r="AH96" s="205">
        <f>SUMIF('23'!$A$3:$A$500,'TOTAL FEED'!$J96,'23'!$P$3:$P$1000)</f>
        <v>0</v>
      </c>
      <c r="AI96" s="205">
        <f>SUMIF('24'!$A$3:$A$500,'TOTAL FEED'!$J96,'24'!$P$3:$P$1000)</f>
        <v>0</v>
      </c>
      <c r="AJ96" s="205">
        <f>SUMIF('25'!$A$3:$A$500,'TOTAL FEED'!$J96,'25'!$P$3:$P$1000)</f>
        <v>0</v>
      </c>
      <c r="AK96" s="205">
        <f>SUMIF('26'!$A$3:$A$500,'TOTAL FEED'!$J96,'26'!$P$3:$P$1000)</f>
        <v>0</v>
      </c>
      <c r="AL96" s="205">
        <f>SUMIF('27'!$A$3:$A$500,'TOTAL FEED'!$J96,'27'!$P$3:$P$1000)</f>
        <v>0</v>
      </c>
      <c r="AM96" s="205">
        <f>SUMIF('28'!$A$3:$A$500,'TOTAL FEED'!$J96,'28'!$P$3:$P$1000)</f>
        <v>0</v>
      </c>
      <c r="AN96" s="205">
        <f>SUMIF('29'!$A$3:$A$500,'TOTAL FEED'!$J96,'29'!$P$3:$P$1000)</f>
        <v>0</v>
      </c>
      <c r="AO96" s="205">
        <f>SUMIF('30'!$A$3:$A$500,'TOTAL FEED'!$J96,'30'!$P$3:$P$1000)</f>
        <v>0</v>
      </c>
      <c r="AP96" s="205">
        <f>SUMIF('31'!$A$3:$A$500,'TOTAL FEED'!$J96,'31'!$P$3:$P$1000)</f>
        <v>0</v>
      </c>
      <c r="AQ96" s="50">
        <f t="shared" si="30"/>
        <v>0</v>
      </c>
      <c r="AS96">
        <v>8</v>
      </c>
      <c r="AT96">
        <f>SUMIF('PHAN LOAI'!$Q$5:$Q$410,K96,'PHAN LOAI'!$D$5:$D$410)</f>
        <v>0</v>
      </c>
      <c r="AU96">
        <f>SUMIF('SAN LUONG'!$AL$4:$AL$311,K96,'SAN LUONG'!$AJ$4:$AJ$311)</f>
        <v>0</v>
      </c>
      <c r="AV96">
        <f t="shared" si="31"/>
        <v>0</v>
      </c>
      <c r="AW96">
        <f>IF(COUNTIF('PHAN LOAI'!C:C, E96) &gt; 0, 1, 0)</f>
        <v>0</v>
      </c>
      <c r="AX96">
        <f>IF(COUNTIF('SAN LUONG'!D:D, E96) &gt; 0, 1, 0)</f>
        <v>1</v>
      </c>
    </row>
    <row r="97" spans="2:50" ht="15.75" x14ac:dyDescent="0.25">
      <c r="B97" s="17">
        <v>1</v>
      </c>
      <c r="C97" s="6">
        <v>940</v>
      </c>
      <c r="D97" s="6">
        <v>940</v>
      </c>
      <c r="E97" s="73">
        <v>204101</v>
      </c>
      <c r="F97" s="7">
        <v>4</v>
      </c>
      <c r="G97" s="15">
        <v>25</v>
      </c>
      <c r="H97" s="4">
        <v>940</v>
      </c>
      <c r="I97" s="9"/>
      <c r="J97" s="15" t="str">
        <f t="shared" si="32"/>
        <v>94025</v>
      </c>
      <c r="K97" s="15" t="str">
        <f t="shared" si="33"/>
        <v>940204101</v>
      </c>
      <c r="L97" s="205">
        <f>SUMIF('1'!$A$3:$A$500,'TOTAL FEED'!$J97,'1'!$P$3:$P$1000)</f>
        <v>0</v>
      </c>
      <c r="M97" s="205">
        <f>SUMIF('2'!$A$3:$A$500,'TOTAL FEED'!$J97,'2'!$P$3:$P$1000)</f>
        <v>0</v>
      </c>
      <c r="N97" s="258">
        <f>SUMIF('3'!$A$3:$A$500,'TOTAL FEED'!$J97,'3'!$P$3:$P$1000)</f>
        <v>0</v>
      </c>
      <c r="O97" s="205">
        <f>SUMIF('4'!$A$3:$A$500,'TOTAL FEED'!$J97,'4'!$P$3:$P$1000)</f>
        <v>0</v>
      </c>
      <c r="P97" s="205">
        <f>SUMIF('5'!$A$3:$A$500,'TOTAL FEED'!$J97,'5'!$P$3:$P$1000)</f>
        <v>0</v>
      </c>
      <c r="Q97" s="205">
        <f>SUMIF('6'!$A$3:$A$500,'TOTAL FEED'!$J97,'6'!$P$3:$P$1000)</f>
        <v>0</v>
      </c>
      <c r="R97" s="205">
        <f>SUMIF('7'!$A$3:$A$500,'TOTAL FEED'!$J97,'7'!$P$3:$P$1000)</f>
        <v>0</v>
      </c>
      <c r="S97" s="205">
        <f>SUMIF('8'!$A$3:$A$500,'TOTAL FEED'!$J97,'8'!$P$3:$P$1000)</f>
        <v>0</v>
      </c>
      <c r="T97" s="205">
        <f>SUMIF('9'!$A$3:$A$500,'TOTAL FEED'!$J97,'9'!$P$3:$P$1000)</f>
        <v>0</v>
      </c>
      <c r="U97" s="205">
        <f>SUMIF('10'!$A$3:$A$500,'TOTAL FEED'!$J97,'10'!$P$3:$P$1000)</f>
        <v>0</v>
      </c>
      <c r="V97" s="205">
        <f>SUMIF('11'!$A$3:$A$500,'TOTAL FEED'!$J97,'11'!$P$3:$P$1000)</f>
        <v>0</v>
      </c>
      <c r="W97" s="205">
        <f>SUMIF('12'!$A$3:$A$500,'TOTAL FEED'!$J97,'12'!$P$3:$P$1000)</f>
        <v>0</v>
      </c>
      <c r="X97" s="205">
        <f>SUMIF('13'!$A$3:$A$500,'TOTAL FEED'!$J97,'13'!$P$3:$P$1000)</f>
        <v>0</v>
      </c>
      <c r="Y97" s="272">
        <f>SUMIF('14'!$A$3:$A$500,'TOTAL FEED'!$J97,'14'!$P$3:$P$1000)</f>
        <v>0</v>
      </c>
      <c r="Z97" s="205">
        <f>SUMIF('15'!$A$3:$A$500,'TOTAL FEED'!$J97,'15'!$P$3:$P$1000)</f>
        <v>0</v>
      </c>
      <c r="AA97" s="205">
        <f>SUMIF('16'!$A$3:$A$500,'TOTAL FEED'!$J97,'16'!$P$3:$P$1000)</f>
        <v>8725</v>
      </c>
      <c r="AB97" s="205">
        <f>SUMIF('17'!$A$3:$A$500,'TOTAL FEED'!$J97,'17'!$P$3:$P$1000)</f>
        <v>8375</v>
      </c>
      <c r="AC97" s="205">
        <f>SUMIF('18'!$A$3:$A$500,'TOTAL FEED'!$J97,'18'!$P$3:$P$1000)</f>
        <v>0</v>
      </c>
      <c r="AD97" s="205">
        <f>SUMIF('19'!$A$3:$A$500,'TOTAL FEED'!$J97,'19'!$P$3:$P$1000)</f>
        <v>0</v>
      </c>
      <c r="AE97" s="205">
        <f>SUMIF('20'!$A$3:$A$500,'TOTAL FEED'!$J97,'20'!$P$3:$P$1000)</f>
        <v>0</v>
      </c>
      <c r="AF97" s="205">
        <f>SUMIF('21'!$A$3:$A$500,'TOTAL FEED'!$J97,'21'!$P$3:$P$1000)</f>
        <v>0</v>
      </c>
      <c r="AG97" s="205">
        <f>SUMIF('22'!$A$3:$A$500,'TOTAL FEED'!$J97,'22'!$P$3:$P$1000)</f>
        <v>0</v>
      </c>
      <c r="AH97" s="205">
        <f>SUMIF('23'!$A$3:$A$500,'TOTAL FEED'!$J97,'23'!$P$3:$P$1000)</f>
        <v>0</v>
      </c>
      <c r="AI97" s="205">
        <f>SUMIF('24'!$A$3:$A$500,'TOTAL FEED'!$J97,'24'!$P$3:$P$1000)</f>
        <v>0</v>
      </c>
      <c r="AJ97" s="205">
        <f>SUMIF('25'!$A$3:$A$500,'TOTAL FEED'!$J97,'25'!$P$3:$P$1000)</f>
        <v>0</v>
      </c>
      <c r="AK97" s="205">
        <f>SUMIF('26'!$A$3:$A$500,'TOTAL FEED'!$J97,'26'!$P$3:$P$1000)</f>
        <v>0</v>
      </c>
      <c r="AL97" s="205">
        <f>SUMIF('27'!$A$3:$A$500,'TOTAL FEED'!$J97,'27'!$P$3:$P$1000)</f>
        <v>0</v>
      </c>
      <c r="AM97" s="205">
        <f>SUMIF('28'!$A$3:$A$500,'TOTAL FEED'!$J97,'28'!$P$3:$P$1000)</f>
        <v>0</v>
      </c>
      <c r="AN97" s="205">
        <f>SUMIF('29'!$A$3:$A$500,'TOTAL FEED'!$J97,'29'!$P$3:$P$1000)</f>
        <v>0</v>
      </c>
      <c r="AO97" s="205">
        <f>SUMIF('30'!$A$3:$A$500,'TOTAL FEED'!$J97,'30'!$P$3:$P$1000)</f>
        <v>0</v>
      </c>
      <c r="AP97" s="205">
        <f>SUMIF('31'!$A$3:$A$500,'TOTAL FEED'!$J97,'31'!$P$3:$P$1000)</f>
        <v>0</v>
      </c>
      <c r="AQ97" s="50">
        <f t="shared" si="30"/>
        <v>17100</v>
      </c>
      <c r="AS97">
        <v>8</v>
      </c>
      <c r="AT97">
        <f>SUMIF('PHAN LOAI'!$Q$5:$Q$410,K97,'PHAN LOAI'!$D$5:$D$410)</f>
        <v>17100</v>
      </c>
      <c r="AU97">
        <f>SUMIF('SAN LUONG'!$AL$4:$AL$311,K97,'SAN LUONG'!$AJ$4:$AJ$311)</f>
        <v>0</v>
      </c>
      <c r="AV97">
        <f t="shared" si="31"/>
        <v>17100</v>
      </c>
      <c r="AW97">
        <f>IF(COUNTIF('PHAN LOAI'!C:C, E97) &gt; 0, 1, 0)</f>
        <v>1</v>
      </c>
      <c r="AX97">
        <f>IF(COUNTIF('SAN LUONG'!D:D, E97) &gt; 0, 1, 0)</f>
        <v>1</v>
      </c>
    </row>
    <row r="98" spans="2:50" ht="15.75" x14ac:dyDescent="0.25">
      <c r="B98" s="17">
        <v>2</v>
      </c>
      <c r="C98" s="6">
        <v>751</v>
      </c>
      <c r="D98" s="6">
        <v>751</v>
      </c>
      <c r="E98" s="73"/>
      <c r="F98" s="7" t="s">
        <v>10</v>
      </c>
      <c r="G98" s="15">
        <v>25</v>
      </c>
      <c r="H98" s="4">
        <v>751</v>
      </c>
      <c r="I98" s="9"/>
      <c r="J98" s="15" t="str">
        <f t="shared" si="32"/>
        <v>75125</v>
      </c>
      <c r="K98" s="15" t="str">
        <f t="shared" si="33"/>
        <v>751</v>
      </c>
      <c r="L98" s="205">
        <f>SUMIF('1'!$A$3:$A$500,'TOTAL FEED'!$J98,'1'!$P$3:$P$1000)</f>
        <v>0</v>
      </c>
      <c r="M98" s="205">
        <f>SUMIF('2'!$A$3:$A$500,'TOTAL FEED'!$J98,'2'!$P$3:$P$1000)</f>
        <v>0</v>
      </c>
      <c r="N98" s="258">
        <f>SUMIF('3'!$A$3:$A$500,'TOTAL FEED'!$J98,'3'!$P$3:$P$1000)</f>
        <v>0</v>
      </c>
      <c r="O98" s="205">
        <f>SUMIF('4'!$A$3:$A$500,'TOTAL FEED'!$J98,'4'!$P$3:$P$1000)</f>
        <v>0</v>
      </c>
      <c r="P98" s="205">
        <f>SUMIF('5'!$A$3:$A$500,'TOTAL FEED'!$J98,'5'!$P$3:$P$1000)</f>
        <v>0</v>
      </c>
      <c r="Q98" s="205">
        <f>SUMIF('6'!$A$3:$A$500,'TOTAL FEED'!$J98,'6'!$P$3:$P$1000)</f>
        <v>0</v>
      </c>
      <c r="R98" s="205">
        <f>SUMIF('7'!$A$3:$A$500,'TOTAL FEED'!$J98,'7'!$P$3:$P$1000)</f>
        <v>0</v>
      </c>
      <c r="S98" s="205">
        <f>SUMIF('8'!$A$3:$A$500,'TOTAL FEED'!$J98,'8'!$P$3:$P$1000)</f>
        <v>0</v>
      </c>
      <c r="T98" s="205">
        <f>SUMIF('9'!$A$3:$A$500,'TOTAL FEED'!$J98,'9'!$P$3:$P$1000)</f>
        <v>0</v>
      </c>
      <c r="U98" s="205">
        <f>SUMIF('10'!$A$3:$A$500,'TOTAL FEED'!$J98,'10'!$P$3:$P$1000)</f>
        <v>0</v>
      </c>
      <c r="V98" s="205">
        <f>SUMIF('11'!$A$3:$A$500,'TOTAL FEED'!$J98,'11'!$P$3:$P$1000)</f>
        <v>0</v>
      </c>
      <c r="W98" s="205">
        <f>SUMIF('12'!$A$3:$A$500,'TOTAL FEED'!$J98,'12'!$P$3:$P$1000)</f>
        <v>0</v>
      </c>
      <c r="X98" s="205">
        <f>SUMIF('13'!$A$3:$A$500,'TOTAL FEED'!$J98,'13'!$P$3:$P$1000)</f>
        <v>0</v>
      </c>
      <c r="Y98" s="272">
        <f>SUMIF('14'!$A$3:$A$500,'TOTAL FEED'!$J98,'14'!$P$3:$P$1000)</f>
        <v>0</v>
      </c>
      <c r="Z98" s="205">
        <f>SUMIF('15'!$A$3:$A$500,'TOTAL FEED'!$J98,'15'!$P$3:$P$1000)</f>
        <v>0</v>
      </c>
      <c r="AA98" s="205">
        <f>SUMIF('16'!$A$3:$A$500,'TOTAL FEED'!$J98,'16'!$P$3:$P$1000)</f>
        <v>0</v>
      </c>
      <c r="AB98" s="205">
        <f>SUMIF('17'!$A$3:$A$500,'TOTAL FEED'!$J98,'17'!$P$3:$P$1000)</f>
        <v>0</v>
      </c>
      <c r="AC98" s="205">
        <f>SUMIF('18'!$A$3:$A$500,'TOTAL FEED'!$J98,'18'!$P$3:$P$1000)</f>
        <v>0</v>
      </c>
      <c r="AD98" s="205">
        <f>SUMIF('19'!$A$3:$A$500,'TOTAL FEED'!$J98,'19'!$P$3:$P$1000)</f>
        <v>0</v>
      </c>
      <c r="AE98" s="205">
        <f>SUMIF('20'!$A$3:$A$500,'TOTAL FEED'!$J98,'20'!$P$3:$P$1000)</f>
        <v>0</v>
      </c>
      <c r="AF98" s="205">
        <f>SUMIF('21'!$A$3:$A$500,'TOTAL FEED'!$J98,'21'!$P$3:$P$1000)</f>
        <v>0</v>
      </c>
      <c r="AG98" s="205">
        <f>SUMIF('22'!$A$3:$A$500,'TOTAL FEED'!$J98,'22'!$P$3:$P$1000)</f>
        <v>0</v>
      </c>
      <c r="AH98" s="205">
        <f>SUMIF('23'!$A$3:$A$500,'TOTAL FEED'!$J98,'23'!$P$3:$P$1000)</f>
        <v>0</v>
      </c>
      <c r="AI98" s="205">
        <f>SUMIF('24'!$A$3:$A$500,'TOTAL FEED'!$J98,'24'!$P$3:$P$1000)</f>
        <v>0</v>
      </c>
      <c r="AJ98" s="205">
        <f>SUMIF('25'!$A$3:$A$500,'TOTAL FEED'!$J98,'25'!$P$3:$P$1000)</f>
        <v>0</v>
      </c>
      <c r="AK98" s="205">
        <f>SUMIF('26'!$A$3:$A$500,'TOTAL FEED'!$J98,'26'!$P$3:$P$1000)</f>
        <v>0</v>
      </c>
      <c r="AL98" s="205">
        <f>SUMIF('27'!$A$3:$A$500,'TOTAL FEED'!$J98,'27'!$P$3:$P$1000)</f>
        <v>0</v>
      </c>
      <c r="AM98" s="205">
        <f>SUMIF('28'!$A$3:$A$500,'TOTAL FEED'!$J98,'28'!$P$3:$P$1000)</f>
        <v>0</v>
      </c>
      <c r="AN98" s="205">
        <f>SUMIF('29'!$A$3:$A$500,'TOTAL FEED'!$J98,'29'!$P$3:$P$1000)</f>
        <v>0</v>
      </c>
      <c r="AO98" s="205">
        <f>SUMIF('30'!$A$3:$A$500,'TOTAL FEED'!$J98,'30'!$P$3:$P$1000)</f>
        <v>0</v>
      </c>
      <c r="AP98" s="205">
        <f>SUMIF('31'!$A$3:$A$500,'TOTAL FEED'!$J98,'31'!$P$3:$P$1000)</f>
        <v>0</v>
      </c>
      <c r="AQ98" s="50">
        <f t="shared" si="30"/>
        <v>0</v>
      </c>
      <c r="AS98">
        <v>8</v>
      </c>
      <c r="AT98">
        <f>SUMIF('PHAN LOAI'!$Q$5:$Q$410,K98,'PHAN LOAI'!$D$5:$D$410)</f>
        <v>0</v>
      </c>
      <c r="AU98">
        <f>SUMIF('SAN LUONG'!$AL$4:$AL$311,K98,'SAN LUONG'!$AJ$4:$AJ$311)</f>
        <v>0</v>
      </c>
      <c r="AV98">
        <f t="shared" si="31"/>
        <v>0</v>
      </c>
      <c r="AW98">
        <f>IF(COUNTIF('PHAN LOAI'!C:C, E98) &gt; 0, 1, 0)</f>
        <v>0</v>
      </c>
      <c r="AX98">
        <f>IF(COUNTIF('SAN LUONG'!D:D, E98) &gt; 0, 1, 0)</f>
        <v>1</v>
      </c>
    </row>
    <row r="99" spans="2:50" ht="15.75" x14ac:dyDescent="0.25">
      <c r="B99" s="17"/>
      <c r="C99" s="6">
        <v>802</v>
      </c>
      <c r="D99" s="6">
        <v>802</v>
      </c>
      <c r="E99" s="73">
        <v>546000</v>
      </c>
      <c r="F99" s="7" t="s">
        <v>13</v>
      </c>
      <c r="G99" s="15">
        <v>25</v>
      </c>
      <c r="H99" s="4">
        <v>802</v>
      </c>
      <c r="I99" s="9"/>
      <c r="J99" s="15" t="str">
        <f t="shared" si="32"/>
        <v>80225</v>
      </c>
      <c r="K99" s="15" t="str">
        <f t="shared" si="33"/>
        <v>802546000</v>
      </c>
      <c r="L99" s="205">
        <f>SUMIF('1'!$A$3:$A$500,'TOTAL FEED'!$J99,'1'!$P$3:$P$1000)</f>
        <v>0</v>
      </c>
      <c r="M99" s="205">
        <f>SUMIF('2'!$A$3:$A$500,'TOTAL FEED'!$J99,'2'!$P$3:$P$1000)</f>
        <v>0</v>
      </c>
      <c r="N99" s="258">
        <f>SUMIF('3'!$A$3:$A$500,'TOTAL FEED'!$J99,'3'!$P$3:$P$1000)</f>
        <v>0</v>
      </c>
      <c r="O99" s="205">
        <f>SUMIF('4'!$A$3:$A$500,'TOTAL FEED'!$J99,'4'!$P$3:$P$1000)</f>
        <v>0</v>
      </c>
      <c r="P99" s="205">
        <f>SUMIF('5'!$A$3:$A$500,'TOTAL FEED'!$J99,'5'!$P$3:$P$1000)</f>
        <v>0</v>
      </c>
      <c r="Q99" s="205">
        <f>SUMIF('6'!$A$3:$A$500,'TOTAL FEED'!$J99,'6'!$P$3:$P$1000)</f>
        <v>0</v>
      </c>
      <c r="R99" s="205">
        <f>SUMIF('7'!$A$3:$A$500,'TOTAL FEED'!$J99,'7'!$P$3:$P$1000)</f>
        <v>0</v>
      </c>
      <c r="S99" s="205">
        <f>SUMIF('8'!$A$3:$A$500,'TOTAL FEED'!$J99,'8'!$P$3:$P$1000)</f>
        <v>0</v>
      </c>
      <c r="T99" s="205">
        <f>SUMIF('9'!$A$3:$A$500,'TOTAL FEED'!$J99,'9'!$P$3:$P$1000)</f>
        <v>0</v>
      </c>
      <c r="U99" s="205">
        <f>SUMIF('10'!$A$3:$A$500,'TOTAL FEED'!$J99,'10'!$P$3:$P$1000)</f>
        <v>0</v>
      </c>
      <c r="V99" s="205">
        <f>SUMIF('11'!$A$3:$A$500,'TOTAL FEED'!$J99,'11'!$P$3:$P$1000)</f>
        <v>0</v>
      </c>
      <c r="W99" s="205">
        <f>SUMIF('12'!$A$3:$A$500,'TOTAL FEED'!$J99,'12'!$P$3:$P$1000)</f>
        <v>0</v>
      </c>
      <c r="X99" s="205">
        <f>SUMIF('13'!$A$3:$A$500,'TOTAL FEED'!$J99,'13'!$P$3:$P$1000)</f>
        <v>0</v>
      </c>
      <c r="Y99" s="272">
        <f>SUMIF('14'!$A$3:$A$500,'TOTAL FEED'!$J99,'14'!$P$3:$P$1000)</f>
        <v>0</v>
      </c>
      <c r="Z99" s="205">
        <f>SUMIF('15'!$A$3:$A$500,'TOTAL FEED'!$J99,'15'!$P$3:$P$1000)</f>
        <v>0</v>
      </c>
      <c r="AA99" s="205">
        <f>SUMIF('16'!$A$3:$A$500,'TOTAL FEED'!$J99,'16'!$P$3:$P$1000)</f>
        <v>0</v>
      </c>
      <c r="AB99" s="205">
        <f>SUMIF('17'!$A$3:$A$500,'TOTAL FEED'!$J99,'17'!$P$3:$P$1000)</f>
        <v>0</v>
      </c>
      <c r="AC99" s="205">
        <f>SUMIF('18'!$A$3:$A$500,'TOTAL FEED'!$J99,'18'!$P$3:$P$1000)</f>
        <v>0</v>
      </c>
      <c r="AD99" s="205">
        <f>SUMIF('19'!$A$3:$A$500,'TOTAL FEED'!$J99,'19'!$P$3:$P$1000)</f>
        <v>0</v>
      </c>
      <c r="AE99" s="205">
        <f>SUMIF('20'!$A$3:$A$500,'TOTAL FEED'!$J99,'20'!$P$3:$P$1000)</f>
        <v>0</v>
      </c>
      <c r="AF99" s="205">
        <f>SUMIF('21'!$A$3:$A$500,'TOTAL FEED'!$J99,'21'!$P$3:$P$1000)</f>
        <v>0</v>
      </c>
      <c r="AG99" s="205">
        <f>SUMIF('22'!$A$3:$A$500,'TOTAL FEED'!$J99,'22'!$P$3:$P$1000)</f>
        <v>0</v>
      </c>
      <c r="AH99" s="205">
        <f>SUMIF('23'!$A$3:$A$500,'TOTAL FEED'!$J99,'23'!$P$3:$P$1000)</f>
        <v>0</v>
      </c>
      <c r="AI99" s="205">
        <f>SUMIF('24'!$A$3:$A$500,'TOTAL FEED'!$J99,'24'!$P$3:$P$1000)</f>
        <v>0</v>
      </c>
      <c r="AJ99" s="205">
        <f>SUMIF('25'!$A$3:$A$500,'TOTAL FEED'!$J99,'25'!$P$3:$P$1000)</f>
        <v>0</v>
      </c>
      <c r="AK99" s="205">
        <f>SUMIF('26'!$A$3:$A$500,'TOTAL FEED'!$J99,'26'!$P$3:$P$1000)</f>
        <v>0</v>
      </c>
      <c r="AL99" s="205">
        <f>SUMIF('27'!$A$3:$A$500,'TOTAL FEED'!$J99,'27'!$P$3:$P$1000)</f>
        <v>0</v>
      </c>
      <c r="AM99" s="205">
        <f>SUMIF('28'!$A$3:$A$500,'TOTAL FEED'!$J99,'28'!$P$3:$P$1000)</f>
        <v>0</v>
      </c>
      <c r="AN99" s="205">
        <f>SUMIF('29'!$A$3:$A$500,'TOTAL FEED'!$J99,'29'!$P$3:$P$1000)</f>
        <v>0</v>
      </c>
      <c r="AO99" s="205">
        <f>SUMIF('30'!$A$3:$A$500,'TOTAL FEED'!$J99,'30'!$P$3:$P$1000)</f>
        <v>0</v>
      </c>
      <c r="AP99" s="205">
        <f>SUMIF('31'!$A$3:$A$500,'TOTAL FEED'!$J99,'31'!$P$3:$P$1000)</f>
        <v>0</v>
      </c>
      <c r="AQ99" s="50">
        <f t="shared" si="30"/>
        <v>0</v>
      </c>
      <c r="AS99">
        <v>8</v>
      </c>
      <c r="AT99">
        <f>SUMIF('PHAN LOAI'!$Q$5:$Q$410,K99,'PHAN LOAI'!$D$5:$D$410)</f>
        <v>0</v>
      </c>
      <c r="AU99">
        <f>SUMIF('SAN LUONG'!$AL$4:$AL$311,K99,'SAN LUONG'!$AJ$4:$AJ$311)</f>
        <v>0</v>
      </c>
      <c r="AV99">
        <f t="shared" si="31"/>
        <v>0</v>
      </c>
      <c r="AW99">
        <f>IF(COUNTIF('PHAN LOAI'!C:C, E99) &gt; 0, 1, 0)</f>
        <v>1</v>
      </c>
      <c r="AX99">
        <f>IF(COUNTIF('SAN LUONG'!D:D, E99) &gt; 0, 1, 0)</f>
        <v>1</v>
      </c>
    </row>
    <row r="100" spans="2:50" ht="15.75" x14ac:dyDescent="0.25">
      <c r="B100" s="17">
        <v>3</v>
      </c>
      <c r="C100" s="6">
        <v>884</v>
      </c>
      <c r="D100" s="6">
        <v>884</v>
      </c>
      <c r="E100" s="73" t="s">
        <v>274</v>
      </c>
      <c r="F100" s="7" t="s">
        <v>13</v>
      </c>
      <c r="G100" s="8">
        <v>25</v>
      </c>
      <c r="H100" s="4">
        <v>884</v>
      </c>
      <c r="I100" s="9"/>
      <c r="J100" s="15" t="str">
        <f t="shared" si="32"/>
        <v>88425</v>
      </c>
      <c r="K100" s="15" t="str">
        <f t="shared" si="33"/>
        <v>884433000</v>
      </c>
      <c r="L100" s="205">
        <f>SUMIF('1'!$A$3:$A$500,'TOTAL FEED'!$J100,'1'!$P$3:$P$1000)</f>
        <v>0</v>
      </c>
      <c r="M100" s="205">
        <f>SUMIF('2'!$A$3:$A$500,'TOTAL FEED'!$J100,'2'!$P$3:$P$1000)</f>
        <v>7475</v>
      </c>
      <c r="N100" s="258">
        <f>SUMIF('3'!$A$3:$A$500,'TOTAL FEED'!$J100,'3'!$P$3:$P$1000)</f>
        <v>0</v>
      </c>
      <c r="O100" s="205">
        <f>SUMIF('4'!$A$3:$A$500,'TOTAL FEED'!$J100,'4'!$P$3:$P$1000)</f>
        <v>0</v>
      </c>
      <c r="P100" s="205">
        <f>SUMIF('5'!$A$3:$A$500,'TOTAL FEED'!$J100,'5'!$P$3:$P$1000)</f>
        <v>0</v>
      </c>
      <c r="Q100" s="205">
        <f>SUMIF('6'!$A$3:$A$500,'TOTAL FEED'!$J100,'6'!$P$3:$P$1000)</f>
        <v>0</v>
      </c>
      <c r="R100" s="205">
        <f>SUMIF('7'!$A$3:$A$500,'TOTAL FEED'!$J100,'7'!$P$3:$P$1000)</f>
        <v>0</v>
      </c>
      <c r="S100" s="205">
        <f>SUMIF('8'!$A$3:$A$500,'TOTAL FEED'!$J100,'8'!$P$3:$P$1000)</f>
        <v>0</v>
      </c>
      <c r="T100" s="205">
        <f>SUMIF('9'!$A$3:$A$500,'TOTAL FEED'!$J100,'9'!$P$3:$P$1000)</f>
        <v>4750</v>
      </c>
      <c r="U100" s="258">
        <f>SUMIF('10'!$A$3:$A$500,'TOTAL FEED'!$J100,'10'!$P$3:$P$1000)</f>
        <v>0</v>
      </c>
      <c r="V100" s="205">
        <f>SUMIF('11'!$A$3:$A$500,'TOTAL FEED'!$J100,'11'!$P$3:$P$1000)</f>
        <v>0</v>
      </c>
      <c r="W100" s="205">
        <f>SUMIF('12'!$A$3:$A$500,'TOTAL FEED'!$J100,'12'!$P$3:$P$1000)</f>
        <v>9975</v>
      </c>
      <c r="X100" s="205">
        <f>SUMIF('13'!$A$3:$A$500,'TOTAL FEED'!$J100,'13'!$P$3:$P$1000)</f>
        <v>0</v>
      </c>
      <c r="Y100" s="272">
        <f>SUMIF('14'!$A$3:$A$500,'TOTAL FEED'!$J100,'14'!$P$3:$P$1000)</f>
        <v>0</v>
      </c>
      <c r="Z100" s="205">
        <f>SUMIF('15'!$A$3:$A$500,'TOTAL FEED'!$J100,'15'!$P$3:$P$1000)</f>
        <v>0</v>
      </c>
      <c r="AA100" s="205">
        <f>SUMIF('16'!$A$3:$A$500,'TOTAL FEED'!$J100,'16'!$P$3:$P$1000)</f>
        <v>0</v>
      </c>
      <c r="AB100" s="258">
        <f>SUMIF('17'!$A$3:$A$500,'TOTAL FEED'!$J100,'17'!$P$3:$P$1000)</f>
        <v>0</v>
      </c>
      <c r="AC100" s="205">
        <f>SUMIF('18'!$A$3:$A$500,'TOTAL FEED'!$J100,'18'!$P$3:$P$1000)</f>
        <v>0</v>
      </c>
      <c r="AD100" s="205">
        <f>SUMIF('19'!$A$3:$A$500,'TOTAL FEED'!$J100,'19'!$P$3:$P$1000)</f>
        <v>0</v>
      </c>
      <c r="AE100" s="205">
        <f>SUMIF('20'!$A$3:$A$500,'TOTAL FEED'!$J100,'20'!$P$3:$P$1000)</f>
        <v>0</v>
      </c>
      <c r="AF100" s="205">
        <f>SUMIF('21'!$A$3:$A$500,'TOTAL FEED'!$J100,'21'!$P$3:$P$1000)</f>
        <v>0</v>
      </c>
      <c r="AG100" s="205">
        <f>SUMIF('22'!$A$3:$A$500,'TOTAL FEED'!$J100,'22'!$P$3:$P$1000)</f>
        <v>0</v>
      </c>
      <c r="AH100" s="205">
        <f>SUMIF('23'!$A$3:$A$500,'TOTAL FEED'!$J100,'23'!$P$3:$P$1000)</f>
        <v>0</v>
      </c>
      <c r="AI100" s="205">
        <f>SUMIF('24'!$A$3:$A$500,'TOTAL FEED'!$J100,'24'!$P$3:$P$1000)</f>
        <v>0</v>
      </c>
      <c r="AJ100" s="205">
        <f>SUMIF('25'!$A$3:$A$500,'TOTAL FEED'!$J100,'25'!$P$3:$P$1000)</f>
        <v>0</v>
      </c>
      <c r="AK100" s="205">
        <f>SUMIF('26'!$A$3:$A$500,'TOTAL FEED'!$J100,'26'!$P$3:$P$1000)</f>
        <v>0</v>
      </c>
      <c r="AL100" s="205">
        <f>SUMIF('27'!$A$3:$A$500,'TOTAL FEED'!$J100,'27'!$P$3:$P$1000)</f>
        <v>0</v>
      </c>
      <c r="AM100" s="205">
        <f>SUMIF('28'!$A$3:$A$500,'TOTAL FEED'!$J100,'28'!$P$3:$P$1000)</f>
        <v>0</v>
      </c>
      <c r="AN100" s="205">
        <f>SUMIF('29'!$A$3:$A$500,'TOTAL FEED'!$J100,'29'!$P$3:$P$1000)</f>
        <v>0</v>
      </c>
      <c r="AO100" s="205">
        <f>SUMIF('30'!$A$3:$A$500,'TOTAL FEED'!$J100,'30'!$P$3:$P$1000)</f>
        <v>0</v>
      </c>
      <c r="AP100" s="205">
        <f>SUMIF('31'!$A$3:$A$500,'TOTAL FEED'!$J100,'31'!$P$3:$P$1000)</f>
        <v>0</v>
      </c>
      <c r="AQ100" s="50">
        <f t="shared" si="30"/>
        <v>22200</v>
      </c>
      <c r="AR100">
        <v>4</v>
      </c>
      <c r="AS100">
        <v>8</v>
      </c>
      <c r="AT100">
        <f>SUMIF('PHAN LOAI'!$Q$5:$Q$410,K100,'PHAN LOAI'!$D$5:$D$410)</f>
        <v>22200</v>
      </c>
      <c r="AU100">
        <f>SUMIF('SAN LUONG'!$AL$4:$AL$311,K100,'SAN LUONG'!$AJ$4:$AJ$311)</f>
        <v>0</v>
      </c>
      <c r="AV100">
        <f t="shared" si="31"/>
        <v>22200</v>
      </c>
      <c r="AW100">
        <f>IF(COUNTIF('PHAN LOAI'!C:C, E100) &gt; 0, 1, 0)</f>
        <v>1</v>
      </c>
      <c r="AX100">
        <f>IF(COUNTIF('SAN LUONG'!D:D, E100) &gt; 0, 1, 0)</f>
        <v>1</v>
      </c>
    </row>
    <row r="101" spans="2:50" ht="15.75" x14ac:dyDescent="0.25">
      <c r="B101" s="17">
        <v>4</v>
      </c>
      <c r="C101" s="6" t="s">
        <v>46</v>
      </c>
      <c r="D101" s="6" t="s">
        <v>46</v>
      </c>
      <c r="E101" s="73" t="s">
        <v>322</v>
      </c>
      <c r="F101" s="7" t="s">
        <v>13</v>
      </c>
      <c r="G101" s="8">
        <v>25</v>
      </c>
      <c r="H101" s="4" t="s">
        <v>46</v>
      </c>
      <c r="I101" s="9"/>
      <c r="J101" s="15" t="str">
        <f t="shared" si="32"/>
        <v>885S25</v>
      </c>
      <c r="K101" s="15" t="str">
        <f t="shared" si="33"/>
        <v>885S433010</v>
      </c>
      <c r="L101" s="205">
        <f>SUMIF('1'!$A$3:$A$500,'TOTAL FEED'!$J101,'1'!$P$3:$P$1000)</f>
        <v>0</v>
      </c>
      <c r="M101" s="205">
        <f>SUMIF('2'!$A$3:$A$500,'TOTAL FEED'!$J101,'2'!$P$3:$P$1000)</f>
        <v>0</v>
      </c>
      <c r="N101" s="258">
        <f>SUMIF('3'!$A$3:$A$500,'TOTAL FEED'!$J101,'3'!$P$3:$P$1000)</f>
        <v>0</v>
      </c>
      <c r="O101" s="205">
        <f>SUMIF('4'!$A$3:$A$500,'TOTAL FEED'!$J101,'4'!$P$3:$P$1000)</f>
        <v>0</v>
      </c>
      <c r="P101" s="205">
        <f>SUMIF('5'!$A$3:$A$500,'TOTAL FEED'!$J101,'5'!$P$3:$P$1000)</f>
        <v>0</v>
      </c>
      <c r="Q101" s="205">
        <f>SUMIF('6'!$A$3:$A$500,'TOTAL FEED'!$J101,'6'!$P$3:$P$1000)</f>
        <v>4825</v>
      </c>
      <c r="R101" s="205">
        <f>SUMIF('7'!$A$3:$A$500,'TOTAL FEED'!$J101,'7'!$P$3:$P$1000)</f>
        <v>0</v>
      </c>
      <c r="S101" s="205">
        <f>SUMIF('8'!$A$3:$A$500,'TOTAL FEED'!$J101,'8'!$P$3:$P$1000)</f>
        <v>0</v>
      </c>
      <c r="T101" s="205">
        <f>SUMIF('9'!$A$3:$A$500,'TOTAL FEED'!$J101,'9'!$P$3:$P$1000)</f>
        <v>0</v>
      </c>
      <c r="U101" s="258">
        <f>SUMIF('10'!$A$3:$A$500,'TOTAL FEED'!$J101,'10'!$P$3:$P$1000)</f>
        <v>0</v>
      </c>
      <c r="V101" s="205">
        <f>SUMIF('11'!$A$3:$A$500,'TOTAL FEED'!$J101,'11'!$P$3:$P$1000)</f>
        <v>0</v>
      </c>
      <c r="W101" s="205">
        <f>SUMIF('12'!$A$3:$A$500,'TOTAL FEED'!$J101,'12'!$P$3:$P$1000)</f>
        <v>0</v>
      </c>
      <c r="X101" s="205">
        <f>SUMIF('13'!$A$3:$A$500,'TOTAL FEED'!$J101,'13'!$P$3:$P$1000)</f>
        <v>0</v>
      </c>
      <c r="Y101" s="272">
        <f>SUMIF('14'!$A$3:$A$500,'TOTAL FEED'!$J101,'14'!$P$3:$P$1000)</f>
        <v>0</v>
      </c>
      <c r="Z101" s="205">
        <f>SUMIF('15'!$A$3:$A$500,'TOTAL FEED'!$J101,'15'!$P$3:$P$1000)</f>
        <v>0</v>
      </c>
      <c r="AA101" s="205">
        <f>SUMIF('16'!$A$3:$A$500,'TOTAL FEED'!$J101,'16'!$P$3:$P$1000)</f>
        <v>0</v>
      </c>
      <c r="AB101" s="258">
        <f>SUMIF('17'!$A$3:$A$500,'TOTAL FEED'!$J101,'17'!$P$3:$P$1000)</f>
        <v>0</v>
      </c>
      <c r="AC101" s="205">
        <f>SUMIF('18'!$A$3:$A$500,'TOTAL FEED'!$J101,'18'!$P$3:$P$1000)</f>
        <v>0</v>
      </c>
      <c r="AD101" s="205">
        <f>SUMIF('19'!$A$3:$A$500,'TOTAL FEED'!$J101,'19'!$P$3:$P$1000)</f>
        <v>0</v>
      </c>
      <c r="AE101" s="205">
        <f>SUMIF('20'!$A$3:$A$500,'TOTAL FEED'!$J101,'20'!$P$3:$P$1000)</f>
        <v>0</v>
      </c>
      <c r="AF101" s="205">
        <f>SUMIF('21'!$A$3:$A$500,'TOTAL FEED'!$J101,'21'!$P$3:$P$1000)</f>
        <v>0</v>
      </c>
      <c r="AG101" s="205">
        <f>SUMIF('22'!$A$3:$A$500,'TOTAL FEED'!$J101,'22'!$P$3:$P$1000)</f>
        <v>0</v>
      </c>
      <c r="AH101" s="205">
        <f>SUMIF('23'!$A$3:$A$500,'TOTAL FEED'!$J101,'23'!$P$3:$P$1000)</f>
        <v>0</v>
      </c>
      <c r="AI101" s="205">
        <f>SUMIF('24'!$A$3:$A$500,'TOTAL FEED'!$J101,'24'!$P$3:$P$1000)</f>
        <v>0</v>
      </c>
      <c r="AJ101" s="205">
        <f>SUMIF('25'!$A$3:$A$500,'TOTAL FEED'!$J101,'25'!$P$3:$P$1000)</f>
        <v>0</v>
      </c>
      <c r="AK101" s="205">
        <f>SUMIF('26'!$A$3:$A$500,'TOTAL FEED'!$J101,'26'!$P$3:$P$1000)</f>
        <v>0</v>
      </c>
      <c r="AL101" s="205">
        <f>SUMIF('27'!$A$3:$A$500,'TOTAL FEED'!$J101,'27'!$P$3:$P$1000)</f>
        <v>0</v>
      </c>
      <c r="AM101" s="205">
        <f>SUMIF('28'!$A$3:$A$500,'TOTAL FEED'!$J101,'28'!$P$3:$P$1000)</f>
        <v>0</v>
      </c>
      <c r="AN101" s="205">
        <f>SUMIF('29'!$A$3:$A$500,'TOTAL FEED'!$J101,'29'!$P$3:$P$1000)</f>
        <v>0</v>
      </c>
      <c r="AO101" s="205">
        <f>SUMIF('30'!$A$3:$A$500,'TOTAL FEED'!$J101,'30'!$P$3:$P$1000)</f>
        <v>0</v>
      </c>
      <c r="AP101" s="205">
        <f>SUMIF('31'!$A$3:$A$500,'TOTAL FEED'!$J101,'31'!$P$3:$P$1000)</f>
        <v>0</v>
      </c>
      <c r="AQ101" s="50">
        <f t="shared" si="30"/>
        <v>4825</v>
      </c>
      <c r="AR101">
        <v>4</v>
      </c>
      <c r="AS101">
        <v>8</v>
      </c>
      <c r="AT101">
        <f>SUMIF('PHAN LOAI'!$Q$5:$Q$410,K101,'PHAN LOAI'!$D$5:$D$410)</f>
        <v>4825</v>
      </c>
      <c r="AU101">
        <f>SUMIF('SAN LUONG'!$AL$4:$AL$311,K101,'SAN LUONG'!$AJ$4:$AJ$311)</f>
        <v>0</v>
      </c>
      <c r="AV101">
        <f t="shared" si="31"/>
        <v>4825</v>
      </c>
      <c r="AW101">
        <f>IF(COUNTIF('PHAN LOAI'!C:C, E101) &gt; 0, 1, 0)</f>
        <v>1</v>
      </c>
      <c r="AX101">
        <f>IF(COUNTIF('SAN LUONG'!D:D, E101) &gt; 0, 1, 0)</f>
        <v>1</v>
      </c>
    </row>
    <row r="102" spans="2:50" s="147" customFormat="1" ht="15.75" x14ac:dyDescent="0.25">
      <c r="B102" s="148">
        <v>5</v>
      </c>
      <c r="C102" s="139">
        <v>910</v>
      </c>
      <c r="D102" s="139">
        <v>910</v>
      </c>
      <c r="E102" s="140">
        <v>112001</v>
      </c>
      <c r="F102" s="141" t="s">
        <v>20</v>
      </c>
      <c r="G102" s="145">
        <v>25</v>
      </c>
      <c r="H102" s="143">
        <v>910</v>
      </c>
      <c r="I102" s="144"/>
      <c r="J102" s="15" t="str">
        <f t="shared" si="32"/>
        <v>91025</v>
      </c>
      <c r="K102" s="15" t="str">
        <f t="shared" si="33"/>
        <v>910112001</v>
      </c>
      <c r="L102" s="205">
        <f>SUMIF('1'!$A$3:$A$500,'TOTAL FEED'!$J102,'1'!$P$3:$P$1000)</f>
        <v>0</v>
      </c>
      <c r="M102" s="205">
        <f>SUMIF('2'!$A$3:$A$500,'TOTAL FEED'!$J102,'2'!$P$3:$P$1000)</f>
        <v>0</v>
      </c>
      <c r="N102" s="258">
        <f>SUMIF('3'!$A$3:$A$500,'TOTAL FEED'!$J102,'3'!$P$3:$P$1000)</f>
        <v>0</v>
      </c>
      <c r="O102" s="205">
        <f>SUMIF('4'!$A$3:$A$500,'TOTAL FEED'!$J102,'4'!$P$3:$P$1000)</f>
        <v>0</v>
      </c>
      <c r="P102" s="205">
        <f>SUMIF('5'!$A$3:$A$500,'TOTAL FEED'!$J102,'5'!$P$3:$P$1000)</f>
        <v>0</v>
      </c>
      <c r="Q102" s="205">
        <f>SUMIF('6'!$A$3:$A$500,'TOTAL FEED'!$J102,'6'!$P$3:$P$1000)</f>
        <v>0</v>
      </c>
      <c r="R102" s="205">
        <f>SUMIF('7'!$A$3:$A$500,'TOTAL FEED'!$J102,'7'!$P$3:$P$1000)</f>
        <v>0</v>
      </c>
      <c r="S102" s="205">
        <f>SUMIF('8'!$A$3:$A$500,'TOTAL FEED'!$J102,'8'!$P$3:$P$1000)</f>
        <v>0</v>
      </c>
      <c r="T102" s="205">
        <f>SUMIF('9'!$A$3:$A$500,'TOTAL FEED'!$J102,'9'!$P$3:$P$1000)</f>
        <v>0</v>
      </c>
      <c r="U102" s="205">
        <f>SUMIF('10'!$A$3:$A$500,'TOTAL FEED'!$J102,'10'!$P$3:$P$1000)</f>
        <v>0</v>
      </c>
      <c r="V102" s="205">
        <f>SUMIF('11'!$A$3:$A$500,'TOTAL FEED'!$J102,'11'!$P$3:$P$1000)</f>
        <v>0</v>
      </c>
      <c r="W102" s="205">
        <f>SUMIF('12'!$A$3:$A$500,'TOTAL FEED'!$J102,'12'!$P$3:$P$1000)</f>
        <v>0</v>
      </c>
      <c r="X102" s="205">
        <f>SUMIF('13'!$A$3:$A$500,'TOTAL FEED'!$J102,'13'!$P$3:$P$1000)</f>
        <v>0</v>
      </c>
      <c r="Y102" s="272">
        <f>SUMIF('14'!$A$3:$A$500,'TOTAL FEED'!$J102,'14'!$P$3:$P$1000)</f>
        <v>0</v>
      </c>
      <c r="Z102" s="205">
        <f>SUMIF('15'!$A$3:$A$500,'TOTAL FEED'!$J102,'15'!$P$3:$P$1000)</f>
        <v>0</v>
      </c>
      <c r="AA102" s="205">
        <f>SUMIF('16'!$A$3:$A$500,'TOTAL FEED'!$J102,'16'!$P$3:$P$1000)</f>
        <v>0</v>
      </c>
      <c r="AB102" s="205">
        <f>SUMIF('17'!$A$3:$A$500,'TOTAL FEED'!$J102,'17'!$P$3:$P$1000)</f>
        <v>0</v>
      </c>
      <c r="AC102" s="205">
        <f>SUMIF('18'!$A$3:$A$500,'TOTAL FEED'!$J102,'18'!$P$3:$P$1000)</f>
        <v>0</v>
      </c>
      <c r="AD102" s="205">
        <f>SUMIF('19'!$A$3:$A$500,'TOTAL FEED'!$J102,'19'!$P$3:$P$1000)</f>
        <v>0</v>
      </c>
      <c r="AE102" s="205">
        <f>SUMIF('20'!$A$3:$A$500,'TOTAL FEED'!$J102,'20'!$P$3:$P$1000)</f>
        <v>0</v>
      </c>
      <c r="AF102" s="205">
        <f>SUMIF('21'!$A$3:$A$500,'TOTAL FEED'!$J102,'21'!$P$3:$P$1000)</f>
        <v>0</v>
      </c>
      <c r="AG102" s="205">
        <f>SUMIF('22'!$A$3:$A$500,'TOTAL FEED'!$J102,'22'!$P$3:$P$1000)</f>
        <v>0</v>
      </c>
      <c r="AH102" s="205">
        <f>SUMIF('23'!$A$3:$A$500,'TOTAL FEED'!$J102,'23'!$P$3:$P$1000)</f>
        <v>0</v>
      </c>
      <c r="AI102" s="205">
        <f>SUMIF('24'!$A$3:$A$500,'TOTAL FEED'!$J102,'24'!$P$3:$P$1000)</f>
        <v>0</v>
      </c>
      <c r="AJ102" s="205">
        <f>SUMIF('25'!$A$3:$A$500,'TOTAL FEED'!$J102,'25'!$P$3:$P$1000)</f>
        <v>0</v>
      </c>
      <c r="AK102" s="205">
        <f>SUMIF('26'!$A$3:$A$500,'TOTAL FEED'!$J102,'26'!$P$3:$P$1000)</f>
        <v>0</v>
      </c>
      <c r="AL102" s="205">
        <f>SUMIF('27'!$A$3:$A$500,'TOTAL FEED'!$J102,'27'!$P$3:$P$1000)</f>
        <v>0</v>
      </c>
      <c r="AM102" s="205">
        <f>SUMIF('28'!$A$3:$A$500,'TOTAL FEED'!$J102,'28'!$P$3:$P$1000)</f>
        <v>0</v>
      </c>
      <c r="AN102" s="205">
        <f>SUMIF('29'!$A$3:$A$500,'TOTAL FEED'!$J102,'29'!$P$3:$P$1000)</f>
        <v>0</v>
      </c>
      <c r="AO102" s="205">
        <f>SUMIF('30'!$A$3:$A$500,'TOTAL FEED'!$J102,'30'!$P$3:$P$1000)</f>
        <v>0</v>
      </c>
      <c r="AP102" s="205">
        <f>SUMIF('31'!$A$3:$A$500,'TOTAL FEED'!$J102,'31'!$P$3:$P$1000)</f>
        <v>0</v>
      </c>
      <c r="AQ102" s="146">
        <f t="shared" si="30"/>
        <v>0</v>
      </c>
      <c r="AR102"/>
      <c r="AS102">
        <v>8</v>
      </c>
      <c r="AT102">
        <f>SUMIF('PHAN LOAI'!$Q$5:$Q$410,K102,'PHAN LOAI'!$D$5:$D$410)</f>
        <v>0</v>
      </c>
      <c r="AU102">
        <f>SUMIF('SAN LUONG'!$AL$4:$AL$311,K102,'SAN LUONG'!$AJ$4:$AJ$311)</f>
        <v>0</v>
      </c>
      <c r="AV102">
        <f t="shared" si="31"/>
        <v>0</v>
      </c>
      <c r="AW102">
        <f>IF(COUNTIF('PHAN LOAI'!C:C, E102) &gt; 0, 1, 0)</f>
        <v>1</v>
      </c>
      <c r="AX102">
        <f>IF(COUNTIF('SAN LUONG'!D:D, E102) &gt; 0, 1, 0)</f>
        <v>1</v>
      </c>
    </row>
    <row r="103" spans="2:50" s="147" customFormat="1" ht="15.75" x14ac:dyDescent="0.25">
      <c r="B103" s="148">
        <v>6</v>
      </c>
      <c r="C103" s="139" t="s">
        <v>47</v>
      </c>
      <c r="D103" s="139" t="s">
        <v>47</v>
      </c>
      <c r="E103" s="140" t="s">
        <v>276</v>
      </c>
      <c r="F103" s="141" t="s">
        <v>20</v>
      </c>
      <c r="G103" s="145">
        <v>25</v>
      </c>
      <c r="H103" s="143" t="s">
        <v>47</v>
      </c>
      <c r="I103" s="144"/>
      <c r="J103" s="15" t="str">
        <f t="shared" si="32"/>
        <v>910M25</v>
      </c>
      <c r="K103" s="15" t="str">
        <f t="shared" si="33"/>
        <v>910M161201</v>
      </c>
      <c r="L103" s="205">
        <f>SUMIF('1'!$A$3:$A$500,'TOTAL FEED'!$J103,'1'!$P$3:$P$1000)</f>
        <v>0</v>
      </c>
      <c r="M103" s="205">
        <f>SUMIF('2'!$A$3:$A$500,'TOTAL FEED'!$J103,'2'!$P$3:$P$1000)</f>
        <v>0</v>
      </c>
      <c r="N103" s="258">
        <f>SUMIF('3'!$A$3:$A$500,'TOTAL FEED'!$J103,'3'!$P$3:$P$1000)</f>
        <v>0</v>
      </c>
      <c r="O103" s="205">
        <f>SUMIF('4'!$A$3:$A$500,'TOTAL FEED'!$J103,'4'!$P$3:$P$1000)</f>
        <v>0</v>
      </c>
      <c r="P103" s="205">
        <f>SUMIF('5'!$A$3:$A$500,'TOTAL FEED'!$J103,'5'!$P$3:$P$1000)</f>
        <v>0</v>
      </c>
      <c r="Q103" s="205">
        <f>SUMIF('6'!$A$3:$A$500,'TOTAL FEED'!$J103,'6'!$P$3:$P$1000)</f>
        <v>0</v>
      </c>
      <c r="R103" s="205">
        <f>SUMIF('7'!$A$3:$A$500,'TOTAL FEED'!$J103,'7'!$P$3:$P$1000)</f>
        <v>0</v>
      </c>
      <c r="S103" s="205">
        <f>SUMIF('8'!$A$3:$A$500,'TOTAL FEED'!$J103,'8'!$P$3:$P$1000)</f>
        <v>0</v>
      </c>
      <c r="T103" s="205">
        <f>SUMIF('9'!$A$3:$A$500,'TOTAL FEED'!$J103,'9'!$P$3:$P$1000)</f>
        <v>0</v>
      </c>
      <c r="U103" s="205">
        <f>SUMIF('10'!$A$3:$A$500,'TOTAL FEED'!$J103,'10'!$P$3:$P$1000)</f>
        <v>0</v>
      </c>
      <c r="V103" s="205">
        <f>SUMIF('11'!$A$3:$A$500,'TOTAL FEED'!$J103,'11'!$P$3:$P$1000)</f>
        <v>0</v>
      </c>
      <c r="W103" s="205">
        <f>SUMIF('12'!$A$3:$A$500,'TOTAL FEED'!$J103,'12'!$P$3:$P$1000)</f>
        <v>0</v>
      </c>
      <c r="X103" s="205">
        <f>SUMIF('13'!$A$3:$A$500,'TOTAL FEED'!$J103,'13'!$P$3:$P$1000)</f>
        <v>0</v>
      </c>
      <c r="Y103" s="272">
        <f>SUMIF('14'!$A$3:$A$500,'TOTAL FEED'!$J103,'14'!$P$3:$P$1000)</f>
        <v>0</v>
      </c>
      <c r="Z103" s="205">
        <f>SUMIF('15'!$A$3:$A$500,'TOTAL FEED'!$J103,'15'!$P$3:$P$1000)</f>
        <v>0</v>
      </c>
      <c r="AA103" s="205">
        <f>SUMIF('16'!$A$3:$A$500,'TOTAL FEED'!$J103,'16'!$P$3:$P$1000)</f>
        <v>0</v>
      </c>
      <c r="AB103" s="205">
        <f>SUMIF('17'!$A$3:$A$500,'TOTAL FEED'!$J103,'17'!$P$3:$P$1000)</f>
        <v>0</v>
      </c>
      <c r="AC103" s="205">
        <f>SUMIF('18'!$A$3:$A$500,'TOTAL FEED'!$J103,'18'!$P$3:$P$1000)</f>
        <v>0</v>
      </c>
      <c r="AD103" s="205">
        <f>SUMIF('19'!$A$3:$A$500,'TOTAL FEED'!$J103,'19'!$P$3:$P$1000)</f>
        <v>0</v>
      </c>
      <c r="AE103" s="205">
        <f>SUMIF('20'!$A$3:$A$500,'TOTAL FEED'!$J103,'20'!$P$3:$P$1000)</f>
        <v>0</v>
      </c>
      <c r="AF103" s="205">
        <f>SUMIF('21'!$A$3:$A$500,'TOTAL FEED'!$J103,'21'!$P$3:$P$1000)</f>
        <v>0</v>
      </c>
      <c r="AG103" s="205">
        <f>SUMIF('22'!$A$3:$A$500,'TOTAL FEED'!$J103,'22'!$P$3:$P$1000)</f>
        <v>0</v>
      </c>
      <c r="AH103" s="205">
        <f>SUMIF('23'!$A$3:$A$500,'TOTAL FEED'!$J103,'23'!$P$3:$P$1000)</f>
        <v>0</v>
      </c>
      <c r="AI103" s="205">
        <f>SUMIF('24'!$A$3:$A$500,'TOTAL FEED'!$J103,'24'!$P$3:$P$1000)</f>
        <v>0</v>
      </c>
      <c r="AJ103" s="205">
        <f>SUMIF('25'!$A$3:$A$500,'TOTAL FEED'!$J103,'25'!$P$3:$P$1000)</f>
        <v>0</v>
      </c>
      <c r="AK103" s="205">
        <f>SUMIF('26'!$A$3:$A$500,'TOTAL FEED'!$J103,'26'!$P$3:$P$1000)</f>
        <v>0</v>
      </c>
      <c r="AL103" s="205">
        <f>SUMIF('27'!$A$3:$A$500,'TOTAL FEED'!$J103,'27'!$P$3:$P$1000)</f>
        <v>0</v>
      </c>
      <c r="AM103" s="205">
        <f>SUMIF('28'!$A$3:$A$500,'TOTAL FEED'!$J103,'28'!$P$3:$P$1000)</f>
        <v>0</v>
      </c>
      <c r="AN103" s="205">
        <f>SUMIF('29'!$A$3:$A$500,'TOTAL FEED'!$J103,'29'!$P$3:$P$1000)</f>
        <v>0</v>
      </c>
      <c r="AO103" s="205">
        <f>SUMIF('30'!$A$3:$A$500,'TOTAL FEED'!$J103,'30'!$P$3:$P$1000)</f>
        <v>0</v>
      </c>
      <c r="AP103" s="205">
        <f>SUMIF('31'!$A$3:$A$500,'TOTAL FEED'!$J103,'31'!$P$3:$P$1000)</f>
        <v>0</v>
      </c>
      <c r="AQ103" s="146">
        <f t="shared" si="30"/>
        <v>0</v>
      </c>
      <c r="AR103"/>
      <c r="AS103">
        <v>8</v>
      </c>
      <c r="AT103">
        <f>SUMIF('PHAN LOAI'!$Q$5:$Q$410,K103,'PHAN LOAI'!$D$5:$D$410)</f>
        <v>0</v>
      </c>
      <c r="AU103">
        <f>SUMIF('SAN LUONG'!$AL$4:$AL$311,K103,'SAN LUONG'!$AJ$4:$AJ$311)</f>
        <v>0</v>
      </c>
      <c r="AV103">
        <f t="shared" si="31"/>
        <v>0</v>
      </c>
      <c r="AW103">
        <f>IF(COUNTIF('PHAN LOAI'!C:C, E103) &gt; 0, 1, 0)</f>
        <v>1</v>
      </c>
      <c r="AX103">
        <f>IF(COUNTIF('SAN LUONG'!D:D, E103) &gt; 0, 1, 0)</f>
        <v>1</v>
      </c>
    </row>
    <row r="104" spans="2:50" ht="15.75" x14ac:dyDescent="0.25">
      <c r="B104" s="17">
        <v>7</v>
      </c>
      <c r="C104" s="6">
        <v>911</v>
      </c>
      <c r="D104" s="6">
        <v>911</v>
      </c>
      <c r="E104" s="73">
        <v>114001</v>
      </c>
      <c r="F104" s="7">
        <v>3.5</v>
      </c>
      <c r="G104" s="15">
        <v>25</v>
      </c>
      <c r="H104" s="4">
        <v>911</v>
      </c>
      <c r="I104" s="9"/>
      <c r="J104" s="15" t="str">
        <f t="shared" si="32"/>
        <v>91125</v>
      </c>
      <c r="K104" s="15" t="str">
        <f t="shared" si="33"/>
        <v>911114001</v>
      </c>
      <c r="L104" s="205">
        <f>SUMIF('1'!$A$3:$A$500,'TOTAL FEED'!$J104,'1'!$P$3:$P$1000)</f>
        <v>0</v>
      </c>
      <c r="M104" s="205">
        <f>SUMIF('2'!$A$3:$A$500,'TOTAL FEED'!$J104,'2'!$P$3:$P$1000)</f>
        <v>0</v>
      </c>
      <c r="N104" s="258">
        <f>SUMIF('3'!$A$3:$A$500,'TOTAL FEED'!$J104,'3'!$P$3:$P$1000)</f>
        <v>0</v>
      </c>
      <c r="O104" s="205">
        <f>SUMIF('4'!$A$3:$A$500,'TOTAL FEED'!$J104,'4'!$P$3:$P$1000)</f>
        <v>0</v>
      </c>
      <c r="P104" s="205">
        <f>SUMIF('5'!$A$3:$A$500,'TOTAL FEED'!$J104,'5'!$P$3:$P$1000)</f>
        <v>0</v>
      </c>
      <c r="Q104" s="205">
        <f>SUMIF('6'!$A$3:$A$500,'TOTAL FEED'!$J104,'6'!$P$3:$P$1000)</f>
        <v>0</v>
      </c>
      <c r="R104" s="205">
        <f>SUMIF('7'!$A$3:$A$500,'TOTAL FEED'!$J104,'7'!$P$3:$P$1000)</f>
        <v>0</v>
      </c>
      <c r="S104" s="205">
        <f>SUMIF('8'!$A$3:$A$500,'TOTAL FEED'!$J104,'8'!$P$3:$P$1000)</f>
        <v>0</v>
      </c>
      <c r="T104" s="205">
        <f>SUMIF('9'!$A$3:$A$500,'TOTAL FEED'!$J104,'9'!$P$3:$P$1000)</f>
        <v>0</v>
      </c>
      <c r="U104" s="205">
        <f>SUMIF('10'!$A$3:$A$500,'TOTAL FEED'!$J104,'10'!$P$3:$P$1000)</f>
        <v>0</v>
      </c>
      <c r="V104" s="205">
        <f>SUMIF('11'!$A$3:$A$500,'TOTAL FEED'!$J104,'11'!$P$3:$P$1000)</f>
        <v>0</v>
      </c>
      <c r="W104" s="205">
        <f>SUMIF('12'!$A$3:$A$500,'TOTAL FEED'!$J104,'12'!$P$3:$P$1000)</f>
        <v>0</v>
      </c>
      <c r="X104" s="205">
        <f>SUMIF('13'!$A$3:$A$500,'TOTAL FEED'!$J104,'13'!$P$3:$P$1000)</f>
        <v>0</v>
      </c>
      <c r="Y104" s="272">
        <f>SUMIF('14'!$A$3:$A$500,'TOTAL FEED'!$J104,'14'!$P$3:$P$1000)</f>
        <v>0</v>
      </c>
      <c r="Z104" s="205">
        <f>SUMIF('15'!$A$3:$A$500,'TOTAL FEED'!$J104,'15'!$P$3:$P$1000)</f>
        <v>0</v>
      </c>
      <c r="AA104" s="205">
        <f>SUMIF('16'!$A$3:$A$500,'TOTAL FEED'!$J104,'16'!$P$3:$P$1000)</f>
        <v>0</v>
      </c>
      <c r="AB104" s="205">
        <f>SUMIF('17'!$A$3:$A$500,'TOTAL FEED'!$J104,'17'!$P$3:$P$1000)</f>
        <v>0</v>
      </c>
      <c r="AC104" s="205">
        <f>SUMIF('18'!$A$3:$A$500,'TOTAL FEED'!$J104,'18'!$P$3:$P$1000)</f>
        <v>0</v>
      </c>
      <c r="AD104" s="205">
        <f>SUMIF('19'!$A$3:$A$500,'TOTAL FEED'!$J104,'19'!$P$3:$P$1000)</f>
        <v>0</v>
      </c>
      <c r="AE104" s="205">
        <f>SUMIF('20'!$A$3:$A$500,'TOTAL FEED'!$J104,'20'!$P$3:$P$1000)</f>
        <v>0</v>
      </c>
      <c r="AF104" s="205">
        <f>SUMIF('21'!$A$3:$A$500,'TOTAL FEED'!$J104,'21'!$P$3:$P$1000)</f>
        <v>0</v>
      </c>
      <c r="AG104" s="205">
        <f>SUMIF('22'!$A$3:$A$500,'TOTAL FEED'!$J104,'22'!$P$3:$P$1000)</f>
        <v>0</v>
      </c>
      <c r="AH104" s="205">
        <f>SUMIF('23'!$A$3:$A$500,'TOTAL FEED'!$J104,'23'!$P$3:$P$1000)</f>
        <v>0</v>
      </c>
      <c r="AI104" s="205">
        <f>SUMIF('24'!$A$3:$A$500,'TOTAL FEED'!$J104,'24'!$P$3:$P$1000)</f>
        <v>0</v>
      </c>
      <c r="AJ104" s="205">
        <f>SUMIF('25'!$A$3:$A$500,'TOTAL FEED'!$J104,'25'!$P$3:$P$1000)</f>
        <v>0</v>
      </c>
      <c r="AK104" s="205">
        <f>SUMIF('26'!$A$3:$A$500,'TOTAL FEED'!$J104,'26'!$P$3:$P$1000)</f>
        <v>0</v>
      </c>
      <c r="AL104" s="205">
        <f>SUMIF('27'!$A$3:$A$500,'TOTAL FEED'!$J104,'27'!$P$3:$P$1000)</f>
        <v>0</v>
      </c>
      <c r="AM104" s="205">
        <f>SUMIF('28'!$A$3:$A$500,'TOTAL FEED'!$J104,'28'!$P$3:$P$1000)</f>
        <v>0</v>
      </c>
      <c r="AN104" s="205">
        <f>SUMIF('29'!$A$3:$A$500,'TOTAL FEED'!$J104,'29'!$P$3:$P$1000)</f>
        <v>0</v>
      </c>
      <c r="AO104" s="205">
        <f>SUMIF('30'!$A$3:$A$500,'TOTAL FEED'!$J104,'30'!$P$3:$P$1000)</f>
        <v>0</v>
      </c>
      <c r="AP104" s="205">
        <f>SUMIF('31'!$A$3:$A$500,'TOTAL FEED'!$J104,'31'!$P$3:$P$1000)</f>
        <v>0</v>
      </c>
      <c r="AQ104" s="50">
        <f t="shared" si="30"/>
        <v>0</v>
      </c>
      <c r="AS104">
        <v>8</v>
      </c>
      <c r="AT104">
        <f>SUMIF('PHAN LOAI'!$Q$5:$Q$410,K104,'PHAN LOAI'!$D$5:$D$410)</f>
        <v>0</v>
      </c>
      <c r="AU104">
        <f>SUMIF('SAN LUONG'!$AL$4:$AL$311,K104,'SAN LUONG'!$AJ$4:$AJ$311)</f>
        <v>0</v>
      </c>
      <c r="AV104">
        <f t="shared" si="31"/>
        <v>0</v>
      </c>
      <c r="AW104">
        <f>IF(COUNTIF('PHAN LOAI'!C:C, E104) &gt; 0, 1, 0)</f>
        <v>1</v>
      </c>
      <c r="AX104">
        <f>IF(COUNTIF('SAN LUONG'!D:D, E104) &gt; 0, 1, 0)</f>
        <v>1</v>
      </c>
    </row>
    <row r="105" spans="2:50" ht="15.75" x14ac:dyDescent="0.25">
      <c r="B105" s="17"/>
      <c r="C105" s="6" t="s">
        <v>323</v>
      </c>
      <c r="D105" s="6" t="s">
        <v>323</v>
      </c>
      <c r="E105" s="73" t="s">
        <v>278</v>
      </c>
      <c r="F105" s="7">
        <v>2.5</v>
      </c>
      <c r="G105" s="15">
        <v>25</v>
      </c>
      <c r="H105" s="4" t="s">
        <v>323</v>
      </c>
      <c r="I105" s="9"/>
      <c r="J105" s="15" t="str">
        <f t="shared" si="32"/>
        <v>911B25</v>
      </c>
      <c r="K105" s="15" t="str">
        <f t="shared" si="33"/>
        <v>911B114001B</v>
      </c>
      <c r="L105" s="205">
        <f>SUMIF('1'!$A$3:$A$500,'TOTAL FEED'!$J105,'1'!$P$3:$P$1000)</f>
        <v>0</v>
      </c>
      <c r="M105" s="205">
        <f>SUMIF('2'!$A$3:$A$500,'TOTAL FEED'!$J105,'2'!$P$3:$P$1000)</f>
        <v>0</v>
      </c>
      <c r="N105" s="258">
        <f>SUMIF('3'!$A$3:$A$500,'TOTAL FEED'!$J105,'3'!$P$3:$P$1000)</f>
        <v>0</v>
      </c>
      <c r="O105" s="205">
        <f>SUMIF('4'!$A$3:$A$500,'TOTAL FEED'!$J105,'4'!$P$3:$P$1000)</f>
        <v>0</v>
      </c>
      <c r="P105" s="205">
        <f>SUMIF('5'!$A$3:$A$500,'TOTAL FEED'!$J105,'5'!$P$3:$P$1000)</f>
        <v>0</v>
      </c>
      <c r="Q105" s="205">
        <f>SUMIF('6'!$A$3:$A$500,'TOTAL FEED'!$J105,'6'!$P$3:$P$1000)</f>
        <v>0</v>
      </c>
      <c r="R105" s="205">
        <f>SUMIF('7'!$A$3:$A$500,'TOTAL FEED'!$J105,'7'!$P$3:$P$1000)</f>
        <v>0</v>
      </c>
      <c r="S105" s="205">
        <f>SUMIF('8'!$A$3:$A$500,'TOTAL FEED'!$J105,'8'!$P$3:$P$1000)</f>
        <v>0</v>
      </c>
      <c r="T105" s="205">
        <f>SUMIF('9'!$A$3:$A$500,'TOTAL FEED'!$J105,'9'!$P$3:$P$1000)</f>
        <v>0</v>
      </c>
      <c r="U105" s="205">
        <f>SUMIF('10'!$A$3:$A$500,'TOTAL FEED'!$J105,'10'!$P$3:$P$1000)</f>
        <v>0</v>
      </c>
      <c r="V105" s="205">
        <f>SUMIF('11'!$A$3:$A$500,'TOTAL FEED'!$J105,'11'!$P$3:$P$1000)</f>
        <v>0</v>
      </c>
      <c r="W105" s="205">
        <f>SUMIF('12'!$A$3:$A$500,'TOTAL FEED'!$J105,'12'!$P$3:$P$1000)</f>
        <v>0</v>
      </c>
      <c r="X105" s="205">
        <f>SUMIF('13'!$A$3:$A$500,'TOTAL FEED'!$J105,'13'!$P$3:$P$1000)</f>
        <v>0</v>
      </c>
      <c r="Y105" s="272">
        <f>SUMIF('14'!$A$3:$A$500,'TOTAL FEED'!$J105,'14'!$P$3:$P$1000)</f>
        <v>0</v>
      </c>
      <c r="Z105" s="205">
        <f>SUMIF('15'!$A$3:$A$500,'TOTAL FEED'!$J105,'15'!$P$3:$P$1000)</f>
        <v>0</v>
      </c>
      <c r="AA105" s="205">
        <f>SUMIF('16'!$A$3:$A$500,'TOTAL FEED'!$J105,'16'!$P$3:$P$1000)</f>
        <v>0</v>
      </c>
      <c r="AB105" s="205">
        <f>SUMIF('17'!$A$3:$A$500,'TOTAL FEED'!$J105,'17'!$P$3:$P$1000)</f>
        <v>0</v>
      </c>
      <c r="AC105" s="205">
        <f>SUMIF('18'!$A$3:$A$500,'TOTAL FEED'!$J105,'18'!$P$3:$P$1000)</f>
        <v>0</v>
      </c>
      <c r="AD105" s="205">
        <f>SUMIF('19'!$A$3:$A$500,'TOTAL FEED'!$J105,'19'!$P$3:$P$1000)</f>
        <v>0</v>
      </c>
      <c r="AE105" s="205">
        <f>SUMIF('20'!$A$3:$A$500,'TOTAL FEED'!$J105,'20'!$P$3:$P$1000)</f>
        <v>0</v>
      </c>
      <c r="AF105" s="205">
        <f>SUMIF('21'!$A$3:$A$500,'TOTAL FEED'!$J105,'21'!$P$3:$P$1000)</f>
        <v>0</v>
      </c>
      <c r="AG105" s="205">
        <f>SUMIF('22'!$A$3:$A$500,'TOTAL FEED'!$J105,'22'!$P$3:$P$1000)</f>
        <v>0</v>
      </c>
      <c r="AH105" s="205">
        <f>SUMIF('23'!$A$3:$A$500,'TOTAL FEED'!$J105,'23'!$P$3:$P$1000)</f>
        <v>0</v>
      </c>
      <c r="AI105" s="205">
        <f>SUMIF('24'!$A$3:$A$500,'TOTAL FEED'!$J105,'24'!$P$3:$P$1000)</f>
        <v>0</v>
      </c>
      <c r="AJ105" s="205">
        <f>SUMIF('25'!$A$3:$A$500,'TOTAL FEED'!$J105,'25'!$P$3:$P$1000)</f>
        <v>0</v>
      </c>
      <c r="AK105" s="205">
        <f>SUMIF('26'!$A$3:$A$500,'TOTAL FEED'!$J105,'26'!$P$3:$P$1000)</f>
        <v>0</v>
      </c>
      <c r="AL105" s="205">
        <f>SUMIF('27'!$A$3:$A$500,'TOTAL FEED'!$J105,'27'!$P$3:$P$1000)</f>
        <v>0</v>
      </c>
      <c r="AM105" s="205">
        <f>SUMIF('28'!$A$3:$A$500,'TOTAL FEED'!$J105,'28'!$P$3:$P$1000)</f>
        <v>0</v>
      </c>
      <c r="AN105" s="205">
        <f>SUMIF('29'!$A$3:$A$500,'TOTAL FEED'!$J105,'29'!$P$3:$P$1000)</f>
        <v>0</v>
      </c>
      <c r="AO105" s="205">
        <f>SUMIF('30'!$A$3:$A$500,'TOTAL FEED'!$J105,'30'!$P$3:$P$1000)</f>
        <v>0</v>
      </c>
      <c r="AP105" s="205">
        <f>SUMIF('31'!$A$3:$A$500,'TOTAL FEED'!$J105,'31'!$P$3:$P$1000)</f>
        <v>0</v>
      </c>
      <c r="AQ105" s="50">
        <f t="shared" si="30"/>
        <v>0</v>
      </c>
      <c r="AS105">
        <v>8</v>
      </c>
      <c r="AT105">
        <f>SUMIF('PHAN LOAI'!$Q$5:$Q$410,K105,'PHAN LOAI'!$D$5:$D$410)</f>
        <v>0</v>
      </c>
      <c r="AU105">
        <f>SUMIF('SAN LUONG'!$AL$4:$AL$311,K105,'SAN LUONG'!$AJ$4:$AJ$311)</f>
        <v>0</v>
      </c>
      <c r="AV105">
        <f t="shared" si="31"/>
        <v>0</v>
      </c>
      <c r="AW105">
        <f>IF(COUNTIF('PHAN LOAI'!C:C, E105) &gt; 0, 1, 0)</f>
        <v>1</v>
      </c>
      <c r="AX105">
        <f>IF(COUNTIF('SAN LUONG'!D:D, E105) &gt; 0, 1, 0)</f>
        <v>1</v>
      </c>
    </row>
    <row r="106" spans="2:50" ht="15.75" x14ac:dyDescent="0.25">
      <c r="B106" s="17">
        <v>8</v>
      </c>
      <c r="C106" s="6" t="s">
        <v>48</v>
      </c>
      <c r="D106" s="6" t="s">
        <v>48</v>
      </c>
      <c r="E106" s="73">
        <v>162201</v>
      </c>
      <c r="F106" s="7">
        <v>2.5</v>
      </c>
      <c r="G106" s="15">
        <v>25</v>
      </c>
      <c r="H106" s="4" t="s">
        <v>48</v>
      </c>
      <c r="I106" s="9"/>
      <c r="J106" s="15" t="str">
        <f t="shared" si="32"/>
        <v>911M25</v>
      </c>
      <c r="K106" s="15" t="str">
        <f t="shared" si="33"/>
        <v>911M162201</v>
      </c>
      <c r="L106" s="205">
        <f>SUMIF('1'!$A$3:$A$500,'TOTAL FEED'!$J106,'1'!$P$3:$P$1000)</f>
        <v>0</v>
      </c>
      <c r="M106" s="205">
        <f>SUMIF('2'!$A$3:$A$500,'TOTAL FEED'!$J106,'2'!$P$3:$P$1000)</f>
        <v>0</v>
      </c>
      <c r="N106" s="258">
        <f>SUMIF('3'!$A$3:$A$500,'TOTAL FEED'!$J106,'3'!$P$3:$P$1000)</f>
        <v>0</v>
      </c>
      <c r="O106" s="205">
        <f>SUMIF('4'!$A$3:$A$500,'TOTAL FEED'!$J106,'4'!$P$3:$P$1000)</f>
        <v>0</v>
      </c>
      <c r="P106" s="205">
        <f>SUMIF('5'!$A$3:$A$500,'TOTAL FEED'!$J106,'5'!$P$3:$P$1000)</f>
        <v>0</v>
      </c>
      <c r="Q106" s="205">
        <f>SUMIF('6'!$A$3:$A$500,'TOTAL FEED'!$J106,'6'!$P$3:$P$1000)</f>
        <v>0</v>
      </c>
      <c r="R106" s="205">
        <f>SUMIF('7'!$A$3:$A$500,'TOTAL FEED'!$J106,'7'!$P$3:$P$1000)</f>
        <v>0</v>
      </c>
      <c r="S106" s="205">
        <f>SUMIF('8'!$A$3:$A$500,'TOTAL FEED'!$J106,'8'!$P$3:$P$1000)</f>
        <v>0</v>
      </c>
      <c r="T106" s="205">
        <f>SUMIF('9'!$A$3:$A$500,'TOTAL FEED'!$J106,'9'!$P$3:$P$1000)</f>
        <v>0</v>
      </c>
      <c r="U106" s="205">
        <f>SUMIF('10'!$A$3:$A$500,'TOTAL FEED'!$J106,'10'!$P$3:$P$1000)</f>
        <v>0</v>
      </c>
      <c r="V106" s="205">
        <f>SUMIF('11'!$A$3:$A$500,'TOTAL FEED'!$J106,'11'!$P$3:$P$1000)</f>
        <v>0</v>
      </c>
      <c r="W106" s="205">
        <f>SUMIF('12'!$A$3:$A$500,'TOTAL FEED'!$J106,'12'!$P$3:$P$1000)</f>
        <v>0</v>
      </c>
      <c r="X106" s="205">
        <f>SUMIF('13'!$A$3:$A$500,'TOTAL FEED'!$J106,'13'!$P$3:$P$1000)</f>
        <v>0</v>
      </c>
      <c r="Y106" s="272">
        <f>SUMIF('14'!$A$3:$A$500,'TOTAL FEED'!$J106,'14'!$P$3:$P$1000)</f>
        <v>0</v>
      </c>
      <c r="Z106" s="205">
        <f>SUMIF('15'!$A$3:$A$500,'TOTAL FEED'!$J106,'15'!$P$3:$P$1000)</f>
        <v>0</v>
      </c>
      <c r="AA106" s="205">
        <f>SUMIF('16'!$A$3:$A$500,'TOTAL FEED'!$J106,'16'!$P$3:$P$1000)</f>
        <v>0</v>
      </c>
      <c r="AB106" s="205">
        <f>SUMIF('17'!$A$3:$A$500,'TOTAL FEED'!$J106,'17'!$P$3:$P$1000)</f>
        <v>0</v>
      </c>
      <c r="AC106" s="205">
        <f>SUMIF('18'!$A$3:$A$500,'TOTAL FEED'!$J106,'18'!$P$3:$P$1000)</f>
        <v>0</v>
      </c>
      <c r="AD106" s="205">
        <f>SUMIF('19'!$A$3:$A$500,'TOTAL FEED'!$J106,'19'!$P$3:$P$1000)</f>
        <v>0</v>
      </c>
      <c r="AE106" s="205">
        <f>SUMIF('20'!$A$3:$A$500,'TOTAL FEED'!$J106,'20'!$P$3:$P$1000)</f>
        <v>0</v>
      </c>
      <c r="AF106" s="205">
        <f>SUMIF('21'!$A$3:$A$500,'TOTAL FEED'!$J106,'21'!$P$3:$P$1000)</f>
        <v>0</v>
      </c>
      <c r="AG106" s="205">
        <f>SUMIF('22'!$A$3:$A$500,'TOTAL FEED'!$J106,'22'!$P$3:$P$1000)</f>
        <v>0</v>
      </c>
      <c r="AH106" s="205">
        <f>SUMIF('23'!$A$3:$A$500,'TOTAL FEED'!$J106,'23'!$P$3:$P$1000)</f>
        <v>0</v>
      </c>
      <c r="AI106" s="205">
        <f>SUMIF('24'!$A$3:$A$500,'TOTAL FEED'!$J106,'24'!$P$3:$P$1000)</f>
        <v>0</v>
      </c>
      <c r="AJ106" s="205">
        <f>SUMIF('25'!$A$3:$A$500,'TOTAL FEED'!$J106,'25'!$P$3:$P$1000)</f>
        <v>0</v>
      </c>
      <c r="AK106" s="205">
        <f>SUMIF('26'!$A$3:$A$500,'TOTAL FEED'!$J106,'26'!$P$3:$P$1000)</f>
        <v>0</v>
      </c>
      <c r="AL106" s="205">
        <f>SUMIF('27'!$A$3:$A$500,'TOTAL FEED'!$J106,'27'!$P$3:$P$1000)</f>
        <v>0</v>
      </c>
      <c r="AM106" s="205">
        <f>SUMIF('28'!$A$3:$A$500,'TOTAL FEED'!$J106,'28'!$P$3:$P$1000)</f>
        <v>0</v>
      </c>
      <c r="AN106" s="205">
        <f>SUMIF('29'!$A$3:$A$500,'TOTAL FEED'!$J106,'29'!$P$3:$P$1000)</f>
        <v>0</v>
      </c>
      <c r="AO106" s="205">
        <f>SUMIF('30'!$A$3:$A$500,'TOTAL FEED'!$J106,'30'!$P$3:$P$1000)</f>
        <v>0</v>
      </c>
      <c r="AP106" s="205">
        <f>SUMIF('31'!$A$3:$A$500,'TOTAL FEED'!$J106,'31'!$P$3:$P$1000)</f>
        <v>0</v>
      </c>
      <c r="AQ106" s="50">
        <f t="shared" si="30"/>
        <v>0</v>
      </c>
      <c r="AS106">
        <v>8</v>
      </c>
      <c r="AT106">
        <f>SUMIF('PHAN LOAI'!$Q$5:$Q$410,K106,'PHAN LOAI'!$D$5:$D$410)</f>
        <v>0</v>
      </c>
      <c r="AU106">
        <f>SUMIF('SAN LUONG'!$AL$4:$AL$311,K106,'SAN LUONG'!$AJ$4:$AJ$311)</f>
        <v>0</v>
      </c>
      <c r="AV106">
        <f t="shared" si="31"/>
        <v>0</v>
      </c>
      <c r="AW106">
        <f>IF(COUNTIF('PHAN LOAI'!C:C, E106) &gt; 0, 1, 0)</f>
        <v>1</v>
      </c>
      <c r="AX106">
        <f>IF(COUNTIF('SAN LUONG'!D:D, E106) &gt; 0, 1, 0)</f>
        <v>1</v>
      </c>
    </row>
    <row r="107" spans="2:50" ht="15.75" x14ac:dyDescent="0.25">
      <c r="B107" s="17">
        <v>9</v>
      </c>
      <c r="C107" s="6" t="s">
        <v>49</v>
      </c>
      <c r="D107" s="6" t="s">
        <v>49</v>
      </c>
      <c r="E107" s="73" t="s">
        <v>281</v>
      </c>
      <c r="F107" s="7">
        <v>3.5</v>
      </c>
      <c r="G107" s="15">
        <v>25</v>
      </c>
      <c r="H107" s="4" t="s">
        <v>49</v>
      </c>
      <c r="I107" s="9"/>
      <c r="J107" s="15" t="str">
        <f t="shared" si="32"/>
        <v>912M25</v>
      </c>
      <c r="K107" s="15" t="str">
        <f t="shared" si="33"/>
        <v>912M162301</v>
      </c>
      <c r="L107" s="205">
        <f>SUMIF('1'!$A$3:$A$500,'TOTAL FEED'!$J107,'1'!$P$3:$P$1000)</f>
        <v>0</v>
      </c>
      <c r="M107" s="205">
        <f>SUMIF('2'!$A$3:$A$500,'TOTAL FEED'!$J107,'2'!$P$3:$P$1000)</f>
        <v>0</v>
      </c>
      <c r="N107" s="258">
        <f>SUMIF('3'!$A$3:$A$500,'TOTAL FEED'!$J107,'3'!$P$3:$P$1000)</f>
        <v>0</v>
      </c>
      <c r="O107" s="205">
        <f>SUMIF('4'!$A$3:$A$500,'TOTAL FEED'!$J107,'4'!$P$3:$P$1000)</f>
        <v>0</v>
      </c>
      <c r="P107" s="205">
        <f>SUMIF('5'!$A$3:$A$500,'TOTAL FEED'!$J107,'5'!$P$3:$P$1000)</f>
        <v>0</v>
      </c>
      <c r="Q107" s="205">
        <f>SUMIF('6'!$A$3:$A$500,'TOTAL FEED'!$J107,'6'!$P$3:$P$1000)</f>
        <v>0</v>
      </c>
      <c r="R107" s="205">
        <f>SUMIF('7'!$A$3:$A$500,'TOTAL FEED'!$J107,'7'!$P$3:$P$1000)</f>
        <v>0</v>
      </c>
      <c r="S107" s="205">
        <f>SUMIF('8'!$A$3:$A$500,'TOTAL FEED'!$J107,'8'!$P$3:$P$1000)</f>
        <v>0</v>
      </c>
      <c r="T107" s="205">
        <f>SUMIF('9'!$A$3:$A$500,'TOTAL FEED'!$J107,'9'!$P$3:$P$1000)</f>
        <v>0</v>
      </c>
      <c r="U107" s="205">
        <f>SUMIF('10'!$A$3:$A$500,'TOTAL FEED'!$J107,'10'!$P$3:$P$1000)</f>
        <v>0</v>
      </c>
      <c r="V107" s="205">
        <f>SUMIF('11'!$A$3:$A$500,'TOTAL FEED'!$J107,'11'!$P$3:$P$1000)</f>
        <v>0</v>
      </c>
      <c r="W107" s="205">
        <f>SUMIF('12'!$A$3:$A$500,'TOTAL FEED'!$J107,'12'!$P$3:$P$1000)</f>
        <v>0</v>
      </c>
      <c r="X107" s="205">
        <f>SUMIF('13'!$A$3:$A$500,'TOTAL FEED'!$J107,'13'!$P$3:$P$1000)</f>
        <v>0</v>
      </c>
      <c r="Y107" s="272">
        <f>SUMIF('14'!$A$3:$A$500,'TOTAL FEED'!$J107,'14'!$P$3:$P$1000)</f>
        <v>0</v>
      </c>
      <c r="Z107" s="205">
        <f>SUMIF('15'!$A$3:$A$500,'TOTAL FEED'!$J107,'15'!$P$3:$P$1000)</f>
        <v>0</v>
      </c>
      <c r="AA107" s="205">
        <f>SUMIF('16'!$A$3:$A$500,'TOTAL FEED'!$J107,'16'!$P$3:$P$1000)</f>
        <v>0</v>
      </c>
      <c r="AB107" s="205">
        <f>SUMIF('17'!$A$3:$A$500,'TOTAL FEED'!$J107,'17'!$P$3:$P$1000)</f>
        <v>0</v>
      </c>
      <c r="AC107" s="205">
        <f>SUMIF('18'!$A$3:$A$500,'TOTAL FEED'!$J107,'18'!$P$3:$P$1000)</f>
        <v>0</v>
      </c>
      <c r="AD107" s="205">
        <f>SUMIF('19'!$A$3:$A$500,'TOTAL FEED'!$J107,'19'!$P$3:$P$1000)</f>
        <v>0</v>
      </c>
      <c r="AE107" s="205">
        <f>SUMIF('20'!$A$3:$A$500,'TOTAL FEED'!$J107,'20'!$P$3:$P$1000)</f>
        <v>0</v>
      </c>
      <c r="AF107" s="205">
        <f>SUMIF('21'!$A$3:$A$500,'TOTAL FEED'!$J107,'21'!$P$3:$P$1000)</f>
        <v>0</v>
      </c>
      <c r="AG107" s="205">
        <f>SUMIF('22'!$A$3:$A$500,'TOTAL FEED'!$J107,'22'!$P$3:$P$1000)</f>
        <v>0</v>
      </c>
      <c r="AH107" s="205">
        <f>SUMIF('23'!$A$3:$A$500,'TOTAL FEED'!$J107,'23'!$P$3:$P$1000)</f>
        <v>0</v>
      </c>
      <c r="AI107" s="205">
        <f>SUMIF('24'!$A$3:$A$500,'TOTAL FEED'!$J107,'24'!$P$3:$P$1000)</f>
        <v>0</v>
      </c>
      <c r="AJ107" s="205">
        <f>SUMIF('25'!$A$3:$A$500,'TOTAL FEED'!$J107,'25'!$P$3:$P$1000)</f>
        <v>0</v>
      </c>
      <c r="AK107" s="205">
        <f>SUMIF('26'!$A$3:$A$500,'TOTAL FEED'!$J107,'26'!$P$3:$P$1000)</f>
        <v>0</v>
      </c>
      <c r="AL107" s="205">
        <f>SUMIF('27'!$A$3:$A$500,'TOTAL FEED'!$J107,'27'!$P$3:$P$1000)</f>
        <v>0</v>
      </c>
      <c r="AM107" s="205">
        <f>SUMIF('28'!$A$3:$A$500,'TOTAL FEED'!$J107,'28'!$P$3:$P$1000)</f>
        <v>0</v>
      </c>
      <c r="AN107" s="205">
        <f>SUMIF('29'!$A$3:$A$500,'TOTAL FEED'!$J107,'29'!$P$3:$P$1000)</f>
        <v>0</v>
      </c>
      <c r="AO107" s="205">
        <f>SUMIF('30'!$A$3:$A$500,'TOTAL FEED'!$J107,'30'!$P$3:$P$1000)</f>
        <v>0</v>
      </c>
      <c r="AP107" s="205">
        <f>SUMIF('31'!$A$3:$A$500,'TOTAL FEED'!$J107,'31'!$P$3:$P$1000)</f>
        <v>0</v>
      </c>
      <c r="AQ107" s="50">
        <f t="shared" si="30"/>
        <v>0</v>
      </c>
      <c r="AS107">
        <v>8</v>
      </c>
      <c r="AT107">
        <f>SUMIF('PHAN LOAI'!$Q$5:$Q$410,K107,'PHAN LOAI'!$D$5:$D$410)</f>
        <v>0</v>
      </c>
      <c r="AU107">
        <f>SUMIF('SAN LUONG'!$AL$4:$AL$311,K107,'SAN LUONG'!$AJ$4:$AJ$311)</f>
        <v>0</v>
      </c>
      <c r="AV107">
        <f t="shared" si="31"/>
        <v>0</v>
      </c>
      <c r="AW107">
        <f>IF(COUNTIF('PHAN LOAI'!C:C, E107) &gt; 0, 1, 0)</f>
        <v>1</v>
      </c>
      <c r="AX107">
        <f>IF(COUNTIF('SAN LUONG'!D:D, E107) &gt; 0, 1, 0)</f>
        <v>0</v>
      </c>
    </row>
    <row r="108" spans="2:50" ht="15.75" x14ac:dyDescent="0.25">
      <c r="B108" s="17">
        <v>10</v>
      </c>
      <c r="C108" s="6">
        <v>944</v>
      </c>
      <c r="D108" s="6">
        <v>944</v>
      </c>
      <c r="E108" s="73" t="s">
        <v>287</v>
      </c>
      <c r="F108" s="7">
        <v>3.5</v>
      </c>
      <c r="G108" s="15">
        <v>40</v>
      </c>
      <c r="H108" s="4">
        <v>944</v>
      </c>
      <c r="I108" s="9"/>
      <c r="J108" s="15" t="str">
        <f t="shared" si="32"/>
        <v>94440</v>
      </c>
      <c r="K108" s="15" t="str">
        <f t="shared" si="33"/>
        <v>944216201</v>
      </c>
      <c r="L108" s="205">
        <f>SUMIF('1'!$A$3:$A$500,'TOTAL FEED'!$J108,'1'!$P$3:$P$1000)</f>
        <v>0</v>
      </c>
      <c r="M108" s="205">
        <f>SUMIF('2'!$A$3:$A$500,'TOTAL FEED'!$J108,'2'!$P$3:$P$1000)</f>
        <v>0</v>
      </c>
      <c r="N108" s="258">
        <f>SUMIF('3'!$A$3:$A$500,'TOTAL FEED'!$J108,'3'!$P$3:$P$1000)</f>
        <v>0</v>
      </c>
      <c r="O108" s="205">
        <f>SUMIF('4'!$A$3:$A$500,'TOTAL FEED'!$J108,'4'!$P$3:$P$1000)</f>
        <v>0</v>
      </c>
      <c r="P108" s="205">
        <f>SUMIF('5'!$A$3:$A$500,'TOTAL FEED'!$J108,'5'!$P$3:$P$1000)</f>
        <v>0</v>
      </c>
      <c r="Q108" s="205">
        <f>SUMIF('6'!$A$3:$A$500,'TOTAL FEED'!$J108,'6'!$P$3:$P$1000)</f>
        <v>0</v>
      </c>
      <c r="R108" s="205">
        <f>SUMIF('7'!$A$3:$A$500,'TOTAL FEED'!$J108,'7'!$P$3:$P$1000)</f>
        <v>0</v>
      </c>
      <c r="S108" s="205">
        <f>SUMIF('8'!$A$3:$A$500,'TOTAL FEED'!$J108,'8'!$P$3:$P$1000)</f>
        <v>0</v>
      </c>
      <c r="T108" s="205">
        <f>SUMIF('9'!$A$3:$A$500,'TOTAL FEED'!$J108,'9'!$P$3:$P$1000)</f>
        <v>0</v>
      </c>
      <c r="U108" s="205">
        <f>SUMIF('10'!$A$3:$A$500,'TOTAL FEED'!$J108,'10'!$P$3:$P$1000)</f>
        <v>0</v>
      </c>
      <c r="V108" s="205">
        <f>SUMIF('11'!$A$3:$A$500,'TOTAL FEED'!$J108,'11'!$P$3:$P$1000)</f>
        <v>0</v>
      </c>
      <c r="W108" s="205">
        <f>SUMIF('12'!$A$3:$A$500,'TOTAL FEED'!$J108,'12'!$P$3:$P$1000)</f>
        <v>0</v>
      </c>
      <c r="X108" s="205">
        <f>SUMIF('13'!$A$3:$A$500,'TOTAL FEED'!$J108,'13'!$P$3:$P$1000)</f>
        <v>0</v>
      </c>
      <c r="Y108" s="272">
        <f>SUMIF('14'!$A$3:$A$500,'TOTAL FEED'!$J108,'14'!$P$3:$P$1000)</f>
        <v>0</v>
      </c>
      <c r="Z108" s="205">
        <f>SUMIF('15'!$A$3:$A$500,'TOTAL FEED'!$J108,'15'!$P$3:$P$1000)</f>
        <v>0</v>
      </c>
      <c r="AA108" s="205">
        <f>SUMIF('16'!$A$3:$A$500,'TOTAL FEED'!$J108,'16'!$P$3:$P$1000)</f>
        <v>0</v>
      </c>
      <c r="AB108" s="205">
        <f>SUMIF('17'!$A$3:$A$500,'TOTAL FEED'!$J108,'17'!$P$3:$P$1000)</f>
        <v>0</v>
      </c>
      <c r="AC108" s="205">
        <f>SUMIF('18'!$A$3:$A$500,'TOTAL FEED'!$J108,'18'!$P$3:$P$1000)</f>
        <v>0</v>
      </c>
      <c r="AD108" s="205">
        <f>SUMIF('19'!$A$3:$A$500,'TOTAL FEED'!$J108,'19'!$P$3:$P$1000)</f>
        <v>0</v>
      </c>
      <c r="AE108" s="205">
        <f>SUMIF('20'!$A$3:$A$500,'TOTAL FEED'!$J108,'20'!$P$3:$P$1000)</f>
        <v>0</v>
      </c>
      <c r="AF108" s="205">
        <f>SUMIF('21'!$A$3:$A$500,'TOTAL FEED'!$J108,'21'!$P$3:$P$1000)</f>
        <v>0</v>
      </c>
      <c r="AG108" s="205">
        <f>SUMIF('22'!$A$3:$A$500,'TOTAL FEED'!$J108,'22'!$P$3:$P$1000)</f>
        <v>0</v>
      </c>
      <c r="AH108" s="205">
        <f>SUMIF('23'!$A$3:$A$500,'TOTAL FEED'!$J108,'23'!$P$3:$P$1000)</f>
        <v>0</v>
      </c>
      <c r="AI108" s="205">
        <f>SUMIF('24'!$A$3:$A$500,'TOTAL FEED'!$J108,'24'!$P$3:$P$1000)</f>
        <v>0</v>
      </c>
      <c r="AJ108" s="205">
        <f>SUMIF('25'!$A$3:$A$500,'TOTAL FEED'!$J108,'25'!$P$3:$P$1000)</f>
        <v>0</v>
      </c>
      <c r="AK108" s="205">
        <f>SUMIF('26'!$A$3:$A$500,'TOTAL FEED'!$J108,'26'!$P$3:$P$1000)</f>
        <v>0</v>
      </c>
      <c r="AL108" s="205">
        <f>SUMIF('27'!$A$3:$A$500,'TOTAL FEED'!$J108,'27'!$P$3:$P$1000)</f>
        <v>0</v>
      </c>
      <c r="AM108" s="205">
        <f>SUMIF('28'!$A$3:$A$500,'TOTAL FEED'!$J108,'28'!$P$3:$P$1000)</f>
        <v>0</v>
      </c>
      <c r="AN108" s="205">
        <f>SUMIF('29'!$A$3:$A$500,'TOTAL FEED'!$J108,'29'!$P$3:$P$1000)</f>
        <v>0</v>
      </c>
      <c r="AO108" s="205">
        <f>SUMIF('30'!$A$3:$A$500,'TOTAL FEED'!$J108,'30'!$P$3:$P$1000)</f>
        <v>0</v>
      </c>
      <c r="AP108" s="205">
        <f>SUMIF('31'!$A$3:$A$500,'TOTAL FEED'!$J108,'31'!$P$3:$P$1000)</f>
        <v>0</v>
      </c>
      <c r="AQ108" s="50">
        <f t="shared" si="30"/>
        <v>0</v>
      </c>
      <c r="AS108">
        <v>8</v>
      </c>
      <c r="AT108">
        <f>SUMIF('PHAN LOAI'!$Q$5:$Q$410,K108,'PHAN LOAI'!$D$5:$D$410)</f>
        <v>0</v>
      </c>
      <c r="AU108">
        <f>SUMIF('SAN LUONG'!$AL$4:$AL$311,K108,'SAN LUONG'!$AJ$4:$AJ$311)</f>
        <v>0</v>
      </c>
      <c r="AV108">
        <f t="shared" si="31"/>
        <v>0</v>
      </c>
      <c r="AW108">
        <f>IF(COUNTIF('PHAN LOAI'!C:C, E108) &gt; 0, 1, 0)</f>
        <v>1</v>
      </c>
      <c r="AX108">
        <f>IF(COUNTIF('SAN LUONG'!D:D, E108) &gt; 0, 1, 0)</f>
        <v>1</v>
      </c>
    </row>
    <row r="109" spans="2:50" ht="15.75" x14ac:dyDescent="0.25">
      <c r="B109" s="17">
        <v>10</v>
      </c>
      <c r="C109" s="6">
        <v>944</v>
      </c>
      <c r="D109" s="6">
        <v>944</v>
      </c>
      <c r="E109" s="73" t="s">
        <v>287</v>
      </c>
      <c r="F109" s="7">
        <v>3.5</v>
      </c>
      <c r="G109" s="15">
        <v>25</v>
      </c>
      <c r="H109" s="4">
        <v>944</v>
      </c>
      <c r="I109" s="9"/>
      <c r="J109" s="15" t="str">
        <f t="shared" ref="J109" si="34">CONCATENATE(H109,I109,G109)</f>
        <v>94425</v>
      </c>
      <c r="K109" s="15" t="str">
        <f t="shared" ref="K109" si="35">CONCATENATE(C109,E109)</f>
        <v>944216201</v>
      </c>
      <c r="L109" s="205">
        <f>SUMIF('1'!$A$3:$A$500,'TOTAL FEED'!$J109,'1'!$P$3:$P$1000)</f>
        <v>0</v>
      </c>
      <c r="M109" s="205">
        <f>SUMIF('2'!$A$3:$A$500,'TOTAL FEED'!$J109,'2'!$P$3:$P$1000)</f>
        <v>0</v>
      </c>
      <c r="N109" s="258">
        <f>SUMIF('3'!$A$3:$A$500,'TOTAL FEED'!$J109,'3'!$P$3:$P$1000)</f>
        <v>0</v>
      </c>
      <c r="O109" s="205">
        <f>SUMIF('4'!$A$3:$A$500,'TOTAL FEED'!$J109,'4'!$P$3:$P$1000)</f>
        <v>0</v>
      </c>
      <c r="P109" s="205">
        <f>SUMIF('5'!$A$3:$A$500,'TOTAL FEED'!$J109,'5'!$P$3:$P$1000)</f>
        <v>0</v>
      </c>
      <c r="Q109" s="205">
        <f>SUMIF('6'!$A$3:$A$500,'TOTAL FEED'!$J109,'6'!$P$3:$P$1000)</f>
        <v>0</v>
      </c>
      <c r="R109" s="205">
        <f>SUMIF('7'!$A$3:$A$500,'TOTAL FEED'!$J109,'7'!$P$3:$P$1000)</f>
        <v>0</v>
      </c>
      <c r="S109" s="205">
        <f>SUMIF('8'!$A$3:$A$500,'TOTAL FEED'!$J109,'8'!$P$3:$P$1000)</f>
        <v>0</v>
      </c>
      <c r="T109" s="205">
        <f>SUMIF('9'!$A$3:$A$500,'TOTAL FEED'!$J109,'9'!$P$3:$P$1000)</f>
        <v>0</v>
      </c>
      <c r="U109" s="205">
        <f>SUMIF('10'!$A$3:$A$500,'TOTAL FEED'!$J109,'10'!$P$3:$P$1000)</f>
        <v>0</v>
      </c>
      <c r="V109" s="205">
        <f>SUMIF('11'!$A$3:$A$500,'TOTAL FEED'!$J109,'11'!$P$3:$P$1000)</f>
        <v>0</v>
      </c>
      <c r="W109" s="205">
        <f>SUMIF('12'!$A$3:$A$500,'TOTAL FEED'!$J109,'12'!$P$3:$P$1000)</f>
        <v>0</v>
      </c>
      <c r="X109" s="205">
        <f>SUMIF('13'!$A$3:$A$500,'TOTAL FEED'!$J109,'13'!$P$3:$P$1000)</f>
        <v>0</v>
      </c>
      <c r="Y109" s="272">
        <f>SUMIF('14'!$A$3:$A$500,'TOTAL FEED'!$J109,'14'!$P$3:$P$1000)</f>
        <v>0</v>
      </c>
      <c r="Z109" s="205">
        <f>SUMIF('15'!$A$3:$A$500,'TOTAL FEED'!$J109,'15'!$P$3:$P$1000)</f>
        <v>0</v>
      </c>
      <c r="AA109" s="205">
        <f>SUMIF('16'!$A$3:$A$500,'TOTAL FEED'!$J109,'16'!$P$3:$P$1000)</f>
        <v>0</v>
      </c>
      <c r="AB109" s="205">
        <f>SUMIF('17'!$A$3:$A$500,'TOTAL FEED'!$J109,'17'!$P$3:$P$1000)</f>
        <v>0</v>
      </c>
      <c r="AC109" s="205">
        <f>SUMIF('18'!$A$3:$A$500,'TOTAL FEED'!$J109,'18'!$P$3:$P$1000)</f>
        <v>0</v>
      </c>
      <c r="AD109" s="205">
        <f>SUMIF('19'!$A$3:$A$500,'TOTAL FEED'!$J109,'19'!$P$3:$P$1000)</f>
        <v>0</v>
      </c>
      <c r="AE109" s="205">
        <f>SUMIF('20'!$A$3:$A$500,'TOTAL FEED'!$J109,'20'!$P$3:$P$1000)</f>
        <v>0</v>
      </c>
      <c r="AF109" s="205">
        <f>SUMIF('21'!$A$3:$A$500,'TOTAL FEED'!$J109,'21'!$P$3:$P$1000)</f>
        <v>0</v>
      </c>
      <c r="AG109" s="205">
        <f>SUMIF('22'!$A$3:$A$500,'TOTAL FEED'!$J109,'22'!$P$3:$P$1000)</f>
        <v>0</v>
      </c>
      <c r="AH109" s="205">
        <f>SUMIF('23'!$A$3:$A$500,'TOTAL FEED'!$J109,'23'!$P$3:$P$1000)</f>
        <v>0</v>
      </c>
      <c r="AI109" s="205">
        <f>SUMIF('24'!$A$3:$A$500,'TOTAL FEED'!$J109,'24'!$P$3:$P$1000)</f>
        <v>0</v>
      </c>
      <c r="AJ109" s="205">
        <f>SUMIF('25'!$A$3:$A$500,'TOTAL FEED'!$J109,'25'!$P$3:$P$1000)</f>
        <v>0</v>
      </c>
      <c r="AK109" s="205">
        <f>SUMIF('26'!$A$3:$A$500,'TOTAL FEED'!$J109,'26'!$P$3:$P$1000)</f>
        <v>0</v>
      </c>
      <c r="AL109" s="205">
        <f>SUMIF('27'!$A$3:$A$500,'TOTAL FEED'!$J109,'27'!$P$3:$P$1000)</f>
        <v>0</v>
      </c>
      <c r="AM109" s="205">
        <f>SUMIF('28'!$A$3:$A$500,'TOTAL FEED'!$J109,'28'!$P$3:$P$1000)</f>
        <v>0</v>
      </c>
      <c r="AN109" s="205">
        <f>SUMIF('29'!$A$3:$A$500,'TOTAL FEED'!$J109,'29'!$P$3:$P$1000)</f>
        <v>0</v>
      </c>
      <c r="AO109" s="205">
        <f>SUMIF('30'!$A$3:$A$500,'TOTAL FEED'!$J109,'30'!$P$3:$P$1000)</f>
        <v>0</v>
      </c>
      <c r="AP109" s="205">
        <f>SUMIF('31'!$A$3:$A$500,'TOTAL FEED'!$J109,'31'!$P$3:$P$1000)</f>
        <v>0</v>
      </c>
      <c r="AQ109" s="50">
        <f t="shared" ref="AQ109" si="36">SUM(L109:AP109)</f>
        <v>0</v>
      </c>
      <c r="AS109">
        <v>8</v>
      </c>
      <c r="AT109">
        <f>SUMIF('PHAN LOAI'!$Q$5:$Q$410,K109,'PHAN LOAI'!$D$5:$D$410)</f>
        <v>0</v>
      </c>
      <c r="AU109">
        <f>SUMIF('SAN LUONG'!$AL$4:$AL$311,K109,'SAN LUONG'!$AJ$4:$AJ$311)</f>
        <v>0</v>
      </c>
      <c r="AV109">
        <f t="shared" ref="AV109" si="37">AT109+AU109</f>
        <v>0</v>
      </c>
      <c r="AW109">
        <f>IF(COUNTIF('PHAN LOAI'!C:C, E109) &gt; 0, 1, 0)</f>
        <v>1</v>
      </c>
      <c r="AX109">
        <f>IF(COUNTIF('SAN LUONG'!D:D, E109) &gt; 0, 1, 0)</f>
        <v>1</v>
      </c>
    </row>
    <row r="110" spans="2:50" ht="15.75" x14ac:dyDescent="0.25">
      <c r="B110" s="17">
        <v>11</v>
      </c>
      <c r="C110" s="6">
        <v>945</v>
      </c>
      <c r="D110" s="6">
        <v>945</v>
      </c>
      <c r="E110" s="73"/>
      <c r="F110" s="7">
        <v>3.5</v>
      </c>
      <c r="G110" s="15">
        <v>40</v>
      </c>
      <c r="H110" s="4">
        <v>945</v>
      </c>
      <c r="I110" s="9"/>
      <c r="J110" s="15" t="str">
        <f t="shared" si="32"/>
        <v>94540</v>
      </c>
      <c r="K110" s="15" t="str">
        <f t="shared" si="33"/>
        <v>945</v>
      </c>
      <c r="L110" s="205">
        <f>SUMIF('1'!$A$3:$A$500,'TOTAL FEED'!$J110,'1'!$P$3:$P$1000)</f>
        <v>0</v>
      </c>
      <c r="M110" s="205">
        <f>SUMIF('2'!$A$3:$A$500,'TOTAL FEED'!$J110,'2'!$P$3:$P$1000)</f>
        <v>0</v>
      </c>
      <c r="N110" s="258">
        <f>SUMIF('3'!$A$3:$A$500,'TOTAL FEED'!$J110,'3'!$P$3:$P$1000)</f>
        <v>0</v>
      </c>
      <c r="O110" s="205">
        <f>SUMIF('4'!$A$3:$A$500,'TOTAL FEED'!$J110,'4'!$P$3:$P$1000)</f>
        <v>0</v>
      </c>
      <c r="P110" s="205">
        <f>SUMIF('5'!$A$3:$A$500,'TOTAL FEED'!$J110,'5'!$P$3:$P$1000)</f>
        <v>0</v>
      </c>
      <c r="Q110" s="205">
        <f>SUMIF('6'!$A$3:$A$500,'TOTAL FEED'!$J110,'6'!$P$3:$P$1000)</f>
        <v>0</v>
      </c>
      <c r="R110" s="205">
        <f>SUMIF('7'!$A$3:$A$500,'TOTAL FEED'!$J110,'7'!$P$3:$P$1000)</f>
        <v>0</v>
      </c>
      <c r="S110" s="205">
        <f>SUMIF('8'!$A$3:$A$500,'TOTAL FEED'!$J110,'8'!$P$3:$P$1000)</f>
        <v>0</v>
      </c>
      <c r="T110" s="205">
        <f>SUMIF('9'!$A$3:$A$500,'TOTAL FEED'!$J110,'9'!$P$3:$P$1000)</f>
        <v>0</v>
      </c>
      <c r="U110" s="205">
        <f>SUMIF('10'!$A$3:$A$500,'TOTAL FEED'!$J110,'10'!$P$3:$P$1000)</f>
        <v>0</v>
      </c>
      <c r="V110" s="205">
        <f>SUMIF('11'!$A$3:$A$500,'TOTAL FEED'!$J110,'11'!$P$3:$P$1000)</f>
        <v>0</v>
      </c>
      <c r="W110" s="205">
        <f>SUMIF('12'!$A$3:$A$500,'TOTAL FEED'!$J110,'12'!$P$3:$P$1000)</f>
        <v>0</v>
      </c>
      <c r="X110" s="205">
        <f>SUMIF('13'!$A$3:$A$500,'TOTAL FEED'!$J110,'13'!$P$3:$P$1000)</f>
        <v>0</v>
      </c>
      <c r="Y110" s="272">
        <f>SUMIF('14'!$A$3:$A$500,'TOTAL FEED'!$J110,'14'!$P$3:$P$1000)</f>
        <v>0</v>
      </c>
      <c r="Z110" s="205">
        <f>SUMIF('15'!$A$3:$A$500,'TOTAL FEED'!$J110,'15'!$P$3:$P$1000)</f>
        <v>0</v>
      </c>
      <c r="AA110" s="205">
        <f>SUMIF('16'!$A$3:$A$500,'TOTAL FEED'!$J110,'16'!$P$3:$P$1000)</f>
        <v>0</v>
      </c>
      <c r="AB110" s="205">
        <f>SUMIF('17'!$A$3:$A$500,'TOTAL FEED'!$J110,'17'!$P$3:$P$1000)</f>
        <v>0</v>
      </c>
      <c r="AC110" s="205">
        <f>SUMIF('18'!$A$3:$A$500,'TOTAL FEED'!$J110,'18'!$P$3:$P$1000)</f>
        <v>0</v>
      </c>
      <c r="AD110" s="205">
        <f>SUMIF('19'!$A$3:$A$500,'TOTAL FEED'!$J110,'19'!$P$3:$P$1000)</f>
        <v>0</v>
      </c>
      <c r="AE110" s="205">
        <f>SUMIF('20'!$A$3:$A$500,'TOTAL FEED'!$J110,'20'!$P$3:$P$1000)</f>
        <v>0</v>
      </c>
      <c r="AF110" s="205">
        <f>SUMIF('21'!$A$3:$A$500,'TOTAL FEED'!$J110,'21'!$P$3:$P$1000)</f>
        <v>0</v>
      </c>
      <c r="AG110" s="205">
        <f>SUMIF('22'!$A$3:$A$500,'TOTAL FEED'!$J110,'22'!$P$3:$P$1000)</f>
        <v>0</v>
      </c>
      <c r="AH110" s="205">
        <f>SUMIF('23'!$A$3:$A$500,'TOTAL FEED'!$J110,'23'!$P$3:$P$1000)</f>
        <v>0</v>
      </c>
      <c r="AI110" s="205">
        <f>SUMIF('24'!$A$3:$A$500,'TOTAL FEED'!$J110,'24'!$P$3:$P$1000)</f>
        <v>0</v>
      </c>
      <c r="AJ110" s="205">
        <f>SUMIF('25'!$A$3:$A$500,'TOTAL FEED'!$J110,'25'!$P$3:$P$1000)</f>
        <v>0</v>
      </c>
      <c r="AK110" s="205">
        <f>SUMIF('26'!$A$3:$A$500,'TOTAL FEED'!$J110,'26'!$P$3:$P$1000)</f>
        <v>0</v>
      </c>
      <c r="AL110" s="205">
        <f>SUMIF('27'!$A$3:$A$500,'TOTAL FEED'!$J110,'27'!$P$3:$P$1000)</f>
        <v>0</v>
      </c>
      <c r="AM110" s="205">
        <f>SUMIF('28'!$A$3:$A$500,'TOTAL FEED'!$J110,'28'!$P$3:$P$1000)</f>
        <v>0</v>
      </c>
      <c r="AN110" s="205">
        <f>SUMIF('29'!$A$3:$A$500,'TOTAL FEED'!$J110,'29'!$P$3:$P$1000)</f>
        <v>0</v>
      </c>
      <c r="AO110" s="205">
        <f>SUMIF('30'!$A$3:$A$500,'TOTAL FEED'!$J110,'30'!$P$3:$P$1000)</f>
        <v>0</v>
      </c>
      <c r="AP110" s="205">
        <f>SUMIF('31'!$A$3:$A$500,'TOTAL FEED'!$J110,'31'!$P$3:$P$1000)</f>
        <v>0</v>
      </c>
      <c r="AQ110" s="50">
        <f t="shared" si="30"/>
        <v>0</v>
      </c>
      <c r="AS110">
        <v>8</v>
      </c>
      <c r="AT110">
        <f>SUMIF('PHAN LOAI'!$Q$5:$Q$410,K110,'PHAN LOAI'!$D$5:$D$410)</f>
        <v>0</v>
      </c>
      <c r="AU110">
        <f>SUMIF('SAN LUONG'!$AL$4:$AL$311,K110,'SAN LUONG'!$AJ$4:$AJ$311)</f>
        <v>0</v>
      </c>
      <c r="AV110">
        <f t="shared" si="31"/>
        <v>0</v>
      </c>
      <c r="AW110">
        <f>IF(COUNTIF('PHAN LOAI'!C:C, E110) &gt; 0, 1, 0)</f>
        <v>0</v>
      </c>
      <c r="AX110">
        <f>IF(COUNTIF('SAN LUONG'!D:D, E110) &gt; 0, 1, 0)</f>
        <v>1</v>
      </c>
    </row>
    <row r="111" spans="2:50" ht="15.75" x14ac:dyDescent="0.25">
      <c r="B111" s="17"/>
      <c r="C111" s="6">
        <v>948</v>
      </c>
      <c r="D111" s="6">
        <v>948</v>
      </c>
      <c r="E111" s="73">
        <v>201101</v>
      </c>
      <c r="F111" s="7">
        <v>2.5</v>
      </c>
      <c r="G111" s="15">
        <v>25</v>
      </c>
      <c r="H111" s="4">
        <v>948</v>
      </c>
      <c r="I111" s="9"/>
      <c r="J111" s="15" t="str">
        <f t="shared" si="32"/>
        <v>94825</v>
      </c>
      <c r="K111" s="15" t="str">
        <f t="shared" si="33"/>
        <v>948201101</v>
      </c>
      <c r="L111" s="205">
        <f>SUMIF('1'!$A$3:$A$500,'TOTAL FEED'!$J111,'1'!$P$3:$P$1000)</f>
        <v>0</v>
      </c>
      <c r="M111" s="205">
        <f>SUMIF('2'!$A$3:$A$500,'TOTAL FEED'!$J111,'2'!$P$3:$P$1000)</f>
        <v>0</v>
      </c>
      <c r="N111" s="258">
        <f>SUMIF('3'!$A$3:$A$500,'TOTAL FEED'!$J111,'3'!$P$3:$P$1000)</f>
        <v>0</v>
      </c>
      <c r="O111" s="205">
        <f>SUMIF('4'!$A$3:$A$500,'TOTAL FEED'!$J111,'4'!$P$3:$P$1000)</f>
        <v>0</v>
      </c>
      <c r="P111" s="205">
        <f>SUMIF('5'!$A$3:$A$500,'TOTAL FEED'!$J111,'5'!$P$3:$P$1000)</f>
        <v>0</v>
      </c>
      <c r="Q111" s="205">
        <f>SUMIF('6'!$A$3:$A$500,'TOTAL FEED'!$J111,'6'!$P$3:$P$1000)</f>
        <v>0</v>
      </c>
      <c r="R111" s="205">
        <f>SUMIF('7'!$A$3:$A$500,'TOTAL FEED'!$J111,'7'!$P$3:$P$1000)</f>
        <v>0</v>
      </c>
      <c r="S111" s="205">
        <f>SUMIF('8'!$A$3:$A$500,'TOTAL FEED'!$J111,'8'!$P$3:$P$1000)</f>
        <v>0</v>
      </c>
      <c r="T111" s="205">
        <f>SUMIF('9'!$A$3:$A$500,'TOTAL FEED'!$J111,'9'!$P$3:$P$1000)</f>
        <v>0</v>
      </c>
      <c r="U111" s="205">
        <f>SUMIF('10'!$A$3:$A$500,'TOTAL FEED'!$J111,'10'!$P$3:$P$1000)</f>
        <v>0</v>
      </c>
      <c r="V111" s="205">
        <f>SUMIF('11'!$A$3:$A$500,'TOTAL FEED'!$J111,'11'!$P$3:$P$1000)</f>
        <v>0</v>
      </c>
      <c r="W111" s="205">
        <f>SUMIF('12'!$A$3:$A$500,'TOTAL FEED'!$J111,'12'!$P$3:$P$1000)</f>
        <v>0</v>
      </c>
      <c r="X111" s="205">
        <f>SUMIF('13'!$A$3:$A$500,'TOTAL FEED'!$J111,'13'!$P$3:$P$1000)</f>
        <v>0</v>
      </c>
      <c r="Y111" s="272">
        <f>SUMIF('14'!$A$3:$A$500,'TOTAL FEED'!$J111,'14'!$P$3:$P$1000)</f>
        <v>0</v>
      </c>
      <c r="Z111" s="205">
        <f>SUMIF('15'!$A$3:$A$500,'TOTAL FEED'!$J111,'15'!$P$3:$P$1000)</f>
        <v>0</v>
      </c>
      <c r="AA111" s="205">
        <f>SUMIF('16'!$A$3:$A$500,'TOTAL FEED'!$J111,'16'!$P$3:$P$1000)</f>
        <v>0</v>
      </c>
      <c r="AB111" s="205">
        <f>SUMIF('17'!$A$3:$A$500,'TOTAL FEED'!$J111,'17'!$P$3:$P$1000)</f>
        <v>0</v>
      </c>
      <c r="AC111" s="205">
        <f>SUMIF('18'!$A$3:$A$500,'TOTAL FEED'!$J111,'18'!$P$3:$P$1000)</f>
        <v>0</v>
      </c>
      <c r="AD111" s="205">
        <f>SUMIF('19'!$A$3:$A$500,'TOTAL FEED'!$J111,'19'!$P$3:$P$1000)</f>
        <v>0</v>
      </c>
      <c r="AE111" s="205">
        <f>SUMIF('20'!$A$3:$A$500,'TOTAL FEED'!$J111,'20'!$P$3:$P$1000)</f>
        <v>0</v>
      </c>
      <c r="AF111" s="205">
        <f>SUMIF('21'!$A$3:$A$500,'TOTAL FEED'!$J111,'21'!$P$3:$P$1000)</f>
        <v>0</v>
      </c>
      <c r="AG111" s="205">
        <f>SUMIF('22'!$A$3:$A$500,'TOTAL FEED'!$J111,'22'!$P$3:$P$1000)</f>
        <v>0</v>
      </c>
      <c r="AH111" s="205">
        <f>SUMIF('23'!$A$3:$A$500,'TOTAL FEED'!$J111,'23'!$P$3:$P$1000)</f>
        <v>0</v>
      </c>
      <c r="AI111" s="205">
        <f>SUMIF('24'!$A$3:$A$500,'TOTAL FEED'!$J111,'24'!$P$3:$P$1000)</f>
        <v>0</v>
      </c>
      <c r="AJ111" s="205">
        <f>SUMIF('25'!$A$3:$A$500,'TOTAL FEED'!$J111,'25'!$P$3:$P$1000)</f>
        <v>0</v>
      </c>
      <c r="AK111" s="205">
        <f>SUMIF('26'!$A$3:$A$500,'TOTAL FEED'!$J111,'26'!$P$3:$P$1000)</f>
        <v>0</v>
      </c>
      <c r="AL111" s="205">
        <f>SUMIF('27'!$A$3:$A$500,'TOTAL FEED'!$J111,'27'!$P$3:$P$1000)</f>
        <v>0</v>
      </c>
      <c r="AM111" s="205">
        <f>SUMIF('28'!$A$3:$A$500,'TOTAL FEED'!$J111,'28'!$P$3:$P$1000)</f>
        <v>0</v>
      </c>
      <c r="AN111" s="205">
        <f>SUMIF('29'!$A$3:$A$500,'TOTAL FEED'!$J111,'29'!$P$3:$P$1000)</f>
        <v>0</v>
      </c>
      <c r="AO111" s="205">
        <f>SUMIF('30'!$A$3:$A$500,'TOTAL FEED'!$J111,'30'!$P$3:$P$1000)</f>
        <v>0</v>
      </c>
      <c r="AP111" s="205">
        <f>SUMIF('31'!$A$3:$A$500,'TOTAL FEED'!$J111,'31'!$P$3:$P$1000)</f>
        <v>0</v>
      </c>
      <c r="AQ111" s="50">
        <f t="shared" si="30"/>
        <v>0</v>
      </c>
      <c r="AS111">
        <v>8</v>
      </c>
      <c r="AT111">
        <f>SUMIF('PHAN LOAI'!$Q$5:$Q$410,K111,'PHAN LOAI'!$D$5:$D$410)</f>
        <v>0</v>
      </c>
      <c r="AU111">
        <f>SUMIF('SAN LUONG'!$AL$4:$AL$311,K111,'SAN LUONG'!$AJ$4:$AJ$311)</f>
        <v>0</v>
      </c>
      <c r="AV111">
        <f t="shared" si="31"/>
        <v>0</v>
      </c>
      <c r="AW111">
        <f>IF(COUNTIF('PHAN LOAI'!C:C, E111) &gt; 0, 1, 0)</f>
        <v>1</v>
      </c>
      <c r="AX111">
        <f>IF(COUNTIF('SAN LUONG'!D:D, E111) &gt; 0, 1, 0)</f>
        <v>1</v>
      </c>
    </row>
    <row r="112" spans="2:50" ht="15.75" x14ac:dyDescent="0.25">
      <c r="B112" s="17"/>
      <c r="C112" s="6">
        <v>949</v>
      </c>
      <c r="D112" s="6">
        <v>949</v>
      </c>
      <c r="E112" s="73">
        <v>203101</v>
      </c>
      <c r="F112" s="7">
        <v>3.5</v>
      </c>
      <c r="G112" s="15">
        <v>25</v>
      </c>
      <c r="H112" s="4">
        <v>949</v>
      </c>
      <c r="I112" s="9"/>
      <c r="J112" s="15" t="str">
        <f t="shared" si="32"/>
        <v>94925</v>
      </c>
      <c r="K112" s="15" t="str">
        <f t="shared" si="33"/>
        <v>949203101</v>
      </c>
      <c r="L112" s="205">
        <f>SUMIF('1'!$A$3:$A$500,'TOTAL FEED'!$J112,'1'!$P$3:$P$1000)</f>
        <v>0</v>
      </c>
      <c r="M112" s="205">
        <f>SUMIF('2'!$A$3:$A$500,'TOTAL FEED'!$J112,'2'!$P$3:$P$1000)</f>
        <v>1325</v>
      </c>
      <c r="N112" s="258">
        <f>SUMIF('3'!$A$3:$A$500,'TOTAL FEED'!$J112,'3'!$P$3:$P$1000)</f>
        <v>0</v>
      </c>
      <c r="O112" s="205">
        <f>SUMIF('4'!$A$3:$A$500,'TOTAL FEED'!$J112,'4'!$P$3:$P$1000)</f>
        <v>19975</v>
      </c>
      <c r="P112" s="205">
        <f>SUMIF('5'!$A$3:$A$500,'TOTAL FEED'!$J112,'5'!$P$3:$P$1000)</f>
        <v>0</v>
      </c>
      <c r="Q112" s="205">
        <f>SUMIF('6'!$A$3:$A$500,'TOTAL FEED'!$J112,'6'!$P$3:$P$1000)</f>
        <v>0</v>
      </c>
      <c r="R112" s="205">
        <f>SUMIF('7'!$A$3:$A$500,'TOTAL FEED'!$J112,'7'!$P$3:$P$1000)</f>
        <v>0</v>
      </c>
      <c r="S112" s="205">
        <f>SUMIF('8'!$A$3:$A$500,'TOTAL FEED'!$J112,'8'!$P$3:$P$1000)</f>
        <v>20025</v>
      </c>
      <c r="T112" s="205">
        <f>SUMIF('9'!$A$3:$A$500,'TOTAL FEED'!$J112,'9'!$P$3:$P$1000)</f>
        <v>0</v>
      </c>
      <c r="U112" s="258">
        <f>SUMIF('10'!$A$3:$A$500,'TOTAL FEED'!$J112,'10'!$P$3:$P$1000)</f>
        <v>11100</v>
      </c>
      <c r="V112" s="205">
        <f>SUMIF('11'!$A$3:$A$500,'TOTAL FEED'!$J112,'11'!$P$3:$P$1000)</f>
        <v>0</v>
      </c>
      <c r="W112" s="205">
        <f>SUMIF('12'!$A$3:$A$500,'TOTAL FEED'!$J112,'12'!$P$3:$P$1000)</f>
        <v>0</v>
      </c>
      <c r="X112" s="205">
        <f>SUMIF('13'!$A$3:$A$500,'TOTAL FEED'!$J112,'13'!$P$3:$P$1000)</f>
        <v>11000</v>
      </c>
      <c r="Y112" s="272">
        <f>SUMIF('14'!$A$3:$A$500,'TOTAL FEED'!$J112,'14'!$P$3:$P$1000)</f>
        <v>0</v>
      </c>
      <c r="Z112" s="205">
        <f>SUMIF('15'!$A$3:$A$500,'TOTAL FEED'!$J112,'15'!$P$3:$P$1000)</f>
        <v>0</v>
      </c>
      <c r="AA112" s="205">
        <f>SUMIF('16'!$A$3:$A$500,'TOTAL FEED'!$J112,'16'!$P$3:$P$1000)</f>
        <v>0</v>
      </c>
      <c r="AB112" s="258">
        <f>SUMIF('17'!$A$3:$A$500,'TOTAL FEED'!$J112,'17'!$P$3:$P$1000)</f>
        <v>0</v>
      </c>
      <c r="AC112" s="205">
        <f>SUMIF('18'!$A$3:$A$500,'TOTAL FEED'!$J112,'18'!$P$3:$P$1000)</f>
        <v>0</v>
      </c>
      <c r="AD112" s="205">
        <f>SUMIF('19'!$A$3:$A$500,'TOTAL FEED'!$J112,'19'!$P$3:$P$1000)</f>
        <v>0</v>
      </c>
      <c r="AE112" s="205">
        <f>SUMIF('20'!$A$3:$A$500,'TOTAL FEED'!$J112,'20'!$P$3:$P$1000)</f>
        <v>0</v>
      </c>
      <c r="AF112" s="205">
        <f>SUMIF('21'!$A$3:$A$500,'TOTAL FEED'!$J112,'21'!$P$3:$P$1000)</f>
        <v>0</v>
      </c>
      <c r="AG112" s="205">
        <f>SUMIF('22'!$A$3:$A$500,'TOTAL FEED'!$J112,'22'!$P$3:$P$1000)</f>
        <v>0</v>
      </c>
      <c r="AH112" s="205">
        <f>SUMIF('23'!$A$3:$A$500,'TOTAL FEED'!$J112,'23'!$P$3:$P$1000)</f>
        <v>0</v>
      </c>
      <c r="AI112" s="205">
        <f>SUMIF('24'!$A$3:$A$500,'TOTAL FEED'!$J112,'24'!$P$3:$P$1000)</f>
        <v>0</v>
      </c>
      <c r="AJ112" s="205">
        <f>SUMIF('25'!$A$3:$A$500,'TOTAL FEED'!$J112,'25'!$P$3:$P$1000)</f>
        <v>0</v>
      </c>
      <c r="AK112" s="205">
        <f>SUMIF('26'!$A$3:$A$500,'TOTAL FEED'!$J112,'26'!$P$3:$P$1000)</f>
        <v>0</v>
      </c>
      <c r="AL112" s="205">
        <f>SUMIF('27'!$A$3:$A$500,'TOTAL FEED'!$J112,'27'!$P$3:$P$1000)</f>
        <v>0</v>
      </c>
      <c r="AM112" s="205">
        <f>SUMIF('28'!$A$3:$A$500,'TOTAL FEED'!$J112,'28'!$P$3:$P$1000)</f>
        <v>0</v>
      </c>
      <c r="AN112" s="205">
        <f>SUMIF('29'!$A$3:$A$500,'TOTAL FEED'!$J112,'29'!$P$3:$P$1000)</f>
        <v>0</v>
      </c>
      <c r="AO112" s="205">
        <f>SUMIF('30'!$A$3:$A$500,'TOTAL FEED'!$J112,'30'!$P$3:$P$1000)</f>
        <v>0</v>
      </c>
      <c r="AP112" s="205">
        <f>SUMIF('31'!$A$3:$A$500,'TOTAL FEED'!$J112,'31'!$P$3:$P$1000)</f>
        <v>0</v>
      </c>
      <c r="AQ112" s="50">
        <f t="shared" si="30"/>
        <v>63425</v>
      </c>
      <c r="AR112">
        <v>3</v>
      </c>
      <c r="AS112">
        <v>8</v>
      </c>
      <c r="AT112">
        <f>SUMIF('PHAN LOAI'!$Q$5:$Q$410,K112,'PHAN LOAI'!$D$5:$D$410)</f>
        <v>63425</v>
      </c>
      <c r="AU112">
        <f>SUMIF('SAN LUONG'!$AL$4:$AL$311,K112,'SAN LUONG'!$AJ$4:$AJ$311)</f>
        <v>0</v>
      </c>
      <c r="AV112">
        <f t="shared" si="31"/>
        <v>63425</v>
      </c>
      <c r="AW112">
        <f>IF(COUNTIF('PHAN LOAI'!C:C, E112) &gt; 0, 1, 0)</f>
        <v>1</v>
      </c>
      <c r="AX112">
        <f>IF(COUNTIF('SAN LUONG'!D:D, E112) &gt; 0, 1, 0)</f>
        <v>1</v>
      </c>
    </row>
    <row r="113" spans="2:50" s="101" customFormat="1" ht="15.75" x14ac:dyDescent="0.25">
      <c r="B113" s="108"/>
      <c r="C113" s="12" t="s">
        <v>324</v>
      </c>
      <c r="D113" s="12" t="s">
        <v>324</v>
      </c>
      <c r="E113" s="109">
        <v>203201</v>
      </c>
      <c r="F113" s="13">
        <v>3.5</v>
      </c>
      <c r="G113" s="110">
        <v>25</v>
      </c>
      <c r="H113" s="111" t="s">
        <v>324</v>
      </c>
      <c r="I113" s="112"/>
      <c r="J113" s="15" t="str">
        <f t="shared" si="32"/>
        <v>949M25</v>
      </c>
      <c r="K113" s="15" t="str">
        <f t="shared" si="33"/>
        <v>949M203201</v>
      </c>
      <c r="L113" s="205">
        <f>SUMIF('1'!$A$3:$A$500,'TOTAL FEED'!$J113,'1'!$P$3:$P$1000)</f>
        <v>0</v>
      </c>
      <c r="M113" s="205">
        <f>SUMIF('2'!$A$3:$A$500,'TOTAL FEED'!$J113,'2'!$P$3:$P$1000)</f>
        <v>0</v>
      </c>
      <c r="N113" s="258">
        <f>SUMIF('3'!$A$3:$A$500,'TOTAL FEED'!$J113,'3'!$P$3:$P$1000)</f>
        <v>0</v>
      </c>
      <c r="O113" s="205">
        <f>SUMIF('4'!$A$3:$A$500,'TOTAL FEED'!$J113,'4'!$P$3:$P$1000)</f>
        <v>0</v>
      </c>
      <c r="P113" s="205">
        <f>SUMIF('5'!$A$3:$A$500,'TOTAL FEED'!$J113,'5'!$P$3:$P$1000)</f>
        <v>0</v>
      </c>
      <c r="Q113" s="205">
        <f>SUMIF('6'!$A$3:$A$500,'TOTAL FEED'!$J113,'6'!$P$3:$P$1000)</f>
        <v>0</v>
      </c>
      <c r="R113" s="205">
        <f>SUMIF('7'!$A$3:$A$500,'TOTAL FEED'!$J113,'7'!$P$3:$P$1000)</f>
        <v>0</v>
      </c>
      <c r="S113" s="205">
        <f>SUMIF('8'!$A$3:$A$500,'TOTAL FEED'!$J113,'8'!$P$3:$P$1000)</f>
        <v>0</v>
      </c>
      <c r="T113" s="205">
        <f>SUMIF('9'!$A$3:$A$500,'TOTAL FEED'!$J113,'9'!$P$3:$P$1000)</f>
        <v>0</v>
      </c>
      <c r="U113" s="205">
        <f>SUMIF('10'!$A$3:$A$500,'TOTAL FEED'!$J113,'10'!$P$3:$P$1000)</f>
        <v>0</v>
      </c>
      <c r="V113" s="205">
        <f>SUMIF('11'!$A$3:$A$500,'TOTAL FEED'!$J113,'11'!$P$3:$P$1000)</f>
        <v>0</v>
      </c>
      <c r="W113" s="205">
        <f>SUMIF('12'!$A$3:$A$500,'TOTAL FEED'!$J113,'12'!$P$3:$P$1000)</f>
        <v>0</v>
      </c>
      <c r="X113" s="205">
        <f>SUMIF('13'!$A$3:$A$500,'TOTAL FEED'!$J113,'13'!$P$3:$P$1000)</f>
        <v>0</v>
      </c>
      <c r="Y113" s="272">
        <f>SUMIF('14'!$A$3:$A$500,'TOTAL FEED'!$J113,'14'!$P$3:$P$1000)</f>
        <v>0</v>
      </c>
      <c r="Z113" s="205">
        <f>SUMIF('15'!$A$3:$A$500,'TOTAL FEED'!$J113,'15'!$P$3:$P$1000)</f>
        <v>0</v>
      </c>
      <c r="AA113" s="205">
        <f>SUMIF('16'!$A$3:$A$500,'TOTAL FEED'!$J113,'16'!$P$3:$P$1000)</f>
        <v>0</v>
      </c>
      <c r="AB113" s="205">
        <f>SUMIF('17'!$A$3:$A$500,'TOTAL FEED'!$J113,'17'!$P$3:$P$1000)</f>
        <v>0</v>
      </c>
      <c r="AC113" s="205">
        <f>SUMIF('18'!$A$3:$A$500,'TOTAL FEED'!$J113,'18'!$P$3:$P$1000)</f>
        <v>0</v>
      </c>
      <c r="AD113" s="205">
        <f>SUMIF('19'!$A$3:$A$500,'TOTAL FEED'!$J113,'19'!$P$3:$P$1000)</f>
        <v>0</v>
      </c>
      <c r="AE113" s="205">
        <f>SUMIF('20'!$A$3:$A$500,'TOTAL FEED'!$J113,'20'!$P$3:$P$1000)</f>
        <v>0</v>
      </c>
      <c r="AF113" s="205">
        <f>SUMIF('21'!$A$3:$A$500,'TOTAL FEED'!$J113,'21'!$P$3:$P$1000)</f>
        <v>0</v>
      </c>
      <c r="AG113" s="205">
        <f>SUMIF('22'!$A$3:$A$500,'TOTAL FEED'!$J113,'22'!$P$3:$P$1000)</f>
        <v>0</v>
      </c>
      <c r="AH113" s="205">
        <f>SUMIF('23'!$A$3:$A$500,'TOTAL FEED'!$J113,'23'!$P$3:$P$1000)</f>
        <v>0</v>
      </c>
      <c r="AI113" s="205">
        <f>SUMIF('24'!$A$3:$A$500,'TOTAL FEED'!$J113,'24'!$P$3:$P$1000)</f>
        <v>0</v>
      </c>
      <c r="AJ113" s="205">
        <f>SUMIF('25'!$A$3:$A$500,'TOTAL FEED'!$J113,'25'!$P$3:$P$1000)</f>
        <v>0</v>
      </c>
      <c r="AK113" s="205">
        <f>SUMIF('26'!$A$3:$A$500,'TOTAL FEED'!$J113,'26'!$P$3:$P$1000)</f>
        <v>0</v>
      </c>
      <c r="AL113" s="205">
        <f>SUMIF('27'!$A$3:$A$500,'TOTAL FEED'!$J113,'27'!$P$3:$P$1000)</f>
        <v>0</v>
      </c>
      <c r="AM113" s="205">
        <f>SUMIF('28'!$A$3:$A$500,'TOTAL FEED'!$J113,'28'!$P$3:$P$1000)</f>
        <v>0</v>
      </c>
      <c r="AN113" s="205">
        <f>SUMIF('29'!$A$3:$A$500,'TOTAL FEED'!$J113,'29'!$P$3:$P$1000)</f>
        <v>0</v>
      </c>
      <c r="AO113" s="205">
        <f>SUMIF('30'!$A$3:$A$500,'TOTAL FEED'!$J113,'30'!$P$3:$P$1000)</f>
        <v>0</v>
      </c>
      <c r="AP113" s="205">
        <f>SUMIF('31'!$A$3:$A$500,'TOTAL FEED'!$J113,'31'!$P$3:$P$1000)</f>
        <v>0</v>
      </c>
      <c r="AQ113" s="113">
        <f t="shared" si="30"/>
        <v>0</v>
      </c>
      <c r="AR113"/>
      <c r="AS113">
        <v>8</v>
      </c>
      <c r="AT113">
        <f>SUMIF('PHAN LOAI'!$Q$5:$Q$410,K113,'PHAN LOAI'!$D$5:$D$410)</f>
        <v>0</v>
      </c>
      <c r="AU113">
        <f>SUMIF('SAN LUONG'!$AL$4:$AL$311,K113,'SAN LUONG'!$AJ$4:$AJ$311)</f>
        <v>0</v>
      </c>
      <c r="AV113">
        <f t="shared" si="31"/>
        <v>0</v>
      </c>
      <c r="AW113">
        <f>IF(COUNTIF('PHAN LOAI'!C:C, E113) &gt; 0, 1, 0)</f>
        <v>1</v>
      </c>
      <c r="AX113">
        <f>IF(COUNTIF('SAN LUONG'!D:D, E113) &gt; 0, 1, 0)</f>
        <v>1</v>
      </c>
    </row>
    <row r="114" spans="2:50" s="147" customFormat="1" ht="15.75" x14ac:dyDescent="0.25">
      <c r="B114" s="148">
        <v>12</v>
      </c>
      <c r="C114" s="139">
        <v>951</v>
      </c>
      <c r="D114" s="139">
        <v>951</v>
      </c>
      <c r="E114" s="140">
        <v>314001</v>
      </c>
      <c r="F114" s="141">
        <v>2.5</v>
      </c>
      <c r="G114" s="145">
        <v>25</v>
      </c>
      <c r="H114" s="143">
        <v>951</v>
      </c>
      <c r="I114" s="144"/>
      <c r="J114" s="15" t="str">
        <f t="shared" si="32"/>
        <v>95125</v>
      </c>
      <c r="K114" s="15" t="str">
        <f t="shared" si="33"/>
        <v>951314001</v>
      </c>
      <c r="L114" s="205">
        <f>SUMIF('1'!$A$3:$A$500,'TOTAL FEED'!$J114,'1'!$P$3:$P$1000)</f>
        <v>0</v>
      </c>
      <c r="M114" s="205">
        <f>SUMIF('2'!$A$3:$A$500,'TOTAL FEED'!$J114,'2'!$P$3:$P$1000)</f>
        <v>8000</v>
      </c>
      <c r="N114" s="258">
        <f>SUMIF('3'!$A$3:$A$500,'TOTAL FEED'!$J114,'3'!$P$3:$P$1000)</f>
        <v>0</v>
      </c>
      <c r="O114" s="205">
        <f>SUMIF('4'!$A$3:$A$500,'TOTAL FEED'!$J114,'4'!$P$3:$P$1000)</f>
        <v>0</v>
      </c>
      <c r="P114" s="205">
        <f>SUMIF('5'!$A$3:$A$500,'TOTAL FEED'!$J114,'5'!$P$3:$P$1000)</f>
        <v>0</v>
      </c>
      <c r="Q114" s="205">
        <f>SUMIF('6'!$A$3:$A$500,'TOTAL FEED'!$J114,'6'!$P$3:$P$1000)</f>
        <v>0</v>
      </c>
      <c r="R114" s="205">
        <f>SUMIF('7'!$A$3:$A$500,'TOTAL FEED'!$J114,'7'!$P$3:$P$1000)</f>
        <v>0</v>
      </c>
      <c r="S114" s="205">
        <f>SUMIF('8'!$A$3:$A$500,'TOTAL FEED'!$J114,'8'!$P$3:$P$1000)</f>
        <v>0</v>
      </c>
      <c r="T114" s="205">
        <f>SUMIF('9'!$A$3:$A$500,'TOTAL FEED'!$J114,'9'!$P$3:$P$1000)</f>
        <v>0</v>
      </c>
      <c r="U114" s="258">
        <f>SUMIF('10'!$A$3:$A$500,'TOTAL FEED'!$J114,'10'!$P$3:$P$1000)</f>
        <v>0</v>
      </c>
      <c r="V114" s="205">
        <f>SUMIF('11'!$A$3:$A$500,'TOTAL FEED'!$J114,'11'!$P$3:$P$1000)</f>
        <v>0</v>
      </c>
      <c r="W114" s="205">
        <f>SUMIF('12'!$A$3:$A$500,'TOTAL FEED'!$J114,'12'!$P$3:$P$1000)</f>
        <v>7525</v>
      </c>
      <c r="X114" s="205">
        <f>SUMIF('13'!$A$3:$A$500,'TOTAL FEED'!$J114,'13'!$P$3:$P$1000)</f>
        <v>5525</v>
      </c>
      <c r="Y114" s="272">
        <f>SUMIF('14'!$A$3:$A$500,'TOTAL FEED'!$J114,'14'!$P$3:$P$1000)</f>
        <v>0</v>
      </c>
      <c r="Z114" s="205">
        <f>SUMIF('15'!$A$3:$A$500,'TOTAL FEED'!$J114,'15'!$P$3:$P$1000)</f>
        <v>0</v>
      </c>
      <c r="AA114" s="205">
        <f>SUMIF('16'!$A$3:$A$500,'TOTAL FEED'!$J114,'16'!$P$3:$P$1000)</f>
        <v>0</v>
      </c>
      <c r="AB114" s="258">
        <f>SUMIF('17'!$A$3:$A$500,'TOTAL FEED'!$J114,'17'!$P$3:$P$1000)</f>
        <v>0</v>
      </c>
      <c r="AC114" s="205">
        <f>SUMIF('18'!$A$3:$A$500,'TOTAL FEED'!$J114,'18'!$P$3:$P$1000)</f>
        <v>0</v>
      </c>
      <c r="AD114" s="205">
        <f>SUMIF('19'!$A$3:$A$500,'TOTAL FEED'!$J114,'19'!$P$3:$P$1000)</f>
        <v>0</v>
      </c>
      <c r="AE114" s="205">
        <f>SUMIF('20'!$A$3:$A$500,'TOTAL FEED'!$J114,'20'!$P$3:$P$1000)</f>
        <v>0</v>
      </c>
      <c r="AF114" s="205">
        <f>SUMIF('21'!$A$3:$A$500,'TOTAL FEED'!$J114,'21'!$P$3:$P$1000)</f>
        <v>0</v>
      </c>
      <c r="AG114" s="205">
        <f>SUMIF('22'!$A$3:$A$500,'TOTAL FEED'!$J114,'22'!$P$3:$P$1000)</f>
        <v>0</v>
      </c>
      <c r="AH114" s="205">
        <f>SUMIF('23'!$A$3:$A$500,'TOTAL FEED'!$J114,'23'!$P$3:$P$1000)</f>
        <v>0</v>
      </c>
      <c r="AI114" s="205">
        <f>SUMIF('24'!$A$3:$A$500,'TOTAL FEED'!$J114,'24'!$P$3:$P$1000)</f>
        <v>0</v>
      </c>
      <c r="AJ114" s="205">
        <f>SUMIF('25'!$A$3:$A$500,'TOTAL FEED'!$J114,'25'!$P$3:$P$1000)</f>
        <v>0</v>
      </c>
      <c r="AK114" s="205">
        <f>SUMIF('26'!$A$3:$A$500,'TOTAL FEED'!$J114,'26'!$P$3:$P$1000)</f>
        <v>0</v>
      </c>
      <c r="AL114" s="205">
        <f>SUMIF('27'!$A$3:$A$500,'TOTAL FEED'!$J114,'27'!$P$3:$P$1000)</f>
        <v>0</v>
      </c>
      <c r="AM114" s="205">
        <f>SUMIF('28'!$A$3:$A$500,'TOTAL FEED'!$J114,'28'!$P$3:$P$1000)</f>
        <v>0</v>
      </c>
      <c r="AN114" s="205">
        <f>SUMIF('29'!$A$3:$A$500,'TOTAL FEED'!$J114,'29'!$P$3:$P$1000)</f>
        <v>0</v>
      </c>
      <c r="AO114" s="205">
        <f>SUMIF('30'!$A$3:$A$500,'TOTAL FEED'!$J114,'30'!$P$3:$P$1000)</f>
        <v>0</v>
      </c>
      <c r="AP114" s="205">
        <f>SUMIF('31'!$A$3:$A$500,'TOTAL FEED'!$J114,'31'!$P$3:$P$1000)</f>
        <v>0</v>
      </c>
      <c r="AQ114" s="146">
        <f t="shared" si="30"/>
        <v>21050</v>
      </c>
      <c r="AR114">
        <v>1</v>
      </c>
      <c r="AS114">
        <v>8</v>
      </c>
      <c r="AT114">
        <f>SUMIF('PHAN LOAI'!$Q$5:$Q$410,K114,'PHAN LOAI'!$D$5:$D$410)</f>
        <v>21050</v>
      </c>
      <c r="AU114">
        <f>SUMIF('SAN LUONG'!$AL$4:$AL$311,K114,'SAN LUONG'!$AJ$4:$AJ$311)</f>
        <v>0</v>
      </c>
      <c r="AV114">
        <f t="shared" si="31"/>
        <v>21050</v>
      </c>
      <c r="AW114">
        <f>IF(COUNTIF('PHAN LOAI'!C:C, E114) &gt; 0, 1, 0)</f>
        <v>1</v>
      </c>
      <c r="AX114">
        <f>IF(COUNTIF('SAN LUONG'!D:D, E114) &gt; 0, 1, 0)</f>
        <v>1</v>
      </c>
    </row>
    <row r="115" spans="2:50" ht="15.75" x14ac:dyDescent="0.25">
      <c r="B115" s="17">
        <v>13</v>
      </c>
      <c r="C115" s="6" t="s">
        <v>325</v>
      </c>
      <c r="D115" s="6" t="s">
        <v>325</v>
      </c>
      <c r="E115" s="73" t="s">
        <v>295</v>
      </c>
      <c r="F115" s="7">
        <v>2.5</v>
      </c>
      <c r="G115" s="15">
        <v>25</v>
      </c>
      <c r="H115" s="4">
        <v>951</v>
      </c>
      <c r="I115" s="9" t="s">
        <v>37</v>
      </c>
      <c r="J115" s="15" t="str">
        <f t="shared" si="32"/>
        <v>951X-2625</v>
      </c>
      <c r="K115" s="15" t="str">
        <f t="shared" si="33"/>
        <v>951X2631400126</v>
      </c>
      <c r="L115" s="205">
        <f>SUMIF('1'!$A$3:$A$500,'TOTAL FEED'!$J115,'1'!$P$3:$P$1000)</f>
        <v>0</v>
      </c>
      <c r="M115" s="205">
        <f>SUMIF('2'!$A$3:$A$500,'TOTAL FEED'!$J115,'2'!$P$3:$P$1000)</f>
        <v>0</v>
      </c>
      <c r="N115" s="258">
        <f>SUMIF('3'!$A$3:$A$500,'TOTAL FEED'!$J115,'3'!$P$3:$P$1000)</f>
        <v>0</v>
      </c>
      <c r="O115" s="205">
        <f>SUMIF('4'!$A$3:$A$500,'TOTAL FEED'!$J115,'4'!$P$3:$P$1000)</f>
        <v>0</v>
      </c>
      <c r="P115" s="205">
        <f>SUMIF('5'!$A$3:$A$500,'TOTAL FEED'!$J115,'5'!$P$3:$P$1000)</f>
        <v>0</v>
      </c>
      <c r="Q115" s="205">
        <f>SUMIF('6'!$A$3:$A$500,'TOTAL FEED'!$J115,'6'!$P$3:$P$1000)</f>
        <v>0</v>
      </c>
      <c r="R115" s="205">
        <f>SUMIF('7'!$A$3:$A$500,'TOTAL FEED'!$J115,'7'!$P$3:$P$1000)</f>
        <v>0</v>
      </c>
      <c r="S115" s="205">
        <f>SUMIF('8'!$A$3:$A$500,'TOTAL FEED'!$J115,'8'!$P$3:$P$1000)</f>
        <v>0</v>
      </c>
      <c r="T115" s="205">
        <f>SUMIF('9'!$A$3:$A$500,'TOTAL FEED'!$J115,'9'!$P$3:$P$1000)</f>
        <v>0</v>
      </c>
      <c r="U115" s="205">
        <f>SUMIF('10'!$A$3:$A$500,'TOTAL FEED'!$J115,'10'!$P$3:$P$1000)</f>
        <v>0</v>
      </c>
      <c r="V115" s="205">
        <f>SUMIF('11'!$A$3:$A$500,'TOTAL FEED'!$J115,'11'!$P$3:$P$1000)</f>
        <v>0</v>
      </c>
      <c r="W115" s="205">
        <f>SUMIF('12'!$A$3:$A$500,'TOTAL FEED'!$J115,'12'!$P$3:$P$1000)</f>
        <v>0</v>
      </c>
      <c r="X115" s="205">
        <f>SUMIF('13'!$A$3:$A$500,'TOTAL FEED'!$J115,'13'!$P$3:$P$1000)</f>
        <v>0</v>
      </c>
      <c r="Y115" s="272">
        <f>SUMIF('14'!$A$3:$A$500,'TOTAL FEED'!$J115,'14'!$P$3:$P$1000)</f>
        <v>0</v>
      </c>
      <c r="Z115" s="205">
        <f>SUMIF('15'!$A$3:$A$500,'TOTAL FEED'!$J115,'15'!$P$3:$P$1000)</f>
        <v>0</v>
      </c>
      <c r="AA115" s="205">
        <f>SUMIF('16'!$A$3:$A$500,'TOTAL FEED'!$J115,'16'!$P$3:$P$1000)</f>
        <v>0</v>
      </c>
      <c r="AB115" s="205">
        <f>SUMIF('17'!$A$3:$A$500,'TOTAL FEED'!$J115,'17'!$P$3:$P$1000)</f>
        <v>0</v>
      </c>
      <c r="AC115" s="205">
        <f>SUMIF('18'!$A$3:$A$500,'TOTAL FEED'!$J115,'18'!$P$3:$P$1000)</f>
        <v>0</v>
      </c>
      <c r="AD115" s="205">
        <f>SUMIF('19'!$A$3:$A$500,'TOTAL FEED'!$J115,'19'!$P$3:$P$1000)</f>
        <v>0</v>
      </c>
      <c r="AE115" s="205">
        <f>SUMIF('20'!$A$3:$A$500,'TOTAL FEED'!$J115,'20'!$P$3:$P$1000)</f>
        <v>0</v>
      </c>
      <c r="AF115" s="205">
        <f>SUMIF('21'!$A$3:$A$500,'TOTAL FEED'!$J115,'21'!$P$3:$P$1000)</f>
        <v>0</v>
      </c>
      <c r="AG115" s="205">
        <f>SUMIF('22'!$A$3:$A$500,'TOTAL FEED'!$J115,'22'!$P$3:$P$1000)</f>
        <v>0</v>
      </c>
      <c r="AH115" s="205">
        <f>SUMIF('23'!$A$3:$A$500,'TOTAL FEED'!$J115,'23'!$P$3:$P$1000)</f>
        <v>0</v>
      </c>
      <c r="AI115" s="205">
        <f>SUMIF('24'!$A$3:$A$500,'TOTAL FEED'!$J115,'24'!$P$3:$P$1000)</f>
        <v>0</v>
      </c>
      <c r="AJ115" s="205">
        <f>SUMIF('25'!$A$3:$A$500,'TOTAL FEED'!$J115,'25'!$P$3:$P$1000)</f>
        <v>0</v>
      </c>
      <c r="AK115" s="205">
        <f>SUMIF('26'!$A$3:$A$500,'TOTAL FEED'!$J115,'26'!$P$3:$P$1000)</f>
        <v>0</v>
      </c>
      <c r="AL115" s="205">
        <f>SUMIF('27'!$A$3:$A$500,'TOTAL FEED'!$J115,'27'!$P$3:$P$1000)</f>
        <v>0</v>
      </c>
      <c r="AM115" s="205">
        <f>SUMIF('28'!$A$3:$A$500,'TOTAL FEED'!$J115,'28'!$P$3:$P$1000)</f>
        <v>0</v>
      </c>
      <c r="AN115" s="205">
        <f>SUMIF('29'!$A$3:$A$500,'TOTAL FEED'!$J115,'29'!$P$3:$P$1000)</f>
        <v>0</v>
      </c>
      <c r="AO115" s="205">
        <f>SUMIF('30'!$A$3:$A$500,'TOTAL FEED'!$J115,'30'!$P$3:$P$1000)</f>
        <v>0</v>
      </c>
      <c r="AP115" s="205">
        <f>SUMIF('31'!$A$3:$A$500,'TOTAL FEED'!$J115,'31'!$P$3:$P$1000)</f>
        <v>0</v>
      </c>
      <c r="AQ115" s="50">
        <f t="shared" si="30"/>
        <v>0</v>
      </c>
      <c r="AS115">
        <v>8</v>
      </c>
      <c r="AT115">
        <f>SUMIF('PHAN LOAI'!$Q$5:$Q$410,K115,'PHAN LOAI'!$D$5:$D$410)</f>
        <v>0</v>
      </c>
      <c r="AU115">
        <f>SUMIF('SAN LUONG'!$AL$4:$AL$311,K115,'SAN LUONG'!$AJ$4:$AJ$311)</f>
        <v>0</v>
      </c>
      <c r="AV115">
        <f t="shared" si="31"/>
        <v>0</v>
      </c>
      <c r="AW115">
        <f>IF(COUNTIF('PHAN LOAI'!C:C, E115) &gt; 0, 1, 0)</f>
        <v>1</v>
      </c>
      <c r="AX115">
        <f>IF(COUNTIF('SAN LUONG'!D:D, E115) &gt; 0, 1, 0)</f>
        <v>1</v>
      </c>
    </row>
    <row r="116" spans="2:50" ht="15.75" x14ac:dyDescent="0.25">
      <c r="B116" s="17">
        <v>14</v>
      </c>
      <c r="C116" s="12">
        <v>952</v>
      </c>
      <c r="D116" s="12">
        <v>952</v>
      </c>
      <c r="E116" s="73" t="s">
        <v>297</v>
      </c>
      <c r="F116" s="7">
        <v>3.5</v>
      </c>
      <c r="G116" s="15">
        <v>25</v>
      </c>
      <c r="H116" s="4">
        <v>952</v>
      </c>
      <c r="I116" s="9"/>
      <c r="J116" s="15" t="str">
        <f t="shared" si="32"/>
        <v>95225</v>
      </c>
      <c r="K116" s="15" t="str">
        <f t="shared" si="33"/>
        <v>952321001</v>
      </c>
      <c r="L116" s="205">
        <f>SUMIF('1'!$A$3:$A$500,'TOTAL FEED'!$J116,'1'!$P$3:$P$1000)</f>
        <v>0</v>
      </c>
      <c r="M116" s="205">
        <f>SUMIF('2'!$A$3:$A$500,'TOTAL FEED'!$J116,'2'!$P$3:$P$1000)</f>
        <v>11075</v>
      </c>
      <c r="N116" s="258">
        <f>SUMIF('3'!$A$3:$A$500,'TOTAL FEED'!$J116,'3'!$P$3:$P$1000)</f>
        <v>8250</v>
      </c>
      <c r="O116" s="205">
        <f>SUMIF('4'!$A$3:$A$500,'TOTAL FEED'!$J116,'4'!$P$3:$P$1000)</f>
        <v>0</v>
      </c>
      <c r="P116" s="205">
        <f>SUMIF('5'!$A$3:$A$500,'TOTAL FEED'!$J116,'5'!$P$3:$P$1000)</f>
        <v>0</v>
      </c>
      <c r="Q116" s="205">
        <f>SUMIF('6'!$A$3:$A$500,'TOTAL FEED'!$J116,'6'!$P$3:$P$1000)</f>
        <v>0</v>
      </c>
      <c r="R116" s="205">
        <f>SUMIF('7'!$A$3:$A$500,'TOTAL FEED'!$J116,'7'!$P$3:$P$1000)</f>
        <v>11125</v>
      </c>
      <c r="S116" s="205">
        <f>SUMIF('8'!$A$3:$A$500,'TOTAL FEED'!$J116,'8'!$P$3:$P$1000)</f>
        <v>0</v>
      </c>
      <c r="T116" s="205">
        <f>SUMIF('9'!$A$3:$A$500,'TOTAL FEED'!$J116,'9'!$P$3:$P$1000)</f>
        <v>5500</v>
      </c>
      <c r="U116" s="258">
        <f>SUMIF('10'!$A$3:$A$500,'TOTAL FEED'!$J116,'10'!$P$3:$P$1000)</f>
        <v>0</v>
      </c>
      <c r="V116" s="205">
        <f>SUMIF('11'!$A$3:$A$500,'TOTAL FEED'!$J116,'11'!$P$3:$P$1000)</f>
        <v>0</v>
      </c>
      <c r="W116" s="205">
        <f>SUMIF('12'!$A$3:$A$500,'TOTAL FEED'!$J116,'12'!$P$3:$P$1000)</f>
        <v>15175</v>
      </c>
      <c r="X116" s="205">
        <f>SUMIF('13'!$A$3:$A$500,'TOTAL FEED'!$J116,'13'!$P$3:$P$1000)</f>
        <v>0</v>
      </c>
      <c r="Y116" s="272">
        <f>SUMIF('14'!$A$3:$A$500,'TOTAL FEED'!$J116,'14'!$P$3:$P$1000)</f>
        <v>11075</v>
      </c>
      <c r="Z116" s="205">
        <f>SUMIF('15'!$A$3:$A$500,'TOTAL FEED'!$J116,'15'!$P$3:$P$1000)</f>
        <v>0</v>
      </c>
      <c r="AA116" s="205">
        <f>SUMIF('16'!$A$3:$A$500,'TOTAL FEED'!$J116,'16'!$P$3:$P$1000)</f>
        <v>0</v>
      </c>
      <c r="AB116" s="258">
        <f>SUMIF('17'!$A$3:$A$500,'TOTAL FEED'!$J116,'17'!$P$3:$P$1000)</f>
        <v>0</v>
      </c>
      <c r="AC116" s="205">
        <f>SUMIF('18'!$A$3:$A$500,'TOTAL FEED'!$J116,'18'!$P$3:$P$1000)</f>
        <v>0</v>
      </c>
      <c r="AD116" s="205">
        <f>SUMIF('19'!$A$3:$A$500,'TOTAL FEED'!$J116,'19'!$P$3:$P$1000)</f>
        <v>0</v>
      </c>
      <c r="AE116" s="205">
        <f>SUMIF('20'!$A$3:$A$500,'TOTAL FEED'!$J116,'20'!$P$3:$P$1000)</f>
        <v>0</v>
      </c>
      <c r="AF116" s="205">
        <f>SUMIF('21'!$A$3:$A$500,'TOTAL FEED'!$J116,'21'!$P$3:$P$1000)</f>
        <v>0</v>
      </c>
      <c r="AG116" s="205">
        <f>SUMIF('22'!$A$3:$A$500,'TOTAL FEED'!$J116,'22'!$P$3:$P$1000)</f>
        <v>0</v>
      </c>
      <c r="AH116" s="205">
        <f>SUMIF('23'!$A$3:$A$500,'TOTAL FEED'!$J116,'23'!$P$3:$P$1000)</f>
        <v>0</v>
      </c>
      <c r="AI116" s="205">
        <f>SUMIF('24'!$A$3:$A$500,'TOTAL FEED'!$J116,'24'!$P$3:$P$1000)</f>
        <v>0</v>
      </c>
      <c r="AJ116" s="205">
        <f>SUMIF('25'!$A$3:$A$500,'TOTAL FEED'!$J116,'25'!$P$3:$P$1000)</f>
        <v>0</v>
      </c>
      <c r="AK116" s="205">
        <f>SUMIF('26'!$A$3:$A$500,'TOTAL FEED'!$J116,'26'!$P$3:$P$1000)</f>
        <v>0</v>
      </c>
      <c r="AL116" s="205">
        <f>SUMIF('27'!$A$3:$A$500,'TOTAL FEED'!$J116,'27'!$P$3:$P$1000)</f>
        <v>0</v>
      </c>
      <c r="AM116" s="205">
        <f>SUMIF('28'!$A$3:$A$500,'TOTAL FEED'!$J116,'28'!$P$3:$P$1000)</f>
        <v>0</v>
      </c>
      <c r="AN116" s="205">
        <f>SUMIF('29'!$A$3:$A$500,'TOTAL FEED'!$J116,'29'!$P$3:$P$1000)</f>
        <v>0</v>
      </c>
      <c r="AO116" s="205">
        <f>SUMIF('30'!$A$3:$A$500,'TOTAL FEED'!$J116,'30'!$P$3:$P$1000)</f>
        <v>0</v>
      </c>
      <c r="AP116" s="205">
        <f>SUMIF('31'!$A$3:$A$500,'TOTAL FEED'!$J116,'31'!$P$3:$P$1000)</f>
        <v>0</v>
      </c>
      <c r="AQ116" s="50">
        <f t="shared" si="30"/>
        <v>62200</v>
      </c>
      <c r="AR116">
        <v>1</v>
      </c>
      <c r="AS116">
        <v>8</v>
      </c>
      <c r="AT116">
        <f>SUMIF('PHAN LOAI'!$Q$5:$Q$410,K116,'PHAN LOAI'!$D$5:$D$410)</f>
        <v>62200</v>
      </c>
      <c r="AU116">
        <f>SUMIF('SAN LUONG'!$AL$4:$AL$311,K116,'SAN LUONG'!$AJ$4:$AJ$311)</f>
        <v>0</v>
      </c>
      <c r="AV116">
        <f t="shared" si="31"/>
        <v>62200</v>
      </c>
      <c r="AW116">
        <f>IF(COUNTIF('PHAN LOAI'!C:C, E116) &gt; 0, 1, 0)</f>
        <v>1</v>
      </c>
      <c r="AX116">
        <f>IF(COUNTIF('SAN LUONG'!D:D, E116) &gt; 0, 1, 0)</f>
        <v>1</v>
      </c>
    </row>
    <row r="117" spans="2:50" ht="15.75" x14ac:dyDescent="0.25">
      <c r="B117" s="17">
        <v>15</v>
      </c>
      <c r="C117" s="6" t="s">
        <v>51</v>
      </c>
      <c r="D117" s="6" t="s">
        <v>51</v>
      </c>
      <c r="E117" s="73" t="s">
        <v>298</v>
      </c>
      <c r="F117" s="7">
        <v>3.5</v>
      </c>
      <c r="G117" s="15">
        <v>25</v>
      </c>
      <c r="H117" s="4" t="s">
        <v>51</v>
      </c>
      <c r="I117" s="9"/>
      <c r="J117" s="15" t="str">
        <f t="shared" si="32"/>
        <v>952M25</v>
      </c>
      <c r="K117" s="15" t="str">
        <f t="shared" si="33"/>
        <v>952M321012</v>
      </c>
      <c r="L117" s="205">
        <f>SUMIF('1'!$A$3:$A$500,'TOTAL FEED'!$J117,'1'!$P$3:$P$1000)</f>
        <v>0</v>
      </c>
      <c r="M117" s="205">
        <f>SUMIF('2'!$A$3:$A$500,'TOTAL FEED'!$J117,'2'!$P$3:$P$1000)</f>
        <v>0</v>
      </c>
      <c r="N117" s="258">
        <f>SUMIF('3'!$A$3:$A$500,'TOTAL FEED'!$J117,'3'!$P$3:$P$1000)</f>
        <v>0</v>
      </c>
      <c r="O117" s="205">
        <f>SUMIF('4'!$A$3:$A$500,'TOTAL FEED'!$J117,'4'!$P$3:$P$1000)</f>
        <v>0</v>
      </c>
      <c r="P117" s="205">
        <f>SUMIF('5'!$A$3:$A$500,'TOTAL FEED'!$J117,'5'!$P$3:$P$1000)</f>
        <v>0</v>
      </c>
      <c r="Q117" s="205">
        <f>SUMIF('6'!$A$3:$A$500,'TOTAL FEED'!$J117,'6'!$P$3:$P$1000)</f>
        <v>0</v>
      </c>
      <c r="R117" s="205">
        <f>SUMIF('7'!$A$3:$A$500,'TOTAL FEED'!$J117,'7'!$P$3:$P$1000)</f>
        <v>0</v>
      </c>
      <c r="S117" s="205">
        <f>SUMIF('8'!$A$3:$A$500,'TOTAL FEED'!$J117,'8'!$P$3:$P$1000)</f>
        <v>0</v>
      </c>
      <c r="T117" s="205">
        <f>SUMIF('9'!$A$3:$A$500,'TOTAL FEED'!$J117,'9'!$P$3:$P$1000)</f>
        <v>0</v>
      </c>
      <c r="U117" s="205">
        <f>SUMIF('10'!$A$3:$A$500,'TOTAL FEED'!$J117,'10'!$P$3:$P$1000)</f>
        <v>0</v>
      </c>
      <c r="V117" s="205">
        <f>SUMIF('11'!$A$3:$A$500,'TOTAL FEED'!$J117,'11'!$P$3:$P$1000)</f>
        <v>0</v>
      </c>
      <c r="W117" s="205">
        <f>SUMIF('12'!$A$3:$A$500,'TOTAL FEED'!$J117,'12'!$P$3:$P$1000)</f>
        <v>0</v>
      </c>
      <c r="X117" s="205">
        <f>SUMIF('13'!$A$3:$A$500,'TOTAL FEED'!$J117,'13'!$P$3:$P$1000)</f>
        <v>0</v>
      </c>
      <c r="Y117" s="272">
        <f>SUMIF('14'!$A$3:$A$500,'TOTAL FEED'!$J117,'14'!$P$3:$P$1000)</f>
        <v>0</v>
      </c>
      <c r="Z117" s="205">
        <f>SUMIF('15'!$A$3:$A$500,'TOTAL FEED'!$J117,'15'!$P$3:$P$1000)</f>
        <v>0</v>
      </c>
      <c r="AA117" s="205">
        <f>SUMIF('16'!$A$3:$A$500,'TOTAL FEED'!$J117,'16'!$P$3:$P$1000)</f>
        <v>0</v>
      </c>
      <c r="AB117" s="205">
        <f>SUMIF('17'!$A$3:$A$500,'TOTAL FEED'!$J117,'17'!$P$3:$P$1000)</f>
        <v>0</v>
      </c>
      <c r="AC117" s="205">
        <f>SUMIF('18'!$A$3:$A$500,'TOTAL FEED'!$J117,'18'!$P$3:$P$1000)</f>
        <v>0</v>
      </c>
      <c r="AD117" s="205">
        <f>SUMIF('19'!$A$3:$A$500,'TOTAL FEED'!$J117,'19'!$P$3:$P$1000)</f>
        <v>0</v>
      </c>
      <c r="AE117" s="205">
        <f>SUMIF('20'!$A$3:$A$500,'TOTAL FEED'!$J117,'20'!$P$3:$P$1000)</f>
        <v>0</v>
      </c>
      <c r="AF117" s="205">
        <f>SUMIF('21'!$A$3:$A$500,'TOTAL FEED'!$J117,'21'!$P$3:$P$1000)</f>
        <v>0</v>
      </c>
      <c r="AG117" s="205">
        <f>SUMIF('22'!$A$3:$A$500,'TOTAL FEED'!$J117,'22'!$P$3:$P$1000)</f>
        <v>0</v>
      </c>
      <c r="AH117" s="205">
        <f>SUMIF('23'!$A$3:$A$500,'TOTAL FEED'!$J117,'23'!$P$3:$P$1000)</f>
        <v>0</v>
      </c>
      <c r="AI117" s="205">
        <f>SUMIF('24'!$A$3:$A$500,'TOTAL FEED'!$J117,'24'!$P$3:$P$1000)</f>
        <v>0</v>
      </c>
      <c r="AJ117" s="205">
        <f>SUMIF('25'!$A$3:$A$500,'TOTAL FEED'!$J117,'25'!$P$3:$P$1000)</f>
        <v>0</v>
      </c>
      <c r="AK117" s="205">
        <f>SUMIF('26'!$A$3:$A$500,'TOTAL FEED'!$J117,'26'!$P$3:$P$1000)</f>
        <v>0</v>
      </c>
      <c r="AL117" s="205">
        <f>SUMIF('27'!$A$3:$A$500,'TOTAL FEED'!$J117,'27'!$P$3:$P$1000)</f>
        <v>0</v>
      </c>
      <c r="AM117" s="205">
        <f>SUMIF('28'!$A$3:$A$500,'TOTAL FEED'!$J117,'28'!$P$3:$P$1000)</f>
        <v>0</v>
      </c>
      <c r="AN117" s="205">
        <f>SUMIF('29'!$A$3:$A$500,'TOTAL FEED'!$J117,'29'!$P$3:$P$1000)</f>
        <v>0</v>
      </c>
      <c r="AO117" s="205">
        <f>SUMIF('30'!$A$3:$A$500,'TOTAL FEED'!$J117,'30'!$P$3:$P$1000)</f>
        <v>0</v>
      </c>
      <c r="AP117" s="205">
        <f>SUMIF('31'!$A$3:$A$500,'TOTAL FEED'!$J117,'31'!$P$3:$P$1000)</f>
        <v>0</v>
      </c>
      <c r="AQ117" s="50">
        <f t="shared" si="30"/>
        <v>0</v>
      </c>
      <c r="AS117">
        <v>8</v>
      </c>
      <c r="AT117">
        <f>SUMIF('PHAN LOAI'!$Q$5:$Q$410,K117,'PHAN LOAI'!$D$5:$D$410)</f>
        <v>0</v>
      </c>
      <c r="AU117">
        <f>SUMIF('SAN LUONG'!$AL$4:$AL$311,K117,'SAN LUONG'!$AJ$4:$AJ$311)</f>
        <v>0</v>
      </c>
      <c r="AV117">
        <f t="shared" si="31"/>
        <v>0</v>
      </c>
      <c r="AW117">
        <f>IF(COUNTIF('PHAN LOAI'!C:C, E117) &gt; 0, 1, 0)</f>
        <v>1</v>
      </c>
      <c r="AX117">
        <f>IF(COUNTIF('SAN LUONG'!D:D, E117) &gt; 0, 1, 0)</f>
        <v>1</v>
      </c>
    </row>
    <row r="118" spans="2:50" ht="15.75" x14ac:dyDescent="0.25">
      <c r="B118" s="17">
        <v>16</v>
      </c>
      <c r="C118" s="6" t="s">
        <v>52</v>
      </c>
      <c r="D118" s="6" t="s">
        <v>52</v>
      </c>
      <c r="E118" s="73">
        <v>320001</v>
      </c>
      <c r="F118" s="7">
        <v>2.5</v>
      </c>
      <c r="G118" s="15">
        <v>25</v>
      </c>
      <c r="H118" s="4" t="s">
        <v>52</v>
      </c>
      <c r="I118" s="9"/>
      <c r="J118" s="15" t="str">
        <f t="shared" si="32"/>
        <v>952S25</v>
      </c>
      <c r="K118" s="15" t="str">
        <f t="shared" si="33"/>
        <v>952S320001</v>
      </c>
      <c r="L118" s="205">
        <f>SUMIF('1'!$A$3:$A$500,'TOTAL FEED'!$J118,'1'!$P$3:$P$1000)</f>
        <v>0</v>
      </c>
      <c r="M118" s="205">
        <f>SUMIF('2'!$A$3:$A$500,'TOTAL FEED'!$J118,'2'!$P$3:$P$1000)</f>
        <v>11775</v>
      </c>
      <c r="N118" s="258">
        <f>SUMIF('3'!$A$3:$A$500,'TOTAL FEED'!$J118,'3'!$P$3:$P$1000)</f>
        <v>5475</v>
      </c>
      <c r="O118" s="205">
        <f>SUMIF('4'!$A$3:$A$500,'TOTAL FEED'!$J118,'4'!$P$3:$P$1000)</f>
        <v>0</v>
      </c>
      <c r="P118" s="205">
        <f>SUMIF('5'!$A$3:$A$500,'TOTAL FEED'!$J118,'5'!$P$3:$P$1000)</f>
        <v>0</v>
      </c>
      <c r="Q118" s="205">
        <f>SUMIF('6'!$A$3:$A$500,'TOTAL FEED'!$J118,'6'!$P$3:$P$1000)</f>
        <v>9500</v>
      </c>
      <c r="R118" s="205">
        <f>SUMIF('7'!$A$3:$A$500,'TOTAL FEED'!$J118,'7'!$P$3:$P$1000)</f>
        <v>0</v>
      </c>
      <c r="S118" s="205">
        <f>SUMIF('8'!$A$3:$A$500,'TOTAL FEED'!$J118,'8'!$P$3:$P$1000)</f>
        <v>0</v>
      </c>
      <c r="T118" s="205">
        <f>SUMIF('9'!$A$3:$A$500,'TOTAL FEED'!$J118,'9'!$P$3:$P$1000)</f>
        <v>0</v>
      </c>
      <c r="U118" s="258">
        <f>SUMIF('10'!$A$3:$A$500,'TOTAL FEED'!$J118,'10'!$P$3:$P$1000)</f>
        <v>10975</v>
      </c>
      <c r="V118" s="205">
        <f>SUMIF('11'!$A$3:$A$500,'TOTAL FEED'!$J118,'11'!$P$3:$P$1000)</f>
        <v>0</v>
      </c>
      <c r="W118" s="205">
        <f>SUMIF('12'!$A$3:$A$500,'TOTAL FEED'!$J118,'12'!$P$3:$P$1000)</f>
        <v>18050</v>
      </c>
      <c r="X118" s="205">
        <f>SUMIF('13'!$A$3:$A$500,'TOTAL FEED'!$J118,'13'!$P$3:$P$1000)</f>
        <v>0</v>
      </c>
      <c r="Y118" s="272">
        <f>SUMIF('14'!$A$3:$A$500,'TOTAL FEED'!$J118,'14'!$P$3:$P$1000)</f>
        <v>0</v>
      </c>
      <c r="Z118" s="205">
        <f>SUMIF('15'!$A$3:$A$500,'TOTAL FEED'!$J118,'15'!$P$3:$P$1000)</f>
        <v>0</v>
      </c>
      <c r="AA118" s="205">
        <f>SUMIF('16'!$A$3:$A$500,'TOTAL FEED'!$J118,'16'!$P$3:$P$1000)</f>
        <v>0</v>
      </c>
      <c r="AB118" s="258">
        <f>SUMIF('17'!$A$3:$A$500,'TOTAL FEED'!$J118,'17'!$P$3:$P$1000)</f>
        <v>0</v>
      </c>
      <c r="AC118" s="205">
        <f>SUMIF('18'!$A$3:$A$500,'TOTAL FEED'!$J118,'18'!$P$3:$P$1000)</f>
        <v>0</v>
      </c>
      <c r="AD118" s="205">
        <f>SUMIF('19'!$A$3:$A$500,'TOTAL FEED'!$J118,'19'!$P$3:$P$1000)</f>
        <v>0</v>
      </c>
      <c r="AE118" s="205">
        <f>SUMIF('20'!$A$3:$A$500,'TOTAL FEED'!$J118,'20'!$P$3:$P$1000)</f>
        <v>0</v>
      </c>
      <c r="AF118" s="205">
        <f>SUMIF('21'!$A$3:$A$500,'TOTAL FEED'!$J118,'21'!$P$3:$P$1000)</f>
        <v>0</v>
      </c>
      <c r="AG118" s="205">
        <f>SUMIF('22'!$A$3:$A$500,'TOTAL FEED'!$J118,'22'!$P$3:$P$1000)</f>
        <v>0</v>
      </c>
      <c r="AH118" s="205">
        <f>SUMIF('23'!$A$3:$A$500,'TOTAL FEED'!$J118,'23'!$P$3:$P$1000)</f>
        <v>0</v>
      </c>
      <c r="AI118" s="205">
        <f>SUMIF('24'!$A$3:$A$500,'TOTAL FEED'!$J118,'24'!$P$3:$P$1000)</f>
        <v>0</v>
      </c>
      <c r="AJ118" s="205">
        <f>SUMIF('25'!$A$3:$A$500,'TOTAL FEED'!$J118,'25'!$P$3:$P$1000)</f>
        <v>0</v>
      </c>
      <c r="AK118" s="205">
        <f>SUMIF('26'!$A$3:$A$500,'TOTAL FEED'!$J118,'26'!$P$3:$P$1000)</f>
        <v>0</v>
      </c>
      <c r="AL118" s="205">
        <f>SUMIF('27'!$A$3:$A$500,'TOTAL FEED'!$J118,'27'!$P$3:$P$1000)</f>
        <v>0</v>
      </c>
      <c r="AM118" s="205">
        <f>SUMIF('28'!$A$3:$A$500,'TOTAL FEED'!$J118,'28'!$P$3:$P$1000)</f>
        <v>0</v>
      </c>
      <c r="AN118" s="205">
        <f>SUMIF('29'!$A$3:$A$500,'TOTAL FEED'!$J118,'29'!$P$3:$P$1000)</f>
        <v>0</v>
      </c>
      <c r="AO118" s="205">
        <f>SUMIF('30'!$A$3:$A$500,'TOTAL FEED'!$J118,'30'!$P$3:$P$1000)</f>
        <v>0</v>
      </c>
      <c r="AP118" s="205">
        <f>SUMIF('31'!$A$3:$A$500,'TOTAL FEED'!$J118,'31'!$P$3:$P$1000)</f>
        <v>0</v>
      </c>
      <c r="AQ118" s="50">
        <f t="shared" si="30"/>
        <v>55775</v>
      </c>
      <c r="AR118">
        <v>1</v>
      </c>
      <c r="AS118">
        <v>8</v>
      </c>
      <c r="AT118">
        <f>SUMIF('PHAN LOAI'!$Q$5:$Q$410,K118,'PHAN LOAI'!$D$5:$D$410)</f>
        <v>55775</v>
      </c>
      <c r="AU118">
        <f>SUMIF('SAN LUONG'!$AL$4:$AL$311,K118,'SAN LUONG'!$AJ$4:$AJ$311)</f>
        <v>0</v>
      </c>
      <c r="AV118">
        <f t="shared" si="31"/>
        <v>55775</v>
      </c>
      <c r="AW118">
        <f>IF(COUNTIF('PHAN LOAI'!C:C, E118) &gt; 0, 1, 0)</f>
        <v>1</v>
      </c>
      <c r="AX118">
        <f>IF(COUNTIF('SAN LUONG'!D:D, E118) &gt; 0, 1, 0)</f>
        <v>1</v>
      </c>
    </row>
    <row r="119" spans="2:50" ht="15.75" x14ac:dyDescent="0.25">
      <c r="B119" s="17"/>
      <c r="C119" s="6" t="s">
        <v>326</v>
      </c>
      <c r="D119" s="6" t="s">
        <v>326</v>
      </c>
      <c r="E119" s="73" t="s">
        <v>301</v>
      </c>
      <c r="F119" s="7">
        <v>2.5</v>
      </c>
      <c r="G119" s="15">
        <v>25</v>
      </c>
      <c r="H119" s="4" t="s">
        <v>52</v>
      </c>
      <c r="I119" s="9" t="s">
        <v>302</v>
      </c>
      <c r="J119" s="15" t="str">
        <f t="shared" si="32"/>
        <v>952SS9025</v>
      </c>
      <c r="K119" s="15" t="str">
        <f t="shared" si="33"/>
        <v>952SS9032000890</v>
      </c>
      <c r="L119" s="205">
        <f>SUMIF('1'!$A$3:$A$500,'TOTAL FEED'!$J119,'1'!$P$3:$P$1000)</f>
        <v>0</v>
      </c>
      <c r="M119" s="205">
        <f>SUMIF('2'!$A$3:$A$500,'TOTAL FEED'!$J119,'2'!$P$3:$P$1000)</f>
        <v>0</v>
      </c>
      <c r="N119" s="258">
        <f>SUMIF('3'!$A$3:$A$500,'TOTAL FEED'!$J119,'3'!$P$3:$P$1000)</f>
        <v>0</v>
      </c>
      <c r="O119" s="205">
        <f>SUMIF('4'!$A$3:$A$500,'TOTAL FEED'!$J119,'4'!$P$3:$P$1000)</f>
        <v>0</v>
      </c>
      <c r="P119" s="205">
        <f>SUMIF('5'!$A$3:$A$500,'TOTAL FEED'!$J119,'5'!$P$3:$P$1000)</f>
        <v>0</v>
      </c>
      <c r="Q119" s="205">
        <f>SUMIF('6'!$A$3:$A$500,'TOTAL FEED'!$J119,'6'!$P$3:$P$1000)</f>
        <v>0</v>
      </c>
      <c r="R119" s="205">
        <f>SUMIF('7'!$A$3:$A$500,'TOTAL FEED'!$J119,'7'!$P$3:$P$1000)</f>
        <v>0</v>
      </c>
      <c r="S119" s="205">
        <f>SUMIF('8'!$A$3:$A$500,'TOTAL FEED'!$J119,'8'!$P$3:$P$1000)</f>
        <v>0</v>
      </c>
      <c r="T119" s="205">
        <f>SUMIF('9'!$A$3:$A$500,'TOTAL FEED'!$J119,'9'!$P$3:$P$1000)</f>
        <v>0</v>
      </c>
      <c r="U119" s="205">
        <f>SUMIF('10'!$A$3:$A$500,'TOTAL FEED'!$J119,'10'!$P$3:$P$1000)</f>
        <v>0</v>
      </c>
      <c r="V119" s="205">
        <f>SUMIF('11'!$A$3:$A$500,'TOTAL FEED'!$J119,'11'!$P$3:$P$1000)</f>
        <v>0</v>
      </c>
      <c r="W119" s="205">
        <f>SUMIF('12'!$A$3:$A$500,'TOTAL FEED'!$J119,'12'!$P$3:$P$1000)</f>
        <v>0</v>
      </c>
      <c r="X119" s="205">
        <f>SUMIF('13'!$A$3:$A$500,'TOTAL FEED'!$J119,'13'!$P$3:$P$1000)</f>
        <v>0</v>
      </c>
      <c r="Y119" s="272">
        <f>SUMIF('14'!$A$3:$A$500,'TOTAL FEED'!$J119,'14'!$P$3:$P$1000)</f>
        <v>0</v>
      </c>
      <c r="Z119" s="205">
        <f>SUMIF('15'!$A$3:$A$500,'TOTAL FEED'!$J119,'15'!$P$3:$P$1000)</f>
        <v>0</v>
      </c>
      <c r="AA119" s="205">
        <f>SUMIF('16'!$A$3:$A$500,'TOTAL FEED'!$J119,'16'!$P$3:$P$1000)</f>
        <v>0</v>
      </c>
      <c r="AB119" s="205">
        <f>SUMIF('17'!$A$3:$A$500,'TOTAL FEED'!$J119,'17'!$P$3:$P$1000)</f>
        <v>0</v>
      </c>
      <c r="AC119" s="205">
        <f>SUMIF('18'!$A$3:$A$500,'TOTAL FEED'!$J119,'18'!$P$3:$P$1000)</f>
        <v>0</v>
      </c>
      <c r="AD119" s="205">
        <f>SUMIF('19'!$A$3:$A$500,'TOTAL FEED'!$J119,'19'!$P$3:$P$1000)</f>
        <v>0</v>
      </c>
      <c r="AE119" s="205">
        <f>SUMIF('20'!$A$3:$A$500,'TOTAL FEED'!$J119,'20'!$P$3:$P$1000)</f>
        <v>0</v>
      </c>
      <c r="AF119" s="205">
        <f>SUMIF('21'!$A$3:$A$500,'TOTAL FEED'!$J119,'21'!$P$3:$P$1000)</f>
        <v>0</v>
      </c>
      <c r="AG119" s="205">
        <f>SUMIF('22'!$A$3:$A$500,'TOTAL FEED'!$J119,'22'!$P$3:$P$1000)</f>
        <v>0</v>
      </c>
      <c r="AH119" s="205">
        <f>SUMIF('23'!$A$3:$A$500,'TOTAL FEED'!$J119,'23'!$P$3:$P$1000)</f>
        <v>0</v>
      </c>
      <c r="AI119" s="205">
        <f>SUMIF('24'!$A$3:$A$500,'TOTAL FEED'!$J119,'24'!$P$3:$P$1000)</f>
        <v>0</v>
      </c>
      <c r="AJ119" s="205">
        <f>SUMIF('25'!$A$3:$A$500,'TOTAL FEED'!$J119,'25'!$P$3:$P$1000)</f>
        <v>0</v>
      </c>
      <c r="AK119" s="205">
        <f>SUMIF('26'!$A$3:$A$500,'TOTAL FEED'!$J119,'26'!$P$3:$P$1000)</f>
        <v>0</v>
      </c>
      <c r="AL119" s="205">
        <f>SUMIF('27'!$A$3:$A$500,'TOTAL FEED'!$J119,'27'!$P$3:$P$1000)</f>
        <v>0</v>
      </c>
      <c r="AM119" s="205">
        <f>SUMIF('28'!$A$3:$A$500,'TOTAL FEED'!$J119,'28'!$P$3:$P$1000)</f>
        <v>0</v>
      </c>
      <c r="AN119" s="205">
        <f>SUMIF('29'!$A$3:$A$500,'TOTAL FEED'!$J119,'29'!$P$3:$P$1000)</f>
        <v>0</v>
      </c>
      <c r="AO119" s="205">
        <f>SUMIF('30'!$A$3:$A$500,'TOTAL FEED'!$J119,'30'!$P$3:$P$1000)</f>
        <v>0</v>
      </c>
      <c r="AP119" s="205">
        <f>SUMIF('31'!$A$3:$A$500,'TOTAL FEED'!$J119,'31'!$P$3:$P$1000)</f>
        <v>0</v>
      </c>
      <c r="AQ119" s="50">
        <f t="shared" si="30"/>
        <v>0</v>
      </c>
      <c r="AS119">
        <v>8</v>
      </c>
      <c r="AT119">
        <f>SUMIF('PHAN LOAI'!$Q$5:$Q$410,K119,'PHAN LOAI'!$D$5:$D$410)</f>
        <v>0</v>
      </c>
      <c r="AU119">
        <f>SUMIF('SAN LUONG'!$AL$4:$AL$311,K119,'SAN LUONG'!$AJ$4:$AJ$311)</f>
        <v>0</v>
      </c>
      <c r="AV119">
        <f t="shared" si="31"/>
        <v>0</v>
      </c>
      <c r="AW119">
        <f>IF(COUNTIF('PHAN LOAI'!C:C, E119) &gt; 0, 1, 0)</f>
        <v>1</v>
      </c>
      <c r="AX119">
        <f>IF(COUNTIF('SAN LUONG'!D:D, E119) &gt; 0, 1, 0)</f>
        <v>1</v>
      </c>
    </row>
    <row r="120" spans="2:50" s="147" customFormat="1" ht="15.75" x14ac:dyDescent="0.25">
      <c r="B120" s="177"/>
      <c r="C120" s="149" t="s">
        <v>633</v>
      </c>
      <c r="D120" s="149" t="s">
        <v>633</v>
      </c>
      <c r="E120" s="160">
        <v>320008</v>
      </c>
      <c r="F120" s="161">
        <v>2.5</v>
      </c>
      <c r="G120" s="162">
        <v>25</v>
      </c>
      <c r="H120" s="178" t="s">
        <v>633</v>
      </c>
      <c r="I120" s="163"/>
      <c r="J120" s="15" t="str">
        <f t="shared" si="32"/>
        <v>952SX25</v>
      </c>
      <c r="K120" s="15" t="str">
        <f t="shared" si="33"/>
        <v>952SX320008</v>
      </c>
      <c r="L120" s="205">
        <f>SUMIF('1'!$A$3:$A$500,'TOTAL FEED'!$J120,'1'!$P$3:$P$1000)</f>
        <v>0</v>
      </c>
      <c r="M120" s="205">
        <f>SUMIF('2'!$A$3:$A$500,'TOTAL FEED'!$J120,'2'!$P$3:$P$1000)</f>
        <v>0</v>
      </c>
      <c r="N120" s="258">
        <f>SUMIF('3'!$A$3:$A$500,'TOTAL FEED'!$J120,'3'!$P$3:$P$1000)</f>
        <v>0</v>
      </c>
      <c r="O120" s="205">
        <f>SUMIF('4'!$A$3:$A$500,'TOTAL FEED'!$J120,'4'!$P$3:$P$1000)</f>
        <v>0</v>
      </c>
      <c r="P120" s="205">
        <f>SUMIF('5'!$A$3:$A$500,'TOTAL FEED'!$J120,'5'!$P$3:$P$1000)</f>
        <v>0</v>
      </c>
      <c r="Q120" s="205">
        <f>SUMIF('6'!$A$3:$A$500,'TOTAL FEED'!$J120,'6'!$P$3:$P$1000)</f>
        <v>0</v>
      </c>
      <c r="R120" s="205">
        <f>SUMIF('7'!$A$3:$A$500,'TOTAL FEED'!$J120,'7'!$P$3:$P$1000)</f>
        <v>0</v>
      </c>
      <c r="S120" s="205">
        <f>SUMIF('8'!$A$3:$A$500,'TOTAL FEED'!$J120,'8'!$P$3:$P$1000)</f>
        <v>0</v>
      </c>
      <c r="T120" s="205">
        <f>SUMIF('9'!$A$3:$A$500,'TOTAL FEED'!$J120,'9'!$P$3:$P$1000)</f>
        <v>0</v>
      </c>
      <c r="U120" s="258">
        <f>SUMIF('10'!$A$3:$A$500,'TOTAL FEED'!$J120,'10'!$P$3:$P$1000)</f>
        <v>0</v>
      </c>
      <c r="V120" s="205">
        <f>SUMIF('11'!$A$3:$A$500,'TOTAL FEED'!$J120,'11'!$P$3:$P$1000)</f>
        <v>0</v>
      </c>
      <c r="W120" s="205">
        <f>SUMIF('12'!$A$3:$A$500,'TOTAL FEED'!$J120,'12'!$P$3:$P$1000)</f>
        <v>0</v>
      </c>
      <c r="X120" s="205">
        <f>SUMIF('13'!$A$3:$A$500,'TOTAL FEED'!$J120,'13'!$P$3:$P$1000)</f>
        <v>0</v>
      </c>
      <c r="Y120" s="272">
        <f>SUMIF('14'!$A$3:$A$500,'TOTAL FEED'!$J120,'14'!$P$3:$P$1000)</f>
        <v>0</v>
      </c>
      <c r="Z120" s="205">
        <f>SUMIF('15'!$A$3:$A$500,'TOTAL FEED'!$J120,'15'!$P$3:$P$1000)</f>
        <v>0</v>
      </c>
      <c r="AA120" s="205">
        <f>SUMIF('16'!$A$3:$A$500,'TOTAL FEED'!$J120,'16'!$P$3:$P$1000)</f>
        <v>0</v>
      </c>
      <c r="AB120" s="258">
        <f>SUMIF('17'!$A$3:$A$500,'TOTAL FEED'!$J120,'17'!$P$3:$P$1000)</f>
        <v>0</v>
      </c>
      <c r="AC120" s="205">
        <f>SUMIF('18'!$A$3:$A$500,'TOTAL FEED'!$J120,'18'!$P$3:$P$1000)</f>
        <v>0</v>
      </c>
      <c r="AD120" s="205">
        <f>SUMIF('19'!$A$3:$A$500,'TOTAL FEED'!$J120,'19'!$P$3:$P$1000)</f>
        <v>0</v>
      </c>
      <c r="AE120" s="205">
        <f>SUMIF('20'!$A$3:$A$500,'TOTAL FEED'!$J120,'20'!$P$3:$P$1000)</f>
        <v>0</v>
      </c>
      <c r="AF120" s="205">
        <f>SUMIF('21'!$A$3:$A$500,'TOTAL FEED'!$J120,'21'!$P$3:$P$1000)</f>
        <v>0</v>
      </c>
      <c r="AG120" s="205">
        <f>SUMIF('22'!$A$3:$A$500,'TOTAL FEED'!$J120,'22'!$P$3:$P$1000)</f>
        <v>0</v>
      </c>
      <c r="AH120" s="205">
        <f>SUMIF('23'!$A$3:$A$500,'TOTAL FEED'!$J120,'23'!$P$3:$P$1000)</f>
        <v>0</v>
      </c>
      <c r="AI120" s="205">
        <f>SUMIF('24'!$A$3:$A$500,'TOTAL FEED'!$J120,'24'!$P$3:$P$1000)</f>
        <v>0</v>
      </c>
      <c r="AJ120" s="205">
        <f>SUMIF('25'!$A$3:$A$500,'TOTAL FEED'!$J120,'25'!$P$3:$P$1000)</f>
        <v>0</v>
      </c>
      <c r="AK120" s="205">
        <f>SUMIF('26'!$A$3:$A$500,'TOTAL FEED'!$J120,'26'!$P$3:$P$1000)</f>
        <v>0</v>
      </c>
      <c r="AL120" s="205">
        <f>SUMIF('27'!$A$3:$A$500,'TOTAL FEED'!$J120,'27'!$P$3:$P$1000)</f>
        <v>0</v>
      </c>
      <c r="AM120" s="205">
        <f>SUMIF('28'!$A$3:$A$500,'TOTAL FEED'!$J120,'28'!$P$3:$P$1000)</f>
        <v>0</v>
      </c>
      <c r="AN120" s="205">
        <f>SUMIF('29'!$A$3:$A$500,'TOTAL FEED'!$J120,'29'!$P$3:$P$1000)</f>
        <v>0</v>
      </c>
      <c r="AO120" s="205">
        <f>SUMIF('30'!$A$3:$A$500,'TOTAL FEED'!$J120,'30'!$P$3:$P$1000)</f>
        <v>0</v>
      </c>
      <c r="AP120" s="205">
        <f>SUMIF('31'!$A$3:$A$500,'TOTAL FEED'!$J120,'31'!$P$3:$P$1000)</f>
        <v>0</v>
      </c>
      <c r="AQ120" s="146">
        <f t="shared" si="30"/>
        <v>0</v>
      </c>
      <c r="AR120">
        <v>1</v>
      </c>
      <c r="AS120">
        <v>8</v>
      </c>
      <c r="AT120">
        <f>SUMIF('PHAN LOAI'!$Q$5:$Q$410,K120,'PHAN LOAI'!$D$5:$D$410)</f>
        <v>0</v>
      </c>
      <c r="AU120">
        <f>SUMIF('SAN LUONG'!$AL$4:$AL$311,K120,'SAN LUONG'!$AJ$4:$AJ$311)</f>
        <v>0</v>
      </c>
      <c r="AV120">
        <f t="shared" si="31"/>
        <v>0</v>
      </c>
      <c r="AW120">
        <f>IF(COUNTIF('PHAN LOAI'!C:C, E120) &gt; 0, 1, 0)</f>
        <v>1</v>
      </c>
      <c r="AX120">
        <f>IF(COUNTIF('SAN LUONG'!D:D, E120) &gt; 0, 1, 0)</f>
        <v>1</v>
      </c>
    </row>
    <row r="121" spans="2:50" s="147" customFormat="1" ht="15.75" x14ac:dyDescent="0.25">
      <c r="B121" s="180"/>
      <c r="C121" s="173" t="s">
        <v>327</v>
      </c>
      <c r="D121" s="173" t="s">
        <v>327</v>
      </c>
      <c r="E121" s="173">
        <v>321018</v>
      </c>
      <c r="F121" s="174">
        <v>2.5</v>
      </c>
      <c r="G121" s="175">
        <v>25</v>
      </c>
      <c r="H121" s="181" t="s">
        <v>327</v>
      </c>
      <c r="I121" s="176"/>
      <c r="J121" s="15" t="str">
        <f t="shared" si="32"/>
        <v>952MX25</v>
      </c>
      <c r="K121" s="15" t="str">
        <f t="shared" si="33"/>
        <v>952MX321018</v>
      </c>
      <c r="L121" s="205">
        <f>SUMIF('1'!$A$3:$A$500,'TOTAL FEED'!$J121,'1'!$P$3:$P$1000)</f>
        <v>0</v>
      </c>
      <c r="M121" s="205">
        <f>SUMIF('2'!$A$3:$A$500,'TOTAL FEED'!$J121,'2'!$P$3:$P$1000)</f>
        <v>0</v>
      </c>
      <c r="N121" s="258">
        <f>SUMIF('3'!$A$3:$A$500,'TOTAL FEED'!$J121,'3'!$P$3:$P$1000)</f>
        <v>0</v>
      </c>
      <c r="O121" s="205">
        <f>SUMIF('4'!$A$3:$A$500,'TOTAL FEED'!$J121,'4'!$P$3:$P$1000)</f>
        <v>0</v>
      </c>
      <c r="P121" s="205">
        <f>SUMIF('5'!$A$3:$A$500,'TOTAL FEED'!$J121,'5'!$P$3:$P$1000)</f>
        <v>0</v>
      </c>
      <c r="Q121" s="205">
        <f>SUMIF('6'!$A$3:$A$500,'TOTAL FEED'!$J121,'6'!$P$3:$P$1000)</f>
        <v>0</v>
      </c>
      <c r="R121" s="205">
        <f>SUMIF('7'!$A$3:$A$500,'TOTAL FEED'!$J121,'7'!$P$3:$P$1000)</f>
        <v>0</v>
      </c>
      <c r="S121" s="205">
        <f>SUMIF('8'!$A$3:$A$500,'TOTAL FEED'!$J121,'8'!$P$3:$P$1000)</f>
        <v>0</v>
      </c>
      <c r="T121" s="205">
        <f>SUMIF('9'!$A$3:$A$500,'TOTAL FEED'!$J121,'9'!$P$3:$P$1000)</f>
        <v>0</v>
      </c>
      <c r="U121" s="205">
        <f>SUMIF('10'!$A$3:$A$500,'TOTAL FEED'!$J121,'10'!$P$3:$P$1000)</f>
        <v>0</v>
      </c>
      <c r="V121" s="205">
        <f>SUMIF('11'!$A$3:$A$500,'TOTAL FEED'!$J121,'11'!$P$3:$P$1000)</f>
        <v>0</v>
      </c>
      <c r="W121" s="205">
        <f>SUMIF('12'!$A$3:$A$500,'TOTAL FEED'!$J121,'12'!$P$3:$P$1000)</f>
        <v>0</v>
      </c>
      <c r="X121" s="205">
        <f>SUMIF('13'!$A$3:$A$500,'TOTAL FEED'!$J121,'13'!$P$3:$P$1000)</f>
        <v>0</v>
      </c>
      <c r="Y121" s="272">
        <f>SUMIF('14'!$A$3:$A$500,'TOTAL FEED'!$J121,'14'!$P$3:$P$1000)</f>
        <v>0</v>
      </c>
      <c r="Z121" s="205">
        <f>SUMIF('15'!$A$3:$A$500,'TOTAL FEED'!$J121,'15'!$P$3:$P$1000)</f>
        <v>0</v>
      </c>
      <c r="AA121" s="205">
        <f>SUMIF('16'!$A$3:$A$500,'TOTAL FEED'!$J121,'16'!$P$3:$P$1000)</f>
        <v>0</v>
      </c>
      <c r="AB121" s="205">
        <f>SUMIF('17'!$A$3:$A$500,'TOTAL FEED'!$J121,'17'!$P$3:$P$1000)</f>
        <v>0</v>
      </c>
      <c r="AC121" s="205">
        <f>SUMIF('18'!$A$3:$A$500,'TOTAL FEED'!$J121,'18'!$P$3:$P$1000)</f>
        <v>0</v>
      </c>
      <c r="AD121" s="205">
        <f>SUMIF('19'!$A$3:$A$500,'TOTAL FEED'!$J121,'19'!$P$3:$P$1000)</f>
        <v>0</v>
      </c>
      <c r="AE121" s="205">
        <f>SUMIF('20'!$A$3:$A$500,'TOTAL FEED'!$J121,'20'!$P$3:$P$1000)</f>
        <v>0</v>
      </c>
      <c r="AF121" s="205">
        <f>SUMIF('21'!$A$3:$A$500,'TOTAL FEED'!$J121,'21'!$P$3:$P$1000)</f>
        <v>0</v>
      </c>
      <c r="AG121" s="205">
        <f>SUMIF('22'!$A$3:$A$500,'TOTAL FEED'!$J121,'22'!$P$3:$P$1000)</f>
        <v>0</v>
      </c>
      <c r="AH121" s="205">
        <f>SUMIF('23'!$A$3:$A$500,'TOTAL FEED'!$J121,'23'!$P$3:$P$1000)</f>
        <v>0</v>
      </c>
      <c r="AI121" s="205">
        <f>SUMIF('24'!$A$3:$A$500,'TOTAL FEED'!$J121,'24'!$P$3:$P$1000)</f>
        <v>0</v>
      </c>
      <c r="AJ121" s="205">
        <f>SUMIF('25'!$A$3:$A$500,'TOTAL FEED'!$J121,'25'!$P$3:$P$1000)</f>
        <v>0</v>
      </c>
      <c r="AK121" s="205">
        <f>SUMIF('26'!$A$3:$A$500,'TOTAL FEED'!$J121,'26'!$P$3:$P$1000)</f>
        <v>0</v>
      </c>
      <c r="AL121" s="205">
        <f>SUMIF('27'!$A$3:$A$500,'TOTAL FEED'!$J121,'27'!$P$3:$P$1000)</f>
        <v>0</v>
      </c>
      <c r="AM121" s="205">
        <f>SUMIF('28'!$A$3:$A$500,'TOTAL FEED'!$J121,'28'!$P$3:$P$1000)</f>
        <v>0</v>
      </c>
      <c r="AN121" s="205">
        <f>SUMIF('29'!$A$3:$A$500,'TOTAL FEED'!$J121,'29'!$P$3:$P$1000)</f>
        <v>0</v>
      </c>
      <c r="AO121" s="205">
        <f>SUMIF('30'!$A$3:$A$500,'TOTAL FEED'!$J121,'30'!$P$3:$P$1000)</f>
        <v>0</v>
      </c>
      <c r="AP121" s="205">
        <f>SUMIF('31'!$A$3:$A$500,'TOTAL FEED'!$J121,'31'!$P$3:$P$1000)</f>
        <v>0</v>
      </c>
      <c r="AQ121" s="146">
        <f t="shared" si="30"/>
        <v>0</v>
      </c>
      <c r="AR121"/>
      <c r="AS121">
        <v>8</v>
      </c>
      <c r="AT121">
        <f>SUMIF('PHAN LOAI'!$Q$5:$Q$410,K121,'PHAN LOAI'!$D$5:$D$410)</f>
        <v>0</v>
      </c>
      <c r="AU121">
        <f>SUMIF('SAN LUONG'!$AL$4:$AL$311,K121,'SAN LUONG'!$AJ$4:$AJ$311)</f>
        <v>0</v>
      </c>
      <c r="AV121">
        <f t="shared" si="31"/>
        <v>0</v>
      </c>
      <c r="AW121">
        <f>IF(COUNTIF('PHAN LOAI'!C:C, E121) &gt; 0, 1, 0)</f>
        <v>1</v>
      </c>
      <c r="AX121">
        <f>IF(COUNTIF('SAN LUONG'!D:D, E121) &gt; 0, 1, 0)</f>
        <v>1</v>
      </c>
    </row>
    <row r="122" spans="2:50" ht="15.75" x14ac:dyDescent="0.25">
      <c r="B122" s="179">
        <v>17</v>
      </c>
      <c r="C122" s="165">
        <v>953</v>
      </c>
      <c r="D122" s="165">
        <v>953</v>
      </c>
      <c r="E122" s="166" t="s">
        <v>304</v>
      </c>
      <c r="F122" s="167">
        <v>3.5</v>
      </c>
      <c r="G122" s="168">
        <v>25</v>
      </c>
      <c r="H122" s="169">
        <v>953</v>
      </c>
      <c r="I122" s="170"/>
      <c r="J122" s="15" t="str">
        <f t="shared" si="32"/>
        <v>95325</v>
      </c>
      <c r="K122" s="15" t="str">
        <f t="shared" si="33"/>
        <v>953332301</v>
      </c>
      <c r="L122" s="205">
        <f>SUMIF('1'!$A$3:$A$500,'TOTAL FEED'!$J122,'1'!$P$3:$P$1000)</f>
        <v>0</v>
      </c>
      <c r="M122" s="205">
        <f>SUMIF('2'!$A$3:$A$500,'TOTAL FEED'!$J122,'2'!$P$3:$P$1000)</f>
        <v>0</v>
      </c>
      <c r="N122" s="258">
        <f>SUMIF('3'!$A$3:$A$500,'TOTAL FEED'!$J122,'3'!$P$3:$P$1000)</f>
        <v>0</v>
      </c>
      <c r="O122" s="205">
        <f>SUMIF('4'!$A$3:$A$500,'TOTAL FEED'!$J122,'4'!$P$3:$P$1000)</f>
        <v>11000</v>
      </c>
      <c r="P122" s="205">
        <f>SUMIF('5'!$A$3:$A$500,'TOTAL FEED'!$J122,'5'!$P$3:$P$1000)</f>
        <v>0</v>
      </c>
      <c r="Q122" s="205">
        <f>SUMIF('6'!$A$3:$A$500,'TOTAL FEED'!$J122,'6'!$P$3:$P$1000)</f>
        <v>0</v>
      </c>
      <c r="R122" s="205">
        <f>SUMIF('7'!$A$3:$A$500,'TOTAL FEED'!$J122,'7'!$P$3:$P$1000)</f>
        <v>0</v>
      </c>
      <c r="S122" s="205">
        <f>SUMIF('8'!$A$3:$A$500,'TOTAL FEED'!$J122,'8'!$P$3:$P$1000)</f>
        <v>10400</v>
      </c>
      <c r="T122" s="205">
        <f>SUMIF('9'!$A$3:$A$500,'TOTAL FEED'!$J122,'9'!$P$3:$P$1000)</f>
        <v>0</v>
      </c>
      <c r="U122" s="258">
        <f>SUMIF('10'!$A$3:$A$500,'TOTAL FEED'!$J122,'10'!$P$3:$P$1000)</f>
        <v>0</v>
      </c>
      <c r="V122" s="205">
        <f>SUMIF('11'!$A$3:$A$500,'TOTAL FEED'!$J122,'11'!$P$3:$P$1000)</f>
        <v>15475</v>
      </c>
      <c r="W122" s="205">
        <f>SUMIF('12'!$A$3:$A$500,'TOTAL FEED'!$J122,'12'!$P$3:$P$1000)</f>
        <v>0</v>
      </c>
      <c r="X122" s="205">
        <f>SUMIF('13'!$A$3:$A$500,'TOTAL FEED'!$J122,'13'!$P$3:$P$1000)</f>
        <v>5375</v>
      </c>
      <c r="Y122" s="272">
        <f>SUMIF('14'!$A$3:$A$500,'TOTAL FEED'!$J122,'14'!$P$3:$P$1000)</f>
        <v>0</v>
      </c>
      <c r="Z122" s="205">
        <f>SUMIF('15'!$A$3:$A$500,'TOTAL FEED'!$J122,'15'!$P$3:$P$1000)</f>
        <v>0</v>
      </c>
      <c r="AA122" s="205">
        <f>SUMIF('16'!$A$3:$A$500,'TOTAL FEED'!$J122,'16'!$P$3:$P$1000)</f>
        <v>0</v>
      </c>
      <c r="AB122" s="258">
        <f>SUMIF('17'!$A$3:$A$500,'TOTAL FEED'!$J122,'17'!$P$3:$P$1000)</f>
        <v>0</v>
      </c>
      <c r="AC122" s="205">
        <f>SUMIF('18'!$A$3:$A$500,'TOTAL FEED'!$J122,'18'!$P$3:$P$1000)</f>
        <v>0</v>
      </c>
      <c r="AD122" s="205">
        <f>SUMIF('19'!$A$3:$A$500,'TOTAL FEED'!$J122,'19'!$P$3:$P$1000)</f>
        <v>0</v>
      </c>
      <c r="AE122" s="205">
        <f>SUMIF('20'!$A$3:$A$500,'TOTAL FEED'!$J122,'20'!$P$3:$P$1000)</f>
        <v>0</v>
      </c>
      <c r="AF122" s="205">
        <f>SUMIF('21'!$A$3:$A$500,'TOTAL FEED'!$J122,'21'!$P$3:$P$1000)</f>
        <v>0</v>
      </c>
      <c r="AG122" s="205">
        <f>SUMIF('22'!$A$3:$A$500,'TOTAL FEED'!$J122,'22'!$P$3:$P$1000)</f>
        <v>0</v>
      </c>
      <c r="AH122" s="205">
        <f>SUMIF('23'!$A$3:$A$500,'TOTAL FEED'!$J122,'23'!$P$3:$P$1000)</f>
        <v>0</v>
      </c>
      <c r="AI122" s="205">
        <f>SUMIF('24'!$A$3:$A$500,'TOTAL FEED'!$J122,'24'!$P$3:$P$1000)</f>
        <v>0</v>
      </c>
      <c r="AJ122" s="205">
        <f>SUMIF('25'!$A$3:$A$500,'TOTAL FEED'!$J122,'25'!$P$3:$P$1000)</f>
        <v>0</v>
      </c>
      <c r="AK122" s="205">
        <f>SUMIF('26'!$A$3:$A$500,'TOTAL FEED'!$J122,'26'!$P$3:$P$1000)</f>
        <v>0</v>
      </c>
      <c r="AL122" s="205">
        <f>SUMIF('27'!$A$3:$A$500,'TOTAL FEED'!$J122,'27'!$P$3:$P$1000)</f>
        <v>0</v>
      </c>
      <c r="AM122" s="205">
        <f>SUMIF('28'!$A$3:$A$500,'TOTAL FEED'!$J122,'28'!$P$3:$P$1000)</f>
        <v>0</v>
      </c>
      <c r="AN122" s="205">
        <f>SUMIF('29'!$A$3:$A$500,'TOTAL FEED'!$J122,'29'!$P$3:$P$1000)</f>
        <v>0</v>
      </c>
      <c r="AO122" s="205">
        <f>SUMIF('30'!$A$3:$A$500,'TOTAL FEED'!$J122,'30'!$P$3:$P$1000)</f>
        <v>0</v>
      </c>
      <c r="AP122" s="205">
        <f>SUMIF('31'!$A$3:$A$500,'TOTAL FEED'!$J122,'31'!$P$3:$P$1000)</f>
        <v>0</v>
      </c>
      <c r="AQ122" s="50">
        <f t="shared" si="30"/>
        <v>42250</v>
      </c>
      <c r="AR122">
        <v>1</v>
      </c>
      <c r="AS122">
        <v>8</v>
      </c>
      <c r="AT122">
        <f>SUMIF('PHAN LOAI'!$Q$5:$Q$410,K122,'PHAN LOAI'!$D$5:$D$410)</f>
        <v>42250</v>
      </c>
      <c r="AU122">
        <f>SUMIF('SAN LUONG'!$AL$4:$AL$311,K122,'SAN LUONG'!$AJ$4:$AJ$311)</f>
        <v>0</v>
      </c>
      <c r="AV122">
        <f t="shared" si="31"/>
        <v>42250</v>
      </c>
      <c r="AW122">
        <f>IF(COUNTIF('PHAN LOAI'!C:C, E122) &gt; 0, 1, 0)</f>
        <v>1</v>
      </c>
      <c r="AX122">
        <f>IF(COUNTIF('SAN LUONG'!D:D, E122) &gt; 0, 1, 0)</f>
        <v>1</v>
      </c>
    </row>
    <row r="123" spans="2:50" ht="15.75" x14ac:dyDescent="0.25">
      <c r="B123" s="17">
        <v>18</v>
      </c>
      <c r="C123" s="6" t="s">
        <v>53</v>
      </c>
      <c r="D123" s="6" t="s">
        <v>53</v>
      </c>
      <c r="E123" s="73" t="s">
        <v>305</v>
      </c>
      <c r="F123" s="7">
        <v>3.5</v>
      </c>
      <c r="G123" s="15">
        <v>25</v>
      </c>
      <c r="H123" s="4" t="s">
        <v>53</v>
      </c>
      <c r="I123" s="9"/>
      <c r="J123" s="15" t="str">
        <f t="shared" si="32"/>
        <v>953S25</v>
      </c>
      <c r="K123" s="15" t="str">
        <f t="shared" si="33"/>
        <v>953S332101</v>
      </c>
      <c r="L123" s="205">
        <f>SUMIF('1'!$A$3:$A$500,'TOTAL FEED'!$J123,'1'!$P$3:$P$1000)</f>
        <v>0</v>
      </c>
      <c r="M123" s="205">
        <f>SUMIF('2'!$A$3:$A$500,'TOTAL FEED'!$J123,'2'!$P$3:$P$1000)</f>
        <v>0</v>
      </c>
      <c r="N123" s="258">
        <f>SUMIF('3'!$A$3:$A$500,'TOTAL FEED'!$J123,'3'!$P$3:$P$1000)</f>
        <v>0</v>
      </c>
      <c r="O123" s="205">
        <f>SUMIF('4'!$A$3:$A$500,'TOTAL FEED'!$J123,'4'!$P$3:$P$1000)</f>
        <v>0</v>
      </c>
      <c r="P123" s="205">
        <f>SUMIF('5'!$A$3:$A$500,'TOTAL FEED'!$J123,'5'!$P$3:$P$1000)</f>
        <v>0</v>
      </c>
      <c r="Q123" s="205">
        <f>SUMIF('6'!$A$3:$A$500,'TOTAL FEED'!$J123,'6'!$P$3:$P$1000)</f>
        <v>0</v>
      </c>
      <c r="R123" s="205">
        <f>SUMIF('7'!$A$3:$A$500,'TOTAL FEED'!$J123,'7'!$P$3:$P$1000)</f>
        <v>0</v>
      </c>
      <c r="S123" s="205">
        <f>SUMIF('8'!$A$3:$A$500,'TOTAL FEED'!$J123,'8'!$P$3:$P$1000)</f>
        <v>0</v>
      </c>
      <c r="T123" s="205">
        <f>SUMIF('9'!$A$3:$A$500,'TOTAL FEED'!$J123,'9'!$P$3:$P$1000)</f>
        <v>0</v>
      </c>
      <c r="U123" s="258">
        <f>SUMIF('10'!$A$3:$A$500,'TOTAL FEED'!$J123,'10'!$P$3:$P$1000)</f>
        <v>0</v>
      </c>
      <c r="V123" s="205">
        <f>SUMIF('11'!$A$3:$A$500,'TOTAL FEED'!$J123,'11'!$P$3:$P$1000)</f>
        <v>0</v>
      </c>
      <c r="W123" s="205">
        <f>SUMIF('12'!$A$3:$A$500,'TOTAL FEED'!$J123,'12'!$P$3:$P$1000)</f>
        <v>0</v>
      </c>
      <c r="X123" s="205">
        <f>SUMIF('13'!$A$3:$A$500,'TOTAL FEED'!$J123,'13'!$P$3:$P$1000)</f>
        <v>0</v>
      </c>
      <c r="Y123" s="272">
        <f>SUMIF('14'!$A$3:$A$500,'TOTAL FEED'!$J123,'14'!$P$3:$P$1000)</f>
        <v>0</v>
      </c>
      <c r="Z123" s="205">
        <f>SUMIF('15'!$A$3:$A$500,'TOTAL FEED'!$J123,'15'!$P$3:$P$1000)</f>
        <v>0</v>
      </c>
      <c r="AA123" s="205">
        <f>SUMIF('16'!$A$3:$A$500,'TOTAL FEED'!$J123,'16'!$P$3:$P$1000)</f>
        <v>5000</v>
      </c>
      <c r="AB123" s="258">
        <f>SUMIF('17'!$A$3:$A$500,'TOTAL FEED'!$J123,'17'!$P$3:$P$1000)</f>
        <v>0</v>
      </c>
      <c r="AC123" s="205">
        <f>SUMIF('18'!$A$3:$A$500,'TOTAL FEED'!$J123,'18'!$P$3:$P$1000)</f>
        <v>0</v>
      </c>
      <c r="AD123" s="205">
        <f>SUMIF('19'!$A$3:$A$500,'TOTAL FEED'!$J123,'19'!$P$3:$P$1000)</f>
        <v>0</v>
      </c>
      <c r="AE123" s="205">
        <f>SUMIF('20'!$A$3:$A$500,'TOTAL FEED'!$J123,'20'!$P$3:$P$1000)</f>
        <v>0</v>
      </c>
      <c r="AF123" s="205">
        <f>SUMIF('21'!$A$3:$A$500,'TOTAL FEED'!$J123,'21'!$P$3:$P$1000)</f>
        <v>0</v>
      </c>
      <c r="AG123" s="205">
        <f>SUMIF('22'!$A$3:$A$500,'TOTAL FEED'!$J123,'22'!$P$3:$P$1000)</f>
        <v>0</v>
      </c>
      <c r="AH123" s="205">
        <f>SUMIF('23'!$A$3:$A$500,'TOTAL FEED'!$J123,'23'!$P$3:$P$1000)</f>
        <v>0</v>
      </c>
      <c r="AI123" s="205">
        <f>SUMIF('24'!$A$3:$A$500,'TOTAL FEED'!$J123,'24'!$P$3:$P$1000)</f>
        <v>0</v>
      </c>
      <c r="AJ123" s="205">
        <f>SUMIF('25'!$A$3:$A$500,'TOTAL FEED'!$J123,'25'!$P$3:$P$1000)</f>
        <v>0</v>
      </c>
      <c r="AK123" s="205">
        <f>SUMIF('26'!$A$3:$A$500,'TOTAL FEED'!$J123,'26'!$P$3:$P$1000)</f>
        <v>0</v>
      </c>
      <c r="AL123" s="205">
        <f>SUMIF('27'!$A$3:$A$500,'TOTAL FEED'!$J123,'27'!$P$3:$P$1000)</f>
        <v>0</v>
      </c>
      <c r="AM123" s="205">
        <f>SUMIF('28'!$A$3:$A$500,'TOTAL FEED'!$J123,'28'!$P$3:$P$1000)</f>
        <v>0</v>
      </c>
      <c r="AN123" s="205">
        <f>SUMIF('29'!$A$3:$A$500,'TOTAL FEED'!$J123,'29'!$P$3:$P$1000)</f>
        <v>0</v>
      </c>
      <c r="AO123" s="205">
        <f>SUMIF('30'!$A$3:$A$500,'TOTAL FEED'!$J123,'30'!$P$3:$P$1000)</f>
        <v>0</v>
      </c>
      <c r="AP123" s="205">
        <f>SUMIF('31'!$A$3:$A$500,'TOTAL FEED'!$J123,'31'!$P$3:$P$1000)</f>
        <v>0</v>
      </c>
      <c r="AQ123" s="50">
        <f t="shared" si="30"/>
        <v>5000</v>
      </c>
      <c r="AR123">
        <v>1</v>
      </c>
      <c r="AS123">
        <v>8</v>
      </c>
      <c r="AT123">
        <f>SUMIF('PHAN LOAI'!$Q$5:$Q$410,K123,'PHAN LOAI'!$D$5:$D$410)</f>
        <v>5000</v>
      </c>
      <c r="AU123">
        <f>SUMIF('SAN LUONG'!$AL$4:$AL$311,K123,'SAN LUONG'!$AJ$4:$AJ$311)</f>
        <v>0</v>
      </c>
      <c r="AV123">
        <f t="shared" si="31"/>
        <v>5000</v>
      </c>
      <c r="AW123">
        <f>IF(COUNTIF('PHAN LOAI'!C:C, E123) &gt; 0, 1, 0)</f>
        <v>1</v>
      </c>
      <c r="AX123">
        <f>IF(COUNTIF('SAN LUONG'!D:D, E123) &gt; 0, 1, 0)</f>
        <v>1</v>
      </c>
    </row>
    <row r="124" spans="2:50" ht="15.75" x14ac:dyDescent="0.25">
      <c r="B124" s="17">
        <v>19</v>
      </c>
      <c r="C124" s="6">
        <v>966</v>
      </c>
      <c r="D124" s="6">
        <v>966</v>
      </c>
      <c r="E124" s="73" t="s">
        <v>307</v>
      </c>
      <c r="F124" s="7">
        <v>3.5</v>
      </c>
      <c r="G124" s="15">
        <v>25</v>
      </c>
      <c r="H124" s="4">
        <v>966</v>
      </c>
      <c r="I124" s="9"/>
      <c r="J124" s="15" t="str">
        <f t="shared" si="32"/>
        <v>96625</v>
      </c>
      <c r="K124" s="15" t="str">
        <f t="shared" si="33"/>
        <v>966366201</v>
      </c>
      <c r="L124" s="205">
        <f>SUMIF('1'!$A$3:$A$500,'TOTAL FEED'!$J124,'1'!$P$3:$P$1000)</f>
        <v>0</v>
      </c>
      <c r="M124" s="205">
        <f>SUMIF('2'!$A$3:$A$500,'TOTAL FEED'!$J124,'2'!$P$3:$P$1000)</f>
        <v>0</v>
      </c>
      <c r="N124" s="258">
        <f>SUMIF('3'!$A$3:$A$500,'TOTAL FEED'!$J124,'3'!$P$3:$P$1000)</f>
        <v>0</v>
      </c>
      <c r="O124" s="205">
        <f>SUMIF('4'!$A$3:$A$500,'TOTAL FEED'!$J124,'4'!$P$3:$P$1000)</f>
        <v>5500</v>
      </c>
      <c r="P124" s="205">
        <f>SUMIF('5'!$A$3:$A$500,'TOTAL FEED'!$J124,'5'!$P$3:$P$1000)</f>
        <v>5500</v>
      </c>
      <c r="Q124" s="205">
        <f>SUMIF('6'!$A$3:$A$500,'TOTAL FEED'!$J124,'6'!$P$3:$P$1000)</f>
        <v>0</v>
      </c>
      <c r="R124" s="205">
        <f>SUMIF('7'!$A$3:$A$500,'TOTAL FEED'!$J124,'7'!$P$3:$P$1000)</f>
        <v>0</v>
      </c>
      <c r="S124" s="205">
        <f>SUMIF('8'!$A$3:$A$500,'TOTAL FEED'!$J124,'8'!$P$3:$P$1000)</f>
        <v>10000</v>
      </c>
      <c r="T124" s="205">
        <f>SUMIF('9'!$A$3:$A$500,'TOTAL FEED'!$J124,'9'!$P$3:$P$1000)</f>
        <v>0</v>
      </c>
      <c r="U124" s="258">
        <f>SUMIF('10'!$A$3:$A$500,'TOTAL FEED'!$J124,'10'!$P$3:$P$1000)</f>
        <v>0</v>
      </c>
      <c r="V124" s="205">
        <f>SUMIF('11'!$A$3:$A$500,'TOTAL FEED'!$J124,'11'!$P$3:$P$1000)</f>
        <v>0</v>
      </c>
      <c r="W124" s="205">
        <f>SUMIF('12'!$A$3:$A$500,'TOTAL FEED'!$J124,'12'!$P$3:$P$1000)</f>
        <v>0</v>
      </c>
      <c r="X124" s="205">
        <f>SUMIF('13'!$A$3:$A$500,'TOTAL FEED'!$J124,'13'!$P$3:$P$1000)</f>
        <v>0</v>
      </c>
      <c r="Y124" s="272">
        <f>SUMIF('14'!$A$3:$A$500,'TOTAL FEED'!$J124,'14'!$P$3:$P$1000)</f>
        <v>11050</v>
      </c>
      <c r="Z124" s="205">
        <f>SUMIF('15'!$A$3:$A$500,'TOTAL FEED'!$J124,'15'!$P$3:$P$1000)</f>
        <v>0</v>
      </c>
      <c r="AA124" s="205">
        <f>SUMIF('16'!$A$3:$A$500,'TOTAL FEED'!$J124,'16'!$P$3:$P$1000)</f>
        <v>0</v>
      </c>
      <c r="AB124" s="258">
        <f>SUMIF('17'!$A$3:$A$500,'TOTAL FEED'!$J124,'17'!$P$3:$P$1000)</f>
        <v>0</v>
      </c>
      <c r="AC124" s="205">
        <f>SUMIF('18'!$A$3:$A$500,'TOTAL FEED'!$J124,'18'!$P$3:$P$1000)</f>
        <v>0</v>
      </c>
      <c r="AD124" s="205">
        <f>SUMIF('19'!$A$3:$A$500,'TOTAL FEED'!$J124,'19'!$P$3:$P$1000)</f>
        <v>0</v>
      </c>
      <c r="AE124" s="205">
        <f>SUMIF('20'!$A$3:$A$500,'TOTAL FEED'!$J124,'20'!$P$3:$P$1000)</f>
        <v>0</v>
      </c>
      <c r="AF124" s="205">
        <f>SUMIF('21'!$A$3:$A$500,'TOTAL FEED'!$J124,'21'!$P$3:$P$1000)</f>
        <v>0</v>
      </c>
      <c r="AG124" s="205">
        <f>SUMIF('22'!$A$3:$A$500,'TOTAL FEED'!$J124,'22'!$P$3:$P$1000)</f>
        <v>0</v>
      </c>
      <c r="AH124" s="205">
        <f>SUMIF('23'!$A$3:$A$500,'TOTAL FEED'!$J124,'23'!$P$3:$P$1000)</f>
        <v>0</v>
      </c>
      <c r="AI124" s="205">
        <f>SUMIF('24'!$A$3:$A$500,'TOTAL FEED'!$J124,'24'!$P$3:$P$1000)</f>
        <v>0</v>
      </c>
      <c r="AJ124" s="205">
        <f>SUMIF('25'!$A$3:$A$500,'TOTAL FEED'!$J124,'25'!$P$3:$P$1000)</f>
        <v>0</v>
      </c>
      <c r="AK124" s="205">
        <f>SUMIF('26'!$A$3:$A$500,'TOTAL FEED'!$J124,'26'!$P$3:$P$1000)</f>
        <v>0</v>
      </c>
      <c r="AL124" s="205">
        <f>SUMIF('27'!$A$3:$A$500,'TOTAL FEED'!$J124,'27'!$P$3:$P$1000)</f>
        <v>0</v>
      </c>
      <c r="AM124" s="205">
        <f>SUMIF('28'!$A$3:$A$500,'TOTAL FEED'!$J124,'28'!$P$3:$P$1000)</f>
        <v>0</v>
      </c>
      <c r="AN124" s="205">
        <f>SUMIF('29'!$A$3:$A$500,'TOTAL FEED'!$J124,'29'!$P$3:$P$1000)</f>
        <v>0</v>
      </c>
      <c r="AO124" s="205">
        <f>SUMIF('30'!$A$3:$A$500,'TOTAL FEED'!$J124,'30'!$P$3:$P$1000)</f>
        <v>0</v>
      </c>
      <c r="AP124" s="205">
        <f>SUMIF('31'!$A$3:$A$500,'TOTAL FEED'!$J124,'31'!$P$3:$P$1000)</f>
        <v>0</v>
      </c>
      <c r="AQ124" s="50">
        <f t="shared" si="30"/>
        <v>32050</v>
      </c>
      <c r="AR124">
        <v>1</v>
      </c>
      <c r="AS124">
        <v>8</v>
      </c>
      <c r="AT124">
        <f>SUMIF('PHAN LOAI'!$Q$5:$Q$410,K124,'PHAN LOAI'!$D$5:$D$410)</f>
        <v>32050</v>
      </c>
      <c r="AU124">
        <f>SUMIF('SAN LUONG'!$AL$4:$AL$311,K124,'SAN LUONG'!$AJ$4:$AJ$311)</f>
        <v>0</v>
      </c>
      <c r="AV124">
        <f t="shared" si="31"/>
        <v>32050</v>
      </c>
      <c r="AW124">
        <f>IF(COUNTIF('PHAN LOAI'!C:C, E124) &gt; 0, 1, 0)</f>
        <v>1</v>
      </c>
      <c r="AX124">
        <f>IF(COUNTIF('SAN LUONG'!D:D, E124) &gt; 0, 1, 0)</f>
        <v>1</v>
      </c>
    </row>
    <row r="125" spans="2:50" ht="15.75" x14ac:dyDescent="0.25">
      <c r="B125" s="17">
        <v>20</v>
      </c>
      <c r="C125" s="6">
        <v>967</v>
      </c>
      <c r="D125" s="6">
        <v>967</v>
      </c>
      <c r="E125" s="73" t="s">
        <v>308</v>
      </c>
      <c r="F125" s="7">
        <v>3.5</v>
      </c>
      <c r="G125" s="15">
        <v>25</v>
      </c>
      <c r="H125" s="4">
        <v>967</v>
      </c>
      <c r="I125" s="9"/>
      <c r="J125" s="15" t="str">
        <f t="shared" si="32"/>
        <v>96725</v>
      </c>
      <c r="K125" s="15" t="str">
        <f t="shared" si="33"/>
        <v>967367201</v>
      </c>
      <c r="L125" s="205">
        <f>SUMIF('1'!$A$3:$A$500,'TOTAL FEED'!$J125,'1'!$P$3:$P$1000)</f>
        <v>0</v>
      </c>
      <c r="M125" s="205">
        <f>SUMIF('2'!$A$3:$A$500,'TOTAL FEED'!$J125,'2'!$P$3:$P$1000)</f>
        <v>5500</v>
      </c>
      <c r="N125" s="258">
        <f>SUMIF('3'!$A$3:$A$500,'TOTAL FEED'!$J125,'3'!$P$3:$P$1000)</f>
        <v>0</v>
      </c>
      <c r="O125" s="205">
        <f>SUMIF('4'!$A$3:$A$500,'TOTAL FEED'!$J125,'4'!$P$3:$P$1000)</f>
        <v>0</v>
      </c>
      <c r="P125" s="205">
        <f>SUMIF('5'!$A$3:$A$500,'TOTAL FEED'!$J125,'5'!$P$3:$P$1000)</f>
        <v>0</v>
      </c>
      <c r="Q125" s="205">
        <f>SUMIF('6'!$A$3:$A$500,'TOTAL FEED'!$J125,'6'!$P$3:$P$1000)</f>
        <v>0</v>
      </c>
      <c r="R125" s="205">
        <f>SUMIF('7'!$A$3:$A$500,'TOTAL FEED'!$J125,'7'!$P$3:$P$1000)</f>
        <v>0</v>
      </c>
      <c r="S125" s="205">
        <f>SUMIF('8'!$A$3:$A$500,'TOTAL FEED'!$J125,'8'!$P$3:$P$1000)</f>
        <v>0</v>
      </c>
      <c r="T125" s="205">
        <f>SUMIF('9'!$A$3:$A$500,'TOTAL FEED'!$J125,'9'!$P$3:$P$1000)</f>
        <v>0</v>
      </c>
      <c r="U125" s="258">
        <f>SUMIF('10'!$A$3:$A$500,'TOTAL FEED'!$J125,'10'!$P$3:$P$1000)</f>
        <v>0</v>
      </c>
      <c r="V125" s="205">
        <f>SUMIF('11'!$A$3:$A$500,'TOTAL FEED'!$J125,'11'!$P$3:$P$1000)</f>
        <v>3550</v>
      </c>
      <c r="W125" s="205">
        <f>SUMIF('12'!$A$3:$A$500,'TOTAL FEED'!$J125,'12'!$P$3:$P$1000)</f>
        <v>0</v>
      </c>
      <c r="X125" s="205">
        <f>SUMIF('13'!$A$3:$A$500,'TOTAL FEED'!$J125,'13'!$P$3:$P$1000)</f>
        <v>0</v>
      </c>
      <c r="Y125" s="272">
        <f>SUMIF('14'!$A$3:$A$500,'TOTAL FEED'!$J125,'14'!$P$3:$P$1000)</f>
        <v>0</v>
      </c>
      <c r="Z125" s="205">
        <f>SUMIF('15'!$A$3:$A$500,'TOTAL FEED'!$J125,'15'!$P$3:$P$1000)</f>
        <v>4000</v>
      </c>
      <c r="AA125" s="205">
        <f>SUMIF('16'!$A$3:$A$500,'TOTAL FEED'!$J125,'16'!$P$3:$P$1000)</f>
        <v>0</v>
      </c>
      <c r="AB125" s="258">
        <f>SUMIF('17'!$A$3:$A$500,'TOTAL FEED'!$J125,'17'!$P$3:$P$1000)</f>
        <v>0</v>
      </c>
      <c r="AC125" s="205">
        <f>SUMIF('18'!$A$3:$A$500,'TOTAL FEED'!$J125,'18'!$P$3:$P$1000)</f>
        <v>0</v>
      </c>
      <c r="AD125" s="205">
        <f>SUMIF('19'!$A$3:$A$500,'TOTAL FEED'!$J125,'19'!$P$3:$P$1000)</f>
        <v>0</v>
      </c>
      <c r="AE125" s="205">
        <f>SUMIF('20'!$A$3:$A$500,'TOTAL FEED'!$J125,'20'!$P$3:$P$1000)</f>
        <v>0</v>
      </c>
      <c r="AF125" s="205">
        <f>SUMIF('21'!$A$3:$A$500,'TOTAL FEED'!$J125,'21'!$P$3:$P$1000)</f>
        <v>0</v>
      </c>
      <c r="AG125" s="205">
        <f>SUMIF('22'!$A$3:$A$500,'TOTAL FEED'!$J125,'22'!$P$3:$P$1000)</f>
        <v>0</v>
      </c>
      <c r="AH125" s="205">
        <f>SUMIF('23'!$A$3:$A$500,'TOTAL FEED'!$J125,'23'!$P$3:$P$1000)</f>
        <v>0</v>
      </c>
      <c r="AI125" s="205">
        <f>SUMIF('24'!$A$3:$A$500,'TOTAL FEED'!$J125,'24'!$P$3:$P$1000)</f>
        <v>0</v>
      </c>
      <c r="AJ125" s="205">
        <f>SUMIF('25'!$A$3:$A$500,'TOTAL FEED'!$J125,'25'!$P$3:$P$1000)</f>
        <v>0</v>
      </c>
      <c r="AK125" s="205">
        <f>SUMIF('26'!$A$3:$A$500,'TOTAL FEED'!$J125,'26'!$P$3:$P$1000)</f>
        <v>0</v>
      </c>
      <c r="AL125" s="205">
        <f>SUMIF('27'!$A$3:$A$500,'TOTAL FEED'!$J125,'27'!$P$3:$P$1000)</f>
        <v>0</v>
      </c>
      <c r="AM125" s="205">
        <f>SUMIF('28'!$A$3:$A$500,'TOTAL FEED'!$J125,'28'!$P$3:$P$1000)</f>
        <v>0</v>
      </c>
      <c r="AN125" s="205">
        <f>SUMIF('29'!$A$3:$A$500,'TOTAL FEED'!$J125,'29'!$P$3:$P$1000)</f>
        <v>0</v>
      </c>
      <c r="AO125" s="205">
        <f>SUMIF('30'!$A$3:$A$500,'TOTAL FEED'!$J125,'30'!$P$3:$P$1000)</f>
        <v>0</v>
      </c>
      <c r="AP125" s="205">
        <f>SUMIF('31'!$A$3:$A$500,'TOTAL FEED'!$J125,'31'!$P$3:$P$1000)</f>
        <v>0</v>
      </c>
      <c r="AQ125" s="50">
        <f t="shared" si="30"/>
        <v>13050</v>
      </c>
      <c r="AR125">
        <v>1</v>
      </c>
      <c r="AS125">
        <v>8</v>
      </c>
      <c r="AT125">
        <f>SUMIF('PHAN LOAI'!$Q$5:$Q$410,K125,'PHAN LOAI'!$D$5:$D$410)</f>
        <v>13050</v>
      </c>
      <c r="AU125">
        <f>SUMIF('SAN LUONG'!$AL$4:$AL$311,K125,'SAN LUONG'!$AJ$4:$AJ$311)</f>
        <v>0</v>
      </c>
      <c r="AV125">
        <f t="shared" si="31"/>
        <v>13050</v>
      </c>
      <c r="AW125">
        <f>IF(COUNTIF('PHAN LOAI'!C:C, E125) &gt; 0, 1, 0)</f>
        <v>1</v>
      </c>
      <c r="AX125">
        <f>IF(COUNTIF('SAN LUONG'!D:D, E125) &gt; 0, 1, 0)</f>
        <v>1</v>
      </c>
    </row>
    <row r="126" spans="2:50" ht="15.75" x14ac:dyDescent="0.25">
      <c r="B126" s="17">
        <v>21</v>
      </c>
      <c r="C126" s="6" t="s">
        <v>54</v>
      </c>
      <c r="D126" s="6" t="s">
        <v>54</v>
      </c>
      <c r="E126" s="73">
        <v>367101</v>
      </c>
      <c r="F126" s="7">
        <v>3.5</v>
      </c>
      <c r="G126" s="15">
        <v>25</v>
      </c>
      <c r="H126" s="4" t="s">
        <v>54</v>
      </c>
      <c r="I126" s="9"/>
      <c r="J126" s="15" t="str">
        <f t="shared" si="32"/>
        <v>967S25</v>
      </c>
      <c r="K126" s="15" t="str">
        <f t="shared" si="33"/>
        <v>967S367101</v>
      </c>
      <c r="L126" s="205">
        <f>SUMIF('1'!$A$3:$A$500,'TOTAL FEED'!$J126,'1'!$P$3:$P$1000)</f>
        <v>0</v>
      </c>
      <c r="M126" s="205">
        <f>SUMIF('2'!$A$3:$A$500,'TOTAL FEED'!$J126,'2'!$P$3:$P$1000)</f>
        <v>0</v>
      </c>
      <c r="N126" s="258">
        <f>SUMIF('3'!$A$3:$A$500,'TOTAL FEED'!$J126,'3'!$P$3:$P$1000)</f>
        <v>0</v>
      </c>
      <c r="O126" s="205">
        <f>SUMIF('4'!$A$3:$A$500,'TOTAL FEED'!$J126,'4'!$P$3:$P$1000)</f>
        <v>0</v>
      </c>
      <c r="P126" s="205">
        <f>SUMIF('5'!$A$3:$A$500,'TOTAL FEED'!$J126,'5'!$P$3:$P$1000)</f>
        <v>0</v>
      </c>
      <c r="Q126" s="205">
        <f>SUMIF('6'!$A$3:$A$500,'TOTAL FEED'!$J126,'6'!$P$3:$P$1000)</f>
        <v>0</v>
      </c>
      <c r="R126" s="205">
        <f>SUMIF('7'!$A$3:$A$500,'TOTAL FEED'!$J126,'7'!$P$3:$P$1000)</f>
        <v>0</v>
      </c>
      <c r="S126" s="205">
        <f>SUMIF('8'!$A$3:$A$500,'TOTAL FEED'!$J126,'8'!$P$3:$P$1000)</f>
        <v>5450</v>
      </c>
      <c r="T126" s="205">
        <f>SUMIF('9'!$A$3:$A$500,'TOTAL FEED'!$J126,'9'!$P$3:$P$1000)</f>
        <v>0</v>
      </c>
      <c r="U126" s="258">
        <f>SUMIF('10'!$A$3:$A$500,'TOTAL FEED'!$J126,'10'!$P$3:$P$1000)</f>
        <v>0</v>
      </c>
      <c r="V126" s="205">
        <f>SUMIF('11'!$A$3:$A$500,'TOTAL FEED'!$J126,'11'!$P$3:$P$1000)</f>
        <v>0</v>
      </c>
      <c r="W126" s="205">
        <f>SUMIF('12'!$A$3:$A$500,'TOTAL FEED'!$J126,'12'!$P$3:$P$1000)</f>
        <v>0</v>
      </c>
      <c r="X126" s="205">
        <f>SUMIF('13'!$A$3:$A$500,'TOTAL FEED'!$J126,'13'!$P$3:$P$1000)</f>
        <v>2800</v>
      </c>
      <c r="Y126" s="272">
        <f>SUMIF('14'!$A$3:$A$500,'TOTAL FEED'!$J126,'14'!$P$3:$P$1000)</f>
        <v>0</v>
      </c>
      <c r="Z126" s="205">
        <f>SUMIF('15'!$A$3:$A$500,'TOTAL FEED'!$J126,'15'!$P$3:$P$1000)</f>
        <v>0</v>
      </c>
      <c r="AA126" s="205">
        <f>SUMIF('16'!$A$3:$A$500,'TOTAL FEED'!$J126,'16'!$P$3:$P$1000)</f>
        <v>0</v>
      </c>
      <c r="AB126" s="258">
        <f>SUMIF('17'!$A$3:$A$500,'TOTAL FEED'!$J126,'17'!$P$3:$P$1000)</f>
        <v>0</v>
      </c>
      <c r="AC126" s="205">
        <f>SUMIF('18'!$A$3:$A$500,'TOTAL FEED'!$J126,'18'!$P$3:$P$1000)</f>
        <v>0</v>
      </c>
      <c r="AD126" s="205">
        <f>SUMIF('19'!$A$3:$A$500,'TOTAL FEED'!$J126,'19'!$P$3:$P$1000)</f>
        <v>0</v>
      </c>
      <c r="AE126" s="205">
        <f>SUMIF('20'!$A$3:$A$500,'TOTAL FEED'!$J126,'20'!$P$3:$P$1000)</f>
        <v>0</v>
      </c>
      <c r="AF126" s="205">
        <f>SUMIF('21'!$A$3:$A$500,'TOTAL FEED'!$J126,'21'!$P$3:$P$1000)</f>
        <v>0</v>
      </c>
      <c r="AG126" s="205">
        <f>SUMIF('22'!$A$3:$A$500,'TOTAL FEED'!$J126,'22'!$P$3:$P$1000)</f>
        <v>0</v>
      </c>
      <c r="AH126" s="205">
        <f>SUMIF('23'!$A$3:$A$500,'TOTAL FEED'!$J126,'23'!$P$3:$P$1000)</f>
        <v>0</v>
      </c>
      <c r="AI126" s="205">
        <f>SUMIF('24'!$A$3:$A$500,'TOTAL FEED'!$J126,'24'!$P$3:$P$1000)</f>
        <v>0</v>
      </c>
      <c r="AJ126" s="205">
        <f>SUMIF('25'!$A$3:$A$500,'TOTAL FEED'!$J126,'25'!$P$3:$P$1000)</f>
        <v>0</v>
      </c>
      <c r="AK126" s="205">
        <f>SUMIF('26'!$A$3:$A$500,'TOTAL FEED'!$J126,'26'!$P$3:$P$1000)</f>
        <v>0</v>
      </c>
      <c r="AL126" s="205">
        <f>SUMIF('27'!$A$3:$A$500,'TOTAL FEED'!$J126,'27'!$P$3:$P$1000)</f>
        <v>0</v>
      </c>
      <c r="AM126" s="205">
        <f>SUMIF('28'!$A$3:$A$500,'TOTAL FEED'!$J126,'28'!$P$3:$P$1000)</f>
        <v>0</v>
      </c>
      <c r="AN126" s="205">
        <f>SUMIF('29'!$A$3:$A$500,'TOTAL FEED'!$J126,'29'!$P$3:$P$1000)</f>
        <v>0</v>
      </c>
      <c r="AO126" s="205">
        <f>SUMIF('30'!$A$3:$A$500,'TOTAL FEED'!$J126,'30'!$P$3:$P$1000)</f>
        <v>0</v>
      </c>
      <c r="AP126" s="205">
        <f>SUMIF('31'!$A$3:$A$500,'TOTAL FEED'!$J126,'31'!$P$3:$P$1000)</f>
        <v>0</v>
      </c>
      <c r="AQ126" s="50">
        <f t="shared" si="30"/>
        <v>8250</v>
      </c>
      <c r="AR126">
        <v>1</v>
      </c>
      <c r="AS126">
        <v>8</v>
      </c>
      <c r="AT126">
        <f>SUMIF('PHAN LOAI'!$Q$5:$Q$410,K126,'PHAN LOAI'!$D$5:$D$410)</f>
        <v>8250</v>
      </c>
      <c r="AU126">
        <f>SUMIF('SAN LUONG'!$AL$4:$AL$311,K126,'SAN LUONG'!$AJ$4:$AJ$311)</f>
        <v>0</v>
      </c>
      <c r="AV126">
        <f t="shared" si="31"/>
        <v>8250</v>
      </c>
      <c r="AW126">
        <f>IF(COUNTIF('PHAN LOAI'!C:C, E126) &gt; 0, 1, 0)</f>
        <v>1</v>
      </c>
      <c r="AX126">
        <f>IF(COUNTIF('SAN LUONG'!D:D, E126) &gt; 0, 1, 0)</f>
        <v>1</v>
      </c>
    </row>
    <row r="127" spans="2:50" ht="15.75" x14ac:dyDescent="0.25">
      <c r="B127" s="17">
        <v>22</v>
      </c>
      <c r="C127" s="6" t="s">
        <v>55</v>
      </c>
      <c r="D127" s="6" t="s">
        <v>55</v>
      </c>
      <c r="E127" s="73">
        <v>433011</v>
      </c>
      <c r="F127" s="7">
        <v>3.5</v>
      </c>
      <c r="G127" s="15">
        <v>25</v>
      </c>
      <c r="H127" s="4" t="s">
        <v>55</v>
      </c>
      <c r="I127" s="9"/>
      <c r="J127" s="15" t="str">
        <f t="shared" si="32"/>
        <v>985S25</v>
      </c>
      <c r="K127" s="15" t="str">
        <f t="shared" si="33"/>
        <v>985S433011</v>
      </c>
      <c r="L127" s="205">
        <f>SUMIF('1'!$A$3:$A$500,'TOTAL FEED'!$J127,'1'!$P$3:$P$1000)</f>
        <v>0</v>
      </c>
      <c r="M127" s="205">
        <f>SUMIF('2'!$A$3:$A$500,'TOTAL FEED'!$J127,'2'!$P$3:$P$1000)</f>
        <v>0</v>
      </c>
      <c r="N127" s="258">
        <f>SUMIF('3'!$A$3:$A$500,'TOTAL FEED'!$J127,'3'!$P$3:$P$1000)</f>
        <v>0</v>
      </c>
      <c r="O127" s="205">
        <f>SUMIF('4'!$A$3:$A$500,'TOTAL FEED'!$J127,'4'!$P$3:$P$1000)</f>
        <v>0</v>
      </c>
      <c r="P127" s="205">
        <f>SUMIF('5'!$A$3:$A$500,'TOTAL FEED'!$J127,'5'!$P$3:$P$1000)</f>
        <v>0</v>
      </c>
      <c r="Q127" s="205">
        <f>SUMIF('6'!$A$3:$A$500,'TOTAL FEED'!$J127,'6'!$P$3:$P$1000)</f>
        <v>0</v>
      </c>
      <c r="R127" s="205">
        <f>SUMIF('7'!$A$3:$A$500,'TOTAL FEED'!$J127,'7'!$P$3:$P$1000)</f>
        <v>0</v>
      </c>
      <c r="S127" s="205">
        <f>SUMIF('8'!$A$3:$A$500,'TOTAL FEED'!$J127,'8'!$P$3:$P$1000)</f>
        <v>0</v>
      </c>
      <c r="T127" s="205">
        <f>SUMIF('9'!$A$3:$A$500,'TOTAL FEED'!$J127,'9'!$P$3:$P$1000)</f>
        <v>0</v>
      </c>
      <c r="U127" s="205">
        <f>SUMIF('10'!$A$3:$A$500,'TOTAL FEED'!$J127,'10'!$P$3:$P$1000)</f>
        <v>0</v>
      </c>
      <c r="V127" s="205">
        <f>SUMIF('11'!$A$3:$A$500,'TOTAL FEED'!$J127,'11'!$P$3:$P$1000)</f>
        <v>0</v>
      </c>
      <c r="W127" s="205">
        <f>SUMIF('12'!$A$3:$A$500,'TOTAL FEED'!$J127,'12'!$P$3:$P$1000)</f>
        <v>0</v>
      </c>
      <c r="X127" s="205">
        <f>SUMIF('13'!$A$3:$A$500,'TOTAL FEED'!$J127,'13'!$P$3:$P$1000)</f>
        <v>0</v>
      </c>
      <c r="Y127" s="272">
        <f>SUMIF('14'!$A$3:$A$500,'TOTAL FEED'!$J127,'14'!$P$3:$P$1000)</f>
        <v>0</v>
      </c>
      <c r="Z127" s="205">
        <f>SUMIF('15'!$A$3:$A$500,'TOTAL FEED'!$J127,'15'!$P$3:$P$1000)</f>
        <v>0</v>
      </c>
      <c r="AA127" s="205">
        <f>SUMIF('16'!$A$3:$A$500,'TOTAL FEED'!$J127,'16'!$P$3:$P$1000)</f>
        <v>0</v>
      </c>
      <c r="AB127" s="205">
        <f>SUMIF('17'!$A$3:$A$500,'TOTAL FEED'!$J127,'17'!$P$3:$P$1000)</f>
        <v>0</v>
      </c>
      <c r="AC127" s="205">
        <f>SUMIF('18'!$A$3:$A$500,'TOTAL FEED'!$J127,'18'!$P$3:$P$1000)</f>
        <v>0</v>
      </c>
      <c r="AD127" s="205">
        <f>SUMIF('19'!$A$3:$A$500,'TOTAL FEED'!$J127,'19'!$P$3:$P$1000)</f>
        <v>0</v>
      </c>
      <c r="AE127" s="205">
        <f>SUMIF('20'!$A$3:$A$500,'TOTAL FEED'!$J127,'20'!$P$3:$P$1000)</f>
        <v>0</v>
      </c>
      <c r="AF127" s="205">
        <f>SUMIF('21'!$A$3:$A$500,'TOTAL FEED'!$J127,'21'!$P$3:$P$1000)</f>
        <v>0</v>
      </c>
      <c r="AG127" s="205">
        <f>SUMIF('22'!$A$3:$A$500,'TOTAL FEED'!$J127,'22'!$P$3:$P$1000)</f>
        <v>0</v>
      </c>
      <c r="AH127" s="205">
        <f>SUMIF('23'!$A$3:$A$500,'TOTAL FEED'!$J127,'23'!$P$3:$P$1000)</f>
        <v>0</v>
      </c>
      <c r="AI127" s="205">
        <f>SUMIF('24'!$A$3:$A$500,'TOTAL FEED'!$J127,'24'!$P$3:$P$1000)</f>
        <v>0</v>
      </c>
      <c r="AJ127" s="205">
        <f>SUMIF('25'!$A$3:$A$500,'TOTAL FEED'!$J127,'25'!$P$3:$P$1000)</f>
        <v>0</v>
      </c>
      <c r="AK127" s="205">
        <f>SUMIF('26'!$A$3:$A$500,'TOTAL FEED'!$J127,'26'!$P$3:$P$1000)</f>
        <v>0</v>
      </c>
      <c r="AL127" s="205">
        <f>SUMIF('27'!$A$3:$A$500,'TOTAL FEED'!$J127,'27'!$P$3:$P$1000)</f>
        <v>0</v>
      </c>
      <c r="AM127" s="205">
        <f>SUMIF('28'!$A$3:$A$500,'TOTAL FEED'!$J127,'28'!$P$3:$P$1000)</f>
        <v>0</v>
      </c>
      <c r="AN127" s="205">
        <f>SUMIF('29'!$A$3:$A$500,'TOTAL FEED'!$J127,'29'!$P$3:$P$1000)</f>
        <v>0</v>
      </c>
      <c r="AO127" s="205">
        <f>SUMIF('30'!$A$3:$A$500,'TOTAL FEED'!$J127,'30'!$P$3:$P$1000)</f>
        <v>0</v>
      </c>
      <c r="AP127" s="205">
        <f>SUMIF('31'!$A$3:$A$500,'TOTAL FEED'!$J127,'31'!$P$3:$P$1000)</f>
        <v>0</v>
      </c>
      <c r="AQ127" s="50">
        <f t="shared" si="30"/>
        <v>0</v>
      </c>
      <c r="AS127">
        <v>8</v>
      </c>
      <c r="AT127">
        <f>SUMIF('PHAN LOAI'!$Q$5:$Q$410,K127,'PHAN LOAI'!$D$5:$D$410)</f>
        <v>0</v>
      </c>
      <c r="AU127">
        <f>SUMIF('SAN LUONG'!$AL$4:$AL$311,K127,'SAN LUONG'!$AJ$4:$AJ$311)</f>
        <v>0</v>
      </c>
      <c r="AV127">
        <f t="shared" si="31"/>
        <v>0</v>
      </c>
      <c r="AW127">
        <f>IF(COUNTIF('PHAN LOAI'!C:C, E127) &gt; 0, 1, 0)</f>
        <v>1</v>
      </c>
      <c r="AX127">
        <f>IF(COUNTIF('SAN LUONG'!D:D, E127) &gt; 0, 1, 0)</f>
        <v>1</v>
      </c>
    </row>
    <row r="128" spans="2:50" ht="15.75" x14ac:dyDescent="0.25">
      <c r="B128" s="17"/>
      <c r="C128" s="6">
        <v>995</v>
      </c>
      <c r="D128" s="6">
        <v>995</v>
      </c>
      <c r="E128" s="73">
        <v>423001</v>
      </c>
      <c r="F128" s="7">
        <v>3.5</v>
      </c>
      <c r="G128" s="15">
        <v>25</v>
      </c>
      <c r="H128" s="4">
        <v>995</v>
      </c>
      <c r="I128" s="9"/>
      <c r="J128" s="15" t="str">
        <f t="shared" si="32"/>
        <v>99525</v>
      </c>
      <c r="K128" s="15" t="str">
        <f t="shared" si="33"/>
        <v>995423001</v>
      </c>
      <c r="L128" s="205">
        <f>SUMIF('1'!$A$3:$A$500,'TOTAL FEED'!$J128,'1'!$P$3:$P$1000)</f>
        <v>0</v>
      </c>
      <c r="M128" s="205">
        <f>SUMIF('2'!$A$3:$A$500,'TOTAL FEED'!$J128,'2'!$P$3:$P$1000)</f>
        <v>0</v>
      </c>
      <c r="N128" s="258">
        <f>SUMIF('3'!$A$3:$A$500,'TOTAL FEED'!$J128,'3'!$P$3:$P$1000)</f>
        <v>0</v>
      </c>
      <c r="O128" s="205">
        <f>SUMIF('4'!$A$3:$A$500,'TOTAL FEED'!$J128,'4'!$P$3:$P$1000)</f>
        <v>0</v>
      </c>
      <c r="P128" s="205">
        <f>SUMIF('5'!$A$3:$A$500,'TOTAL FEED'!$J128,'5'!$P$3:$P$1000)</f>
        <v>0</v>
      </c>
      <c r="Q128" s="205">
        <f>SUMIF('6'!$A$3:$A$500,'TOTAL FEED'!$J128,'6'!$P$3:$P$1000)</f>
        <v>0</v>
      </c>
      <c r="R128" s="205">
        <f>SUMIF('7'!$A$3:$A$500,'TOTAL FEED'!$J128,'7'!$P$3:$P$1000)</f>
        <v>0</v>
      </c>
      <c r="S128" s="205">
        <f>SUMIF('8'!$A$3:$A$500,'TOTAL FEED'!$J128,'8'!$P$3:$P$1000)</f>
        <v>0</v>
      </c>
      <c r="T128" s="205">
        <f>SUMIF('9'!$A$3:$A$500,'TOTAL FEED'!$J128,'9'!$P$3:$P$1000)</f>
        <v>0</v>
      </c>
      <c r="U128" s="205">
        <f>SUMIF('10'!$A$3:$A$500,'TOTAL FEED'!$J128,'10'!$P$3:$P$1000)</f>
        <v>0</v>
      </c>
      <c r="V128" s="205">
        <f>SUMIF('11'!$A$3:$A$500,'TOTAL FEED'!$J128,'11'!$P$3:$P$1000)</f>
        <v>0</v>
      </c>
      <c r="W128" s="205">
        <f>SUMIF('12'!$A$3:$A$500,'TOTAL FEED'!$J128,'12'!$P$3:$P$1000)</f>
        <v>0</v>
      </c>
      <c r="X128" s="205">
        <f>SUMIF('13'!$A$3:$A$500,'TOTAL FEED'!$J128,'13'!$P$3:$P$1000)</f>
        <v>0</v>
      </c>
      <c r="Y128" s="272">
        <f>SUMIF('14'!$A$3:$A$500,'TOTAL FEED'!$J128,'14'!$P$3:$P$1000)</f>
        <v>0</v>
      </c>
      <c r="Z128" s="205">
        <f>SUMIF('15'!$A$3:$A$500,'TOTAL FEED'!$J128,'15'!$P$3:$P$1000)</f>
        <v>0</v>
      </c>
      <c r="AA128" s="205">
        <f>SUMIF('16'!$A$3:$A$500,'TOTAL FEED'!$J128,'16'!$P$3:$P$1000)</f>
        <v>0</v>
      </c>
      <c r="AB128" s="205">
        <f>SUMIF('17'!$A$3:$A$500,'TOTAL FEED'!$J128,'17'!$P$3:$P$1000)</f>
        <v>0</v>
      </c>
      <c r="AC128" s="205">
        <f>SUMIF('18'!$A$3:$A$500,'TOTAL FEED'!$J128,'18'!$P$3:$P$1000)</f>
        <v>0</v>
      </c>
      <c r="AD128" s="205">
        <f>SUMIF('19'!$A$3:$A$500,'TOTAL FEED'!$J128,'19'!$P$3:$P$1000)</f>
        <v>0</v>
      </c>
      <c r="AE128" s="205">
        <f>SUMIF('20'!$A$3:$A$500,'TOTAL FEED'!$J128,'20'!$P$3:$P$1000)</f>
        <v>0</v>
      </c>
      <c r="AF128" s="205">
        <f>SUMIF('21'!$A$3:$A$500,'TOTAL FEED'!$J128,'21'!$P$3:$P$1000)</f>
        <v>0</v>
      </c>
      <c r="AG128" s="205">
        <f>SUMIF('22'!$A$3:$A$500,'TOTAL FEED'!$J128,'22'!$P$3:$P$1000)</f>
        <v>0</v>
      </c>
      <c r="AH128" s="205">
        <f>SUMIF('23'!$A$3:$A$500,'TOTAL FEED'!$J128,'23'!$P$3:$P$1000)</f>
        <v>0</v>
      </c>
      <c r="AI128" s="205">
        <f>SUMIF('24'!$A$3:$A$500,'TOTAL FEED'!$J128,'24'!$P$3:$P$1000)</f>
        <v>0</v>
      </c>
      <c r="AJ128" s="205">
        <f>SUMIF('25'!$A$3:$A$500,'TOTAL FEED'!$J128,'25'!$P$3:$P$1000)</f>
        <v>0</v>
      </c>
      <c r="AK128" s="205">
        <f>SUMIF('26'!$A$3:$A$500,'TOTAL FEED'!$J128,'26'!$P$3:$P$1000)</f>
        <v>0</v>
      </c>
      <c r="AL128" s="205">
        <f>SUMIF('27'!$A$3:$A$500,'TOTAL FEED'!$J128,'27'!$P$3:$P$1000)</f>
        <v>0</v>
      </c>
      <c r="AM128" s="205">
        <f>SUMIF('28'!$A$3:$A$500,'TOTAL FEED'!$J128,'28'!$P$3:$P$1000)</f>
        <v>0</v>
      </c>
      <c r="AN128" s="205">
        <f>SUMIF('29'!$A$3:$A$500,'TOTAL FEED'!$J128,'29'!$P$3:$P$1000)</f>
        <v>0</v>
      </c>
      <c r="AO128" s="205">
        <f>SUMIF('30'!$A$3:$A$500,'TOTAL FEED'!$J128,'30'!$P$3:$P$1000)</f>
        <v>0</v>
      </c>
      <c r="AP128" s="205">
        <f>SUMIF('31'!$A$3:$A$500,'TOTAL FEED'!$J128,'31'!$P$3:$P$1000)</f>
        <v>0</v>
      </c>
      <c r="AQ128" s="50">
        <f t="shared" si="30"/>
        <v>0</v>
      </c>
      <c r="AS128">
        <v>8</v>
      </c>
      <c r="AT128">
        <f>SUMIF('PHAN LOAI'!$Q$5:$Q$410,K128,'PHAN LOAI'!$D$5:$D$410)</f>
        <v>0</v>
      </c>
      <c r="AU128">
        <f>SUMIF('SAN LUONG'!$AL$4:$AL$311,K128,'SAN LUONG'!$AJ$4:$AJ$311)</f>
        <v>0</v>
      </c>
      <c r="AV128">
        <f t="shared" si="31"/>
        <v>0</v>
      </c>
      <c r="AW128">
        <f>IF(COUNTIF('PHAN LOAI'!C:C, E128) &gt; 0, 1, 0)</f>
        <v>1</v>
      </c>
      <c r="AX128">
        <f>IF(COUNTIF('SAN LUONG'!D:D, E128) &gt; 0, 1, 0)</f>
        <v>1</v>
      </c>
    </row>
    <row r="129" spans="2:50" ht="15.75" x14ac:dyDescent="0.25">
      <c r="B129" s="17"/>
      <c r="C129" s="6">
        <v>996</v>
      </c>
      <c r="D129" s="6">
        <v>996</v>
      </c>
      <c r="E129" s="73">
        <v>424001</v>
      </c>
      <c r="F129" s="7">
        <v>3.5</v>
      </c>
      <c r="G129" s="15">
        <v>25</v>
      </c>
      <c r="H129" s="4">
        <v>996</v>
      </c>
      <c r="I129" s="9"/>
      <c r="J129" s="15" t="str">
        <f t="shared" si="32"/>
        <v>99625</v>
      </c>
      <c r="K129" s="15" t="str">
        <f t="shared" si="33"/>
        <v>996424001</v>
      </c>
      <c r="L129" s="205">
        <f>SUMIF('1'!$A$3:$A$500,'TOTAL FEED'!$J129,'1'!$P$3:$P$1000)</f>
        <v>0</v>
      </c>
      <c r="M129" s="205">
        <f>SUMIF('2'!$A$3:$A$500,'TOTAL FEED'!$J129,'2'!$P$3:$P$1000)</f>
        <v>0</v>
      </c>
      <c r="N129" s="258">
        <f>SUMIF('3'!$A$3:$A$500,'TOTAL FEED'!$J129,'3'!$P$3:$P$1000)</f>
        <v>0</v>
      </c>
      <c r="O129" s="205">
        <f>SUMIF('4'!$A$3:$A$500,'TOTAL FEED'!$J129,'4'!$P$3:$P$1000)</f>
        <v>0</v>
      </c>
      <c r="P129" s="205">
        <f>SUMIF('5'!$A$3:$A$500,'TOTAL FEED'!$J129,'5'!$P$3:$P$1000)</f>
        <v>0</v>
      </c>
      <c r="Q129" s="205">
        <f>SUMIF('6'!$A$3:$A$500,'TOTAL FEED'!$J129,'6'!$P$3:$P$1000)</f>
        <v>0</v>
      </c>
      <c r="R129" s="205">
        <f>SUMIF('7'!$A$3:$A$500,'TOTAL FEED'!$J129,'7'!$P$3:$P$1000)</f>
        <v>0</v>
      </c>
      <c r="S129" s="205">
        <f>SUMIF('8'!$A$3:$A$500,'TOTAL FEED'!$J129,'8'!$P$3:$P$1000)</f>
        <v>0</v>
      </c>
      <c r="T129" s="205">
        <f>SUMIF('9'!$A$3:$A$500,'TOTAL FEED'!$J129,'9'!$P$3:$P$1000)</f>
        <v>0</v>
      </c>
      <c r="U129" s="205">
        <f>SUMIF('10'!$A$3:$A$500,'TOTAL FEED'!$J129,'10'!$P$3:$P$1000)</f>
        <v>0</v>
      </c>
      <c r="V129" s="205">
        <f>SUMIF('11'!$A$3:$A$500,'TOTAL FEED'!$J129,'11'!$P$3:$P$1000)</f>
        <v>0</v>
      </c>
      <c r="W129" s="205">
        <f>SUMIF('12'!$A$3:$A$500,'TOTAL FEED'!$J129,'12'!$P$3:$P$1000)</f>
        <v>0</v>
      </c>
      <c r="X129" s="205">
        <f>SUMIF('13'!$A$3:$A$500,'TOTAL FEED'!$J129,'13'!$P$3:$P$1000)</f>
        <v>0</v>
      </c>
      <c r="Y129" s="272">
        <f>SUMIF('14'!$A$3:$A$500,'TOTAL FEED'!$J129,'14'!$P$3:$P$1000)</f>
        <v>0</v>
      </c>
      <c r="Z129" s="205">
        <f>SUMIF('15'!$A$3:$A$500,'TOTAL FEED'!$J129,'15'!$P$3:$P$1000)</f>
        <v>0</v>
      </c>
      <c r="AA129" s="205">
        <f>SUMIF('16'!$A$3:$A$500,'TOTAL FEED'!$J129,'16'!$P$3:$P$1000)</f>
        <v>0</v>
      </c>
      <c r="AB129" s="205">
        <f>SUMIF('17'!$A$3:$A$500,'TOTAL FEED'!$J129,'17'!$P$3:$P$1000)</f>
        <v>0</v>
      </c>
      <c r="AC129" s="205">
        <f>SUMIF('18'!$A$3:$A$500,'TOTAL FEED'!$J129,'18'!$P$3:$P$1000)</f>
        <v>0</v>
      </c>
      <c r="AD129" s="205">
        <f>SUMIF('19'!$A$3:$A$500,'TOTAL FEED'!$J129,'19'!$P$3:$P$1000)</f>
        <v>0</v>
      </c>
      <c r="AE129" s="205">
        <f>SUMIF('20'!$A$3:$A$500,'TOTAL FEED'!$J129,'20'!$P$3:$P$1000)</f>
        <v>0</v>
      </c>
      <c r="AF129" s="205">
        <f>SUMIF('21'!$A$3:$A$500,'TOTAL FEED'!$J129,'21'!$P$3:$P$1000)</f>
        <v>0</v>
      </c>
      <c r="AG129" s="205">
        <f>SUMIF('22'!$A$3:$A$500,'TOTAL FEED'!$J129,'22'!$P$3:$P$1000)</f>
        <v>0</v>
      </c>
      <c r="AH129" s="205">
        <f>SUMIF('23'!$A$3:$A$500,'TOTAL FEED'!$J129,'23'!$P$3:$P$1000)</f>
        <v>0</v>
      </c>
      <c r="AI129" s="205">
        <f>SUMIF('24'!$A$3:$A$500,'TOTAL FEED'!$J129,'24'!$P$3:$P$1000)</f>
        <v>0</v>
      </c>
      <c r="AJ129" s="205">
        <f>SUMIF('25'!$A$3:$A$500,'TOTAL FEED'!$J129,'25'!$P$3:$P$1000)</f>
        <v>0</v>
      </c>
      <c r="AK129" s="205">
        <f>SUMIF('26'!$A$3:$A$500,'TOTAL FEED'!$J129,'26'!$P$3:$P$1000)</f>
        <v>0</v>
      </c>
      <c r="AL129" s="205">
        <f>SUMIF('27'!$A$3:$A$500,'TOTAL FEED'!$J129,'27'!$P$3:$P$1000)</f>
        <v>0</v>
      </c>
      <c r="AM129" s="205">
        <f>SUMIF('28'!$A$3:$A$500,'TOTAL FEED'!$J129,'28'!$P$3:$P$1000)</f>
        <v>0</v>
      </c>
      <c r="AN129" s="205">
        <f>SUMIF('29'!$A$3:$A$500,'TOTAL FEED'!$J129,'29'!$P$3:$P$1000)</f>
        <v>0</v>
      </c>
      <c r="AO129" s="205">
        <f>SUMIF('30'!$A$3:$A$500,'TOTAL FEED'!$J129,'30'!$P$3:$P$1000)</f>
        <v>0</v>
      </c>
      <c r="AP129" s="205">
        <f>SUMIF('31'!$A$3:$A$500,'TOTAL FEED'!$J129,'31'!$P$3:$P$1000)</f>
        <v>0</v>
      </c>
      <c r="AQ129" s="50">
        <f t="shared" si="30"/>
        <v>0</v>
      </c>
      <c r="AS129">
        <v>8</v>
      </c>
      <c r="AT129">
        <f>SUMIF('PHAN LOAI'!$Q$5:$Q$410,K129,'PHAN LOAI'!$D$5:$D$410)</f>
        <v>0</v>
      </c>
      <c r="AU129">
        <f>SUMIF('SAN LUONG'!$AL$4:$AL$311,K129,'SAN LUONG'!$AJ$4:$AJ$311)</f>
        <v>0</v>
      </c>
      <c r="AV129">
        <f t="shared" si="31"/>
        <v>0</v>
      </c>
      <c r="AW129">
        <f>IF(COUNTIF('PHAN LOAI'!C:C, E129) &gt; 0, 1, 0)</f>
        <v>1</v>
      </c>
      <c r="AX129">
        <f>IF(COUNTIF('SAN LUONG'!D:D, E129) &gt; 0, 1, 0)</f>
        <v>1</v>
      </c>
    </row>
    <row r="130" spans="2:50" ht="15.75" x14ac:dyDescent="0.25">
      <c r="B130" s="17">
        <v>23</v>
      </c>
      <c r="C130" s="6">
        <v>984</v>
      </c>
      <c r="D130" s="6">
        <v>984</v>
      </c>
      <c r="E130" s="73" t="s">
        <v>310</v>
      </c>
      <c r="F130" s="15">
        <v>3.5</v>
      </c>
      <c r="G130" s="15">
        <v>25</v>
      </c>
      <c r="H130" s="4">
        <v>984</v>
      </c>
      <c r="I130" s="9"/>
      <c r="J130" s="15" t="str">
        <f t="shared" si="32"/>
        <v>98425</v>
      </c>
      <c r="K130" s="15" t="str">
        <f t="shared" si="33"/>
        <v>984433001</v>
      </c>
      <c r="L130" s="205">
        <f>SUMIF('1'!$A$3:$A$500,'TOTAL FEED'!$J130,'1'!$P$3:$P$1000)</f>
        <v>0</v>
      </c>
      <c r="M130" s="205">
        <f>SUMIF('2'!$A$3:$A$500,'TOTAL FEED'!$J130,'2'!$P$3:$P$1000)</f>
        <v>0</v>
      </c>
      <c r="N130" s="258">
        <f>SUMIF('3'!$A$3:$A$500,'TOTAL FEED'!$J130,'3'!$P$3:$P$1000)</f>
        <v>0</v>
      </c>
      <c r="O130" s="205">
        <f>SUMIF('4'!$A$3:$A$500,'TOTAL FEED'!$J130,'4'!$P$3:$P$1000)</f>
        <v>0</v>
      </c>
      <c r="P130" s="205">
        <f>SUMIF('5'!$A$3:$A$500,'TOTAL FEED'!$J130,'5'!$P$3:$P$1000)</f>
        <v>0</v>
      </c>
      <c r="Q130" s="205">
        <f>SUMIF('6'!$A$3:$A$500,'TOTAL FEED'!$J130,'6'!$P$3:$P$1000)</f>
        <v>0</v>
      </c>
      <c r="R130" s="205">
        <f>SUMIF('7'!$A$3:$A$500,'TOTAL FEED'!$J130,'7'!$P$3:$P$1000)</f>
        <v>0</v>
      </c>
      <c r="S130" s="205">
        <f>SUMIF('8'!$A$3:$A$500,'TOTAL FEED'!$J130,'8'!$P$3:$P$1000)</f>
        <v>0</v>
      </c>
      <c r="T130" s="205">
        <f>SUMIF('9'!$A$3:$A$500,'TOTAL FEED'!$J130,'9'!$P$3:$P$1000)</f>
        <v>5025</v>
      </c>
      <c r="U130" s="258">
        <f>SUMIF('10'!$A$3:$A$500,'TOTAL FEED'!$J130,'10'!$P$3:$P$1000)</f>
        <v>0</v>
      </c>
      <c r="V130" s="205">
        <f>SUMIF('11'!$A$3:$A$500,'TOTAL FEED'!$J130,'11'!$P$3:$P$1000)</f>
        <v>0</v>
      </c>
      <c r="W130" s="205">
        <f>SUMIF('12'!$A$3:$A$500,'TOTAL FEED'!$J130,'12'!$P$3:$P$1000)</f>
        <v>0</v>
      </c>
      <c r="X130" s="205">
        <f>SUMIF('13'!$A$3:$A$500,'TOTAL FEED'!$J130,'13'!$P$3:$P$1000)</f>
        <v>0</v>
      </c>
      <c r="Y130" s="272">
        <f>SUMIF('14'!$A$3:$A$500,'TOTAL FEED'!$J130,'14'!$P$3:$P$1000)</f>
        <v>0</v>
      </c>
      <c r="Z130" s="205">
        <f>SUMIF('15'!$A$3:$A$500,'TOTAL FEED'!$J130,'15'!$P$3:$P$1000)</f>
        <v>0</v>
      </c>
      <c r="AA130" s="205">
        <f>SUMIF('16'!$A$3:$A$500,'TOTAL FEED'!$J130,'16'!$P$3:$P$1000)</f>
        <v>0</v>
      </c>
      <c r="AB130" s="258">
        <f>SUMIF('17'!$A$3:$A$500,'TOTAL FEED'!$J130,'17'!$P$3:$P$1000)</f>
        <v>0</v>
      </c>
      <c r="AC130" s="205">
        <f>SUMIF('18'!$A$3:$A$500,'TOTAL FEED'!$J130,'18'!$P$3:$P$1000)</f>
        <v>0</v>
      </c>
      <c r="AD130" s="205">
        <f>SUMIF('19'!$A$3:$A$500,'TOTAL FEED'!$J130,'19'!$P$3:$P$1000)</f>
        <v>0</v>
      </c>
      <c r="AE130" s="205">
        <f>SUMIF('20'!$A$3:$A$500,'TOTAL FEED'!$J130,'20'!$P$3:$P$1000)</f>
        <v>0</v>
      </c>
      <c r="AF130" s="205">
        <f>SUMIF('21'!$A$3:$A$500,'TOTAL FEED'!$J130,'21'!$P$3:$P$1000)</f>
        <v>0</v>
      </c>
      <c r="AG130" s="205">
        <f>SUMIF('22'!$A$3:$A$500,'TOTAL FEED'!$J130,'22'!$P$3:$P$1000)</f>
        <v>0</v>
      </c>
      <c r="AH130" s="205">
        <f>SUMIF('23'!$A$3:$A$500,'TOTAL FEED'!$J130,'23'!$P$3:$P$1000)</f>
        <v>0</v>
      </c>
      <c r="AI130" s="205">
        <f>SUMIF('24'!$A$3:$A$500,'TOTAL FEED'!$J130,'24'!$P$3:$P$1000)</f>
        <v>0</v>
      </c>
      <c r="AJ130" s="205">
        <f>SUMIF('25'!$A$3:$A$500,'TOTAL FEED'!$J130,'25'!$P$3:$P$1000)</f>
        <v>0</v>
      </c>
      <c r="AK130" s="205">
        <f>SUMIF('26'!$A$3:$A$500,'TOTAL FEED'!$J130,'26'!$P$3:$P$1000)</f>
        <v>0</v>
      </c>
      <c r="AL130" s="205">
        <f>SUMIF('27'!$A$3:$A$500,'TOTAL FEED'!$J130,'27'!$P$3:$P$1000)</f>
        <v>0</v>
      </c>
      <c r="AM130" s="205">
        <f>SUMIF('28'!$A$3:$A$500,'TOTAL FEED'!$J130,'28'!$P$3:$P$1000)</f>
        <v>0</v>
      </c>
      <c r="AN130" s="205">
        <f>SUMIF('29'!$A$3:$A$500,'TOTAL FEED'!$J130,'29'!$P$3:$P$1000)</f>
        <v>0</v>
      </c>
      <c r="AO130" s="205">
        <f>SUMIF('30'!$A$3:$A$500,'TOTAL FEED'!$J130,'30'!$P$3:$P$1000)</f>
        <v>0</v>
      </c>
      <c r="AP130" s="205">
        <f>SUMIF('31'!$A$3:$A$500,'TOTAL FEED'!$J130,'31'!$P$3:$P$1000)</f>
        <v>0</v>
      </c>
      <c r="AQ130" s="50">
        <f t="shared" si="30"/>
        <v>5025</v>
      </c>
      <c r="AR130">
        <v>4</v>
      </c>
      <c r="AS130">
        <v>8</v>
      </c>
      <c r="AT130">
        <f>SUMIF('PHAN LOAI'!$Q$5:$Q$410,K130,'PHAN LOAI'!$D$5:$D$410)</f>
        <v>5025</v>
      </c>
      <c r="AU130">
        <f>SUMIF('SAN LUONG'!$AL$4:$AL$311,K130,'SAN LUONG'!$AJ$4:$AJ$311)</f>
        <v>0</v>
      </c>
      <c r="AV130">
        <f t="shared" si="31"/>
        <v>5025</v>
      </c>
      <c r="AW130">
        <f>IF(COUNTIF('PHAN LOAI'!C:C, E130) &gt; 0, 1, 0)</f>
        <v>1</v>
      </c>
      <c r="AX130">
        <f>IF(COUNTIF('SAN LUONG'!D:D, E130) &gt; 0, 1, 0)</f>
        <v>1</v>
      </c>
    </row>
    <row r="131" spans="2:50" ht="18.75" x14ac:dyDescent="0.25">
      <c r="B131" s="60" t="s">
        <v>56</v>
      </c>
      <c r="C131" s="63"/>
      <c r="D131" s="63"/>
      <c r="E131" s="68"/>
      <c r="F131" s="63"/>
      <c r="G131" s="63">
        <v>0</v>
      </c>
      <c r="H131" s="63"/>
      <c r="I131" s="63"/>
      <c r="J131" s="15" t="str">
        <f t="shared" si="32"/>
        <v>0</v>
      </c>
      <c r="K131" s="15" t="str">
        <f t="shared" si="33"/>
        <v/>
      </c>
      <c r="L131" s="205">
        <f>SUMIF('1'!$A$3:$A$500,'TOTAL FEED'!$J131,'1'!$P$3:$P$1000)</f>
        <v>0</v>
      </c>
      <c r="M131" s="205">
        <f>SUMIF('2'!$A$3:$A$500,'TOTAL FEED'!$J131,'2'!$P$3:$P$1000)</f>
        <v>0</v>
      </c>
      <c r="N131" s="258">
        <f>SUMIF('3'!$A$3:$A$500,'TOTAL FEED'!$J131,'3'!$P$3:$P$1000)</f>
        <v>0</v>
      </c>
      <c r="O131" s="205">
        <f>SUMIF('4'!$A$3:$A$500,'TOTAL FEED'!$J131,'4'!$P$3:$P$1000)</f>
        <v>0</v>
      </c>
      <c r="P131" s="205">
        <f>SUMIF('5'!$A$3:$A$500,'TOTAL FEED'!$J131,'5'!$P$3:$P$1000)</f>
        <v>0</v>
      </c>
      <c r="Q131" s="205">
        <f>SUMIF('6'!$A$3:$A$500,'TOTAL FEED'!$J131,'6'!$P$3:$P$1000)</f>
        <v>0</v>
      </c>
      <c r="R131" s="205">
        <f>SUMIF('7'!$A$3:$A$500,'TOTAL FEED'!$J131,'7'!$P$3:$P$1000)</f>
        <v>0</v>
      </c>
      <c r="S131" s="205">
        <f>SUMIF('8'!$A$3:$A$500,'TOTAL FEED'!$J131,'8'!$P$3:$P$1000)</f>
        <v>0</v>
      </c>
      <c r="T131" s="205">
        <f>SUMIF('9'!$A$3:$A$500,'TOTAL FEED'!$J131,'9'!$P$3:$P$1000)</f>
        <v>0</v>
      </c>
      <c r="U131" s="205">
        <f>SUMIF('10'!$A$3:$A$500,'TOTAL FEED'!$J131,'10'!$P$3:$P$1000)</f>
        <v>0</v>
      </c>
      <c r="V131" s="205">
        <f>SUMIF('11'!$A$3:$A$500,'TOTAL FEED'!$J131,'11'!$P$3:$P$1000)</f>
        <v>0</v>
      </c>
      <c r="W131" s="205">
        <f>SUMIF('12'!$A$3:$A$500,'TOTAL FEED'!$J131,'12'!$P$3:$P$1000)</f>
        <v>0</v>
      </c>
      <c r="X131" s="205">
        <f>SUMIF('13'!$A$3:$A$500,'TOTAL FEED'!$J131,'13'!$P$3:$P$1000)</f>
        <v>0</v>
      </c>
      <c r="Y131" s="272">
        <f>SUMIF('14'!$A$3:$A$500,'TOTAL FEED'!$J131,'14'!$P$3:$P$1000)</f>
        <v>0</v>
      </c>
      <c r="Z131" s="205">
        <f>SUMIF('15'!$A$3:$A$500,'TOTAL FEED'!$J131,'15'!$P$3:$P$1000)</f>
        <v>0</v>
      </c>
      <c r="AA131" s="205">
        <f>SUMIF('16'!$A$3:$A$500,'TOTAL FEED'!$J131,'16'!$P$3:$P$1000)</f>
        <v>0</v>
      </c>
      <c r="AB131" s="205">
        <f>SUMIF('17'!$A$3:$A$500,'TOTAL FEED'!$J131,'17'!$P$3:$P$1000)</f>
        <v>0</v>
      </c>
      <c r="AC131" s="205">
        <f>SUMIF('18'!$A$3:$A$500,'TOTAL FEED'!$J131,'18'!$P$3:$P$1000)</f>
        <v>0</v>
      </c>
      <c r="AD131" s="205">
        <f>SUMIF('19'!$A$3:$A$500,'TOTAL FEED'!$J131,'19'!$P$3:$P$1000)</f>
        <v>0</v>
      </c>
      <c r="AE131" s="205">
        <f>SUMIF('20'!$A$3:$A$500,'TOTAL FEED'!$J131,'20'!$P$3:$P$1000)</f>
        <v>0</v>
      </c>
      <c r="AF131" s="205">
        <f>SUMIF('21'!$A$3:$A$500,'TOTAL FEED'!$J131,'21'!$P$3:$P$1000)</f>
        <v>0</v>
      </c>
      <c r="AG131" s="205">
        <f>SUMIF('22'!$A$3:$A$500,'TOTAL FEED'!$J131,'22'!$P$3:$P$1000)</f>
        <v>0</v>
      </c>
      <c r="AH131" s="205">
        <f>SUMIF('23'!$A$3:$A$500,'TOTAL FEED'!$J131,'23'!$P$3:$P$1000)</f>
        <v>0</v>
      </c>
      <c r="AI131" s="205">
        <f>SUMIF('24'!$A$3:$A$500,'TOTAL FEED'!$J131,'24'!$P$3:$P$1000)</f>
        <v>0</v>
      </c>
      <c r="AJ131" s="205">
        <f>SUMIF('25'!$A$3:$A$500,'TOTAL FEED'!$J131,'25'!$P$3:$P$1000)</f>
        <v>0</v>
      </c>
      <c r="AK131" s="205">
        <f>SUMIF('26'!$A$3:$A$500,'TOTAL FEED'!$J131,'26'!$P$3:$P$1000)</f>
        <v>0</v>
      </c>
      <c r="AL131" s="205">
        <f>SUMIF('27'!$A$3:$A$500,'TOTAL FEED'!$J131,'27'!$P$3:$P$1000)</f>
        <v>0</v>
      </c>
      <c r="AM131" s="205">
        <f>SUMIF('28'!$A$3:$A$500,'TOTAL FEED'!$J131,'28'!$P$3:$P$1000)</f>
        <v>0</v>
      </c>
      <c r="AN131" s="205">
        <f>SUMIF('29'!$A$3:$A$500,'TOTAL FEED'!$J131,'29'!$P$3:$P$1000)</f>
        <v>0</v>
      </c>
      <c r="AO131" s="205">
        <f>SUMIF('30'!$A$3:$A$500,'TOTAL FEED'!$J131,'30'!$P$3:$P$1000)</f>
        <v>0</v>
      </c>
      <c r="AP131" s="205">
        <f>SUMIF('31'!$A$3:$A$500,'TOTAL FEED'!$J131,'31'!$P$3:$P$1000)</f>
        <v>0</v>
      </c>
      <c r="AQ131" s="50">
        <f t="shared" si="30"/>
        <v>0</v>
      </c>
      <c r="AS131">
        <v>8</v>
      </c>
      <c r="AT131">
        <f>SUMIF('PHAN LOAI'!$Q$5:$Q$410,K131,'PHAN LOAI'!$D$5:$D$410)</f>
        <v>0</v>
      </c>
      <c r="AU131">
        <f>SUMIF('SAN LUONG'!$AL$4:$AL$311,K131,'SAN LUONG'!$AJ$4:$AJ$311)</f>
        <v>0</v>
      </c>
      <c r="AV131">
        <f t="shared" si="31"/>
        <v>0</v>
      </c>
      <c r="AW131">
        <f>IF(COUNTIF('PHAN LOAI'!C:C, E131) &gt; 0, 1, 0)</f>
        <v>0</v>
      </c>
      <c r="AX131">
        <f>IF(COUNTIF('SAN LUONG'!D:D, E131) &gt; 0, 1, 0)</f>
        <v>1</v>
      </c>
    </row>
    <row r="132" spans="2:50" s="101" customFormat="1" ht="15.75" x14ac:dyDescent="0.25">
      <c r="B132" s="108"/>
      <c r="C132" s="12" t="s">
        <v>328</v>
      </c>
      <c r="D132" s="12" t="s">
        <v>328</v>
      </c>
      <c r="E132" s="109">
        <v>546000</v>
      </c>
      <c r="F132" s="13" t="s">
        <v>13</v>
      </c>
      <c r="G132" s="110">
        <v>25</v>
      </c>
      <c r="H132" s="111" t="s">
        <v>328</v>
      </c>
      <c r="I132" s="112"/>
      <c r="J132" s="15" t="str">
        <f t="shared" si="32"/>
        <v>CD0225</v>
      </c>
      <c r="K132" s="15" t="str">
        <f t="shared" si="33"/>
        <v>CD02546000</v>
      </c>
      <c r="L132" s="205">
        <f>SUMIF('1'!$A$3:$A$500,'TOTAL FEED'!$J132,'1'!$P$3:$P$1000)</f>
        <v>0</v>
      </c>
      <c r="M132" s="205">
        <f>SUMIF('2'!$A$3:$A$500,'TOTAL FEED'!$J132,'2'!$P$3:$P$1000)</f>
        <v>0</v>
      </c>
      <c r="N132" s="258">
        <f>SUMIF('3'!$A$3:$A$500,'TOTAL FEED'!$J132,'3'!$P$3:$P$1000)</f>
        <v>0</v>
      </c>
      <c r="O132" s="205">
        <f>SUMIF('4'!$A$3:$A$500,'TOTAL FEED'!$J132,'4'!$P$3:$P$1000)</f>
        <v>0</v>
      </c>
      <c r="P132" s="205">
        <f>SUMIF('5'!$A$3:$A$500,'TOTAL FEED'!$J132,'5'!$P$3:$P$1000)</f>
        <v>0</v>
      </c>
      <c r="Q132" s="205">
        <f>SUMIF('6'!$A$3:$A$500,'TOTAL FEED'!$J132,'6'!$P$3:$P$1000)</f>
        <v>0</v>
      </c>
      <c r="R132" s="205">
        <f>SUMIF('7'!$A$3:$A$500,'TOTAL FEED'!$J132,'7'!$P$3:$P$1000)</f>
        <v>0</v>
      </c>
      <c r="S132" s="205">
        <f>SUMIF('8'!$A$3:$A$500,'TOTAL FEED'!$J132,'8'!$P$3:$P$1000)</f>
        <v>0</v>
      </c>
      <c r="T132" s="205">
        <f>SUMIF('9'!$A$3:$A$500,'TOTAL FEED'!$J132,'9'!$P$3:$P$1000)</f>
        <v>0</v>
      </c>
      <c r="U132" s="205">
        <f>SUMIF('10'!$A$3:$A$500,'TOTAL FEED'!$J132,'10'!$P$3:$P$1000)</f>
        <v>0</v>
      </c>
      <c r="V132" s="205">
        <f>SUMIF('11'!$A$3:$A$500,'TOTAL FEED'!$J132,'11'!$P$3:$P$1000)</f>
        <v>0</v>
      </c>
      <c r="W132" s="205">
        <f>SUMIF('12'!$A$3:$A$500,'TOTAL FEED'!$J132,'12'!$P$3:$P$1000)</f>
        <v>0</v>
      </c>
      <c r="X132" s="205">
        <f>SUMIF('13'!$A$3:$A$500,'TOTAL FEED'!$J132,'13'!$P$3:$P$1000)</f>
        <v>0</v>
      </c>
      <c r="Y132" s="272">
        <f>SUMIF('14'!$A$3:$A$500,'TOTAL FEED'!$J132,'14'!$P$3:$P$1000)</f>
        <v>0</v>
      </c>
      <c r="Z132" s="205">
        <f>SUMIF('15'!$A$3:$A$500,'TOTAL FEED'!$J132,'15'!$P$3:$P$1000)</f>
        <v>0</v>
      </c>
      <c r="AA132" s="205">
        <f>SUMIF('16'!$A$3:$A$500,'TOTAL FEED'!$J132,'16'!$P$3:$P$1000)</f>
        <v>0</v>
      </c>
      <c r="AB132" s="205">
        <f>SUMIF('17'!$A$3:$A$500,'TOTAL FEED'!$J132,'17'!$P$3:$P$1000)</f>
        <v>0</v>
      </c>
      <c r="AC132" s="205">
        <f>SUMIF('18'!$A$3:$A$500,'TOTAL FEED'!$J132,'18'!$P$3:$P$1000)</f>
        <v>0</v>
      </c>
      <c r="AD132" s="205">
        <f>SUMIF('19'!$A$3:$A$500,'TOTAL FEED'!$J132,'19'!$P$3:$P$1000)</f>
        <v>0</v>
      </c>
      <c r="AE132" s="205">
        <f>SUMIF('20'!$A$3:$A$500,'TOTAL FEED'!$J132,'20'!$P$3:$P$1000)</f>
        <v>0</v>
      </c>
      <c r="AF132" s="205">
        <f>SUMIF('21'!$A$3:$A$500,'TOTAL FEED'!$J132,'21'!$P$3:$P$1000)</f>
        <v>0</v>
      </c>
      <c r="AG132" s="205">
        <f>SUMIF('22'!$A$3:$A$500,'TOTAL FEED'!$J132,'22'!$P$3:$P$1000)</f>
        <v>0</v>
      </c>
      <c r="AH132" s="205">
        <f>SUMIF('23'!$A$3:$A$500,'TOTAL FEED'!$J132,'23'!$P$3:$P$1000)</f>
        <v>0</v>
      </c>
      <c r="AI132" s="205">
        <f>SUMIF('24'!$A$3:$A$500,'TOTAL FEED'!$J132,'24'!$P$3:$P$1000)</f>
        <v>0</v>
      </c>
      <c r="AJ132" s="205">
        <f>SUMIF('25'!$A$3:$A$500,'TOTAL FEED'!$J132,'25'!$P$3:$P$1000)</f>
        <v>0</v>
      </c>
      <c r="AK132" s="205">
        <f>SUMIF('26'!$A$3:$A$500,'TOTAL FEED'!$J132,'26'!$P$3:$P$1000)</f>
        <v>0</v>
      </c>
      <c r="AL132" s="205">
        <f>SUMIF('27'!$A$3:$A$500,'TOTAL FEED'!$J132,'27'!$P$3:$P$1000)</f>
        <v>0</v>
      </c>
      <c r="AM132" s="205">
        <f>SUMIF('28'!$A$3:$A$500,'TOTAL FEED'!$J132,'28'!$P$3:$P$1000)</f>
        <v>0</v>
      </c>
      <c r="AN132" s="205">
        <f>SUMIF('29'!$A$3:$A$500,'TOTAL FEED'!$J132,'29'!$P$3:$P$1000)</f>
        <v>0</v>
      </c>
      <c r="AO132" s="205">
        <f>SUMIF('30'!$A$3:$A$500,'TOTAL FEED'!$J132,'30'!$P$3:$P$1000)</f>
        <v>0</v>
      </c>
      <c r="AP132" s="205">
        <f>SUMIF('31'!$A$3:$A$500,'TOTAL FEED'!$J132,'31'!$P$3:$P$1000)</f>
        <v>0</v>
      </c>
      <c r="AQ132" s="158">
        <f t="shared" si="30"/>
        <v>0</v>
      </c>
      <c r="AR132"/>
      <c r="AS132">
        <v>8</v>
      </c>
      <c r="AT132">
        <f>SUMIF('PHAN LOAI'!$Q$5:$Q$410,K132,'PHAN LOAI'!$D$5:$D$410)</f>
        <v>0</v>
      </c>
      <c r="AU132">
        <f>SUMIF('SAN LUONG'!$AL$4:$AL$311,K132,'SAN LUONG'!$AJ$4:$AJ$311)</f>
        <v>0</v>
      </c>
      <c r="AV132">
        <f t="shared" si="31"/>
        <v>0</v>
      </c>
      <c r="AW132">
        <f>IF(COUNTIF('PHAN LOAI'!C:C, E132) &gt; 0, 1, 0)</f>
        <v>1</v>
      </c>
      <c r="AX132">
        <f>IF(COUNTIF('SAN LUONG'!D:D, E132) &gt; 0, 1, 0)</f>
        <v>1</v>
      </c>
    </row>
    <row r="133" spans="2:50" s="101" customFormat="1" ht="15.75" x14ac:dyDescent="0.25">
      <c r="B133" s="108"/>
      <c r="C133" s="12" t="s">
        <v>329</v>
      </c>
      <c r="D133" s="253" t="s">
        <v>329</v>
      </c>
      <c r="E133" s="101">
        <v>127000</v>
      </c>
      <c r="F133" s="13" t="s">
        <v>13</v>
      </c>
      <c r="G133" s="110">
        <v>25</v>
      </c>
      <c r="H133" s="111" t="s">
        <v>329</v>
      </c>
      <c r="I133" s="112"/>
      <c r="J133" s="15" t="str">
        <f t="shared" si="32"/>
        <v>GD0425</v>
      </c>
      <c r="K133" s="15" t="str">
        <f t="shared" si="33"/>
        <v>GD04127000</v>
      </c>
      <c r="L133" s="205">
        <f>SUMIF('1'!$A$3:$A$500,'TOTAL FEED'!$J133,'1'!$P$3:$P$1000)</f>
        <v>0</v>
      </c>
      <c r="M133" s="205">
        <f>SUMIF('2'!$A$3:$A$500,'TOTAL FEED'!$J133,'2'!$P$3:$P$1000)</f>
        <v>0</v>
      </c>
      <c r="N133" s="258">
        <f>SUMIF('3'!$A$3:$A$500,'TOTAL FEED'!$J133,'3'!$P$3:$P$1000)</f>
        <v>0</v>
      </c>
      <c r="O133" s="205">
        <f>SUMIF('4'!$A$3:$A$500,'TOTAL FEED'!$J133,'4'!$P$3:$P$1000)</f>
        <v>0</v>
      </c>
      <c r="P133" s="205">
        <f>SUMIF('5'!$A$3:$A$500,'TOTAL FEED'!$J133,'5'!$P$3:$P$1000)</f>
        <v>0</v>
      </c>
      <c r="Q133" s="205">
        <f>SUMIF('6'!$A$3:$A$500,'TOTAL FEED'!$J133,'6'!$P$3:$P$1000)</f>
        <v>0</v>
      </c>
      <c r="R133" s="205">
        <f>SUMIF('7'!$A$3:$A$500,'TOTAL FEED'!$J133,'7'!$P$3:$P$1000)</f>
        <v>0</v>
      </c>
      <c r="S133" s="205">
        <f>SUMIF('8'!$A$3:$A$500,'TOTAL FEED'!$J133,'8'!$P$3:$P$1000)</f>
        <v>0</v>
      </c>
      <c r="T133" s="205">
        <f>SUMIF('9'!$A$3:$A$500,'TOTAL FEED'!$J133,'9'!$P$3:$P$1000)</f>
        <v>0</v>
      </c>
      <c r="U133" s="205">
        <f>SUMIF('10'!$A$3:$A$500,'TOTAL FEED'!$J133,'10'!$P$3:$P$1000)</f>
        <v>0</v>
      </c>
      <c r="V133" s="205">
        <f>SUMIF('11'!$A$3:$A$500,'TOTAL FEED'!$J133,'11'!$P$3:$P$1000)</f>
        <v>0</v>
      </c>
      <c r="W133" s="205">
        <f>SUMIF('12'!$A$3:$A$500,'TOTAL FEED'!$J133,'12'!$P$3:$P$1000)</f>
        <v>0</v>
      </c>
      <c r="X133" s="205">
        <f>SUMIF('13'!$A$3:$A$500,'TOTAL FEED'!$J133,'13'!$P$3:$P$1000)</f>
        <v>0</v>
      </c>
      <c r="Y133" s="272">
        <f>SUMIF('14'!$A$3:$A$500,'TOTAL FEED'!$J133,'14'!$P$3:$P$1000)</f>
        <v>0</v>
      </c>
      <c r="Z133" s="205">
        <f>SUMIF('15'!$A$3:$A$500,'TOTAL FEED'!$J133,'15'!$P$3:$P$1000)</f>
        <v>0</v>
      </c>
      <c r="AA133" s="205">
        <f>SUMIF('16'!$A$3:$A$500,'TOTAL FEED'!$J133,'16'!$P$3:$P$1000)</f>
        <v>0</v>
      </c>
      <c r="AB133" s="205">
        <f>SUMIF('17'!$A$3:$A$500,'TOTAL FEED'!$J133,'17'!$P$3:$P$1000)</f>
        <v>0</v>
      </c>
      <c r="AC133" s="205">
        <f>SUMIF('18'!$A$3:$A$500,'TOTAL FEED'!$J133,'18'!$P$3:$P$1000)</f>
        <v>0</v>
      </c>
      <c r="AD133" s="205">
        <f>SUMIF('19'!$A$3:$A$500,'TOTAL FEED'!$J133,'19'!$P$3:$P$1000)</f>
        <v>0</v>
      </c>
      <c r="AE133" s="205">
        <f>SUMIF('20'!$A$3:$A$500,'TOTAL FEED'!$J133,'20'!$P$3:$P$1000)</f>
        <v>0</v>
      </c>
      <c r="AF133" s="205">
        <f>SUMIF('21'!$A$3:$A$500,'TOTAL FEED'!$J133,'21'!$P$3:$P$1000)</f>
        <v>0</v>
      </c>
      <c r="AG133" s="205">
        <f>SUMIF('22'!$A$3:$A$500,'TOTAL FEED'!$J133,'22'!$P$3:$P$1000)</f>
        <v>0</v>
      </c>
      <c r="AH133" s="205">
        <f>SUMIF('23'!$A$3:$A$500,'TOTAL FEED'!$J133,'23'!$P$3:$P$1000)</f>
        <v>0</v>
      </c>
      <c r="AI133" s="205">
        <f>SUMIF('24'!$A$3:$A$500,'TOTAL FEED'!$J133,'24'!$P$3:$P$1000)</f>
        <v>0</v>
      </c>
      <c r="AJ133" s="205">
        <f>SUMIF('25'!$A$3:$A$500,'TOTAL FEED'!$J133,'25'!$P$3:$P$1000)</f>
        <v>0</v>
      </c>
      <c r="AK133" s="205">
        <f>SUMIF('26'!$A$3:$A$500,'TOTAL FEED'!$J133,'26'!$P$3:$P$1000)</f>
        <v>0</v>
      </c>
      <c r="AL133" s="205">
        <f>SUMIF('27'!$A$3:$A$500,'TOTAL FEED'!$J133,'27'!$P$3:$P$1000)</f>
        <v>0</v>
      </c>
      <c r="AM133" s="205">
        <f>SUMIF('28'!$A$3:$A$500,'TOTAL FEED'!$J133,'28'!$P$3:$P$1000)</f>
        <v>0</v>
      </c>
      <c r="AN133" s="205">
        <f>SUMIF('29'!$A$3:$A$500,'TOTAL FEED'!$J133,'29'!$P$3:$P$1000)</f>
        <v>0</v>
      </c>
      <c r="AO133" s="205">
        <f>SUMIF('30'!$A$3:$A$500,'TOTAL FEED'!$J133,'30'!$P$3:$P$1000)</f>
        <v>0</v>
      </c>
      <c r="AP133" s="205">
        <f>SUMIF('31'!$A$3:$A$500,'TOTAL FEED'!$J133,'31'!$P$3:$P$1000)</f>
        <v>0</v>
      </c>
      <c r="AQ133" s="158">
        <f t="shared" si="30"/>
        <v>0</v>
      </c>
      <c r="AR133"/>
      <c r="AS133">
        <v>8</v>
      </c>
      <c r="AT133">
        <f>SUMIF('PHAN LOAI'!$Q$5:$Q$410,K133,'PHAN LOAI'!$D$5:$D$410)</f>
        <v>0</v>
      </c>
      <c r="AU133">
        <f>SUMIF('SAN LUONG'!$AL$4:$AL$311,K133,'SAN LUONG'!$AJ$4:$AJ$311)</f>
        <v>0</v>
      </c>
      <c r="AV133">
        <f t="shared" si="31"/>
        <v>0</v>
      </c>
      <c r="AW133">
        <f>IF(COUNTIF('PHAN LOAI'!C:C, E133) &gt; 0, 1, 0)</f>
        <v>1</v>
      </c>
      <c r="AX133">
        <f>IF(COUNTIF('SAN LUONG'!D:D, E133) &gt; 0, 1, 0)</f>
        <v>1</v>
      </c>
    </row>
    <row r="134" spans="2:50" s="101" customFormat="1" ht="15.75" x14ac:dyDescent="0.25">
      <c r="B134" s="108"/>
      <c r="C134" s="12" t="s">
        <v>330</v>
      </c>
      <c r="D134" s="12" t="s">
        <v>330</v>
      </c>
      <c r="E134" s="109">
        <v>127001</v>
      </c>
      <c r="F134" s="7">
        <v>3.5</v>
      </c>
      <c r="G134" s="110">
        <v>25</v>
      </c>
      <c r="H134" s="111" t="s">
        <v>330</v>
      </c>
      <c r="I134" s="112"/>
      <c r="J134" s="15" t="str">
        <f t="shared" si="32"/>
        <v>GD1425</v>
      </c>
      <c r="K134" s="15" t="str">
        <f t="shared" si="33"/>
        <v>GD14127001</v>
      </c>
      <c r="L134" s="205">
        <f>SUMIF('1'!$A$3:$A$500,'TOTAL FEED'!$J134,'1'!$P$3:$P$1000)</f>
        <v>0</v>
      </c>
      <c r="M134" s="205">
        <f>SUMIF('2'!$A$3:$A$500,'TOTAL FEED'!$J134,'2'!$P$3:$P$1000)</f>
        <v>0</v>
      </c>
      <c r="N134" s="258">
        <f>SUMIF('3'!$A$3:$A$500,'TOTAL FEED'!$J134,'3'!$P$3:$P$1000)</f>
        <v>0</v>
      </c>
      <c r="O134" s="205">
        <f>SUMIF('4'!$A$3:$A$500,'TOTAL FEED'!$J134,'4'!$P$3:$P$1000)</f>
        <v>0</v>
      </c>
      <c r="P134" s="205">
        <f>SUMIF('5'!$A$3:$A$500,'TOTAL FEED'!$J134,'5'!$P$3:$P$1000)</f>
        <v>0</v>
      </c>
      <c r="Q134" s="205">
        <f>SUMIF('6'!$A$3:$A$500,'TOTAL FEED'!$J134,'6'!$P$3:$P$1000)</f>
        <v>0</v>
      </c>
      <c r="R134" s="205">
        <f>SUMIF('7'!$A$3:$A$500,'TOTAL FEED'!$J134,'7'!$P$3:$P$1000)</f>
        <v>40250</v>
      </c>
      <c r="S134" s="205">
        <f>SUMIF('8'!$A$3:$A$500,'TOTAL FEED'!$J134,'8'!$P$3:$P$1000)</f>
        <v>0</v>
      </c>
      <c r="T134" s="205">
        <f>SUMIF('9'!$A$3:$A$500,'TOTAL FEED'!$J134,'9'!$P$3:$P$1000)</f>
        <v>0</v>
      </c>
      <c r="U134" s="258">
        <f>SUMIF('10'!$A$3:$A$500,'TOTAL FEED'!$J134,'10'!$P$3:$P$1000)</f>
        <v>0</v>
      </c>
      <c r="V134" s="205">
        <f>SUMIF('11'!$A$3:$A$500,'TOTAL FEED'!$J134,'11'!$P$3:$P$1000)</f>
        <v>17000</v>
      </c>
      <c r="W134" s="205">
        <f>SUMIF('12'!$A$3:$A$500,'TOTAL FEED'!$J134,'12'!$P$3:$P$1000)</f>
        <v>90775</v>
      </c>
      <c r="X134" s="205">
        <f>SUMIF('13'!$A$3:$A$500,'TOTAL FEED'!$J134,'13'!$P$3:$P$1000)</f>
        <v>24625</v>
      </c>
      <c r="Y134" s="272">
        <f>SUMIF('14'!$A$3:$A$500,'TOTAL FEED'!$J134,'14'!$P$3:$P$1000)</f>
        <v>0</v>
      </c>
      <c r="Z134" s="205">
        <f>SUMIF('15'!$A$3:$A$500,'TOTAL FEED'!$J134,'15'!$P$3:$P$1000)</f>
        <v>0</v>
      </c>
      <c r="AA134" s="205">
        <f>SUMIF('16'!$A$3:$A$500,'TOTAL FEED'!$J134,'16'!$P$3:$P$1000)</f>
        <v>0</v>
      </c>
      <c r="AB134" s="258">
        <f>SUMIF('17'!$A$3:$A$500,'TOTAL FEED'!$J134,'17'!$P$3:$P$1000)</f>
        <v>0</v>
      </c>
      <c r="AC134" s="205">
        <f>SUMIF('18'!$A$3:$A$500,'TOTAL FEED'!$J134,'18'!$P$3:$P$1000)</f>
        <v>0</v>
      </c>
      <c r="AD134" s="205">
        <f>SUMIF('19'!$A$3:$A$500,'TOTAL FEED'!$J134,'19'!$P$3:$P$1000)</f>
        <v>0</v>
      </c>
      <c r="AE134" s="205">
        <f>SUMIF('20'!$A$3:$A$500,'TOTAL FEED'!$J134,'20'!$P$3:$P$1000)</f>
        <v>0</v>
      </c>
      <c r="AF134" s="205">
        <f>SUMIF('21'!$A$3:$A$500,'TOTAL FEED'!$J134,'21'!$P$3:$P$1000)</f>
        <v>0</v>
      </c>
      <c r="AG134" s="205">
        <f>SUMIF('22'!$A$3:$A$500,'TOTAL FEED'!$J134,'22'!$P$3:$P$1000)</f>
        <v>0</v>
      </c>
      <c r="AH134" s="205">
        <f>SUMIF('23'!$A$3:$A$500,'TOTAL FEED'!$J134,'23'!$P$3:$P$1000)</f>
        <v>0</v>
      </c>
      <c r="AI134" s="205">
        <f>SUMIF('24'!$A$3:$A$500,'TOTAL FEED'!$J134,'24'!$P$3:$P$1000)</f>
        <v>0</v>
      </c>
      <c r="AJ134" s="205">
        <f>SUMIF('25'!$A$3:$A$500,'TOTAL FEED'!$J134,'25'!$P$3:$P$1000)</f>
        <v>0</v>
      </c>
      <c r="AK134" s="205">
        <f>SUMIF('26'!$A$3:$A$500,'TOTAL FEED'!$J134,'26'!$P$3:$P$1000)</f>
        <v>0</v>
      </c>
      <c r="AL134" s="205">
        <f>SUMIF('27'!$A$3:$A$500,'TOTAL FEED'!$J134,'27'!$P$3:$P$1000)</f>
        <v>0</v>
      </c>
      <c r="AM134" s="205">
        <f>SUMIF('28'!$A$3:$A$500,'TOTAL FEED'!$J134,'28'!$P$3:$P$1000)</f>
        <v>0</v>
      </c>
      <c r="AN134" s="205">
        <f>SUMIF('29'!$A$3:$A$500,'TOTAL FEED'!$J134,'29'!$P$3:$P$1000)</f>
        <v>0</v>
      </c>
      <c r="AO134" s="205">
        <f>SUMIF('30'!$A$3:$A$500,'TOTAL FEED'!$J134,'30'!$P$3:$P$1000)</f>
        <v>0</v>
      </c>
      <c r="AP134" s="205">
        <f>SUMIF('31'!$A$3:$A$500,'TOTAL FEED'!$J134,'31'!$P$3:$P$1000)</f>
        <v>0</v>
      </c>
      <c r="AQ134" s="158">
        <f t="shared" si="30"/>
        <v>172650</v>
      </c>
      <c r="AR134">
        <v>2</v>
      </c>
      <c r="AS134">
        <v>8</v>
      </c>
      <c r="AT134">
        <f>SUMIF('PHAN LOAI'!$Q$5:$Q$410,K134,'PHAN LOAI'!$D$5:$D$410)</f>
        <v>172650</v>
      </c>
      <c r="AU134">
        <f>SUMIF('SAN LUONG'!$AL$4:$AL$311,K134,'SAN LUONG'!$AJ$4:$AJ$311)</f>
        <v>0</v>
      </c>
      <c r="AV134">
        <f t="shared" si="31"/>
        <v>172650</v>
      </c>
      <c r="AW134">
        <f>IF(COUNTIF('PHAN LOAI'!C:C, E134) &gt; 0, 1, 0)</f>
        <v>1</v>
      </c>
      <c r="AX134">
        <f>IF(COUNTIF('SAN LUONG'!D:D, E134) &gt; 0, 1, 0)</f>
        <v>1</v>
      </c>
    </row>
    <row r="135" spans="2:50" s="101" customFormat="1" ht="15.75" x14ac:dyDescent="0.25">
      <c r="B135" s="108"/>
      <c r="C135" s="12" t="s">
        <v>624</v>
      </c>
      <c r="D135" s="12" t="s">
        <v>624</v>
      </c>
      <c r="E135" s="109">
        <v>128001</v>
      </c>
      <c r="F135" s="7">
        <v>4</v>
      </c>
      <c r="G135" s="110">
        <v>25</v>
      </c>
      <c r="H135" s="111" t="s">
        <v>624</v>
      </c>
      <c r="I135" s="112"/>
      <c r="J135" s="15" t="str">
        <f t="shared" si="32"/>
        <v>GD1525</v>
      </c>
      <c r="K135" s="15" t="str">
        <f t="shared" si="33"/>
        <v>GD15128001</v>
      </c>
      <c r="L135" s="205">
        <f>SUMIF('1'!$A$3:$A$500,'TOTAL FEED'!$J135,'1'!$P$3:$P$1000)</f>
        <v>0</v>
      </c>
      <c r="M135" s="205">
        <f>SUMIF('2'!$A$3:$A$500,'TOTAL FEED'!$J135,'2'!$P$3:$P$1000)</f>
        <v>0</v>
      </c>
      <c r="N135" s="258">
        <f>SUMIF('3'!$A$3:$A$500,'TOTAL FEED'!$J135,'3'!$P$3:$P$1000)</f>
        <v>0</v>
      </c>
      <c r="O135" s="205">
        <f>SUMIF('4'!$A$3:$A$500,'TOTAL FEED'!$J135,'4'!$P$3:$P$1000)</f>
        <v>0</v>
      </c>
      <c r="P135" s="205">
        <f>SUMIF('5'!$A$3:$A$500,'TOTAL FEED'!$J135,'5'!$P$3:$P$1000)</f>
        <v>0</v>
      </c>
      <c r="Q135" s="205">
        <f>SUMIF('6'!$A$3:$A$500,'TOTAL FEED'!$J135,'6'!$P$3:$P$1000)</f>
        <v>0</v>
      </c>
      <c r="R135" s="205">
        <f>SUMIF('7'!$A$3:$A$500,'TOTAL FEED'!$J135,'7'!$P$3:$P$1000)</f>
        <v>0</v>
      </c>
      <c r="S135" s="205">
        <f>SUMIF('8'!$A$3:$A$500,'TOTAL FEED'!$J135,'8'!$P$3:$P$1000)</f>
        <v>0</v>
      </c>
      <c r="T135" s="205">
        <f>SUMIF('9'!$A$3:$A$500,'TOTAL FEED'!$J135,'9'!$P$3:$P$1000)</f>
        <v>0</v>
      </c>
      <c r="U135" s="258">
        <f>SUMIF('10'!$A$3:$A$500,'TOTAL FEED'!$J135,'10'!$P$3:$P$1000)</f>
        <v>0</v>
      </c>
      <c r="V135" s="205">
        <f>SUMIF('11'!$A$3:$A$500,'TOTAL FEED'!$J135,'11'!$P$3:$P$1000)</f>
        <v>0</v>
      </c>
      <c r="W135" s="205">
        <f>SUMIF('12'!$A$3:$A$500,'TOTAL FEED'!$J135,'12'!$P$3:$P$1000)</f>
        <v>0</v>
      </c>
      <c r="X135" s="205">
        <f>SUMIF('13'!$A$3:$A$500,'TOTAL FEED'!$J135,'13'!$P$3:$P$1000)</f>
        <v>0</v>
      </c>
      <c r="Y135" s="272">
        <f>SUMIF('14'!$A$3:$A$500,'TOTAL FEED'!$J135,'14'!$P$3:$P$1000)</f>
        <v>0</v>
      </c>
      <c r="Z135" s="205">
        <f>SUMIF('15'!$A$3:$A$500,'TOTAL FEED'!$J135,'15'!$P$3:$P$1000)</f>
        <v>0</v>
      </c>
      <c r="AA135" s="205">
        <f>SUMIF('16'!$A$3:$A$500,'TOTAL FEED'!$J135,'16'!$P$3:$P$1000)</f>
        <v>0</v>
      </c>
      <c r="AB135" s="258">
        <f>SUMIF('17'!$A$3:$A$500,'TOTAL FEED'!$J135,'17'!$P$3:$P$1000)</f>
        <v>0</v>
      </c>
      <c r="AC135" s="205">
        <f>SUMIF('18'!$A$3:$A$500,'TOTAL FEED'!$J135,'18'!$P$3:$P$1000)</f>
        <v>0</v>
      </c>
      <c r="AD135" s="205">
        <f>SUMIF('19'!$A$3:$A$500,'TOTAL FEED'!$J135,'19'!$P$3:$P$1000)</f>
        <v>0</v>
      </c>
      <c r="AE135" s="205">
        <f>SUMIF('20'!$A$3:$A$500,'TOTAL FEED'!$J135,'20'!$P$3:$P$1000)</f>
        <v>0</v>
      </c>
      <c r="AF135" s="205">
        <f>SUMIF('21'!$A$3:$A$500,'TOTAL FEED'!$J135,'21'!$P$3:$P$1000)</f>
        <v>0</v>
      </c>
      <c r="AG135" s="205">
        <f>SUMIF('22'!$A$3:$A$500,'TOTAL FEED'!$J135,'22'!$P$3:$P$1000)</f>
        <v>0</v>
      </c>
      <c r="AH135" s="205">
        <f>SUMIF('23'!$A$3:$A$500,'TOTAL FEED'!$J135,'23'!$P$3:$P$1000)</f>
        <v>0</v>
      </c>
      <c r="AI135" s="205">
        <f>SUMIF('24'!$A$3:$A$500,'TOTAL FEED'!$J135,'24'!$P$3:$P$1000)</f>
        <v>0</v>
      </c>
      <c r="AJ135" s="205">
        <f>SUMIF('25'!$A$3:$A$500,'TOTAL FEED'!$J135,'25'!$P$3:$P$1000)</f>
        <v>0</v>
      </c>
      <c r="AK135" s="205">
        <f>SUMIF('26'!$A$3:$A$500,'TOTAL FEED'!$J135,'26'!$P$3:$P$1000)</f>
        <v>0</v>
      </c>
      <c r="AL135" s="205">
        <f>SUMIF('27'!$A$3:$A$500,'TOTAL FEED'!$J135,'27'!$P$3:$P$1000)</f>
        <v>0</v>
      </c>
      <c r="AM135" s="205">
        <f>SUMIF('28'!$A$3:$A$500,'TOTAL FEED'!$J135,'28'!$P$3:$P$1000)</f>
        <v>0</v>
      </c>
      <c r="AN135" s="205">
        <f>SUMIF('29'!$A$3:$A$500,'TOTAL FEED'!$J135,'29'!$P$3:$P$1000)</f>
        <v>0</v>
      </c>
      <c r="AO135" s="205">
        <f>SUMIF('30'!$A$3:$A$500,'TOTAL FEED'!$J135,'30'!$P$3:$P$1000)</f>
        <v>0</v>
      </c>
      <c r="AP135" s="205">
        <f>SUMIF('31'!$A$3:$A$500,'TOTAL FEED'!$J135,'31'!$P$3:$P$1000)</f>
        <v>0</v>
      </c>
      <c r="AQ135" s="158">
        <f t="shared" si="30"/>
        <v>0</v>
      </c>
      <c r="AR135"/>
      <c r="AS135">
        <v>8</v>
      </c>
      <c r="AT135">
        <f>SUMIF('PHAN LOAI'!$Q$5:$Q$410,K135,'PHAN LOAI'!$D$5:$D$410)</f>
        <v>0</v>
      </c>
      <c r="AU135">
        <f>SUMIF('SAN LUONG'!$AL$4:$AL$311,K135,'SAN LUONG'!$AJ$4:$AJ$311)</f>
        <v>0</v>
      </c>
      <c r="AV135">
        <f t="shared" si="31"/>
        <v>0</v>
      </c>
      <c r="AW135">
        <f>IF(COUNTIF('PHAN LOAI'!C:C, E135) &gt; 0, 1, 0)</f>
        <v>1</v>
      </c>
      <c r="AX135">
        <f>IF(COUNTIF('SAN LUONG'!D:D, E135) &gt; 0, 1, 0)</f>
        <v>1</v>
      </c>
    </row>
    <row r="136" spans="2:50" s="101" customFormat="1" ht="15.75" x14ac:dyDescent="0.25">
      <c r="B136" s="108"/>
      <c r="C136" s="12" t="s">
        <v>615</v>
      </c>
      <c r="D136" s="12" t="s">
        <v>615</v>
      </c>
      <c r="E136" s="109" t="s">
        <v>616</v>
      </c>
      <c r="F136" s="7">
        <v>3.5</v>
      </c>
      <c r="G136" s="110">
        <v>25</v>
      </c>
      <c r="H136" s="111" t="s">
        <v>615</v>
      </c>
      <c r="I136" s="112"/>
      <c r="J136" s="15" t="str">
        <f t="shared" ref="J136" si="38">CONCATENATE(H136,I136,G136)</f>
        <v>GD14P25</v>
      </c>
      <c r="K136" s="15" t="str">
        <f t="shared" ref="K136" si="39">CONCATENATE(C136,E136)</f>
        <v>GD14P127001P</v>
      </c>
      <c r="L136" s="205">
        <f>SUMIF('1'!$A$3:$A$500,'TOTAL FEED'!$J136,'1'!$P$3:$P$1000)</f>
        <v>0</v>
      </c>
      <c r="M136" s="205">
        <f>SUMIF('2'!$A$3:$A$500,'TOTAL FEED'!$J136,'2'!$P$3:$P$1000)</f>
        <v>0</v>
      </c>
      <c r="N136" s="258">
        <f>SUMIF('3'!$A$3:$A$500,'TOTAL FEED'!$J136,'3'!$P$3:$P$1000)</f>
        <v>0</v>
      </c>
      <c r="O136" s="205">
        <f>SUMIF('4'!$A$3:$A$500,'TOTAL FEED'!$J136,'4'!$P$3:$P$1000)</f>
        <v>0</v>
      </c>
      <c r="P136" s="205">
        <f>SUMIF('5'!$A$3:$A$500,'TOTAL FEED'!$J136,'5'!$P$3:$P$1000)</f>
        <v>0</v>
      </c>
      <c r="Q136" s="205">
        <f>SUMIF('6'!$A$3:$A$500,'TOTAL FEED'!$J136,'6'!$P$3:$P$1000)</f>
        <v>0</v>
      </c>
      <c r="R136" s="205">
        <f>SUMIF('7'!$A$3:$A$500,'TOTAL FEED'!$J136,'7'!$P$3:$P$1000)</f>
        <v>0</v>
      </c>
      <c r="S136" s="205">
        <f>SUMIF('8'!$A$3:$A$500,'TOTAL FEED'!$J136,'8'!$P$3:$P$1000)</f>
        <v>0</v>
      </c>
      <c r="T136" s="205">
        <f>SUMIF('9'!$A$3:$A$500,'TOTAL FEED'!$J136,'9'!$P$3:$P$1000)</f>
        <v>0</v>
      </c>
      <c r="U136" s="205">
        <f>SUMIF('10'!$A$3:$A$500,'TOTAL FEED'!$J136,'10'!$P$3:$P$1000)</f>
        <v>0</v>
      </c>
      <c r="V136" s="205">
        <f>SUMIF('11'!$A$3:$A$500,'TOTAL FEED'!$J136,'11'!$P$3:$P$1000)</f>
        <v>0</v>
      </c>
      <c r="W136" s="205">
        <f>SUMIF('12'!$A$3:$A$500,'TOTAL FEED'!$J136,'12'!$P$3:$P$1000)</f>
        <v>0</v>
      </c>
      <c r="X136" s="205">
        <f>SUMIF('13'!$A$3:$A$500,'TOTAL FEED'!$J136,'13'!$P$3:$P$1000)</f>
        <v>0</v>
      </c>
      <c r="Y136" s="272">
        <f>SUMIF('14'!$A$3:$A$500,'TOTAL FEED'!$J136,'14'!$P$3:$P$1000)</f>
        <v>0</v>
      </c>
      <c r="Z136" s="205">
        <f>SUMIF('15'!$A$3:$A$500,'TOTAL FEED'!$J136,'15'!$P$3:$P$1000)</f>
        <v>0</v>
      </c>
      <c r="AA136" s="205">
        <f>SUMIF('16'!$A$3:$A$500,'TOTAL FEED'!$J136,'16'!$P$3:$P$1000)</f>
        <v>0</v>
      </c>
      <c r="AB136" s="205">
        <f>SUMIF('17'!$A$3:$A$500,'TOTAL FEED'!$J136,'17'!$P$3:$P$1000)</f>
        <v>0</v>
      </c>
      <c r="AC136" s="205">
        <f>SUMIF('18'!$A$3:$A$500,'TOTAL FEED'!$J136,'18'!$P$3:$P$1000)</f>
        <v>0</v>
      </c>
      <c r="AD136" s="205">
        <f>SUMIF('19'!$A$3:$A$500,'TOTAL FEED'!$J136,'19'!$P$3:$P$1000)</f>
        <v>0</v>
      </c>
      <c r="AE136" s="205">
        <f>SUMIF('20'!$A$3:$A$500,'TOTAL FEED'!$J136,'20'!$P$3:$P$1000)</f>
        <v>0</v>
      </c>
      <c r="AF136" s="205">
        <f>SUMIF('21'!$A$3:$A$500,'TOTAL FEED'!$J136,'21'!$P$3:$P$1000)</f>
        <v>0</v>
      </c>
      <c r="AG136" s="205">
        <f>SUMIF('22'!$A$3:$A$500,'TOTAL FEED'!$J136,'22'!$P$3:$P$1000)</f>
        <v>0</v>
      </c>
      <c r="AH136" s="205">
        <f>SUMIF('23'!$A$3:$A$500,'TOTAL FEED'!$J136,'23'!$P$3:$P$1000)</f>
        <v>0</v>
      </c>
      <c r="AI136" s="205">
        <f>SUMIF('24'!$A$3:$A$500,'TOTAL FEED'!$J136,'24'!$P$3:$P$1000)</f>
        <v>0</v>
      </c>
      <c r="AJ136" s="205">
        <f>SUMIF('25'!$A$3:$A$500,'TOTAL FEED'!$J136,'25'!$P$3:$P$1000)</f>
        <v>0</v>
      </c>
      <c r="AK136" s="205">
        <f>SUMIF('26'!$A$3:$A$500,'TOTAL FEED'!$J136,'26'!$P$3:$P$1000)</f>
        <v>0</v>
      </c>
      <c r="AL136" s="205">
        <f>SUMIF('27'!$A$3:$A$500,'TOTAL FEED'!$J136,'27'!$P$3:$P$1000)</f>
        <v>0</v>
      </c>
      <c r="AM136" s="205">
        <f>SUMIF('28'!$A$3:$A$500,'TOTAL FEED'!$J136,'28'!$P$3:$P$1000)</f>
        <v>0</v>
      </c>
      <c r="AN136" s="205">
        <f>SUMIF('29'!$A$3:$A$500,'TOTAL FEED'!$J136,'29'!$P$3:$P$1000)</f>
        <v>0</v>
      </c>
      <c r="AO136" s="205">
        <f>SUMIF('30'!$A$3:$A$500,'TOTAL FEED'!$J136,'30'!$P$3:$P$1000)</f>
        <v>0</v>
      </c>
      <c r="AP136" s="205">
        <f>SUMIF('31'!$A$3:$A$500,'TOTAL FEED'!$J136,'31'!$P$3:$P$1000)</f>
        <v>0</v>
      </c>
      <c r="AQ136" s="158">
        <f t="shared" ref="AQ136" si="40">SUM(L136:AP136)</f>
        <v>0</v>
      </c>
      <c r="AR136"/>
      <c r="AS136">
        <v>8</v>
      </c>
      <c r="AT136">
        <f>SUMIF('PHAN LOAI'!$Q$5:$Q$410,K136,'PHAN LOAI'!$D$5:$D$410)</f>
        <v>0</v>
      </c>
      <c r="AU136">
        <f>SUMIF('SAN LUONG'!$AL$4:$AL$311,K136,'SAN LUONG'!$AJ$4:$AJ$311)</f>
        <v>0</v>
      </c>
      <c r="AV136">
        <f t="shared" ref="AV136" si="41">AT136+AU136</f>
        <v>0</v>
      </c>
      <c r="AW136">
        <f>IF(COUNTIF('PHAN LOAI'!C:C, E136) &gt; 0, 1, 0)</f>
        <v>1</v>
      </c>
      <c r="AX136">
        <f>IF(COUNTIF('SAN LUONG'!D:D, E136) &gt; 0, 1, 0)</f>
        <v>1</v>
      </c>
    </row>
    <row r="137" spans="2:50" s="101" customFormat="1" ht="15.75" x14ac:dyDescent="0.25">
      <c r="B137" s="108"/>
      <c r="C137" s="12" t="s">
        <v>331</v>
      </c>
      <c r="D137" s="12" t="s">
        <v>331</v>
      </c>
      <c r="E137" s="109">
        <v>226501</v>
      </c>
      <c r="F137" s="7">
        <v>3.5</v>
      </c>
      <c r="G137" s="110">
        <v>25</v>
      </c>
      <c r="H137" s="111" t="s">
        <v>331</v>
      </c>
      <c r="I137" s="192"/>
      <c r="J137" s="15" t="str">
        <f t="shared" si="32"/>
        <v>PP2025</v>
      </c>
      <c r="K137" s="15" t="str">
        <f t="shared" si="33"/>
        <v>PP20226501</v>
      </c>
      <c r="L137" s="205">
        <f>SUMIF('1'!$A$3:$A$500,'TOTAL FEED'!$J137,'1'!$P$3:$P$1000)</f>
        <v>0</v>
      </c>
      <c r="M137" s="205">
        <f>SUMIF('2'!$A$3:$A$500,'TOTAL FEED'!$J137,'2'!$P$3:$P$1000)</f>
        <v>0</v>
      </c>
      <c r="N137" s="258">
        <f>SUMIF('3'!$A$3:$A$500,'TOTAL FEED'!$J137,'3'!$P$3:$P$1000)</f>
        <v>0</v>
      </c>
      <c r="O137" s="205">
        <f>SUMIF('4'!$A$3:$A$500,'TOTAL FEED'!$J137,'4'!$P$3:$P$1000)</f>
        <v>0</v>
      </c>
      <c r="P137" s="205">
        <f>SUMIF('5'!$A$3:$A$500,'TOTAL FEED'!$J137,'5'!$P$3:$P$1000)</f>
        <v>0</v>
      </c>
      <c r="Q137" s="205">
        <f>SUMIF('6'!$A$3:$A$500,'TOTAL FEED'!$J137,'6'!$P$3:$P$1000)</f>
        <v>0</v>
      </c>
      <c r="R137" s="205">
        <f>SUMIF('7'!$A$3:$A$500,'TOTAL FEED'!$J137,'7'!$P$3:$P$1000)</f>
        <v>0</v>
      </c>
      <c r="S137" s="205">
        <f>SUMIF('8'!$A$3:$A$500,'TOTAL FEED'!$J137,'8'!$P$3:$P$1000)</f>
        <v>0</v>
      </c>
      <c r="T137" s="205">
        <f>SUMIF('9'!$A$3:$A$500,'TOTAL FEED'!$J137,'9'!$P$3:$P$1000)</f>
        <v>0</v>
      </c>
      <c r="U137" s="205">
        <f>SUMIF('10'!$A$3:$A$500,'TOTAL FEED'!$J137,'10'!$P$3:$P$1000)</f>
        <v>0</v>
      </c>
      <c r="V137" s="205">
        <f>SUMIF('11'!$A$3:$A$500,'TOTAL FEED'!$J137,'11'!$P$3:$P$1000)</f>
        <v>0</v>
      </c>
      <c r="W137" s="205">
        <f>SUMIF('12'!$A$3:$A$500,'TOTAL FEED'!$J137,'12'!$P$3:$P$1000)</f>
        <v>0</v>
      </c>
      <c r="X137" s="205">
        <f>SUMIF('13'!$A$3:$A$500,'TOTAL FEED'!$J137,'13'!$P$3:$P$1000)</f>
        <v>0</v>
      </c>
      <c r="Y137" s="272">
        <f>SUMIF('14'!$A$3:$A$500,'TOTAL FEED'!$J137,'14'!$P$3:$P$1000)</f>
        <v>0</v>
      </c>
      <c r="Z137" s="205">
        <f>SUMIF('15'!$A$3:$A$500,'TOTAL FEED'!$J137,'15'!$P$3:$P$1000)</f>
        <v>0</v>
      </c>
      <c r="AA137" s="205">
        <f>SUMIF('16'!$A$3:$A$500,'TOTAL FEED'!$J137,'16'!$P$3:$P$1000)</f>
        <v>0</v>
      </c>
      <c r="AB137" s="205">
        <f>SUMIF('17'!$A$3:$A$500,'TOTAL FEED'!$J137,'17'!$P$3:$P$1000)</f>
        <v>0</v>
      </c>
      <c r="AC137" s="205">
        <f>SUMIF('18'!$A$3:$A$500,'TOTAL FEED'!$J137,'18'!$P$3:$P$1000)</f>
        <v>0</v>
      </c>
      <c r="AD137" s="205">
        <f>SUMIF('19'!$A$3:$A$500,'TOTAL FEED'!$J137,'19'!$P$3:$P$1000)</f>
        <v>0</v>
      </c>
      <c r="AE137" s="205">
        <f>SUMIF('20'!$A$3:$A$500,'TOTAL FEED'!$J137,'20'!$P$3:$P$1000)</f>
        <v>0</v>
      </c>
      <c r="AF137" s="205">
        <f>SUMIF('21'!$A$3:$A$500,'TOTAL FEED'!$J137,'21'!$P$3:$P$1000)</f>
        <v>0</v>
      </c>
      <c r="AG137" s="205">
        <f>SUMIF('22'!$A$3:$A$500,'TOTAL FEED'!$J137,'22'!$P$3:$P$1000)</f>
        <v>0</v>
      </c>
      <c r="AH137" s="205">
        <f>SUMIF('23'!$A$3:$A$500,'TOTAL FEED'!$J137,'23'!$P$3:$P$1000)</f>
        <v>0</v>
      </c>
      <c r="AI137" s="205">
        <f>SUMIF('24'!$A$3:$A$500,'TOTAL FEED'!$J137,'24'!$P$3:$P$1000)</f>
        <v>0</v>
      </c>
      <c r="AJ137" s="205">
        <f>SUMIF('25'!$A$3:$A$500,'TOTAL FEED'!$J137,'25'!$P$3:$P$1000)</f>
        <v>0</v>
      </c>
      <c r="AK137" s="205">
        <f>SUMIF('26'!$A$3:$A$500,'TOTAL FEED'!$J137,'26'!$P$3:$P$1000)</f>
        <v>0</v>
      </c>
      <c r="AL137" s="205">
        <f>SUMIF('27'!$A$3:$A$500,'TOTAL FEED'!$J137,'27'!$P$3:$P$1000)</f>
        <v>0</v>
      </c>
      <c r="AM137" s="205">
        <f>SUMIF('28'!$A$3:$A$500,'TOTAL FEED'!$J137,'28'!$P$3:$P$1000)</f>
        <v>0</v>
      </c>
      <c r="AN137" s="205">
        <f>SUMIF('29'!$A$3:$A$500,'TOTAL FEED'!$J137,'29'!$P$3:$P$1000)</f>
        <v>0</v>
      </c>
      <c r="AO137" s="205">
        <f>SUMIF('30'!$A$3:$A$500,'TOTAL FEED'!$J137,'30'!$P$3:$P$1000)</f>
        <v>0</v>
      </c>
      <c r="AP137" s="205">
        <f>SUMIF('31'!$A$3:$A$500,'TOTAL FEED'!$J137,'31'!$P$3:$P$1000)</f>
        <v>0</v>
      </c>
      <c r="AQ137" s="158">
        <f t="shared" si="30"/>
        <v>0</v>
      </c>
      <c r="AR137"/>
      <c r="AS137">
        <v>8</v>
      </c>
      <c r="AT137">
        <f>SUMIF('PHAN LOAI'!$Q$5:$Q$410,K137,'PHAN LOAI'!$D$5:$D$410)</f>
        <v>0</v>
      </c>
      <c r="AU137">
        <f>SUMIF('SAN LUONG'!$AL$4:$AL$311,K137,'SAN LUONG'!$AJ$4:$AJ$311)</f>
        <v>0</v>
      </c>
      <c r="AV137">
        <f t="shared" si="31"/>
        <v>0</v>
      </c>
      <c r="AW137">
        <f>IF(COUNTIF('PHAN LOAI'!C:C, E137) &gt; 0, 1, 0)</f>
        <v>1</v>
      </c>
      <c r="AX137">
        <f>IF(COUNTIF('SAN LUONG'!D:D, E137) &gt; 0, 1, 0)</f>
        <v>1</v>
      </c>
    </row>
    <row r="138" spans="2:50" s="101" customFormat="1" ht="15.75" x14ac:dyDescent="0.25">
      <c r="B138" s="108"/>
      <c r="C138" s="12" t="s">
        <v>686</v>
      </c>
      <c r="D138" s="12"/>
      <c r="E138" s="109">
        <v>433778</v>
      </c>
      <c r="F138" s="7"/>
      <c r="G138" s="110">
        <v>40</v>
      </c>
      <c r="H138" s="111" t="s">
        <v>686</v>
      </c>
      <c r="I138" s="112"/>
      <c r="J138" s="15" t="str">
        <f t="shared" si="32"/>
        <v>BS06TA40</v>
      </c>
      <c r="K138" s="15" t="str">
        <f t="shared" si="33"/>
        <v>BS06TA433778</v>
      </c>
      <c r="L138" s="205">
        <f>SUMIF('1'!$A$3:$A$500,'TOTAL FEED'!$J138,'1'!$P$3:$P$1000)</f>
        <v>0</v>
      </c>
      <c r="M138" s="205">
        <f>SUMIF('2'!$A$3:$A$500,'TOTAL FEED'!$J138,'2'!$P$3:$P$1000)</f>
        <v>0</v>
      </c>
      <c r="N138" s="258">
        <f>SUMIF('3'!$A$3:$A$500,'TOTAL FEED'!$J138,'3'!$P$3:$P$1000)</f>
        <v>0</v>
      </c>
      <c r="O138" s="205">
        <f>SUMIF('4'!$A$3:$A$500,'TOTAL FEED'!$J138,'4'!$P$3:$P$1000)</f>
        <v>0</v>
      </c>
      <c r="P138" s="205">
        <f>SUMIF('5'!$A$3:$A$500,'TOTAL FEED'!$J138,'5'!$P$3:$P$1000)</f>
        <v>0</v>
      </c>
      <c r="Q138" s="205">
        <f>SUMIF('6'!$A$3:$A$500,'TOTAL FEED'!$J138,'6'!$P$3:$P$1000)</f>
        <v>0</v>
      </c>
      <c r="R138" s="205">
        <f>SUMIF('7'!$A$3:$A$500,'TOTAL FEED'!$J138,'7'!$P$3:$P$1000)</f>
        <v>0</v>
      </c>
      <c r="S138" s="205">
        <f>SUMIF('8'!$A$3:$A$500,'TOTAL FEED'!$J138,'8'!$P$3:$P$1000)</f>
        <v>0</v>
      </c>
      <c r="T138" s="205">
        <f>SUMIF('9'!$A$3:$A$500,'TOTAL FEED'!$J138,'9'!$P$3:$P$1000)</f>
        <v>0</v>
      </c>
      <c r="U138" s="205">
        <f>SUMIF('10'!$A$3:$A$500,'TOTAL FEED'!$J138,'10'!$P$3:$P$1000)</f>
        <v>0</v>
      </c>
      <c r="V138" s="205">
        <f>SUMIF('11'!$A$3:$A$500,'TOTAL FEED'!$J138,'11'!$P$3:$P$1000)</f>
        <v>0</v>
      </c>
      <c r="W138" s="205">
        <f>SUMIF('12'!$A$3:$A$500,'TOTAL FEED'!$J138,'12'!$P$3:$P$1000)</f>
        <v>0</v>
      </c>
      <c r="X138" s="205">
        <f>SUMIF('13'!$A$3:$A$500,'TOTAL FEED'!$J138,'13'!$P$3:$P$1000)</f>
        <v>0</v>
      </c>
      <c r="Y138" s="272">
        <f>SUMIF('14'!$A$3:$A$500,'TOTAL FEED'!$J138,'14'!$P$3:$P$1000)</f>
        <v>0</v>
      </c>
      <c r="Z138" s="205">
        <f>SUMIF('15'!$A$3:$A$500,'TOTAL FEED'!$J138,'15'!$P$3:$P$1000)</f>
        <v>0</v>
      </c>
      <c r="AA138" s="205">
        <f>SUMIF('16'!$A$3:$A$500,'TOTAL FEED'!$J138,'16'!$P$3:$P$1000)</f>
        <v>12160</v>
      </c>
      <c r="AB138" s="205">
        <f>SUMIF('17'!$A$3:$A$500,'TOTAL FEED'!$J138,'17'!$P$3:$P$1000)</f>
        <v>0</v>
      </c>
      <c r="AC138" s="205">
        <f>SUMIF('18'!$A$3:$A$500,'TOTAL FEED'!$J138,'18'!$P$3:$P$1000)</f>
        <v>0</v>
      </c>
      <c r="AD138" s="205">
        <f>SUMIF('19'!$A$3:$A$500,'TOTAL FEED'!$J138,'19'!$P$3:$P$1000)</f>
        <v>0</v>
      </c>
      <c r="AE138" s="205">
        <f>SUMIF('20'!$A$3:$A$500,'TOTAL FEED'!$J138,'20'!$P$3:$P$1000)</f>
        <v>0</v>
      </c>
      <c r="AF138" s="205">
        <f>SUMIF('21'!$A$3:$A$500,'TOTAL FEED'!$J138,'21'!$P$3:$P$1000)</f>
        <v>0</v>
      </c>
      <c r="AG138" s="205">
        <f>SUMIF('22'!$A$3:$A$500,'TOTAL FEED'!$J138,'22'!$P$3:$P$1000)</f>
        <v>0</v>
      </c>
      <c r="AH138" s="205">
        <f>SUMIF('23'!$A$3:$A$500,'TOTAL FEED'!$J138,'23'!$P$3:$P$1000)</f>
        <v>0</v>
      </c>
      <c r="AI138" s="205">
        <f>SUMIF('24'!$A$3:$A$500,'TOTAL FEED'!$J138,'24'!$P$3:$P$1000)</f>
        <v>0</v>
      </c>
      <c r="AJ138" s="205">
        <f>SUMIF('25'!$A$3:$A$500,'TOTAL FEED'!$J138,'25'!$P$3:$P$1000)</f>
        <v>0</v>
      </c>
      <c r="AK138" s="205">
        <f>SUMIF('26'!$A$3:$A$500,'TOTAL FEED'!$J138,'26'!$P$3:$P$1000)</f>
        <v>0</v>
      </c>
      <c r="AL138" s="205">
        <f>SUMIF('27'!$A$3:$A$500,'TOTAL FEED'!$J138,'27'!$P$3:$P$1000)</f>
        <v>0</v>
      </c>
      <c r="AM138" s="205">
        <f>SUMIF('28'!$A$3:$A$500,'TOTAL FEED'!$J138,'28'!$P$3:$P$1000)</f>
        <v>0</v>
      </c>
      <c r="AN138" s="205">
        <f>SUMIF('29'!$A$3:$A$500,'TOTAL FEED'!$J138,'29'!$P$3:$P$1000)</f>
        <v>0</v>
      </c>
      <c r="AO138" s="205">
        <f>SUMIF('30'!$A$3:$A$500,'TOTAL FEED'!$J138,'30'!$P$3:$P$1000)</f>
        <v>0</v>
      </c>
      <c r="AP138" s="205">
        <f>SUMIF('31'!$A$3:$A$500,'TOTAL FEED'!$J138,'31'!$P$3:$P$1000)</f>
        <v>0</v>
      </c>
      <c r="AQ138" s="158">
        <f t="shared" si="30"/>
        <v>12160</v>
      </c>
      <c r="AR138">
        <v>4</v>
      </c>
      <c r="AS138">
        <v>8</v>
      </c>
      <c r="AT138">
        <f>SUMIF('PHAN LOAI'!$Q$5:$Q$410,K138,'PHAN LOAI'!$D$5:$D$410)</f>
        <v>12160</v>
      </c>
      <c r="AU138">
        <f>SUMIF('SAN LUONG'!$AL$4:$AL$311,K138,'SAN LUONG'!$AJ$4:$AJ$311)</f>
        <v>12160</v>
      </c>
      <c r="AV138">
        <f t="shared" si="31"/>
        <v>24320</v>
      </c>
      <c r="AW138">
        <f>IF(COUNTIF('PHAN LOAI'!C:C, E138) &gt; 0, 1, 0)</f>
        <v>1</v>
      </c>
      <c r="AX138">
        <f>IF(COUNTIF('SAN LUONG'!D:D, E138) &gt; 0, 1, 0)</f>
        <v>1</v>
      </c>
    </row>
    <row r="139" spans="2:50" ht="15.75" x14ac:dyDescent="0.25">
      <c r="B139" s="17">
        <v>1</v>
      </c>
      <c r="C139" s="6" t="s">
        <v>58</v>
      </c>
      <c r="D139" s="6" t="s">
        <v>58</v>
      </c>
      <c r="E139" s="73"/>
      <c r="F139" s="7" t="s">
        <v>10</v>
      </c>
      <c r="G139" s="15">
        <v>25</v>
      </c>
      <c r="H139" s="4" t="s">
        <v>58</v>
      </c>
      <c r="I139" s="9"/>
      <c r="J139" s="15" t="str">
        <f t="shared" si="32"/>
        <v>HT2125</v>
      </c>
      <c r="K139" s="15" t="str">
        <f t="shared" si="33"/>
        <v>HT21</v>
      </c>
      <c r="L139" s="205">
        <f>SUMIF('1'!$A$3:$A$500,'TOTAL FEED'!$J139,'1'!$P$3:$P$1000)</f>
        <v>0</v>
      </c>
      <c r="M139" s="205">
        <f>SUMIF('2'!$A$3:$A$500,'TOTAL FEED'!$J139,'2'!$P$3:$P$1000)</f>
        <v>0</v>
      </c>
      <c r="N139" s="258">
        <f>SUMIF('3'!$A$3:$A$500,'TOTAL FEED'!$J139,'3'!$P$3:$P$1000)</f>
        <v>0</v>
      </c>
      <c r="O139" s="205">
        <f>SUMIF('4'!$A$3:$A$500,'TOTAL FEED'!$J139,'4'!$P$3:$P$1000)</f>
        <v>0</v>
      </c>
      <c r="P139" s="205">
        <f>SUMIF('5'!$A$3:$A$500,'TOTAL FEED'!$J139,'5'!$P$3:$P$1000)</f>
        <v>0</v>
      </c>
      <c r="Q139" s="205">
        <f>SUMIF('6'!$A$3:$A$500,'TOTAL FEED'!$J139,'6'!$P$3:$P$1000)</f>
        <v>0</v>
      </c>
      <c r="R139" s="205">
        <f>SUMIF('7'!$A$3:$A$500,'TOTAL FEED'!$J139,'7'!$P$3:$P$1000)</f>
        <v>0</v>
      </c>
      <c r="S139" s="205">
        <f>SUMIF('8'!$A$3:$A$500,'TOTAL FEED'!$J139,'8'!$P$3:$P$1000)</f>
        <v>0</v>
      </c>
      <c r="T139" s="205">
        <f>SUMIF('9'!$A$3:$A$500,'TOTAL FEED'!$J139,'9'!$P$3:$P$1000)</f>
        <v>0</v>
      </c>
      <c r="U139" s="205">
        <f>SUMIF('10'!$A$3:$A$500,'TOTAL FEED'!$J139,'10'!$P$3:$P$1000)</f>
        <v>0</v>
      </c>
      <c r="V139" s="205">
        <f>SUMIF('11'!$A$3:$A$500,'TOTAL FEED'!$J139,'11'!$P$3:$P$1000)</f>
        <v>0</v>
      </c>
      <c r="W139" s="205">
        <f>SUMIF('12'!$A$3:$A$500,'TOTAL FEED'!$J139,'12'!$P$3:$P$1000)</f>
        <v>0</v>
      </c>
      <c r="X139" s="205">
        <f>SUMIF('13'!$A$3:$A$500,'TOTAL FEED'!$J139,'13'!$P$3:$P$1000)</f>
        <v>0</v>
      </c>
      <c r="Y139" s="272">
        <f>SUMIF('14'!$A$3:$A$500,'TOTAL FEED'!$J139,'14'!$P$3:$P$1000)</f>
        <v>0</v>
      </c>
      <c r="Z139" s="205">
        <f>SUMIF('15'!$A$3:$A$500,'TOTAL FEED'!$J139,'15'!$P$3:$P$1000)</f>
        <v>0</v>
      </c>
      <c r="AA139" s="205">
        <f>SUMIF('16'!$A$3:$A$500,'TOTAL FEED'!$J139,'16'!$P$3:$P$1000)</f>
        <v>0</v>
      </c>
      <c r="AB139" s="205">
        <f>SUMIF('17'!$A$3:$A$500,'TOTAL FEED'!$J139,'17'!$P$3:$P$1000)</f>
        <v>0</v>
      </c>
      <c r="AC139" s="205">
        <f>SUMIF('18'!$A$3:$A$500,'TOTAL FEED'!$J139,'18'!$P$3:$P$1000)</f>
        <v>0</v>
      </c>
      <c r="AD139" s="205">
        <f>SUMIF('19'!$A$3:$A$500,'TOTAL FEED'!$J139,'19'!$P$3:$P$1000)</f>
        <v>0</v>
      </c>
      <c r="AE139" s="205">
        <f>SUMIF('20'!$A$3:$A$500,'TOTAL FEED'!$J139,'20'!$P$3:$P$1000)</f>
        <v>0</v>
      </c>
      <c r="AF139" s="205">
        <f>SUMIF('21'!$A$3:$A$500,'TOTAL FEED'!$J139,'21'!$P$3:$P$1000)</f>
        <v>0</v>
      </c>
      <c r="AG139" s="205">
        <f>SUMIF('22'!$A$3:$A$500,'TOTAL FEED'!$J139,'22'!$P$3:$P$1000)</f>
        <v>0</v>
      </c>
      <c r="AH139" s="205">
        <f>SUMIF('23'!$A$3:$A$500,'TOTAL FEED'!$J139,'23'!$P$3:$P$1000)</f>
        <v>0</v>
      </c>
      <c r="AI139" s="205">
        <f>SUMIF('24'!$A$3:$A$500,'TOTAL FEED'!$J139,'24'!$P$3:$P$1000)</f>
        <v>0</v>
      </c>
      <c r="AJ139" s="205">
        <f>SUMIF('25'!$A$3:$A$500,'TOTAL FEED'!$J139,'25'!$P$3:$P$1000)</f>
        <v>0</v>
      </c>
      <c r="AK139" s="205">
        <f>SUMIF('26'!$A$3:$A$500,'TOTAL FEED'!$J139,'26'!$P$3:$P$1000)</f>
        <v>0</v>
      </c>
      <c r="AL139" s="205">
        <f>SUMIF('27'!$A$3:$A$500,'TOTAL FEED'!$J139,'27'!$P$3:$P$1000)</f>
        <v>0</v>
      </c>
      <c r="AM139" s="205">
        <f>SUMIF('28'!$A$3:$A$500,'TOTAL FEED'!$J139,'28'!$P$3:$P$1000)</f>
        <v>0</v>
      </c>
      <c r="AN139" s="205">
        <f>SUMIF('29'!$A$3:$A$500,'TOTAL FEED'!$J139,'29'!$P$3:$P$1000)</f>
        <v>0</v>
      </c>
      <c r="AO139" s="205">
        <f>SUMIF('30'!$A$3:$A$500,'TOTAL FEED'!$J139,'30'!$P$3:$P$1000)</f>
        <v>0</v>
      </c>
      <c r="AP139" s="205">
        <f>SUMIF('31'!$A$3:$A$500,'TOTAL FEED'!$J139,'31'!$P$3:$P$1000)</f>
        <v>0</v>
      </c>
      <c r="AQ139" s="50">
        <f t="shared" si="30"/>
        <v>0</v>
      </c>
      <c r="AS139">
        <v>8</v>
      </c>
      <c r="AT139">
        <f>SUMIF('PHAN LOAI'!$Q$5:$Q$410,K139,'PHAN LOAI'!$D$5:$D$410)</f>
        <v>0</v>
      </c>
      <c r="AU139">
        <f>SUMIF('SAN LUONG'!$AL$4:$AL$311,K139,'SAN LUONG'!$AJ$4:$AJ$311)</f>
        <v>0</v>
      </c>
      <c r="AV139">
        <f t="shared" si="31"/>
        <v>0</v>
      </c>
      <c r="AW139">
        <f>IF(COUNTIF('PHAN LOAI'!C:C, E139) &gt; 0, 1, 0)</f>
        <v>0</v>
      </c>
      <c r="AX139">
        <f>IF(COUNTIF('SAN LUONG'!D:D, E139) &gt; 0, 1, 0)</f>
        <v>1</v>
      </c>
    </row>
    <row r="140" spans="2:50" ht="15.75" x14ac:dyDescent="0.25">
      <c r="B140" s="17">
        <v>2</v>
      </c>
      <c r="C140" s="6" t="s">
        <v>57</v>
      </c>
      <c r="D140" s="6" t="s">
        <v>57</v>
      </c>
      <c r="E140" s="73"/>
      <c r="F140" s="7" t="s">
        <v>10</v>
      </c>
      <c r="G140" s="15">
        <v>25</v>
      </c>
      <c r="H140" s="4" t="s">
        <v>57</v>
      </c>
      <c r="I140" s="9"/>
      <c r="J140" s="15" t="str">
        <f t="shared" si="32"/>
        <v>HT20S25</v>
      </c>
      <c r="K140" s="15" t="str">
        <f t="shared" si="33"/>
        <v>HT20S</v>
      </c>
      <c r="L140" s="205">
        <f>SUMIF('1'!$A$3:$A$500,'TOTAL FEED'!$J140,'1'!$P$3:$P$1000)</f>
        <v>0</v>
      </c>
      <c r="M140" s="205">
        <f>SUMIF('2'!$A$3:$A$500,'TOTAL FEED'!$J140,'2'!$P$3:$P$1000)</f>
        <v>0</v>
      </c>
      <c r="N140" s="258">
        <f>SUMIF('3'!$A$3:$A$500,'TOTAL FEED'!$J140,'3'!$P$3:$P$1000)</f>
        <v>0</v>
      </c>
      <c r="O140" s="205">
        <f>SUMIF('4'!$A$3:$A$500,'TOTAL FEED'!$J140,'4'!$P$3:$P$1000)</f>
        <v>0</v>
      </c>
      <c r="P140" s="205">
        <f>SUMIF('5'!$A$3:$A$500,'TOTAL FEED'!$J140,'5'!$P$3:$P$1000)</f>
        <v>0</v>
      </c>
      <c r="Q140" s="205">
        <f>SUMIF('6'!$A$3:$A$500,'TOTAL FEED'!$J140,'6'!$P$3:$P$1000)</f>
        <v>0</v>
      </c>
      <c r="R140" s="205">
        <f>SUMIF('7'!$A$3:$A$500,'TOTAL FEED'!$J140,'7'!$P$3:$P$1000)</f>
        <v>0</v>
      </c>
      <c r="S140" s="205">
        <f>SUMIF('8'!$A$3:$A$500,'TOTAL FEED'!$J140,'8'!$P$3:$P$1000)</f>
        <v>0</v>
      </c>
      <c r="T140" s="205">
        <f>SUMIF('9'!$A$3:$A$500,'TOTAL FEED'!$J140,'9'!$P$3:$P$1000)</f>
        <v>0</v>
      </c>
      <c r="U140" s="205">
        <f>SUMIF('10'!$A$3:$A$500,'TOTAL FEED'!$J140,'10'!$P$3:$P$1000)</f>
        <v>0</v>
      </c>
      <c r="V140" s="205">
        <f>SUMIF('11'!$A$3:$A$500,'TOTAL FEED'!$J140,'11'!$P$3:$P$1000)</f>
        <v>0</v>
      </c>
      <c r="W140" s="205">
        <f>SUMIF('12'!$A$3:$A$500,'TOTAL FEED'!$J140,'12'!$P$3:$P$1000)</f>
        <v>0</v>
      </c>
      <c r="X140" s="205">
        <f>SUMIF('13'!$A$3:$A$500,'TOTAL FEED'!$J140,'13'!$P$3:$P$1000)</f>
        <v>0</v>
      </c>
      <c r="Y140" s="272">
        <f>SUMIF('14'!$A$3:$A$500,'TOTAL FEED'!$J140,'14'!$P$3:$P$1000)</f>
        <v>0</v>
      </c>
      <c r="Z140" s="205">
        <f>SUMIF('15'!$A$3:$A$500,'TOTAL FEED'!$J140,'15'!$P$3:$P$1000)</f>
        <v>0</v>
      </c>
      <c r="AA140" s="205">
        <f>SUMIF('16'!$A$3:$A$500,'TOTAL FEED'!$J140,'16'!$P$3:$P$1000)</f>
        <v>0</v>
      </c>
      <c r="AB140" s="205">
        <f>SUMIF('17'!$A$3:$A$500,'TOTAL FEED'!$J140,'17'!$P$3:$P$1000)</f>
        <v>0</v>
      </c>
      <c r="AC140" s="205">
        <f>SUMIF('18'!$A$3:$A$500,'TOTAL FEED'!$J140,'18'!$P$3:$P$1000)</f>
        <v>0</v>
      </c>
      <c r="AD140" s="205">
        <f>SUMIF('19'!$A$3:$A$500,'TOTAL FEED'!$J140,'19'!$P$3:$P$1000)</f>
        <v>0</v>
      </c>
      <c r="AE140" s="205">
        <f>SUMIF('20'!$A$3:$A$500,'TOTAL FEED'!$J140,'20'!$P$3:$P$1000)</f>
        <v>0</v>
      </c>
      <c r="AF140" s="205">
        <f>SUMIF('21'!$A$3:$A$500,'TOTAL FEED'!$J140,'21'!$P$3:$P$1000)</f>
        <v>0</v>
      </c>
      <c r="AG140" s="205">
        <f>SUMIF('22'!$A$3:$A$500,'TOTAL FEED'!$J140,'22'!$P$3:$P$1000)</f>
        <v>0</v>
      </c>
      <c r="AH140" s="205">
        <f>SUMIF('23'!$A$3:$A$500,'TOTAL FEED'!$J140,'23'!$P$3:$P$1000)</f>
        <v>0</v>
      </c>
      <c r="AI140" s="205">
        <f>SUMIF('24'!$A$3:$A$500,'TOTAL FEED'!$J140,'24'!$P$3:$P$1000)</f>
        <v>0</v>
      </c>
      <c r="AJ140" s="205">
        <f>SUMIF('25'!$A$3:$A$500,'TOTAL FEED'!$J140,'25'!$P$3:$P$1000)</f>
        <v>0</v>
      </c>
      <c r="AK140" s="205">
        <f>SUMIF('26'!$A$3:$A$500,'TOTAL FEED'!$J140,'26'!$P$3:$P$1000)</f>
        <v>0</v>
      </c>
      <c r="AL140" s="205">
        <f>SUMIF('27'!$A$3:$A$500,'TOTAL FEED'!$J140,'27'!$P$3:$P$1000)</f>
        <v>0</v>
      </c>
      <c r="AM140" s="205">
        <f>SUMIF('28'!$A$3:$A$500,'TOTAL FEED'!$J140,'28'!$P$3:$P$1000)</f>
        <v>0</v>
      </c>
      <c r="AN140" s="205">
        <f>SUMIF('29'!$A$3:$A$500,'TOTAL FEED'!$J140,'29'!$P$3:$P$1000)</f>
        <v>0</v>
      </c>
      <c r="AO140" s="205">
        <f>SUMIF('30'!$A$3:$A$500,'TOTAL FEED'!$J140,'30'!$P$3:$P$1000)</f>
        <v>0</v>
      </c>
      <c r="AP140" s="205">
        <f>SUMIF('31'!$A$3:$A$500,'TOTAL FEED'!$J140,'31'!$P$3:$P$1000)</f>
        <v>0</v>
      </c>
      <c r="AQ140" s="50">
        <f t="shared" si="30"/>
        <v>0</v>
      </c>
      <c r="AS140">
        <v>8</v>
      </c>
      <c r="AT140">
        <f>SUMIF('PHAN LOAI'!$Q$5:$Q$410,K140,'PHAN LOAI'!$D$5:$D$410)</f>
        <v>0</v>
      </c>
      <c r="AU140">
        <f>SUMIF('SAN LUONG'!$AL$4:$AL$311,K140,'SAN LUONG'!$AJ$4:$AJ$311)</f>
        <v>0</v>
      </c>
      <c r="AV140">
        <f t="shared" si="31"/>
        <v>0</v>
      </c>
      <c r="AW140">
        <f>IF(COUNTIF('PHAN LOAI'!C:C, E140) &gt; 0, 1, 0)</f>
        <v>0</v>
      </c>
      <c r="AX140">
        <f>IF(COUNTIF('SAN LUONG'!D:D, E140) &gt; 0, 1, 0)</f>
        <v>1</v>
      </c>
    </row>
    <row r="141" spans="2:50" s="147" customFormat="1" ht="15.75" x14ac:dyDescent="0.25">
      <c r="B141" s="148">
        <v>3</v>
      </c>
      <c r="C141" s="139" t="s">
        <v>62</v>
      </c>
      <c r="D141" s="139" t="s">
        <v>62</v>
      </c>
      <c r="E141" s="140">
        <v>314001</v>
      </c>
      <c r="F141" s="141">
        <v>2.5</v>
      </c>
      <c r="G141" s="145">
        <v>25</v>
      </c>
      <c r="H141" s="139" t="s">
        <v>62</v>
      </c>
      <c r="I141" s="144"/>
      <c r="J141" s="15" t="str">
        <f t="shared" si="32"/>
        <v>HT1125</v>
      </c>
      <c r="K141" s="15" t="str">
        <f t="shared" si="33"/>
        <v>HT11314001</v>
      </c>
      <c r="L141" s="205">
        <f>SUMIF('1'!$A$3:$A$500,'TOTAL FEED'!$J141,'1'!$P$3:$P$1000)</f>
        <v>0</v>
      </c>
      <c r="M141" s="205">
        <f>SUMIF('2'!$A$3:$A$500,'TOTAL FEED'!$J141,'2'!$P$3:$P$1000)</f>
        <v>0</v>
      </c>
      <c r="N141" s="258">
        <f>SUMIF('3'!$A$3:$A$500,'TOTAL FEED'!$J141,'3'!$P$3:$P$1000)</f>
        <v>0</v>
      </c>
      <c r="O141" s="205">
        <f>SUMIF('4'!$A$3:$A$500,'TOTAL FEED'!$J141,'4'!$P$3:$P$1000)</f>
        <v>2500</v>
      </c>
      <c r="P141" s="205">
        <f>SUMIF('5'!$A$3:$A$500,'TOTAL FEED'!$J141,'5'!$P$3:$P$1000)</f>
        <v>0</v>
      </c>
      <c r="Q141" s="205">
        <f>SUMIF('6'!$A$3:$A$500,'TOTAL FEED'!$J141,'6'!$P$3:$P$1000)</f>
        <v>0</v>
      </c>
      <c r="R141" s="205">
        <f>SUMIF('7'!$A$3:$A$500,'TOTAL FEED'!$J141,'7'!$P$3:$P$1000)</f>
        <v>0</v>
      </c>
      <c r="S141" s="205">
        <f>SUMIF('8'!$A$3:$A$500,'TOTAL FEED'!$J141,'8'!$P$3:$P$1000)</f>
        <v>0</v>
      </c>
      <c r="T141" s="205">
        <f>SUMIF('9'!$A$3:$A$500,'TOTAL FEED'!$J141,'9'!$P$3:$P$1000)</f>
        <v>0</v>
      </c>
      <c r="U141" s="258">
        <f>SUMIF('10'!$A$3:$A$500,'TOTAL FEED'!$J141,'10'!$P$3:$P$1000)</f>
        <v>0</v>
      </c>
      <c r="V141" s="205">
        <f>SUMIF('11'!$A$3:$A$500,'TOTAL FEED'!$J141,'11'!$P$3:$P$1000)</f>
        <v>0</v>
      </c>
      <c r="W141" s="205">
        <f>SUMIF('12'!$A$3:$A$500,'TOTAL FEED'!$J141,'12'!$P$3:$P$1000)</f>
        <v>5125</v>
      </c>
      <c r="X141" s="205">
        <f>SUMIF('13'!$A$3:$A$500,'TOTAL FEED'!$J141,'13'!$P$3:$P$1000)</f>
        <v>0</v>
      </c>
      <c r="Y141" s="272">
        <f>SUMIF('14'!$A$3:$A$500,'TOTAL FEED'!$J141,'14'!$P$3:$P$1000)</f>
        <v>0</v>
      </c>
      <c r="Z141" s="205">
        <f>SUMIF('15'!$A$3:$A$500,'TOTAL FEED'!$J141,'15'!$P$3:$P$1000)</f>
        <v>0</v>
      </c>
      <c r="AA141" s="205">
        <f>SUMIF('16'!$A$3:$A$500,'TOTAL FEED'!$J141,'16'!$P$3:$P$1000)</f>
        <v>0</v>
      </c>
      <c r="AB141" s="258">
        <f>SUMIF('17'!$A$3:$A$500,'TOTAL FEED'!$J141,'17'!$P$3:$P$1000)</f>
        <v>0</v>
      </c>
      <c r="AC141" s="205">
        <f>SUMIF('18'!$A$3:$A$500,'TOTAL FEED'!$J141,'18'!$P$3:$P$1000)</f>
        <v>0</v>
      </c>
      <c r="AD141" s="205">
        <f>SUMIF('19'!$A$3:$A$500,'TOTAL FEED'!$J141,'19'!$P$3:$P$1000)</f>
        <v>0</v>
      </c>
      <c r="AE141" s="205">
        <f>SUMIF('20'!$A$3:$A$500,'TOTAL FEED'!$J141,'20'!$P$3:$P$1000)</f>
        <v>0</v>
      </c>
      <c r="AF141" s="205">
        <f>SUMIF('21'!$A$3:$A$500,'TOTAL FEED'!$J141,'21'!$P$3:$P$1000)</f>
        <v>0</v>
      </c>
      <c r="AG141" s="205">
        <f>SUMIF('22'!$A$3:$A$500,'TOTAL FEED'!$J141,'22'!$P$3:$P$1000)</f>
        <v>0</v>
      </c>
      <c r="AH141" s="205">
        <f>SUMIF('23'!$A$3:$A$500,'TOTAL FEED'!$J141,'23'!$P$3:$P$1000)</f>
        <v>0</v>
      </c>
      <c r="AI141" s="205">
        <f>SUMIF('24'!$A$3:$A$500,'TOTAL FEED'!$J141,'24'!$P$3:$P$1000)</f>
        <v>0</v>
      </c>
      <c r="AJ141" s="205">
        <f>SUMIF('25'!$A$3:$A$500,'TOTAL FEED'!$J141,'25'!$P$3:$P$1000)</f>
        <v>0</v>
      </c>
      <c r="AK141" s="205">
        <f>SUMIF('26'!$A$3:$A$500,'TOTAL FEED'!$J141,'26'!$P$3:$P$1000)</f>
        <v>0</v>
      </c>
      <c r="AL141" s="205">
        <f>SUMIF('27'!$A$3:$A$500,'TOTAL FEED'!$J141,'27'!$P$3:$P$1000)</f>
        <v>0</v>
      </c>
      <c r="AM141" s="205">
        <f>SUMIF('28'!$A$3:$A$500,'TOTAL FEED'!$J141,'28'!$P$3:$P$1000)</f>
        <v>0</v>
      </c>
      <c r="AN141" s="205">
        <f>SUMIF('29'!$A$3:$A$500,'TOTAL FEED'!$J141,'29'!$P$3:$P$1000)</f>
        <v>0</v>
      </c>
      <c r="AO141" s="205">
        <f>SUMIF('30'!$A$3:$A$500,'TOTAL FEED'!$J141,'30'!$P$3:$P$1000)</f>
        <v>0</v>
      </c>
      <c r="AP141" s="205">
        <f>SUMIF('31'!$A$3:$A$500,'TOTAL FEED'!$J141,'31'!$P$3:$P$1000)</f>
        <v>0</v>
      </c>
      <c r="AQ141" s="146">
        <f t="shared" si="30"/>
        <v>7625</v>
      </c>
      <c r="AR141">
        <v>1</v>
      </c>
      <c r="AS141">
        <v>8</v>
      </c>
      <c r="AT141">
        <f>SUMIF('PHAN LOAI'!$Q$5:$Q$410,K141,'PHAN LOAI'!$D$5:$D$410)</f>
        <v>7625</v>
      </c>
      <c r="AU141">
        <f>SUMIF('SAN LUONG'!$AL$4:$AL$311,K141,'SAN LUONG'!$AJ$4:$AJ$311)</f>
        <v>0</v>
      </c>
      <c r="AV141">
        <f t="shared" si="31"/>
        <v>7625</v>
      </c>
      <c r="AW141">
        <f>IF(COUNTIF('PHAN LOAI'!C:C, E141) &gt; 0, 1, 0)</f>
        <v>1</v>
      </c>
      <c r="AX141">
        <f>IF(COUNTIF('SAN LUONG'!D:D, E141) &gt; 0, 1, 0)</f>
        <v>1</v>
      </c>
    </row>
    <row r="142" spans="2:50" s="147" customFormat="1" ht="15.75" x14ac:dyDescent="0.25">
      <c r="B142" s="148"/>
      <c r="C142" s="139" t="s">
        <v>332</v>
      </c>
      <c r="D142" s="139" t="s">
        <v>332</v>
      </c>
      <c r="E142" s="140">
        <v>314011</v>
      </c>
      <c r="F142" s="141">
        <v>2.5</v>
      </c>
      <c r="G142" s="145">
        <v>25</v>
      </c>
      <c r="H142" s="139" t="s">
        <v>332</v>
      </c>
      <c r="I142" s="144"/>
      <c r="J142" s="15" t="str">
        <f t="shared" si="32"/>
        <v>HT11GP25</v>
      </c>
      <c r="K142" s="15" t="str">
        <f t="shared" si="33"/>
        <v>HT11GP314011</v>
      </c>
      <c r="L142" s="205">
        <f>SUMIF('1'!$A$3:$A$500,'TOTAL FEED'!$J142,'1'!$P$3:$P$1000)</f>
        <v>0</v>
      </c>
      <c r="M142" s="205">
        <f>SUMIF('2'!$A$3:$A$500,'TOTAL FEED'!$J142,'2'!$P$3:$P$1000)</f>
        <v>0</v>
      </c>
      <c r="N142" s="258">
        <f>SUMIF('3'!$A$3:$A$500,'TOTAL FEED'!$J142,'3'!$P$3:$P$1000)</f>
        <v>0</v>
      </c>
      <c r="O142" s="205">
        <f>SUMIF('4'!$A$3:$A$500,'TOTAL FEED'!$J142,'4'!$P$3:$P$1000)</f>
        <v>0</v>
      </c>
      <c r="P142" s="205">
        <f>SUMIF('5'!$A$3:$A$500,'TOTAL FEED'!$J142,'5'!$P$3:$P$1000)</f>
        <v>7875</v>
      </c>
      <c r="Q142" s="205">
        <f>SUMIF('6'!$A$3:$A$500,'TOTAL FEED'!$J142,'6'!$P$3:$P$1000)</f>
        <v>0</v>
      </c>
      <c r="R142" s="205">
        <f>SUMIF('7'!$A$3:$A$500,'TOTAL FEED'!$J142,'7'!$P$3:$P$1000)</f>
        <v>0</v>
      </c>
      <c r="S142" s="205">
        <f>SUMIF('8'!$A$3:$A$500,'TOTAL FEED'!$J142,'8'!$P$3:$P$1000)</f>
        <v>0</v>
      </c>
      <c r="T142" s="205">
        <f>SUMIF('9'!$A$3:$A$500,'TOTAL FEED'!$J142,'9'!$P$3:$P$1000)</f>
        <v>0</v>
      </c>
      <c r="U142" s="205">
        <f>SUMIF('10'!$A$3:$A$500,'TOTAL FEED'!$J142,'10'!$P$3:$P$1000)</f>
        <v>0</v>
      </c>
      <c r="V142" s="205">
        <f>SUMIF('11'!$A$3:$A$500,'TOTAL FEED'!$J142,'11'!$P$3:$P$1000)</f>
        <v>6925</v>
      </c>
      <c r="W142" s="205">
        <f>SUMIF('12'!$A$3:$A$500,'TOTAL FEED'!$J142,'12'!$P$3:$P$1000)</f>
        <v>0</v>
      </c>
      <c r="X142" s="205">
        <f>SUMIF('13'!$A$3:$A$500,'TOTAL FEED'!$J142,'13'!$P$3:$P$1000)</f>
        <v>0</v>
      </c>
      <c r="Y142" s="272">
        <f>SUMIF('14'!$A$3:$A$500,'TOTAL FEED'!$J142,'14'!$P$3:$P$1000)</f>
        <v>6025</v>
      </c>
      <c r="Z142" s="205">
        <f>SUMIF('15'!$A$3:$A$500,'TOTAL FEED'!$J142,'15'!$P$3:$P$1000)</f>
        <v>0</v>
      </c>
      <c r="AA142" s="205">
        <f>SUMIF('16'!$A$3:$A$500,'TOTAL FEED'!$J142,'16'!$P$3:$P$1000)</f>
        <v>0</v>
      </c>
      <c r="AB142" s="205">
        <f>SUMIF('17'!$A$3:$A$500,'TOTAL FEED'!$J142,'17'!$P$3:$P$1000)</f>
        <v>0</v>
      </c>
      <c r="AC142" s="205">
        <f>SUMIF('18'!$A$3:$A$500,'TOTAL FEED'!$J142,'18'!$P$3:$P$1000)</f>
        <v>0</v>
      </c>
      <c r="AD142" s="205">
        <f>SUMIF('19'!$A$3:$A$500,'TOTAL FEED'!$J142,'19'!$P$3:$P$1000)</f>
        <v>0</v>
      </c>
      <c r="AE142" s="205">
        <f>SUMIF('20'!$A$3:$A$500,'TOTAL FEED'!$J142,'20'!$P$3:$P$1000)</f>
        <v>0</v>
      </c>
      <c r="AF142" s="205">
        <f>SUMIF('21'!$A$3:$A$500,'TOTAL FEED'!$J142,'21'!$P$3:$P$1000)</f>
        <v>0</v>
      </c>
      <c r="AG142" s="205">
        <f>SUMIF('22'!$A$3:$A$500,'TOTAL FEED'!$J142,'22'!$P$3:$P$1000)</f>
        <v>0</v>
      </c>
      <c r="AH142" s="205">
        <f>SUMIF('23'!$A$3:$A$500,'TOTAL FEED'!$J142,'23'!$P$3:$P$1000)</f>
        <v>0</v>
      </c>
      <c r="AI142" s="205">
        <f>SUMIF('24'!$A$3:$A$500,'TOTAL FEED'!$J142,'24'!$P$3:$P$1000)</f>
        <v>0</v>
      </c>
      <c r="AJ142" s="205">
        <f>SUMIF('25'!$A$3:$A$500,'TOTAL FEED'!$J142,'25'!$P$3:$P$1000)</f>
        <v>0</v>
      </c>
      <c r="AK142" s="205">
        <f>SUMIF('26'!$A$3:$A$500,'TOTAL FEED'!$J142,'26'!$P$3:$P$1000)</f>
        <v>0</v>
      </c>
      <c r="AL142" s="205">
        <f>SUMIF('27'!$A$3:$A$500,'TOTAL FEED'!$J142,'27'!$P$3:$P$1000)</f>
        <v>0</v>
      </c>
      <c r="AM142" s="205">
        <f>SUMIF('28'!$A$3:$A$500,'TOTAL FEED'!$J142,'28'!$P$3:$P$1000)</f>
        <v>0</v>
      </c>
      <c r="AN142" s="205">
        <f>SUMIF('29'!$A$3:$A$500,'TOTAL FEED'!$J142,'29'!$P$3:$P$1000)</f>
        <v>0</v>
      </c>
      <c r="AO142" s="205">
        <f>SUMIF('30'!$A$3:$A$500,'TOTAL FEED'!$J142,'30'!$P$3:$P$1000)</f>
        <v>0</v>
      </c>
      <c r="AP142" s="205">
        <f>SUMIF('31'!$A$3:$A$500,'TOTAL FEED'!$J142,'31'!$P$3:$P$1000)</f>
        <v>0</v>
      </c>
      <c r="AQ142" s="146">
        <f t="shared" ref="AQ142:AQ219" si="42">SUM(L142:AP142)</f>
        <v>20825</v>
      </c>
      <c r="AR142"/>
      <c r="AS142">
        <v>8</v>
      </c>
      <c r="AT142">
        <f>SUMIF('PHAN LOAI'!$Q$5:$Q$410,K142,'PHAN LOAI'!$D$5:$D$410)</f>
        <v>20825</v>
      </c>
      <c r="AU142">
        <f>SUMIF('SAN LUONG'!$AL$4:$AL$311,K142,'SAN LUONG'!$AJ$4:$AJ$311)</f>
        <v>0</v>
      </c>
      <c r="AV142">
        <f t="shared" si="31"/>
        <v>20825</v>
      </c>
      <c r="AW142">
        <f>IF(COUNTIF('PHAN LOAI'!C:C, E142) &gt; 0, 1, 0)</f>
        <v>1</v>
      </c>
      <c r="AX142">
        <f>IF(COUNTIF('SAN LUONG'!D:D, E142) &gt; 0, 1, 0)</f>
        <v>1</v>
      </c>
    </row>
    <row r="143" spans="2:50" ht="15.75" x14ac:dyDescent="0.25">
      <c r="B143" s="17">
        <v>4</v>
      </c>
      <c r="C143" s="6" t="s">
        <v>59</v>
      </c>
      <c r="D143" s="6" t="s">
        <v>59</v>
      </c>
      <c r="E143" s="73">
        <v>201101</v>
      </c>
      <c r="F143" s="7">
        <v>2.5</v>
      </c>
      <c r="G143" s="15">
        <v>25</v>
      </c>
      <c r="H143" s="4" t="s">
        <v>59</v>
      </c>
      <c r="I143" s="9"/>
      <c r="J143" s="15" t="str">
        <f t="shared" si="32"/>
        <v>VT1125</v>
      </c>
      <c r="K143" s="15" t="str">
        <f t="shared" si="33"/>
        <v>VT11201101</v>
      </c>
      <c r="L143" s="205">
        <f>SUMIF('1'!$A$3:$A$500,'TOTAL FEED'!$J143,'1'!$P$3:$P$1000)</f>
        <v>0</v>
      </c>
      <c r="M143" s="205">
        <f>SUMIF('2'!$A$3:$A$500,'TOTAL FEED'!$J143,'2'!$P$3:$P$1000)</f>
        <v>0</v>
      </c>
      <c r="N143" s="258">
        <f>SUMIF('3'!$A$3:$A$500,'TOTAL FEED'!$J143,'3'!$P$3:$P$1000)</f>
        <v>0</v>
      </c>
      <c r="O143" s="205">
        <f>SUMIF('4'!$A$3:$A$500,'TOTAL FEED'!$J143,'4'!$P$3:$P$1000)</f>
        <v>22750</v>
      </c>
      <c r="P143" s="205">
        <f>SUMIF('5'!$A$3:$A$500,'TOTAL FEED'!$J143,'5'!$P$3:$P$1000)</f>
        <v>0</v>
      </c>
      <c r="Q143" s="205">
        <f>SUMIF('6'!$A$3:$A$500,'TOTAL FEED'!$J143,'6'!$P$3:$P$1000)</f>
        <v>0</v>
      </c>
      <c r="R143" s="205">
        <f>SUMIF('7'!$A$3:$A$500,'TOTAL FEED'!$J143,'7'!$P$3:$P$1000)</f>
        <v>0</v>
      </c>
      <c r="S143" s="205">
        <f>SUMIF('8'!$A$3:$A$500,'TOTAL FEED'!$J143,'8'!$P$3:$P$1000)</f>
        <v>0</v>
      </c>
      <c r="T143" s="205">
        <f>SUMIF('9'!$A$3:$A$500,'TOTAL FEED'!$J143,'9'!$P$3:$P$1000)</f>
        <v>0</v>
      </c>
      <c r="U143" s="258">
        <f>SUMIF('10'!$A$3:$A$500,'TOTAL FEED'!$J143,'10'!$P$3:$P$1000)</f>
        <v>5500</v>
      </c>
      <c r="V143" s="205">
        <f>SUMIF('11'!$A$3:$A$500,'TOTAL FEED'!$J143,'11'!$P$3:$P$1000)</f>
        <v>9975</v>
      </c>
      <c r="W143" s="205">
        <f>SUMIF('12'!$A$3:$A$500,'TOTAL FEED'!$J143,'12'!$P$3:$P$1000)</f>
        <v>0</v>
      </c>
      <c r="X143" s="205">
        <f>SUMIF('13'!$A$3:$A$500,'TOTAL FEED'!$J143,'13'!$P$3:$P$1000)</f>
        <v>0</v>
      </c>
      <c r="Y143" s="272">
        <f>SUMIF('14'!$A$3:$A$500,'TOTAL FEED'!$J143,'14'!$P$3:$P$1000)</f>
        <v>0</v>
      </c>
      <c r="Z143" s="205">
        <f>SUMIF('15'!$A$3:$A$500,'TOTAL FEED'!$J143,'15'!$P$3:$P$1000)</f>
        <v>0</v>
      </c>
      <c r="AA143" s="205">
        <f>SUMIF('16'!$A$3:$A$500,'TOTAL FEED'!$J143,'16'!$P$3:$P$1000)</f>
        <v>0</v>
      </c>
      <c r="AB143" s="258">
        <f>SUMIF('17'!$A$3:$A$500,'TOTAL FEED'!$J143,'17'!$P$3:$P$1000)</f>
        <v>0</v>
      </c>
      <c r="AC143" s="205">
        <f>SUMIF('18'!$A$3:$A$500,'TOTAL FEED'!$J143,'18'!$P$3:$P$1000)</f>
        <v>0</v>
      </c>
      <c r="AD143" s="205">
        <f>SUMIF('19'!$A$3:$A$500,'TOTAL FEED'!$J143,'19'!$P$3:$P$1000)</f>
        <v>0</v>
      </c>
      <c r="AE143" s="205">
        <f>SUMIF('20'!$A$3:$A$500,'TOTAL FEED'!$J143,'20'!$P$3:$P$1000)</f>
        <v>0</v>
      </c>
      <c r="AF143" s="205">
        <f>SUMIF('21'!$A$3:$A$500,'TOTAL FEED'!$J143,'21'!$P$3:$P$1000)</f>
        <v>0</v>
      </c>
      <c r="AG143" s="205">
        <f>SUMIF('22'!$A$3:$A$500,'TOTAL FEED'!$J143,'22'!$P$3:$P$1000)</f>
        <v>0</v>
      </c>
      <c r="AH143" s="205">
        <f>SUMIF('23'!$A$3:$A$500,'TOTAL FEED'!$J143,'23'!$P$3:$P$1000)</f>
        <v>0</v>
      </c>
      <c r="AI143" s="205">
        <f>SUMIF('24'!$A$3:$A$500,'TOTAL FEED'!$J143,'24'!$P$3:$P$1000)</f>
        <v>0</v>
      </c>
      <c r="AJ143" s="205">
        <f>SUMIF('25'!$A$3:$A$500,'TOTAL FEED'!$J143,'25'!$P$3:$P$1000)</f>
        <v>0</v>
      </c>
      <c r="AK143" s="205">
        <f>SUMIF('26'!$A$3:$A$500,'TOTAL FEED'!$J143,'26'!$P$3:$P$1000)</f>
        <v>0</v>
      </c>
      <c r="AL143" s="205">
        <f>SUMIF('27'!$A$3:$A$500,'TOTAL FEED'!$J143,'27'!$P$3:$P$1000)</f>
        <v>0</v>
      </c>
      <c r="AM143" s="205">
        <f>SUMIF('28'!$A$3:$A$500,'TOTAL FEED'!$J143,'28'!$P$3:$P$1000)</f>
        <v>0</v>
      </c>
      <c r="AN143" s="205">
        <f>SUMIF('29'!$A$3:$A$500,'TOTAL FEED'!$J143,'29'!$P$3:$P$1000)</f>
        <v>0</v>
      </c>
      <c r="AO143" s="205">
        <f>SUMIF('30'!$A$3:$A$500,'TOTAL FEED'!$J143,'30'!$P$3:$P$1000)</f>
        <v>0</v>
      </c>
      <c r="AP143" s="205">
        <f>SUMIF('31'!$A$3:$A$500,'TOTAL FEED'!$J143,'31'!$P$3:$P$1000)</f>
        <v>0</v>
      </c>
      <c r="AQ143" s="50">
        <f t="shared" si="42"/>
        <v>38225</v>
      </c>
      <c r="AR143">
        <v>3</v>
      </c>
      <c r="AS143">
        <v>8</v>
      </c>
      <c r="AT143">
        <f>SUMIF('PHAN LOAI'!$Q$5:$Q$410,K143,'PHAN LOAI'!$D$5:$D$410)</f>
        <v>38225</v>
      </c>
      <c r="AU143">
        <f>SUMIF('SAN LUONG'!$AL$4:$AL$311,K143,'SAN LUONG'!$AJ$4:$AJ$311)</f>
        <v>0</v>
      </c>
      <c r="AV143">
        <f t="shared" ref="AV143:AV220" si="43">AT143+AU143</f>
        <v>38225</v>
      </c>
      <c r="AW143">
        <f>IF(COUNTIF('PHAN LOAI'!C:C, E143) &gt; 0, 1, 0)</f>
        <v>1</v>
      </c>
      <c r="AX143">
        <f>IF(COUNTIF('SAN LUONG'!D:D, E143) &gt; 0, 1, 0)</f>
        <v>1</v>
      </c>
    </row>
    <row r="144" spans="2:50" ht="15.75" x14ac:dyDescent="0.25">
      <c r="B144" s="17">
        <v>5</v>
      </c>
      <c r="C144" s="12" t="s">
        <v>60</v>
      </c>
      <c r="D144" s="12" t="s">
        <v>60</v>
      </c>
      <c r="E144" s="73">
        <v>203101</v>
      </c>
      <c r="F144" s="7">
        <v>3.5</v>
      </c>
      <c r="G144" s="15">
        <v>25</v>
      </c>
      <c r="H144" s="4" t="s">
        <v>60</v>
      </c>
      <c r="I144" s="9"/>
      <c r="J144" s="15" t="str">
        <f t="shared" ref="J144:J221" si="44">CONCATENATE(H144,I144,G144)</f>
        <v>VT1225</v>
      </c>
      <c r="K144" s="15" t="str">
        <f t="shared" ref="K144:K221" si="45">CONCATENATE(C144,E144)</f>
        <v>VT12203101</v>
      </c>
      <c r="L144" s="205">
        <f>SUMIF('1'!$A$3:$A$500,'TOTAL FEED'!$J144,'1'!$P$3:$P$1000)</f>
        <v>0</v>
      </c>
      <c r="M144" s="205">
        <f>SUMIF('2'!$A$3:$A$500,'TOTAL FEED'!$J144,'2'!$P$3:$P$1000)</f>
        <v>0</v>
      </c>
      <c r="N144" s="258">
        <f>SUMIF('3'!$A$3:$A$500,'TOTAL FEED'!$J144,'3'!$P$3:$P$1000)</f>
        <v>5500</v>
      </c>
      <c r="O144" s="205">
        <f>SUMIF('4'!$A$3:$A$500,'TOTAL FEED'!$J144,'4'!$P$3:$P$1000)</f>
        <v>17200</v>
      </c>
      <c r="P144" s="205">
        <f>SUMIF('5'!$A$3:$A$500,'TOTAL FEED'!$J144,'5'!$P$3:$P$1000)</f>
        <v>33475</v>
      </c>
      <c r="Q144" s="205">
        <f>SUMIF('6'!$A$3:$A$500,'TOTAL FEED'!$J144,'6'!$P$3:$P$1000)</f>
        <v>0</v>
      </c>
      <c r="R144" s="205">
        <f>SUMIF('7'!$A$3:$A$500,'TOTAL FEED'!$J144,'7'!$P$3:$P$1000)</f>
        <v>0</v>
      </c>
      <c r="S144" s="205">
        <f>SUMIF('8'!$A$3:$A$500,'TOTAL FEED'!$J144,'8'!$P$3:$P$1000)</f>
        <v>39025</v>
      </c>
      <c r="T144" s="205">
        <f>SUMIF('9'!$A$3:$A$500,'TOTAL FEED'!$J144,'9'!$P$3:$P$1000)</f>
        <v>0</v>
      </c>
      <c r="U144" s="258">
        <f>SUMIF('10'!$A$3:$A$500,'TOTAL FEED'!$J144,'10'!$P$3:$P$1000)</f>
        <v>41175</v>
      </c>
      <c r="V144" s="205">
        <f>SUMIF('11'!$A$3:$A$500,'TOTAL FEED'!$J144,'11'!$P$3:$P$1000)</f>
        <v>0</v>
      </c>
      <c r="W144" s="205">
        <f>SUMIF('12'!$A$3:$A$500,'TOTAL FEED'!$J144,'12'!$P$3:$P$1000)</f>
        <v>15575</v>
      </c>
      <c r="X144" s="205">
        <f>SUMIF('13'!$A$3:$A$500,'TOTAL FEED'!$J144,'13'!$P$3:$P$1000)</f>
        <v>1750</v>
      </c>
      <c r="Y144" s="272">
        <f>SUMIF('14'!$A$3:$A$500,'TOTAL FEED'!$J144,'14'!$P$3:$P$1000)</f>
        <v>0</v>
      </c>
      <c r="Z144" s="205">
        <f>SUMIF('15'!$A$3:$A$500,'TOTAL FEED'!$J144,'15'!$P$3:$P$1000)</f>
        <v>0</v>
      </c>
      <c r="AA144" s="205">
        <f>SUMIF('16'!$A$3:$A$500,'TOTAL FEED'!$J144,'16'!$P$3:$P$1000)</f>
        <v>41075</v>
      </c>
      <c r="AB144" s="258">
        <f>SUMIF('17'!$A$3:$A$500,'TOTAL FEED'!$J144,'17'!$P$3:$P$1000)</f>
        <v>0</v>
      </c>
      <c r="AC144" s="205">
        <f>SUMIF('18'!$A$3:$A$500,'TOTAL FEED'!$J144,'18'!$P$3:$P$1000)</f>
        <v>0</v>
      </c>
      <c r="AD144" s="205">
        <f>SUMIF('19'!$A$3:$A$500,'TOTAL FEED'!$J144,'19'!$P$3:$P$1000)</f>
        <v>0</v>
      </c>
      <c r="AE144" s="205">
        <f>SUMIF('20'!$A$3:$A$500,'TOTAL FEED'!$J144,'20'!$P$3:$P$1000)</f>
        <v>0</v>
      </c>
      <c r="AF144" s="205">
        <f>SUMIF('21'!$A$3:$A$500,'TOTAL FEED'!$J144,'21'!$P$3:$P$1000)</f>
        <v>0</v>
      </c>
      <c r="AG144" s="205">
        <f>SUMIF('22'!$A$3:$A$500,'TOTAL FEED'!$J144,'22'!$P$3:$P$1000)</f>
        <v>0</v>
      </c>
      <c r="AH144" s="205">
        <f>SUMIF('23'!$A$3:$A$500,'TOTAL FEED'!$J144,'23'!$P$3:$P$1000)</f>
        <v>0</v>
      </c>
      <c r="AI144" s="205">
        <f>SUMIF('24'!$A$3:$A$500,'TOTAL FEED'!$J144,'24'!$P$3:$P$1000)</f>
        <v>0</v>
      </c>
      <c r="AJ144" s="205">
        <f>SUMIF('25'!$A$3:$A$500,'TOTAL FEED'!$J144,'25'!$P$3:$P$1000)</f>
        <v>0</v>
      </c>
      <c r="AK144" s="205">
        <f>SUMIF('26'!$A$3:$A$500,'TOTAL FEED'!$J144,'26'!$P$3:$P$1000)</f>
        <v>0</v>
      </c>
      <c r="AL144" s="205">
        <f>SUMIF('27'!$A$3:$A$500,'TOTAL FEED'!$J144,'27'!$P$3:$P$1000)</f>
        <v>0</v>
      </c>
      <c r="AM144" s="205">
        <f>SUMIF('28'!$A$3:$A$500,'TOTAL FEED'!$J144,'28'!$P$3:$P$1000)</f>
        <v>0</v>
      </c>
      <c r="AN144" s="205">
        <f>SUMIF('29'!$A$3:$A$500,'TOTAL FEED'!$J144,'29'!$P$3:$P$1000)</f>
        <v>0</v>
      </c>
      <c r="AO144" s="205">
        <f>SUMIF('30'!$A$3:$A$500,'TOTAL FEED'!$J144,'30'!$P$3:$P$1000)</f>
        <v>0</v>
      </c>
      <c r="AP144" s="205">
        <f>SUMIF('31'!$A$3:$A$500,'TOTAL FEED'!$J144,'31'!$P$3:$P$1000)</f>
        <v>0</v>
      </c>
      <c r="AQ144" s="50">
        <f t="shared" si="42"/>
        <v>194775</v>
      </c>
      <c r="AR144">
        <v>3</v>
      </c>
      <c r="AS144">
        <v>8</v>
      </c>
      <c r="AT144">
        <f>SUMIF('PHAN LOAI'!$Q$5:$Q$410,K144,'PHAN LOAI'!$D$5:$D$410)</f>
        <v>194775</v>
      </c>
      <c r="AU144">
        <f>SUMIF('SAN LUONG'!$AL$4:$AL$311,K144,'SAN LUONG'!$AJ$4:$AJ$311)</f>
        <v>0</v>
      </c>
      <c r="AV144">
        <f t="shared" si="43"/>
        <v>194775</v>
      </c>
      <c r="AW144">
        <f>IF(COUNTIF('PHAN LOAI'!C:C, E144) &gt; 0, 1, 0)</f>
        <v>1</v>
      </c>
      <c r="AX144">
        <f>IF(COUNTIF('SAN LUONG'!D:D, E144) &gt; 0, 1, 0)</f>
        <v>1</v>
      </c>
    </row>
    <row r="145" spans="2:50" ht="15.75" x14ac:dyDescent="0.25">
      <c r="B145" s="17">
        <v>5</v>
      </c>
      <c r="C145" s="12" t="s">
        <v>635</v>
      </c>
      <c r="D145" s="12" t="s">
        <v>635</v>
      </c>
      <c r="E145" s="73">
        <v>20310890</v>
      </c>
      <c r="F145" s="7">
        <v>3.5</v>
      </c>
      <c r="G145" s="15">
        <v>25</v>
      </c>
      <c r="H145" s="4" t="s">
        <v>635</v>
      </c>
      <c r="I145" s="9"/>
      <c r="J145" s="15" t="str">
        <f t="shared" ref="J145" si="46">CONCATENATE(H145,I145,G145)</f>
        <v>VT12P25</v>
      </c>
      <c r="K145" s="15" t="str">
        <f t="shared" ref="K145" si="47">CONCATENATE(C145,E145)</f>
        <v>VT12P20310890</v>
      </c>
      <c r="L145" s="205">
        <f>SUMIF('1'!$A$3:$A$500,'TOTAL FEED'!$J145,'1'!$P$3:$P$1000)</f>
        <v>0</v>
      </c>
      <c r="M145" s="205">
        <f>SUMIF('2'!$A$3:$A$500,'TOTAL FEED'!$J145,'2'!$P$3:$P$1000)</f>
        <v>0</v>
      </c>
      <c r="N145" s="258">
        <f>SUMIF('3'!$A$3:$A$500,'TOTAL FEED'!$J145,'3'!$P$3:$P$1000)</f>
        <v>0</v>
      </c>
      <c r="O145" s="205">
        <f>SUMIF('4'!$A$3:$A$500,'TOTAL FEED'!$J145,'4'!$P$3:$P$1000)</f>
        <v>0</v>
      </c>
      <c r="P145" s="205">
        <f>SUMIF('5'!$A$3:$A$500,'TOTAL FEED'!$J145,'5'!$P$3:$P$1000)</f>
        <v>0</v>
      </c>
      <c r="Q145" s="205">
        <f>SUMIF('6'!$A$3:$A$500,'TOTAL FEED'!$J145,'6'!$P$3:$P$1000)</f>
        <v>0</v>
      </c>
      <c r="R145" s="205">
        <f>SUMIF('7'!$A$3:$A$500,'TOTAL FEED'!$J145,'7'!$P$3:$P$1000)</f>
        <v>0</v>
      </c>
      <c r="S145" s="205">
        <f>SUMIF('8'!$A$3:$A$500,'TOTAL FEED'!$J145,'8'!$P$3:$P$1000)</f>
        <v>0</v>
      </c>
      <c r="T145" s="205">
        <f>SUMIF('9'!$A$3:$A$500,'TOTAL FEED'!$J145,'9'!$P$3:$P$1000)</f>
        <v>0</v>
      </c>
      <c r="U145" s="258">
        <f>SUMIF('10'!$A$3:$A$500,'TOTAL FEED'!$J145,'10'!$P$3:$P$1000)</f>
        <v>0</v>
      </c>
      <c r="V145" s="205">
        <f>SUMIF('11'!$A$3:$A$500,'TOTAL FEED'!$J145,'11'!$P$3:$P$1000)</f>
        <v>0</v>
      </c>
      <c r="W145" s="205">
        <f>SUMIF('12'!$A$3:$A$500,'TOTAL FEED'!$J145,'12'!$P$3:$P$1000)</f>
        <v>0</v>
      </c>
      <c r="X145" s="205">
        <f>SUMIF('13'!$A$3:$A$500,'TOTAL FEED'!$J145,'13'!$P$3:$P$1000)</f>
        <v>0</v>
      </c>
      <c r="Y145" s="272">
        <f>SUMIF('14'!$A$3:$A$500,'TOTAL FEED'!$J145,'14'!$P$3:$P$1000)</f>
        <v>0</v>
      </c>
      <c r="Z145" s="205">
        <f>SUMIF('15'!$A$3:$A$500,'TOTAL FEED'!$J145,'15'!$P$3:$P$1000)</f>
        <v>0</v>
      </c>
      <c r="AA145" s="205">
        <f>SUMIF('16'!$A$3:$A$500,'TOTAL FEED'!$J145,'16'!$P$3:$P$1000)</f>
        <v>0</v>
      </c>
      <c r="AB145" s="258">
        <f>SUMIF('17'!$A$3:$A$500,'TOTAL FEED'!$J145,'17'!$P$3:$P$1000)</f>
        <v>0</v>
      </c>
      <c r="AC145" s="205">
        <f>SUMIF('18'!$A$3:$A$500,'TOTAL FEED'!$J145,'18'!$P$3:$P$1000)</f>
        <v>0</v>
      </c>
      <c r="AD145" s="205">
        <f>SUMIF('19'!$A$3:$A$500,'TOTAL FEED'!$J145,'19'!$P$3:$P$1000)</f>
        <v>0</v>
      </c>
      <c r="AE145" s="205">
        <f>SUMIF('20'!$A$3:$A$500,'TOTAL FEED'!$J145,'20'!$P$3:$P$1000)</f>
        <v>0</v>
      </c>
      <c r="AF145" s="205">
        <f>SUMIF('21'!$A$3:$A$500,'TOTAL FEED'!$J145,'21'!$P$3:$P$1000)</f>
        <v>0</v>
      </c>
      <c r="AG145" s="205">
        <f>SUMIF('22'!$A$3:$A$500,'TOTAL FEED'!$J145,'22'!$P$3:$P$1000)</f>
        <v>0</v>
      </c>
      <c r="AH145" s="205">
        <f>SUMIF('23'!$A$3:$A$500,'TOTAL FEED'!$J145,'23'!$P$3:$P$1000)</f>
        <v>0</v>
      </c>
      <c r="AI145" s="205">
        <f>SUMIF('24'!$A$3:$A$500,'TOTAL FEED'!$J145,'24'!$P$3:$P$1000)</f>
        <v>0</v>
      </c>
      <c r="AJ145" s="205">
        <f>SUMIF('25'!$A$3:$A$500,'TOTAL FEED'!$J145,'25'!$P$3:$P$1000)</f>
        <v>0</v>
      </c>
      <c r="AK145" s="205">
        <f>SUMIF('26'!$A$3:$A$500,'TOTAL FEED'!$J145,'26'!$P$3:$P$1000)</f>
        <v>0</v>
      </c>
      <c r="AL145" s="205">
        <f>SUMIF('27'!$A$3:$A$500,'TOTAL FEED'!$J145,'27'!$P$3:$P$1000)</f>
        <v>0</v>
      </c>
      <c r="AM145" s="205">
        <f>SUMIF('28'!$A$3:$A$500,'TOTAL FEED'!$J145,'28'!$P$3:$P$1000)</f>
        <v>0</v>
      </c>
      <c r="AN145" s="205">
        <f>SUMIF('29'!$A$3:$A$500,'TOTAL FEED'!$J145,'29'!$P$3:$P$1000)</f>
        <v>0</v>
      </c>
      <c r="AO145" s="205">
        <f>SUMIF('30'!$A$3:$A$500,'TOTAL FEED'!$J145,'30'!$P$3:$P$1000)</f>
        <v>0</v>
      </c>
      <c r="AP145" s="205">
        <f>SUMIF('31'!$A$3:$A$500,'TOTAL FEED'!$J145,'31'!$P$3:$P$1000)</f>
        <v>0</v>
      </c>
      <c r="AQ145" s="50">
        <f t="shared" ref="AQ145" si="48">SUM(L145:AP145)</f>
        <v>0</v>
      </c>
      <c r="AR145">
        <v>3</v>
      </c>
      <c r="AS145">
        <v>8</v>
      </c>
      <c r="AT145">
        <f>SUMIF('PHAN LOAI'!$Q$5:$Q$410,K145,'PHAN LOAI'!$D$5:$D$410)</f>
        <v>0</v>
      </c>
      <c r="AU145">
        <f>SUMIF('SAN LUONG'!$AL$4:$AL$311,K145,'SAN LUONG'!$AJ$4:$AJ$311)</f>
        <v>0</v>
      </c>
      <c r="AV145">
        <f t="shared" ref="AV145" si="49">AT145+AU145</f>
        <v>0</v>
      </c>
      <c r="AW145">
        <f>IF(COUNTIF('PHAN LOAI'!C:C, E145) &gt; 0, 1, 0)</f>
        <v>1</v>
      </c>
      <c r="AX145">
        <f>IF(COUNTIF('SAN LUONG'!D:D, E145) &gt; 0, 1, 0)</f>
        <v>1</v>
      </c>
    </row>
    <row r="146" spans="2:50" ht="15.75" x14ac:dyDescent="0.25">
      <c r="B146" s="17">
        <v>6</v>
      </c>
      <c r="C146" s="6" t="s">
        <v>61</v>
      </c>
      <c r="D146" s="6" t="s">
        <v>61</v>
      </c>
      <c r="E146" s="73">
        <v>204101</v>
      </c>
      <c r="F146" s="7">
        <v>3.5</v>
      </c>
      <c r="G146" s="15">
        <v>25</v>
      </c>
      <c r="H146" s="4" t="s">
        <v>61</v>
      </c>
      <c r="I146" s="9"/>
      <c r="J146" s="15" t="str">
        <f t="shared" si="44"/>
        <v>VT1325</v>
      </c>
      <c r="K146" s="15" t="str">
        <f t="shared" si="45"/>
        <v>VT13204101</v>
      </c>
      <c r="L146" s="205">
        <f>SUMIF('1'!$A$3:$A$500,'TOTAL FEED'!$J146,'1'!$P$3:$P$1000)</f>
        <v>0</v>
      </c>
      <c r="M146" s="205">
        <f>SUMIF('2'!$A$3:$A$500,'TOTAL FEED'!$J146,'2'!$P$3:$P$1000)</f>
        <v>0</v>
      </c>
      <c r="N146" s="258">
        <f>SUMIF('3'!$A$3:$A$500,'TOTAL FEED'!$J146,'3'!$P$3:$P$1000)</f>
        <v>0</v>
      </c>
      <c r="O146" s="205">
        <f>SUMIF('4'!$A$3:$A$500,'TOTAL FEED'!$J146,'4'!$P$3:$P$1000)</f>
        <v>0</v>
      </c>
      <c r="P146" s="205">
        <f>SUMIF('5'!$A$3:$A$500,'TOTAL FEED'!$J146,'5'!$P$3:$P$1000)</f>
        <v>0</v>
      </c>
      <c r="Q146" s="205">
        <f>SUMIF('6'!$A$3:$A$500,'TOTAL FEED'!$J146,'6'!$P$3:$P$1000)</f>
        <v>0</v>
      </c>
      <c r="R146" s="205">
        <f>SUMIF('7'!$A$3:$A$500,'TOTAL FEED'!$J146,'7'!$P$3:$P$1000)</f>
        <v>0</v>
      </c>
      <c r="S146" s="205">
        <f>SUMIF('8'!$A$3:$A$500,'TOTAL FEED'!$J146,'8'!$P$3:$P$1000)</f>
        <v>0</v>
      </c>
      <c r="T146" s="205">
        <f>SUMIF('9'!$A$3:$A$500,'TOTAL FEED'!$J146,'9'!$P$3:$P$1000)</f>
        <v>0</v>
      </c>
      <c r="U146" s="205">
        <f>SUMIF('10'!$A$3:$A$500,'TOTAL FEED'!$J146,'10'!$P$3:$P$1000)</f>
        <v>0</v>
      </c>
      <c r="V146" s="205">
        <f>SUMIF('11'!$A$3:$A$500,'TOTAL FEED'!$J146,'11'!$P$3:$P$1000)</f>
        <v>0</v>
      </c>
      <c r="W146" s="205">
        <f>SUMIF('12'!$A$3:$A$500,'TOTAL FEED'!$J146,'12'!$P$3:$P$1000)</f>
        <v>0</v>
      </c>
      <c r="X146" s="205">
        <f>SUMIF('13'!$A$3:$A$500,'TOTAL FEED'!$J146,'13'!$P$3:$P$1000)</f>
        <v>0</v>
      </c>
      <c r="Y146" s="272">
        <f>SUMIF('14'!$A$3:$A$500,'TOTAL FEED'!$J146,'14'!$P$3:$P$1000)</f>
        <v>0</v>
      </c>
      <c r="Z146" s="205">
        <f>SUMIF('15'!$A$3:$A$500,'TOTAL FEED'!$J146,'15'!$P$3:$P$1000)</f>
        <v>0</v>
      </c>
      <c r="AA146" s="205">
        <f>SUMIF('16'!$A$3:$A$500,'TOTAL FEED'!$J146,'16'!$P$3:$P$1000)</f>
        <v>0</v>
      </c>
      <c r="AB146" s="205">
        <f>SUMIF('17'!$A$3:$A$500,'TOTAL FEED'!$J146,'17'!$P$3:$P$1000)</f>
        <v>0</v>
      </c>
      <c r="AC146" s="205">
        <f>SUMIF('18'!$A$3:$A$500,'TOTAL FEED'!$J146,'18'!$P$3:$P$1000)</f>
        <v>0</v>
      </c>
      <c r="AD146" s="205">
        <f>SUMIF('19'!$A$3:$A$500,'TOTAL FEED'!$J146,'19'!$P$3:$P$1000)</f>
        <v>0</v>
      </c>
      <c r="AE146" s="205">
        <f>SUMIF('20'!$A$3:$A$500,'TOTAL FEED'!$J146,'20'!$P$3:$P$1000)</f>
        <v>0</v>
      </c>
      <c r="AF146" s="205">
        <f>SUMIF('21'!$A$3:$A$500,'TOTAL FEED'!$J146,'21'!$P$3:$P$1000)</f>
        <v>0</v>
      </c>
      <c r="AG146" s="205">
        <f>SUMIF('22'!$A$3:$A$500,'TOTAL FEED'!$J146,'22'!$P$3:$P$1000)</f>
        <v>0</v>
      </c>
      <c r="AH146" s="205">
        <f>SUMIF('23'!$A$3:$A$500,'TOTAL FEED'!$J146,'23'!$P$3:$P$1000)</f>
        <v>0</v>
      </c>
      <c r="AI146" s="205">
        <f>SUMIF('24'!$A$3:$A$500,'TOTAL FEED'!$J146,'24'!$P$3:$P$1000)</f>
        <v>0</v>
      </c>
      <c r="AJ146" s="205">
        <f>SUMIF('25'!$A$3:$A$500,'TOTAL FEED'!$J146,'25'!$P$3:$P$1000)</f>
        <v>0</v>
      </c>
      <c r="AK146" s="205">
        <f>SUMIF('26'!$A$3:$A$500,'TOTAL FEED'!$J146,'26'!$P$3:$P$1000)</f>
        <v>0</v>
      </c>
      <c r="AL146" s="205">
        <f>SUMIF('27'!$A$3:$A$500,'TOTAL FEED'!$J146,'27'!$P$3:$P$1000)</f>
        <v>0</v>
      </c>
      <c r="AM146" s="205">
        <f>SUMIF('28'!$A$3:$A$500,'TOTAL FEED'!$J146,'28'!$P$3:$P$1000)</f>
        <v>0</v>
      </c>
      <c r="AN146" s="205">
        <f>SUMIF('29'!$A$3:$A$500,'TOTAL FEED'!$J146,'29'!$P$3:$P$1000)</f>
        <v>0</v>
      </c>
      <c r="AO146" s="205">
        <f>SUMIF('30'!$A$3:$A$500,'TOTAL FEED'!$J146,'30'!$P$3:$P$1000)</f>
        <v>0</v>
      </c>
      <c r="AP146" s="205">
        <f>SUMIF('31'!$A$3:$A$500,'TOTAL FEED'!$J146,'31'!$P$3:$P$1000)</f>
        <v>0</v>
      </c>
      <c r="AQ146" s="50">
        <f t="shared" si="42"/>
        <v>0</v>
      </c>
      <c r="AS146">
        <v>8</v>
      </c>
      <c r="AT146">
        <f>SUMIF('PHAN LOAI'!$Q$5:$Q$410,K146,'PHAN LOAI'!$D$5:$D$410)</f>
        <v>0</v>
      </c>
      <c r="AU146">
        <f>SUMIF('SAN LUONG'!$AL$4:$AL$311,K146,'SAN LUONG'!$AJ$4:$AJ$311)</f>
        <v>0</v>
      </c>
      <c r="AV146">
        <f t="shared" si="43"/>
        <v>0</v>
      </c>
      <c r="AW146">
        <f>IF(COUNTIF('PHAN LOAI'!C:C, E146) &gt; 0, 1, 0)</f>
        <v>1</v>
      </c>
      <c r="AX146">
        <f>IF(COUNTIF('SAN LUONG'!D:D, E146) &gt; 0, 1, 0)</f>
        <v>1</v>
      </c>
    </row>
    <row r="147" spans="2:50" s="147" customFormat="1" ht="15.75" x14ac:dyDescent="0.25">
      <c r="B147" s="148">
        <v>7</v>
      </c>
      <c r="C147" s="139"/>
      <c r="D147" s="139"/>
      <c r="E147" s="140"/>
      <c r="F147" s="141">
        <v>2.5</v>
      </c>
      <c r="G147" s="145">
        <v>25</v>
      </c>
      <c r="H147" s="143"/>
      <c r="I147" s="144"/>
      <c r="J147" s="15" t="str">
        <f t="shared" si="44"/>
        <v>25</v>
      </c>
      <c r="K147" s="15" t="str">
        <f t="shared" si="45"/>
        <v/>
      </c>
      <c r="L147" s="205">
        <f>SUMIF('1'!$A$3:$A$500,'TOTAL FEED'!$J147,'1'!$P$3:$P$1000)</f>
        <v>0</v>
      </c>
      <c r="M147" s="205">
        <f>SUMIF('2'!$A$3:$A$500,'TOTAL FEED'!$J147,'2'!$P$3:$P$1000)</f>
        <v>0</v>
      </c>
      <c r="N147" s="258">
        <f>SUMIF('3'!$A$3:$A$500,'TOTAL FEED'!$J147,'3'!$P$3:$P$1000)</f>
        <v>0</v>
      </c>
      <c r="O147" s="205">
        <f>SUMIF('4'!$A$3:$A$500,'TOTAL FEED'!$J147,'4'!$P$3:$P$1000)</f>
        <v>0</v>
      </c>
      <c r="P147" s="205">
        <f>SUMIF('5'!$A$3:$A$500,'TOTAL FEED'!$J147,'5'!$P$3:$P$1000)</f>
        <v>0</v>
      </c>
      <c r="Q147" s="205">
        <f>SUMIF('6'!$A$3:$A$500,'TOTAL FEED'!$J147,'6'!$P$3:$P$1000)</f>
        <v>0</v>
      </c>
      <c r="R147" s="205">
        <f>SUMIF('7'!$A$3:$A$500,'TOTAL FEED'!$J147,'7'!$P$3:$P$1000)</f>
        <v>0</v>
      </c>
      <c r="S147" s="205">
        <f>SUMIF('8'!$A$3:$A$500,'TOTAL FEED'!$J147,'8'!$P$3:$P$1000)</f>
        <v>0</v>
      </c>
      <c r="T147" s="205">
        <f>SUMIF('9'!$A$3:$A$500,'TOTAL FEED'!$J147,'9'!$P$3:$P$1000)</f>
        <v>0</v>
      </c>
      <c r="U147" s="205">
        <f>SUMIF('10'!$A$3:$A$500,'TOTAL FEED'!$J147,'10'!$P$3:$P$1000)</f>
        <v>0</v>
      </c>
      <c r="V147" s="205">
        <f>SUMIF('11'!$A$3:$A$500,'TOTAL FEED'!$J147,'11'!$P$3:$P$1000)</f>
        <v>0</v>
      </c>
      <c r="W147" s="205">
        <f>SUMIF('12'!$A$3:$A$500,'TOTAL FEED'!$J147,'12'!$P$3:$P$1000)</f>
        <v>0</v>
      </c>
      <c r="X147" s="205">
        <f>SUMIF('13'!$A$3:$A$500,'TOTAL FEED'!$J147,'13'!$P$3:$P$1000)</f>
        <v>0</v>
      </c>
      <c r="Y147" s="272">
        <f>SUMIF('14'!$A$3:$A$500,'TOTAL FEED'!$J147,'14'!$P$3:$P$1000)</f>
        <v>0</v>
      </c>
      <c r="Z147" s="205">
        <f>SUMIF('15'!$A$3:$A$500,'TOTAL FEED'!$J147,'15'!$P$3:$P$1000)</f>
        <v>0</v>
      </c>
      <c r="AA147" s="205">
        <f>SUMIF('16'!$A$3:$A$500,'TOTAL FEED'!$J147,'16'!$P$3:$P$1000)</f>
        <v>0</v>
      </c>
      <c r="AB147" s="205">
        <f>SUMIF('17'!$A$3:$A$500,'TOTAL FEED'!$J147,'17'!$P$3:$P$1000)</f>
        <v>0</v>
      </c>
      <c r="AC147" s="205">
        <f>SUMIF('18'!$A$3:$A$500,'TOTAL FEED'!$J147,'18'!$P$3:$P$1000)</f>
        <v>0</v>
      </c>
      <c r="AD147" s="205">
        <f>SUMIF('19'!$A$3:$A$500,'TOTAL FEED'!$J147,'19'!$P$3:$P$1000)</f>
        <v>0</v>
      </c>
      <c r="AE147" s="205">
        <f>SUMIF('20'!$A$3:$A$500,'TOTAL FEED'!$J147,'20'!$P$3:$P$1000)</f>
        <v>0</v>
      </c>
      <c r="AF147" s="205">
        <f>SUMIF('21'!$A$3:$A$500,'TOTAL FEED'!$J147,'21'!$P$3:$P$1000)</f>
        <v>0</v>
      </c>
      <c r="AG147" s="205">
        <f>SUMIF('22'!$A$3:$A$500,'TOTAL FEED'!$J147,'22'!$P$3:$P$1000)</f>
        <v>0</v>
      </c>
      <c r="AH147" s="205">
        <f>SUMIF('23'!$A$3:$A$500,'TOTAL FEED'!$J147,'23'!$P$3:$P$1000)</f>
        <v>0</v>
      </c>
      <c r="AI147" s="205">
        <f>SUMIF('24'!$A$3:$A$500,'TOTAL FEED'!$J147,'24'!$P$3:$P$1000)</f>
        <v>0</v>
      </c>
      <c r="AJ147" s="205">
        <f>SUMIF('25'!$A$3:$A$500,'TOTAL FEED'!$J147,'25'!$P$3:$P$1000)</f>
        <v>0</v>
      </c>
      <c r="AK147" s="205">
        <f>SUMIF('26'!$A$3:$A$500,'TOTAL FEED'!$J147,'26'!$P$3:$P$1000)</f>
        <v>0</v>
      </c>
      <c r="AL147" s="205">
        <f>SUMIF('27'!$A$3:$A$500,'TOTAL FEED'!$J147,'27'!$P$3:$P$1000)</f>
        <v>0</v>
      </c>
      <c r="AM147" s="205">
        <f>SUMIF('28'!$A$3:$A$500,'TOTAL FEED'!$J147,'28'!$P$3:$P$1000)</f>
        <v>0</v>
      </c>
      <c r="AN147" s="205">
        <f>SUMIF('29'!$A$3:$A$500,'TOTAL FEED'!$J147,'29'!$P$3:$P$1000)</f>
        <v>0</v>
      </c>
      <c r="AO147" s="205">
        <f>SUMIF('30'!$A$3:$A$500,'TOTAL FEED'!$J147,'30'!$P$3:$P$1000)</f>
        <v>0</v>
      </c>
      <c r="AP147" s="205">
        <f>SUMIF('31'!$A$3:$A$500,'TOTAL FEED'!$J147,'31'!$P$3:$P$1000)</f>
        <v>0</v>
      </c>
      <c r="AQ147" s="146">
        <f t="shared" si="42"/>
        <v>0</v>
      </c>
      <c r="AR147"/>
      <c r="AS147">
        <v>8</v>
      </c>
      <c r="AT147">
        <f>SUMIF('PHAN LOAI'!$Q$5:$Q$410,K147,'PHAN LOAI'!$D$5:$D$410)</f>
        <v>0</v>
      </c>
      <c r="AU147">
        <f>SUMIF('SAN LUONG'!$AL$4:$AL$311,K147,'SAN LUONG'!$AJ$4:$AJ$311)</f>
        <v>0</v>
      </c>
      <c r="AV147">
        <f t="shared" si="43"/>
        <v>0</v>
      </c>
      <c r="AW147">
        <f>IF(COUNTIF('PHAN LOAI'!C:C, E147) &gt; 0, 1, 0)</f>
        <v>0</v>
      </c>
      <c r="AX147">
        <f>IF(COUNTIF('SAN LUONG'!D:D, E147) &gt; 0, 1, 0)</f>
        <v>1</v>
      </c>
    </row>
    <row r="148" spans="2:50" s="147" customFormat="1" ht="15.75" x14ac:dyDescent="0.25">
      <c r="B148" s="148">
        <v>7</v>
      </c>
      <c r="C148" s="139" t="s">
        <v>333</v>
      </c>
      <c r="D148" s="139" t="s">
        <v>333</v>
      </c>
      <c r="E148" s="140">
        <v>314008</v>
      </c>
      <c r="F148" s="141">
        <v>2.5</v>
      </c>
      <c r="G148" s="145">
        <v>25</v>
      </c>
      <c r="H148" s="143" t="s">
        <v>333</v>
      </c>
      <c r="I148" s="144"/>
      <c r="J148" s="15" t="str">
        <f t="shared" si="44"/>
        <v>HT11X25</v>
      </c>
      <c r="K148" s="15" t="str">
        <f t="shared" si="45"/>
        <v>HT11X314008</v>
      </c>
      <c r="L148" s="205">
        <f>SUMIF('1'!$A$3:$A$500,'TOTAL FEED'!$J148,'1'!$P$3:$P$1000)</f>
        <v>0</v>
      </c>
      <c r="M148" s="205">
        <f>SUMIF('2'!$A$3:$A$500,'TOTAL FEED'!$J148,'2'!$P$3:$P$1000)</f>
        <v>0</v>
      </c>
      <c r="N148" s="258">
        <f>SUMIF('3'!$A$3:$A$500,'TOTAL FEED'!$J148,'3'!$P$3:$P$1000)</f>
        <v>0</v>
      </c>
      <c r="O148" s="205">
        <f>SUMIF('4'!$A$3:$A$500,'TOTAL FEED'!$J148,'4'!$P$3:$P$1000)</f>
        <v>0</v>
      </c>
      <c r="P148" s="205">
        <f>SUMIF('5'!$A$3:$A$500,'TOTAL FEED'!$J148,'5'!$P$3:$P$1000)</f>
        <v>0</v>
      </c>
      <c r="Q148" s="205">
        <f>SUMIF('6'!$A$3:$A$500,'TOTAL FEED'!$J148,'6'!$P$3:$P$1000)</f>
        <v>0</v>
      </c>
      <c r="R148" s="205">
        <f>SUMIF('7'!$A$3:$A$500,'TOTAL FEED'!$J148,'7'!$P$3:$P$1000)</f>
        <v>0</v>
      </c>
      <c r="S148" s="205">
        <f>SUMIF('8'!$A$3:$A$500,'TOTAL FEED'!$J148,'8'!$P$3:$P$1000)</f>
        <v>0</v>
      </c>
      <c r="T148" s="205">
        <f>SUMIF('9'!$A$3:$A$500,'TOTAL FEED'!$J148,'9'!$P$3:$P$1000)</f>
        <v>0</v>
      </c>
      <c r="U148" s="205">
        <f>SUMIF('10'!$A$3:$A$500,'TOTAL FEED'!$J148,'10'!$P$3:$P$1000)</f>
        <v>0</v>
      </c>
      <c r="V148" s="205">
        <f>SUMIF('11'!$A$3:$A$500,'TOTAL FEED'!$J148,'11'!$P$3:$P$1000)</f>
        <v>0</v>
      </c>
      <c r="W148" s="205">
        <f>SUMIF('12'!$A$3:$A$500,'TOTAL FEED'!$J148,'12'!$P$3:$P$1000)</f>
        <v>0</v>
      </c>
      <c r="X148" s="205">
        <f>SUMIF('13'!$A$3:$A$500,'TOTAL FEED'!$J148,'13'!$P$3:$P$1000)</f>
        <v>0</v>
      </c>
      <c r="Y148" s="272">
        <f>SUMIF('14'!$A$3:$A$500,'TOTAL FEED'!$J148,'14'!$P$3:$P$1000)</f>
        <v>0</v>
      </c>
      <c r="Z148" s="205">
        <f>SUMIF('15'!$A$3:$A$500,'TOTAL FEED'!$J148,'15'!$P$3:$P$1000)</f>
        <v>0</v>
      </c>
      <c r="AA148" s="205">
        <f>SUMIF('16'!$A$3:$A$500,'TOTAL FEED'!$J148,'16'!$P$3:$P$1000)</f>
        <v>0</v>
      </c>
      <c r="AB148" s="205">
        <f>SUMIF('17'!$A$3:$A$500,'TOTAL FEED'!$J148,'17'!$P$3:$P$1000)</f>
        <v>0</v>
      </c>
      <c r="AC148" s="205">
        <f>SUMIF('18'!$A$3:$A$500,'TOTAL FEED'!$J148,'18'!$P$3:$P$1000)</f>
        <v>0</v>
      </c>
      <c r="AD148" s="205">
        <f>SUMIF('19'!$A$3:$A$500,'TOTAL FEED'!$J148,'19'!$P$3:$P$1000)</f>
        <v>0</v>
      </c>
      <c r="AE148" s="205">
        <f>SUMIF('20'!$A$3:$A$500,'TOTAL FEED'!$J148,'20'!$P$3:$P$1000)</f>
        <v>0</v>
      </c>
      <c r="AF148" s="205">
        <f>SUMIF('21'!$A$3:$A$500,'TOTAL FEED'!$J148,'21'!$P$3:$P$1000)</f>
        <v>0</v>
      </c>
      <c r="AG148" s="205">
        <f>SUMIF('22'!$A$3:$A$500,'TOTAL FEED'!$J148,'22'!$P$3:$P$1000)</f>
        <v>0</v>
      </c>
      <c r="AH148" s="205">
        <f>SUMIF('23'!$A$3:$A$500,'TOTAL FEED'!$J148,'23'!$P$3:$P$1000)</f>
        <v>0</v>
      </c>
      <c r="AI148" s="205">
        <f>SUMIF('24'!$A$3:$A$500,'TOTAL FEED'!$J148,'24'!$P$3:$P$1000)</f>
        <v>0</v>
      </c>
      <c r="AJ148" s="205">
        <f>SUMIF('25'!$A$3:$A$500,'TOTAL FEED'!$J148,'25'!$P$3:$P$1000)</f>
        <v>0</v>
      </c>
      <c r="AK148" s="205">
        <f>SUMIF('26'!$A$3:$A$500,'TOTAL FEED'!$J148,'26'!$P$3:$P$1000)</f>
        <v>0</v>
      </c>
      <c r="AL148" s="205">
        <f>SUMIF('27'!$A$3:$A$500,'TOTAL FEED'!$J148,'27'!$P$3:$P$1000)</f>
        <v>0</v>
      </c>
      <c r="AM148" s="205">
        <f>SUMIF('28'!$A$3:$A$500,'TOTAL FEED'!$J148,'28'!$P$3:$P$1000)</f>
        <v>0</v>
      </c>
      <c r="AN148" s="205">
        <f>SUMIF('29'!$A$3:$A$500,'TOTAL FEED'!$J148,'29'!$P$3:$P$1000)</f>
        <v>0</v>
      </c>
      <c r="AO148" s="205">
        <f>SUMIF('30'!$A$3:$A$500,'TOTAL FEED'!$J148,'30'!$P$3:$P$1000)</f>
        <v>0</v>
      </c>
      <c r="AP148" s="205">
        <f>SUMIF('31'!$A$3:$A$500,'TOTAL FEED'!$J148,'31'!$P$3:$P$1000)</f>
        <v>0</v>
      </c>
      <c r="AQ148" s="146">
        <f t="shared" si="42"/>
        <v>0</v>
      </c>
      <c r="AR148"/>
      <c r="AS148">
        <v>8</v>
      </c>
      <c r="AT148">
        <f>SUMIF('PHAN LOAI'!$Q$5:$Q$410,K148,'PHAN LOAI'!$D$5:$D$410)</f>
        <v>0</v>
      </c>
      <c r="AU148">
        <f>SUMIF('SAN LUONG'!$AL$4:$AL$311,K148,'SAN LUONG'!$AJ$4:$AJ$311)</f>
        <v>0</v>
      </c>
      <c r="AV148">
        <f t="shared" si="43"/>
        <v>0</v>
      </c>
      <c r="AW148">
        <f>IF(COUNTIF('PHAN LOAI'!C:C, E148) &gt; 0, 1, 0)</f>
        <v>1</v>
      </c>
      <c r="AX148">
        <f>IF(COUNTIF('SAN LUONG'!D:D, E148) &gt; 0, 1, 0)</f>
        <v>1</v>
      </c>
    </row>
    <row r="149" spans="2:50" ht="15.75" x14ac:dyDescent="0.25">
      <c r="B149" s="17">
        <v>8</v>
      </c>
      <c r="C149" s="6" t="s">
        <v>63</v>
      </c>
      <c r="D149" s="6" t="s">
        <v>63</v>
      </c>
      <c r="E149" s="73">
        <v>321001</v>
      </c>
      <c r="F149" s="7">
        <v>3.5</v>
      </c>
      <c r="G149" s="15">
        <v>25</v>
      </c>
      <c r="H149" s="4" t="s">
        <v>63</v>
      </c>
      <c r="I149" s="9"/>
      <c r="J149" s="15" t="str">
        <f t="shared" si="44"/>
        <v>HT1225</v>
      </c>
      <c r="K149" s="15" t="str">
        <f t="shared" si="45"/>
        <v>HT12321001</v>
      </c>
      <c r="L149" s="205">
        <f>SUMIF('1'!$A$3:$A$500,'TOTAL FEED'!$J149,'1'!$P$3:$P$1000)</f>
        <v>0</v>
      </c>
      <c r="M149" s="205">
        <f>SUMIF('2'!$A$3:$A$500,'TOTAL FEED'!$J149,'2'!$P$3:$P$1000)</f>
        <v>0</v>
      </c>
      <c r="N149" s="258">
        <f>SUMIF('3'!$A$3:$A$500,'TOTAL FEED'!$J149,'3'!$P$3:$P$1000)</f>
        <v>0</v>
      </c>
      <c r="O149" s="205">
        <f>SUMIF('4'!$A$3:$A$500,'TOTAL FEED'!$J149,'4'!$P$3:$P$1000)</f>
        <v>0</v>
      </c>
      <c r="P149" s="205">
        <f>SUMIF('5'!$A$3:$A$500,'TOTAL FEED'!$J149,'5'!$P$3:$P$1000)</f>
        <v>9975</v>
      </c>
      <c r="Q149" s="205">
        <f>SUMIF('6'!$A$3:$A$500,'TOTAL FEED'!$J149,'6'!$P$3:$P$1000)</f>
        <v>0</v>
      </c>
      <c r="R149" s="205">
        <f>SUMIF('7'!$A$3:$A$500,'TOTAL FEED'!$J149,'7'!$P$3:$P$1000)</f>
        <v>0</v>
      </c>
      <c r="S149" s="205">
        <f>SUMIF('8'!$A$3:$A$500,'TOTAL FEED'!$J149,'8'!$P$3:$P$1000)</f>
        <v>0</v>
      </c>
      <c r="T149" s="205">
        <f>SUMIF('9'!$A$3:$A$500,'TOTAL FEED'!$J149,'9'!$P$3:$P$1000)</f>
        <v>12350</v>
      </c>
      <c r="U149" s="258">
        <f>SUMIF('10'!$A$3:$A$500,'TOTAL FEED'!$J149,'10'!$P$3:$P$1000)</f>
        <v>0</v>
      </c>
      <c r="V149" s="205">
        <f>SUMIF('11'!$A$3:$A$500,'TOTAL FEED'!$J149,'11'!$P$3:$P$1000)</f>
        <v>17400</v>
      </c>
      <c r="W149" s="205">
        <f>SUMIF('12'!$A$3:$A$500,'TOTAL FEED'!$J149,'12'!$P$3:$P$1000)</f>
        <v>9850</v>
      </c>
      <c r="X149" s="205">
        <f>SUMIF('13'!$A$3:$A$500,'TOTAL FEED'!$J149,'13'!$P$3:$P$1000)</f>
        <v>0</v>
      </c>
      <c r="Y149" s="272">
        <f>SUMIF('14'!$A$3:$A$500,'TOTAL FEED'!$J149,'14'!$P$3:$P$1000)</f>
        <v>9950</v>
      </c>
      <c r="Z149" s="205">
        <f>SUMIF('15'!$A$3:$A$500,'TOTAL FEED'!$J149,'15'!$P$3:$P$1000)</f>
        <v>0</v>
      </c>
      <c r="AA149" s="205">
        <f>SUMIF('16'!$A$3:$A$500,'TOTAL FEED'!$J149,'16'!$P$3:$P$1000)</f>
        <v>0</v>
      </c>
      <c r="AB149" s="258">
        <f>SUMIF('17'!$A$3:$A$500,'TOTAL FEED'!$J149,'17'!$P$3:$P$1000)</f>
        <v>0</v>
      </c>
      <c r="AC149" s="205">
        <f>SUMIF('18'!$A$3:$A$500,'TOTAL FEED'!$J149,'18'!$P$3:$P$1000)</f>
        <v>0</v>
      </c>
      <c r="AD149" s="205">
        <f>SUMIF('19'!$A$3:$A$500,'TOTAL FEED'!$J149,'19'!$P$3:$P$1000)</f>
        <v>0</v>
      </c>
      <c r="AE149" s="205">
        <f>SUMIF('20'!$A$3:$A$500,'TOTAL FEED'!$J149,'20'!$P$3:$P$1000)</f>
        <v>0</v>
      </c>
      <c r="AF149" s="205">
        <f>SUMIF('21'!$A$3:$A$500,'TOTAL FEED'!$J149,'21'!$P$3:$P$1000)</f>
        <v>0</v>
      </c>
      <c r="AG149" s="205">
        <f>SUMIF('22'!$A$3:$A$500,'TOTAL FEED'!$J149,'22'!$P$3:$P$1000)</f>
        <v>0</v>
      </c>
      <c r="AH149" s="205">
        <f>SUMIF('23'!$A$3:$A$500,'TOTAL FEED'!$J149,'23'!$P$3:$P$1000)</f>
        <v>0</v>
      </c>
      <c r="AI149" s="205">
        <f>SUMIF('24'!$A$3:$A$500,'TOTAL FEED'!$J149,'24'!$P$3:$P$1000)</f>
        <v>0</v>
      </c>
      <c r="AJ149" s="205">
        <f>SUMIF('25'!$A$3:$A$500,'TOTAL FEED'!$J149,'25'!$P$3:$P$1000)</f>
        <v>0</v>
      </c>
      <c r="AK149" s="205">
        <f>SUMIF('26'!$A$3:$A$500,'TOTAL FEED'!$J149,'26'!$P$3:$P$1000)</f>
        <v>0</v>
      </c>
      <c r="AL149" s="205">
        <f>SUMIF('27'!$A$3:$A$500,'TOTAL FEED'!$J149,'27'!$P$3:$P$1000)</f>
        <v>0</v>
      </c>
      <c r="AM149" s="205">
        <f>SUMIF('28'!$A$3:$A$500,'TOTAL FEED'!$J149,'28'!$P$3:$P$1000)</f>
        <v>0</v>
      </c>
      <c r="AN149" s="205">
        <f>SUMIF('29'!$A$3:$A$500,'TOTAL FEED'!$J149,'29'!$P$3:$P$1000)</f>
        <v>0</v>
      </c>
      <c r="AO149" s="205">
        <f>SUMIF('30'!$A$3:$A$500,'TOTAL FEED'!$J149,'30'!$P$3:$P$1000)</f>
        <v>0</v>
      </c>
      <c r="AP149" s="205">
        <f>SUMIF('31'!$A$3:$A$500,'TOTAL FEED'!$J149,'31'!$P$3:$P$1000)</f>
        <v>0</v>
      </c>
      <c r="AQ149" s="50">
        <f t="shared" si="42"/>
        <v>59525</v>
      </c>
      <c r="AR149">
        <v>1</v>
      </c>
      <c r="AS149">
        <v>8</v>
      </c>
      <c r="AT149">
        <f>SUMIF('PHAN LOAI'!$Q$5:$Q$410,K149,'PHAN LOAI'!$D$5:$D$410)</f>
        <v>59525</v>
      </c>
      <c r="AU149">
        <f>SUMIF('SAN LUONG'!$AL$4:$AL$311,K149,'SAN LUONG'!$AJ$4:$AJ$311)</f>
        <v>0</v>
      </c>
      <c r="AV149">
        <f t="shared" si="43"/>
        <v>59525</v>
      </c>
      <c r="AW149">
        <f>IF(COUNTIF('PHAN LOAI'!C:C, E149) &gt; 0, 1, 0)</f>
        <v>1</v>
      </c>
      <c r="AX149">
        <f>IF(COUNTIF('SAN LUONG'!D:D, E149) &gt; 0, 1, 0)</f>
        <v>1</v>
      </c>
    </row>
    <row r="150" spans="2:50" ht="15.75" x14ac:dyDescent="0.25">
      <c r="B150" s="17">
        <v>8</v>
      </c>
      <c r="C150" s="6" t="s">
        <v>334</v>
      </c>
      <c r="D150" s="6" t="s">
        <v>334</v>
      </c>
      <c r="E150" s="73">
        <v>321012</v>
      </c>
      <c r="F150" s="7">
        <v>3.5</v>
      </c>
      <c r="G150" s="15">
        <v>25</v>
      </c>
      <c r="H150" s="4" t="s">
        <v>334</v>
      </c>
      <c r="I150" s="9"/>
      <c r="J150" s="15" t="str">
        <f t="shared" si="44"/>
        <v>HT12M25</v>
      </c>
      <c r="K150" s="15" t="str">
        <f t="shared" si="45"/>
        <v>HT12M321012</v>
      </c>
      <c r="L150" s="205">
        <f>SUMIF('1'!$A$3:$A$500,'TOTAL FEED'!$J150,'1'!$P$3:$P$1000)</f>
        <v>0</v>
      </c>
      <c r="M150" s="205">
        <f>SUMIF('2'!$A$3:$A$500,'TOTAL FEED'!$J150,'2'!$P$3:$P$1000)</f>
        <v>0</v>
      </c>
      <c r="N150" s="258">
        <f>SUMIF('3'!$A$3:$A$500,'TOTAL FEED'!$J150,'3'!$P$3:$P$1000)</f>
        <v>0</v>
      </c>
      <c r="O150" s="205">
        <f>SUMIF('4'!$A$3:$A$500,'TOTAL FEED'!$J150,'4'!$P$3:$P$1000)</f>
        <v>0</v>
      </c>
      <c r="P150" s="205">
        <f>SUMIF('5'!$A$3:$A$500,'TOTAL FEED'!$J150,'5'!$P$3:$P$1000)</f>
        <v>0</v>
      </c>
      <c r="Q150" s="205">
        <f>SUMIF('6'!$A$3:$A$500,'TOTAL FEED'!$J150,'6'!$P$3:$P$1000)</f>
        <v>0</v>
      </c>
      <c r="R150" s="205">
        <f>SUMIF('7'!$A$3:$A$500,'TOTAL FEED'!$J150,'7'!$P$3:$P$1000)</f>
        <v>0</v>
      </c>
      <c r="S150" s="205">
        <f>SUMIF('8'!$A$3:$A$500,'TOTAL FEED'!$J150,'8'!$P$3:$P$1000)</f>
        <v>0</v>
      </c>
      <c r="T150" s="205">
        <f>SUMIF('9'!$A$3:$A$500,'TOTAL FEED'!$J150,'9'!$P$3:$P$1000)</f>
        <v>0</v>
      </c>
      <c r="U150" s="205">
        <f>SUMIF('10'!$A$3:$A$500,'TOTAL FEED'!$J150,'10'!$P$3:$P$1000)</f>
        <v>0</v>
      </c>
      <c r="V150" s="205">
        <f>SUMIF('11'!$A$3:$A$500,'TOTAL FEED'!$J150,'11'!$P$3:$P$1000)</f>
        <v>0</v>
      </c>
      <c r="W150" s="205">
        <f>SUMIF('12'!$A$3:$A$500,'TOTAL FEED'!$J150,'12'!$P$3:$P$1000)</f>
        <v>0</v>
      </c>
      <c r="X150" s="205">
        <f>SUMIF('13'!$A$3:$A$500,'TOTAL FEED'!$J150,'13'!$P$3:$P$1000)</f>
        <v>0</v>
      </c>
      <c r="Y150" s="272">
        <f>SUMIF('14'!$A$3:$A$500,'TOTAL FEED'!$J150,'14'!$P$3:$P$1000)</f>
        <v>0</v>
      </c>
      <c r="Z150" s="205">
        <f>SUMIF('15'!$A$3:$A$500,'TOTAL FEED'!$J150,'15'!$P$3:$P$1000)</f>
        <v>0</v>
      </c>
      <c r="AA150" s="205">
        <f>SUMIF('16'!$A$3:$A$500,'TOTAL FEED'!$J150,'16'!$P$3:$P$1000)</f>
        <v>0</v>
      </c>
      <c r="AB150" s="205">
        <f>SUMIF('17'!$A$3:$A$500,'TOTAL FEED'!$J150,'17'!$P$3:$P$1000)</f>
        <v>0</v>
      </c>
      <c r="AC150" s="205">
        <f>SUMIF('18'!$A$3:$A$500,'TOTAL FEED'!$J150,'18'!$P$3:$P$1000)</f>
        <v>0</v>
      </c>
      <c r="AD150" s="205">
        <f>SUMIF('19'!$A$3:$A$500,'TOTAL FEED'!$J150,'19'!$P$3:$P$1000)</f>
        <v>0</v>
      </c>
      <c r="AE150" s="205">
        <f>SUMIF('20'!$A$3:$A$500,'TOTAL FEED'!$J150,'20'!$P$3:$P$1000)</f>
        <v>0</v>
      </c>
      <c r="AF150" s="205">
        <f>SUMIF('21'!$A$3:$A$500,'TOTAL FEED'!$J150,'21'!$P$3:$P$1000)</f>
        <v>0</v>
      </c>
      <c r="AG150" s="205">
        <f>SUMIF('22'!$A$3:$A$500,'TOTAL FEED'!$J150,'22'!$P$3:$P$1000)</f>
        <v>0</v>
      </c>
      <c r="AH150" s="205">
        <f>SUMIF('23'!$A$3:$A$500,'TOTAL FEED'!$J150,'23'!$P$3:$P$1000)</f>
        <v>0</v>
      </c>
      <c r="AI150" s="205">
        <f>SUMIF('24'!$A$3:$A$500,'TOTAL FEED'!$J150,'24'!$P$3:$P$1000)</f>
        <v>0</v>
      </c>
      <c r="AJ150" s="205">
        <f>SUMIF('25'!$A$3:$A$500,'TOTAL FEED'!$J150,'25'!$P$3:$P$1000)</f>
        <v>0</v>
      </c>
      <c r="AK150" s="205">
        <f>SUMIF('26'!$A$3:$A$500,'TOTAL FEED'!$J150,'26'!$P$3:$P$1000)</f>
        <v>0</v>
      </c>
      <c r="AL150" s="205">
        <f>SUMIF('27'!$A$3:$A$500,'TOTAL FEED'!$J150,'27'!$P$3:$P$1000)</f>
        <v>0</v>
      </c>
      <c r="AM150" s="205">
        <f>SUMIF('28'!$A$3:$A$500,'TOTAL FEED'!$J150,'28'!$P$3:$P$1000)</f>
        <v>0</v>
      </c>
      <c r="AN150" s="205">
        <f>SUMIF('29'!$A$3:$A$500,'TOTAL FEED'!$J150,'29'!$P$3:$P$1000)</f>
        <v>0</v>
      </c>
      <c r="AO150" s="205">
        <f>SUMIF('30'!$A$3:$A$500,'TOTAL FEED'!$J150,'30'!$P$3:$P$1000)</f>
        <v>0</v>
      </c>
      <c r="AP150" s="205">
        <f>SUMIF('31'!$A$3:$A$500,'TOTAL FEED'!$J150,'31'!$P$3:$P$1000)</f>
        <v>0</v>
      </c>
      <c r="AQ150" s="50">
        <f t="shared" si="42"/>
        <v>0</v>
      </c>
      <c r="AS150">
        <v>8</v>
      </c>
      <c r="AT150">
        <f>SUMIF('PHAN LOAI'!$Q$5:$Q$410,K150,'PHAN LOAI'!$D$5:$D$410)</f>
        <v>0</v>
      </c>
      <c r="AU150">
        <f>SUMIF('SAN LUONG'!$AL$4:$AL$311,K150,'SAN LUONG'!$AJ$4:$AJ$311)</f>
        <v>0</v>
      </c>
      <c r="AV150">
        <f t="shared" si="43"/>
        <v>0</v>
      </c>
      <c r="AW150">
        <f>IF(COUNTIF('PHAN LOAI'!C:C, E150) &gt; 0, 1, 0)</f>
        <v>1</v>
      </c>
      <c r="AX150">
        <f>IF(COUNTIF('SAN LUONG'!D:D, E150) &gt; 0, 1, 0)</f>
        <v>1</v>
      </c>
    </row>
    <row r="151" spans="2:50" ht="15.75" x14ac:dyDescent="0.25">
      <c r="B151" s="17">
        <v>9</v>
      </c>
      <c r="C151" s="6" t="s">
        <v>64</v>
      </c>
      <c r="D151" s="6" t="s">
        <v>64</v>
      </c>
      <c r="E151" s="73">
        <v>320001</v>
      </c>
      <c r="F151" s="7">
        <v>2.5</v>
      </c>
      <c r="G151" s="15">
        <v>25</v>
      </c>
      <c r="H151" s="4" t="s">
        <v>64</v>
      </c>
      <c r="I151" s="9"/>
      <c r="J151" s="15" t="str">
        <f t="shared" si="44"/>
        <v>HT12S25</v>
      </c>
      <c r="K151" s="15" t="str">
        <f t="shared" si="45"/>
        <v>HT12S320001</v>
      </c>
      <c r="L151" s="205">
        <f>SUMIF('1'!$A$3:$A$500,'TOTAL FEED'!$J151,'1'!$P$3:$P$1000)</f>
        <v>0</v>
      </c>
      <c r="M151" s="205">
        <f>SUMIF('2'!$A$3:$A$500,'TOTAL FEED'!$J151,'2'!$P$3:$P$1000)</f>
        <v>14225</v>
      </c>
      <c r="N151" s="258">
        <f>SUMIF('3'!$A$3:$A$500,'TOTAL FEED'!$J151,'3'!$P$3:$P$1000)</f>
        <v>17075</v>
      </c>
      <c r="O151" s="205">
        <f>SUMIF('4'!$A$3:$A$500,'TOTAL FEED'!$J151,'4'!$P$3:$P$1000)</f>
        <v>0</v>
      </c>
      <c r="P151" s="205">
        <f>SUMIF('5'!$A$3:$A$500,'TOTAL FEED'!$J151,'5'!$P$3:$P$1000)</f>
        <v>0</v>
      </c>
      <c r="Q151" s="205">
        <f>SUMIF('6'!$A$3:$A$500,'TOTAL FEED'!$J151,'6'!$P$3:$P$1000)</f>
        <v>8925</v>
      </c>
      <c r="R151" s="205">
        <f>SUMIF('7'!$A$3:$A$500,'TOTAL FEED'!$J151,'7'!$P$3:$P$1000)</f>
        <v>0</v>
      </c>
      <c r="S151" s="205">
        <f>SUMIF('8'!$A$3:$A$500,'TOTAL FEED'!$J151,'8'!$P$3:$P$1000)</f>
        <v>0</v>
      </c>
      <c r="T151" s="205">
        <f>SUMIF('9'!$A$3:$A$500,'TOTAL FEED'!$J151,'9'!$P$3:$P$1000)</f>
        <v>12275</v>
      </c>
      <c r="U151" s="258">
        <f>SUMIF('10'!$A$3:$A$500,'TOTAL FEED'!$J151,'10'!$P$3:$P$1000)</f>
        <v>16575</v>
      </c>
      <c r="V151" s="205">
        <f>SUMIF('11'!$A$3:$A$500,'TOTAL FEED'!$J151,'11'!$P$3:$P$1000)</f>
        <v>0</v>
      </c>
      <c r="W151" s="205">
        <f>SUMIF('12'!$A$3:$A$500,'TOTAL FEED'!$J151,'12'!$P$3:$P$1000)</f>
        <v>24425</v>
      </c>
      <c r="X151" s="205">
        <f>SUMIF('13'!$A$3:$A$500,'TOTAL FEED'!$J151,'13'!$P$3:$P$1000)</f>
        <v>0</v>
      </c>
      <c r="Y151" s="272">
        <f>SUMIF('14'!$A$3:$A$500,'TOTAL FEED'!$J151,'14'!$P$3:$P$1000)</f>
        <v>6300</v>
      </c>
      <c r="Z151" s="205">
        <f>SUMIF('15'!$A$3:$A$500,'TOTAL FEED'!$J151,'15'!$P$3:$P$1000)</f>
        <v>0</v>
      </c>
      <c r="AA151" s="205">
        <f>SUMIF('16'!$A$3:$A$500,'TOTAL FEED'!$J151,'16'!$P$3:$P$1000)</f>
        <v>0</v>
      </c>
      <c r="AB151" s="258">
        <f>SUMIF('17'!$A$3:$A$500,'TOTAL FEED'!$J151,'17'!$P$3:$P$1000)</f>
        <v>0</v>
      </c>
      <c r="AC151" s="205">
        <f>SUMIF('18'!$A$3:$A$500,'TOTAL FEED'!$J151,'18'!$P$3:$P$1000)</f>
        <v>0</v>
      </c>
      <c r="AD151" s="205">
        <f>SUMIF('19'!$A$3:$A$500,'TOTAL FEED'!$J151,'19'!$P$3:$P$1000)</f>
        <v>0</v>
      </c>
      <c r="AE151" s="205">
        <f>SUMIF('20'!$A$3:$A$500,'TOTAL FEED'!$J151,'20'!$P$3:$P$1000)</f>
        <v>0</v>
      </c>
      <c r="AF151" s="205">
        <f>SUMIF('21'!$A$3:$A$500,'TOTAL FEED'!$J151,'21'!$P$3:$P$1000)</f>
        <v>0</v>
      </c>
      <c r="AG151" s="205">
        <f>SUMIF('22'!$A$3:$A$500,'TOTAL FEED'!$J151,'22'!$P$3:$P$1000)</f>
        <v>0</v>
      </c>
      <c r="AH151" s="205">
        <f>SUMIF('23'!$A$3:$A$500,'TOTAL FEED'!$J151,'23'!$P$3:$P$1000)</f>
        <v>0</v>
      </c>
      <c r="AI151" s="205">
        <f>SUMIF('24'!$A$3:$A$500,'TOTAL FEED'!$J151,'24'!$P$3:$P$1000)</f>
        <v>0</v>
      </c>
      <c r="AJ151" s="205">
        <f>SUMIF('25'!$A$3:$A$500,'TOTAL FEED'!$J151,'25'!$P$3:$P$1000)</f>
        <v>0</v>
      </c>
      <c r="AK151" s="205">
        <f>SUMIF('26'!$A$3:$A$500,'TOTAL FEED'!$J151,'26'!$P$3:$P$1000)</f>
        <v>0</v>
      </c>
      <c r="AL151" s="205">
        <f>SUMIF('27'!$A$3:$A$500,'TOTAL FEED'!$J151,'27'!$P$3:$P$1000)</f>
        <v>0</v>
      </c>
      <c r="AM151" s="205">
        <f>SUMIF('28'!$A$3:$A$500,'TOTAL FEED'!$J151,'28'!$P$3:$P$1000)</f>
        <v>0</v>
      </c>
      <c r="AN151" s="205">
        <f>SUMIF('29'!$A$3:$A$500,'TOTAL FEED'!$J151,'29'!$P$3:$P$1000)</f>
        <v>0</v>
      </c>
      <c r="AO151" s="205">
        <f>SUMIF('30'!$A$3:$A$500,'TOTAL FEED'!$J151,'30'!$P$3:$P$1000)</f>
        <v>0</v>
      </c>
      <c r="AP151" s="205">
        <f>SUMIF('31'!$A$3:$A$500,'TOTAL FEED'!$J151,'31'!$P$3:$P$1000)</f>
        <v>0</v>
      </c>
      <c r="AQ151" s="50">
        <f t="shared" si="42"/>
        <v>99800</v>
      </c>
      <c r="AR151">
        <v>1</v>
      </c>
      <c r="AS151">
        <v>8</v>
      </c>
      <c r="AT151">
        <f>SUMIF('PHAN LOAI'!$Q$5:$Q$410,K151,'PHAN LOAI'!$D$5:$D$410)</f>
        <v>99800</v>
      </c>
      <c r="AU151">
        <f>SUMIF('SAN LUONG'!$AL$4:$AL$311,K151,'SAN LUONG'!$AJ$4:$AJ$311)</f>
        <v>0</v>
      </c>
      <c r="AV151">
        <f t="shared" si="43"/>
        <v>99800</v>
      </c>
      <c r="AW151">
        <f>IF(COUNTIF('PHAN LOAI'!C:C, E151) &gt; 0, 1, 0)</f>
        <v>1</v>
      </c>
      <c r="AX151">
        <f>IF(COUNTIF('SAN LUONG'!D:D, E151) &gt; 0, 1, 0)</f>
        <v>1</v>
      </c>
    </row>
    <row r="152" spans="2:50" s="147" customFormat="1" ht="15.75" x14ac:dyDescent="0.25">
      <c r="B152" s="148"/>
      <c r="C152" s="139" t="s">
        <v>335</v>
      </c>
      <c r="D152" s="139" t="s">
        <v>335</v>
      </c>
      <c r="E152" s="140">
        <v>320008</v>
      </c>
      <c r="F152" s="141">
        <v>2.5</v>
      </c>
      <c r="G152" s="145">
        <v>25</v>
      </c>
      <c r="H152" s="143" t="s">
        <v>335</v>
      </c>
      <c r="I152" s="144"/>
      <c r="J152" s="15" t="str">
        <f t="shared" si="44"/>
        <v>HT12SX25</v>
      </c>
      <c r="K152" s="15" t="str">
        <f t="shared" si="45"/>
        <v>HT12SX320008</v>
      </c>
      <c r="L152" s="205">
        <f>SUMIF('1'!$A$3:$A$500,'TOTAL FEED'!$J152,'1'!$P$3:$P$1000)</f>
        <v>0</v>
      </c>
      <c r="M152" s="205">
        <f>SUMIF('2'!$A$3:$A$500,'TOTAL FEED'!$J152,'2'!$P$3:$P$1000)</f>
        <v>0</v>
      </c>
      <c r="N152" s="258">
        <f>SUMIF('3'!$A$3:$A$500,'TOTAL FEED'!$J152,'3'!$P$3:$P$1000)</f>
        <v>0</v>
      </c>
      <c r="O152" s="205">
        <f>SUMIF('4'!$A$3:$A$500,'TOTAL FEED'!$J152,'4'!$P$3:$P$1000)</f>
        <v>0</v>
      </c>
      <c r="P152" s="205">
        <f>SUMIF('5'!$A$3:$A$500,'TOTAL FEED'!$J152,'5'!$P$3:$P$1000)</f>
        <v>0</v>
      </c>
      <c r="Q152" s="205">
        <f>SUMIF('6'!$A$3:$A$500,'TOTAL FEED'!$J152,'6'!$P$3:$P$1000)</f>
        <v>0</v>
      </c>
      <c r="R152" s="205">
        <f>SUMIF('7'!$A$3:$A$500,'TOTAL FEED'!$J152,'7'!$P$3:$P$1000)</f>
        <v>0</v>
      </c>
      <c r="S152" s="205">
        <f>SUMIF('8'!$A$3:$A$500,'TOTAL FEED'!$J152,'8'!$P$3:$P$1000)</f>
        <v>0</v>
      </c>
      <c r="T152" s="205">
        <f>SUMIF('9'!$A$3:$A$500,'TOTAL FEED'!$J152,'9'!$P$3:$P$1000)</f>
        <v>0</v>
      </c>
      <c r="U152" s="205">
        <f>SUMIF('10'!$A$3:$A$500,'TOTAL FEED'!$J152,'10'!$P$3:$P$1000)</f>
        <v>0</v>
      </c>
      <c r="V152" s="205">
        <f>SUMIF('11'!$A$3:$A$500,'TOTAL FEED'!$J152,'11'!$P$3:$P$1000)</f>
        <v>0</v>
      </c>
      <c r="W152" s="205">
        <f>SUMIF('12'!$A$3:$A$500,'TOTAL FEED'!$J152,'12'!$P$3:$P$1000)</f>
        <v>0</v>
      </c>
      <c r="X152" s="205">
        <f>SUMIF('13'!$A$3:$A$500,'TOTAL FEED'!$J152,'13'!$P$3:$P$1000)</f>
        <v>0</v>
      </c>
      <c r="Y152" s="272">
        <f>SUMIF('14'!$A$3:$A$500,'TOTAL FEED'!$J152,'14'!$P$3:$P$1000)</f>
        <v>0</v>
      </c>
      <c r="Z152" s="205">
        <f>SUMIF('15'!$A$3:$A$500,'TOTAL FEED'!$J152,'15'!$P$3:$P$1000)</f>
        <v>0</v>
      </c>
      <c r="AA152" s="205">
        <f>SUMIF('16'!$A$3:$A$500,'TOTAL FEED'!$J152,'16'!$P$3:$P$1000)</f>
        <v>0</v>
      </c>
      <c r="AB152" s="205">
        <f>SUMIF('17'!$A$3:$A$500,'TOTAL FEED'!$J152,'17'!$P$3:$P$1000)</f>
        <v>0</v>
      </c>
      <c r="AC152" s="205">
        <f>SUMIF('18'!$A$3:$A$500,'TOTAL FEED'!$J152,'18'!$P$3:$P$1000)</f>
        <v>0</v>
      </c>
      <c r="AD152" s="205">
        <f>SUMIF('19'!$A$3:$A$500,'TOTAL FEED'!$J152,'19'!$P$3:$P$1000)</f>
        <v>0</v>
      </c>
      <c r="AE152" s="205">
        <f>SUMIF('20'!$A$3:$A$500,'TOTAL FEED'!$J152,'20'!$P$3:$P$1000)</f>
        <v>0</v>
      </c>
      <c r="AF152" s="205">
        <f>SUMIF('21'!$A$3:$A$500,'TOTAL FEED'!$J152,'21'!$P$3:$P$1000)</f>
        <v>0</v>
      </c>
      <c r="AG152" s="205">
        <f>SUMIF('22'!$A$3:$A$500,'TOTAL FEED'!$J152,'22'!$P$3:$P$1000)</f>
        <v>0</v>
      </c>
      <c r="AH152" s="205">
        <f>SUMIF('23'!$A$3:$A$500,'TOTAL FEED'!$J152,'23'!$P$3:$P$1000)</f>
        <v>0</v>
      </c>
      <c r="AI152" s="205">
        <f>SUMIF('24'!$A$3:$A$500,'TOTAL FEED'!$J152,'24'!$P$3:$P$1000)</f>
        <v>0</v>
      </c>
      <c r="AJ152" s="205">
        <f>SUMIF('25'!$A$3:$A$500,'TOTAL FEED'!$J152,'25'!$P$3:$P$1000)</f>
        <v>0</v>
      </c>
      <c r="AK152" s="205">
        <f>SUMIF('26'!$A$3:$A$500,'TOTAL FEED'!$J152,'26'!$P$3:$P$1000)</f>
        <v>0</v>
      </c>
      <c r="AL152" s="205">
        <f>SUMIF('27'!$A$3:$A$500,'TOTAL FEED'!$J152,'27'!$P$3:$P$1000)</f>
        <v>0</v>
      </c>
      <c r="AM152" s="205">
        <f>SUMIF('28'!$A$3:$A$500,'TOTAL FEED'!$J152,'28'!$P$3:$P$1000)</f>
        <v>0</v>
      </c>
      <c r="AN152" s="205">
        <f>SUMIF('29'!$A$3:$A$500,'TOTAL FEED'!$J152,'29'!$P$3:$P$1000)</f>
        <v>0</v>
      </c>
      <c r="AO152" s="205">
        <f>SUMIF('30'!$A$3:$A$500,'TOTAL FEED'!$J152,'30'!$P$3:$P$1000)</f>
        <v>0</v>
      </c>
      <c r="AP152" s="205">
        <f>SUMIF('31'!$A$3:$A$500,'TOTAL FEED'!$J152,'31'!$P$3:$P$1000)</f>
        <v>0</v>
      </c>
      <c r="AQ152" s="146">
        <f t="shared" si="42"/>
        <v>0</v>
      </c>
      <c r="AR152"/>
      <c r="AS152">
        <v>8</v>
      </c>
      <c r="AT152">
        <f>SUMIF('PHAN LOAI'!$Q$5:$Q$410,K152,'PHAN LOAI'!$D$5:$D$410)</f>
        <v>0</v>
      </c>
      <c r="AU152">
        <f>SUMIF('SAN LUONG'!$AL$4:$AL$311,K152,'SAN LUONG'!$AJ$4:$AJ$311)</f>
        <v>0</v>
      </c>
      <c r="AV152">
        <f t="shared" si="43"/>
        <v>0</v>
      </c>
      <c r="AW152">
        <f>IF(COUNTIF('PHAN LOAI'!C:C, E152) &gt; 0, 1, 0)</f>
        <v>1</v>
      </c>
      <c r="AX152">
        <f>IF(COUNTIF('SAN LUONG'!D:D, E152) &gt; 0, 1, 0)</f>
        <v>1</v>
      </c>
    </row>
    <row r="153" spans="2:50" ht="15.75" x14ac:dyDescent="0.25">
      <c r="B153" s="17"/>
      <c r="C153" s="6" t="s">
        <v>336</v>
      </c>
      <c r="D153" s="6" t="s">
        <v>336</v>
      </c>
      <c r="E153" s="73" t="s">
        <v>301</v>
      </c>
      <c r="F153" s="7">
        <v>2.5</v>
      </c>
      <c r="G153" s="15">
        <v>25</v>
      </c>
      <c r="H153" s="4" t="s">
        <v>64</v>
      </c>
      <c r="I153" s="9" t="s">
        <v>302</v>
      </c>
      <c r="J153" s="15" t="str">
        <f t="shared" si="44"/>
        <v>HT12SS9025</v>
      </c>
      <c r="K153" s="15" t="str">
        <f t="shared" si="45"/>
        <v>HT12SS9032000890</v>
      </c>
      <c r="L153" s="205">
        <f>SUMIF('1'!$A$3:$A$500,'TOTAL FEED'!$J153,'1'!$P$3:$P$1000)</f>
        <v>0</v>
      </c>
      <c r="M153" s="205">
        <f>SUMIF('2'!$A$3:$A$500,'TOTAL FEED'!$J153,'2'!$P$3:$P$1000)</f>
        <v>0</v>
      </c>
      <c r="N153" s="258">
        <f>SUMIF('3'!$A$3:$A$500,'TOTAL FEED'!$J153,'3'!$P$3:$P$1000)</f>
        <v>0</v>
      </c>
      <c r="O153" s="205">
        <f>SUMIF('4'!$A$3:$A$500,'TOTAL FEED'!$J153,'4'!$P$3:$P$1000)</f>
        <v>0</v>
      </c>
      <c r="P153" s="205">
        <f>SUMIF('5'!$A$3:$A$500,'TOTAL FEED'!$J153,'5'!$P$3:$P$1000)</f>
        <v>0</v>
      </c>
      <c r="Q153" s="205">
        <f>SUMIF('6'!$A$3:$A$500,'TOTAL FEED'!$J153,'6'!$P$3:$P$1000)</f>
        <v>0</v>
      </c>
      <c r="R153" s="205">
        <f>SUMIF('7'!$A$3:$A$500,'TOTAL FEED'!$J153,'7'!$P$3:$P$1000)</f>
        <v>0</v>
      </c>
      <c r="S153" s="205">
        <f>SUMIF('8'!$A$3:$A$500,'TOTAL FEED'!$J153,'8'!$P$3:$P$1000)</f>
        <v>0</v>
      </c>
      <c r="T153" s="205">
        <f>SUMIF('9'!$A$3:$A$500,'TOTAL FEED'!$J153,'9'!$P$3:$P$1000)</f>
        <v>0</v>
      </c>
      <c r="U153" s="205">
        <f>SUMIF('10'!$A$3:$A$500,'TOTAL FEED'!$J153,'10'!$P$3:$P$1000)</f>
        <v>0</v>
      </c>
      <c r="V153" s="205">
        <f>SUMIF('11'!$A$3:$A$500,'TOTAL FEED'!$J153,'11'!$P$3:$P$1000)</f>
        <v>0</v>
      </c>
      <c r="W153" s="205">
        <f>SUMIF('12'!$A$3:$A$500,'TOTAL FEED'!$J153,'12'!$P$3:$P$1000)</f>
        <v>0</v>
      </c>
      <c r="X153" s="205">
        <f>SUMIF('13'!$A$3:$A$500,'TOTAL FEED'!$J153,'13'!$P$3:$P$1000)</f>
        <v>0</v>
      </c>
      <c r="Y153" s="272">
        <f>SUMIF('14'!$A$3:$A$500,'TOTAL FEED'!$J153,'14'!$P$3:$P$1000)</f>
        <v>0</v>
      </c>
      <c r="Z153" s="205">
        <f>SUMIF('15'!$A$3:$A$500,'TOTAL FEED'!$J153,'15'!$P$3:$P$1000)</f>
        <v>0</v>
      </c>
      <c r="AA153" s="205">
        <f>SUMIF('16'!$A$3:$A$500,'TOTAL FEED'!$J153,'16'!$P$3:$P$1000)</f>
        <v>0</v>
      </c>
      <c r="AB153" s="205">
        <f>SUMIF('17'!$A$3:$A$500,'TOTAL FEED'!$J153,'17'!$P$3:$P$1000)</f>
        <v>0</v>
      </c>
      <c r="AC153" s="205">
        <f>SUMIF('18'!$A$3:$A$500,'TOTAL FEED'!$J153,'18'!$P$3:$P$1000)</f>
        <v>0</v>
      </c>
      <c r="AD153" s="205">
        <f>SUMIF('19'!$A$3:$A$500,'TOTAL FEED'!$J153,'19'!$P$3:$P$1000)</f>
        <v>0</v>
      </c>
      <c r="AE153" s="205">
        <f>SUMIF('20'!$A$3:$A$500,'TOTAL FEED'!$J153,'20'!$P$3:$P$1000)</f>
        <v>0</v>
      </c>
      <c r="AF153" s="205">
        <f>SUMIF('21'!$A$3:$A$500,'TOTAL FEED'!$J153,'21'!$P$3:$P$1000)</f>
        <v>0</v>
      </c>
      <c r="AG153" s="205">
        <f>SUMIF('22'!$A$3:$A$500,'TOTAL FEED'!$J153,'22'!$P$3:$P$1000)</f>
        <v>0</v>
      </c>
      <c r="AH153" s="205">
        <f>SUMIF('23'!$A$3:$A$500,'TOTAL FEED'!$J153,'23'!$P$3:$P$1000)</f>
        <v>0</v>
      </c>
      <c r="AI153" s="205">
        <f>SUMIF('24'!$A$3:$A$500,'TOTAL FEED'!$J153,'24'!$P$3:$P$1000)</f>
        <v>0</v>
      </c>
      <c r="AJ153" s="205">
        <f>SUMIF('25'!$A$3:$A$500,'TOTAL FEED'!$J153,'25'!$P$3:$P$1000)</f>
        <v>0</v>
      </c>
      <c r="AK153" s="205">
        <f>SUMIF('26'!$A$3:$A$500,'TOTAL FEED'!$J153,'26'!$P$3:$P$1000)</f>
        <v>0</v>
      </c>
      <c r="AL153" s="205">
        <f>SUMIF('27'!$A$3:$A$500,'TOTAL FEED'!$J153,'27'!$P$3:$P$1000)</f>
        <v>0</v>
      </c>
      <c r="AM153" s="205">
        <f>SUMIF('28'!$A$3:$A$500,'TOTAL FEED'!$J153,'28'!$P$3:$P$1000)</f>
        <v>0</v>
      </c>
      <c r="AN153" s="205">
        <f>SUMIF('29'!$A$3:$A$500,'TOTAL FEED'!$J153,'29'!$P$3:$P$1000)</f>
        <v>0</v>
      </c>
      <c r="AO153" s="205">
        <f>SUMIF('30'!$A$3:$A$500,'TOTAL FEED'!$J153,'30'!$P$3:$P$1000)</f>
        <v>0</v>
      </c>
      <c r="AP153" s="205">
        <f>SUMIF('31'!$A$3:$A$500,'TOTAL FEED'!$J153,'31'!$P$3:$P$1000)</f>
        <v>0</v>
      </c>
      <c r="AQ153" s="50">
        <f t="shared" si="42"/>
        <v>0</v>
      </c>
      <c r="AS153">
        <v>8</v>
      </c>
      <c r="AT153">
        <f>SUMIF('PHAN LOAI'!$Q$5:$Q$410,K153,'PHAN LOAI'!$D$5:$D$410)</f>
        <v>0</v>
      </c>
      <c r="AU153">
        <f>SUMIF('SAN LUONG'!$AL$4:$AL$311,K153,'SAN LUONG'!$AJ$4:$AJ$311)</f>
        <v>0</v>
      </c>
      <c r="AV153">
        <f t="shared" si="43"/>
        <v>0</v>
      </c>
      <c r="AW153">
        <f>IF(COUNTIF('PHAN LOAI'!C:C, E153) &gt; 0, 1, 0)</f>
        <v>1</v>
      </c>
      <c r="AX153">
        <f>IF(COUNTIF('SAN LUONG'!D:D, E153) &gt; 0, 1, 0)</f>
        <v>1</v>
      </c>
    </row>
    <row r="154" spans="2:50" ht="15.75" x14ac:dyDescent="0.25">
      <c r="B154" s="17">
        <v>10</v>
      </c>
      <c r="C154" s="12" t="s">
        <v>65</v>
      </c>
      <c r="D154" s="12" t="s">
        <v>65</v>
      </c>
      <c r="E154" s="73">
        <v>332301</v>
      </c>
      <c r="F154" s="7">
        <v>3.5</v>
      </c>
      <c r="G154" s="15">
        <v>25</v>
      </c>
      <c r="H154" s="4" t="s">
        <v>65</v>
      </c>
      <c r="I154" s="9"/>
      <c r="J154" s="15" t="str">
        <f t="shared" si="44"/>
        <v>HT1325</v>
      </c>
      <c r="K154" s="15" t="str">
        <f t="shared" si="45"/>
        <v>HT13332301</v>
      </c>
      <c r="L154" s="205">
        <f>SUMIF('1'!$A$3:$A$500,'TOTAL FEED'!$J154,'1'!$P$3:$P$1000)</f>
        <v>0</v>
      </c>
      <c r="M154" s="205">
        <f>SUMIF('2'!$A$3:$A$500,'TOTAL FEED'!$J154,'2'!$P$3:$P$1000)</f>
        <v>0</v>
      </c>
      <c r="N154" s="258">
        <f>SUMIF('3'!$A$3:$A$500,'TOTAL FEED'!$J154,'3'!$P$3:$P$1000)</f>
        <v>0</v>
      </c>
      <c r="O154" s="205">
        <f>SUMIF('4'!$A$3:$A$500,'TOTAL FEED'!$J154,'4'!$P$3:$P$1000)</f>
        <v>0</v>
      </c>
      <c r="P154" s="205">
        <f>SUMIF('5'!$A$3:$A$500,'TOTAL FEED'!$J154,'5'!$P$3:$P$1000)</f>
        <v>0</v>
      </c>
      <c r="Q154" s="205">
        <f>SUMIF('6'!$A$3:$A$500,'TOTAL FEED'!$J154,'6'!$P$3:$P$1000)</f>
        <v>0</v>
      </c>
      <c r="R154" s="205">
        <f>SUMIF('7'!$A$3:$A$500,'TOTAL FEED'!$J154,'7'!$P$3:$P$1000)</f>
        <v>0</v>
      </c>
      <c r="S154" s="205">
        <f>SUMIF('8'!$A$3:$A$500,'TOTAL FEED'!$J154,'8'!$P$3:$P$1000)</f>
        <v>0</v>
      </c>
      <c r="T154" s="205">
        <f>SUMIF('9'!$A$3:$A$500,'TOTAL FEED'!$J154,'9'!$P$3:$P$1000)</f>
        <v>0</v>
      </c>
      <c r="U154" s="258">
        <f>SUMIF('10'!$A$3:$A$500,'TOTAL FEED'!$J154,'10'!$P$3:$P$1000)</f>
        <v>0</v>
      </c>
      <c r="V154" s="205">
        <f>SUMIF('11'!$A$3:$A$500,'TOTAL FEED'!$J154,'11'!$P$3:$P$1000)</f>
        <v>0</v>
      </c>
      <c r="W154" s="205">
        <f>SUMIF('12'!$A$3:$A$500,'TOTAL FEED'!$J154,'12'!$P$3:$P$1000)</f>
        <v>0</v>
      </c>
      <c r="X154" s="205">
        <f>SUMIF('13'!$A$3:$A$500,'TOTAL FEED'!$J154,'13'!$P$3:$P$1000)</f>
        <v>0</v>
      </c>
      <c r="Y154" s="272">
        <f>SUMIF('14'!$A$3:$A$500,'TOTAL FEED'!$J154,'14'!$P$3:$P$1000)</f>
        <v>0</v>
      </c>
      <c r="Z154" s="205">
        <f>SUMIF('15'!$A$3:$A$500,'TOTAL FEED'!$J154,'15'!$P$3:$P$1000)</f>
        <v>0</v>
      </c>
      <c r="AA154" s="205">
        <f>SUMIF('16'!$A$3:$A$500,'TOTAL FEED'!$J154,'16'!$P$3:$P$1000)</f>
        <v>0</v>
      </c>
      <c r="AB154" s="258">
        <f>SUMIF('17'!$A$3:$A$500,'TOTAL FEED'!$J154,'17'!$P$3:$P$1000)</f>
        <v>0</v>
      </c>
      <c r="AC154" s="205">
        <f>SUMIF('18'!$A$3:$A$500,'TOTAL FEED'!$J154,'18'!$P$3:$P$1000)</f>
        <v>0</v>
      </c>
      <c r="AD154" s="205">
        <f>SUMIF('19'!$A$3:$A$500,'TOTAL FEED'!$J154,'19'!$P$3:$P$1000)</f>
        <v>0</v>
      </c>
      <c r="AE154" s="205">
        <f>SUMIF('20'!$A$3:$A$500,'TOTAL FEED'!$J154,'20'!$P$3:$P$1000)</f>
        <v>0</v>
      </c>
      <c r="AF154" s="205">
        <f>SUMIF('21'!$A$3:$A$500,'TOTAL FEED'!$J154,'21'!$P$3:$P$1000)</f>
        <v>0</v>
      </c>
      <c r="AG154" s="205">
        <f>SUMIF('22'!$A$3:$A$500,'TOTAL FEED'!$J154,'22'!$P$3:$P$1000)</f>
        <v>0</v>
      </c>
      <c r="AH154" s="205">
        <f>SUMIF('23'!$A$3:$A$500,'TOTAL FEED'!$J154,'23'!$P$3:$P$1000)</f>
        <v>0</v>
      </c>
      <c r="AI154" s="205">
        <f>SUMIF('24'!$A$3:$A$500,'TOTAL FEED'!$J154,'24'!$P$3:$P$1000)</f>
        <v>0</v>
      </c>
      <c r="AJ154" s="205">
        <f>SUMIF('25'!$A$3:$A$500,'TOTAL FEED'!$J154,'25'!$P$3:$P$1000)</f>
        <v>0</v>
      </c>
      <c r="AK154" s="205">
        <f>SUMIF('26'!$A$3:$A$500,'TOTAL FEED'!$J154,'26'!$P$3:$P$1000)</f>
        <v>0</v>
      </c>
      <c r="AL154" s="205">
        <f>SUMIF('27'!$A$3:$A$500,'TOTAL FEED'!$J154,'27'!$P$3:$P$1000)</f>
        <v>0</v>
      </c>
      <c r="AM154" s="205">
        <f>SUMIF('28'!$A$3:$A$500,'TOTAL FEED'!$J154,'28'!$P$3:$P$1000)</f>
        <v>0</v>
      </c>
      <c r="AN154" s="205">
        <f>SUMIF('29'!$A$3:$A$500,'TOTAL FEED'!$J154,'29'!$P$3:$P$1000)</f>
        <v>0</v>
      </c>
      <c r="AO154" s="205">
        <f>SUMIF('30'!$A$3:$A$500,'TOTAL FEED'!$J154,'30'!$P$3:$P$1000)</f>
        <v>0</v>
      </c>
      <c r="AP154" s="205">
        <f>SUMIF('31'!$A$3:$A$500,'TOTAL FEED'!$J154,'31'!$P$3:$P$1000)</f>
        <v>0</v>
      </c>
      <c r="AQ154" s="50">
        <f t="shared" si="42"/>
        <v>0</v>
      </c>
      <c r="AR154">
        <v>1</v>
      </c>
      <c r="AS154">
        <v>8</v>
      </c>
      <c r="AT154">
        <f>SUMIF('PHAN LOAI'!$Q$5:$Q$410,K154,'PHAN LOAI'!$D$5:$D$410)</f>
        <v>0</v>
      </c>
      <c r="AU154">
        <f>SUMIF('SAN LUONG'!$AL$4:$AL$311,K154,'SAN LUONG'!$AJ$4:$AJ$311)</f>
        <v>0</v>
      </c>
      <c r="AV154">
        <f t="shared" si="43"/>
        <v>0</v>
      </c>
      <c r="AW154">
        <f>IF(COUNTIF('PHAN LOAI'!C:C, E154) &gt; 0, 1, 0)</f>
        <v>1</v>
      </c>
      <c r="AX154">
        <f>IF(COUNTIF('SAN LUONG'!D:D, E154) &gt; 0, 1, 0)</f>
        <v>1</v>
      </c>
    </row>
    <row r="155" spans="2:50" ht="15.75" x14ac:dyDescent="0.25">
      <c r="B155" s="17">
        <v>11</v>
      </c>
      <c r="C155" s="6" t="s">
        <v>66</v>
      </c>
      <c r="D155" s="6" t="s">
        <v>66</v>
      </c>
      <c r="E155" s="73">
        <v>332101</v>
      </c>
      <c r="F155" s="7">
        <v>3.5</v>
      </c>
      <c r="G155" s="15">
        <v>25</v>
      </c>
      <c r="H155" s="4" t="s">
        <v>66</v>
      </c>
      <c r="I155" s="9"/>
      <c r="J155" s="15" t="str">
        <f t="shared" si="44"/>
        <v>HT13S25</v>
      </c>
      <c r="K155" s="15" t="str">
        <f t="shared" si="45"/>
        <v>HT13S332101</v>
      </c>
      <c r="L155" s="205">
        <f>SUMIF('1'!$A$3:$A$500,'TOTAL FEED'!$J155,'1'!$P$3:$P$1000)</f>
        <v>0</v>
      </c>
      <c r="M155" s="205">
        <f>SUMIF('2'!$A$3:$A$500,'TOTAL FEED'!$J155,'2'!$P$3:$P$1000)</f>
        <v>0</v>
      </c>
      <c r="N155" s="258">
        <f>SUMIF('3'!$A$3:$A$500,'TOTAL FEED'!$J155,'3'!$P$3:$P$1000)</f>
        <v>0</v>
      </c>
      <c r="O155" s="205">
        <f>SUMIF('4'!$A$3:$A$500,'TOTAL FEED'!$J155,'4'!$P$3:$P$1000)</f>
        <v>0</v>
      </c>
      <c r="P155" s="205">
        <f>SUMIF('5'!$A$3:$A$500,'TOTAL FEED'!$J155,'5'!$P$3:$P$1000)</f>
        <v>0</v>
      </c>
      <c r="Q155" s="205">
        <f>SUMIF('6'!$A$3:$A$500,'TOTAL FEED'!$J155,'6'!$P$3:$P$1000)</f>
        <v>0</v>
      </c>
      <c r="R155" s="205">
        <f>SUMIF('7'!$A$3:$A$500,'TOTAL FEED'!$J155,'7'!$P$3:$P$1000)</f>
        <v>0</v>
      </c>
      <c r="S155" s="205">
        <f>SUMIF('8'!$A$3:$A$500,'TOTAL FEED'!$J155,'8'!$P$3:$P$1000)</f>
        <v>0</v>
      </c>
      <c r="T155" s="205">
        <f>SUMIF('9'!$A$3:$A$500,'TOTAL FEED'!$J155,'9'!$P$3:$P$1000)</f>
        <v>0</v>
      </c>
      <c r="U155" s="205">
        <f>SUMIF('10'!$A$3:$A$500,'TOTAL FEED'!$J155,'10'!$P$3:$P$1000)</f>
        <v>0</v>
      </c>
      <c r="V155" s="205">
        <f>SUMIF('11'!$A$3:$A$500,'TOTAL FEED'!$J155,'11'!$P$3:$P$1000)</f>
        <v>0</v>
      </c>
      <c r="W155" s="205">
        <f>SUMIF('12'!$A$3:$A$500,'TOTAL FEED'!$J155,'12'!$P$3:$P$1000)</f>
        <v>0</v>
      </c>
      <c r="X155" s="205">
        <f>SUMIF('13'!$A$3:$A$500,'TOTAL FEED'!$J155,'13'!$P$3:$P$1000)</f>
        <v>0</v>
      </c>
      <c r="Y155" s="272">
        <f>SUMIF('14'!$A$3:$A$500,'TOTAL FEED'!$J155,'14'!$P$3:$P$1000)</f>
        <v>0</v>
      </c>
      <c r="Z155" s="205">
        <f>SUMIF('15'!$A$3:$A$500,'TOTAL FEED'!$J155,'15'!$P$3:$P$1000)</f>
        <v>0</v>
      </c>
      <c r="AA155" s="205">
        <f>SUMIF('16'!$A$3:$A$500,'TOTAL FEED'!$J155,'16'!$P$3:$P$1000)</f>
        <v>0</v>
      </c>
      <c r="AB155" s="205">
        <f>SUMIF('17'!$A$3:$A$500,'TOTAL FEED'!$J155,'17'!$P$3:$P$1000)</f>
        <v>0</v>
      </c>
      <c r="AC155" s="205">
        <f>SUMIF('18'!$A$3:$A$500,'TOTAL FEED'!$J155,'18'!$P$3:$P$1000)</f>
        <v>0</v>
      </c>
      <c r="AD155" s="205">
        <f>SUMIF('19'!$A$3:$A$500,'TOTAL FEED'!$J155,'19'!$P$3:$P$1000)</f>
        <v>0</v>
      </c>
      <c r="AE155" s="205">
        <f>SUMIF('20'!$A$3:$A$500,'TOTAL FEED'!$J155,'20'!$P$3:$P$1000)</f>
        <v>0</v>
      </c>
      <c r="AF155" s="205">
        <f>SUMIF('21'!$A$3:$A$500,'TOTAL FEED'!$J155,'21'!$P$3:$P$1000)</f>
        <v>0</v>
      </c>
      <c r="AG155" s="205">
        <f>SUMIF('22'!$A$3:$A$500,'TOTAL FEED'!$J155,'22'!$P$3:$P$1000)</f>
        <v>0</v>
      </c>
      <c r="AH155" s="205">
        <f>SUMIF('23'!$A$3:$A$500,'TOTAL FEED'!$J155,'23'!$P$3:$P$1000)</f>
        <v>0</v>
      </c>
      <c r="AI155" s="205">
        <f>SUMIF('24'!$A$3:$A$500,'TOTAL FEED'!$J155,'24'!$P$3:$P$1000)</f>
        <v>0</v>
      </c>
      <c r="AJ155" s="205">
        <f>SUMIF('25'!$A$3:$A$500,'TOTAL FEED'!$J155,'25'!$P$3:$P$1000)</f>
        <v>0</v>
      </c>
      <c r="AK155" s="205">
        <f>SUMIF('26'!$A$3:$A$500,'TOTAL FEED'!$J155,'26'!$P$3:$P$1000)</f>
        <v>0</v>
      </c>
      <c r="AL155" s="205">
        <f>SUMIF('27'!$A$3:$A$500,'TOTAL FEED'!$J155,'27'!$P$3:$P$1000)</f>
        <v>0</v>
      </c>
      <c r="AM155" s="205">
        <f>SUMIF('28'!$A$3:$A$500,'TOTAL FEED'!$J155,'28'!$P$3:$P$1000)</f>
        <v>0</v>
      </c>
      <c r="AN155" s="205">
        <f>SUMIF('29'!$A$3:$A$500,'TOTAL FEED'!$J155,'29'!$P$3:$P$1000)</f>
        <v>0</v>
      </c>
      <c r="AO155" s="205">
        <f>SUMIF('30'!$A$3:$A$500,'TOTAL FEED'!$J155,'30'!$P$3:$P$1000)</f>
        <v>0</v>
      </c>
      <c r="AP155" s="205">
        <f>SUMIF('31'!$A$3:$A$500,'TOTAL FEED'!$J155,'31'!$P$3:$P$1000)</f>
        <v>0</v>
      </c>
      <c r="AQ155" s="50">
        <f t="shared" si="42"/>
        <v>0</v>
      </c>
      <c r="AS155">
        <v>8</v>
      </c>
      <c r="AT155">
        <f>SUMIF('PHAN LOAI'!$Q$5:$Q$410,K155,'PHAN LOAI'!$D$5:$D$410)</f>
        <v>0</v>
      </c>
      <c r="AU155">
        <f>SUMIF('SAN LUONG'!$AL$4:$AL$311,K155,'SAN LUONG'!$AJ$4:$AJ$311)</f>
        <v>0</v>
      </c>
      <c r="AV155">
        <f t="shared" si="43"/>
        <v>0</v>
      </c>
      <c r="AW155">
        <f>IF(COUNTIF('PHAN LOAI'!C:C, E155) &gt; 0, 1, 0)</f>
        <v>1</v>
      </c>
      <c r="AX155">
        <f>IF(COUNTIF('SAN LUONG'!D:D, E155) &gt; 0, 1, 0)</f>
        <v>1</v>
      </c>
    </row>
    <row r="156" spans="2:50" ht="15.75" x14ac:dyDescent="0.25">
      <c r="B156" s="17">
        <v>12</v>
      </c>
      <c r="C156" s="6" t="s">
        <v>67</v>
      </c>
      <c r="D156" s="6" t="s">
        <v>67</v>
      </c>
      <c r="E156" s="73">
        <v>366201</v>
      </c>
      <c r="F156" s="15">
        <v>3.5</v>
      </c>
      <c r="G156" s="15">
        <v>25</v>
      </c>
      <c r="H156" s="4" t="s">
        <v>67</v>
      </c>
      <c r="I156" s="9"/>
      <c r="J156" s="15" t="str">
        <f t="shared" si="44"/>
        <v>HG1625</v>
      </c>
      <c r="K156" s="15" t="str">
        <f t="shared" si="45"/>
        <v>HG16366201</v>
      </c>
      <c r="L156" s="205">
        <f>SUMIF('1'!$A$3:$A$500,'TOTAL FEED'!$J156,'1'!$P$3:$P$1000)</f>
        <v>0</v>
      </c>
      <c r="M156" s="205">
        <f>SUMIF('2'!$A$3:$A$500,'TOTAL FEED'!$J156,'2'!$P$3:$P$1000)</f>
        <v>0</v>
      </c>
      <c r="N156" s="258">
        <f>SUMIF('3'!$A$3:$A$500,'TOTAL FEED'!$J156,'3'!$P$3:$P$1000)</f>
        <v>0</v>
      </c>
      <c r="O156" s="205">
        <f>SUMIF('4'!$A$3:$A$500,'TOTAL FEED'!$J156,'4'!$P$3:$P$1000)</f>
        <v>0</v>
      </c>
      <c r="P156" s="205">
        <f>SUMIF('5'!$A$3:$A$500,'TOTAL FEED'!$J156,'5'!$P$3:$P$1000)</f>
        <v>12450</v>
      </c>
      <c r="Q156" s="205">
        <f>SUMIF('6'!$A$3:$A$500,'TOTAL FEED'!$J156,'6'!$P$3:$P$1000)</f>
        <v>0</v>
      </c>
      <c r="R156" s="205">
        <f>SUMIF('7'!$A$3:$A$500,'TOTAL FEED'!$J156,'7'!$P$3:$P$1000)</f>
        <v>0</v>
      </c>
      <c r="S156" s="205">
        <f>SUMIF('8'!$A$3:$A$500,'TOTAL FEED'!$J156,'8'!$P$3:$P$1000)</f>
        <v>5050</v>
      </c>
      <c r="T156" s="205">
        <f>SUMIF('9'!$A$3:$A$500,'TOTAL FEED'!$J156,'9'!$P$3:$P$1000)</f>
        <v>0</v>
      </c>
      <c r="U156" s="258">
        <f>SUMIF('10'!$A$3:$A$500,'TOTAL FEED'!$J156,'10'!$P$3:$P$1000)</f>
        <v>0</v>
      </c>
      <c r="V156" s="205">
        <f>SUMIF('11'!$A$3:$A$500,'TOTAL FEED'!$J156,'11'!$P$3:$P$1000)</f>
        <v>0</v>
      </c>
      <c r="W156" s="205">
        <f>SUMIF('12'!$A$3:$A$500,'TOTAL FEED'!$J156,'12'!$P$3:$P$1000)</f>
        <v>0</v>
      </c>
      <c r="X156" s="205">
        <f>SUMIF('13'!$A$3:$A$500,'TOTAL FEED'!$J156,'13'!$P$3:$P$1000)</f>
        <v>0</v>
      </c>
      <c r="Y156" s="272">
        <f>SUMIF('14'!$A$3:$A$500,'TOTAL FEED'!$J156,'14'!$P$3:$P$1000)</f>
        <v>0</v>
      </c>
      <c r="Z156" s="205">
        <f>SUMIF('15'!$A$3:$A$500,'TOTAL FEED'!$J156,'15'!$P$3:$P$1000)</f>
        <v>0</v>
      </c>
      <c r="AA156" s="205">
        <f>SUMIF('16'!$A$3:$A$500,'TOTAL FEED'!$J156,'16'!$P$3:$P$1000)</f>
        <v>0</v>
      </c>
      <c r="AB156" s="258">
        <f>SUMIF('17'!$A$3:$A$500,'TOTAL FEED'!$J156,'17'!$P$3:$P$1000)</f>
        <v>0</v>
      </c>
      <c r="AC156" s="205">
        <f>SUMIF('18'!$A$3:$A$500,'TOTAL FEED'!$J156,'18'!$P$3:$P$1000)</f>
        <v>0</v>
      </c>
      <c r="AD156" s="205">
        <f>SUMIF('19'!$A$3:$A$500,'TOTAL FEED'!$J156,'19'!$P$3:$P$1000)</f>
        <v>0</v>
      </c>
      <c r="AE156" s="205">
        <f>SUMIF('20'!$A$3:$A$500,'TOTAL FEED'!$J156,'20'!$P$3:$P$1000)</f>
        <v>0</v>
      </c>
      <c r="AF156" s="205">
        <f>SUMIF('21'!$A$3:$A$500,'TOTAL FEED'!$J156,'21'!$P$3:$P$1000)</f>
        <v>0</v>
      </c>
      <c r="AG156" s="205">
        <f>SUMIF('22'!$A$3:$A$500,'TOTAL FEED'!$J156,'22'!$P$3:$P$1000)</f>
        <v>0</v>
      </c>
      <c r="AH156" s="205">
        <f>SUMIF('23'!$A$3:$A$500,'TOTAL FEED'!$J156,'23'!$P$3:$P$1000)</f>
        <v>0</v>
      </c>
      <c r="AI156" s="205">
        <f>SUMIF('24'!$A$3:$A$500,'TOTAL FEED'!$J156,'24'!$P$3:$P$1000)</f>
        <v>0</v>
      </c>
      <c r="AJ156" s="205">
        <f>SUMIF('25'!$A$3:$A$500,'TOTAL FEED'!$J156,'25'!$P$3:$P$1000)</f>
        <v>0</v>
      </c>
      <c r="AK156" s="205">
        <f>SUMIF('26'!$A$3:$A$500,'TOTAL FEED'!$J156,'26'!$P$3:$P$1000)</f>
        <v>0</v>
      </c>
      <c r="AL156" s="205">
        <f>SUMIF('27'!$A$3:$A$500,'TOTAL FEED'!$J156,'27'!$P$3:$P$1000)</f>
        <v>0</v>
      </c>
      <c r="AM156" s="205">
        <f>SUMIF('28'!$A$3:$A$500,'TOTAL FEED'!$J156,'28'!$P$3:$P$1000)</f>
        <v>0</v>
      </c>
      <c r="AN156" s="205">
        <f>SUMIF('29'!$A$3:$A$500,'TOTAL FEED'!$J156,'29'!$P$3:$P$1000)</f>
        <v>0</v>
      </c>
      <c r="AO156" s="205">
        <f>SUMIF('30'!$A$3:$A$500,'TOTAL FEED'!$J156,'30'!$P$3:$P$1000)</f>
        <v>0</v>
      </c>
      <c r="AP156" s="205">
        <f>SUMIF('31'!$A$3:$A$500,'TOTAL FEED'!$J156,'31'!$P$3:$P$1000)</f>
        <v>0</v>
      </c>
      <c r="AQ156" s="50">
        <f t="shared" si="42"/>
        <v>17500</v>
      </c>
      <c r="AR156">
        <v>1</v>
      </c>
      <c r="AS156">
        <v>8</v>
      </c>
      <c r="AT156">
        <f>SUMIF('PHAN LOAI'!$Q$5:$Q$410,K156,'PHAN LOAI'!$D$5:$D$410)</f>
        <v>17500</v>
      </c>
      <c r="AU156">
        <f>SUMIF('SAN LUONG'!$AL$4:$AL$311,K156,'SAN LUONG'!$AJ$4:$AJ$311)</f>
        <v>0</v>
      </c>
      <c r="AV156">
        <f t="shared" si="43"/>
        <v>17500</v>
      </c>
      <c r="AW156">
        <f>IF(COUNTIF('PHAN LOAI'!C:C, E156) &gt; 0, 1, 0)</f>
        <v>1</v>
      </c>
      <c r="AX156">
        <f>IF(COUNTIF('SAN LUONG'!D:D, E156) &gt; 0, 1, 0)</f>
        <v>1</v>
      </c>
    </row>
    <row r="157" spans="2:50" ht="15.75" x14ac:dyDescent="0.25">
      <c r="B157" s="17">
        <v>12</v>
      </c>
      <c r="C157" s="6" t="s">
        <v>646</v>
      </c>
      <c r="D157" s="6" t="s">
        <v>646</v>
      </c>
      <c r="E157" s="73">
        <v>366208</v>
      </c>
      <c r="F157" s="15">
        <v>3.5</v>
      </c>
      <c r="G157" s="15">
        <v>25</v>
      </c>
      <c r="H157" s="4" t="s">
        <v>646</v>
      </c>
      <c r="I157" s="9"/>
      <c r="J157" s="15" t="str">
        <f t="shared" ref="J157:J158" si="50">CONCATENATE(H157,I157,G157)</f>
        <v>HG16X25</v>
      </c>
      <c r="K157" s="15" t="str">
        <f t="shared" ref="K157:K158" si="51">CONCATENATE(C157,E157)</f>
        <v>HG16X366208</v>
      </c>
      <c r="L157" s="205">
        <f>SUMIF('1'!$A$3:$A$500,'TOTAL FEED'!$J157,'1'!$P$3:$P$1000)</f>
        <v>0</v>
      </c>
      <c r="M157" s="205">
        <f>SUMIF('2'!$A$3:$A$500,'TOTAL FEED'!$J157,'2'!$P$3:$P$1000)</f>
        <v>0</v>
      </c>
      <c r="N157" s="258">
        <f>SUMIF('3'!$A$3:$A$500,'TOTAL FEED'!$J157,'3'!$P$3:$P$1000)</f>
        <v>0</v>
      </c>
      <c r="O157" s="205">
        <f>SUMIF('4'!$A$3:$A$500,'TOTAL FEED'!$J157,'4'!$P$3:$P$1000)</f>
        <v>0</v>
      </c>
      <c r="P157" s="205">
        <f>SUMIF('5'!$A$3:$A$500,'TOTAL FEED'!$J157,'5'!$P$3:$P$1000)</f>
        <v>0</v>
      </c>
      <c r="Q157" s="205">
        <f>SUMIF('6'!$A$3:$A$500,'TOTAL FEED'!$J157,'6'!$P$3:$P$1000)</f>
        <v>0</v>
      </c>
      <c r="R157" s="205">
        <f>SUMIF('7'!$A$3:$A$500,'TOTAL FEED'!$J157,'7'!$P$3:$P$1000)</f>
        <v>0</v>
      </c>
      <c r="S157" s="205">
        <f>SUMIF('8'!$A$3:$A$500,'TOTAL FEED'!$J157,'8'!$P$3:$P$1000)</f>
        <v>0</v>
      </c>
      <c r="T157" s="205">
        <f>SUMIF('9'!$A$3:$A$500,'TOTAL FEED'!$J157,'9'!$P$3:$P$1000)</f>
        <v>0</v>
      </c>
      <c r="U157" s="258">
        <f>SUMIF('10'!$A$3:$A$500,'TOTAL FEED'!$J157,'10'!$P$3:$P$1000)</f>
        <v>0</v>
      </c>
      <c r="V157" s="205">
        <f>SUMIF('11'!$A$3:$A$500,'TOTAL FEED'!$J157,'11'!$P$3:$P$1000)</f>
        <v>0</v>
      </c>
      <c r="W157" s="205">
        <f>SUMIF('12'!$A$3:$A$500,'TOTAL FEED'!$J157,'12'!$P$3:$P$1000)</f>
        <v>0</v>
      </c>
      <c r="X157" s="205">
        <f>SUMIF('13'!$A$3:$A$500,'TOTAL FEED'!$J157,'13'!$P$3:$P$1000)</f>
        <v>0</v>
      </c>
      <c r="Y157" s="272">
        <f>SUMIF('14'!$A$3:$A$500,'TOTAL FEED'!$J157,'14'!$P$3:$P$1000)</f>
        <v>0</v>
      </c>
      <c r="Z157" s="205">
        <f>SUMIF('15'!$A$3:$A$500,'TOTAL FEED'!$J157,'15'!$P$3:$P$1000)</f>
        <v>0</v>
      </c>
      <c r="AA157" s="205">
        <f>SUMIF('16'!$A$3:$A$500,'TOTAL FEED'!$J157,'16'!$P$3:$P$1000)</f>
        <v>0</v>
      </c>
      <c r="AB157" s="258">
        <f>SUMIF('17'!$A$3:$A$500,'TOTAL FEED'!$J157,'17'!$P$3:$P$1000)</f>
        <v>0</v>
      </c>
      <c r="AC157" s="205">
        <f>SUMIF('18'!$A$3:$A$500,'TOTAL FEED'!$J157,'18'!$P$3:$P$1000)</f>
        <v>0</v>
      </c>
      <c r="AD157" s="205">
        <f>SUMIF('19'!$A$3:$A$500,'TOTAL FEED'!$J157,'19'!$P$3:$P$1000)</f>
        <v>0</v>
      </c>
      <c r="AE157" s="205">
        <f>SUMIF('20'!$A$3:$A$500,'TOTAL FEED'!$J157,'20'!$P$3:$P$1000)</f>
        <v>0</v>
      </c>
      <c r="AF157" s="205">
        <f>SUMIF('21'!$A$3:$A$500,'TOTAL FEED'!$J157,'21'!$P$3:$P$1000)</f>
        <v>0</v>
      </c>
      <c r="AG157" s="205">
        <f>SUMIF('22'!$A$3:$A$500,'TOTAL FEED'!$J157,'22'!$P$3:$P$1000)</f>
        <v>0</v>
      </c>
      <c r="AH157" s="205">
        <f>SUMIF('23'!$A$3:$A$500,'TOTAL FEED'!$J157,'23'!$P$3:$P$1000)</f>
        <v>0</v>
      </c>
      <c r="AI157" s="205">
        <f>SUMIF('24'!$A$3:$A$500,'TOTAL FEED'!$J157,'24'!$P$3:$P$1000)</f>
        <v>0</v>
      </c>
      <c r="AJ157" s="205">
        <f>SUMIF('25'!$A$3:$A$500,'TOTAL FEED'!$J157,'25'!$P$3:$P$1000)</f>
        <v>0</v>
      </c>
      <c r="AK157" s="205">
        <f>SUMIF('26'!$A$3:$A$500,'TOTAL FEED'!$J157,'26'!$P$3:$P$1000)</f>
        <v>0</v>
      </c>
      <c r="AL157" s="205">
        <f>SUMIF('27'!$A$3:$A$500,'TOTAL FEED'!$J157,'27'!$P$3:$P$1000)</f>
        <v>0</v>
      </c>
      <c r="AM157" s="205">
        <f>SUMIF('28'!$A$3:$A$500,'TOTAL FEED'!$J157,'28'!$P$3:$P$1000)</f>
        <v>0</v>
      </c>
      <c r="AN157" s="205">
        <f>SUMIF('29'!$A$3:$A$500,'TOTAL FEED'!$J157,'29'!$P$3:$P$1000)</f>
        <v>0</v>
      </c>
      <c r="AO157" s="205">
        <f>SUMIF('30'!$A$3:$A$500,'TOTAL FEED'!$J157,'30'!$P$3:$P$1000)</f>
        <v>0</v>
      </c>
      <c r="AP157" s="205">
        <f>SUMIF('31'!$A$3:$A$500,'TOTAL FEED'!$J157,'31'!$P$3:$P$1000)</f>
        <v>0</v>
      </c>
      <c r="AQ157" s="50">
        <f t="shared" ref="AQ157:AQ158" si="52">SUM(L157:AP157)</f>
        <v>0</v>
      </c>
      <c r="AS157">
        <v>8</v>
      </c>
      <c r="AT157">
        <f>SUMIF('PHAN LOAI'!$Q$5:$Q$410,K157,'PHAN LOAI'!$D$5:$D$410)</f>
        <v>0</v>
      </c>
      <c r="AU157">
        <f>SUMIF('SAN LUONG'!$AL$4:$AL$311,K157,'SAN LUONG'!$AJ$4:$AJ$311)</f>
        <v>0</v>
      </c>
      <c r="AV157">
        <f t="shared" ref="AV157:AV158" si="53">AT157+AU157</f>
        <v>0</v>
      </c>
      <c r="AW157">
        <f>IF(COUNTIF('PHAN LOAI'!C:C, E157) &gt; 0, 1, 0)</f>
        <v>1</v>
      </c>
      <c r="AX157">
        <f>IF(COUNTIF('SAN LUONG'!D:D, E157) &gt; 0, 1, 0)</f>
        <v>1</v>
      </c>
    </row>
    <row r="158" spans="2:50" ht="15.75" x14ac:dyDescent="0.25">
      <c r="B158" s="17"/>
      <c r="C158" s="6" t="s">
        <v>68</v>
      </c>
      <c r="D158" s="6" t="s">
        <v>68</v>
      </c>
      <c r="E158" s="73">
        <v>367201</v>
      </c>
      <c r="F158" s="15">
        <v>3.5</v>
      </c>
      <c r="G158" s="15">
        <v>25</v>
      </c>
      <c r="H158" s="4" t="s">
        <v>68</v>
      </c>
      <c r="I158" s="9"/>
      <c r="J158" s="15" t="str">
        <f t="shared" si="50"/>
        <v>HG1725</v>
      </c>
      <c r="K158" s="15" t="str">
        <f t="shared" si="51"/>
        <v>HG17367201</v>
      </c>
      <c r="L158" s="205">
        <f>SUMIF('1'!$A$3:$A$500,'TOTAL FEED'!$J158,'1'!$P$3:$P$1000)</f>
        <v>0</v>
      </c>
      <c r="M158" s="205">
        <f>SUMIF('2'!$A$3:$A$500,'TOTAL FEED'!$J158,'2'!$P$3:$P$1000)</f>
        <v>0</v>
      </c>
      <c r="N158" s="258">
        <f>SUMIF('3'!$A$3:$A$500,'TOTAL FEED'!$J158,'3'!$P$3:$P$1000)</f>
        <v>0</v>
      </c>
      <c r="O158" s="205">
        <f>SUMIF('4'!$A$3:$A$500,'TOTAL FEED'!$J158,'4'!$P$3:$P$1000)</f>
        <v>0</v>
      </c>
      <c r="P158" s="205">
        <f>SUMIF('5'!$A$3:$A$500,'TOTAL FEED'!$J158,'5'!$P$3:$P$1000)</f>
        <v>0</v>
      </c>
      <c r="Q158" s="205">
        <f>SUMIF('6'!$A$3:$A$500,'TOTAL FEED'!$J158,'6'!$P$3:$P$1000)</f>
        <v>0</v>
      </c>
      <c r="R158" s="205">
        <f>SUMIF('7'!$A$3:$A$500,'TOTAL FEED'!$J158,'7'!$P$3:$P$1000)</f>
        <v>0</v>
      </c>
      <c r="S158" s="205">
        <f>SUMIF('8'!$A$3:$A$500,'TOTAL FEED'!$J158,'8'!$P$3:$P$1000)</f>
        <v>0</v>
      </c>
      <c r="T158" s="205">
        <f>SUMIF('9'!$A$3:$A$500,'TOTAL FEED'!$J158,'9'!$P$3:$P$1000)</f>
        <v>0</v>
      </c>
      <c r="U158" s="258">
        <f>SUMIF('10'!$A$3:$A$500,'TOTAL FEED'!$J158,'10'!$P$3:$P$1000)</f>
        <v>0</v>
      </c>
      <c r="V158" s="205">
        <f>SUMIF('11'!$A$3:$A$500,'TOTAL FEED'!$J158,'11'!$P$3:$P$1000)</f>
        <v>0</v>
      </c>
      <c r="W158" s="205">
        <f>SUMIF('12'!$A$3:$A$500,'TOTAL FEED'!$J158,'12'!$P$3:$P$1000)</f>
        <v>0</v>
      </c>
      <c r="X158" s="205">
        <f>SUMIF('13'!$A$3:$A$500,'TOTAL FEED'!$J158,'13'!$P$3:$P$1000)</f>
        <v>0</v>
      </c>
      <c r="Y158" s="272">
        <f>SUMIF('14'!$A$3:$A$500,'TOTAL FEED'!$J158,'14'!$P$3:$P$1000)</f>
        <v>0</v>
      </c>
      <c r="Z158" s="205">
        <f>SUMIF('15'!$A$3:$A$500,'TOTAL FEED'!$J158,'15'!$P$3:$P$1000)</f>
        <v>0</v>
      </c>
      <c r="AA158" s="205">
        <f>SUMIF('16'!$A$3:$A$500,'TOTAL FEED'!$J158,'16'!$P$3:$P$1000)</f>
        <v>0</v>
      </c>
      <c r="AB158" s="258">
        <f>SUMIF('17'!$A$3:$A$500,'TOTAL FEED'!$J158,'17'!$P$3:$P$1000)</f>
        <v>0</v>
      </c>
      <c r="AC158" s="205">
        <f>SUMIF('18'!$A$3:$A$500,'TOTAL FEED'!$J158,'18'!$P$3:$P$1000)</f>
        <v>0</v>
      </c>
      <c r="AD158" s="205">
        <f>SUMIF('19'!$A$3:$A$500,'TOTAL FEED'!$J158,'19'!$P$3:$P$1000)</f>
        <v>0</v>
      </c>
      <c r="AE158" s="205">
        <f>SUMIF('20'!$A$3:$A$500,'TOTAL FEED'!$J158,'20'!$P$3:$P$1000)</f>
        <v>0</v>
      </c>
      <c r="AF158" s="205">
        <f>SUMIF('21'!$A$3:$A$500,'TOTAL FEED'!$J158,'21'!$P$3:$P$1000)</f>
        <v>0</v>
      </c>
      <c r="AG158" s="205">
        <f>SUMIF('22'!$A$3:$A$500,'TOTAL FEED'!$J158,'22'!$P$3:$P$1000)</f>
        <v>0</v>
      </c>
      <c r="AH158" s="205">
        <f>SUMIF('23'!$A$3:$A$500,'TOTAL FEED'!$J158,'23'!$P$3:$P$1000)</f>
        <v>0</v>
      </c>
      <c r="AI158" s="205">
        <f>SUMIF('24'!$A$3:$A$500,'TOTAL FEED'!$J158,'24'!$P$3:$P$1000)</f>
        <v>0</v>
      </c>
      <c r="AJ158" s="205">
        <f>SUMIF('25'!$A$3:$A$500,'TOTAL FEED'!$J158,'25'!$P$3:$P$1000)</f>
        <v>0</v>
      </c>
      <c r="AK158" s="205">
        <f>SUMIF('26'!$A$3:$A$500,'TOTAL FEED'!$J158,'26'!$P$3:$P$1000)</f>
        <v>0</v>
      </c>
      <c r="AL158" s="205">
        <f>SUMIF('27'!$A$3:$A$500,'TOTAL FEED'!$J158,'27'!$P$3:$P$1000)</f>
        <v>0</v>
      </c>
      <c r="AM158" s="205">
        <f>SUMIF('28'!$A$3:$A$500,'TOTAL FEED'!$J158,'28'!$P$3:$P$1000)</f>
        <v>0</v>
      </c>
      <c r="AN158" s="205">
        <f>SUMIF('29'!$A$3:$A$500,'TOTAL FEED'!$J158,'29'!$P$3:$P$1000)</f>
        <v>0</v>
      </c>
      <c r="AO158" s="205">
        <f>SUMIF('30'!$A$3:$A$500,'TOTAL FEED'!$J158,'30'!$P$3:$P$1000)</f>
        <v>0</v>
      </c>
      <c r="AP158" s="205">
        <f>SUMIF('31'!$A$3:$A$500,'TOTAL FEED'!$J158,'31'!$P$3:$P$1000)</f>
        <v>0</v>
      </c>
      <c r="AQ158" s="50">
        <f t="shared" si="52"/>
        <v>0</v>
      </c>
      <c r="AR158">
        <v>1</v>
      </c>
      <c r="AS158">
        <v>8</v>
      </c>
      <c r="AT158">
        <f>SUMIF('PHAN LOAI'!$Q$5:$Q$410,K158,'PHAN LOAI'!$D$5:$D$410)</f>
        <v>0</v>
      </c>
      <c r="AU158">
        <f>SUMIF('SAN LUONG'!$AL$4:$AL$311,K158,'SAN LUONG'!$AJ$4:$AJ$311)</f>
        <v>0</v>
      </c>
      <c r="AV158">
        <f t="shared" si="53"/>
        <v>0</v>
      </c>
      <c r="AW158">
        <f>IF(COUNTIF('PHAN LOAI'!C:C, E158) &gt; 0, 1, 0)</f>
        <v>1</v>
      </c>
      <c r="AX158">
        <f>IF(COUNTIF('SAN LUONG'!D:D, E158) &gt; 0, 1, 0)</f>
        <v>1</v>
      </c>
    </row>
    <row r="159" spans="2:50" ht="15.75" x14ac:dyDescent="0.25">
      <c r="B159" s="17"/>
      <c r="C159" s="6" t="s">
        <v>337</v>
      </c>
      <c r="D159" s="6" t="s">
        <v>337</v>
      </c>
      <c r="E159" s="73">
        <v>367101</v>
      </c>
      <c r="F159" s="15">
        <v>3.5</v>
      </c>
      <c r="G159" s="15">
        <v>25</v>
      </c>
      <c r="H159" s="4" t="s">
        <v>337</v>
      </c>
      <c r="I159" s="9"/>
      <c r="J159" s="15" t="str">
        <f t="shared" si="44"/>
        <v>HG17S25</v>
      </c>
      <c r="K159" s="15" t="str">
        <f t="shared" si="45"/>
        <v>HG17S367101</v>
      </c>
      <c r="L159" s="205">
        <f>SUMIF('1'!$A$3:$A$500,'TOTAL FEED'!$J159,'1'!$P$3:$P$1000)</f>
        <v>0</v>
      </c>
      <c r="M159" s="205">
        <f>SUMIF('2'!$A$3:$A$500,'TOTAL FEED'!$J159,'2'!$P$3:$P$1000)</f>
        <v>0</v>
      </c>
      <c r="N159" s="258">
        <f>SUMIF('3'!$A$3:$A$500,'TOTAL FEED'!$J159,'3'!$P$3:$P$1000)</f>
        <v>0</v>
      </c>
      <c r="O159" s="205">
        <f>SUMIF('4'!$A$3:$A$500,'TOTAL FEED'!$J159,'4'!$P$3:$P$1000)</f>
        <v>0</v>
      </c>
      <c r="P159" s="205">
        <f>SUMIF('5'!$A$3:$A$500,'TOTAL FEED'!$J159,'5'!$P$3:$P$1000)</f>
        <v>0</v>
      </c>
      <c r="Q159" s="205">
        <f>SUMIF('6'!$A$3:$A$500,'TOTAL FEED'!$J159,'6'!$P$3:$P$1000)</f>
        <v>0</v>
      </c>
      <c r="R159" s="205">
        <f>SUMIF('7'!$A$3:$A$500,'TOTAL FEED'!$J159,'7'!$P$3:$P$1000)</f>
        <v>0</v>
      </c>
      <c r="S159" s="205">
        <f>SUMIF('8'!$A$3:$A$500,'TOTAL FEED'!$J159,'8'!$P$3:$P$1000)</f>
        <v>15025</v>
      </c>
      <c r="T159" s="205">
        <f>SUMIF('9'!$A$3:$A$500,'TOTAL FEED'!$J159,'9'!$P$3:$P$1000)</f>
        <v>0</v>
      </c>
      <c r="U159" s="258">
        <f>SUMIF('10'!$A$3:$A$500,'TOTAL FEED'!$J159,'10'!$P$3:$P$1000)</f>
        <v>0</v>
      </c>
      <c r="V159" s="205">
        <f>SUMIF('11'!$A$3:$A$500,'TOTAL FEED'!$J159,'11'!$P$3:$P$1000)</f>
        <v>0</v>
      </c>
      <c r="W159" s="205">
        <f>SUMIF('12'!$A$3:$A$500,'TOTAL FEED'!$J159,'12'!$P$3:$P$1000)</f>
        <v>0</v>
      </c>
      <c r="X159" s="205">
        <f>SUMIF('13'!$A$3:$A$500,'TOTAL FEED'!$J159,'13'!$P$3:$P$1000)</f>
        <v>0</v>
      </c>
      <c r="Y159" s="272">
        <f>SUMIF('14'!$A$3:$A$500,'TOTAL FEED'!$J159,'14'!$P$3:$P$1000)</f>
        <v>0</v>
      </c>
      <c r="Z159" s="205">
        <f>SUMIF('15'!$A$3:$A$500,'TOTAL FEED'!$J159,'15'!$P$3:$P$1000)</f>
        <v>0</v>
      </c>
      <c r="AA159" s="205">
        <f>SUMIF('16'!$A$3:$A$500,'TOTAL FEED'!$J159,'16'!$P$3:$P$1000)</f>
        <v>0</v>
      </c>
      <c r="AB159" s="258">
        <f>SUMIF('17'!$A$3:$A$500,'TOTAL FEED'!$J159,'17'!$P$3:$P$1000)</f>
        <v>0</v>
      </c>
      <c r="AC159" s="205">
        <f>SUMIF('18'!$A$3:$A$500,'TOTAL FEED'!$J159,'18'!$P$3:$P$1000)</f>
        <v>0</v>
      </c>
      <c r="AD159" s="205">
        <f>SUMIF('19'!$A$3:$A$500,'TOTAL FEED'!$J159,'19'!$P$3:$P$1000)</f>
        <v>0</v>
      </c>
      <c r="AE159" s="205">
        <f>SUMIF('20'!$A$3:$A$500,'TOTAL FEED'!$J159,'20'!$P$3:$P$1000)</f>
        <v>0</v>
      </c>
      <c r="AF159" s="205">
        <f>SUMIF('21'!$A$3:$A$500,'TOTAL FEED'!$J159,'21'!$P$3:$P$1000)</f>
        <v>0</v>
      </c>
      <c r="AG159" s="205">
        <f>SUMIF('22'!$A$3:$A$500,'TOTAL FEED'!$J159,'22'!$P$3:$P$1000)</f>
        <v>0</v>
      </c>
      <c r="AH159" s="205">
        <f>SUMIF('23'!$A$3:$A$500,'TOTAL FEED'!$J159,'23'!$P$3:$P$1000)</f>
        <v>0</v>
      </c>
      <c r="AI159" s="205">
        <f>SUMIF('24'!$A$3:$A$500,'TOTAL FEED'!$J159,'24'!$P$3:$P$1000)</f>
        <v>0</v>
      </c>
      <c r="AJ159" s="205">
        <f>SUMIF('25'!$A$3:$A$500,'TOTAL FEED'!$J159,'25'!$P$3:$P$1000)</f>
        <v>0</v>
      </c>
      <c r="AK159" s="205">
        <f>SUMIF('26'!$A$3:$A$500,'TOTAL FEED'!$J159,'26'!$P$3:$P$1000)</f>
        <v>0</v>
      </c>
      <c r="AL159" s="205">
        <f>SUMIF('27'!$A$3:$A$500,'TOTAL FEED'!$J159,'27'!$P$3:$P$1000)</f>
        <v>0</v>
      </c>
      <c r="AM159" s="205">
        <f>SUMIF('28'!$A$3:$A$500,'TOTAL FEED'!$J159,'28'!$P$3:$P$1000)</f>
        <v>0</v>
      </c>
      <c r="AN159" s="205">
        <f>SUMIF('29'!$A$3:$A$500,'TOTAL FEED'!$J159,'29'!$P$3:$P$1000)</f>
        <v>0</v>
      </c>
      <c r="AO159" s="205">
        <f>SUMIF('30'!$A$3:$A$500,'TOTAL FEED'!$J159,'30'!$P$3:$P$1000)</f>
        <v>0</v>
      </c>
      <c r="AP159" s="205">
        <f>SUMIF('31'!$A$3:$A$500,'TOTAL FEED'!$J159,'31'!$P$3:$P$1000)</f>
        <v>0</v>
      </c>
      <c r="AQ159" s="50">
        <f t="shared" si="42"/>
        <v>15025</v>
      </c>
      <c r="AR159">
        <v>1</v>
      </c>
      <c r="AS159">
        <v>8</v>
      </c>
      <c r="AT159">
        <f>SUMIF('PHAN LOAI'!$Q$5:$Q$410,K159,'PHAN LOAI'!$D$5:$D$410)</f>
        <v>15025</v>
      </c>
      <c r="AU159">
        <f>SUMIF('SAN LUONG'!$AL$4:$AL$311,K159,'SAN LUONG'!$AJ$4:$AJ$311)</f>
        <v>0</v>
      </c>
      <c r="AV159">
        <f t="shared" si="43"/>
        <v>15025</v>
      </c>
      <c r="AW159">
        <f>IF(COUNTIF('PHAN LOAI'!C:C, E159) &gt; 0, 1, 0)</f>
        <v>1</v>
      </c>
      <c r="AX159">
        <f>IF(COUNTIF('SAN LUONG'!D:D, E159) &gt; 0, 1, 0)</f>
        <v>1</v>
      </c>
    </row>
    <row r="160" spans="2:50" ht="15.75" x14ac:dyDescent="0.25">
      <c r="B160" s="17">
        <v>14</v>
      </c>
      <c r="C160" s="6" t="s">
        <v>69</v>
      </c>
      <c r="D160" s="6" t="s">
        <v>69</v>
      </c>
      <c r="E160" s="73">
        <v>216201</v>
      </c>
      <c r="F160" s="15">
        <v>3.5</v>
      </c>
      <c r="G160" s="15">
        <v>40</v>
      </c>
      <c r="H160" s="4" t="s">
        <v>69</v>
      </c>
      <c r="I160" s="9"/>
      <c r="J160" s="15" t="str">
        <f t="shared" si="44"/>
        <v>VD1440</v>
      </c>
      <c r="K160" s="15" t="str">
        <f t="shared" si="45"/>
        <v>VD14216201</v>
      </c>
      <c r="L160" s="205">
        <f>SUMIF('1'!$A$3:$A$500,'TOTAL FEED'!$J160,'1'!$P$3:$P$1000)</f>
        <v>0</v>
      </c>
      <c r="M160" s="205">
        <f>SUMIF('2'!$A$3:$A$500,'TOTAL FEED'!$J160,'2'!$P$3:$P$1000)</f>
        <v>0</v>
      </c>
      <c r="N160" s="258">
        <f>SUMIF('3'!$A$3:$A$500,'TOTAL FEED'!$J160,'3'!$P$3:$P$1000)</f>
        <v>0</v>
      </c>
      <c r="O160" s="205">
        <f>SUMIF('4'!$A$3:$A$500,'TOTAL FEED'!$J160,'4'!$P$3:$P$1000)</f>
        <v>0</v>
      </c>
      <c r="P160" s="205">
        <f>SUMIF('5'!$A$3:$A$500,'TOTAL FEED'!$J160,'5'!$P$3:$P$1000)</f>
        <v>0</v>
      </c>
      <c r="Q160" s="205">
        <f>SUMIF('6'!$A$3:$A$500,'TOTAL FEED'!$J160,'6'!$P$3:$P$1000)</f>
        <v>0</v>
      </c>
      <c r="R160" s="205">
        <f>SUMIF('7'!$A$3:$A$500,'TOTAL FEED'!$J160,'7'!$P$3:$P$1000)</f>
        <v>0</v>
      </c>
      <c r="S160" s="205">
        <f>SUMIF('8'!$A$3:$A$500,'TOTAL FEED'!$J160,'8'!$P$3:$P$1000)</f>
        <v>0</v>
      </c>
      <c r="T160" s="205">
        <f>SUMIF('9'!$A$3:$A$500,'TOTAL FEED'!$J160,'9'!$P$3:$P$1000)</f>
        <v>0</v>
      </c>
      <c r="U160" s="205">
        <f>SUMIF('10'!$A$3:$A$500,'TOTAL FEED'!$J160,'10'!$P$3:$P$1000)</f>
        <v>0</v>
      </c>
      <c r="V160" s="205">
        <f>SUMIF('11'!$A$3:$A$500,'TOTAL FEED'!$J160,'11'!$P$3:$P$1000)</f>
        <v>0</v>
      </c>
      <c r="W160" s="205">
        <f>SUMIF('12'!$A$3:$A$500,'TOTAL FEED'!$J160,'12'!$P$3:$P$1000)</f>
        <v>0</v>
      </c>
      <c r="X160" s="205">
        <f>SUMIF('13'!$A$3:$A$500,'TOTAL FEED'!$J160,'13'!$P$3:$P$1000)</f>
        <v>0</v>
      </c>
      <c r="Y160" s="272">
        <f>SUMIF('14'!$A$3:$A$500,'TOTAL FEED'!$J160,'14'!$P$3:$P$1000)</f>
        <v>0</v>
      </c>
      <c r="Z160" s="205">
        <f>SUMIF('15'!$A$3:$A$500,'TOTAL FEED'!$J160,'15'!$P$3:$P$1000)</f>
        <v>0</v>
      </c>
      <c r="AA160" s="205">
        <f>SUMIF('16'!$A$3:$A$500,'TOTAL FEED'!$J160,'16'!$P$3:$P$1000)</f>
        <v>0</v>
      </c>
      <c r="AB160" s="205">
        <f>SUMIF('17'!$A$3:$A$500,'TOTAL FEED'!$J160,'17'!$P$3:$P$1000)</f>
        <v>0</v>
      </c>
      <c r="AC160" s="205">
        <f>SUMIF('18'!$A$3:$A$500,'TOTAL FEED'!$J160,'18'!$P$3:$P$1000)</f>
        <v>0</v>
      </c>
      <c r="AD160" s="205">
        <f>SUMIF('19'!$A$3:$A$500,'TOTAL FEED'!$J160,'19'!$P$3:$P$1000)</f>
        <v>0</v>
      </c>
      <c r="AE160" s="205">
        <f>SUMIF('20'!$A$3:$A$500,'TOTAL FEED'!$J160,'20'!$P$3:$P$1000)</f>
        <v>0</v>
      </c>
      <c r="AF160" s="205">
        <f>SUMIF('21'!$A$3:$A$500,'TOTAL FEED'!$J160,'21'!$P$3:$P$1000)</f>
        <v>0</v>
      </c>
      <c r="AG160" s="205">
        <f>SUMIF('22'!$A$3:$A$500,'TOTAL FEED'!$J160,'22'!$P$3:$P$1000)</f>
        <v>0</v>
      </c>
      <c r="AH160" s="205">
        <f>SUMIF('23'!$A$3:$A$500,'TOTAL FEED'!$J160,'23'!$P$3:$P$1000)</f>
        <v>0</v>
      </c>
      <c r="AI160" s="205">
        <f>SUMIF('24'!$A$3:$A$500,'TOTAL FEED'!$J160,'24'!$P$3:$P$1000)</f>
        <v>0</v>
      </c>
      <c r="AJ160" s="205">
        <f>SUMIF('25'!$A$3:$A$500,'TOTAL FEED'!$J160,'25'!$P$3:$P$1000)</f>
        <v>0</v>
      </c>
      <c r="AK160" s="205">
        <f>SUMIF('26'!$A$3:$A$500,'TOTAL FEED'!$J160,'26'!$P$3:$P$1000)</f>
        <v>0</v>
      </c>
      <c r="AL160" s="205">
        <f>SUMIF('27'!$A$3:$A$500,'TOTAL FEED'!$J160,'27'!$P$3:$P$1000)</f>
        <v>0</v>
      </c>
      <c r="AM160" s="205">
        <f>SUMIF('28'!$A$3:$A$500,'TOTAL FEED'!$J160,'28'!$P$3:$P$1000)</f>
        <v>0</v>
      </c>
      <c r="AN160" s="205">
        <f>SUMIF('29'!$A$3:$A$500,'TOTAL FEED'!$J160,'29'!$P$3:$P$1000)</f>
        <v>0</v>
      </c>
      <c r="AO160" s="205">
        <f>SUMIF('30'!$A$3:$A$500,'TOTAL FEED'!$J160,'30'!$P$3:$P$1000)</f>
        <v>0</v>
      </c>
      <c r="AP160" s="205">
        <f>SUMIF('31'!$A$3:$A$500,'TOTAL FEED'!$J160,'31'!$P$3:$P$1000)</f>
        <v>0</v>
      </c>
      <c r="AQ160" s="50">
        <f t="shared" si="42"/>
        <v>0</v>
      </c>
      <c r="AS160">
        <v>8</v>
      </c>
      <c r="AT160">
        <f>SUMIF('PHAN LOAI'!$Q$5:$Q$410,K160,'PHAN LOAI'!$D$5:$D$410)</f>
        <v>0</v>
      </c>
      <c r="AU160">
        <f>SUMIF('SAN LUONG'!$AL$4:$AL$311,K160,'SAN LUONG'!$AJ$4:$AJ$311)</f>
        <v>0</v>
      </c>
      <c r="AV160">
        <f t="shared" si="43"/>
        <v>0</v>
      </c>
      <c r="AW160">
        <f>IF(COUNTIF('PHAN LOAI'!C:C, E160) &gt; 0, 1, 0)</f>
        <v>1</v>
      </c>
      <c r="AX160">
        <f>IF(COUNTIF('SAN LUONG'!D:D, E160) &gt; 0, 1, 0)</f>
        <v>1</v>
      </c>
    </row>
    <row r="161" spans="2:50" ht="15.75" x14ac:dyDescent="0.25">
      <c r="B161" s="17">
        <v>14</v>
      </c>
      <c r="C161" s="6" t="s">
        <v>69</v>
      </c>
      <c r="D161" s="6" t="s">
        <v>69</v>
      </c>
      <c r="E161" s="73">
        <v>216201</v>
      </c>
      <c r="F161" s="15">
        <v>3.5</v>
      </c>
      <c r="G161" s="15">
        <v>25</v>
      </c>
      <c r="H161" s="4" t="s">
        <v>69</v>
      </c>
      <c r="I161" s="9"/>
      <c r="J161" s="15" t="str">
        <f t="shared" si="44"/>
        <v>VD1425</v>
      </c>
      <c r="K161" s="15" t="str">
        <f t="shared" si="45"/>
        <v>VD14216201</v>
      </c>
      <c r="L161" s="205">
        <f>SUMIF('1'!$A$3:$A$500,'TOTAL FEED'!$J161,'1'!$P$3:$P$1000)</f>
        <v>0</v>
      </c>
      <c r="M161" s="205">
        <f>SUMIF('2'!$A$3:$A$500,'TOTAL FEED'!$J161,'2'!$P$3:$P$1000)</f>
        <v>0</v>
      </c>
      <c r="N161" s="258">
        <f>SUMIF('3'!$A$3:$A$500,'TOTAL FEED'!$J161,'3'!$P$3:$P$1000)</f>
        <v>0</v>
      </c>
      <c r="O161" s="205">
        <f>SUMIF('4'!$A$3:$A$500,'TOTAL FEED'!$J161,'4'!$P$3:$P$1000)</f>
        <v>0</v>
      </c>
      <c r="P161" s="205">
        <f>SUMIF('5'!$A$3:$A$500,'TOTAL FEED'!$J161,'5'!$P$3:$P$1000)</f>
        <v>0</v>
      </c>
      <c r="Q161" s="205">
        <f>SUMIF('6'!$A$3:$A$500,'TOTAL FEED'!$J161,'6'!$P$3:$P$1000)</f>
        <v>0</v>
      </c>
      <c r="R161" s="205">
        <f>SUMIF('7'!$A$3:$A$500,'TOTAL FEED'!$J161,'7'!$P$3:$P$1000)</f>
        <v>0</v>
      </c>
      <c r="S161" s="205">
        <f>SUMIF('8'!$A$3:$A$500,'TOTAL FEED'!$J161,'8'!$P$3:$P$1000)</f>
        <v>0</v>
      </c>
      <c r="T161" s="205">
        <f>SUMIF('9'!$A$3:$A$500,'TOTAL FEED'!$J161,'9'!$P$3:$P$1000)</f>
        <v>0</v>
      </c>
      <c r="U161" s="205">
        <f>SUMIF('10'!$A$3:$A$500,'TOTAL FEED'!$J161,'10'!$P$3:$P$1000)</f>
        <v>0</v>
      </c>
      <c r="V161" s="205">
        <f>SUMIF('11'!$A$3:$A$500,'TOTAL FEED'!$J161,'11'!$P$3:$P$1000)</f>
        <v>0</v>
      </c>
      <c r="W161" s="205">
        <f>SUMIF('12'!$A$3:$A$500,'TOTAL FEED'!$J161,'12'!$P$3:$P$1000)</f>
        <v>0</v>
      </c>
      <c r="X161" s="205">
        <f>SUMIF('13'!$A$3:$A$500,'TOTAL FEED'!$J161,'13'!$P$3:$P$1000)</f>
        <v>0</v>
      </c>
      <c r="Y161" s="272">
        <f>SUMIF('14'!$A$3:$A$500,'TOTAL FEED'!$J161,'14'!$P$3:$P$1000)</f>
        <v>0</v>
      </c>
      <c r="Z161" s="205">
        <f>SUMIF('15'!$A$3:$A$500,'TOTAL FEED'!$J161,'15'!$P$3:$P$1000)</f>
        <v>0</v>
      </c>
      <c r="AA161" s="205">
        <f>SUMIF('16'!$A$3:$A$500,'TOTAL FEED'!$J161,'16'!$P$3:$P$1000)</f>
        <v>0</v>
      </c>
      <c r="AB161" s="205">
        <f>SUMIF('17'!$A$3:$A$500,'TOTAL FEED'!$J161,'17'!$P$3:$P$1000)</f>
        <v>0</v>
      </c>
      <c r="AC161" s="205">
        <f>SUMIF('18'!$A$3:$A$500,'TOTAL FEED'!$J161,'18'!$P$3:$P$1000)</f>
        <v>0</v>
      </c>
      <c r="AD161" s="205">
        <f>SUMIF('19'!$A$3:$A$500,'TOTAL FEED'!$J161,'19'!$P$3:$P$1000)</f>
        <v>0</v>
      </c>
      <c r="AE161" s="205">
        <f>SUMIF('20'!$A$3:$A$500,'TOTAL FEED'!$J161,'20'!$P$3:$P$1000)</f>
        <v>0</v>
      </c>
      <c r="AF161" s="205">
        <f>SUMIF('21'!$A$3:$A$500,'TOTAL FEED'!$J161,'21'!$P$3:$P$1000)</f>
        <v>0</v>
      </c>
      <c r="AG161" s="205">
        <f>SUMIF('22'!$A$3:$A$500,'TOTAL FEED'!$J161,'22'!$P$3:$P$1000)</f>
        <v>0</v>
      </c>
      <c r="AH161" s="205">
        <f>SUMIF('23'!$A$3:$A$500,'TOTAL FEED'!$J161,'23'!$P$3:$P$1000)</f>
        <v>0</v>
      </c>
      <c r="AI161" s="205">
        <f>SUMIF('24'!$A$3:$A$500,'TOTAL FEED'!$J161,'24'!$P$3:$P$1000)</f>
        <v>0</v>
      </c>
      <c r="AJ161" s="205">
        <f>SUMIF('25'!$A$3:$A$500,'TOTAL FEED'!$J161,'25'!$P$3:$P$1000)</f>
        <v>0</v>
      </c>
      <c r="AK161" s="205">
        <f>SUMIF('26'!$A$3:$A$500,'TOTAL FEED'!$J161,'26'!$P$3:$P$1000)</f>
        <v>0</v>
      </c>
      <c r="AL161" s="205">
        <f>SUMIF('27'!$A$3:$A$500,'TOTAL FEED'!$J161,'27'!$P$3:$P$1000)</f>
        <v>0</v>
      </c>
      <c r="AM161" s="205">
        <f>SUMIF('28'!$A$3:$A$500,'TOTAL FEED'!$J161,'28'!$P$3:$P$1000)</f>
        <v>0</v>
      </c>
      <c r="AN161" s="205">
        <f>SUMIF('29'!$A$3:$A$500,'TOTAL FEED'!$J161,'29'!$P$3:$P$1000)</f>
        <v>0</v>
      </c>
      <c r="AO161" s="205">
        <f>SUMIF('30'!$A$3:$A$500,'TOTAL FEED'!$J161,'30'!$P$3:$P$1000)</f>
        <v>0</v>
      </c>
      <c r="AP161" s="205">
        <f>SUMIF('31'!$A$3:$A$500,'TOTAL FEED'!$J161,'31'!$P$3:$P$1000)</f>
        <v>0</v>
      </c>
      <c r="AQ161" s="50">
        <f t="shared" si="42"/>
        <v>0</v>
      </c>
      <c r="AS161">
        <v>8</v>
      </c>
      <c r="AT161">
        <f>SUMIF('PHAN LOAI'!$Q$5:$Q$410,K161,'PHAN LOAI'!$D$5:$D$410)</f>
        <v>0</v>
      </c>
      <c r="AU161">
        <f>SUMIF('SAN LUONG'!$AL$4:$AL$311,K161,'SAN LUONG'!$AJ$4:$AJ$311)</f>
        <v>0</v>
      </c>
      <c r="AV161">
        <f t="shared" si="43"/>
        <v>0</v>
      </c>
      <c r="AW161">
        <f>IF(COUNTIF('PHAN LOAI'!C:C, E161) &gt; 0, 1, 0)</f>
        <v>1</v>
      </c>
      <c r="AX161">
        <f>IF(COUNTIF('SAN LUONG'!D:D, E161) &gt; 0, 1, 0)</f>
        <v>1</v>
      </c>
    </row>
    <row r="162" spans="2:50" ht="15.75" x14ac:dyDescent="0.25">
      <c r="B162" s="17">
        <v>14</v>
      </c>
      <c r="C162" s="12" t="s">
        <v>338</v>
      </c>
      <c r="D162" s="12" t="s">
        <v>338</v>
      </c>
      <c r="E162" s="73">
        <v>433008</v>
      </c>
      <c r="F162" s="15">
        <v>3.5</v>
      </c>
      <c r="G162" s="15">
        <v>25</v>
      </c>
      <c r="H162" s="4" t="s">
        <v>338</v>
      </c>
      <c r="I162" s="9"/>
      <c r="J162" s="15" t="str">
        <f t="shared" si="44"/>
        <v>BS0425</v>
      </c>
      <c r="K162" s="15" t="str">
        <f t="shared" si="45"/>
        <v>BS04433008</v>
      </c>
      <c r="L162" s="205">
        <f>SUMIF('1'!$A$3:$A$500,'TOTAL FEED'!$J162,'1'!$P$3:$P$1000)</f>
        <v>0</v>
      </c>
      <c r="M162" s="205">
        <f>SUMIF('2'!$A$3:$A$500,'TOTAL FEED'!$J162,'2'!$P$3:$P$1000)</f>
        <v>0</v>
      </c>
      <c r="N162" s="258">
        <f>SUMIF('3'!$A$3:$A$500,'TOTAL FEED'!$J162,'3'!$P$3:$P$1000)</f>
        <v>0</v>
      </c>
      <c r="O162" s="205">
        <f>SUMIF('4'!$A$3:$A$500,'TOTAL FEED'!$J162,'4'!$P$3:$P$1000)</f>
        <v>0</v>
      </c>
      <c r="P162" s="205">
        <f>SUMIF('5'!$A$3:$A$500,'TOTAL FEED'!$J162,'5'!$P$3:$P$1000)</f>
        <v>0</v>
      </c>
      <c r="Q162" s="205">
        <f>SUMIF('6'!$A$3:$A$500,'TOTAL FEED'!$J162,'6'!$P$3:$P$1000)</f>
        <v>0</v>
      </c>
      <c r="R162" s="205">
        <f>SUMIF('7'!$A$3:$A$500,'TOTAL FEED'!$J162,'7'!$P$3:$P$1000)</f>
        <v>0</v>
      </c>
      <c r="S162" s="205">
        <f>SUMIF('8'!$A$3:$A$500,'TOTAL FEED'!$J162,'8'!$P$3:$P$1000)</f>
        <v>0</v>
      </c>
      <c r="T162" s="205">
        <f>SUMIF('9'!$A$3:$A$500,'TOTAL FEED'!$J162,'9'!$P$3:$P$1000)</f>
        <v>0</v>
      </c>
      <c r="U162" s="258">
        <f>SUMIF('10'!$A$3:$A$500,'TOTAL FEED'!$J162,'10'!$P$3:$P$1000)</f>
        <v>0</v>
      </c>
      <c r="V162" s="205">
        <f>SUMIF('11'!$A$3:$A$500,'TOTAL FEED'!$J162,'11'!$P$3:$P$1000)</f>
        <v>0</v>
      </c>
      <c r="W162" s="205">
        <f>SUMIF('12'!$A$3:$A$500,'TOTAL FEED'!$J162,'12'!$P$3:$P$1000)</f>
        <v>0</v>
      </c>
      <c r="X162" s="205">
        <f>SUMIF('13'!$A$3:$A$500,'TOTAL FEED'!$J162,'13'!$P$3:$P$1000)</f>
        <v>0</v>
      </c>
      <c r="Y162" s="272">
        <f>SUMIF('14'!$A$3:$A$500,'TOTAL FEED'!$J162,'14'!$P$3:$P$1000)</f>
        <v>0</v>
      </c>
      <c r="Z162" s="205">
        <f>SUMIF('15'!$A$3:$A$500,'TOTAL FEED'!$J162,'15'!$P$3:$P$1000)</f>
        <v>0</v>
      </c>
      <c r="AA162" s="205">
        <f>SUMIF('16'!$A$3:$A$500,'TOTAL FEED'!$J162,'16'!$P$3:$P$1000)</f>
        <v>0</v>
      </c>
      <c r="AB162" s="258">
        <f>SUMIF('17'!$A$3:$A$500,'TOTAL FEED'!$J162,'17'!$P$3:$P$1000)</f>
        <v>0</v>
      </c>
      <c r="AC162" s="205">
        <f>SUMIF('18'!$A$3:$A$500,'TOTAL FEED'!$J162,'18'!$P$3:$P$1000)</f>
        <v>0</v>
      </c>
      <c r="AD162" s="205">
        <f>SUMIF('19'!$A$3:$A$500,'TOTAL FEED'!$J162,'19'!$P$3:$P$1000)</f>
        <v>0</v>
      </c>
      <c r="AE162" s="205">
        <f>SUMIF('20'!$A$3:$A$500,'TOTAL FEED'!$J162,'20'!$P$3:$P$1000)</f>
        <v>0</v>
      </c>
      <c r="AF162" s="205">
        <f>SUMIF('21'!$A$3:$A$500,'TOTAL FEED'!$J162,'21'!$P$3:$P$1000)</f>
        <v>0</v>
      </c>
      <c r="AG162" s="205">
        <f>SUMIF('22'!$A$3:$A$500,'TOTAL FEED'!$J162,'22'!$P$3:$P$1000)</f>
        <v>0</v>
      </c>
      <c r="AH162" s="205">
        <f>SUMIF('23'!$A$3:$A$500,'TOTAL FEED'!$J162,'23'!$P$3:$P$1000)</f>
        <v>0</v>
      </c>
      <c r="AI162" s="205">
        <f>SUMIF('24'!$A$3:$A$500,'TOTAL FEED'!$J162,'24'!$P$3:$P$1000)</f>
        <v>0</v>
      </c>
      <c r="AJ162" s="205">
        <f>SUMIF('25'!$A$3:$A$500,'TOTAL FEED'!$J162,'25'!$P$3:$P$1000)</f>
        <v>0</v>
      </c>
      <c r="AK162" s="205">
        <f>SUMIF('26'!$A$3:$A$500,'TOTAL FEED'!$J162,'26'!$P$3:$P$1000)</f>
        <v>0</v>
      </c>
      <c r="AL162" s="205">
        <f>SUMIF('27'!$A$3:$A$500,'TOTAL FEED'!$J162,'27'!$P$3:$P$1000)</f>
        <v>0</v>
      </c>
      <c r="AM162" s="205">
        <f>SUMIF('28'!$A$3:$A$500,'TOTAL FEED'!$J162,'28'!$P$3:$P$1000)</f>
        <v>0</v>
      </c>
      <c r="AN162" s="205">
        <f>SUMIF('29'!$A$3:$A$500,'TOTAL FEED'!$J162,'29'!$P$3:$P$1000)</f>
        <v>0</v>
      </c>
      <c r="AO162" s="205">
        <f>SUMIF('30'!$A$3:$A$500,'TOTAL FEED'!$J162,'30'!$P$3:$P$1000)</f>
        <v>0</v>
      </c>
      <c r="AP162" s="205">
        <f>SUMIF('31'!$A$3:$A$500,'TOTAL FEED'!$J162,'31'!$P$3:$P$1000)</f>
        <v>0</v>
      </c>
      <c r="AQ162" s="50">
        <f t="shared" si="42"/>
        <v>0</v>
      </c>
      <c r="AS162">
        <v>8</v>
      </c>
      <c r="AT162">
        <f>SUMIF('PHAN LOAI'!$Q$5:$Q$410,K162,'PHAN LOAI'!$D$5:$D$410)</f>
        <v>0</v>
      </c>
      <c r="AU162">
        <f>SUMIF('SAN LUONG'!$AL$4:$AL$311,K162,'SAN LUONG'!$AJ$4:$AJ$311)</f>
        <v>0</v>
      </c>
      <c r="AV162">
        <f t="shared" si="43"/>
        <v>0</v>
      </c>
      <c r="AW162">
        <f>IF(COUNTIF('PHAN LOAI'!C:C, E162) &gt; 0, 1, 0)</f>
        <v>1</v>
      </c>
      <c r="AX162">
        <f>IF(COUNTIF('SAN LUONG'!D:D, E162) &gt; 0, 1, 0)</f>
        <v>1</v>
      </c>
    </row>
    <row r="163" spans="2:50" ht="15.75" x14ac:dyDescent="0.25">
      <c r="B163" s="17">
        <v>14</v>
      </c>
      <c r="C163" s="12" t="s">
        <v>604</v>
      </c>
      <c r="D163" s="12" t="s">
        <v>604</v>
      </c>
      <c r="E163" s="73">
        <v>433061</v>
      </c>
      <c r="F163" s="15">
        <v>3.5</v>
      </c>
      <c r="G163" s="15">
        <v>25</v>
      </c>
      <c r="H163" s="4" t="s">
        <v>604</v>
      </c>
      <c r="I163" s="9"/>
      <c r="J163" s="15" t="str">
        <f t="shared" ref="J163:J165" si="54">CONCATENATE(H163,I163,G163)</f>
        <v>BS1425</v>
      </c>
      <c r="K163" s="15" t="str">
        <f t="shared" ref="K163:K165" si="55">CONCATENATE(C163,E163)</f>
        <v>BS14433061</v>
      </c>
      <c r="L163" s="205">
        <f>SUMIF('1'!$A$3:$A$500,'TOTAL FEED'!$J163,'1'!$P$3:$P$1000)</f>
        <v>0</v>
      </c>
      <c r="M163" s="205">
        <f>SUMIF('2'!$A$3:$A$500,'TOTAL FEED'!$J163,'2'!$P$3:$P$1000)</f>
        <v>0</v>
      </c>
      <c r="N163" s="258">
        <f>SUMIF('3'!$A$3:$A$500,'TOTAL FEED'!$J163,'3'!$P$3:$P$1000)</f>
        <v>0</v>
      </c>
      <c r="O163" s="205">
        <f>SUMIF('4'!$A$3:$A$500,'TOTAL FEED'!$J163,'4'!$P$3:$P$1000)</f>
        <v>0</v>
      </c>
      <c r="P163" s="205">
        <f>SUMIF('5'!$A$3:$A$500,'TOTAL FEED'!$J163,'5'!$P$3:$P$1000)</f>
        <v>0</v>
      </c>
      <c r="Q163" s="205">
        <f>SUMIF('6'!$A$3:$A$500,'TOTAL FEED'!$J163,'6'!$P$3:$P$1000)</f>
        <v>0</v>
      </c>
      <c r="R163" s="205">
        <f>SUMIF('7'!$A$3:$A$500,'TOTAL FEED'!$J163,'7'!$P$3:$P$1000)</f>
        <v>0</v>
      </c>
      <c r="S163" s="205">
        <f>SUMIF('8'!$A$3:$A$500,'TOTAL FEED'!$J163,'8'!$P$3:$P$1000)</f>
        <v>0</v>
      </c>
      <c r="T163" s="205">
        <f>SUMIF('9'!$A$3:$A$500,'TOTAL FEED'!$J163,'9'!$P$3:$P$1000)</f>
        <v>0</v>
      </c>
      <c r="U163" s="205">
        <f>SUMIF('10'!$A$3:$A$500,'TOTAL FEED'!$J163,'10'!$P$3:$P$1000)</f>
        <v>0</v>
      </c>
      <c r="V163" s="205">
        <f>SUMIF('11'!$A$3:$A$500,'TOTAL FEED'!$J163,'11'!$P$3:$P$1000)</f>
        <v>0</v>
      </c>
      <c r="W163" s="205">
        <f>SUMIF('12'!$A$3:$A$500,'TOTAL FEED'!$J163,'12'!$P$3:$P$1000)</f>
        <v>0</v>
      </c>
      <c r="X163" s="205">
        <f>SUMIF('13'!$A$3:$A$500,'TOTAL FEED'!$J163,'13'!$P$3:$P$1000)</f>
        <v>0</v>
      </c>
      <c r="Y163" s="272">
        <f>SUMIF('14'!$A$3:$A$500,'TOTAL FEED'!$J163,'14'!$P$3:$P$1000)</f>
        <v>0</v>
      </c>
      <c r="Z163" s="205">
        <f>SUMIF('15'!$A$3:$A$500,'TOTAL FEED'!$J163,'15'!$P$3:$P$1000)</f>
        <v>0</v>
      </c>
      <c r="AA163" s="205">
        <f>SUMIF('16'!$A$3:$A$500,'TOTAL FEED'!$J163,'16'!$P$3:$P$1000)</f>
        <v>0</v>
      </c>
      <c r="AB163" s="205">
        <f>SUMIF('17'!$A$3:$A$500,'TOTAL FEED'!$J163,'17'!$P$3:$P$1000)</f>
        <v>0</v>
      </c>
      <c r="AC163" s="205">
        <f>SUMIF('18'!$A$3:$A$500,'TOTAL FEED'!$J163,'18'!$P$3:$P$1000)</f>
        <v>0</v>
      </c>
      <c r="AD163" s="205">
        <f>SUMIF('19'!$A$3:$A$500,'TOTAL FEED'!$J163,'19'!$P$3:$P$1000)</f>
        <v>0</v>
      </c>
      <c r="AE163" s="205">
        <f>SUMIF('20'!$A$3:$A$500,'TOTAL FEED'!$J163,'20'!$P$3:$P$1000)</f>
        <v>0</v>
      </c>
      <c r="AF163" s="205">
        <f>SUMIF('21'!$A$3:$A$500,'TOTAL FEED'!$J163,'21'!$P$3:$P$1000)</f>
        <v>0</v>
      </c>
      <c r="AG163" s="205">
        <f>SUMIF('22'!$A$3:$A$500,'TOTAL FEED'!$J163,'22'!$P$3:$P$1000)</f>
        <v>0</v>
      </c>
      <c r="AH163" s="205">
        <f>SUMIF('23'!$A$3:$A$500,'TOTAL FEED'!$J163,'23'!$P$3:$P$1000)</f>
        <v>0</v>
      </c>
      <c r="AI163" s="205">
        <f>SUMIF('24'!$A$3:$A$500,'TOTAL FEED'!$J163,'24'!$P$3:$P$1000)</f>
        <v>0</v>
      </c>
      <c r="AJ163" s="205">
        <f>SUMIF('25'!$A$3:$A$500,'TOTAL FEED'!$J163,'25'!$P$3:$P$1000)</f>
        <v>0</v>
      </c>
      <c r="AK163" s="205">
        <f>SUMIF('26'!$A$3:$A$500,'TOTAL FEED'!$J163,'26'!$P$3:$P$1000)</f>
        <v>0</v>
      </c>
      <c r="AL163" s="205">
        <f>SUMIF('27'!$A$3:$A$500,'TOTAL FEED'!$J163,'27'!$P$3:$P$1000)</f>
        <v>0</v>
      </c>
      <c r="AM163" s="205">
        <f>SUMIF('28'!$A$3:$A$500,'TOTAL FEED'!$J163,'28'!$P$3:$P$1000)</f>
        <v>0</v>
      </c>
      <c r="AN163" s="205">
        <f>SUMIF('29'!$A$3:$A$500,'TOTAL FEED'!$J163,'29'!$P$3:$P$1000)</f>
        <v>0</v>
      </c>
      <c r="AO163" s="205">
        <f>SUMIF('30'!$A$3:$A$500,'TOTAL FEED'!$J163,'30'!$P$3:$P$1000)</f>
        <v>0</v>
      </c>
      <c r="AP163" s="205">
        <f>SUMIF('31'!$A$3:$A$500,'TOTAL FEED'!$J163,'31'!$P$3:$P$1000)</f>
        <v>0</v>
      </c>
      <c r="AQ163" s="50">
        <f t="shared" ref="AQ163:AQ165" si="56">SUM(L163:AP163)</f>
        <v>0</v>
      </c>
      <c r="AS163">
        <v>8</v>
      </c>
      <c r="AT163">
        <f>SUMIF('PHAN LOAI'!$Q$5:$Q$410,K163,'PHAN LOAI'!$D$5:$D$410)</f>
        <v>0</v>
      </c>
      <c r="AU163">
        <f>SUMIF('SAN LUONG'!$AL$4:$AL$311,K163,'SAN LUONG'!$AJ$4:$AJ$311)</f>
        <v>0</v>
      </c>
      <c r="AV163">
        <f t="shared" ref="AV163:AV165" si="57">AT163+AU163</f>
        <v>0</v>
      </c>
      <c r="AW163">
        <f>IF(COUNTIF('PHAN LOAI'!C:C, E163) &gt; 0, 1, 0)</f>
        <v>0</v>
      </c>
      <c r="AX163">
        <f>IF(COUNTIF('SAN LUONG'!D:D, E163) &gt; 0, 1, 0)</f>
        <v>1</v>
      </c>
    </row>
    <row r="164" spans="2:50" ht="15.75" x14ac:dyDescent="0.25">
      <c r="B164" s="17">
        <v>14</v>
      </c>
      <c r="C164" s="12" t="s">
        <v>648</v>
      </c>
      <c r="D164" s="12" t="s">
        <v>648</v>
      </c>
      <c r="E164" s="73">
        <v>433760</v>
      </c>
      <c r="F164" s="15" t="s">
        <v>13</v>
      </c>
      <c r="G164" s="15">
        <v>25</v>
      </c>
      <c r="H164" s="4" t="s">
        <v>648</v>
      </c>
      <c r="I164" s="9"/>
      <c r="J164" s="15" t="str">
        <f t="shared" si="54"/>
        <v>BS04A5A25</v>
      </c>
      <c r="K164" s="15" t="str">
        <f t="shared" si="55"/>
        <v>BS04A5A433760</v>
      </c>
      <c r="L164" s="205">
        <f>SUMIF('1'!$A$3:$A$500,'TOTAL FEED'!$J164,'1'!$P$3:$P$1000)</f>
        <v>0</v>
      </c>
      <c r="M164" s="205">
        <f>SUMIF('2'!$A$3:$A$500,'TOTAL FEED'!$J164,'2'!$P$3:$P$1000)</f>
        <v>0</v>
      </c>
      <c r="N164" s="258">
        <f>SUMIF('3'!$A$3:$A$500,'TOTAL FEED'!$J164,'3'!$P$3:$P$1000)</f>
        <v>0</v>
      </c>
      <c r="O164" s="205">
        <f>SUMIF('4'!$A$3:$A$500,'TOTAL FEED'!$J164,'4'!$P$3:$P$1000)</f>
        <v>0</v>
      </c>
      <c r="P164" s="205">
        <f>SUMIF('5'!$A$3:$A$500,'TOTAL FEED'!$J164,'5'!$P$3:$P$1000)</f>
        <v>17225</v>
      </c>
      <c r="Q164" s="205">
        <f>SUMIF('6'!$A$3:$A$500,'TOTAL FEED'!$J164,'6'!$P$3:$P$1000)</f>
        <v>0</v>
      </c>
      <c r="R164" s="205">
        <f>SUMIF('7'!$A$3:$A$500,'TOTAL FEED'!$J164,'7'!$P$3:$P$1000)</f>
        <v>0</v>
      </c>
      <c r="S164" s="205">
        <f>SUMIF('8'!$A$3:$A$500,'TOTAL FEED'!$J164,'8'!$P$3:$P$1000)</f>
        <v>0</v>
      </c>
      <c r="T164" s="205">
        <f>SUMIF('9'!$A$3:$A$500,'TOTAL FEED'!$J164,'9'!$P$3:$P$1000)</f>
        <v>0</v>
      </c>
      <c r="U164" s="258">
        <f>SUMIF('10'!$A$3:$A$500,'TOTAL FEED'!$J164,'10'!$P$3:$P$1000)</f>
        <v>0</v>
      </c>
      <c r="V164" s="205">
        <f>SUMIF('11'!$A$3:$A$500,'TOTAL FEED'!$J164,'11'!$P$3:$P$1000)</f>
        <v>0</v>
      </c>
      <c r="W164" s="205">
        <f>SUMIF('12'!$A$3:$A$500,'TOTAL FEED'!$J164,'12'!$P$3:$P$1000)</f>
        <v>0</v>
      </c>
      <c r="X164" s="205">
        <f>SUMIF('13'!$A$3:$A$500,'TOTAL FEED'!$J164,'13'!$P$3:$P$1000)</f>
        <v>0</v>
      </c>
      <c r="Y164" s="272">
        <f>SUMIF('14'!$A$3:$A$500,'TOTAL FEED'!$J164,'14'!$P$3:$P$1000)</f>
        <v>0</v>
      </c>
      <c r="Z164" s="205">
        <f>SUMIF('15'!$A$3:$A$500,'TOTAL FEED'!$J164,'15'!$P$3:$P$1000)</f>
        <v>0</v>
      </c>
      <c r="AA164" s="205">
        <f>SUMIF('16'!$A$3:$A$500,'TOTAL FEED'!$J164,'16'!$P$3:$P$1000)</f>
        <v>17200</v>
      </c>
      <c r="AB164" s="258">
        <f>SUMIF('17'!$A$3:$A$500,'TOTAL FEED'!$J164,'17'!$P$3:$P$1000)</f>
        <v>0</v>
      </c>
      <c r="AC164" s="205">
        <f>SUMIF('18'!$A$3:$A$500,'TOTAL FEED'!$J164,'18'!$P$3:$P$1000)</f>
        <v>0</v>
      </c>
      <c r="AD164" s="205">
        <f>SUMIF('19'!$A$3:$A$500,'TOTAL FEED'!$J164,'19'!$P$3:$P$1000)</f>
        <v>0</v>
      </c>
      <c r="AE164" s="205">
        <f>SUMIF('20'!$A$3:$A$500,'TOTAL FEED'!$J164,'20'!$P$3:$P$1000)</f>
        <v>0</v>
      </c>
      <c r="AF164" s="205">
        <f>SUMIF('21'!$A$3:$A$500,'TOTAL FEED'!$J164,'21'!$P$3:$P$1000)</f>
        <v>0</v>
      </c>
      <c r="AG164" s="205">
        <f>SUMIF('22'!$A$3:$A$500,'TOTAL FEED'!$J164,'22'!$P$3:$P$1000)</f>
        <v>0</v>
      </c>
      <c r="AH164" s="205">
        <f>SUMIF('23'!$A$3:$A$500,'TOTAL FEED'!$J164,'23'!$P$3:$P$1000)</f>
        <v>0</v>
      </c>
      <c r="AI164" s="205">
        <f>SUMIF('24'!$A$3:$A$500,'TOTAL FEED'!$J164,'24'!$P$3:$P$1000)</f>
        <v>0</v>
      </c>
      <c r="AJ164" s="205">
        <f>SUMIF('25'!$A$3:$A$500,'TOTAL FEED'!$J164,'25'!$P$3:$P$1000)</f>
        <v>0</v>
      </c>
      <c r="AK164" s="205">
        <f>SUMIF('26'!$A$3:$A$500,'TOTAL FEED'!$J164,'26'!$P$3:$P$1000)</f>
        <v>0</v>
      </c>
      <c r="AL164" s="205">
        <f>SUMIF('27'!$A$3:$A$500,'TOTAL FEED'!$J164,'27'!$P$3:$P$1000)</f>
        <v>0</v>
      </c>
      <c r="AM164" s="205">
        <f>SUMIF('28'!$A$3:$A$500,'TOTAL FEED'!$J164,'28'!$P$3:$P$1000)</f>
        <v>0</v>
      </c>
      <c r="AN164" s="205">
        <f>SUMIF('29'!$A$3:$A$500,'TOTAL FEED'!$J164,'29'!$P$3:$P$1000)</f>
        <v>0</v>
      </c>
      <c r="AO164" s="205">
        <f>SUMIF('30'!$A$3:$A$500,'TOTAL FEED'!$J164,'30'!$P$3:$P$1000)</f>
        <v>0</v>
      </c>
      <c r="AP164" s="205">
        <f>SUMIF('31'!$A$3:$A$500,'TOTAL FEED'!$J164,'31'!$P$3:$P$1000)</f>
        <v>0</v>
      </c>
      <c r="AQ164" s="50">
        <f t="shared" si="56"/>
        <v>34425</v>
      </c>
      <c r="AR164">
        <v>4</v>
      </c>
      <c r="AS164">
        <v>8</v>
      </c>
      <c r="AT164">
        <f>SUMIF('PHAN LOAI'!$Q$5:$Q$410,K164,'PHAN LOAI'!$D$5:$D$410)</f>
        <v>34425</v>
      </c>
      <c r="AU164">
        <f>SUMIF('SAN LUONG'!$AL$4:$AL$311,K164,'SAN LUONG'!$AJ$4:$AJ$311)</f>
        <v>34425</v>
      </c>
      <c r="AV164">
        <f t="shared" si="57"/>
        <v>68850</v>
      </c>
      <c r="AW164">
        <f>IF(COUNTIF('PHAN LOAI'!C:C, E164) &gt; 0, 1, 0)</f>
        <v>1</v>
      </c>
      <c r="AX164">
        <f>IF(COUNTIF('SAN LUONG'!D:D, E164) &gt; 0, 1, 0)</f>
        <v>1</v>
      </c>
    </row>
    <row r="165" spans="2:50" ht="15.75" x14ac:dyDescent="0.25">
      <c r="B165" s="17">
        <v>14</v>
      </c>
      <c r="C165" s="12" t="s">
        <v>649</v>
      </c>
      <c r="D165" s="12" t="s">
        <v>649</v>
      </c>
      <c r="E165" s="73">
        <v>433060</v>
      </c>
      <c r="F165" s="15" t="s">
        <v>13</v>
      </c>
      <c r="G165" s="15">
        <v>25</v>
      </c>
      <c r="H165" s="4" t="s">
        <v>649</v>
      </c>
      <c r="I165" s="9"/>
      <c r="J165" s="15" t="str">
        <f t="shared" si="54"/>
        <v>BS045A25</v>
      </c>
      <c r="K165" s="15" t="str">
        <f t="shared" si="55"/>
        <v>BS045A433060</v>
      </c>
      <c r="L165" s="205">
        <f>SUMIF('1'!$A$3:$A$500,'TOTAL FEED'!$J165,'1'!$P$3:$P$1000)</f>
        <v>0</v>
      </c>
      <c r="M165" s="205">
        <f>SUMIF('2'!$A$3:$A$500,'TOTAL FEED'!$J165,'2'!$P$3:$P$1000)</f>
        <v>0</v>
      </c>
      <c r="N165" s="258">
        <f>SUMIF('3'!$A$3:$A$500,'TOTAL FEED'!$J165,'3'!$P$3:$P$1000)</f>
        <v>0</v>
      </c>
      <c r="O165" s="205">
        <f>SUMIF('4'!$A$3:$A$500,'TOTAL FEED'!$J165,'4'!$P$3:$P$1000)</f>
        <v>0</v>
      </c>
      <c r="P165" s="205">
        <f>SUMIF('5'!$A$3:$A$500,'TOTAL FEED'!$J165,'5'!$P$3:$P$1000)</f>
        <v>8675</v>
      </c>
      <c r="Q165" s="205">
        <f>SUMIF('6'!$A$3:$A$500,'TOTAL FEED'!$J165,'6'!$P$3:$P$1000)</f>
        <v>0</v>
      </c>
      <c r="R165" s="205">
        <f>SUMIF('7'!$A$3:$A$500,'TOTAL FEED'!$J165,'7'!$P$3:$P$1000)</f>
        <v>0</v>
      </c>
      <c r="S165" s="205">
        <f>SUMIF('8'!$A$3:$A$500,'TOTAL FEED'!$J165,'8'!$P$3:$P$1000)</f>
        <v>0</v>
      </c>
      <c r="T165" s="205">
        <f>SUMIF('9'!$A$3:$A$500,'TOTAL FEED'!$J165,'9'!$P$3:$P$1000)</f>
        <v>0</v>
      </c>
      <c r="U165" s="258">
        <f>SUMIF('10'!$A$3:$A$500,'TOTAL FEED'!$J165,'10'!$P$3:$P$1000)</f>
        <v>0</v>
      </c>
      <c r="V165" s="205">
        <f>SUMIF('11'!$A$3:$A$500,'TOTAL FEED'!$J165,'11'!$P$3:$P$1000)</f>
        <v>0</v>
      </c>
      <c r="W165" s="205">
        <f>SUMIF('12'!$A$3:$A$500,'TOTAL FEED'!$J165,'12'!$P$3:$P$1000)</f>
        <v>8450</v>
      </c>
      <c r="X165" s="205">
        <f>SUMIF('13'!$A$3:$A$500,'TOTAL FEED'!$J165,'13'!$P$3:$P$1000)</f>
        <v>0</v>
      </c>
      <c r="Y165" s="272">
        <f>SUMIF('14'!$A$3:$A$500,'TOTAL FEED'!$J165,'14'!$P$3:$P$1000)</f>
        <v>0</v>
      </c>
      <c r="Z165" s="205">
        <f>SUMIF('15'!$A$3:$A$500,'TOTAL FEED'!$J165,'15'!$P$3:$P$1000)</f>
        <v>0</v>
      </c>
      <c r="AA165" s="205">
        <f>SUMIF('16'!$A$3:$A$500,'TOTAL FEED'!$J165,'16'!$P$3:$P$1000)</f>
        <v>0</v>
      </c>
      <c r="AB165" s="258">
        <f>SUMIF('17'!$A$3:$A$500,'TOTAL FEED'!$J165,'17'!$P$3:$P$1000)</f>
        <v>0</v>
      </c>
      <c r="AC165" s="205">
        <f>SUMIF('18'!$A$3:$A$500,'TOTAL FEED'!$J165,'18'!$P$3:$P$1000)</f>
        <v>0</v>
      </c>
      <c r="AD165" s="205">
        <f>SUMIF('19'!$A$3:$A$500,'TOTAL FEED'!$J165,'19'!$P$3:$P$1000)</f>
        <v>0</v>
      </c>
      <c r="AE165" s="205">
        <f>SUMIF('20'!$A$3:$A$500,'TOTAL FEED'!$J165,'20'!$P$3:$P$1000)</f>
        <v>0</v>
      </c>
      <c r="AF165" s="205">
        <f>SUMIF('21'!$A$3:$A$500,'TOTAL FEED'!$J165,'21'!$P$3:$P$1000)</f>
        <v>0</v>
      </c>
      <c r="AG165" s="205">
        <f>SUMIF('22'!$A$3:$A$500,'TOTAL FEED'!$J165,'22'!$P$3:$P$1000)</f>
        <v>0</v>
      </c>
      <c r="AH165" s="205">
        <f>SUMIF('23'!$A$3:$A$500,'TOTAL FEED'!$J165,'23'!$P$3:$P$1000)</f>
        <v>0</v>
      </c>
      <c r="AI165" s="205">
        <f>SUMIF('24'!$A$3:$A$500,'TOTAL FEED'!$J165,'24'!$P$3:$P$1000)</f>
        <v>0</v>
      </c>
      <c r="AJ165" s="205">
        <f>SUMIF('25'!$A$3:$A$500,'TOTAL FEED'!$J165,'25'!$P$3:$P$1000)</f>
        <v>0</v>
      </c>
      <c r="AK165" s="205">
        <f>SUMIF('26'!$A$3:$A$500,'TOTAL FEED'!$J165,'26'!$P$3:$P$1000)</f>
        <v>0</v>
      </c>
      <c r="AL165" s="205">
        <f>SUMIF('27'!$A$3:$A$500,'TOTAL FEED'!$J165,'27'!$P$3:$P$1000)</f>
        <v>0</v>
      </c>
      <c r="AM165" s="205">
        <f>SUMIF('28'!$A$3:$A$500,'TOTAL FEED'!$J165,'28'!$P$3:$P$1000)</f>
        <v>0</v>
      </c>
      <c r="AN165" s="205">
        <f>SUMIF('29'!$A$3:$A$500,'TOTAL FEED'!$J165,'29'!$P$3:$P$1000)</f>
        <v>0</v>
      </c>
      <c r="AO165" s="205">
        <f>SUMIF('30'!$A$3:$A$500,'TOTAL FEED'!$J165,'30'!$P$3:$P$1000)</f>
        <v>0</v>
      </c>
      <c r="AP165" s="205">
        <f>SUMIF('31'!$A$3:$A$500,'TOTAL FEED'!$J165,'31'!$P$3:$P$1000)</f>
        <v>0</v>
      </c>
      <c r="AQ165" s="50">
        <f t="shared" si="56"/>
        <v>17125</v>
      </c>
      <c r="AR165">
        <v>4</v>
      </c>
      <c r="AS165">
        <v>8</v>
      </c>
      <c r="AT165">
        <f>SUMIF('PHAN LOAI'!$Q$5:$Q$410,K165,'PHAN LOAI'!$D$5:$D$410)</f>
        <v>17125</v>
      </c>
      <c r="AU165">
        <f>SUMIF('SAN LUONG'!$AL$4:$AL$311,K165,'SAN LUONG'!$AJ$4:$AJ$311)</f>
        <v>17125</v>
      </c>
      <c r="AV165">
        <f t="shared" si="57"/>
        <v>34250</v>
      </c>
      <c r="AW165">
        <f>IF(COUNTIF('PHAN LOAI'!C:C, E165) &gt; 0, 1, 0)</f>
        <v>1</v>
      </c>
      <c r="AX165">
        <f>IF(COUNTIF('SAN LUONG'!D:D, E165) &gt; 0, 1, 0)</f>
        <v>1</v>
      </c>
    </row>
    <row r="166" spans="2:50" ht="15.75" x14ac:dyDescent="0.25">
      <c r="B166" s="17">
        <v>14</v>
      </c>
      <c r="C166" s="12" t="s">
        <v>339</v>
      </c>
      <c r="D166" s="12" t="s">
        <v>339</v>
      </c>
      <c r="E166" s="73">
        <v>433009</v>
      </c>
      <c r="F166" s="15" t="s">
        <v>13</v>
      </c>
      <c r="G166" s="15">
        <v>25</v>
      </c>
      <c r="H166" s="4" t="s">
        <v>339</v>
      </c>
      <c r="I166" s="9"/>
      <c r="J166" s="15" t="str">
        <f t="shared" si="44"/>
        <v>BS04A25</v>
      </c>
      <c r="K166" s="15" t="str">
        <f t="shared" si="45"/>
        <v>BS04A433009</v>
      </c>
      <c r="L166" s="205">
        <f>SUMIF('1'!$A$3:$A$500,'TOTAL FEED'!$J166,'1'!$P$3:$P$1000)</f>
        <v>0</v>
      </c>
      <c r="M166" s="205">
        <f>SUMIF('2'!$A$3:$A$500,'TOTAL FEED'!$J166,'2'!$P$3:$P$1000)</f>
        <v>0</v>
      </c>
      <c r="N166" s="258">
        <f>SUMIF('3'!$A$3:$A$500,'TOTAL FEED'!$J166,'3'!$P$3:$P$1000)</f>
        <v>0</v>
      </c>
      <c r="O166" s="205">
        <f>SUMIF('4'!$A$3:$A$500,'TOTAL FEED'!$J166,'4'!$P$3:$P$1000)</f>
        <v>0</v>
      </c>
      <c r="P166" s="205">
        <f>SUMIF('5'!$A$3:$A$500,'TOTAL FEED'!$J166,'5'!$P$3:$P$1000)</f>
        <v>0</v>
      </c>
      <c r="Q166" s="205">
        <f>SUMIF('6'!$A$3:$A$500,'TOTAL FEED'!$J166,'6'!$P$3:$P$1000)</f>
        <v>0</v>
      </c>
      <c r="R166" s="205">
        <f>SUMIF('7'!$A$3:$A$500,'TOTAL FEED'!$J166,'7'!$P$3:$P$1000)</f>
        <v>0</v>
      </c>
      <c r="S166" s="205">
        <f>SUMIF('8'!$A$3:$A$500,'TOTAL FEED'!$J166,'8'!$P$3:$P$1000)</f>
        <v>0</v>
      </c>
      <c r="T166" s="205">
        <f>SUMIF('9'!$A$3:$A$500,'TOTAL FEED'!$J166,'9'!$P$3:$P$1000)</f>
        <v>0</v>
      </c>
      <c r="U166" s="258">
        <f>SUMIF('10'!$A$3:$A$500,'TOTAL FEED'!$J166,'10'!$P$3:$P$1000)</f>
        <v>0</v>
      </c>
      <c r="V166" s="205">
        <f>SUMIF('11'!$A$3:$A$500,'TOTAL FEED'!$J166,'11'!$P$3:$P$1000)</f>
        <v>0</v>
      </c>
      <c r="W166" s="205">
        <f>SUMIF('12'!$A$3:$A$500,'TOTAL FEED'!$J166,'12'!$P$3:$P$1000)</f>
        <v>0</v>
      </c>
      <c r="X166" s="205">
        <f>SUMIF('13'!$A$3:$A$500,'TOTAL FEED'!$J166,'13'!$P$3:$P$1000)</f>
        <v>0</v>
      </c>
      <c r="Y166" s="272">
        <f>SUMIF('14'!$A$3:$A$500,'TOTAL FEED'!$J166,'14'!$P$3:$P$1000)</f>
        <v>0</v>
      </c>
      <c r="Z166" s="205">
        <f>SUMIF('15'!$A$3:$A$500,'TOTAL FEED'!$J166,'15'!$P$3:$P$1000)</f>
        <v>0</v>
      </c>
      <c r="AA166" s="205">
        <f>SUMIF('16'!$A$3:$A$500,'TOTAL FEED'!$J166,'16'!$P$3:$P$1000)</f>
        <v>0</v>
      </c>
      <c r="AB166" s="258">
        <f>SUMIF('17'!$A$3:$A$500,'TOTAL FEED'!$J166,'17'!$P$3:$P$1000)</f>
        <v>0</v>
      </c>
      <c r="AC166" s="205">
        <f>SUMIF('18'!$A$3:$A$500,'TOTAL FEED'!$J166,'18'!$P$3:$P$1000)</f>
        <v>0</v>
      </c>
      <c r="AD166" s="205">
        <f>SUMIF('19'!$A$3:$A$500,'TOTAL FEED'!$J166,'19'!$P$3:$P$1000)</f>
        <v>0</v>
      </c>
      <c r="AE166" s="205">
        <f>SUMIF('20'!$A$3:$A$500,'TOTAL FEED'!$J166,'20'!$P$3:$P$1000)</f>
        <v>0</v>
      </c>
      <c r="AF166" s="205">
        <f>SUMIF('21'!$A$3:$A$500,'TOTAL FEED'!$J166,'21'!$P$3:$P$1000)</f>
        <v>0</v>
      </c>
      <c r="AG166" s="205">
        <f>SUMIF('22'!$A$3:$A$500,'TOTAL FEED'!$J166,'22'!$P$3:$P$1000)</f>
        <v>0</v>
      </c>
      <c r="AH166" s="205">
        <f>SUMIF('23'!$A$3:$A$500,'TOTAL FEED'!$J166,'23'!$P$3:$P$1000)</f>
        <v>0</v>
      </c>
      <c r="AI166" s="205">
        <f>SUMIF('24'!$A$3:$A$500,'TOTAL FEED'!$J166,'24'!$P$3:$P$1000)</f>
        <v>0</v>
      </c>
      <c r="AJ166" s="205">
        <f>SUMIF('25'!$A$3:$A$500,'TOTAL FEED'!$J166,'25'!$P$3:$P$1000)</f>
        <v>0</v>
      </c>
      <c r="AK166" s="205">
        <f>SUMIF('26'!$A$3:$A$500,'TOTAL FEED'!$J166,'26'!$P$3:$P$1000)</f>
        <v>0</v>
      </c>
      <c r="AL166" s="205">
        <f>SUMIF('27'!$A$3:$A$500,'TOTAL FEED'!$J166,'27'!$P$3:$P$1000)</f>
        <v>0</v>
      </c>
      <c r="AM166" s="205">
        <f>SUMIF('28'!$A$3:$A$500,'TOTAL FEED'!$J166,'28'!$P$3:$P$1000)</f>
        <v>0</v>
      </c>
      <c r="AN166" s="205">
        <f>SUMIF('29'!$A$3:$A$500,'TOTAL FEED'!$J166,'29'!$P$3:$P$1000)</f>
        <v>0</v>
      </c>
      <c r="AO166" s="205">
        <f>SUMIF('30'!$A$3:$A$500,'TOTAL FEED'!$J166,'30'!$P$3:$P$1000)</f>
        <v>0</v>
      </c>
      <c r="AP166" s="205">
        <f>SUMIF('31'!$A$3:$A$500,'TOTAL FEED'!$J166,'31'!$P$3:$P$1000)</f>
        <v>0</v>
      </c>
      <c r="AQ166" s="50">
        <f t="shared" si="42"/>
        <v>0</v>
      </c>
      <c r="AS166">
        <v>8</v>
      </c>
      <c r="AT166">
        <f>SUMIF('PHAN LOAI'!$Q$5:$Q$410,K166,'PHAN LOAI'!$D$5:$D$410)</f>
        <v>0</v>
      </c>
      <c r="AU166">
        <f>SUMIF('SAN LUONG'!$AL$4:$AL$311,K166,'SAN LUONG'!$AJ$4:$AJ$311)</f>
        <v>0</v>
      </c>
      <c r="AV166">
        <f t="shared" si="43"/>
        <v>0</v>
      </c>
      <c r="AW166">
        <f>IF(COUNTIF('PHAN LOAI'!C:C, E166) &gt; 0, 1, 0)</f>
        <v>1</v>
      </c>
      <c r="AX166">
        <f>IF(COUNTIF('SAN LUONG'!D:D, E166) &gt; 0, 1, 0)</f>
        <v>1</v>
      </c>
    </row>
    <row r="167" spans="2:50" ht="18.75" x14ac:dyDescent="0.25">
      <c r="B167" s="60" t="s">
        <v>340</v>
      </c>
      <c r="C167" s="63" t="s">
        <v>620</v>
      </c>
      <c r="D167" s="63" t="s">
        <v>620</v>
      </c>
      <c r="E167" s="68">
        <v>433769</v>
      </c>
      <c r="F167" s="63" t="s">
        <v>13</v>
      </c>
      <c r="G167" s="63">
        <v>25</v>
      </c>
      <c r="H167" s="63" t="s">
        <v>620</v>
      </c>
      <c r="I167" s="63"/>
      <c r="J167" s="15" t="str">
        <f t="shared" si="44"/>
        <v>BS04V25</v>
      </c>
      <c r="K167" s="15" t="str">
        <f t="shared" si="45"/>
        <v>BS04V433769</v>
      </c>
      <c r="L167" s="205">
        <f>SUMIF('1'!$A$3:$A$500,'TOTAL FEED'!$J167,'1'!$P$3:$P$1000)</f>
        <v>0</v>
      </c>
      <c r="M167" s="205">
        <f>SUMIF('2'!$A$3:$A$500,'TOTAL FEED'!$J167,'2'!$P$3:$P$1000)</f>
        <v>0</v>
      </c>
      <c r="N167" s="258">
        <f>SUMIF('3'!$A$3:$A$500,'TOTAL FEED'!$J167,'3'!$P$3:$P$1000)</f>
        <v>0</v>
      </c>
      <c r="O167" s="205">
        <f>SUMIF('4'!$A$3:$A$500,'TOTAL FEED'!$J167,'4'!$P$3:$P$1000)</f>
        <v>0</v>
      </c>
      <c r="P167" s="205">
        <f>SUMIF('5'!$A$3:$A$500,'TOTAL FEED'!$J167,'5'!$P$3:$P$1000)</f>
        <v>0</v>
      </c>
      <c r="Q167" s="205">
        <f>SUMIF('6'!$A$3:$A$500,'TOTAL FEED'!$J167,'6'!$P$3:$P$1000)</f>
        <v>0</v>
      </c>
      <c r="R167" s="205">
        <f>SUMIF('7'!$A$3:$A$500,'TOTAL FEED'!$J167,'7'!$P$3:$P$1000)</f>
        <v>0</v>
      </c>
      <c r="S167" s="205">
        <f>SUMIF('8'!$A$3:$A$500,'TOTAL FEED'!$J167,'8'!$P$3:$P$1000)</f>
        <v>0</v>
      </c>
      <c r="T167" s="205">
        <f>SUMIF('9'!$A$3:$A$500,'TOTAL FEED'!$J167,'9'!$P$3:$P$1000)</f>
        <v>0</v>
      </c>
      <c r="U167" s="205">
        <f>SUMIF('10'!$A$3:$A$500,'TOTAL FEED'!$J167,'10'!$P$3:$P$1000)</f>
        <v>0</v>
      </c>
      <c r="V167" s="205">
        <f>SUMIF('11'!$A$3:$A$500,'TOTAL FEED'!$J167,'11'!$P$3:$P$1000)</f>
        <v>0</v>
      </c>
      <c r="W167" s="205">
        <f>SUMIF('12'!$A$3:$A$500,'TOTAL FEED'!$J167,'12'!$P$3:$P$1000)</f>
        <v>0</v>
      </c>
      <c r="X167" s="205">
        <f>SUMIF('13'!$A$3:$A$500,'TOTAL FEED'!$J167,'13'!$P$3:$P$1000)</f>
        <v>0</v>
      </c>
      <c r="Y167" s="272">
        <f>SUMIF('14'!$A$3:$A$500,'TOTAL FEED'!$J167,'14'!$P$3:$P$1000)</f>
        <v>0</v>
      </c>
      <c r="Z167" s="205">
        <f>SUMIF('15'!$A$3:$A$500,'TOTAL FEED'!$J167,'15'!$P$3:$P$1000)</f>
        <v>0</v>
      </c>
      <c r="AA167" s="205">
        <f>SUMIF('16'!$A$3:$A$500,'TOTAL FEED'!$J167,'16'!$P$3:$P$1000)</f>
        <v>0</v>
      </c>
      <c r="AB167" s="205">
        <f>SUMIF('17'!$A$3:$A$500,'TOTAL FEED'!$J167,'17'!$P$3:$P$1000)</f>
        <v>0</v>
      </c>
      <c r="AC167" s="205">
        <f>SUMIF('18'!$A$3:$A$500,'TOTAL FEED'!$J167,'18'!$P$3:$P$1000)</f>
        <v>0</v>
      </c>
      <c r="AD167" s="205">
        <f>SUMIF('19'!$A$3:$A$500,'TOTAL FEED'!$J167,'19'!$P$3:$P$1000)</f>
        <v>0</v>
      </c>
      <c r="AE167" s="205">
        <f>SUMIF('20'!$A$3:$A$500,'TOTAL FEED'!$J167,'20'!$P$3:$P$1000)</f>
        <v>0</v>
      </c>
      <c r="AF167" s="205">
        <f>SUMIF('21'!$A$3:$A$500,'TOTAL FEED'!$J167,'21'!$P$3:$P$1000)</f>
        <v>0</v>
      </c>
      <c r="AG167" s="205">
        <f>SUMIF('22'!$A$3:$A$500,'TOTAL FEED'!$J167,'22'!$P$3:$P$1000)</f>
        <v>0</v>
      </c>
      <c r="AH167" s="205">
        <f>SUMIF('23'!$A$3:$A$500,'TOTAL FEED'!$J167,'23'!$P$3:$P$1000)</f>
        <v>0</v>
      </c>
      <c r="AI167" s="205">
        <f>SUMIF('24'!$A$3:$A$500,'TOTAL FEED'!$J167,'24'!$P$3:$P$1000)</f>
        <v>0</v>
      </c>
      <c r="AJ167" s="205">
        <f>SUMIF('25'!$A$3:$A$500,'TOTAL FEED'!$J167,'25'!$P$3:$P$1000)</f>
        <v>0</v>
      </c>
      <c r="AK167" s="205">
        <f>SUMIF('26'!$A$3:$A$500,'TOTAL FEED'!$J167,'26'!$P$3:$P$1000)</f>
        <v>0</v>
      </c>
      <c r="AL167" s="205">
        <f>SUMIF('27'!$A$3:$A$500,'TOTAL FEED'!$J167,'27'!$P$3:$P$1000)</f>
        <v>0</v>
      </c>
      <c r="AM167" s="205">
        <f>SUMIF('28'!$A$3:$A$500,'TOTAL FEED'!$J167,'28'!$P$3:$P$1000)</f>
        <v>0</v>
      </c>
      <c r="AN167" s="205">
        <f>SUMIF('29'!$A$3:$A$500,'TOTAL FEED'!$J167,'29'!$P$3:$P$1000)</f>
        <v>0</v>
      </c>
      <c r="AO167" s="205">
        <f>SUMIF('30'!$A$3:$A$500,'TOTAL FEED'!$J167,'30'!$P$3:$P$1000)</f>
        <v>0</v>
      </c>
      <c r="AP167" s="205">
        <f>SUMIF('31'!$A$3:$A$500,'TOTAL FEED'!$J167,'31'!$P$3:$P$1000)</f>
        <v>0</v>
      </c>
      <c r="AQ167" s="50">
        <f t="shared" si="42"/>
        <v>0</v>
      </c>
      <c r="AS167">
        <v>8</v>
      </c>
      <c r="AT167">
        <f>SUMIF('PHAN LOAI'!$Q$5:$Q$410,K167,'PHAN LOAI'!$D$5:$D$410)</f>
        <v>0</v>
      </c>
      <c r="AU167">
        <f>SUMIF('SAN LUONG'!$AL$4:$AL$311,K167,'SAN LUONG'!$AJ$4:$AJ$311)</f>
        <v>0</v>
      </c>
      <c r="AV167">
        <f t="shared" si="43"/>
        <v>0</v>
      </c>
      <c r="AW167">
        <f>IF(COUNTIF('PHAN LOAI'!C:C, E167) &gt; 0, 1, 0)</f>
        <v>1</v>
      </c>
      <c r="AX167">
        <f>IF(COUNTIF('SAN LUONG'!D:D, E167) &gt; 0, 1, 0)</f>
        <v>1</v>
      </c>
    </row>
    <row r="168" spans="2:50" ht="18.75" x14ac:dyDescent="0.25">
      <c r="B168" s="60" t="s">
        <v>340</v>
      </c>
      <c r="C168" s="63" t="s">
        <v>620</v>
      </c>
      <c r="D168" s="63" t="s">
        <v>620</v>
      </c>
      <c r="E168" s="68">
        <v>433769</v>
      </c>
      <c r="F168" s="63" t="s">
        <v>13</v>
      </c>
      <c r="G168" s="63">
        <v>40</v>
      </c>
      <c r="H168" s="63" t="s">
        <v>620</v>
      </c>
      <c r="I168" s="63"/>
      <c r="J168" s="15" t="str">
        <f t="shared" ref="J168:J169" si="58">CONCATENATE(H168,I168,G168)</f>
        <v>BS04V40</v>
      </c>
      <c r="K168" s="15" t="str">
        <f t="shared" ref="K168:K169" si="59">CONCATENATE(C168,E168)</f>
        <v>BS04V433769</v>
      </c>
      <c r="L168" s="205">
        <f>SUMIF('1'!$A$3:$A$500,'TOTAL FEED'!$J168,'1'!$P$3:$P$1000)</f>
        <v>0</v>
      </c>
      <c r="M168" s="205">
        <f>SUMIF('2'!$A$3:$A$500,'TOTAL FEED'!$J168,'2'!$P$3:$P$1000)</f>
        <v>0</v>
      </c>
      <c r="N168" s="258">
        <f>SUMIF('3'!$A$3:$A$500,'TOTAL FEED'!$J168,'3'!$P$3:$P$1000)</f>
        <v>0</v>
      </c>
      <c r="O168" s="205">
        <f>SUMIF('4'!$A$3:$A$500,'TOTAL FEED'!$J168,'4'!$P$3:$P$1000)</f>
        <v>0</v>
      </c>
      <c r="P168" s="205">
        <f>SUMIF('5'!$A$3:$A$500,'TOTAL FEED'!$J168,'5'!$P$3:$P$1000)</f>
        <v>0</v>
      </c>
      <c r="Q168" s="205">
        <f>SUMIF('6'!$A$3:$A$500,'TOTAL FEED'!$J168,'6'!$P$3:$P$1000)</f>
        <v>0</v>
      </c>
      <c r="R168" s="205">
        <f>SUMIF('7'!$A$3:$A$500,'TOTAL FEED'!$J168,'7'!$P$3:$P$1000)</f>
        <v>0</v>
      </c>
      <c r="S168" s="205">
        <f>SUMIF('8'!$A$3:$A$500,'TOTAL FEED'!$J168,'8'!$P$3:$P$1000)</f>
        <v>0</v>
      </c>
      <c r="T168" s="205">
        <f>SUMIF('9'!$A$3:$A$500,'TOTAL FEED'!$J168,'9'!$P$3:$P$1000)</f>
        <v>0</v>
      </c>
      <c r="U168" s="205">
        <f>SUMIF('10'!$A$3:$A$500,'TOTAL FEED'!$J168,'10'!$P$3:$P$1000)</f>
        <v>0</v>
      </c>
      <c r="V168" s="205">
        <f>SUMIF('11'!$A$3:$A$500,'TOTAL FEED'!$J168,'11'!$P$3:$P$1000)</f>
        <v>0</v>
      </c>
      <c r="W168" s="205">
        <f>SUMIF('12'!$A$3:$A$500,'TOTAL FEED'!$J168,'12'!$P$3:$P$1000)</f>
        <v>0</v>
      </c>
      <c r="X168" s="205">
        <f>SUMIF('13'!$A$3:$A$500,'TOTAL FEED'!$J168,'13'!$P$3:$P$1000)</f>
        <v>0</v>
      </c>
      <c r="Y168" s="272">
        <f>SUMIF('14'!$A$3:$A$500,'TOTAL FEED'!$J168,'14'!$P$3:$P$1000)</f>
        <v>0</v>
      </c>
      <c r="Z168" s="205">
        <f>SUMIF('15'!$A$3:$A$500,'TOTAL FEED'!$J168,'15'!$P$3:$P$1000)</f>
        <v>0</v>
      </c>
      <c r="AA168" s="205">
        <f>SUMIF('16'!$A$3:$A$500,'TOTAL FEED'!$J168,'16'!$P$3:$P$1000)</f>
        <v>0</v>
      </c>
      <c r="AB168" s="205">
        <f>SUMIF('17'!$A$3:$A$500,'TOTAL FEED'!$J168,'17'!$P$3:$P$1000)</f>
        <v>0</v>
      </c>
      <c r="AC168" s="205">
        <f>SUMIF('18'!$A$3:$A$500,'TOTAL FEED'!$J168,'18'!$P$3:$P$1000)</f>
        <v>0</v>
      </c>
      <c r="AD168" s="205">
        <f>SUMIF('19'!$A$3:$A$500,'TOTAL FEED'!$J168,'19'!$P$3:$P$1000)</f>
        <v>0</v>
      </c>
      <c r="AE168" s="205">
        <f>SUMIF('20'!$A$3:$A$500,'TOTAL FEED'!$J168,'20'!$P$3:$P$1000)</f>
        <v>0</v>
      </c>
      <c r="AF168" s="205">
        <f>SUMIF('21'!$A$3:$A$500,'TOTAL FEED'!$J168,'21'!$P$3:$P$1000)</f>
        <v>0</v>
      </c>
      <c r="AG168" s="205">
        <f>SUMIF('22'!$A$3:$A$500,'TOTAL FEED'!$J168,'22'!$P$3:$P$1000)</f>
        <v>0</v>
      </c>
      <c r="AH168" s="205">
        <f>SUMIF('23'!$A$3:$A$500,'TOTAL FEED'!$J168,'23'!$P$3:$P$1000)</f>
        <v>0</v>
      </c>
      <c r="AI168" s="205">
        <f>SUMIF('24'!$A$3:$A$500,'TOTAL FEED'!$J168,'24'!$P$3:$P$1000)</f>
        <v>0</v>
      </c>
      <c r="AJ168" s="205">
        <f>SUMIF('25'!$A$3:$A$500,'TOTAL FEED'!$J168,'25'!$P$3:$P$1000)</f>
        <v>0</v>
      </c>
      <c r="AK168" s="205">
        <f>SUMIF('26'!$A$3:$A$500,'TOTAL FEED'!$J168,'26'!$P$3:$P$1000)</f>
        <v>0</v>
      </c>
      <c r="AL168" s="205">
        <f>SUMIF('27'!$A$3:$A$500,'TOTAL FEED'!$J168,'27'!$P$3:$P$1000)</f>
        <v>0</v>
      </c>
      <c r="AM168" s="205">
        <f>SUMIF('28'!$A$3:$A$500,'TOTAL FEED'!$J168,'28'!$P$3:$P$1000)</f>
        <v>0</v>
      </c>
      <c r="AN168" s="205">
        <f>SUMIF('29'!$A$3:$A$500,'TOTAL FEED'!$J168,'29'!$P$3:$P$1000)</f>
        <v>0</v>
      </c>
      <c r="AO168" s="205">
        <f>SUMIF('30'!$A$3:$A$500,'TOTAL FEED'!$J168,'30'!$P$3:$P$1000)</f>
        <v>0</v>
      </c>
      <c r="AP168" s="205">
        <f>SUMIF('31'!$A$3:$A$500,'TOTAL FEED'!$J168,'31'!$P$3:$P$1000)</f>
        <v>0</v>
      </c>
      <c r="AQ168" s="50">
        <f t="shared" ref="AQ168" si="60">SUM(L168:AP168)</f>
        <v>0</v>
      </c>
      <c r="AS168">
        <v>8</v>
      </c>
      <c r="AT168">
        <f>SUMIF('PHAN LOAI'!$Q$5:$Q$410,K168,'PHAN LOAI'!$D$5:$D$410)</f>
        <v>0</v>
      </c>
      <c r="AU168">
        <f>SUMIF('SAN LUONG'!$AL$4:$AL$311,K168,'SAN LUONG'!$AJ$4:$AJ$311)</f>
        <v>0</v>
      </c>
      <c r="AV168">
        <f t="shared" ref="AV168" si="61">AT168+AU168</f>
        <v>0</v>
      </c>
      <c r="AW168">
        <f>IF(COUNTIF('PHAN LOAI'!C:C, E168) &gt; 0, 1, 0)</f>
        <v>1</v>
      </c>
      <c r="AX168">
        <f>IF(COUNTIF('SAN LUONG'!D:D, E168) &gt; 0, 1, 0)</f>
        <v>1</v>
      </c>
    </row>
    <row r="169" spans="2:50" ht="18.75" x14ac:dyDescent="0.25">
      <c r="B169" s="60"/>
      <c r="C169" s="63" t="s">
        <v>667</v>
      </c>
      <c r="D169" s="63"/>
      <c r="E169" s="68">
        <v>433781</v>
      </c>
      <c r="F169" s="63" t="s">
        <v>13</v>
      </c>
      <c r="G169" s="63">
        <v>40</v>
      </c>
      <c r="H169" s="63" t="s">
        <v>667</v>
      </c>
      <c r="I169" s="63"/>
      <c r="J169" s="15" t="str">
        <f t="shared" si="58"/>
        <v>BS10TA40</v>
      </c>
      <c r="K169" s="15" t="str">
        <f t="shared" si="59"/>
        <v>BS10TA433781</v>
      </c>
      <c r="L169" s="205">
        <f>SUMIF('1'!$A$3:$A$500,'TOTAL FEED'!$J169,'1'!$P$3:$P$1000)</f>
        <v>0</v>
      </c>
      <c r="M169" s="205">
        <f>SUMIF('2'!$A$3:$A$500,'TOTAL FEED'!$J169,'2'!$P$3:$P$1000)</f>
        <v>0</v>
      </c>
      <c r="N169" s="258">
        <f>SUMIF('3'!$A$3:$A$500,'TOTAL FEED'!$J169,'3'!$P$3:$P$1000)</f>
        <v>14200</v>
      </c>
      <c r="O169" s="205">
        <f>SUMIF('4'!$A$3:$A$500,'TOTAL FEED'!$J169,'4'!$P$3:$P$1000)</f>
        <v>0</v>
      </c>
      <c r="P169" s="205">
        <f>SUMIF('5'!$A$3:$A$500,'TOTAL FEED'!$J169,'5'!$P$3:$P$1000)</f>
        <v>0</v>
      </c>
      <c r="Q169" s="205">
        <f>SUMIF('6'!$A$3:$A$500,'TOTAL FEED'!$J169,'6'!$P$3:$P$1000)</f>
        <v>0</v>
      </c>
      <c r="R169" s="205">
        <f>SUMIF('7'!$A$3:$A$500,'TOTAL FEED'!$J169,'7'!$P$3:$P$1000)</f>
        <v>0</v>
      </c>
      <c r="S169" s="205">
        <f>SUMIF('8'!$A$3:$A$500,'TOTAL FEED'!$J169,'8'!$P$3:$P$1000)</f>
        <v>0</v>
      </c>
      <c r="T169" s="205">
        <f>SUMIF('9'!$A$3:$A$500,'TOTAL FEED'!$J169,'9'!$P$3:$P$1000)</f>
        <v>0</v>
      </c>
      <c r="U169" s="205">
        <f>SUMIF('10'!$A$3:$A$500,'TOTAL FEED'!$J169,'10'!$P$3:$P$1000)</f>
        <v>0</v>
      </c>
      <c r="V169" s="205">
        <f>SUMIF('11'!$A$3:$A$500,'TOTAL FEED'!$J169,'11'!$P$3:$P$1000)</f>
        <v>0</v>
      </c>
      <c r="W169" s="205">
        <f>SUMIF('12'!$A$3:$A$500,'TOTAL FEED'!$J169,'12'!$P$3:$P$1000)</f>
        <v>0</v>
      </c>
      <c r="X169" s="205">
        <f>SUMIF('13'!$A$3:$A$500,'TOTAL FEED'!$J169,'13'!$P$3:$P$1000)</f>
        <v>14000</v>
      </c>
      <c r="Y169" s="272">
        <f>SUMIF('14'!$A$3:$A$500,'TOTAL FEED'!$J169,'14'!$P$3:$P$1000)</f>
        <v>0</v>
      </c>
      <c r="Z169" s="205">
        <f>SUMIF('15'!$A$3:$A$500,'TOTAL FEED'!$J169,'15'!$P$3:$P$1000)</f>
        <v>0</v>
      </c>
      <c r="AA169" s="205">
        <f>SUMIF('16'!$A$3:$A$500,'TOTAL FEED'!$J169,'16'!$P$3:$P$1000)</f>
        <v>3880</v>
      </c>
      <c r="AB169" s="205">
        <f>SUMIF('17'!$A$3:$A$500,'TOTAL FEED'!$J169,'17'!$P$3:$P$1000)</f>
        <v>0</v>
      </c>
      <c r="AC169" s="205">
        <f>SUMIF('18'!$A$3:$A$500,'TOTAL FEED'!$J169,'18'!$P$3:$P$1000)</f>
        <v>0</v>
      </c>
      <c r="AD169" s="205">
        <f>SUMIF('19'!$A$3:$A$500,'TOTAL FEED'!$J169,'19'!$P$3:$P$1000)</f>
        <v>0</v>
      </c>
      <c r="AE169" s="205">
        <f>SUMIF('20'!$A$3:$A$500,'TOTAL FEED'!$J169,'20'!$P$3:$P$1000)</f>
        <v>0</v>
      </c>
      <c r="AF169" s="205">
        <f>SUMIF('21'!$A$3:$A$500,'TOTAL FEED'!$J169,'21'!$P$3:$P$1000)</f>
        <v>0</v>
      </c>
      <c r="AG169" s="205">
        <f>SUMIF('22'!$A$3:$A$500,'TOTAL FEED'!$J169,'22'!$P$3:$P$1000)</f>
        <v>0</v>
      </c>
      <c r="AH169" s="205">
        <f>SUMIF('23'!$A$3:$A$500,'TOTAL FEED'!$J169,'23'!$P$3:$P$1000)</f>
        <v>0</v>
      </c>
      <c r="AI169" s="205">
        <f>SUMIF('24'!$A$3:$A$500,'TOTAL FEED'!$J169,'24'!$P$3:$P$1000)</f>
        <v>0</v>
      </c>
      <c r="AJ169" s="205">
        <f>SUMIF('25'!$A$3:$A$500,'TOTAL FEED'!$J169,'25'!$P$3:$P$1000)</f>
        <v>0</v>
      </c>
      <c r="AK169" s="205">
        <f>SUMIF('26'!$A$3:$A$500,'TOTAL FEED'!$J169,'26'!$P$3:$P$1000)</f>
        <v>0</v>
      </c>
      <c r="AL169" s="205">
        <f>SUMIF('27'!$A$3:$A$500,'TOTAL FEED'!$J169,'27'!$P$3:$P$1000)</f>
        <v>0</v>
      </c>
      <c r="AM169" s="205">
        <f>SUMIF('28'!$A$3:$A$500,'TOTAL FEED'!$J169,'28'!$P$3:$P$1000)</f>
        <v>0</v>
      </c>
      <c r="AN169" s="205">
        <f>SUMIF('29'!$A$3:$A$500,'TOTAL FEED'!$J169,'29'!$P$3:$P$1000)</f>
        <v>0</v>
      </c>
      <c r="AO169" s="205">
        <f>SUMIF('30'!$A$3:$A$500,'TOTAL FEED'!$J169,'30'!$P$3:$P$1000)</f>
        <v>0</v>
      </c>
      <c r="AP169" s="205">
        <f>SUMIF('31'!$A$3:$A$500,'TOTAL FEED'!$J169,'31'!$P$3:$P$1000)</f>
        <v>0</v>
      </c>
      <c r="AQ169" s="50">
        <f t="shared" ref="AQ169" si="62">SUM(L169:AP169)</f>
        <v>32080</v>
      </c>
    </row>
    <row r="170" spans="2:50" ht="15.75" x14ac:dyDescent="0.25">
      <c r="B170" s="17"/>
      <c r="C170" s="12" t="s">
        <v>341</v>
      </c>
      <c r="D170" s="12" t="s">
        <v>341</v>
      </c>
      <c r="E170" s="109">
        <v>112601</v>
      </c>
      <c r="F170" s="7" t="s">
        <v>10</v>
      </c>
      <c r="G170" s="110">
        <v>25</v>
      </c>
      <c r="H170" s="111" t="s">
        <v>341</v>
      </c>
      <c r="I170" s="9"/>
      <c r="J170" s="15" t="str">
        <f t="shared" si="44"/>
        <v>GT1125</v>
      </c>
      <c r="K170" s="15" t="str">
        <f t="shared" si="45"/>
        <v>GT11112601</v>
      </c>
      <c r="L170" s="205">
        <f>SUMIF('1'!$A$3:$A$500,'TOTAL FEED'!$J170,'1'!$P$3:$P$1000)</f>
        <v>0</v>
      </c>
      <c r="M170" s="205">
        <f>SUMIF('2'!$A$3:$A$500,'TOTAL FEED'!$J170,'2'!$P$3:$P$1000)</f>
        <v>0</v>
      </c>
      <c r="N170" s="258">
        <f>SUMIF('3'!$A$3:$A$500,'TOTAL FEED'!$J170,'3'!$P$3:$P$1000)</f>
        <v>0</v>
      </c>
      <c r="O170" s="205">
        <f>SUMIF('4'!$A$3:$A$500,'TOTAL FEED'!$J170,'4'!$P$3:$P$1000)</f>
        <v>0</v>
      </c>
      <c r="P170" s="205">
        <f>SUMIF('5'!$A$3:$A$500,'TOTAL FEED'!$J170,'5'!$P$3:$P$1000)</f>
        <v>0</v>
      </c>
      <c r="Q170" s="205">
        <f>SUMIF('6'!$A$3:$A$500,'TOTAL FEED'!$J170,'6'!$P$3:$P$1000)</f>
        <v>0</v>
      </c>
      <c r="R170" s="205">
        <f>SUMIF('7'!$A$3:$A$500,'TOTAL FEED'!$J170,'7'!$P$3:$P$1000)</f>
        <v>0</v>
      </c>
      <c r="S170" s="205">
        <f>SUMIF('8'!$A$3:$A$500,'TOTAL FEED'!$J170,'8'!$P$3:$P$1000)</f>
        <v>0</v>
      </c>
      <c r="T170" s="205">
        <f>SUMIF('9'!$A$3:$A$500,'TOTAL FEED'!$J170,'9'!$P$3:$P$1000)</f>
        <v>0</v>
      </c>
      <c r="U170" s="258">
        <f>SUMIF('10'!$A$3:$A$500,'TOTAL FEED'!$J170,'10'!$P$3:$P$1000)</f>
        <v>0</v>
      </c>
      <c r="V170" s="205">
        <f>SUMIF('11'!$A$3:$A$500,'TOTAL FEED'!$J170,'11'!$P$3:$P$1000)</f>
        <v>0</v>
      </c>
      <c r="W170" s="205">
        <f>SUMIF('12'!$A$3:$A$500,'TOTAL FEED'!$J170,'12'!$P$3:$P$1000)</f>
        <v>0</v>
      </c>
      <c r="X170" s="205">
        <f>SUMIF('13'!$A$3:$A$500,'TOTAL FEED'!$J170,'13'!$P$3:$P$1000)</f>
        <v>0</v>
      </c>
      <c r="Y170" s="272">
        <f>SUMIF('14'!$A$3:$A$500,'TOTAL FEED'!$J170,'14'!$P$3:$P$1000)</f>
        <v>0</v>
      </c>
      <c r="Z170" s="205">
        <f>SUMIF('15'!$A$3:$A$500,'TOTAL FEED'!$J170,'15'!$P$3:$P$1000)</f>
        <v>0</v>
      </c>
      <c r="AA170" s="205">
        <f>SUMIF('16'!$A$3:$A$500,'TOTAL FEED'!$J170,'16'!$P$3:$P$1000)</f>
        <v>0</v>
      </c>
      <c r="AB170" s="258">
        <f>SUMIF('17'!$A$3:$A$500,'TOTAL FEED'!$J170,'17'!$P$3:$P$1000)</f>
        <v>0</v>
      </c>
      <c r="AC170" s="205">
        <f>SUMIF('18'!$A$3:$A$500,'TOTAL FEED'!$J170,'18'!$P$3:$P$1000)</f>
        <v>0</v>
      </c>
      <c r="AD170" s="205">
        <f>SUMIF('19'!$A$3:$A$500,'TOTAL FEED'!$J170,'19'!$P$3:$P$1000)</f>
        <v>0</v>
      </c>
      <c r="AE170" s="205">
        <f>SUMIF('20'!$A$3:$A$500,'TOTAL FEED'!$J170,'20'!$P$3:$P$1000)</f>
        <v>0</v>
      </c>
      <c r="AF170" s="205">
        <f>SUMIF('21'!$A$3:$A$500,'TOTAL FEED'!$J170,'21'!$P$3:$P$1000)</f>
        <v>0</v>
      </c>
      <c r="AG170" s="205">
        <f>SUMIF('22'!$A$3:$A$500,'TOTAL FEED'!$J170,'22'!$P$3:$P$1000)</f>
        <v>0</v>
      </c>
      <c r="AH170" s="205">
        <f>SUMIF('23'!$A$3:$A$500,'TOTAL FEED'!$J170,'23'!$P$3:$P$1000)</f>
        <v>0</v>
      </c>
      <c r="AI170" s="205">
        <f>SUMIF('24'!$A$3:$A$500,'TOTAL FEED'!$J170,'24'!$P$3:$P$1000)</f>
        <v>0</v>
      </c>
      <c r="AJ170" s="205">
        <f>SUMIF('25'!$A$3:$A$500,'TOTAL FEED'!$J170,'25'!$P$3:$P$1000)</f>
        <v>0</v>
      </c>
      <c r="AK170" s="205">
        <f>SUMIF('26'!$A$3:$A$500,'TOTAL FEED'!$J170,'26'!$P$3:$P$1000)</f>
        <v>0</v>
      </c>
      <c r="AL170" s="205">
        <f>SUMIF('27'!$A$3:$A$500,'TOTAL FEED'!$J170,'27'!$P$3:$P$1000)</f>
        <v>0</v>
      </c>
      <c r="AM170" s="205">
        <f>SUMIF('28'!$A$3:$A$500,'TOTAL FEED'!$J170,'28'!$P$3:$P$1000)</f>
        <v>0</v>
      </c>
      <c r="AN170" s="205">
        <f>SUMIF('29'!$A$3:$A$500,'TOTAL FEED'!$J170,'29'!$P$3:$P$1000)</f>
        <v>0</v>
      </c>
      <c r="AO170" s="205">
        <f>SUMIF('30'!$A$3:$A$500,'TOTAL FEED'!$J170,'30'!$P$3:$P$1000)</f>
        <v>0</v>
      </c>
      <c r="AP170" s="205">
        <f>SUMIF('31'!$A$3:$A$500,'TOTAL FEED'!$J170,'31'!$P$3:$P$1000)</f>
        <v>0</v>
      </c>
      <c r="AQ170" s="50">
        <f t="shared" si="42"/>
        <v>0</v>
      </c>
      <c r="AR170">
        <v>2</v>
      </c>
      <c r="AS170">
        <v>8</v>
      </c>
      <c r="AT170">
        <f>SUMIF('PHAN LOAI'!$Q$5:$Q$410,K170,'PHAN LOAI'!$D$5:$D$410)</f>
        <v>0</v>
      </c>
      <c r="AU170">
        <f>SUMIF('SAN LUONG'!$AL$4:$AL$311,K170,'SAN LUONG'!$AJ$4:$AJ$311)</f>
        <v>0</v>
      </c>
      <c r="AV170">
        <f t="shared" si="43"/>
        <v>0</v>
      </c>
      <c r="AW170">
        <f>IF(COUNTIF('PHAN LOAI'!C:C, E170) &gt; 0, 1, 0)</f>
        <v>1</v>
      </c>
      <c r="AX170">
        <f>IF(COUNTIF('SAN LUONG'!D:D, E170) &gt; 0, 1, 0)</f>
        <v>1</v>
      </c>
    </row>
    <row r="171" spans="2:50" ht="15.75" x14ac:dyDescent="0.25">
      <c r="B171" s="17"/>
      <c r="C171" s="12" t="s">
        <v>609</v>
      </c>
      <c r="D171" s="12" t="s">
        <v>609</v>
      </c>
      <c r="E171" s="109">
        <v>112801</v>
      </c>
      <c r="F171" s="7" t="s">
        <v>10</v>
      </c>
      <c r="G171" s="110">
        <v>25</v>
      </c>
      <c r="H171" s="111" t="s">
        <v>609</v>
      </c>
      <c r="I171" s="9"/>
      <c r="J171" s="15" t="str">
        <f t="shared" ref="J171" si="63">CONCATENATE(H171,I171,G171)</f>
        <v>GT11S25</v>
      </c>
      <c r="K171" s="15" t="str">
        <f t="shared" ref="K171" si="64">CONCATENATE(C171,E171)</f>
        <v>GT11S112801</v>
      </c>
      <c r="L171" s="205">
        <f>SUMIF('1'!$A$3:$A$500,'TOTAL FEED'!$J171,'1'!$P$3:$P$1000)</f>
        <v>0</v>
      </c>
      <c r="M171" s="205">
        <f>SUMIF('2'!$A$3:$A$500,'TOTAL FEED'!$J171,'2'!$P$3:$P$1000)</f>
        <v>0</v>
      </c>
      <c r="N171" s="258">
        <f>SUMIF('3'!$A$3:$A$500,'TOTAL FEED'!$J171,'3'!$P$3:$P$1000)</f>
        <v>0</v>
      </c>
      <c r="O171" s="205">
        <f>SUMIF('4'!$A$3:$A$500,'TOTAL FEED'!$J171,'4'!$P$3:$P$1000)</f>
        <v>0</v>
      </c>
      <c r="P171" s="205">
        <f>SUMIF('5'!$A$3:$A$500,'TOTAL FEED'!$J171,'5'!$P$3:$P$1000)</f>
        <v>0</v>
      </c>
      <c r="Q171" s="205">
        <f>SUMIF('6'!$A$3:$A$500,'TOTAL FEED'!$J171,'6'!$P$3:$P$1000)</f>
        <v>7025</v>
      </c>
      <c r="R171" s="205">
        <f>SUMIF('7'!$A$3:$A$500,'TOTAL FEED'!$J171,'7'!$P$3:$P$1000)</f>
        <v>0</v>
      </c>
      <c r="S171" s="205">
        <f>SUMIF('8'!$A$3:$A$500,'TOTAL FEED'!$J171,'8'!$P$3:$P$1000)</f>
        <v>0</v>
      </c>
      <c r="T171" s="205">
        <f>SUMIF('9'!$A$3:$A$500,'TOTAL FEED'!$J171,'9'!$P$3:$P$1000)</f>
        <v>6250</v>
      </c>
      <c r="U171" s="258">
        <f>SUMIF('10'!$A$3:$A$500,'TOTAL FEED'!$J171,'10'!$P$3:$P$1000)</f>
        <v>0</v>
      </c>
      <c r="V171" s="205">
        <f>SUMIF('11'!$A$3:$A$500,'TOTAL FEED'!$J171,'11'!$P$3:$P$1000)</f>
        <v>0</v>
      </c>
      <c r="W171" s="205">
        <f>SUMIF('12'!$A$3:$A$500,'TOTAL FEED'!$J171,'12'!$P$3:$P$1000)</f>
        <v>0</v>
      </c>
      <c r="X171" s="205">
        <f>SUMIF('13'!$A$3:$A$500,'TOTAL FEED'!$J171,'13'!$P$3:$P$1000)</f>
        <v>0</v>
      </c>
      <c r="Y171" s="272">
        <f>SUMIF('14'!$A$3:$A$500,'TOTAL FEED'!$J171,'14'!$P$3:$P$1000)</f>
        <v>0</v>
      </c>
      <c r="Z171" s="205">
        <f>SUMIF('15'!$A$3:$A$500,'TOTAL FEED'!$J171,'15'!$P$3:$P$1000)</f>
        <v>19250</v>
      </c>
      <c r="AA171" s="205">
        <f>SUMIF('16'!$A$3:$A$500,'TOTAL FEED'!$J171,'16'!$P$3:$P$1000)</f>
        <v>2850</v>
      </c>
      <c r="AB171" s="258">
        <f>SUMIF('17'!$A$3:$A$500,'TOTAL FEED'!$J171,'17'!$P$3:$P$1000)</f>
        <v>0</v>
      </c>
      <c r="AC171" s="205">
        <f>SUMIF('18'!$A$3:$A$500,'TOTAL FEED'!$J171,'18'!$P$3:$P$1000)</f>
        <v>0</v>
      </c>
      <c r="AD171" s="205">
        <f>SUMIF('19'!$A$3:$A$500,'TOTAL FEED'!$J171,'19'!$P$3:$P$1000)</f>
        <v>0</v>
      </c>
      <c r="AE171" s="205">
        <f>SUMIF('20'!$A$3:$A$500,'TOTAL FEED'!$J171,'20'!$P$3:$P$1000)</f>
        <v>0</v>
      </c>
      <c r="AF171" s="205">
        <f>SUMIF('21'!$A$3:$A$500,'TOTAL FEED'!$J171,'21'!$P$3:$P$1000)</f>
        <v>0</v>
      </c>
      <c r="AG171" s="205">
        <f>SUMIF('22'!$A$3:$A$500,'TOTAL FEED'!$J171,'22'!$P$3:$P$1000)</f>
        <v>0</v>
      </c>
      <c r="AH171" s="205">
        <f>SUMIF('23'!$A$3:$A$500,'TOTAL FEED'!$J171,'23'!$P$3:$P$1000)</f>
        <v>0</v>
      </c>
      <c r="AI171" s="205">
        <f>SUMIF('24'!$A$3:$A$500,'TOTAL FEED'!$J171,'24'!$P$3:$P$1000)</f>
        <v>0</v>
      </c>
      <c r="AJ171" s="205">
        <f>SUMIF('25'!$A$3:$A$500,'TOTAL FEED'!$J171,'25'!$P$3:$P$1000)</f>
        <v>0</v>
      </c>
      <c r="AK171" s="205">
        <f>SUMIF('26'!$A$3:$A$500,'TOTAL FEED'!$J171,'26'!$P$3:$P$1000)</f>
        <v>0</v>
      </c>
      <c r="AL171" s="205">
        <f>SUMIF('27'!$A$3:$A$500,'TOTAL FEED'!$J171,'27'!$P$3:$P$1000)</f>
        <v>0</v>
      </c>
      <c r="AM171" s="205">
        <f>SUMIF('28'!$A$3:$A$500,'TOTAL FEED'!$J171,'28'!$P$3:$P$1000)</f>
        <v>0</v>
      </c>
      <c r="AN171" s="205">
        <f>SUMIF('29'!$A$3:$A$500,'TOTAL FEED'!$J171,'29'!$P$3:$P$1000)</f>
        <v>0</v>
      </c>
      <c r="AO171" s="205">
        <f>SUMIF('30'!$A$3:$A$500,'TOTAL FEED'!$J171,'30'!$P$3:$P$1000)</f>
        <v>0</v>
      </c>
      <c r="AP171" s="205">
        <f>SUMIF('31'!$A$3:$A$500,'TOTAL FEED'!$J171,'31'!$P$3:$P$1000)</f>
        <v>0</v>
      </c>
      <c r="AQ171" s="50">
        <f t="shared" ref="AQ171" si="65">SUM(L171:AP171)</f>
        <v>35375</v>
      </c>
      <c r="AR171">
        <v>2</v>
      </c>
      <c r="AS171">
        <v>8</v>
      </c>
      <c r="AT171">
        <f>SUMIF('PHAN LOAI'!$Q$5:$Q$410,K171,'PHAN LOAI'!$D$5:$D$410)</f>
        <v>35375</v>
      </c>
      <c r="AU171">
        <f>SUMIF('SAN LUONG'!$AL$4:$AL$311,K171,'SAN LUONG'!$AJ$4:$AJ$311)</f>
        <v>35375</v>
      </c>
      <c r="AV171">
        <f t="shared" ref="AV171" si="66">AT171+AU171</f>
        <v>70750</v>
      </c>
      <c r="AW171">
        <f>IF(COUNTIF('PHAN LOAI'!C:C, E171) &gt; 0, 1, 0)</f>
        <v>1</v>
      </c>
      <c r="AX171">
        <f>IF(COUNTIF('SAN LUONG'!D:D, E171) &gt; 0, 1, 0)</f>
        <v>1</v>
      </c>
    </row>
    <row r="172" spans="2:50" ht="15.75" x14ac:dyDescent="0.25">
      <c r="B172" s="17"/>
      <c r="C172" s="12" t="s">
        <v>342</v>
      </c>
      <c r="D172" s="12" t="s">
        <v>342</v>
      </c>
      <c r="E172" s="109">
        <v>113601</v>
      </c>
      <c r="F172" s="7" t="s">
        <v>10</v>
      </c>
      <c r="G172" s="110">
        <v>25</v>
      </c>
      <c r="H172" s="111" t="s">
        <v>342</v>
      </c>
      <c r="I172" s="9"/>
      <c r="J172" s="15" t="str">
        <f t="shared" si="44"/>
        <v>GT12A25</v>
      </c>
      <c r="K172" s="15" t="str">
        <f t="shared" si="45"/>
        <v>GT12A113601</v>
      </c>
      <c r="L172" s="205">
        <f>SUMIF('1'!$A$3:$A$500,'TOTAL FEED'!$J172,'1'!$P$3:$P$1000)</f>
        <v>0</v>
      </c>
      <c r="M172" s="205">
        <f>SUMIF('2'!$A$3:$A$500,'TOTAL FEED'!$J172,'2'!$P$3:$P$1000)</f>
        <v>0</v>
      </c>
      <c r="N172" s="258">
        <f>SUMIF('3'!$A$3:$A$500,'TOTAL FEED'!$J172,'3'!$P$3:$P$1000)</f>
        <v>0</v>
      </c>
      <c r="O172" s="205">
        <f>SUMIF('4'!$A$3:$A$500,'TOTAL FEED'!$J172,'4'!$P$3:$P$1000)</f>
        <v>0</v>
      </c>
      <c r="P172" s="205">
        <f>SUMIF('5'!$A$3:$A$500,'TOTAL FEED'!$J172,'5'!$P$3:$P$1000)</f>
        <v>0</v>
      </c>
      <c r="Q172" s="205">
        <f>SUMIF('6'!$A$3:$A$500,'TOTAL FEED'!$J172,'6'!$P$3:$P$1000)</f>
        <v>0</v>
      </c>
      <c r="R172" s="205">
        <f>SUMIF('7'!$A$3:$A$500,'TOTAL FEED'!$J172,'7'!$P$3:$P$1000)</f>
        <v>0</v>
      </c>
      <c r="S172" s="205">
        <f>SUMIF('8'!$A$3:$A$500,'TOTAL FEED'!$J172,'8'!$P$3:$P$1000)</f>
        <v>0</v>
      </c>
      <c r="T172" s="205">
        <f>SUMIF('9'!$A$3:$A$500,'TOTAL FEED'!$J172,'9'!$P$3:$P$1000)</f>
        <v>0</v>
      </c>
      <c r="U172" s="205">
        <f>SUMIF('10'!$A$3:$A$500,'TOTAL FEED'!$J172,'10'!$P$3:$P$1000)</f>
        <v>0</v>
      </c>
      <c r="V172" s="205">
        <f>SUMIF('11'!$A$3:$A$500,'TOTAL FEED'!$J172,'11'!$P$3:$P$1000)</f>
        <v>0</v>
      </c>
      <c r="W172" s="205">
        <f>SUMIF('12'!$A$3:$A$500,'TOTAL FEED'!$J172,'12'!$P$3:$P$1000)</f>
        <v>0</v>
      </c>
      <c r="X172" s="205">
        <f>SUMIF('13'!$A$3:$A$500,'TOTAL FEED'!$J172,'13'!$P$3:$P$1000)</f>
        <v>0</v>
      </c>
      <c r="Y172" s="272">
        <f>SUMIF('14'!$A$3:$A$500,'TOTAL FEED'!$J172,'14'!$P$3:$P$1000)</f>
        <v>0</v>
      </c>
      <c r="Z172" s="205">
        <f>SUMIF('15'!$A$3:$A$500,'TOTAL FEED'!$J172,'15'!$P$3:$P$1000)</f>
        <v>0</v>
      </c>
      <c r="AA172" s="205">
        <f>SUMIF('16'!$A$3:$A$500,'TOTAL FEED'!$J172,'16'!$P$3:$P$1000)</f>
        <v>0</v>
      </c>
      <c r="AB172" s="205">
        <f>SUMIF('17'!$A$3:$A$500,'TOTAL FEED'!$J172,'17'!$P$3:$P$1000)</f>
        <v>0</v>
      </c>
      <c r="AC172" s="205">
        <f>SUMIF('18'!$A$3:$A$500,'TOTAL FEED'!$J172,'18'!$P$3:$P$1000)</f>
        <v>0</v>
      </c>
      <c r="AD172" s="205">
        <f>SUMIF('19'!$A$3:$A$500,'TOTAL FEED'!$J172,'19'!$P$3:$P$1000)</f>
        <v>0</v>
      </c>
      <c r="AE172" s="205">
        <f>SUMIF('20'!$A$3:$A$500,'TOTAL FEED'!$J172,'20'!$P$3:$P$1000)</f>
        <v>0</v>
      </c>
      <c r="AF172" s="205">
        <f>SUMIF('21'!$A$3:$A$500,'TOTAL FEED'!$J172,'21'!$P$3:$P$1000)</f>
        <v>0</v>
      </c>
      <c r="AG172" s="205">
        <f>SUMIF('22'!$A$3:$A$500,'TOTAL FEED'!$J172,'22'!$P$3:$P$1000)</f>
        <v>0</v>
      </c>
      <c r="AH172" s="205">
        <f>SUMIF('23'!$A$3:$A$500,'TOTAL FEED'!$J172,'23'!$P$3:$P$1000)</f>
        <v>0</v>
      </c>
      <c r="AI172" s="205">
        <f>SUMIF('24'!$A$3:$A$500,'TOTAL FEED'!$J172,'24'!$P$3:$P$1000)</f>
        <v>0</v>
      </c>
      <c r="AJ172" s="205">
        <f>SUMIF('25'!$A$3:$A$500,'TOTAL FEED'!$J172,'25'!$P$3:$P$1000)</f>
        <v>0</v>
      </c>
      <c r="AK172" s="205">
        <f>SUMIF('26'!$A$3:$A$500,'TOTAL FEED'!$J172,'26'!$P$3:$P$1000)</f>
        <v>0</v>
      </c>
      <c r="AL172" s="205">
        <f>SUMIF('27'!$A$3:$A$500,'TOTAL FEED'!$J172,'27'!$P$3:$P$1000)</f>
        <v>0</v>
      </c>
      <c r="AM172" s="205">
        <f>SUMIF('28'!$A$3:$A$500,'TOTAL FEED'!$J172,'28'!$P$3:$P$1000)</f>
        <v>0</v>
      </c>
      <c r="AN172" s="205">
        <f>SUMIF('29'!$A$3:$A$500,'TOTAL FEED'!$J172,'29'!$P$3:$P$1000)</f>
        <v>0</v>
      </c>
      <c r="AO172" s="205">
        <f>SUMIF('30'!$A$3:$A$500,'TOTAL FEED'!$J172,'30'!$P$3:$P$1000)</f>
        <v>0</v>
      </c>
      <c r="AP172" s="205">
        <f>SUMIF('31'!$A$3:$A$500,'TOTAL FEED'!$J172,'31'!$P$3:$P$1000)</f>
        <v>0</v>
      </c>
      <c r="AQ172" s="50">
        <f t="shared" si="42"/>
        <v>0</v>
      </c>
      <c r="AS172">
        <v>8</v>
      </c>
      <c r="AT172">
        <f>SUMIF('PHAN LOAI'!$Q$5:$Q$410,K172,'PHAN LOAI'!$D$5:$D$410)</f>
        <v>0</v>
      </c>
      <c r="AU172">
        <f>SUMIF('SAN LUONG'!$AL$4:$AL$311,K172,'SAN LUONG'!$AJ$4:$AJ$311)</f>
        <v>0</v>
      </c>
      <c r="AV172">
        <f t="shared" si="43"/>
        <v>0</v>
      </c>
      <c r="AW172">
        <f>IF(COUNTIF('PHAN LOAI'!C:C, E172) &gt; 0, 1, 0)</f>
        <v>1</v>
      </c>
      <c r="AX172">
        <f>IF(COUNTIF('SAN LUONG'!D:D, E172) &gt; 0, 1, 0)</f>
        <v>1</v>
      </c>
    </row>
    <row r="173" spans="2:50" ht="15.75" x14ac:dyDescent="0.25">
      <c r="B173" s="17"/>
      <c r="C173" s="12" t="s">
        <v>603</v>
      </c>
      <c r="D173" s="12" t="s">
        <v>603</v>
      </c>
      <c r="E173" s="109">
        <v>113301</v>
      </c>
      <c r="F173" s="7" t="s">
        <v>10</v>
      </c>
      <c r="G173" s="110">
        <v>25</v>
      </c>
      <c r="H173" s="111" t="s">
        <v>603</v>
      </c>
      <c r="I173" s="9"/>
      <c r="J173" s="15" t="str">
        <f t="shared" ref="J173" si="67">CONCATENATE(H173,I173,G173)</f>
        <v>GT12AS25</v>
      </c>
      <c r="K173" s="15" t="str">
        <f t="shared" ref="K173" si="68">CONCATENATE(C173,E173)</f>
        <v>GT12AS113301</v>
      </c>
      <c r="L173" s="205">
        <f>SUMIF('1'!$A$3:$A$500,'TOTAL FEED'!$J173,'1'!$P$3:$P$1000)</f>
        <v>0</v>
      </c>
      <c r="M173" s="205">
        <f>SUMIF('2'!$A$3:$A$500,'TOTAL FEED'!$J173,'2'!$P$3:$P$1000)</f>
        <v>0</v>
      </c>
      <c r="N173" s="258">
        <f>SUMIF('3'!$A$3:$A$500,'TOTAL FEED'!$J173,'3'!$P$3:$P$1000)</f>
        <v>0</v>
      </c>
      <c r="O173" s="205">
        <f>SUMIF('4'!$A$3:$A$500,'TOTAL FEED'!$J173,'4'!$P$3:$P$1000)</f>
        <v>0</v>
      </c>
      <c r="P173" s="205">
        <f>SUMIF('5'!$A$3:$A$500,'TOTAL FEED'!$J173,'5'!$P$3:$P$1000)</f>
        <v>0</v>
      </c>
      <c r="Q173" s="205">
        <f>SUMIF('6'!$A$3:$A$500,'TOTAL FEED'!$J173,'6'!$P$3:$P$1000)</f>
        <v>5925</v>
      </c>
      <c r="R173" s="205">
        <f>SUMIF('7'!$A$3:$A$500,'TOTAL FEED'!$J173,'7'!$P$3:$P$1000)</f>
        <v>0</v>
      </c>
      <c r="S173" s="205">
        <f>SUMIF('8'!$A$3:$A$500,'TOTAL FEED'!$J173,'8'!$P$3:$P$1000)</f>
        <v>0</v>
      </c>
      <c r="T173" s="205">
        <f>SUMIF('9'!$A$3:$A$500,'TOTAL FEED'!$J173,'9'!$P$3:$P$1000)</f>
        <v>0</v>
      </c>
      <c r="U173" s="205">
        <f>SUMIF('10'!$A$3:$A$500,'TOTAL FEED'!$J173,'10'!$P$3:$P$1000)</f>
        <v>0</v>
      </c>
      <c r="V173" s="205">
        <f>SUMIF('11'!$A$3:$A$500,'TOTAL FEED'!$J173,'11'!$P$3:$P$1000)</f>
        <v>0</v>
      </c>
      <c r="W173" s="205">
        <f>SUMIF('12'!$A$3:$A$500,'TOTAL FEED'!$J173,'12'!$P$3:$P$1000)</f>
        <v>0</v>
      </c>
      <c r="X173" s="205">
        <f>SUMIF('13'!$A$3:$A$500,'TOTAL FEED'!$J173,'13'!$P$3:$P$1000)</f>
        <v>0</v>
      </c>
      <c r="Y173" s="272">
        <f>SUMIF('14'!$A$3:$A$500,'TOTAL FEED'!$J173,'14'!$P$3:$P$1000)</f>
        <v>0</v>
      </c>
      <c r="Z173" s="205">
        <f>SUMIF('15'!$A$3:$A$500,'TOTAL FEED'!$J173,'15'!$P$3:$P$1000)</f>
        <v>0</v>
      </c>
      <c r="AA173" s="205">
        <f>SUMIF('16'!$A$3:$A$500,'TOTAL FEED'!$J173,'16'!$P$3:$P$1000)</f>
        <v>0</v>
      </c>
      <c r="AB173" s="205">
        <f>SUMIF('17'!$A$3:$A$500,'TOTAL FEED'!$J173,'17'!$P$3:$P$1000)</f>
        <v>0</v>
      </c>
      <c r="AC173" s="205">
        <f>SUMIF('18'!$A$3:$A$500,'TOTAL FEED'!$J173,'18'!$P$3:$P$1000)</f>
        <v>0</v>
      </c>
      <c r="AD173" s="205">
        <f>SUMIF('19'!$A$3:$A$500,'TOTAL FEED'!$J173,'19'!$P$3:$P$1000)</f>
        <v>0</v>
      </c>
      <c r="AE173" s="205">
        <f>SUMIF('20'!$A$3:$A$500,'TOTAL FEED'!$J173,'20'!$P$3:$P$1000)</f>
        <v>0</v>
      </c>
      <c r="AF173" s="205">
        <f>SUMIF('21'!$A$3:$A$500,'TOTAL FEED'!$J173,'21'!$P$3:$P$1000)</f>
        <v>0</v>
      </c>
      <c r="AG173" s="205">
        <f>SUMIF('22'!$A$3:$A$500,'TOTAL FEED'!$J173,'22'!$P$3:$P$1000)</f>
        <v>0</v>
      </c>
      <c r="AH173" s="205">
        <f>SUMIF('23'!$A$3:$A$500,'TOTAL FEED'!$J173,'23'!$P$3:$P$1000)</f>
        <v>0</v>
      </c>
      <c r="AI173" s="205">
        <f>SUMIF('24'!$A$3:$A$500,'TOTAL FEED'!$J173,'24'!$P$3:$P$1000)</f>
        <v>0</v>
      </c>
      <c r="AJ173" s="205">
        <f>SUMIF('25'!$A$3:$A$500,'TOTAL FEED'!$J173,'25'!$P$3:$P$1000)</f>
        <v>0</v>
      </c>
      <c r="AK173" s="205">
        <f>SUMIF('26'!$A$3:$A$500,'TOTAL FEED'!$J173,'26'!$P$3:$P$1000)</f>
        <v>0</v>
      </c>
      <c r="AL173" s="205">
        <f>SUMIF('27'!$A$3:$A$500,'TOTAL FEED'!$J173,'27'!$P$3:$P$1000)</f>
        <v>0</v>
      </c>
      <c r="AM173" s="205">
        <f>SUMIF('28'!$A$3:$A$500,'TOTAL FEED'!$J173,'28'!$P$3:$P$1000)</f>
        <v>0</v>
      </c>
      <c r="AN173" s="205">
        <f>SUMIF('29'!$A$3:$A$500,'TOTAL FEED'!$J173,'29'!$P$3:$P$1000)</f>
        <v>0</v>
      </c>
      <c r="AO173" s="205">
        <f>SUMIF('30'!$A$3:$A$500,'TOTAL FEED'!$J173,'30'!$P$3:$P$1000)</f>
        <v>0</v>
      </c>
      <c r="AP173" s="205">
        <f>SUMIF('31'!$A$3:$A$500,'TOTAL FEED'!$J173,'31'!$P$3:$P$1000)</f>
        <v>0</v>
      </c>
      <c r="AQ173" s="50">
        <f t="shared" ref="AQ173" si="69">SUM(L173:AP173)</f>
        <v>5925</v>
      </c>
      <c r="AR173">
        <v>2</v>
      </c>
      <c r="AS173">
        <v>8</v>
      </c>
      <c r="AT173">
        <f>SUMIF('PHAN LOAI'!$Q$5:$Q$410,K173,'PHAN LOAI'!$D$5:$D$410)</f>
        <v>5925</v>
      </c>
      <c r="AU173">
        <f>SUMIF('SAN LUONG'!$AL$4:$AL$311,K173,'SAN LUONG'!$AJ$4:$AJ$311)</f>
        <v>0</v>
      </c>
      <c r="AV173">
        <f t="shared" ref="AV173" si="70">AT173+AU173</f>
        <v>5925</v>
      </c>
      <c r="AW173">
        <f>IF(COUNTIF('PHAN LOAI'!C:C, E173) &gt; 0, 1, 0)</f>
        <v>1</v>
      </c>
      <c r="AX173">
        <f>IF(COUNTIF('SAN LUONG'!D:D, E173) &gt; 0, 1, 0)</f>
        <v>1</v>
      </c>
    </row>
    <row r="174" spans="2:50" ht="15.75" x14ac:dyDescent="0.25">
      <c r="B174" s="17"/>
      <c r="C174" s="12" t="s">
        <v>343</v>
      </c>
      <c r="D174" s="12" t="s">
        <v>343</v>
      </c>
      <c r="E174" s="109" t="s">
        <v>344</v>
      </c>
      <c r="F174" s="7">
        <v>2.5</v>
      </c>
      <c r="G174" s="110">
        <v>25</v>
      </c>
      <c r="H174" s="111" t="s">
        <v>343</v>
      </c>
      <c r="I174" s="9"/>
      <c r="J174" s="15" t="str">
        <f t="shared" si="44"/>
        <v>GT12B25</v>
      </c>
      <c r="K174" s="15" t="str">
        <f t="shared" si="45"/>
        <v>GT12B114601B</v>
      </c>
      <c r="L174" s="205">
        <f>SUMIF('1'!$A$3:$A$500,'TOTAL FEED'!$J174,'1'!$P$3:$P$1000)</f>
        <v>0</v>
      </c>
      <c r="M174" s="205">
        <f>SUMIF('2'!$A$3:$A$500,'TOTAL FEED'!$J174,'2'!$P$3:$P$1000)</f>
        <v>0</v>
      </c>
      <c r="N174" s="258">
        <f>SUMIF('3'!$A$3:$A$500,'TOTAL FEED'!$J174,'3'!$P$3:$P$1000)</f>
        <v>6900</v>
      </c>
      <c r="O174" s="205">
        <f>SUMIF('4'!$A$3:$A$500,'TOTAL FEED'!$J174,'4'!$P$3:$P$1000)</f>
        <v>0</v>
      </c>
      <c r="P174" s="205">
        <f>SUMIF('5'!$A$3:$A$500,'TOTAL FEED'!$J174,'5'!$P$3:$P$1000)</f>
        <v>0</v>
      </c>
      <c r="Q174" s="205">
        <f>SUMIF('6'!$A$3:$A$500,'TOTAL FEED'!$J174,'6'!$P$3:$P$1000)</f>
        <v>0</v>
      </c>
      <c r="R174" s="205">
        <f>SUMIF('7'!$A$3:$A$500,'TOTAL FEED'!$J174,'7'!$P$3:$P$1000)</f>
        <v>0</v>
      </c>
      <c r="S174" s="205">
        <f>SUMIF('8'!$A$3:$A$500,'TOTAL FEED'!$J174,'8'!$P$3:$P$1000)</f>
        <v>0</v>
      </c>
      <c r="T174" s="205">
        <f>SUMIF('9'!$A$3:$A$500,'TOTAL FEED'!$J174,'9'!$P$3:$P$1000)</f>
        <v>0</v>
      </c>
      <c r="U174" s="258">
        <f>SUMIF('10'!$A$3:$A$500,'TOTAL FEED'!$J174,'10'!$P$3:$P$1000)</f>
        <v>0</v>
      </c>
      <c r="V174" s="205">
        <f>SUMIF('11'!$A$3:$A$500,'TOTAL FEED'!$J174,'11'!$P$3:$P$1000)</f>
        <v>0</v>
      </c>
      <c r="W174" s="205">
        <f>SUMIF('12'!$A$3:$A$500,'TOTAL FEED'!$J174,'12'!$P$3:$P$1000)</f>
        <v>0</v>
      </c>
      <c r="X174" s="205">
        <f>SUMIF('13'!$A$3:$A$500,'TOTAL FEED'!$J174,'13'!$P$3:$P$1000)</f>
        <v>0</v>
      </c>
      <c r="Y174" s="272">
        <f>SUMIF('14'!$A$3:$A$500,'TOTAL FEED'!$J174,'14'!$P$3:$P$1000)</f>
        <v>0</v>
      </c>
      <c r="Z174" s="205">
        <f>SUMIF('15'!$A$3:$A$500,'TOTAL FEED'!$J174,'15'!$P$3:$P$1000)</f>
        <v>0</v>
      </c>
      <c r="AA174" s="205">
        <f>SUMIF('16'!$A$3:$A$500,'TOTAL FEED'!$J174,'16'!$P$3:$P$1000)</f>
        <v>0</v>
      </c>
      <c r="AB174" s="258">
        <f>SUMIF('17'!$A$3:$A$500,'TOTAL FEED'!$J174,'17'!$P$3:$P$1000)</f>
        <v>0</v>
      </c>
      <c r="AC174" s="205">
        <f>SUMIF('18'!$A$3:$A$500,'TOTAL FEED'!$J174,'18'!$P$3:$P$1000)</f>
        <v>0</v>
      </c>
      <c r="AD174" s="205">
        <f>SUMIF('19'!$A$3:$A$500,'TOTAL FEED'!$J174,'19'!$P$3:$P$1000)</f>
        <v>0</v>
      </c>
      <c r="AE174" s="205">
        <f>SUMIF('20'!$A$3:$A$500,'TOTAL FEED'!$J174,'20'!$P$3:$P$1000)</f>
        <v>0</v>
      </c>
      <c r="AF174" s="205">
        <f>SUMIF('21'!$A$3:$A$500,'TOTAL FEED'!$J174,'21'!$P$3:$P$1000)</f>
        <v>0</v>
      </c>
      <c r="AG174" s="205">
        <f>SUMIF('22'!$A$3:$A$500,'TOTAL FEED'!$J174,'22'!$P$3:$P$1000)</f>
        <v>0</v>
      </c>
      <c r="AH174" s="205">
        <f>SUMIF('23'!$A$3:$A$500,'TOTAL FEED'!$J174,'23'!$P$3:$P$1000)</f>
        <v>0</v>
      </c>
      <c r="AI174" s="205">
        <f>SUMIF('24'!$A$3:$A$500,'TOTAL FEED'!$J174,'24'!$P$3:$P$1000)</f>
        <v>0</v>
      </c>
      <c r="AJ174" s="205">
        <f>SUMIF('25'!$A$3:$A$500,'TOTAL FEED'!$J174,'25'!$P$3:$P$1000)</f>
        <v>0</v>
      </c>
      <c r="AK174" s="205">
        <f>SUMIF('26'!$A$3:$A$500,'TOTAL FEED'!$J174,'26'!$P$3:$P$1000)</f>
        <v>0</v>
      </c>
      <c r="AL174" s="205">
        <f>SUMIF('27'!$A$3:$A$500,'TOTAL FEED'!$J174,'27'!$P$3:$P$1000)</f>
        <v>0</v>
      </c>
      <c r="AM174" s="205">
        <f>SUMIF('28'!$A$3:$A$500,'TOTAL FEED'!$J174,'28'!$P$3:$P$1000)</f>
        <v>0</v>
      </c>
      <c r="AN174" s="205">
        <f>SUMIF('29'!$A$3:$A$500,'TOTAL FEED'!$J174,'29'!$P$3:$P$1000)</f>
        <v>0</v>
      </c>
      <c r="AO174" s="205">
        <f>SUMIF('30'!$A$3:$A$500,'TOTAL FEED'!$J174,'30'!$P$3:$P$1000)</f>
        <v>0</v>
      </c>
      <c r="AP174" s="205">
        <f>SUMIF('31'!$A$3:$A$500,'TOTAL FEED'!$J174,'31'!$P$3:$P$1000)</f>
        <v>0</v>
      </c>
      <c r="AQ174" s="50">
        <f t="shared" si="42"/>
        <v>6900</v>
      </c>
      <c r="AR174">
        <v>2</v>
      </c>
      <c r="AS174">
        <v>8</v>
      </c>
      <c r="AT174">
        <f>SUMIF('PHAN LOAI'!$Q$5:$Q$410,K174,'PHAN LOAI'!$D$5:$D$410)</f>
        <v>6900</v>
      </c>
      <c r="AU174">
        <f>SUMIF('SAN LUONG'!$AL$4:$AL$311,K174,'SAN LUONG'!$AJ$4:$AJ$311)</f>
        <v>6900</v>
      </c>
      <c r="AV174">
        <f t="shared" si="43"/>
        <v>13800</v>
      </c>
      <c r="AW174">
        <f>IF(COUNTIF('PHAN LOAI'!C:C, E174) &gt; 0, 1, 0)</f>
        <v>1</v>
      </c>
      <c r="AX174">
        <f>IF(COUNTIF('SAN LUONG'!D:D, E174) &gt; 0, 1, 0)</f>
        <v>1</v>
      </c>
    </row>
    <row r="175" spans="2:50" ht="15.75" x14ac:dyDescent="0.25">
      <c r="B175" s="17"/>
      <c r="C175" s="12" t="s">
        <v>618</v>
      </c>
      <c r="D175" s="12" t="s">
        <v>618</v>
      </c>
      <c r="E175" s="109" t="s">
        <v>619</v>
      </c>
      <c r="F175" s="7">
        <v>2.5</v>
      </c>
      <c r="G175" s="110">
        <v>25</v>
      </c>
      <c r="H175" s="111" t="s">
        <v>618</v>
      </c>
      <c r="I175" s="9"/>
      <c r="J175" s="15" t="str">
        <f t="shared" ref="J175" si="71">CONCATENATE(H175,I175,G175)</f>
        <v>GT12BS25</v>
      </c>
      <c r="K175" s="15" t="str">
        <f t="shared" ref="K175" si="72">CONCATENATE(C175,E175)</f>
        <v>GT12BS114601BS</v>
      </c>
      <c r="L175" s="205">
        <f>SUMIF('1'!$A$3:$A$500,'TOTAL FEED'!$J175,'1'!$P$3:$P$1000)</f>
        <v>0</v>
      </c>
      <c r="M175" s="205">
        <f>SUMIF('2'!$A$3:$A$500,'TOTAL FEED'!$J175,'2'!$P$3:$P$1000)</f>
        <v>0</v>
      </c>
      <c r="N175" s="258">
        <f>SUMIF('3'!$A$3:$A$500,'TOTAL FEED'!$J175,'3'!$P$3:$P$1000)</f>
        <v>15925</v>
      </c>
      <c r="O175" s="205">
        <f>SUMIF('4'!$A$3:$A$500,'TOTAL FEED'!$J175,'4'!$P$3:$P$1000)</f>
        <v>0</v>
      </c>
      <c r="P175" s="205">
        <f>SUMIF('5'!$A$3:$A$500,'TOTAL FEED'!$J175,'5'!$P$3:$P$1000)</f>
        <v>0</v>
      </c>
      <c r="Q175" s="205">
        <f>SUMIF('6'!$A$3:$A$500,'TOTAL FEED'!$J175,'6'!$P$3:$P$1000)</f>
        <v>0</v>
      </c>
      <c r="R175" s="205">
        <f>SUMIF('7'!$A$3:$A$500,'TOTAL FEED'!$J175,'7'!$P$3:$P$1000)</f>
        <v>0</v>
      </c>
      <c r="S175" s="205">
        <f>SUMIF('8'!$A$3:$A$500,'TOTAL FEED'!$J175,'8'!$P$3:$P$1000)</f>
        <v>0</v>
      </c>
      <c r="T175" s="205">
        <f>SUMIF('9'!$A$3:$A$500,'TOTAL FEED'!$J175,'9'!$P$3:$P$1000)</f>
        <v>0</v>
      </c>
      <c r="U175" s="258">
        <f>SUMIF('10'!$A$3:$A$500,'TOTAL FEED'!$J175,'10'!$P$3:$P$1000)</f>
        <v>0</v>
      </c>
      <c r="V175" s="205">
        <f>SUMIF('11'!$A$3:$A$500,'TOTAL FEED'!$J175,'11'!$P$3:$P$1000)</f>
        <v>0</v>
      </c>
      <c r="W175" s="205">
        <f>SUMIF('12'!$A$3:$A$500,'TOTAL FEED'!$J175,'12'!$P$3:$P$1000)</f>
        <v>15150</v>
      </c>
      <c r="X175" s="205">
        <f>SUMIF('13'!$A$3:$A$500,'TOTAL FEED'!$J175,'13'!$P$3:$P$1000)</f>
        <v>0</v>
      </c>
      <c r="Y175" s="272">
        <f>SUMIF('14'!$A$3:$A$500,'TOTAL FEED'!$J175,'14'!$P$3:$P$1000)</f>
        <v>0</v>
      </c>
      <c r="Z175" s="205">
        <f>SUMIF('15'!$A$3:$A$500,'TOTAL FEED'!$J175,'15'!$P$3:$P$1000)</f>
        <v>0</v>
      </c>
      <c r="AA175" s="205">
        <f>SUMIF('16'!$A$3:$A$500,'TOTAL FEED'!$J175,'16'!$P$3:$P$1000)</f>
        <v>0</v>
      </c>
      <c r="AB175" s="258">
        <f>SUMIF('17'!$A$3:$A$500,'TOTAL FEED'!$J175,'17'!$P$3:$P$1000)</f>
        <v>0</v>
      </c>
      <c r="AC175" s="205">
        <f>SUMIF('18'!$A$3:$A$500,'TOTAL FEED'!$J175,'18'!$P$3:$P$1000)</f>
        <v>0</v>
      </c>
      <c r="AD175" s="205">
        <f>SUMIF('19'!$A$3:$A$500,'TOTAL FEED'!$J175,'19'!$P$3:$P$1000)</f>
        <v>0</v>
      </c>
      <c r="AE175" s="205">
        <f>SUMIF('20'!$A$3:$A$500,'TOTAL FEED'!$J175,'20'!$P$3:$P$1000)</f>
        <v>0</v>
      </c>
      <c r="AF175" s="205">
        <f>SUMIF('21'!$A$3:$A$500,'TOTAL FEED'!$J175,'21'!$P$3:$P$1000)</f>
        <v>0</v>
      </c>
      <c r="AG175" s="205">
        <f>SUMIF('22'!$A$3:$A$500,'TOTAL FEED'!$J175,'22'!$P$3:$P$1000)</f>
        <v>0</v>
      </c>
      <c r="AH175" s="205">
        <f>SUMIF('23'!$A$3:$A$500,'TOTAL FEED'!$J175,'23'!$P$3:$P$1000)</f>
        <v>0</v>
      </c>
      <c r="AI175" s="205">
        <f>SUMIF('24'!$A$3:$A$500,'TOTAL FEED'!$J175,'24'!$P$3:$P$1000)</f>
        <v>0</v>
      </c>
      <c r="AJ175" s="205">
        <f>SUMIF('25'!$A$3:$A$500,'TOTAL FEED'!$J175,'25'!$P$3:$P$1000)</f>
        <v>0</v>
      </c>
      <c r="AK175" s="205">
        <f>SUMIF('26'!$A$3:$A$500,'TOTAL FEED'!$J175,'26'!$P$3:$P$1000)</f>
        <v>0</v>
      </c>
      <c r="AL175" s="205">
        <f>SUMIF('27'!$A$3:$A$500,'TOTAL FEED'!$J175,'27'!$P$3:$P$1000)</f>
        <v>0</v>
      </c>
      <c r="AM175" s="205">
        <f>SUMIF('28'!$A$3:$A$500,'TOTAL FEED'!$J175,'28'!$P$3:$P$1000)</f>
        <v>0</v>
      </c>
      <c r="AN175" s="205">
        <f>SUMIF('29'!$A$3:$A$500,'TOTAL FEED'!$J175,'29'!$P$3:$P$1000)</f>
        <v>0</v>
      </c>
      <c r="AO175" s="205">
        <f>SUMIF('30'!$A$3:$A$500,'TOTAL FEED'!$J175,'30'!$P$3:$P$1000)</f>
        <v>0</v>
      </c>
      <c r="AP175" s="205">
        <f>SUMIF('31'!$A$3:$A$500,'TOTAL FEED'!$J175,'31'!$P$3:$P$1000)</f>
        <v>0</v>
      </c>
      <c r="AQ175" s="50">
        <f t="shared" ref="AQ175" si="73">SUM(L175:AP175)</f>
        <v>31075</v>
      </c>
      <c r="AR175">
        <v>2</v>
      </c>
      <c r="AS175">
        <v>8</v>
      </c>
      <c r="AT175">
        <f>SUMIF('PHAN LOAI'!$Q$5:$Q$410,K175,'PHAN LOAI'!$D$5:$D$410)</f>
        <v>31075</v>
      </c>
      <c r="AU175">
        <f>SUMIF('SAN LUONG'!$AL$4:$AL$311,K175,'SAN LUONG'!$AJ$4:$AJ$311)</f>
        <v>31075</v>
      </c>
      <c r="AV175">
        <f t="shared" ref="AV175" si="74">AT175+AU175</f>
        <v>62150</v>
      </c>
      <c r="AW175">
        <f>IF(COUNTIF('PHAN LOAI'!C:C, E175) &gt; 0, 1, 0)</f>
        <v>1</v>
      </c>
      <c r="AX175">
        <f>IF(COUNTIF('SAN LUONG'!D:D, E175) &gt; 0, 1, 0)</f>
        <v>1</v>
      </c>
    </row>
    <row r="176" spans="2:50" ht="15.75" x14ac:dyDescent="0.25">
      <c r="B176" s="17"/>
      <c r="C176" s="12" t="s">
        <v>654</v>
      </c>
      <c r="D176" s="12" t="s">
        <v>654</v>
      </c>
      <c r="E176" s="109" t="s">
        <v>655</v>
      </c>
      <c r="F176" s="7">
        <v>2.5</v>
      </c>
      <c r="G176" s="110">
        <v>25</v>
      </c>
      <c r="H176" s="111" t="s">
        <v>654</v>
      </c>
      <c r="I176" s="9"/>
      <c r="J176" s="15" t="str">
        <f t="shared" ref="J176" si="75">CONCATENATE(H176,I176,G176)</f>
        <v>GT12BSP25</v>
      </c>
      <c r="K176" s="15" t="str">
        <f t="shared" ref="K176" si="76">CONCATENATE(C176,E176)</f>
        <v>GT12BSP114708B</v>
      </c>
      <c r="L176" s="205">
        <f>SUMIF('1'!$A$3:$A$500,'TOTAL FEED'!$J176,'1'!$P$3:$P$1000)</f>
        <v>0</v>
      </c>
      <c r="M176" s="205">
        <f>SUMIF('2'!$A$3:$A$500,'TOTAL FEED'!$J176,'2'!$P$3:$P$1000)</f>
        <v>0</v>
      </c>
      <c r="N176" s="258">
        <f>SUMIF('3'!$A$3:$A$500,'TOTAL FEED'!$J176,'3'!$P$3:$P$1000)</f>
        <v>0</v>
      </c>
      <c r="O176" s="205">
        <f>SUMIF('4'!$A$3:$A$500,'TOTAL FEED'!$J176,'4'!$P$3:$P$1000)</f>
        <v>0</v>
      </c>
      <c r="P176" s="205">
        <f>SUMIF('5'!$A$3:$A$500,'TOTAL FEED'!$J176,'5'!$P$3:$P$1000)</f>
        <v>0</v>
      </c>
      <c r="Q176" s="205">
        <f>SUMIF('6'!$A$3:$A$500,'TOTAL FEED'!$J176,'6'!$P$3:$P$1000)</f>
        <v>0</v>
      </c>
      <c r="R176" s="205">
        <f>SUMIF('7'!$A$3:$A$500,'TOTAL FEED'!$J176,'7'!$P$3:$P$1000)</f>
        <v>0</v>
      </c>
      <c r="S176" s="205">
        <f>SUMIF('8'!$A$3:$A$500,'TOTAL FEED'!$J176,'8'!$P$3:$P$1000)</f>
        <v>0</v>
      </c>
      <c r="T176" s="205">
        <f>SUMIF('9'!$A$3:$A$500,'TOTAL FEED'!$J176,'9'!$P$3:$P$1000)</f>
        <v>0</v>
      </c>
      <c r="U176" s="258">
        <f>SUMIF('10'!$A$3:$A$500,'TOTAL FEED'!$J176,'10'!$P$3:$P$1000)</f>
        <v>0</v>
      </c>
      <c r="V176" s="205">
        <f>SUMIF('11'!$A$3:$A$500,'TOTAL FEED'!$J176,'11'!$P$3:$P$1000)</f>
        <v>0</v>
      </c>
      <c r="W176" s="205">
        <f>SUMIF('12'!$A$3:$A$500,'TOTAL FEED'!$J176,'12'!$P$3:$P$1000)</f>
        <v>0</v>
      </c>
      <c r="X176" s="205">
        <f>SUMIF('13'!$A$3:$A$500,'TOTAL FEED'!$J176,'13'!$P$3:$P$1000)</f>
        <v>0</v>
      </c>
      <c r="Y176" s="272">
        <f>SUMIF('14'!$A$3:$A$500,'TOTAL FEED'!$J176,'14'!$P$3:$P$1000)</f>
        <v>0</v>
      </c>
      <c r="Z176" s="205">
        <f>SUMIF('15'!$A$3:$A$500,'TOTAL FEED'!$J176,'15'!$P$3:$P$1000)</f>
        <v>0</v>
      </c>
      <c r="AA176" s="205">
        <f>SUMIF('16'!$A$3:$A$500,'TOTAL FEED'!$J176,'16'!$P$3:$P$1000)</f>
        <v>0</v>
      </c>
      <c r="AB176" s="258">
        <f>SUMIF('17'!$A$3:$A$500,'TOTAL FEED'!$J176,'17'!$P$3:$P$1000)</f>
        <v>0</v>
      </c>
      <c r="AC176" s="205">
        <f>SUMIF('18'!$A$3:$A$500,'TOTAL FEED'!$J176,'18'!$P$3:$P$1000)</f>
        <v>0</v>
      </c>
      <c r="AD176" s="205">
        <f>SUMIF('19'!$A$3:$A$500,'TOTAL FEED'!$J176,'19'!$P$3:$P$1000)</f>
        <v>0</v>
      </c>
      <c r="AE176" s="205">
        <f>SUMIF('20'!$A$3:$A$500,'TOTAL FEED'!$J176,'20'!$P$3:$P$1000)</f>
        <v>0</v>
      </c>
      <c r="AF176" s="205">
        <f>SUMIF('21'!$A$3:$A$500,'TOTAL FEED'!$J176,'21'!$P$3:$P$1000)</f>
        <v>0</v>
      </c>
      <c r="AG176" s="205">
        <f>SUMIF('22'!$A$3:$A$500,'TOTAL FEED'!$J176,'22'!$P$3:$P$1000)</f>
        <v>0</v>
      </c>
      <c r="AH176" s="205">
        <f>SUMIF('23'!$A$3:$A$500,'TOTAL FEED'!$J176,'23'!$P$3:$P$1000)</f>
        <v>0</v>
      </c>
      <c r="AI176" s="205">
        <f>SUMIF('24'!$A$3:$A$500,'TOTAL FEED'!$J176,'24'!$P$3:$P$1000)</f>
        <v>0</v>
      </c>
      <c r="AJ176" s="205">
        <f>SUMIF('25'!$A$3:$A$500,'TOTAL FEED'!$J176,'25'!$P$3:$P$1000)</f>
        <v>0</v>
      </c>
      <c r="AK176" s="205">
        <f>SUMIF('26'!$A$3:$A$500,'TOTAL FEED'!$J176,'26'!$P$3:$P$1000)</f>
        <v>0</v>
      </c>
      <c r="AL176" s="205">
        <f>SUMIF('27'!$A$3:$A$500,'TOTAL FEED'!$J176,'27'!$P$3:$P$1000)</f>
        <v>0</v>
      </c>
      <c r="AM176" s="205">
        <f>SUMIF('28'!$A$3:$A$500,'TOTAL FEED'!$J176,'28'!$P$3:$P$1000)</f>
        <v>0</v>
      </c>
      <c r="AN176" s="205">
        <f>SUMIF('29'!$A$3:$A$500,'TOTAL FEED'!$J176,'29'!$P$3:$P$1000)</f>
        <v>0</v>
      </c>
      <c r="AO176" s="205">
        <f>SUMIF('30'!$A$3:$A$500,'TOTAL FEED'!$J176,'30'!$P$3:$P$1000)</f>
        <v>0</v>
      </c>
      <c r="AP176" s="205">
        <f>SUMIF('31'!$A$3:$A$500,'TOTAL FEED'!$J176,'31'!$P$3:$P$1000)</f>
        <v>0</v>
      </c>
      <c r="AQ176" s="50">
        <f t="shared" ref="AQ176" si="77">SUM(L176:AP176)</f>
        <v>0</v>
      </c>
      <c r="AR176">
        <v>2</v>
      </c>
      <c r="AS176">
        <v>8</v>
      </c>
      <c r="AT176">
        <f>SUMIF('PHAN LOAI'!$Q$5:$Q$410,K176,'PHAN LOAI'!$D$5:$D$410)</f>
        <v>0</v>
      </c>
      <c r="AU176">
        <f>SUMIF('SAN LUONG'!$AL$4:$AL$311,K176,'SAN LUONG'!$AJ$4:$AJ$311)</f>
        <v>0</v>
      </c>
      <c r="AV176">
        <f t="shared" ref="AV176" si="78">AT176+AU176</f>
        <v>0</v>
      </c>
      <c r="AW176">
        <f>IF(COUNTIF('PHAN LOAI'!C:C, E176) &gt; 0, 1, 0)</f>
        <v>1</v>
      </c>
      <c r="AX176">
        <f>IF(COUNTIF('SAN LUONG'!D:D, E176) &gt; 0, 1, 0)</f>
        <v>1</v>
      </c>
    </row>
    <row r="177" spans="2:50" ht="15.75" x14ac:dyDescent="0.25">
      <c r="B177" s="17"/>
      <c r="C177" s="6" t="s">
        <v>345</v>
      </c>
      <c r="D177" s="6" t="s">
        <v>345</v>
      </c>
      <c r="E177" s="73">
        <v>114601</v>
      </c>
      <c r="F177" s="7">
        <v>3.5</v>
      </c>
      <c r="G177" s="110">
        <v>25</v>
      </c>
      <c r="H177" s="4" t="s">
        <v>345</v>
      </c>
      <c r="I177" s="9"/>
      <c r="J177" s="15" t="str">
        <f t="shared" si="44"/>
        <v>GT1225</v>
      </c>
      <c r="K177" s="15" t="str">
        <f t="shared" si="45"/>
        <v>GT12114601</v>
      </c>
      <c r="L177" s="205">
        <f>SUMIF('1'!$A$3:$A$500,'TOTAL FEED'!$J177,'1'!$P$3:$P$1000)</f>
        <v>0</v>
      </c>
      <c r="M177" s="205">
        <f>SUMIF('2'!$A$3:$A$500,'TOTAL FEED'!$J177,'2'!$P$3:$P$1000)</f>
        <v>0</v>
      </c>
      <c r="N177" s="258">
        <f>SUMIF('3'!$A$3:$A$500,'TOTAL FEED'!$J177,'3'!$P$3:$P$1000)</f>
        <v>16500</v>
      </c>
      <c r="O177" s="205">
        <f>SUMIF('4'!$A$3:$A$500,'TOTAL FEED'!$J177,'4'!$P$3:$P$1000)</f>
        <v>15650</v>
      </c>
      <c r="P177" s="205">
        <f>SUMIF('5'!$A$3:$A$500,'TOTAL FEED'!$J177,'5'!$P$3:$P$1000)</f>
        <v>0</v>
      </c>
      <c r="Q177" s="205">
        <f>SUMIF('6'!$A$3:$A$500,'TOTAL FEED'!$J177,'6'!$P$3:$P$1000)</f>
        <v>0</v>
      </c>
      <c r="R177" s="205">
        <f>SUMIF('7'!$A$3:$A$500,'TOTAL FEED'!$J177,'7'!$P$3:$P$1000)</f>
        <v>0</v>
      </c>
      <c r="S177" s="205">
        <f>SUMIF('8'!$A$3:$A$500,'TOTAL FEED'!$J177,'8'!$P$3:$P$1000)</f>
        <v>0</v>
      </c>
      <c r="T177" s="205">
        <f>SUMIF('9'!$A$3:$A$500,'TOTAL FEED'!$J177,'9'!$P$3:$P$1000)</f>
        <v>0</v>
      </c>
      <c r="U177" s="205">
        <f>SUMIF('10'!$A$3:$A$500,'TOTAL FEED'!$J177,'10'!$P$3:$P$1000)</f>
        <v>0</v>
      </c>
      <c r="V177" s="205">
        <f>SUMIF('11'!$A$3:$A$500,'TOTAL FEED'!$J177,'11'!$P$3:$P$1000)</f>
        <v>0</v>
      </c>
      <c r="W177" s="205">
        <f>SUMIF('12'!$A$3:$A$500,'TOTAL FEED'!$J177,'12'!$P$3:$P$1000)</f>
        <v>0</v>
      </c>
      <c r="X177" s="205">
        <f>SUMIF('13'!$A$3:$A$500,'TOTAL FEED'!$J177,'13'!$P$3:$P$1000)</f>
        <v>0</v>
      </c>
      <c r="Y177" s="272">
        <f>SUMIF('14'!$A$3:$A$500,'TOTAL FEED'!$J177,'14'!$P$3:$P$1000)</f>
        <v>0</v>
      </c>
      <c r="Z177" s="205">
        <f>SUMIF('15'!$A$3:$A$500,'TOTAL FEED'!$J177,'15'!$P$3:$P$1000)</f>
        <v>0</v>
      </c>
      <c r="AA177" s="205">
        <f>SUMIF('16'!$A$3:$A$500,'TOTAL FEED'!$J177,'16'!$P$3:$P$1000)</f>
        <v>0</v>
      </c>
      <c r="AB177" s="205">
        <f>SUMIF('17'!$A$3:$A$500,'TOTAL FEED'!$J177,'17'!$P$3:$P$1000)</f>
        <v>0</v>
      </c>
      <c r="AC177" s="205">
        <f>SUMIF('18'!$A$3:$A$500,'TOTAL FEED'!$J177,'18'!$P$3:$P$1000)</f>
        <v>0</v>
      </c>
      <c r="AD177" s="205">
        <f>SUMIF('19'!$A$3:$A$500,'TOTAL FEED'!$J177,'19'!$P$3:$P$1000)</f>
        <v>0</v>
      </c>
      <c r="AE177" s="205">
        <f>SUMIF('20'!$A$3:$A$500,'TOTAL FEED'!$J177,'20'!$P$3:$P$1000)</f>
        <v>0</v>
      </c>
      <c r="AF177" s="205">
        <f>SUMIF('21'!$A$3:$A$500,'TOTAL FEED'!$J177,'21'!$P$3:$P$1000)</f>
        <v>0</v>
      </c>
      <c r="AG177" s="205">
        <f>SUMIF('22'!$A$3:$A$500,'TOTAL FEED'!$J177,'22'!$P$3:$P$1000)</f>
        <v>0</v>
      </c>
      <c r="AH177" s="205">
        <f>SUMIF('23'!$A$3:$A$500,'TOTAL FEED'!$J177,'23'!$P$3:$P$1000)</f>
        <v>0</v>
      </c>
      <c r="AI177" s="205">
        <f>SUMIF('24'!$A$3:$A$500,'TOTAL FEED'!$J177,'24'!$P$3:$P$1000)</f>
        <v>0</v>
      </c>
      <c r="AJ177" s="205">
        <f>SUMIF('25'!$A$3:$A$500,'TOTAL FEED'!$J177,'25'!$P$3:$P$1000)</f>
        <v>0</v>
      </c>
      <c r="AK177" s="205">
        <f>SUMIF('26'!$A$3:$A$500,'TOTAL FEED'!$J177,'26'!$P$3:$P$1000)</f>
        <v>0</v>
      </c>
      <c r="AL177" s="205">
        <f>SUMIF('27'!$A$3:$A$500,'TOTAL FEED'!$J177,'27'!$P$3:$P$1000)</f>
        <v>0</v>
      </c>
      <c r="AM177" s="205">
        <f>SUMIF('28'!$A$3:$A$500,'TOTAL FEED'!$J177,'28'!$P$3:$P$1000)</f>
        <v>0</v>
      </c>
      <c r="AN177" s="205">
        <f>SUMIF('29'!$A$3:$A$500,'TOTAL FEED'!$J177,'29'!$P$3:$P$1000)</f>
        <v>0</v>
      </c>
      <c r="AO177" s="205">
        <f>SUMIF('30'!$A$3:$A$500,'TOTAL FEED'!$J177,'30'!$P$3:$P$1000)</f>
        <v>0</v>
      </c>
      <c r="AP177" s="205">
        <f>SUMIF('31'!$A$3:$A$500,'TOTAL FEED'!$J177,'31'!$P$3:$P$1000)</f>
        <v>0</v>
      </c>
      <c r="AQ177" s="50">
        <f t="shared" si="42"/>
        <v>32150</v>
      </c>
      <c r="AS177">
        <v>8</v>
      </c>
      <c r="AT177">
        <f>SUMIF('PHAN LOAI'!$Q$5:$Q$410,K177,'PHAN LOAI'!$D$5:$D$410)</f>
        <v>32150</v>
      </c>
      <c r="AU177">
        <f>SUMIF('SAN LUONG'!$AL$4:$AL$311,K177,'SAN LUONG'!$AJ$4:$AJ$311)</f>
        <v>32150</v>
      </c>
      <c r="AV177">
        <f t="shared" si="43"/>
        <v>64300</v>
      </c>
      <c r="AW177">
        <f>IF(COUNTIF('PHAN LOAI'!C:C, E177) &gt; 0, 1, 0)</f>
        <v>1</v>
      </c>
      <c r="AX177">
        <f>IF(COUNTIF('SAN LUONG'!D:D, E177) &gt; 0, 1, 0)</f>
        <v>1</v>
      </c>
    </row>
    <row r="178" spans="2:50" ht="15.75" x14ac:dyDescent="0.25">
      <c r="B178" s="17"/>
      <c r="C178" s="6" t="s">
        <v>605</v>
      </c>
      <c r="D178" s="6" t="s">
        <v>605</v>
      </c>
      <c r="E178" s="73">
        <v>114701</v>
      </c>
      <c r="F178" s="15">
        <v>3.5</v>
      </c>
      <c r="G178" s="15">
        <v>25</v>
      </c>
      <c r="H178" s="4" t="s">
        <v>605</v>
      </c>
      <c r="I178" s="9"/>
      <c r="J178" s="15" t="str">
        <f t="shared" si="44"/>
        <v>GT12S25</v>
      </c>
      <c r="K178" s="15" t="str">
        <f t="shared" si="45"/>
        <v>GT12S114701</v>
      </c>
      <c r="L178" s="205">
        <f>SUMIF('1'!$A$3:$A$500,'TOTAL FEED'!$J178,'1'!$P$3:$P$1000)</f>
        <v>0</v>
      </c>
      <c r="M178" s="205">
        <f>SUMIF('2'!$A$3:$A$500,'TOTAL FEED'!$J178,'2'!$P$3:$P$1000)</f>
        <v>0</v>
      </c>
      <c r="N178" s="258">
        <f>SUMIF('3'!$A$3:$A$500,'TOTAL FEED'!$J178,'3'!$P$3:$P$1000)</f>
        <v>0</v>
      </c>
      <c r="O178" s="205">
        <f>SUMIF('4'!$A$3:$A$500,'TOTAL FEED'!$J178,'4'!$P$3:$P$1000)</f>
        <v>0</v>
      </c>
      <c r="P178" s="205">
        <f>SUMIF('5'!$A$3:$A$500,'TOTAL FEED'!$J178,'5'!$P$3:$P$1000)</f>
        <v>0</v>
      </c>
      <c r="Q178" s="205">
        <f>SUMIF('6'!$A$3:$A$500,'TOTAL FEED'!$J178,'6'!$P$3:$P$1000)</f>
        <v>0</v>
      </c>
      <c r="R178" s="205">
        <f>SUMIF('7'!$A$3:$A$500,'TOTAL FEED'!$J178,'7'!$P$3:$P$1000)</f>
        <v>0</v>
      </c>
      <c r="S178" s="205">
        <f>SUMIF('8'!$A$3:$A$500,'TOTAL FEED'!$J178,'8'!$P$3:$P$1000)</f>
        <v>0</v>
      </c>
      <c r="T178" s="205">
        <f>SUMIF('9'!$A$3:$A$500,'TOTAL FEED'!$J178,'9'!$P$3:$P$1000)</f>
        <v>0</v>
      </c>
      <c r="U178" s="205">
        <f>SUMIF('10'!$A$3:$A$500,'TOTAL FEED'!$J178,'10'!$P$3:$P$1000)</f>
        <v>0</v>
      </c>
      <c r="V178" s="205">
        <f>SUMIF('11'!$A$3:$A$500,'TOTAL FEED'!$J178,'11'!$P$3:$P$1000)</f>
        <v>0</v>
      </c>
      <c r="W178" s="205">
        <f>SUMIF('12'!$A$3:$A$500,'TOTAL FEED'!$J178,'12'!$P$3:$P$1000)</f>
        <v>0</v>
      </c>
      <c r="X178" s="205">
        <f>SUMIF('13'!$A$3:$A$500,'TOTAL FEED'!$J178,'13'!$P$3:$P$1000)</f>
        <v>0</v>
      </c>
      <c r="Y178" s="272">
        <f>SUMIF('14'!$A$3:$A$500,'TOTAL FEED'!$J178,'14'!$P$3:$P$1000)</f>
        <v>0</v>
      </c>
      <c r="Z178" s="205">
        <f>SUMIF('15'!$A$3:$A$500,'TOTAL FEED'!$J178,'15'!$P$3:$P$1000)</f>
        <v>0</v>
      </c>
      <c r="AA178" s="205">
        <f>SUMIF('16'!$A$3:$A$500,'TOTAL FEED'!$J178,'16'!$P$3:$P$1000)</f>
        <v>0</v>
      </c>
      <c r="AB178" s="205">
        <f>SUMIF('17'!$A$3:$A$500,'TOTAL FEED'!$J178,'17'!$P$3:$P$1000)</f>
        <v>0</v>
      </c>
      <c r="AC178" s="205">
        <f>SUMIF('18'!$A$3:$A$500,'TOTAL FEED'!$J178,'18'!$P$3:$P$1000)</f>
        <v>0</v>
      </c>
      <c r="AD178" s="205">
        <f>SUMIF('19'!$A$3:$A$500,'TOTAL FEED'!$J178,'19'!$P$3:$P$1000)</f>
        <v>0</v>
      </c>
      <c r="AE178" s="205">
        <f>SUMIF('20'!$A$3:$A$500,'TOTAL FEED'!$J178,'20'!$P$3:$P$1000)</f>
        <v>0</v>
      </c>
      <c r="AF178" s="205">
        <f>SUMIF('21'!$A$3:$A$500,'TOTAL FEED'!$J178,'21'!$P$3:$P$1000)</f>
        <v>0</v>
      </c>
      <c r="AG178" s="205">
        <f>SUMIF('22'!$A$3:$A$500,'TOTAL FEED'!$J178,'22'!$P$3:$P$1000)</f>
        <v>0</v>
      </c>
      <c r="AH178" s="205">
        <f>SUMIF('23'!$A$3:$A$500,'TOTAL FEED'!$J178,'23'!$P$3:$P$1000)</f>
        <v>0</v>
      </c>
      <c r="AI178" s="205">
        <f>SUMIF('24'!$A$3:$A$500,'TOTAL FEED'!$J178,'24'!$P$3:$P$1000)</f>
        <v>0</v>
      </c>
      <c r="AJ178" s="205">
        <f>SUMIF('25'!$A$3:$A$500,'TOTAL FEED'!$J178,'25'!$P$3:$P$1000)</f>
        <v>0</v>
      </c>
      <c r="AK178" s="205">
        <f>SUMIF('26'!$A$3:$A$500,'TOTAL FEED'!$J178,'26'!$P$3:$P$1000)</f>
        <v>0</v>
      </c>
      <c r="AL178" s="205">
        <f>SUMIF('27'!$A$3:$A$500,'TOTAL FEED'!$J178,'27'!$P$3:$P$1000)</f>
        <v>0</v>
      </c>
      <c r="AM178" s="205">
        <f>SUMIF('28'!$A$3:$A$500,'TOTAL FEED'!$J178,'28'!$P$3:$P$1000)</f>
        <v>0</v>
      </c>
      <c r="AN178" s="205">
        <f>SUMIF('29'!$A$3:$A$500,'TOTAL FEED'!$J178,'29'!$P$3:$P$1000)</f>
        <v>0</v>
      </c>
      <c r="AO178" s="205">
        <f>SUMIF('30'!$A$3:$A$500,'TOTAL FEED'!$J178,'30'!$P$3:$P$1000)</f>
        <v>0</v>
      </c>
      <c r="AP178" s="205">
        <f>SUMIF('31'!$A$3:$A$500,'TOTAL FEED'!$J178,'31'!$P$3:$P$1000)</f>
        <v>0</v>
      </c>
      <c r="AQ178" s="50">
        <f t="shared" si="42"/>
        <v>0</v>
      </c>
      <c r="AS178">
        <v>8</v>
      </c>
      <c r="AT178">
        <f>SUMIF('PHAN LOAI'!$Q$5:$Q$410,K178,'PHAN LOAI'!$D$5:$D$410)</f>
        <v>0</v>
      </c>
      <c r="AU178">
        <f>SUMIF('SAN LUONG'!$AL$4:$AL$311,K178,'SAN LUONG'!$AJ$4:$AJ$311)</f>
        <v>0</v>
      </c>
      <c r="AV178">
        <f t="shared" si="43"/>
        <v>0</v>
      </c>
      <c r="AW178">
        <f>IF(COUNTIF('PHAN LOAI'!C:C, E178) &gt; 0, 1, 0)</f>
        <v>1</v>
      </c>
      <c r="AX178">
        <f>IF(COUNTIF('SAN LUONG'!D:D, E178) &gt; 0, 1, 0)</f>
        <v>1</v>
      </c>
    </row>
    <row r="179" spans="2:50" ht="15.75" x14ac:dyDescent="0.25">
      <c r="B179" s="17"/>
      <c r="C179" s="6" t="s">
        <v>683</v>
      </c>
      <c r="D179" s="6"/>
      <c r="E179" s="73">
        <v>433774</v>
      </c>
      <c r="F179" s="15"/>
      <c r="G179" s="15">
        <v>40</v>
      </c>
      <c r="H179" s="4" t="s">
        <v>683</v>
      </c>
      <c r="I179" s="9"/>
      <c r="J179" s="15" t="str">
        <f t="shared" si="44"/>
        <v>BS10LD40</v>
      </c>
      <c r="K179" s="15" t="str">
        <f t="shared" si="45"/>
        <v>BS10LD433774</v>
      </c>
      <c r="L179" s="205">
        <f>SUMIF('1'!$A$3:$A$500,'TOTAL FEED'!$J179,'1'!$P$3:$P$1000)</f>
        <v>0</v>
      </c>
      <c r="M179" s="205">
        <f>SUMIF('2'!$A$3:$A$500,'TOTAL FEED'!$J179,'2'!$P$3:$P$1000)</f>
        <v>0</v>
      </c>
      <c r="N179" s="258">
        <f>SUMIF('3'!$A$3:$A$500,'TOTAL FEED'!$J179,'3'!$P$3:$P$1000)</f>
        <v>0</v>
      </c>
      <c r="O179" s="205">
        <f>SUMIF('4'!$A$3:$A$500,'TOTAL FEED'!$J179,'4'!$P$3:$P$1000)</f>
        <v>0</v>
      </c>
      <c r="P179" s="205">
        <f>SUMIF('5'!$A$3:$A$500,'TOTAL FEED'!$J179,'5'!$P$3:$P$1000)</f>
        <v>0</v>
      </c>
      <c r="Q179" s="205">
        <f>SUMIF('6'!$A$3:$A$500,'TOTAL FEED'!$J179,'6'!$P$3:$P$1000)</f>
        <v>0</v>
      </c>
      <c r="R179" s="205">
        <f>SUMIF('7'!$A$3:$A$500,'TOTAL FEED'!$J179,'7'!$P$3:$P$1000)</f>
        <v>0</v>
      </c>
      <c r="S179" s="205">
        <f>SUMIF('8'!$A$3:$A$500,'TOTAL FEED'!$J179,'8'!$P$3:$P$1000)</f>
        <v>0</v>
      </c>
      <c r="T179" s="205">
        <f>SUMIF('9'!$A$3:$A$500,'TOTAL FEED'!$J179,'9'!$P$3:$P$1000)</f>
        <v>0</v>
      </c>
      <c r="U179" s="205">
        <f>SUMIF('10'!$A$3:$A$500,'TOTAL FEED'!$J179,'10'!$P$3:$P$1000)</f>
        <v>0</v>
      </c>
      <c r="V179" s="205">
        <f>SUMIF('11'!$A$3:$A$500,'TOTAL FEED'!$J179,'11'!$P$3:$P$1000)</f>
        <v>0</v>
      </c>
      <c r="W179" s="205">
        <f>SUMIF('12'!$A$3:$A$500,'TOTAL FEED'!$J179,'12'!$P$3:$P$1000)</f>
        <v>0</v>
      </c>
      <c r="X179" s="205">
        <f>SUMIF('13'!$A$3:$A$500,'TOTAL FEED'!$J179,'13'!$P$3:$P$1000)</f>
        <v>0</v>
      </c>
      <c r="Y179" s="272">
        <f>SUMIF('14'!$A$3:$A$500,'TOTAL FEED'!$J179,'14'!$P$3:$P$1000)</f>
        <v>0</v>
      </c>
      <c r="Z179" s="205">
        <f>SUMIF('15'!$A$3:$A$500,'TOTAL FEED'!$J179,'15'!$P$3:$P$1000)</f>
        <v>4000</v>
      </c>
      <c r="AA179" s="205">
        <f>SUMIF('16'!$A$3:$A$500,'TOTAL FEED'!$J179,'16'!$P$3:$P$1000)</f>
        <v>0</v>
      </c>
      <c r="AB179" s="205">
        <f>SUMIF('17'!$A$3:$A$500,'TOTAL FEED'!$J179,'17'!$P$3:$P$1000)</f>
        <v>0</v>
      </c>
      <c r="AC179" s="205">
        <f>SUMIF('18'!$A$3:$A$500,'TOTAL FEED'!$J179,'18'!$P$3:$P$1000)</f>
        <v>0</v>
      </c>
      <c r="AD179" s="205">
        <f>SUMIF('19'!$A$3:$A$500,'TOTAL FEED'!$J179,'19'!$P$3:$P$1000)</f>
        <v>0</v>
      </c>
      <c r="AE179" s="205">
        <f>SUMIF('20'!$A$3:$A$500,'TOTAL FEED'!$J179,'20'!$P$3:$P$1000)</f>
        <v>0</v>
      </c>
      <c r="AF179" s="205">
        <f>SUMIF('21'!$A$3:$A$500,'TOTAL FEED'!$J179,'21'!$P$3:$P$1000)</f>
        <v>0</v>
      </c>
      <c r="AG179" s="205">
        <f>SUMIF('22'!$A$3:$A$500,'TOTAL FEED'!$J179,'22'!$P$3:$P$1000)</f>
        <v>0</v>
      </c>
      <c r="AH179" s="205">
        <f>SUMIF('23'!$A$3:$A$500,'TOTAL FEED'!$J179,'23'!$P$3:$P$1000)</f>
        <v>0</v>
      </c>
      <c r="AI179" s="205">
        <f>SUMIF('24'!$A$3:$A$500,'TOTAL FEED'!$J179,'24'!$P$3:$P$1000)</f>
        <v>0</v>
      </c>
      <c r="AJ179" s="205">
        <f>SUMIF('25'!$A$3:$A$500,'TOTAL FEED'!$J179,'25'!$P$3:$P$1000)</f>
        <v>0</v>
      </c>
      <c r="AK179" s="205">
        <f>SUMIF('26'!$A$3:$A$500,'TOTAL FEED'!$J179,'26'!$P$3:$P$1000)</f>
        <v>0</v>
      </c>
      <c r="AL179" s="205">
        <f>SUMIF('27'!$A$3:$A$500,'TOTAL FEED'!$J179,'27'!$P$3:$P$1000)</f>
        <v>0</v>
      </c>
      <c r="AM179" s="205">
        <f>SUMIF('28'!$A$3:$A$500,'TOTAL FEED'!$J179,'28'!$P$3:$P$1000)</f>
        <v>0</v>
      </c>
      <c r="AN179" s="205">
        <f>SUMIF('29'!$A$3:$A$500,'TOTAL FEED'!$J179,'29'!$P$3:$P$1000)</f>
        <v>0</v>
      </c>
      <c r="AO179" s="205">
        <f>SUMIF('30'!$A$3:$A$500,'TOTAL FEED'!$J179,'30'!$P$3:$P$1000)</f>
        <v>0</v>
      </c>
      <c r="AP179" s="205">
        <f>SUMIF('31'!$A$3:$A$500,'TOTAL FEED'!$J179,'31'!$P$3:$P$1000)</f>
        <v>0</v>
      </c>
      <c r="AQ179" s="50">
        <f t="shared" si="42"/>
        <v>4000</v>
      </c>
      <c r="AR179">
        <v>4</v>
      </c>
      <c r="AS179">
        <v>8</v>
      </c>
      <c r="AT179">
        <f>SUMIF('PHAN LOAI'!$Q$5:$Q$410,K179,'PHAN LOAI'!$D$5:$D$410)</f>
        <v>4000</v>
      </c>
      <c r="AU179">
        <f>SUMIF('SAN LUONG'!$AL$4:$AL$311,K179,'SAN LUONG'!$AJ$4:$AJ$311)</f>
        <v>4000</v>
      </c>
      <c r="AV179">
        <f t="shared" si="43"/>
        <v>8000</v>
      </c>
      <c r="AW179">
        <f>IF(COUNTIF('PHAN LOAI'!C:C, E179) &gt; 0, 1, 0)</f>
        <v>1</v>
      </c>
      <c r="AX179">
        <f>IF(COUNTIF('SAN LUONG'!D:D, E179) &gt; 0, 1, 0)</f>
        <v>1</v>
      </c>
    </row>
    <row r="180" spans="2:50" ht="15.75" x14ac:dyDescent="0.25">
      <c r="B180" s="17"/>
      <c r="C180" s="6" t="s">
        <v>684</v>
      </c>
      <c r="D180" s="6"/>
      <c r="E180" s="73">
        <v>433782</v>
      </c>
      <c r="F180" s="15"/>
      <c r="G180" s="15">
        <v>40</v>
      </c>
      <c r="H180" s="4" t="s">
        <v>684</v>
      </c>
      <c r="I180" s="9"/>
      <c r="J180" s="15" t="str">
        <f t="shared" si="44"/>
        <v>BS06LD40</v>
      </c>
      <c r="K180" s="15" t="str">
        <f t="shared" si="45"/>
        <v>BS06LD433782</v>
      </c>
      <c r="L180" s="205">
        <f>SUMIF('1'!$A$3:$A$500,'TOTAL FEED'!$J180,'1'!$P$3:$P$1000)</f>
        <v>0</v>
      </c>
      <c r="M180" s="205">
        <f>SUMIF('2'!$A$3:$A$500,'TOTAL FEED'!$J180,'2'!$P$3:$P$1000)</f>
        <v>0</v>
      </c>
      <c r="N180" s="258">
        <f>SUMIF('3'!$A$3:$A$500,'TOTAL FEED'!$J180,'3'!$P$3:$P$1000)</f>
        <v>0</v>
      </c>
      <c r="O180" s="205">
        <f>SUMIF('4'!$A$3:$A$500,'TOTAL FEED'!$J180,'4'!$P$3:$P$1000)</f>
        <v>0</v>
      </c>
      <c r="P180" s="205">
        <f>SUMIF('5'!$A$3:$A$500,'TOTAL FEED'!$J180,'5'!$P$3:$P$1000)</f>
        <v>0</v>
      </c>
      <c r="Q180" s="205">
        <f>SUMIF('6'!$A$3:$A$500,'TOTAL FEED'!$J180,'6'!$P$3:$P$1000)</f>
        <v>0</v>
      </c>
      <c r="R180" s="205">
        <f>SUMIF('7'!$A$3:$A$500,'TOTAL FEED'!$J180,'7'!$P$3:$P$1000)</f>
        <v>0</v>
      </c>
      <c r="S180" s="205">
        <f>SUMIF('8'!$A$3:$A$500,'TOTAL FEED'!$J180,'8'!$P$3:$P$1000)</f>
        <v>0</v>
      </c>
      <c r="T180" s="205">
        <f>SUMIF('9'!$A$3:$A$500,'TOTAL FEED'!$J180,'9'!$P$3:$P$1000)</f>
        <v>0</v>
      </c>
      <c r="U180" s="205">
        <f>SUMIF('10'!$A$3:$A$500,'TOTAL FEED'!$J180,'10'!$P$3:$P$1000)</f>
        <v>0</v>
      </c>
      <c r="V180" s="205">
        <f>SUMIF('11'!$A$3:$A$500,'TOTAL FEED'!$J180,'11'!$P$3:$P$1000)</f>
        <v>0</v>
      </c>
      <c r="W180" s="205">
        <f>SUMIF('12'!$A$3:$A$500,'TOTAL FEED'!$J180,'12'!$P$3:$P$1000)</f>
        <v>0</v>
      </c>
      <c r="X180" s="205">
        <f>SUMIF('13'!$A$3:$A$500,'TOTAL FEED'!$J180,'13'!$P$3:$P$1000)</f>
        <v>0</v>
      </c>
      <c r="Y180" s="272">
        <f>SUMIF('14'!$A$3:$A$500,'TOTAL FEED'!$J180,'14'!$P$3:$P$1000)</f>
        <v>0</v>
      </c>
      <c r="Z180" s="205">
        <f>SUMIF('15'!$A$3:$A$500,'TOTAL FEED'!$J180,'15'!$P$3:$P$1000)</f>
        <v>0</v>
      </c>
      <c r="AA180" s="205">
        <f>SUMIF('16'!$A$3:$A$500,'TOTAL FEED'!$J180,'16'!$P$3:$P$1000)</f>
        <v>0</v>
      </c>
      <c r="AB180" s="205">
        <f>SUMIF('17'!$A$3:$A$500,'TOTAL FEED'!$J180,'17'!$P$3:$P$1000)</f>
        <v>0</v>
      </c>
      <c r="AC180" s="205">
        <f>SUMIF('18'!$A$3:$A$500,'TOTAL FEED'!$J180,'18'!$P$3:$P$1000)</f>
        <v>0</v>
      </c>
      <c r="AD180" s="205">
        <f>SUMIF('19'!$A$3:$A$500,'TOTAL FEED'!$J180,'19'!$P$3:$P$1000)</f>
        <v>0</v>
      </c>
      <c r="AE180" s="205">
        <f>SUMIF('20'!$A$3:$A$500,'TOTAL FEED'!$J180,'20'!$P$3:$P$1000)</f>
        <v>0</v>
      </c>
      <c r="AF180" s="205">
        <f>SUMIF('21'!$A$3:$A$500,'TOTAL FEED'!$J180,'21'!$P$3:$P$1000)</f>
        <v>0</v>
      </c>
      <c r="AG180" s="205">
        <f>SUMIF('22'!$A$3:$A$500,'TOTAL FEED'!$J180,'22'!$P$3:$P$1000)</f>
        <v>0</v>
      </c>
      <c r="AH180" s="205">
        <f>SUMIF('23'!$A$3:$A$500,'TOTAL FEED'!$J180,'23'!$P$3:$P$1000)</f>
        <v>0</v>
      </c>
      <c r="AI180" s="205">
        <f>SUMIF('24'!$A$3:$A$500,'TOTAL FEED'!$J180,'24'!$P$3:$P$1000)</f>
        <v>0</v>
      </c>
      <c r="AJ180" s="205">
        <f>SUMIF('25'!$A$3:$A$500,'TOTAL FEED'!$J180,'25'!$P$3:$P$1000)</f>
        <v>0</v>
      </c>
      <c r="AK180" s="205">
        <f>SUMIF('26'!$A$3:$A$500,'TOTAL FEED'!$J180,'26'!$P$3:$P$1000)</f>
        <v>0</v>
      </c>
      <c r="AL180" s="205">
        <f>SUMIF('27'!$A$3:$A$500,'TOTAL FEED'!$J180,'27'!$P$3:$P$1000)</f>
        <v>0</v>
      </c>
      <c r="AM180" s="205">
        <f>SUMIF('28'!$A$3:$A$500,'TOTAL FEED'!$J180,'28'!$P$3:$P$1000)</f>
        <v>0</v>
      </c>
      <c r="AN180" s="205">
        <f>SUMIF('29'!$A$3:$A$500,'TOTAL FEED'!$J180,'29'!$P$3:$P$1000)</f>
        <v>0</v>
      </c>
      <c r="AO180" s="205">
        <f>SUMIF('30'!$A$3:$A$500,'TOTAL FEED'!$J180,'30'!$P$3:$P$1000)</f>
        <v>0</v>
      </c>
      <c r="AP180" s="205">
        <f>SUMIF('31'!$A$3:$A$500,'TOTAL FEED'!$J180,'31'!$P$3:$P$1000)</f>
        <v>0</v>
      </c>
      <c r="AQ180" s="50">
        <f t="shared" si="42"/>
        <v>0</v>
      </c>
      <c r="AR180">
        <v>4</v>
      </c>
      <c r="AS180">
        <v>8</v>
      </c>
      <c r="AT180">
        <f>SUMIF('PHAN LOAI'!$Q$5:$Q$410,K180,'PHAN LOAI'!$D$5:$D$410)</f>
        <v>0</v>
      </c>
      <c r="AU180">
        <f>SUMIF('SAN LUONG'!$AL$4:$AL$311,K180,'SAN LUONG'!$AJ$4:$AJ$311)</f>
        <v>0</v>
      </c>
      <c r="AV180">
        <f t="shared" si="43"/>
        <v>0</v>
      </c>
      <c r="AW180">
        <f>IF(COUNTIF('PHAN LOAI'!C:C, E180) &gt; 0, 1, 0)</f>
        <v>1</v>
      </c>
      <c r="AX180">
        <f>IF(COUNTIF('SAN LUONG'!D:D, E180) &gt; 0, 1, 0)</f>
        <v>1</v>
      </c>
    </row>
    <row r="181" spans="2:50" ht="18.75" x14ac:dyDescent="0.25">
      <c r="B181" s="60" t="s">
        <v>346</v>
      </c>
      <c r="C181" s="63"/>
      <c r="D181" s="63"/>
      <c r="E181" s="68"/>
      <c r="F181" s="63"/>
      <c r="G181" s="63">
        <v>0</v>
      </c>
      <c r="H181" s="63"/>
      <c r="I181" s="63"/>
      <c r="J181" s="15" t="str">
        <f t="shared" si="44"/>
        <v>0</v>
      </c>
      <c r="K181" s="15" t="str">
        <f t="shared" si="45"/>
        <v/>
      </c>
      <c r="L181" s="205">
        <f>SUMIF('1'!$A$3:$A$500,'TOTAL FEED'!$J181,'1'!$P$3:$P$1000)</f>
        <v>0</v>
      </c>
      <c r="M181" s="205">
        <f>SUMIF('2'!$A$3:$A$500,'TOTAL FEED'!$J181,'2'!$P$3:$P$1000)</f>
        <v>0</v>
      </c>
      <c r="N181" s="258">
        <f>SUMIF('3'!$A$3:$A$500,'TOTAL FEED'!$J181,'3'!$P$3:$P$1000)</f>
        <v>0</v>
      </c>
      <c r="O181" s="205">
        <f>SUMIF('4'!$A$3:$A$500,'TOTAL FEED'!$J181,'4'!$P$3:$P$1000)</f>
        <v>0</v>
      </c>
      <c r="P181" s="205">
        <f>SUMIF('5'!$A$3:$A$500,'TOTAL FEED'!$J181,'5'!$P$3:$P$1000)</f>
        <v>0</v>
      </c>
      <c r="Q181" s="205">
        <f>SUMIF('6'!$A$3:$A$500,'TOTAL FEED'!$J181,'6'!$P$3:$P$1000)</f>
        <v>0</v>
      </c>
      <c r="R181" s="205">
        <f>SUMIF('7'!$A$3:$A$500,'TOTAL FEED'!$J181,'7'!$P$3:$P$1000)</f>
        <v>0</v>
      </c>
      <c r="S181" s="205">
        <f>SUMIF('8'!$A$3:$A$500,'TOTAL FEED'!$J181,'8'!$P$3:$P$1000)</f>
        <v>0</v>
      </c>
      <c r="T181" s="205">
        <f>SUMIF('9'!$A$3:$A$500,'TOTAL FEED'!$J181,'9'!$P$3:$P$1000)</f>
        <v>0</v>
      </c>
      <c r="U181" s="205">
        <f>SUMIF('10'!$A$3:$A$500,'TOTAL FEED'!$J181,'10'!$P$3:$P$1000)</f>
        <v>0</v>
      </c>
      <c r="V181" s="205">
        <f>SUMIF('11'!$A$3:$A$500,'TOTAL FEED'!$J181,'11'!$P$3:$P$1000)</f>
        <v>0</v>
      </c>
      <c r="W181" s="205">
        <f>SUMIF('12'!$A$3:$A$500,'TOTAL FEED'!$J181,'12'!$P$3:$P$1000)</f>
        <v>0</v>
      </c>
      <c r="X181" s="205">
        <f>SUMIF('13'!$A$3:$A$500,'TOTAL FEED'!$J181,'13'!$P$3:$P$1000)</f>
        <v>0</v>
      </c>
      <c r="Y181" s="272">
        <f>SUMIF('14'!$A$3:$A$500,'TOTAL FEED'!$J181,'14'!$P$3:$P$1000)</f>
        <v>0</v>
      </c>
      <c r="Z181" s="205">
        <f>SUMIF('15'!$A$3:$A$500,'TOTAL FEED'!$J181,'15'!$P$3:$P$1000)</f>
        <v>0</v>
      </c>
      <c r="AA181" s="205">
        <f>SUMIF('16'!$A$3:$A$500,'TOTAL FEED'!$J181,'16'!$P$3:$P$1000)</f>
        <v>0</v>
      </c>
      <c r="AB181" s="205">
        <f>SUMIF('17'!$A$3:$A$500,'TOTAL FEED'!$J181,'17'!$P$3:$P$1000)</f>
        <v>0</v>
      </c>
      <c r="AC181" s="205">
        <f>SUMIF('18'!$A$3:$A$500,'TOTAL FEED'!$J181,'18'!$P$3:$P$1000)</f>
        <v>0</v>
      </c>
      <c r="AD181" s="205">
        <f>SUMIF('19'!$A$3:$A$500,'TOTAL FEED'!$J181,'19'!$P$3:$P$1000)</f>
        <v>0</v>
      </c>
      <c r="AE181" s="205">
        <f>SUMIF('20'!$A$3:$A$500,'TOTAL FEED'!$J181,'20'!$P$3:$P$1000)</f>
        <v>0</v>
      </c>
      <c r="AF181" s="205">
        <f>SUMIF('21'!$A$3:$A$500,'TOTAL FEED'!$J181,'21'!$P$3:$P$1000)</f>
        <v>0</v>
      </c>
      <c r="AG181" s="205">
        <f>SUMIF('22'!$A$3:$A$500,'TOTAL FEED'!$J181,'22'!$P$3:$P$1000)</f>
        <v>0</v>
      </c>
      <c r="AH181" s="205">
        <f>SUMIF('23'!$A$3:$A$500,'TOTAL FEED'!$J181,'23'!$P$3:$P$1000)</f>
        <v>0</v>
      </c>
      <c r="AI181" s="205">
        <f>SUMIF('24'!$A$3:$A$500,'TOTAL FEED'!$J181,'24'!$P$3:$P$1000)</f>
        <v>0</v>
      </c>
      <c r="AJ181" s="205">
        <f>SUMIF('25'!$A$3:$A$500,'TOTAL FEED'!$J181,'25'!$P$3:$P$1000)</f>
        <v>0</v>
      </c>
      <c r="AK181" s="205">
        <f>SUMIF('26'!$A$3:$A$500,'TOTAL FEED'!$J181,'26'!$P$3:$P$1000)</f>
        <v>0</v>
      </c>
      <c r="AL181" s="205">
        <f>SUMIF('27'!$A$3:$A$500,'TOTAL FEED'!$J181,'27'!$P$3:$P$1000)</f>
        <v>0</v>
      </c>
      <c r="AM181" s="205">
        <f>SUMIF('28'!$A$3:$A$500,'TOTAL FEED'!$J181,'28'!$P$3:$P$1000)</f>
        <v>0</v>
      </c>
      <c r="AN181" s="205">
        <f>SUMIF('29'!$A$3:$A$500,'TOTAL FEED'!$J181,'29'!$P$3:$P$1000)</f>
        <v>0</v>
      </c>
      <c r="AO181" s="205">
        <f>SUMIF('30'!$A$3:$A$500,'TOTAL FEED'!$J181,'30'!$P$3:$P$1000)</f>
        <v>0</v>
      </c>
      <c r="AP181" s="205">
        <f>SUMIF('31'!$A$3:$A$500,'TOTAL FEED'!$J181,'31'!$P$3:$P$1000)</f>
        <v>0</v>
      </c>
      <c r="AQ181" s="50">
        <f t="shared" si="42"/>
        <v>0</v>
      </c>
      <c r="AS181">
        <v>8</v>
      </c>
      <c r="AT181">
        <f>SUMIF('PHAN LOAI'!$Q$5:$Q$410,K181,'PHAN LOAI'!$D$5:$D$410)</f>
        <v>0</v>
      </c>
      <c r="AU181">
        <f>SUMIF('SAN LUONG'!$AL$4:$AL$311,K181,'SAN LUONG'!$AJ$4:$AJ$311)</f>
        <v>0</v>
      </c>
      <c r="AV181">
        <f t="shared" si="43"/>
        <v>0</v>
      </c>
      <c r="AW181">
        <f>IF(COUNTIF('PHAN LOAI'!C:C, E181) &gt; 0, 1, 0)</f>
        <v>0</v>
      </c>
      <c r="AX181">
        <f>IF(COUNTIF('SAN LUONG'!D:D, E181) &gt; 0, 1, 0)</f>
        <v>1</v>
      </c>
    </row>
    <row r="182" spans="2:50" ht="15.75" x14ac:dyDescent="0.25">
      <c r="B182" s="17"/>
      <c r="C182" s="6">
        <v>6991</v>
      </c>
      <c r="D182" s="6">
        <v>6991</v>
      </c>
      <c r="E182" s="73">
        <v>513021</v>
      </c>
      <c r="F182" s="15">
        <v>3.5</v>
      </c>
      <c r="G182" s="15">
        <v>25</v>
      </c>
      <c r="H182" s="4">
        <v>6991</v>
      </c>
      <c r="I182" s="9"/>
      <c r="J182" s="15" t="str">
        <f t="shared" si="44"/>
        <v>699125</v>
      </c>
      <c r="K182" s="15" t="str">
        <f t="shared" si="45"/>
        <v>6991513021</v>
      </c>
      <c r="L182" s="205">
        <f>SUMIF('1'!$A$3:$A$500,'TOTAL FEED'!$J182,'1'!$P$3:$P$1000)</f>
        <v>0</v>
      </c>
      <c r="M182" s="205">
        <f>SUMIF('2'!$A$3:$A$500,'TOTAL FEED'!$J182,'2'!$P$3:$P$1000)</f>
        <v>0</v>
      </c>
      <c r="N182" s="258">
        <f>SUMIF('3'!$A$3:$A$500,'TOTAL FEED'!$J182,'3'!$P$3:$P$1000)</f>
        <v>0</v>
      </c>
      <c r="O182" s="205">
        <f>SUMIF('4'!$A$3:$A$500,'TOTAL FEED'!$J182,'4'!$P$3:$P$1000)</f>
        <v>0</v>
      </c>
      <c r="P182" s="205">
        <f>SUMIF('5'!$A$3:$A$500,'TOTAL FEED'!$J182,'5'!$P$3:$P$1000)</f>
        <v>0</v>
      </c>
      <c r="Q182" s="205">
        <f>SUMIF('6'!$A$3:$A$500,'TOTAL FEED'!$J182,'6'!$P$3:$P$1000)</f>
        <v>0</v>
      </c>
      <c r="R182" s="205">
        <f>SUMIF('7'!$A$3:$A$500,'TOTAL FEED'!$J182,'7'!$P$3:$P$1000)</f>
        <v>0</v>
      </c>
      <c r="S182" s="205">
        <f>SUMIF('8'!$A$3:$A$500,'TOTAL FEED'!$J182,'8'!$P$3:$P$1000)</f>
        <v>0</v>
      </c>
      <c r="T182" s="205">
        <f>SUMIF('9'!$A$3:$A$500,'TOTAL FEED'!$J182,'9'!$P$3:$P$1000)</f>
        <v>0</v>
      </c>
      <c r="U182" s="258">
        <f>SUMIF('10'!$A$3:$A$500,'TOTAL FEED'!$J182,'10'!$P$3:$P$1000)</f>
        <v>0</v>
      </c>
      <c r="V182" s="205">
        <f>SUMIF('11'!$A$3:$A$500,'TOTAL FEED'!$J182,'11'!$P$3:$P$1000)</f>
        <v>0</v>
      </c>
      <c r="W182" s="205">
        <f>SUMIF('12'!$A$3:$A$500,'TOTAL FEED'!$J182,'12'!$P$3:$P$1000)</f>
        <v>0</v>
      </c>
      <c r="X182" s="205">
        <f>SUMIF('13'!$A$3:$A$500,'TOTAL FEED'!$J182,'13'!$P$3:$P$1000)</f>
        <v>0</v>
      </c>
      <c r="Y182" s="272">
        <f>SUMIF('14'!$A$3:$A$500,'TOTAL FEED'!$J182,'14'!$P$3:$P$1000)</f>
        <v>6025</v>
      </c>
      <c r="Z182" s="205">
        <f>SUMIF('15'!$A$3:$A$500,'TOTAL FEED'!$J182,'15'!$P$3:$P$1000)</f>
        <v>0</v>
      </c>
      <c r="AA182" s="205">
        <f>SUMIF('16'!$A$3:$A$500,'TOTAL FEED'!$J182,'16'!$P$3:$P$1000)</f>
        <v>0</v>
      </c>
      <c r="AB182" s="258">
        <f>SUMIF('17'!$A$3:$A$500,'TOTAL FEED'!$J182,'17'!$P$3:$P$1000)</f>
        <v>0</v>
      </c>
      <c r="AC182" s="205">
        <f>SUMIF('18'!$A$3:$A$500,'TOTAL FEED'!$J182,'18'!$P$3:$P$1000)</f>
        <v>0</v>
      </c>
      <c r="AD182" s="205">
        <f>SUMIF('19'!$A$3:$A$500,'TOTAL FEED'!$J182,'19'!$P$3:$P$1000)</f>
        <v>0</v>
      </c>
      <c r="AE182" s="205">
        <f>SUMIF('20'!$A$3:$A$500,'TOTAL FEED'!$J182,'20'!$P$3:$P$1000)</f>
        <v>0</v>
      </c>
      <c r="AF182" s="205">
        <f>SUMIF('21'!$A$3:$A$500,'TOTAL FEED'!$J182,'21'!$P$3:$P$1000)</f>
        <v>0</v>
      </c>
      <c r="AG182" s="205">
        <f>SUMIF('22'!$A$3:$A$500,'TOTAL FEED'!$J182,'22'!$P$3:$P$1000)</f>
        <v>0</v>
      </c>
      <c r="AH182" s="205">
        <f>SUMIF('23'!$A$3:$A$500,'TOTAL FEED'!$J182,'23'!$P$3:$P$1000)</f>
        <v>0</v>
      </c>
      <c r="AI182" s="205">
        <f>SUMIF('24'!$A$3:$A$500,'TOTAL FEED'!$J182,'24'!$P$3:$P$1000)</f>
        <v>0</v>
      </c>
      <c r="AJ182" s="205">
        <f>SUMIF('25'!$A$3:$A$500,'TOTAL FEED'!$J182,'25'!$P$3:$P$1000)</f>
        <v>0</v>
      </c>
      <c r="AK182" s="205">
        <f>SUMIF('26'!$A$3:$A$500,'TOTAL FEED'!$J182,'26'!$P$3:$P$1000)</f>
        <v>0</v>
      </c>
      <c r="AL182" s="205">
        <f>SUMIF('27'!$A$3:$A$500,'TOTAL FEED'!$J182,'27'!$P$3:$P$1000)</f>
        <v>0</v>
      </c>
      <c r="AM182" s="205">
        <f>SUMIF('28'!$A$3:$A$500,'TOTAL FEED'!$J182,'28'!$P$3:$P$1000)</f>
        <v>0</v>
      </c>
      <c r="AN182" s="205">
        <f>SUMIF('29'!$A$3:$A$500,'TOTAL FEED'!$J182,'29'!$P$3:$P$1000)</f>
        <v>0</v>
      </c>
      <c r="AO182" s="205">
        <f>SUMIF('30'!$A$3:$A$500,'TOTAL FEED'!$J182,'30'!$P$3:$P$1000)</f>
        <v>0</v>
      </c>
      <c r="AP182" s="205">
        <f>SUMIF('31'!$A$3:$A$500,'TOTAL FEED'!$J182,'31'!$P$3:$P$1000)</f>
        <v>0</v>
      </c>
      <c r="AQ182" s="50">
        <f t="shared" si="42"/>
        <v>6025</v>
      </c>
      <c r="AR182">
        <v>6</v>
      </c>
      <c r="AS182">
        <v>8</v>
      </c>
      <c r="AT182">
        <f>SUMIF('PHAN LOAI'!$Q$5:$Q$410,K182,'PHAN LOAI'!$D$5:$D$410)</f>
        <v>6025</v>
      </c>
      <c r="AU182">
        <f>SUMIF('SAN LUONG'!$AL$4:$AL$311,K182,'SAN LUONG'!$AJ$4:$AJ$311)</f>
        <v>6025</v>
      </c>
      <c r="AV182">
        <f t="shared" si="43"/>
        <v>12050</v>
      </c>
      <c r="AW182">
        <f>IF(COUNTIF('PHAN LOAI'!C:C, E182) &gt; 0, 1, 0)</f>
        <v>1</v>
      </c>
      <c r="AX182">
        <f>IF(COUNTIF('SAN LUONG'!D:D, E182) &gt; 0, 1, 0)</f>
        <v>1</v>
      </c>
    </row>
    <row r="183" spans="2:50" ht="15.75" x14ac:dyDescent="0.25">
      <c r="B183" s="17"/>
      <c r="C183" s="6">
        <v>6951</v>
      </c>
      <c r="D183" s="6">
        <v>6951</v>
      </c>
      <c r="E183" s="73">
        <v>314081</v>
      </c>
      <c r="F183" s="15">
        <v>2.8</v>
      </c>
      <c r="G183" s="15">
        <v>25</v>
      </c>
      <c r="H183" s="4">
        <v>6951</v>
      </c>
      <c r="I183" s="9"/>
      <c r="J183" s="15" t="str">
        <f t="shared" ref="J183" si="79">CONCATENATE(H183,I183,G183)</f>
        <v>695125</v>
      </c>
      <c r="K183" s="15" t="str">
        <f t="shared" ref="K183" si="80">CONCATENATE(C183,E183)</f>
        <v>6951314081</v>
      </c>
      <c r="L183" s="205">
        <f>SUMIF('1'!$A$3:$A$500,'TOTAL FEED'!$J183,'1'!$P$3:$P$1000)</f>
        <v>0</v>
      </c>
      <c r="M183" s="205">
        <f>SUMIF('2'!$A$3:$A$500,'TOTAL FEED'!$J183,'2'!$P$3:$P$1000)</f>
        <v>0</v>
      </c>
      <c r="N183" s="258">
        <f>SUMIF('3'!$A$3:$A$500,'TOTAL FEED'!$J183,'3'!$P$3:$P$1000)</f>
        <v>0</v>
      </c>
      <c r="O183" s="205">
        <f>SUMIF('4'!$A$3:$A$500,'TOTAL FEED'!$J183,'4'!$P$3:$P$1000)</f>
        <v>0</v>
      </c>
      <c r="P183" s="205">
        <f>SUMIF('5'!$A$3:$A$500,'TOTAL FEED'!$J183,'5'!$P$3:$P$1000)</f>
        <v>24375</v>
      </c>
      <c r="Q183" s="205">
        <f>SUMIF('6'!$A$3:$A$500,'TOTAL FEED'!$J183,'6'!$P$3:$P$1000)</f>
        <v>0</v>
      </c>
      <c r="R183" s="205">
        <f>SUMIF('7'!$A$3:$A$500,'TOTAL FEED'!$J183,'7'!$P$3:$P$1000)</f>
        <v>0</v>
      </c>
      <c r="S183" s="205">
        <f>SUMIF('8'!$A$3:$A$500,'TOTAL FEED'!$J183,'8'!$P$3:$P$1000)</f>
        <v>0</v>
      </c>
      <c r="T183" s="205">
        <f>SUMIF('9'!$A$3:$A$500,'TOTAL FEED'!$J183,'9'!$P$3:$P$1000)</f>
        <v>0</v>
      </c>
      <c r="U183" s="258">
        <f>SUMIF('10'!$A$3:$A$500,'TOTAL FEED'!$J183,'10'!$P$3:$P$1000)</f>
        <v>0</v>
      </c>
      <c r="V183" s="205">
        <f>SUMIF('11'!$A$3:$A$500,'TOTAL FEED'!$J183,'11'!$P$3:$P$1000)</f>
        <v>0</v>
      </c>
      <c r="W183" s="205">
        <f>SUMIF('12'!$A$3:$A$500,'TOTAL FEED'!$J183,'12'!$P$3:$P$1000)</f>
        <v>25000</v>
      </c>
      <c r="X183" s="205">
        <f>SUMIF('13'!$A$3:$A$500,'TOTAL FEED'!$J183,'13'!$P$3:$P$1000)</f>
        <v>0</v>
      </c>
      <c r="Y183" s="272">
        <f>SUMIF('14'!$A$3:$A$500,'TOTAL FEED'!$J183,'14'!$P$3:$P$1000)</f>
        <v>0</v>
      </c>
      <c r="Z183" s="205">
        <f>SUMIF('15'!$A$3:$A$500,'TOTAL FEED'!$J183,'15'!$P$3:$P$1000)</f>
        <v>0</v>
      </c>
      <c r="AA183" s="205">
        <f>SUMIF('16'!$A$3:$A$500,'TOTAL FEED'!$J183,'16'!$P$3:$P$1000)</f>
        <v>0</v>
      </c>
      <c r="AB183" s="258">
        <f>SUMIF('17'!$A$3:$A$500,'TOTAL FEED'!$J183,'17'!$P$3:$P$1000)</f>
        <v>0</v>
      </c>
      <c r="AC183" s="205">
        <f>SUMIF('18'!$A$3:$A$500,'TOTAL FEED'!$J183,'18'!$P$3:$P$1000)</f>
        <v>0</v>
      </c>
      <c r="AD183" s="205">
        <f>SUMIF('19'!$A$3:$A$500,'TOTAL FEED'!$J183,'19'!$P$3:$P$1000)</f>
        <v>0</v>
      </c>
      <c r="AE183" s="205">
        <f>SUMIF('20'!$A$3:$A$500,'TOTAL FEED'!$J183,'20'!$P$3:$P$1000)</f>
        <v>0</v>
      </c>
      <c r="AF183" s="205">
        <f>SUMIF('21'!$A$3:$A$500,'TOTAL FEED'!$J183,'21'!$P$3:$P$1000)</f>
        <v>0</v>
      </c>
      <c r="AG183" s="205">
        <f>SUMIF('22'!$A$3:$A$500,'TOTAL FEED'!$J183,'22'!$P$3:$P$1000)</f>
        <v>0</v>
      </c>
      <c r="AH183" s="205">
        <f>SUMIF('23'!$A$3:$A$500,'TOTAL FEED'!$J183,'23'!$P$3:$P$1000)</f>
        <v>0</v>
      </c>
      <c r="AI183" s="205">
        <f>SUMIF('24'!$A$3:$A$500,'TOTAL FEED'!$J183,'24'!$P$3:$P$1000)</f>
        <v>0</v>
      </c>
      <c r="AJ183" s="205">
        <f>SUMIF('25'!$A$3:$A$500,'TOTAL FEED'!$J183,'25'!$P$3:$P$1000)</f>
        <v>0</v>
      </c>
      <c r="AK183" s="205">
        <f>SUMIF('26'!$A$3:$A$500,'TOTAL FEED'!$J183,'26'!$P$3:$P$1000)</f>
        <v>0</v>
      </c>
      <c r="AL183" s="205">
        <f>SUMIF('27'!$A$3:$A$500,'TOTAL FEED'!$J183,'27'!$P$3:$P$1000)</f>
        <v>0</v>
      </c>
      <c r="AM183" s="205">
        <f>SUMIF('28'!$A$3:$A$500,'TOTAL FEED'!$J183,'28'!$P$3:$P$1000)</f>
        <v>0</v>
      </c>
      <c r="AN183" s="205">
        <f>SUMIF('29'!$A$3:$A$500,'TOTAL FEED'!$J183,'29'!$P$3:$P$1000)</f>
        <v>0</v>
      </c>
      <c r="AO183" s="205">
        <f>SUMIF('30'!$A$3:$A$500,'TOTAL FEED'!$J183,'30'!$P$3:$P$1000)</f>
        <v>0</v>
      </c>
      <c r="AP183" s="205">
        <f>SUMIF('31'!$A$3:$A$500,'TOTAL FEED'!$J183,'31'!$P$3:$P$1000)</f>
        <v>0</v>
      </c>
      <c r="AQ183" s="50">
        <f t="shared" ref="AQ183" si="81">SUM(L183:AP183)</f>
        <v>49375</v>
      </c>
      <c r="AR183">
        <v>1</v>
      </c>
      <c r="AS183">
        <v>8</v>
      </c>
      <c r="AT183">
        <f>SUMIF('PHAN LOAI'!$Q$5:$Q$410,K183,'PHAN LOAI'!$D$5:$D$410)</f>
        <v>49375</v>
      </c>
      <c r="AU183">
        <f>SUMIF('SAN LUONG'!$AL$4:$AL$311,K183,'SAN LUONG'!$AJ$4:$AJ$311)</f>
        <v>49375</v>
      </c>
      <c r="AV183">
        <f t="shared" ref="AV183" si="82">AT183+AU183</f>
        <v>98750</v>
      </c>
      <c r="AW183">
        <f>IF(COUNTIF('PHAN LOAI'!C:C, E183) &gt; 0, 1, 0)</f>
        <v>1</v>
      </c>
      <c r="AX183">
        <f>IF(COUNTIF('SAN LUONG'!D:D, E183) &gt; 0, 1, 0)</f>
        <v>1</v>
      </c>
    </row>
    <row r="184" spans="2:50" ht="15.75" x14ac:dyDescent="0.25">
      <c r="B184" s="17"/>
      <c r="C184" s="6" t="s">
        <v>651</v>
      </c>
      <c r="D184" s="6">
        <v>6951</v>
      </c>
      <c r="E184" s="73">
        <v>31408887</v>
      </c>
      <c r="F184" s="15">
        <v>2.8</v>
      </c>
      <c r="G184" s="15">
        <v>25</v>
      </c>
      <c r="H184" s="4" t="s">
        <v>651</v>
      </c>
      <c r="I184" s="9"/>
      <c r="J184" s="15" t="str">
        <f t="shared" ref="J184" si="83">CONCATENATE(H184,I184,G184)</f>
        <v>6951X25</v>
      </c>
      <c r="K184" s="15" t="str">
        <f t="shared" ref="K184" si="84">CONCATENATE(C184,E184)</f>
        <v>6951X31408887</v>
      </c>
      <c r="L184" s="205">
        <f>SUMIF('1'!$A$3:$A$500,'TOTAL FEED'!$J184,'1'!$P$3:$P$1000)</f>
        <v>0</v>
      </c>
      <c r="M184" s="205">
        <f>SUMIF('2'!$A$3:$A$500,'TOTAL FEED'!$J184,'2'!$P$3:$P$1000)</f>
        <v>0</v>
      </c>
      <c r="N184" s="258">
        <f>SUMIF('3'!$A$3:$A$500,'TOTAL FEED'!$J184,'3'!$P$3:$P$1000)</f>
        <v>0</v>
      </c>
      <c r="O184" s="205">
        <f>SUMIF('4'!$A$3:$A$500,'TOTAL FEED'!$J184,'4'!$P$3:$P$1000)</f>
        <v>0</v>
      </c>
      <c r="P184" s="205">
        <f>SUMIF('5'!$A$3:$A$500,'TOTAL FEED'!$J184,'5'!$P$3:$P$1000)</f>
        <v>0</v>
      </c>
      <c r="Q184" s="205">
        <f>SUMIF('6'!$A$3:$A$500,'TOTAL FEED'!$J184,'6'!$P$3:$P$1000)</f>
        <v>0</v>
      </c>
      <c r="R184" s="205">
        <f>SUMIF('7'!$A$3:$A$500,'TOTAL FEED'!$J184,'7'!$P$3:$P$1000)</f>
        <v>0</v>
      </c>
      <c r="S184" s="205">
        <f>SUMIF('8'!$A$3:$A$500,'TOTAL FEED'!$J184,'8'!$P$3:$P$1000)</f>
        <v>0</v>
      </c>
      <c r="T184" s="205">
        <f>SUMIF('9'!$A$3:$A$500,'TOTAL FEED'!$J184,'9'!$P$3:$P$1000)</f>
        <v>0</v>
      </c>
      <c r="U184" s="258">
        <f>SUMIF('10'!$A$3:$A$500,'TOTAL FEED'!$J184,'10'!$P$3:$P$1000)</f>
        <v>0</v>
      </c>
      <c r="V184" s="205">
        <f>SUMIF('11'!$A$3:$A$500,'TOTAL FEED'!$J184,'11'!$P$3:$P$1000)</f>
        <v>8250</v>
      </c>
      <c r="W184" s="205">
        <f>SUMIF('12'!$A$3:$A$500,'TOTAL FEED'!$J184,'12'!$P$3:$P$1000)</f>
        <v>7100</v>
      </c>
      <c r="X184" s="205">
        <f>SUMIF('13'!$A$3:$A$500,'TOTAL FEED'!$J184,'13'!$P$3:$P$1000)</f>
        <v>0</v>
      </c>
      <c r="Y184" s="272">
        <f>SUMIF('14'!$A$3:$A$500,'TOTAL FEED'!$J184,'14'!$P$3:$P$1000)</f>
        <v>0</v>
      </c>
      <c r="Z184" s="205">
        <f>SUMIF('15'!$A$3:$A$500,'TOTAL FEED'!$J184,'15'!$P$3:$P$1000)</f>
        <v>0</v>
      </c>
      <c r="AA184" s="205">
        <f>SUMIF('16'!$A$3:$A$500,'TOTAL FEED'!$J184,'16'!$P$3:$P$1000)</f>
        <v>0</v>
      </c>
      <c r="AB184" s="258">
        <f>SUMIF('17'!$A$3:$A$500,'TOTAL FEED'!$J184,'17'!$P$3:$P$1000)</f>
        <v>0</v>
      </c>
      <c r="AC184" s="205">
        <f>SUMIF('18'!$A$3:$A$500,'TOTAL FEED'!$J184,'18'!$P$3:$P$1000)</f>
        <v>0</v>
      </c>
      <c r="AD184" s="205">
        <f>SUMIF('19'!$A$3:$A$500,'TOTAL FEED'!$J184,'19'!$P$3:$P$1000)</f>
        <v>0</v>
      </c>
      <c r="AE184" s="205">
        <f>SUMIF('20'!$A$3:$A$500,'TOTAL FEED'!$J184,'20'!$P$3:$P$1000)</f>
        <v>0</v>
      </c>
      <c r="AF184" s="205">
        <f>SUMIF('21'!$A$3:$A$500,'TOTAL FEED'!$J184,'21'!$P$3:$P$1000)</f>
        <v>0</v>
      </c>
      <c r="AG184" s="205">
        <f>SUMIF('22'!$A$3:$A$500,'TOTAL FEED'!$J184,'22'!$P$3:$P$1000)</f>
        <v>0</v>
      </c>
      <c r="AH184" s="205">
        <f>SUMIF('23'!$A$3:$A$500,'TOTAL FEED'!$J184,'23'!$P$3:$P$1000)</f>
        <v>0</v>
      </c>
      <c r="AI184" s="205">
        <f>SUMIF('24'!$A$3:$A$500,'TOTAL FEED'!$J184,'24'!$P$3:$P$1000)</f>
        <v>0</v>
      </c>
      <c r="AJ184" s="205">
        <f>SUMIF('25'!$A$3:$A$500,'TOTAL FEED'!$J184,'25'!$P$3:$P$1000)</f>
        <v>0</v>
      </c>
      <c r="AK184" s="205">
        <f>SUMIF('26'!$A$3:$A$500,'TOTAL FEED'!$J184,'26'!$P$3:$P$1000)</f>
        <v>0</v>
      </c>
      <c r="AL184" s="205">
        <f>SUMIF('27'!$A$3:$A$500,'TOTAL FEED'!$J184,'27'!$P$3:$P$1000)</f>
        <v>0</v>
      </c>
      <c r="AM184" s="205">
        <f>SUMIF('28'!$A$3:$A$500,'TOTAL FEED'!$J184,'28'!$P$3:$P$1000)</f>
        <v>0</v>
      </c>
      <c r="AN184" s="205">
        <f>SUMIF('29'!$A$3:$A$500,'TOTAL FEED'!$J184,'29'!$P$3:$P$1000)</f>
        <v>0</v>
      </c>
      <c r="AO184" s="205">
        <f>SUMIF('30'!$A$3:$A$500,'TOTAL FEED'!$J184,'30'!$P$3:$P$1000)</f>
        <v>0</v>
      </c>
      <c r="AP184" s="205">
        <f>SUMIF('31'!$A$3:$A$500,'TOTAL FEED'!$J184,'31'!$P$3:$P$1000)</f>
        <v>0</v>
      </c>
      <c r="AQ184" s="50">
        <f t="shared" ref="AQ184" si="85">SUM(L184:AP184)</f>
        <v>15350</v>
      </c>
      <c r="AR184">
        <v>1</v>
      </c>
      <c r="AS184">
        <v>8</v>
      </c>
      <c r="AT184">
        <f>SUMIF('PHAN LOAI'!$Q$5:$Q$410,K184,'PHAN LOAI'!$D$5:$D$410)</f>
        <v>15350</v>
      </c>
      <c r="AU184">
        <f>SUMIF('SAN LUONG'!$AL$4:$AL$311,K184,'SAN LUONG'!$AJ$4:$AJ$311)</f>
        <v>15350</v>
      </c>
      <c r="AV184">
        <f t="shared" ref="AV184" si="86">AT184+AU184</f>
        <v>30700</v>
      </c>
      <c r="AW184">
        <f>IF(COUNTIF('PHAN LOAI'!C:C, E184) &gt; 0, 1, 0)</f>
        <v>1</v>
      </c>
      <c r="AX184">
        <f>IF(COUNTIF('SAN LUONG'!D:D, E184) &gt; 0, 1, 0)</f>
        <v>1</v>
      </c>
    </row>
    <row r="185" spans="2:50" ht="15.75" x14ac:dyDescent="0.25">
      <c r="B185" s="17"/>
      <c r="C185" s="6">
        <v>6952</v>
      </c>
      <c r="D185" s="6">
        <v>6952</v>
      </c>
      <c r="E185" s="73">
        <v>320041</v>
      </c>
      <c r="F185" s="15">
        <v>3.5</v>
      </c>
      <c r="G185" s="15">
        <v>25</v>
      </c>
      <c r="H185" s="4">
        <v>6952</v>
      </c>
      <c r="I185" s="9"/>
      <c r="J185" s="15" t="str">
        <f t="shared" si="44"/>
        <v>695225</v>
      </c>
      <c r="K185" s="15" t="str">
        <f t="shared" si="45"/>
        <v>6952320041</v>
      </c>
      <c r="L185" s="205">
        <f>SUMIF('1'!$A$3:$A$500,'TOTAL FEED'!$J185,'1'!$P$3:$P$1000)</f>
        <v>0</v>
      </c>
      <c r="M185" s="205">
        <f>SUMIF('2'!$A$3:$A$500,'TOTAL FEED'!$J185,'2'!$P$3:$P$1000)</f>
        <v>0</v>
      </c>
      <c r="N185" s="258">
        <f>SUMIF('3'!$A$3:$A$500,'TOTAL FEED'!$J185,'3'!$P$3:$P$1000)</f>
        <v>0</v>
      </c>
      <c r="O185" s="205">
        <f>SUMIF('4'!$A$3:$A$500,'TOTAL FEED'!$J185,'4'!$P$3:$P$1000)</f>
        <v>0</v>
      </c>
      <c r="P185" s="205">
        <f>SUMIF('5'!$A$3:$A$500,'TOTAL FEED'!$J185,'5'!$P$3:$P$1000)</f>
        <v>16400</v>
      </c>
      <c r="Q185" s="205">
        <f>SUMIF('6'!$A$3:$A$500,'TOTAL FEED'!$J185,'6'!$P$3:$P$1000)</f>
        <v>0</v>
      </c>
      <c r="R185" s="205">
        <f>SUMIF('7'!$A$3:$A$500,'TOTAL FEED'!$J185,'7'!$P$3:$P$1000)</f>
        <v>0</v>
      </c>
      <c r="S185" s="205">
        <f>SUMIF('8'!$A$3:$A$500,'TOTAL FEED'!$J185,'8'!$P$3:$P$1000)</f>
        <v>0</v>
      </c>
      <c r="T185" s="205">
        <f>SUMIF('9'!$A$3:$A$500,'TOTAL FEED'!$J185,'9'!$P$3:$P$1000)</f>
        <v>0</v>
      </c>
      <c r="U185" s="258">
        <f>SUMIF('10'!$A$3:$A$500,'TOTAL FEED'!$J185,'10'!$P$3:$P$1000)</f>
        <v>0</v>
      </c>
      <c r="V185" s="205">
        <f>SUMIF('11'!$A$3:$A$500,'TOTAL FEED'!$J185,'11'!$P$3:$P$1000)</f>
        <v>0</v>
      </c>
      <c r="W185" s="205">
        <f>SUMIF('12'!$A$3:$A$500,'TOTAL FEED'!$J185,'12'!$P$3:$P$1000)</f>
        <v>0</v>
      </c>
      <c r="X185" s="205">
        <f>SUMIF('13'!$A$3:$A$500,'TOTAL FEED'!$J185,'13'!$P$3:$P$1000)</f>
        <v>0</v>
      </c>
      <c r="Y185" s="272">
        <f>SUMIF('14'!$A$3:$A$500,'TOTAL FEED'!$J185,'14'!$P$3:$P$1000)</f>
        <v>0</v>
      </c>
      <c r="Z185" s="205">
        <f>SUMIF('15'!$A$3:$A$500,'TOTAL FEED'!$J185,'15'!$P$3:$P$1000)</f>
        <v>0</v>
      </c>
      <c r="AA185" s="205">
        <f>SUMIF('16'!$A$3:$A$500,'TOTAL FEED'!$J185,'16'!$P$3:$P$1000)</f>
        <v>0</v>
      </c>
      <c r="AB185" s="258">
        <f>SUMIF('17'!$A$3:$A$500,'TOTAL FEED'!$J185,'17'!$P$3:$P$1000)</f>
        <v>0</v>
      </c>
      <c r="AC185" s="205">
        <f>SUMIF('18'!$A$3:$A$500,'TOTAL FEED'!$J185,'18'!$P$3:$P$1000)</f>
        <v>0</v>
      </c>
      <c r="AD185" s="205">
        <f>SUMIF('19'!$A$3:$A$500,'TOTAL FEED'!$J185,'19'!$P$3:$P$1000)</f>
        <v>0</v>
      </c>
      <c r="AE185" s="205">
        <f>SUMIF('20'!$A$3:$A$500,'TOTAL FEED'!$J185,'20'!$P$3:$P$1000)</f>
        <v>0</v>
      </c>
      <c r="AF185" s="205">
        <f>SUMIF('21'!$A$3:$A$500,'TOTAL FEED'!$J185,'21'!$P$3:$P$1000)</f>
        <v>0</v>
      </c>
      <c r="AG185" s="205">
        <f>SUMIF('22'!$A$3:$A$500,'TOTAL FEED'!$J185,'22'!$P$3:$P$1000)</f>
        <v>0</v>
      </c>
      <c r="AH185" s="205">
        <f>SUMIF('23'!$A$3:$A$500,'TOTAL FEED'!$J185,'23'!$P$3:$P$1000)</f>
        <v>0</v>
      </c>
      <c r="AI185" s="205">
        <f>SUMIF('24'!$A$3:$A$500,'TOTAL FEED'!$J185,'24'!$P$3:$P$1000)</f>
        <v>0</v>
      </c>
      <c r="AJ185" s="205">
        <f>SUMIF('25'!$A$3:$A$500,'TOTAL FEED'!$J185,'25'!$P$3:$P$1000)</f>
        <v>0</v>
      </c>
      <c r="AK185" s="205">
        <f>SUMIF('26'!$A$3:$A$500,'TOTAL FEED'!$J185,'26'!$P$3:$P$1000)</f>
        <v>0</v>
      </c>
      <c r="AL185" s="205">
        <f>SUMIF('27'!$A$3:$A$500,'TOTAL FEED'!$J185,'27'!$P$3:$P$1000)</f>
        <v>0</v>
      </c>
      <c r="AM185" s="205">
        <f>SUMIF('28'!$A$3:$A$500,'TOTAL FEED'!$J185,'28'!$P$3:$P$1000)</f>
        <v>0</v>
      </c>
      <c r="AN185" s="205">
        <f>SUMIF('29'!$A$3:$A$500,'TOTAL FEED'!$J185,'29'!$P$3:$P$1000)</f>
        <v>0</v>
      </c>
      <c r="AO185" s="205">
        <f>SUMIF('30'!$A$3:$A$500,'TOTAL FEED'!$J185,'30'!$P$3:$P$1000)</f>
        <v>0</v>
      </c>
      <c r="AP185" s="205">
        <f>SUMIF('31'!$A$3:$A$500,'TOTAL FEED'!$J185,'31'!$P$3:$P$1000)</f>
        <v>0</v>
      </c>
      <c r="AQ185" s="50">
        <f t="shared" si="42"/>
        <v>16400</v>
      </c>
      <c r="AR185">
        <v>1</v>
      </c>
      <c r="AS185">
        <v>8</v>
      </c>
      <c r="AT185">
        <f>SUMIF('PHAN LOAI'!$Q$5:$Q$410,K185,'PHAN LOAI'!$D$5:$D$410)</f>
        <v>16400</v>
      </c>
      <c r="AU185">
        <f>SUMIF('SAN LUONG'!$AL$4:$AL$311,K185,'SAN LUONG'!$AJ$4:$AJ$311)</f>
        <v>16400</v>
      </c>
      <c r="AV185">
        <f t="shared" si="43"/>
        <v>32800</v>
      </c>
      <c r="AW185">
        <f>IF(COUNTIF('PHAN LOAI'!C:C, E185) &gt; 0, 1, 0)</f>
        <v>1</v>
      </c>
      <c r="AX185">
        <f>IF(COUNTIF('SAN LUONG'!D:D, E185) &gt; 0, 1, 0)</f>
        <v>1</v>
      </c>
    </row>
    <row r="186" spans="2:50" ht="15.75" x14ac:dyDescent="0.25">
      <c r="B186" s="17"/>
      <c r="C186" s="6">
        <v>6911</v>
      </c>
      <c r="D186" s="6">
        <v>6911</v>
      </c>
      <c r="E186" s="73">
        <v>115701</v>
      </c>
      <c r="F186" s="15">
        <v>3.5</v>
      </c>
      <c r="G186" s="15">
        <v>25</v>
      </c>
      <c r="H186" s="4">
        <v>6911</v>
      </c>
      <c r="I186" s="9"/>
      <c r="J186" s="15" t="str">
        <f t="shared" si="44"/>
        <v>691125</v>
      </c>
      <c r="K186" s="15" t="str">
        <f t="shared" si="45"/>
        <v>6911115701</v>
      </c>
      <c r="L186" s="205">
        <f>SUMIF('1'!$A$3:$A$500,'TOTAL FEED'!$J186,'1'!$P$3:$P$1000)</f>
        <v>0</v>
      </c>
      <c r="M186" s="205">
        <f>SUMIF('2'!$A$3:$A$500,'TOTAL FEED'!$J186,'2'!$P$3:$P$1000)</f>
        <v>0</v>
      </c>
      <c r="N186" s="258">
        <f>SUMIF('3'!$A$3:$A$500,'TOTAL FEED'!$J186,'3'!$P$3:$P$1000)</f>
        <v>0</v>
      </c>
      <c r="O186" s="205">
        <f>SUMIF('4'!$A$3:$A$500,'TOTAL FEED'!$J186,'4'!$P$3:$P$1000)</f>
        <v>0</v>
      </c>
      <c r="P186" s="205">
        <f>SUMIF('5'!$A$3:$A$500,'TOTAL FEED'!$J186,'5'!$P$3:$P$1000)</f>
        <v>0</v>
      </c>
      <c r="Q186" s="205">
        <f>SUMIF('6'!$A$3:$A$500,'TOTAL FEED'!$J186,'6'!$P$3:$P$1000)</f>
        <v>0</v>
      </c>
      <c r="R186" s="205">
        <f>SUMIF('7'!$A$3:$A$500,'TOTAL FEED'!$J186,'7'!$P$3:$P$1000)</f>
        <v>0</v>
      </c>
      <c r="S186" s="205">
        <f>SUMIF('8'!$A$3:$A$500,'TOTAL FEED'!$J186,'8'!$P$3:$P$1000)</f>
        <v>0</v>
      </c>
      <c r="T186" s="205">
        <f>SUMIF('9'!$A$3:$A$500,'TOTAL FEED'!$J186,'9'!$P$3:$P$1000)</f>
        <v>0</v>
      </c>
      <c r="U186" s="205">
        <f>SUMIF('10'!$A$3:$A$500,'TOTAL FEED'!$J186,'10'!$P$3:$P$1000)</f>
        <v>0</v>
      </c>
      <c r="V186" s="205">
        <f>SUMIF('11'!$A$3:$A$500,'TOTAL FEED'!$J186,'11'!$P$3:$P$1000)</f>
        <v>0</v>
      </c>
      <c r="W186" s="205">
        <f>SUMIF('12'!$A$3:$A$500,'TOTAL FEED'!$J186,'12'!$P$3:$P$1000)</f>
        <v>0</v>
      </c>
      <c r="X186" s="205">
        <f>SUMIF('13'!$A$3:$A$500,'TOTAL FEED'!$J186,'13'!$P$3:$P$1000)</f>
        <v>0</v>
      </c>
      <c r="Y186" s="272">
        <f>SUMIF('14'!$A$3:$A$500,'TOTAL FEED'!$J186,'14'!$P$3:$P$1000)</f>
        <v>0</v>
      </c>
      <c r="Z186" s="205">
        <f>SUMIF('15'!$A$3:$A$500,'TOTAL FEED'!$J186,'15'!$P$3:$P$1000)</f>
        <v>0</v>
      </c>
      <c r="AA186" s="205">
        <f>SUMIF('16'!$A$3:$A$500,'TOTAL FEED'!$J186,'16'!$P$3:$P$1000)</f>
        <v>0</v>
      </c>
      <c r="AB186" s="205">
        <f>SUMIF('17'!$A$3:$A$500,'TOTAL FEED'!$J186,'17'!$P$3:$P$1000)</f>
        <v>0</v>
      </c>
      <c r="AC186" s="205">
        <f>SUMIF('18'!$A$3:$A$500,'TOTAL FEED'!$J186,'18'!$P$3:$P$1000)</f>
        <v>0</v>
      </c>
      <c r="AD186" s="205">
        <f>SUMIF('19'!$A$3:$A$500,'TOTAL FEED'!$J186,'19'!$P$3:$P$1000)</f>
        <v>0</v>
      </c>
      <c r="AE186" s="205">
        <f>SUMIF('20'!$A$3:$A$500,'TOTAL FEED'!$J186,'20'!$P$3:$P$1000)</f>
        <v>0</v>
      </c>
      <c r="AF186" s="205">
        <f>SUMIF('21'!$A$3:$A$500,'TOTAL FEED'!$J186,'21'!$P$3:$P$1000)</f>
        <v>0</v>
      </c>
      <c r="AG186" s="205">
        <f>SUMIF('22'!$A$3:$A$500,'TOTAL FEED'!$J186,'22'!$P$3:$P$1000)</f>
        <v>0</v>
      </c>
      <c r="AH186" s="205">
        <f>SUMIF('23'!$A$3:$A$500,'TOTAL FEED'!$J186,'23'!$P$3:$P$1000)</f>
        <v>0</v>
      </c>
      <c r="AI186" s="205">
        <f>SUMIF('24'!$A$3:$A$500,'TOTAL FEED'!$J186,'24'!$P$3:$P$1000)</f>
        <v>0</v>
      </c>
      <c r="AJ186" s="205">
        <f>SUMIF('25'!$A$3:$A$500,'TOTAL FEED'!$J186,'25'!$P$3:$P$1000)</f>
        <v>0</v>
      </c>
      <c r="AK186" s="205">
        <f>SUMIF('26'!$A$3:$A$500,'TOTAL FEED'!$J186,'26'!$P$3:$P$1000)</f>
        <v>0</v>
      </c>
      <c r="AL186" s="205">
        <f>SUMIF('27'!$A$3:$A$500,'TOTAL FEED'!$J186,'27'!$P$3:$P$1000)</f>
        <v>0</v>
      </c>
      <c r="AM186" s="205">
        <f>SUMIF('28'!$A$3:$A$500,'TOTAL FEED'!$J186,'28'!$P$3:$P$1000)</f>
        <v>0</v>
      </c>
      <c r="AN186" s="205">
        <f>SUMIF('29'!$A$3:$A$500,'TOTAL FEED'!$J186,'29'!$P$3:$P$1000)</f>
        <v>0</v>
      </c>
      <c r="AO186" s="205">
        <f>SUMIF('30'!$A$3:$A$500,'TOTAL FEED'!$J186,'30'!$P$3:$P$1000)</f>
        <v>0</v>
      </c>
      <c r="AP186" s="205">
        <f>SUMIF('31'!$A$3:$A$500,'TOTAL FEED'!$J186,'31'!$P$3:$P$1000)</f>
        <v>0</v>
      </c>
      <c r="AQ186" s="50">
        <f t="shared" si="42"/>
        <v>0</v>
      </c>
      <c r="AS186">
        <v>8</v>
      </c>
      <c r="AT186">
        <f>SUMIF('PHAN LOAI'!$Q$5:$Q$410,K186,'PHAN LOAI'!$D$5:$D$410)</f>
        <v>0</v>
      </c>
      <c r="AU186">
        <f>SUMIF('SAN LUONG'!$AL$4:$AL$311,K186,'SAN LUONG'!$AJ$4:$AJ$311)</f>
        <v>0</v>
      </c>
      <c r="AV186">
        <f t="shared" si="43"/>
        <v>0</v>
      </c>
      <c r="AW186">
        <f>IF(COUNTIF('PHAN LOAI'!C:C, E186) &gt; 0, 1, 0)</f>
        <v>1</v>
      </c>
      <c r="AX186">
        <f>IF(COUNTIF('SAN LUONG'!D:D, E186) &gt; 0, 1, 0)</f>
        <v>1</v>
      </c>
    </row>
    <row r="187" spans="2:50" ht="15.75" x14ac:dyDescent="0.25">
      <c r="B187" s="17"/>
      <c r="C187" s="6">
        <v>6954</v>
      </c>
      <c r="D187" s="6">
        <v>6954</v>
      </c>
      <c r="E187" s="73">
        <v>332341</v>
      </c>
      <c r="F187" s="15">
        <v>3.5</v>
      </c>
      <c r="G187" s="15">
        <v>25</v>
      </c>
      <c r="H187" s="4">
        <v>6954</v>
      </c>
      <c r="I187" s="9"/>
      <c r="J187" s="15" t="str">
        <f t="shared" si="44"/>
        <v>695425</v>
      </c>
      <c r="K187" s="15" t="str">
        <f t="shared" si="45"/>
        <v>6954332341</v>
      </c>
      <c r="L187" s="205">
        <f>SUMIF('1'!$A$3:$A$500,'TOTAL FEED'!$J187,'1'!$P$3:$P$1000)</f>
        <v>0</v>
      </c>
      <c r="M187" s="205">
        <f>SUMIF('2'!$A$3:$A$500,'TOTAL FEED'!$J187,'2'!$P$3:$P$1000)</f>
        <v>0</v>
      </c>
      <c r="N187" s="258">
        <f>SUMIF('3'!$A$3:$A$500,'TOTAL FEED'!$J187,'3'!$P$3:$P$1000)</f>
        <v>0</v>
      </c>
      <c r="O187" s="205">
        <f>SUMIF('4'!$A$3:$A$500,'TOTAL FEED'!$J187,'4'!$P$3:$P$1000)</f>
        <v>0</v>
      </c>
      <c r="P187" s="205">
        <f>SUMIF('5'!$A$3:$A$500,'TOTAL FEED'!$J187,'5'!$P$3:$P$1000)</f>
        <v>0</v>
      </c>
      <c r="Q187" s="205">
        <f>SUMIF('6'!$A$3:$A$500,'TOTAL FEED'!$J187,'6'!$P$3:$P$1000)</f>
        <v>0</v>
      </c>
      <c r="R187" s="205">
        <f>SUMIF('7'!$A$3:$A$500,'TOTAL FEED'!$J187,'7'!$P$3:$P$1000)</f>
        <v>0</v>
      </c>
      <c r="S187" s="205">
        <f>SUMIF('8'!$A$3:$A$500,'TOTAL FEED'!$J187,'8'!$P$3:$P$1000)</f>
        <v>0</v>
      </c>
      <c r="T187" s="205">
        <f>SUMIF('9'!$A$3:$A$500,'TOTAL FEED'!$J187,'9'!$P$3:$P$1000)</f>
        <v>0</v>
      </c>
      <c r="U187" s="205">
        <f>SUMIF('10'!$A$3:$A$500,'TOTAL FEED'!$J187,'10'!$P$3:$P$1000)</f>
        <v>0</v>
      </c>
      <c r="V187" s="205">
        <f>SUMIF('11'!$A$3:$A$500,'TOTAL FEED'!$J187,'11'!$P$3:$P$1000)</f>
        <v>0</v>
      </c>
      <c r="W187" s="205">
        <f>SUMIF('12'!$A$3:$A$500,'TOTAL FEED'!$J187,'12'!$P$3:$P$1000)</f>
        <v>0</v>
      </c>
      <c r="X187" s="205">
        <f>SUMIF('13'!$A$3:$A$500,'TOTAL FEED'!$J187,'13'!$P$3:$P$1000)</f>
        <v>0</v>
      </c>
      <c r="Y187" s="272">
        <f>SUMIF('14'!$A$3:$A$500,'TOTAL FEED'!$J187,'14'!$P$3:$P$1000)</f>
        <v>0</v>
      </c>
      <c r="Z187" s="205">
        <f>SUMIF('15'!$A$3:$A$500,'TOTAL FEED'!$J187,'15'!$P$3:$P$1000)</f>
        <v>0</v>
      </c>
      <c r="AA187" s="205">
        <f>SUMIF('16'!$A$3:$A$500,'TOTAL FEED'!$J187,'16'!$P$3:$P$1000)</f>
        <v>0</v>
      </c>
      <c r="AB187" s="205">
        <f>SUMIF('17'!$A$3:$A$500,'TOTAL FEED'!$J187,'17'!$P$3:$P$1000)</f>
        <v>0</v>
      </c>
      <c r="AC187" s="205">
        <f>SUMIF('18'!$A$3:$A$500,'TOTAL FEED'!$J187,'18'!$P$3:$P$1000)</f>
        <v>0</v>
      </c>
      <c r="AD187" s="205">
        <f>SUMIF('19'!$A$3:$A$500,'TOTAL FEED'!$J187,'19'!$P$3:$P$1000)</f>
        <v>0</v>
      </c>
      <c r="AE187" s="205">
        <f>SUMIF('20'!$A$3:$A$500,'TOTAL FEED'!$J187,'20'!$P$3:$P$1000)</f>
        <v>0</v>
      </c>
      <c r="AF187" s="205">
        <f>SUMIF('21'!$A$3:$A$500,'TOTAL FEED'!$J187,'21'!$P$3:$P$1000)</f>
        <v>0</v>
      </c>
      <c r="AG187" s="205">
        <f>SUMIF('22'!$A$3:$A$500,'TOTAL FEED'!$J187,'22'!$P$3:$P$1000)</f>
        <v>0</v>
      </c>
      <c r="AH187" s="205">
        <f>SUMIF('23'!$A$3:$A$500,'TOTAL FEED'!$J187,'23'!$P$3:$P$1000)</f>
        <v>0</v>
      </c>
      <c r="AI187" s="205">
        <f>SUMIF('24'!$A$3:$A$500,'TOTAL FEED'!$J187,'24'!$P$3:$P$1000)</f>
        <v>0</v>
      </c>
      <c r="AJ187" s="205">
        <f>SUMIF('25'!$A$3:$A$500,'TOTAL FEED'!$J187,'25'!$P$3:$P$1000)</f>
        <v>0</v>
      </c>
      <c r="AK187" s="205">
        <f>SUMIF('26'!$A$3:$A$500,'TOTAL FEED'!$J187,'26'!$P$3:$P$1000)</f>
        <v>0</v>
      </c>
      <c r="AL187" s="205">
        <f>SUMIF('27'!$A$3:$A$500,'TOTAL FEED'!$J187,'27'!$P$3:$P$1000)</f>
        <v>0</v>
      </c>
      <c r="AM187" s="205">
        <f>SUMIF('28'!$A$3:$A$500,'TOTAL FEED'!$J187,'28'!$P$3:$P$1000)</f>
        <v>0</v>
      </c>
      <c r="AN187" s="205">
        <f>SUMIF('29'!$A$3:$A$500,'TOTAL FEED'!$J187,'29'!$P$3:$P$1000)</f>
        <v>0</v>
      </c>
      <c r="AO187" s="205">
        <f>SUMIF('30'!$A$3:$A$500,'TOTAL FEED'!$J187,'30'!$P$3:$P$1000)</f>
        <v>0</v>
      </c>
      <c r="AP187" s="205">
        <f>SUMIF('31'!$A$3:$A$500,'TOTAL FEED'!$J187,'31'!$P$3:$P$1000)</f>
        <v>0</v>
      </c>
      <c r="AQ187" s="50">
        <f t="shared" si="42"/>
        <v>0</v>
      </c>
      <c r="AS187">
        <v>8</v>
      </c>
      <c r="AT187">
        <f>SUMIF('PHAN LOAI'!$Q$5:$Q$410,K187,'PHAN LOAI'!$D$5:$D$410)</f>
        <v>0</v>
      </c>
      <c r="AU187">
        <f>SUMIF('SAN LUONG'!$AL$4:$AL$311,K187,'SAN LUONG'!$AJ$4:$AJ$311)</f>
        <v>0</v>
      </c>
      <c r="AV187">
        <f t="shared" si="43"/>
        <v>0</v>
      </c>
      <c r="AW187">
        <f>IF(COUNTIF('PHAN LOAI'!C:C, E187) &gt; 0, 1, 0)</f>
        <v>1</v>
      </c>
      <c r="AX187">
        <f>IF(COUNTIF('SAN LUONG'!D:D, E187) &gt; 0, 1, 0)</f>
        <v>1</v>
      </c>
    </row>
    <row r="188" spans="2:50" ht="15.75" x14ac:dyDescent="0.25">
      <c r="B188" s="17"/>
      <c r="C188" s="6">
        <v>6949</v>
      </c>
      <c r="D188" s="6">
        <v>6949</v>
      </c>
      <c r="E188" s="73">
        <v>203701</v>
      </c>
      <c r="F188" s="15">
        <v>3.5</v>
      </c>
      <c r="G188" s="15">
        <v>25</v>
      </c>
      <c r="H188" s="4">
        <v>6949</v>
      </c>
      <c r="I188" s="9"/>
      <c r="J188" s="15" t="str">
        <f t="shared" si="44"/>
        <v>694925</v>
      </c>
      <c r="K188" s="15" t="str">
        <f t="shared" si="45"/>
        <v>6949203701</v>
      </c>
      <c r="L188" s="205">
        <f>SUMIF('1'!$A$3:$A$500,'TOTAL FEED'!$J188,'1'!$P$3:$P$1000)</f>
        <v>0</v>
      </c>
      <c r="M188" s="205">
        <f>SUMIF('2'!$A$3:$A$500,'TOTAL FEED'!$J188,'2'!$P$3:$P$1000)</f>
        <v>0</v>
      </c>
      <c r="N188" s="258">
        <f>SUMIF('3'!$A$3:$A$500,'TOTAL FEED'!$J188,'3'!$P$3:$P$1000)</f>
        <v>0</v>
      </c>
      <c r="O188" s="205">
        <f>SUMIF('4'!$A$3:$A$500,'TOTAL FEED'!$J188,'4'!$P$3:$P$1000)</f>
        <v>8550</v>
      </c>
      <c r="P188" s="205">
        <f>SUMIF('5'!$A$3:$A$500,'TOTAL FEED'!$J188,'5'!$P$3:$P$1000)</f>
        <v>0</v>
      </c>
      <c r="Q188" s="205">
        <f>SUMIF('6'!$A$3:$A$500,'TOTAL FEED'!$J188,'6'!$P$3:$P$1000)</f>
        <v>0</v>
      </c>
      <c r="R188" s="205">
        <f>SUMIF('7'!$A$3:$A$500,'TOTAL FEED'!$J188,'7'!$P$3:$P$1000)</f>
        <v>0</v>
      </c>
      <c r="S188" s="205">
        <f>SUMIF('8'!$A$3:$A$500,'TOTAL FEED'!$J188,'8'!$P$3:$P$1000)</f>
        <v>0</v>
      </c>
      <c r="T188" s="205">
        <f>SUMIF('9'!$A$3:$A$500,'TOTAL FEED'!$J188,'9'!$P$3:$P$1000)</f>
        <v>16975</v>
      </c>
      <c r="U188" s="258">
        <f>SUMIF('10'!$A$3:$A$500,'TOTAL FEED'!$J188,'10'!$P$3:$P$1000)</f>
        <v>0</v>
      </c>
      <c r="V188" s="205">
        <f>SUMIF('11'!$A$3:$A$500,'TOTAL FEED'!$J188,'11'!$P$3:$P$1000)</f>
        <v>0</v>
      </c>
      <c r="W188" s="205">
        <f>SUMIF('12'!$A$3:$A$500,'TOTAL FEED'!$J188,'12'!$P$3:$P$1000)</f>
        <v>0</v>
      </c>
      <c r="X188" s="205">
        <f>SUMIF('13'!$A$3:$A$500,'TOTAL FEED'!$J188,'13'!$P$3:$P$1000)</f>
        <v>0</v>
      </c>
      <c r="Y188" s="272">
        <f>SUMIF('14'!$A$3:$A$500,'TOTAL FEED'!$J188,'14'!$P$3:$P$1000)</f>
        <v>0</v>
      </c>
      <c r="Z188" s="205">
        <f>SUMIF('15'!$A$3:$A$500,'TOTAL FEED'!$J188,'15'!$P$3:$P$1000)</f>
        <v>0</v>
      </c>
      <c r="AA188" s="205">
        <f>SUMIF('16'!$A$3:$A$500,'TOTAL FEED'!$J188,'16'!$P$3:$P$1000)</f>
        <v>0</v>
      </c>
      <c r="AB188" s="258">
        <f>SUMIF('17'!$A$3:$A$500,'TOTAL FEED'!$J188,'17'!$P$3:$P$1000)</f>
        <v>0</v>
      </c>
      <c r="AC188" s="205">
        <f>SUMIF('18'!$A$3:$A$500,'TOTAL FEED'!$J188,'18'!$P$3:$P$1000)</f>
        <v>0</v>
      </c>
      <c r="AD188" s="205">
        <f>SUMIF('19'!$A$3:$A$500,'TOTAL FEED'!$J188,'19'!$P$3:$P$1000)</f>
        <v>0</v>
      </c>
      <c r="AE188" s="205">
        <f>SUMIF('20'!$A$3:$A$500,'TOTAL FEED'!$J188,'20'!$P$3:$P$1000)</f>
        <v>0</v>
      </c>
      <c r="AF188" s="205">
        <f>SUMIF('21'!$A$3:$A$500,'TOTAL FEED'!$J188,'21'!$P$3:$P$1000)</f>
        <v>0</v>
      </c>
      <c r="AG188" s="205">
        <f>SUMIF('22'!$A$3:$A$500,'TOTAL FEED'!$J188,'22'!$P$3:$P$1000)</f>
        <v>0</v>
      </c>
      <c r="AH188" s="205">
        <f>SUMIF('23'!$A$3:$A$500,'TOTAL FEED'!$J188,'23'!$P$3:$P$1000)</f>
        <v>0</v>
      </c>
      <c r="AI188" s="205">
        <f>SUMIF('24'!$A$3:$A$500,'TOTAL FEED'!$J188,'24'!$P$3:$P$1000)</f>
        <v>0</v>
      </c>
      <c r="AJ188" s="205">
        <f>SUMIF('25'!$A$3:$A$500,'TOTAL FEED'!$J188,'25'!$P$3:$P$1000)</f>
        <v>0</v>
      </c>
      <c r="AK188" s="205">
        <f>SUMIF('26'!$A$3:$A$500,'TOTAL FEED'!$J188,'26'!$P$3:$P$1000)</f>
        <v>0</v>
      </c>
      <c r="AL188" s="205">
        <f>SUMIF('27'!$A$3:$A$500,'TOTAL FEED'!$J188,'27'!$P$3:$P$1000)</f>
        <v>0</v>
      </c>
      <c r="AM188" s="205">
        <f>SUMIF('28'!$A$3:$A$500,'TOTAL FEED'!$J188,'28'!$P$3:$P$1000)</f>
        <v>0</v>
      </c>
      <c r="AN188" s="205">
        <f>SUMIF('29'!$A$3:$A$500,'TOTAL FEED'!$J188,'29'!$P$3:$P$1000)</f>
        <v>0</v>
      </c>
      <c r="AO188" s="205">
        <f>SUMIF('30'!$A$3:$A$500,'TOTAL FEED'!$J188,'30'!$P$3:$P$1000)</f>
        <v>0</v>
      </c>
      <c r="AP188" s="205">
        <f>SUMIF('31'!$A$3:$A$500,'TOTAL FEED'!$J188,'31'!$P$3:$P$1000)</f>
        <v>0</v>
      </c>
      <c r="AQ188" s="50">
        <f t="shared" si="42"/>
        <v>25525</v>
      </c>
      <c r="AS188">
        <v>8</v>
      </c>
      <c r="AT188">
        <f>SUMIF('PHAN LOAI'!$Q$5:$Q$410,K188,'PHAN LOAI'!$D$5:$D$410)</f>
        <v>25525</v>
      </c>
      <c r="AU188">
        <f>SUMIF('SAN LUONG'!$AL$4:$AL$311,K188,'SAN LUONG'!$AJ$4:$AJ$311)</f>
        <v>25525</v>
      </c>
      <c r="AV188">
        <f t="shared" si="43"/>
        <v>51050</v>
      </c>
      <c r="AW188">
        <f>IF(COUNTIF('PHAN LOAI'!C:C, E188) &gt; 0, 1, 0)</f>
        <v>1</v>
      </c>
      <c r="AX188">
        <f>IF(COUNTIF('SAN LUONG'!D:D, E188) &gt; 0, 1, 0)</f>
        <v>1</v>
      </c>
    </row>
    <row r="189" spans="2:50" ht="15.75" x14ac:dyDescent="0.25">
      <c r="B189" s="17"/>
      <c r="C189" s="6">
        <v>6953</v>
      </c>
      <c r="D189" s="6">
        <v>6953</v>
      </c>
      <c r="E189" s="73">
        <v>321041</v>
      </c>
      <c r="F189" s="15">
        <v>3.5</v>
      </c>
      <c r="G189" s="15">
        <v>25</v>
      </c>
      <c r="H189" s="4">
        <v>6953</v>
      </c>
      <c r="I189" s="9"/>
      <c r="J189" s="15" t="str">
        <f t="shared" si="44"/>
        <v>695325</v>
      </c>
      <c r="K189" s="15" t="str">
        <f t="shared" si="45"/>
        <v>6953321041</v>
      </c>
      <c r="L189" s="205">
        <f>SUMIF('1'!$A$3:$A$500,'TOTAL FEED'!$J189,'1'!$P$3:$P$1000)</f>
        <v>0</v>
      </c>
      <c r="M189" s="205">
        <f>SUMIF('2'!$A$3:$A$500,'TOTAL FEED'!$J189,'2'!$P$3:$P$1000)</f>
        <v>0</v>
      </c>
      <c r="N189" s="258">
        <f>SUMIF('3'!$A$3:$A$500,'TOTAL FEED'!$J189,'3'!$P$3:$P$1000)</f>
        <v>0</v>
      </c>
      <c r="O189" s="205">
        <f>SUMIF('4'!$A$3:$A$500,'TOTAL FEED'!$J189,'4'!$P$3:$P$1000)</f>
        <v>0</v>
      </c>
      <c r="P189" s="205">
        <f>SUMIF('5'!$A$3:$A$500,'TOTAL FEED'!$J189,'5'!$P$3:$P$1000)</f>
        <v>0</v>
      </c>
      <c r="Q189" s="205">
        <f>SUMIF('6'!$A$3:$A$500,'TOTAL FEED'!$J189,'6'!$P$3:$P$1000)</f>
        <v>16275</v>
      </c>
      <c r="R189" s="205">
        <f>SUMIF('7'!$A$3:$A$500,'TOTAL FEED'!$J189,'7'!$P$3:$P$1000)</f>
        <v>0</v>
      </c>
      <c r="S189" s="205">
        <f>SUMIF('8'!$A$3:$A$500,'TOTAL FEED'!$J189,'8'!$P$3:$P$1000)</f>
        <v>0</v>
      </c>
      <c r="T189" s="205">
        <f>SUMIF('9'!$A$3:$A$500,'TOTAL FEED'!$J189,'9'!$P$3:$P$1000)</f>
        <v>0</v>
      </c>
      <c r="U189" s="258">
        <f>SUMIF('10'!$A$3:$A$500,'TOTAL FEED'!$J189,'10'!$P$3:$P$1000)</f>
        <v>0</v>
      </c>
      <c r="V189" s="205">
        <f>SUMIF('11'!$A$3:$A$500,'TOTAL FEED'!$J189,'11'!$P$3:$P$1000)</f>
        <v>0</v>
      </c>
      <c r="W189" s="205">
        <f>SUMIF('12'!$A$3:$A$500,'TOTAL FEED'!$J189,'12'!$P$3:$P$1000)</f>
        <v>0</v>
      </c>
      <c r="X189" s="205">
        <f>SUMIF('13'!$A$3:$A$500,'TOTAL FEED'!$J189,'13'!$P$3:$P$1000)</f>
        <v>16150</v>
      </c>
      <c r="Y189" s="272">
        <f>SUMIF('14'!$A$3:$A$500,'TOTAL FEED'!$J189,'14'!$P$3:$P$1000)</f>
        <v>0</v>
      </c>
      <c r="Z189" s="205">
        <f>SUMIF('15'!$A$3:$A$500,'TOTAL FEED'!$J189,'15'!$P$3:$P$1000)</f>
        <v>0</v>
      </c>
      <c r="AA189" s="205">
        <f>SUMIF('16'!$A$3:$A$500,'TOTAL FEED'!$J189,'16'!$P$3:$P$1000)</f>
        <v>0</v>
      </c>
      <c r="AB189" s="258">
        <f>SUMIF('17'!$A$3:$A$500,'TOTAL FEED'!$J189,'17'!$P$3:$P$1000)</f>
        <v>0</v>
      </c>
      <c r="AC189" s="205">
        <f>SUMIF('18'!$A$3:$A$500,'TOTAL FEED'!$J189,'18'!$P$3:$P$1000)</f>
        <v>0</v>
      </c>
      <c r="AD189" s="205">
        <f>SUMIF('19'!$A$3:$A$500,'TOTAL FEED'!$J189,'19'!$P$3:$P$1000)</f>
        <v>0</v>
      </c>
      <c r="AE189" s="205">
        <f>SUMIF('20'!$A$3:$A$500,'TOTAL FEED'!$J189,'20'!$P$3:$P$1000)</f>
        <v>0</v>
      </c>
      <c r="AF189" s="205">
        <f>SUMIF('21'!$A$3:$A$500,'TOTAL FEED'!$J189,'21'!$P$3:$P$1000)</f>
        <v>0</v>
      </c>
      <c r="AG189" s="205">
        <f>SUMIF('22'!$A$3:$A$500,'TOTAL FEED'!$J189,'22'!$P$3:$P$1000)</f>
        <v>0</v>
      </c>
      <c r="AH189" s="205">
        <f>SUMIF('23'!$A$3:$A$500,'TOTAL FEED'!$J189,'23'!$P$3:$P$1000)</f>
        <v>0</v>
      </c>
      <c r="AI189" s="205">
        <f>SUMIF('24'!$A$3:$A$500,'TOTAL FEED'!$J189,'24'!$P$3:$P$1000)</f>
        <v>0</v>
      </c>
      <c r="AJ189" s="205">
        <f>SUMIF('25'!$A$3:$A$500,'TOTAL FEED'!$J189,'25'!$P$3:$P$1000)</f>
        <v>0</v>
      </c>
      <c r="AK189" s="205">
        <f>SUMIF('26'!$A$3:$A$500,'TOTAL FEED'!$J189,'26'!$P$3:$P$1000)</f>
        <v>0</v>
      </c>
      <c r="AL189" s="205">
        <f>SUMIF('27'!$A$3:$A$500,'TOTAL FEED'!$J189,'27'!$P$3:$P$1000)</f>
        <v>0</v>
      </c>
      <c r="AM189" s="205">
        <f>SUMIF('28'!$A$3:$A$500,'TOTAL FEED'!$J189,'28'!$P$3:$P$1000)</f>
        <v>0</v>
      </c>
      <c r="AN189" s="205">
        <f>SUMIF('29'!$A$3:$A$500,'TOTAL FEED'!$J189,'29'!$P$3:$P$1000)</f>
        <v>0</v>
      </c>
      <c r="AO189" s="205">
        <f>SUMIF('30'!$A$3:$A$500,'TOTAL FEED'!$J189,'30'!$P$3:$P$1000)</f>
        <v>0</v>
      </c>
      <c r="AP189" s="205">
        <f>SUMIF('31'!$A$3:$A$500,'TOTAL FEED'!$J189,'31'!$P$3:$P$1000)</f>
        <v>0</v>
      </c>
      <c r="AQ189" s="50">
        <f t="shared" si="42"/>
        <v>32425</v>
      </c>
      <c r="AR189">
        <v>1</v>
      </c>
      <c r="AS189">
        <v>8</v>
      </c>
      <c r="AT189">
        <f>SUMIF('PHAN LOAI'!$Q$5:$Q$410,K189,'PHAN LOAI'!$D$5:$D$410)</f>
        <v>32425</v>
      </c>
      <c r="AU189">
        <f>SUMIF('SAN LUONG'!$AL$4:$AL$311,K189,'SAN LUONG'!$AJ$4:$AJ$311)</f>
        <v>32425</v>
      </c>
      <c r="AV189">
        <f t="shared" si="43"/>
        <v>64850</v>
      </c>
      <c r="AW189">
        <f>IF(COUNTIF('PHAN LOAI'!C:C, E189) &gt; 0, 1, 0)</f>
        <v>1</v>
      </c>
      <c r="AX189">
        <f>IF(COUNTIF('SAN LUONG'!D:D, E189) &gt; 0, 1, 0)</f>
        <v>1</v>
      </c>
    </row>
    <row r="190" spans="2:50" ht="15.75" x14ac:dyDescent="0.25">
      <c r="B190" s="17"/>
      <c r="C190" s="6">
        <v>6995</v>
      </c>
      <c r="D190" s="6">
        <v>6995</v>
      </c>
      <c r="E190" s="73">
        <v>423701</v>
      </c>
      <c r="F190" s="15">
        <v>3.5</v>
      </c>
      <c r="G190" s="15">
        <v>25</v>
      </c>
      <c r="H190" s="4">
        <v>6995</v>
      </c>
      <c r="I190" s="9"/>
      <c r="J190" s="15" t="str">
        <f t="shared" si="44"/>
        <v>699525</v>
      </c>
      <c r="K190" s="15" t="str">
        <f t="shared" si="45"/>
        <v>6995423701</v>
      </c>
      <c r="L190" s="205">
        <f>SUMIF('1'!$A$3:$A$500,'TOTAL FEED'!$J190,'1'!$P$3:$P$1000)</f>
        <v>0</v>
      </c>
      <c r="M190" s="205">
        <f>SUMIF('2'!$A$3:$A$500,'TOTAL FEED'!$J190,'2'!$P$3:$P$1000)</f>
        <v>0</v>
      </c>
      <c r="N190" s="258">
        <f>SUMIF('3'!$A$3:$A$500,'TOTAL FEED'!$J190,'3'!$P$3:$P$1000)</f>
        <v>0</v>
      </c>
      <c r="O190" s="205">
        <f>SUMIF('4'!$A$3:$A$500,'TOTAL FEED'!$J190,'4'!$P$3:$P$1000)</f>
        <v>0</v>
      </c>
      <c r="P190" s="205">
        <f>SUMIF('5'!$A$3:$A$500,'TOTAL FEED'!$J190,'5'!$P$3:$P$1000)</f>
        <v>0</v>
      </c>
      <c r="Q190" s="205">
        <f>SUMIF('6'!$A$3:$A$500,'TOTAL FEED'!$J190,'6'!$P$3:$P$1000)</f>
        <v>0</v>
      </c>
      <c r="R190" s="205">
        <f>SUMIF('7'!$A$3:$A$500,'TOTAL FEED'!$J190,'7'!$P$3:$P$1000)</f>
        <v>16675</v>
      </c>
      <c r="S190" s="205">
        <f>SUMIF('8'!$A$3:$A$500,'TOTAL FEED'!$J190,'8'!$P$3:$P$1000)</f>
        <v>0</v>
      </c>
      <c r="T190" s="205">
        <f>SUMIF('9'!$A$3:$A$500,'TOTAL FEED'!$J190,'9'!$P$3:$P$1000)</f>
        <v>0</v>
      </c>
      <c r="U190" s="258">
        <f>SUMIF('10'!$A$3:$A$500,'TOTAL FEED'!$J190,'10'!$P$3:$P$1000)</f>
        <v>0</v>
      </c>
      <c r="V190" s="205">
        <f>SUMIF('11'!$A$3:$A$500,'TOTAL FEED'!$J190,'11'!$P$3:$P$1000)</f>
        <v>0</v>
      </c>
      <c r="W190" s="205">
        <f>SUMIF('12'!$A$3:$A$500,'TOTAL FEED'!$J190,'12'!$P$3:$P$1000)</f>
        <v>0</v>
      </c>
      <c r="X190" s="205">
        <f>SUMIF('13'!$A$3:$A$500,'TOTAL FEED'!$J190,'13'!$P$3:$P$1000)</f>
        <v>0</v>
      </c>
      <c r="Y190" s="272">
        <f>SUMIF('14'!$A$3:$A$500,'TOTAL FEED'!$J190,'14'!$P$3:$P$1000)</f>
        <v>0</v>
      </c>
      <c r="Z190" s="205">
        <f>SUMIF('15'!$A$3:$A$500,'TOTAL FEED'!$J190,'15'!$P$3:$P$1000)</f>
        <v>0</v>
      </c>
      <c r="AA190" s="205">
        <f>SUMIF('16'!$A$3:$A$500,'TOTAL FEED'!$J190,'16'!$P$3:$P$1000)</f>
        <v>0</v>
      </c>
      <c r="AB190" s="258">
        <f>SUMIF('17'!$A$3:$A$500,'TOTAL FEED'!$J190,'17'!$P$3:$P$1000)</f>
        <v>0</v>
      </c>
      <c r="AC190" s="205">
        <f>SUMIF('18'!$A$3:$A$500,'TOTAL FEED'!$J190,'18'!$P$3:$P$1000)</f>
        <v>0</v>
      </c>
      <c r="AD190" s="205">
        <f>SUMIF('19'!$A$3:$A$500,'TOTAL FEED'!$J190,'19'!$P$3:$P$1000)</f>
        <v>0</v>
      </c>
      <c r="AE190" s="205">
        <f>SUMIF('20'!$A$3:$A$500,'TOTAL FEED'!$J190,'20'!$P$3:$P$1000)</f>
        <v>0</v>
      </c>
      <c r="AF190" s="205">
        <f>SUMIF('21'!$A$3:$A$500,'TOTAL FEED'!$J190,'21'!$P$3:$P$1000)</f>
        <v>0</v>
      </c>
      <c r="AG190" s="205">
        <f>SUMIF('22'!$A$3:$A$500,'TOTAL FEED'!$J190,'22'!$P$3:$P$1000)</f>
        <v>0</v>
      </c>
      <c r="AH190" s="205">
        <f>SUMIF('23'!$A$3:$A$500,'TOTAL FEED'!$J190,'23'!$P$3:$P$1000)</f>
        <v>0</v>
      </c>
      <c r="AI190" s="205">
        <f>SUMIF('24'!$A$3:$A$500,'TOTAL FEED'!$J190,'24'!$P$3:$P$1000)</f>
        <v>0</v>
      </c>
      <c r="AJ190" s="205">
        <f>SUMIF('25'!$A$3:$A$500,'TOTAL FEED'!$J190,'25'!$P$3:$P$1000)</f>
        <v>0</v>
      </c>
      <c r="AK190" s="205">
        <f>SUMIF('26'!$A$3:$A$500,'TOTAL FEED'!$J190,'26'!$P$3:$P$1000)</f>
        <v>0</v>
      </c>
      <c r="AL190" s="205">
        <f>SUMIF('27'!$A$3:$A$500,'TOTAL FEED'!$J190,'27'!$P$3:$P$1000)</f>
        <v>0</v>
      </c>
      <c r="AM190" s="205">
        <f>SUMIF('28'!$A$3:$A$500,'TOTAL FEED'!$J190,'28'!$P$3:$P$1000)</f>
        <v>0</v>
      </c>
      <c r="AN190" s="205">
        <f>SUMIF('29'!$A$3:$A$500,'TOTAL FEED'!$J190,'29'!$P$3:$P$1000)</f>
        <v>0</v>
      </c>
      <c r="AO190" s="205">
        <f>SUMIF('30'!$A$3:$A$500,'TOTAL FEED'!$J190,'30'!$P$3:$P$1000)</f>
        <v>0</v>
      </c>
      <c r="AP190" s="205">
        <f>SUMIF('31'!$A$3:$A$500,'TOTAL FEED'!$J190,'31'!$P$3:$P$1000)</f>
        <v>0</v>
      </c>
      <c r="AQ190" s="50">
        <f t="shared" si="42"/>
        <v>16675</v>
      </c>
      <c r="AR190">
        <v>4</v>
      </c>
      <c r="AS190">
        <v>8</v>
      </c>
      <c r="AT190">
        <f>SUMIF('PHAN LOAI'!$Q$5:$Q$410,K190,'PHAN LOAI'!$D$5:$D$410)</f>
        <v>16675</v>
      </c>
      <c r="AU190">
        <f>SUMIF('SAN LUONG'!$AL$4:$AL$311,K190,'SAN LUONG'!$AJ$4:$AJ$311)</f>
        <v>16675</v>
      </c>
      <c r="AV190">
        <f t="shared" si="43"/>
        <v>33350</v>
      </c>
      <c r="AW190">
        <f>IF(COUNTIF('PHAN LOAI'!C:C, E190) &gt; 0, 1, 0)</f>
        <v>1</v>
      </c>
      <c r="AX190">
        <f>IF(COUNTIF('SAN LUONG'!D:D, E190) &gt; 0, 1, 0)</f>
        <v>1</v>
      </c>
    </row>
    <row r="191" spans="2:50" ht="15.75" x14ac:dyDescent="0.25">
      <c r="B191" s="17"/>
      <c r="C191" s="6">
        <v>6824</v>
      </c>
      <c r="D191" s="6">
        <v>6824</v>
      </c>
      <c r="E191" s="73">
        <v>127800</v>
      </c>
      <c r="F191" s="15">
        <v>3.5</v>
      </c>
      <c r="G191" s="15">
        <v>25</v>
      </c>
      <c r="H191" s="4">
        <v>6824</v>
      </c>
      <c r="I191" s="9"/>
      <c r="J191" s="15" t="str">
        <f t="shared" si="44"/>
        <v>682425</v>
      </c>
      <c r="K191" s="15" t="str">
        <f t="shared" si="45"/>
        <v>6824127800</v>
      </c>
      <c r="L191" s="205">
        <f>SUMIF('1'!$A$3:$A$500,'TOTAL FEED'!$J191,'1'!$P$3:$P$1000)</f>
        <v>0</v>
      </c>
      <c r="M191" s="205">
        <f>SUMIF('2'!$A$3:$A$500,'TOTAL FEED'!$J191,'2'!$P$3:$P$1000)</f>
        <v>0</v>
      </c>
      <c r="N191" s="258">
        <f>SUMIF('3'!$A$3:$A$500,'TOTAL FEED'!$J191,'3'!$P$3:$P$1000)</f>
        <v>0</v>
      </c>
      <c r="O191" s="205">
        <f>SUMIF('4'!$A$3:$A$500,'TOTAL FEED'!$J191,'4'!$P$3:$P$1000)</f>
        <v>0</v>
      </c>
      <c r="P191" s="205">
        <f>SUMIF('5'!$A$3:$A$500,'TOTAL FEED'!$J191,'5'!$P$3:$P$1000)</f>
        <v>0</v>
      </c>
      <c r="Q191" s="205">
        <f>SUMIF('6'!$A$3:$A$500,'TOTAL FEED'!$J191,'6'!$P$3:$P$1000)</f>
        <v>0</v>
      </c>
      <c r="R191" s="205">
        <f>SUMIF('7'!$A$3:$A$500,'TOTAL FEED'!$J191,'7'!$P$3:$P$1000)</f>
        <v>0</v>
      </c>
      <c r="S191" s="205">
        <f>SUMIF('8'!$A$3:$A$500,'TOTAL FEED'!$J191,'8'!$P$3:$P$1000)</f>
        <v>0</v>
      </c>
      <c r="T191" s="205">
        <f>SUMIF('9'!$A$3:$A$500,'TOTAL FEED'!$J191,'9'!$P$3:$P$1000)</f>
        <v>0</v>
      </c>
      <c r="U191" s="205">
        <f>SUMIF('10'!$A$3:$A$500,'TOTAL FEED'!$J191,'10'!$P$3:$P$1000)</f>
        <v>0</v>
      </c>
      <c r="V191" s="205">
        <f>SUMIF('11'!$A$3:$A$500,'TOTAL FEED'!$J191,'11'!$P$3:$P$1000)</f>
        <v>0</v>
      </c>
      <c r="W191" s="205">
        <f>SUMIF('12'!$A$3:$A$500,'TOTAL FEED'!$J191,'12'!$P$3:$P$1000)</f>
        <v>0</v>
      </c>
      <c r="X191" s="205">
        <f>SUMIF('13'!$A$3:$A$500,'TOTAL FEED'!$J191,'13'!$P$3:$P$1000)</f>
        <v>0</v>
      </c>
      <c r="Y191" s="272">
        <f>SUMIF('14'!$A$3:$A$500,'TOTAL FEED'!$J191,'14'!$P$3:$P$1000)</f>
        <v>0</v>
      </c>
      <c r="Z191" s="205">
        <f>SUMIF('15'!$A$3:$A$500,'TOTAL FEED'!$J191,'15'!$P$3:$P$1000)</f>
        <v>0</v>
      </c>
      <c r="AA191" s="205">
        <f>SUMIF('16'!$A$3:$A$500,'TOTAL FEED'!$J191,'16'!$P$3:$P$1000)</f>
        <v>0</v>
      </c>
      <c r="AB191" s="205">
        <f>SUMIF('17'!$A$3:$A$500,'TOTAL FEED'!$J191,'17'!$P$3:$P$1000)</f>
        <v>0</v>
      </c>
      <c r="AC191" s="205">
        <f>SUMIF('18'!$A$3:$A$500,'TOTAL FEED'!$J191,'18'!$P$3:$P$1000)</f>
        <v>0</v>
      </c>
      <c r="AD191" s="205">
        <f>SUMIF('19'!$A$3:$A$500,'TOTAL FEED'!$J191,'19'!$P$3:$P$1000)</f>
        <v>0</v>
      </c>
      <c r="AE191" s="205">
        <f>SUMIF('20'!$A$3:$A$500,'TOTAL FEED'!$J191,'20'!$P$3:$P$1000)</f>
        <v>0</v>
      </c>
      <c r="AF191" s="205">
        <f>SUMIF('21'!$A$3:$A$500,'TOTAL FEED'!$J191,'21'!$P$3:$P$1000)</f>
        <v>0</v>
      </c>
      <c r="AG191" s="205">
        <f>SUMIF('22'!$A$3:$A$500,'TOTAL FEED'!$J191,'22'!$P$3:$P$1000)</f>
        <v>0</v>
      </c>
      <c r="AH191" s="205">
        <f>SUMIF('23'!$A$3:$A$500,'TOTAL FEED'!$J191,'23'!$P$3:$P$1000)</f>
        <v>0</v>
      </c>
      <c r="AI191" s="205">
        <f>SUMIF('24'!$A$3:$A$500,'TOTAL FEED'!$J191,'24'!$P$3:$P$1000)</f>
        <v>0</v>
      </c>
      <c r="AJ191" s="205">
        <f>SUMIF('25'!$A$3:$A$500,'TOTAL FEED'!$J191,'25'!$P$3:$P$1000)</f>
        <v>0</v>
      </c>
      <c r="AK191" s="205">
        <f>SUMIF('26'!$A$3:$A$500,'TOTAL FEED'!$J191,'26'!$P$3:$P$1000)</f>
        <v>0</v>
      </c>
      <c r="AL191" s="205">
        <f>SUMIF('27'!$A$3:$A$500,'TOTAL FEED'!$J191,'27'!$P$3:$P$1000)</f>
        <v>0</v>
      </c>
      <c r="AM191" s="205">
        <f>SUMIF('28'!$A$3:$A$500,'TOTAL FEED'!$J191,'28'!$P$3:$P$1000)</f>
        <v>0</v>
      </c>
      <c r="AN191" s="205">
        <f>SUMIF('29'!$A$3:$A$500,'TOTAL FEED'!$J191,'29'!$P$3:$P$1000)</f>
        <v>0</v>
      </c>
      <c r="AO191" s="205">
        <f>SUMIF('30'!$A$3:$A$500,'TOTAL FEED'!$J191,'30'!$P$3:$P$1000)</f>
        <v>0</v>
      </c>
      <c r="AP191" s="205">
        <f>SUMIF('31'!$A$3:$A$500,'TOTAL FEED'!$J191,'31'!$P$3:$P$1000)</f>
        <v>0</v>
      </c>
      <c r="AQ191" s="50">
        <f t="shared" si="42"/>
        <v>0</v>
      </c>
      <c r="AS191">
        <v>8</v>
      </c>
      <c r="AT191">
        <f>SUMIF('PHAN LOAI'!$Q$5:$Q$410,K191,'PHAN LOAI'!$D$5:$D$410)</f>
        <v>0</v>
      </c>
      <c r="AU191">
        <f>SUMIF('SAN LUONG'!$AL$4:$AL$311,K191,'SAN LUONG'!$AJ$4:$AJ$311)</f>
        <v>0</v>
      </c>
      <c r="AV191">
        <f t="shared" si="43"/>
        <v>0</v>
      </c>
      <c r="AW191">
        <f>IF(COUNTIF('PHAN LOAI'!C:C, E191) &gt; 0, 1, 0)</f>
        <v>1</v>
      </c>
      <c r="AX191">
        <f>IF(COUNTIF('SAN LUONG'!D:D, E191) &gt; 0, 1, 0)</f>
        <v>1</v>
      </c>
    </row>
    <row r="192" spans="2:50" ht="15.75" x14ac:dyDescent="0.25">
      <c r="B192" s="17"/>
      <c r="C192" s="6">
        <v>6895</v>
      </c>
      <c r="D192" s="6">
        <v>6895</v>
      </c>
      <c r="E192" s="73">
        <v>423700</v>
      </c>
      <c r="F192" s="15">
        <v>3.5</v>
      </c>
      <c r="G192" s="15">
        <v>25</v>
      </c>
      <c r="H192" s="4">
        <v>6895</v>
      </c>
      <c r="I192" s="9"/>
      <c r="J192" s="15" t="str">
        <f t="shared" si="44"/>
        <v>689525</v>
      </c>
      <c r="K192" s="15" t="str">
        <f t="shared" si="45"/>
        <v>6895423700</v>
      </c>
      <c r="L192" s="205">
        <f>SUMIF('1'!$A$3:$A$500,'TOTAL FEED'!$J192,'1'!$P$3:$P$1000)</f>
        <v>0</v>
      </c>
      <c r="M192" s="205">
        <f>SUMIF('2'!$A$3:$A$500,'TOTAL FEED'!$J192,'2'!$P$3:$P$1000)</f>
        <v>0</v>
      </c>
      <c r="N192" s="258">
        <f>SUMIF('3'!$A$3:$A$500,'TOTAL FEED'!$J192,'3'!$P$3:$P$1000)</f>
        <v>0</v>
      </c>
      <c r="O192" s="205">
        <f>SUMIF('4'!$A$3:$A$500,'TOTAL FEED'!$J192,'4'!$P$3:$P$1000)</f>
        <v>0</v>
      </c>
      <c r="P192" s="205">
        <f>SUMIF('5'!$A$3:$A$500,'TOTAL FEED'!$J192,'5'!$P$3:$P$1000)</f>
        <v>0</v>
      </c>
      <c r="Q192" s="205">
        <f>SUMIF('6'!$A$3:$A$500,'TOTAL FEED'!$J192,'6'!$P$3:$P$1000)</f>
        <v>0</v>
      </c>
      <c r="R192" s="205">
        <f>SUMIF('7'!$A$3:$A$500,'TOTAL FEED'!$J192,'7'!$P$3:$P$1000)</f>
        <v>17100</v>
      </c>
      <c r="S192" s="205">
        <f>SUMIF('8'!$A$3:$A$500,'TOTAL FEED'!$J192,'8'!$P$3:$P$1000)</f>
        <v>0</v>
      </c>
      <c r="T192" s="205">
        <f>SUMIF('9'!$A$3:$A$500,'TOTAL FEED'!$J192,'9'!$P$3:$P$1000)</f>
        <v>0</v>
      </c>
      <c r="U192" s="258">
        <f>SUMIF('10'!$A$3:$A$500,'TOTAL FEED'!$J192,'10'!$P$3:$P$1000)</f>
        <v>0</v>
      </c>
      <c r="V192" s="205">
        <f>SUMIF('11'!$A$3:$A$500,'TOTAL FEED'!$J192,'11'!$P$3:$P$1000)</f>
        <v>0</v>
      </c>
      <c r="W192" s="205">
        <f>SUMIF('12'!$A$3:$A$500,'TOTAL FEED'!$J192,'12'!$P$3:$P$1000)</f>
        <v>0</v>
      </c>
      <c r="X192" s="205">
        <f>SUMIF('13'!$A$3:$A$500,'TOTAL FEED'!$J192,'13'!$P$3:$P$1000)</f>
        <v>0</v>
      </c>
      <c r="Y192" s="272">
        <f>SUMIF('14'!$A$3:$A$500,'TOTAL FEED'!$J192,'14'!$P$3:$P$1000)</f>
        <v>0</v>
      </c>
      <c r="Z192" s="205">
        <f>SUMIF('15'!$A$3:$A$500,'TOTAL FEED'!$J192,'15'!$P$3:$P$1000)</f>
        <v>17025</v>
      </c>
      <c r="AA192" s="205">
        <f>SUMIF('16'!$A$3:$A$500,'TOTAL FEED'!$J192,'16'!$P$3:$P$1000)</f>
        <v>0</v>
      </c>
      <c r="AB192" s="258">
        <f>SUMIF('17'!$A$3:$A$500,'TOTAL FEED'!$J192,'17'!$P$3:$P$1000)</f>
        <v>0</v>
      </c>
      <c r="AC192" s="205">
        <f>SUMIF('18'!$A$3:$A$500,'TOTAL FEED'!$J192,'18'!$P$3:$P$1000)</f>
        <v>0</v>
      </c>
      <c r="AD192" s="205">
        <f>SUMIF('19'!$A$3:$A$500,'TOTAL FEED'!$J192,'19'!$P$3:$P$1000)</f>
        <v>0</v>
      </c>
      <c r="AE192" s="205">
        <f>SUMIF('20'!$A$3:$A$500,'TOTAL FEED'!$J192,'20'!$P$3:$P$1000)</f>
        <v>0</v>
      </c>
      <c r="AF192" s="205">
        <f>SUMIF('21'!$A$3:$A$500,'TOTAL FEED'!$J192,'21'!$P$3:$P$1000)</f>
        <v>0</v>
      </c>
      <c r="AG192" s="205">
        <f>SUMIF('22'!$A$3:$A$500,'TOTAL FEED'!$J192,'22'!$P$3:$P$1000)</f>
        <v>0</v>
      </c>
      <c r="AH192" s="205">
        <f>SUMIF('23'!$A$3:$A$500,'TOTAL FEED'!$J192,'23'!$P$3:$P$1000)</f>
        <v>0</v>
      </c>
      <c r="AI192" s="205">
        <f>SUMIF('24'!$A$3:$A$500,'TOTAL FEED'!$J192,'24'!$P$3:$P$1000)</f>
        <v>0</v>
      </c>
      <c r="AJ192" s="205">
        <f>SUMIF('25'!$A$3:$A$500,'TOTAL FEED'!$J192,'25'!$P$3:$P$1000)</f>
        <v>0</v>
      </c>
      <c r="AK192" s="205">
        <f>SUMIF('26'!$A$3:$A$500,'TOTAL FEED'!$J192,'26'!$P$3:$P$1000)</f>
        <v>0</v>
      </c>
      <c r="AL192" s="205">
        <f>SUMIF('27'!$A$3:$A$500,'TOTAL FEED'!$J192,'27'!$P$3:$P$1000)</f>
        <v>0</v>
      </c>
      <c r="AM192" s="205">
        <f>SUMIF('28'!$A$3:$A$500,'TOTAL FEED'!$J192,'28'!$P$3:$P$1000)</f>
        <v>0</v>
      </c>
      <c r="AN192" s="205">
        <f>SUMIF('29'!$A$3:$A$500,'TOTAL FEED'!$J192,'29'!$P$3:$P$1000)</f>
        <v>0</v>
      </c>
      <c r="AO192" s="205">
        <f>SUMIF('30'!$A$3:$A$500,'TOTAL FEED'!$J192,'30'!$P$3:$P$1000)</f>
        <v>0</v>
      </c>
      <c r="AP192" s="205">
        <f>SUMIF('31'!$A$3:$A$500,'TOTAL FEED'!$J192,'31'!$P$3:$P$1000)</f>
        <v>0</v>
      </c>
      <c r="AQ192" s="50">
        <f t="shared" si="42"/>
        <v>34125</v>
      </c>
      <c r="AR192">
        <v>4</v>
      </c>
      <c r="AS192">
        <v>8</v>
      </c>
      <c r="AT192">
        <f>SUMIF('PHAN LOAI'!$Q$5:$Q$410,K192,'PHAN LOAI'!$D$5:$D$410)</f>
        <v>34125</v>
      </c>
      <c r="AU192">
        <f>SUMIF('SAN LUONG'!$AL$4:$AL$311,K192,'SAN LUONG'!$AJ$4:$AJ$311)</f>
        <v>34125</v>
      </c>
      <c r="AV192">
        <f t="shared" si="43"/>
        <v>68250</v>
      </c>
      <c r="AW192">
        <f>IF(COUNTIF('PHAN LOAI'!C:C, E192) &gt; 0, 1, 0)</f>
        <v>1</v>
      </c>
      <c r="AX192">
        <f>IF(COUNTIF('SAN LUONG'!D:D, E192) &gt; 0, 1, 0)</f>
        <v>1</v>
      </c>
    </row>
    <row r="193" spans="2:50" ht="15.75" x14ac:dyDescent="0.25">
      <c r="B193" s="17"/>
      <c r="C193" s="6">
        <v>6924</v>
      </c>
      <c r="D193" s="6">
        <v>6924</v>
      </c>
      <c r="E193" s="73">
        <v>127801</v>
      </c>
      <c r="F193" s="15">
        <v>3.5</v>
      </c>
      <c r="G193" s="15">
        <v>25</v>
      </c>
      <c r="H193" s="4">
        <v>6924</v>
      </c>
      <c r="I193" s="9"/>
      <c r="J193" s="15" t="str">
        <f t="shared" si="44"/>
        <v>692425</v>
      </c>
      <c r="K193" s="15" t="str">
        <f t="shared" si="45"/>
        <v>6924127801</v>
      </c>
      <c r="L193" s="205">
        <f>SUMIF('1'!$A$3:$A$500,'TOTAL FEED'!$J193,'1'!$P$3:$P$1000)</f>
        <v>0</v>
      </c>
      <c r="M193" s="205">
        <f>SUMIF('2'!$A$3:$A$500,'TOTAL FEED'!$J193,'2'!$P$3:$P$1000)</f>
        <v>0</v>
      </c>
      <c r="N193" s="258">
        <f>SUMIF('3'!$A$3:$A$500,'TOTAL FEED'!$J193,'3'!$P$3:$P$1000)</f>
        <v>0</v>
      </c>
      <c r="O193" s="205">
        <f>SUMIF('4'!$A$3:$A$500,'TOTAL FEED'!$J193,'4'!$P$3:$P$1000)</f>
        <v>25775</v>
      </c>
      <c r="P193" s="205">
        <f>SUMIF('5'!$A$3:$A$500,'TOTAL FEED'!$J193,'5'!$P$3:$P$1000)</f>
        <v>0</v>
      </c>
      <c r="Q193" s="205">
        <f>SUMIF('6'!$A$3:$A$500,'TOTAL FEED'!$J193,'6'!$P$3:$P$1000)</f>
        <v>0</v>
      </c>
      <c r="R193" s="205">
        <f>SUMIF('7'!$A$3:$A$500,'TOTAL FEED'!$J193,'7'!$P$3:$P$1000)</f>
        <v>0</v>
      </c>
      <c r="S193" s="205">
        <f>SUMIF('8'!$A$3:$A$500,'TOTAL FEED'!$J193,'8'!$P$3:$P$1000)</f>
        <v>0</v>
      </c>
      <c r="T193" s="205">
        <f>SUMIF('9'!$A$3:$A$500,'TOTAL FEED'!$J193,'9'!$P$3:$P$1000)</f>
        <v>0</v>
      </c>
      <c r="U193" s="258">
        <f>SUMIF('10'!$A$3:$A$500,'TOTAL FEED'!$J193,'10'!$P$3:$P$1000)</f>
        <v>0</v>
      </c>
      <c r="V193" s="205">
        <f>SUMIF('11'!$A$3:$A$500,'TOTAL FEED'!$J193,'11'!$P$3:$P$1000)</f>
        <v>0</v>
      </c>
      <c r="W193" s="205">
        <f>SUMIF('12'!$A$3:$A$500,'TOTAL FEED'!$J193,'12'!$P$3:$P$1000)</f>
        <v>0</v>
      </c>
      <c r="X193" s="205">
        <f>SUMIF('13'!$A$3:$A$500,'TOTAL FEED'!$J193,'13'!$P$3:$P$1000)</f>
        <v>0</v>
      </c>
      <c r="Y193" s="272">
        <f>SUMIF('14'!$A$3:$A$500,'TOTAL FEED'!$J193,'14'!$P$3:$P$1000)</f>
        <v>0</v>
      </c>
      <c r="Z193" s="205">
        <f>SUMIF('15'!$A$3:$A$500,'TOTAL FEED'!$J193,'15'!$P$3:$P$1000)</f>
        <v>0</v>
      </c>
      <c r="AA193" s="205">
        <f>SUMIF('16'!$A$3:$A$500,'TOTAL FEED'!$J193,'16'!$P$3:$P$1000)</f>
        <v>0</v>
      </c>
      <c r="AB193" s="258">
        <f>SUMIF('17'!$A$3:$A$500,'TOTAL FEED'!$J193,'17'!$P$3:$P$1000)</f>
        <v>0</v>
      </c>
      <c r="AC193" s="205">
        <f>SUMIF('18'!$A$3:$A$500,'TOTAL FEED'!$J193,'18'!$P$3:$P$1000)</f>
        <v>0</v>
      </c>
      <c r="AD193" s="205">
        <f>SUMIF('19'!$A$3:$A$500,'TOTAL FEED'!$J193,'19'!$P$3:$P$1000)</f>
        <v>0</v>
      </c>
      <c r="AE193" s="205">
        <f>SUMIF('20'!$A$3:$A$500,'TOTAL FEED'!$J193,'20'!$P$3:$P$1000)</f>
        <v>0</v>
      </c>
      <c r="AF193" s="205">
        <f>SUMIF('21'!$A$3:$A$500,'TOTAL FEED'!$J193,'21'!$P$3:$P$1000)</f>
        <v>0</v>
      </c>
      <c r="AG193" s="205">
        <f>SUMIF('22'!$A$3:$A$500,'TOTAL FEED'!$J193,'22'!$P$3:$P$1000)</f>
        <v>0</v>
      </c>
      <c r="AH193" s="205">
        <f>SUMIF('23'!$A$3:$A$500,'TOTAL FEED'!$J193,'23'!$P$3:$P$1000)</f>
        <v>0</v>
      </c>
      <c r="AI193" s="205">
        <f>SUMIF('24'!$A$3:$A$500,'TOTAL FEED'!$J193,'24'!$P$3:$P$1000)</f>
        <v>0</v>
      </c>
      <c r="AJ193" s="205">
        <f>SUMIF('25'!$A$3:$A$500,'TOTAL FEED'!$J193,'25'!$P$3:$P$1000)</f>
        <v>0</v>
      </c>
      <c r="AK193" s="205">
        <f>SUMIF('26'!$A$3:$A$500,'TOTAL FEED'!$J193,'26'!$P$3:$P$1000)</f>
        <v>0</v>
      </c>
      <c r="AL193" s="205">
        <f>SUMIF('27'!$A$3:$A$500,'TOTAL FEED'!$J193,'27'!$P$3:$P$1000)</f>
        <v>0</v>
      </c>
      <c r="AM193" s="205">
        <f>SUMIF('28'!$A$3:$A$500,'TOTAL FEED'!$J193,'28'!$P$3:$P$1000)</f>
        <v>0</v>
      </c>
      <c r="AN193" s="205">
        <f>SUMIF('29'!$A$3:$A$500,'TOTAL FEED'!$J193,'29'!$P$3:$P$1000)</f>
        <v>0</v>
      </c>
      <c r="AO193" s="205">
        <f>SUMIF('30'!$A$3:$A$500,'TOTAL FEED'!$J193,'30'!$P$3:$P$1000)</f>
        <v>0</v>
      </c>
      <c r="AP193" s="205">
        <f>SUMIF('31'!$A$3:$A$500,'TOTAL FEED'!$J193,'31'!$P$3:$P$1000)</f>
        <v>0</v>
      </c>
      <c r="AQ193" s="50">
        <f t="shared" si="42"/>
        <v>25775</v>
      </c>
      <c r="AR193">
        <v>2</v>
      </c>
      <c r="AS193">
        <v>8</v>
      </c>
      <c r="AT193">
        <f>SUMIF('PHAN LOAI'!$Q$5:$Q$410,K193,'PHAN LOAI'!$D$5:$D$410)</f>
        <v>25775</v>
      </c>
      <c r="AU193">
        <f>SUMIF('SAN LUONG'!$AL$4:$AL$311,K193,'SAN LUONG'!$AJ$4:$AJ$311)</f>
        <v>25775</v>
      </c>
      <c r="AV193">
        <f t="shared" si="43"/>
        <v>51550</v>
      </c>
      <c r="AW193">
        <f>IF(COUNTIF('PHAN LOAI'!C:C, E193) &gt; 0, 1, 0)</f>
        <v>1</v>
      </c>
      <c r="AX193">
        <f>IF(COUNTIF('SAN LUONG'!D:D, E193) &gt; 0, 1, 0)</f>
        <v>1</v>
      </c>
    </row>
    <row r="194" spans="2:50" ht="15.75" x14ac:dyDescent="0.25">
      <c r="B194" s="17"/>
      <c r="C194" s="6" t="s">
        <v>621</v>
      </c>
      <c r="D194" s="6" t="s">
        <v>621</v>
      </c>
      <c r="E194" s="73">
        <v>127808</v>
      </c>
      <c r="F194" s="15">
        <v>3.5</v>
      </c>
      <c r="G194" s="15">
        <v>25</v>
      </c>
      <c r="H194" s="4" t="s">
        <v>621</v>
      </c>
      <c r="I194" s="9"/>
      <c r="J194" s="15" t="str">
        <f t="shared" ref="J194" si="87">CONCATENATE(H194,I194,G194)</f>
        <v>6924P25</v>
      </c>
      <c r="K194" s="15" t="str">
        <f t="shared" ref="K194" si="88">CONCATENATE(C194,E194)</f>
        <v>6924P127808</v>
      </c>
      <c r="L194" s="205">
        <f>SUMIF('1'!$A$3:$A$500,'TOTAL FEED'!$J194,'1'!$P$3:$P$1000)</f>
        <v>0</v>
      </c>
      <c r="M194" s="205">
        <f>SUMIF('2'!$A$3:$A$500,'TOTAL FEED'!$J194,'2'!$P$3:$P$1000)</f>
        <v>0</v>
      </c>
      <c r="N194" s="258">
        <f>SUMIF('3'!$A$3:$A$500,'TOTAL FEED'!$J194,'3'!$P$3:$P$1000)</f>
        <v>0</v>
      </c>
      <c r="O194" s="205">
        <f>SUMIF('4'!$A$3:$A$500,'TOTAL FEED'!$J194,'4'!$P$3:$P$1000)</f>
        <v>0</v>
      </c>
      <c r="P194" s="205">
        <f>SUMIF('5'!$A$3:$A$500,'TOTAL FEED'!$J194,'5'!$P$3:$P$1000)</f>
        <v>0</v>
      </c>
      <c r="Q194" s="205">
        <f>SUMIF('6'!$A$3:$A$500,'TOTAL FEED'!$J194,'6'!$P$3:$P$1000)</f>
        <v>0</v>
      </c>
      <c r="R194" s="205">
        <f>SUMIF('7'!$A$3:$A$500,'TOTAL FEED'!$J194,'7'!$P$3:$P$1000)</f>
        <v>0</v>
      </c>
      <c r="S194" s="205">
        <f>SUMIF('8'!$A$3:$A$500,'TOTAL FEED'!$J194,'8'!$P$3:$P$1000)</f>
        <v>0</v>
      </c>
      <c r="T194" s="205">
        <f>SUMIF('9'!$A$3:$A$500,'TOTAL FEED'!$J194,'9'!$P$3:$P$1000)</f>
        <v>0</v>
      </c>
      <c r="U194" s="258">
        <f>SUMIF('10'!$A$3:$A$500,'TOTAL FEED'!$J194,'10'!$P$3:$P$1000)</f>
        <v>0</v>
      </c>
      <c r="V194" s="205">
        <f>SUMIF('11'!$A$3:$A$500,'TOTAL FEED'!$J194,'11'!$P$3:$P$1000)</f>
        <v>0</v>
      </c>
      <c r="W194" s="205">
        <f>SUMIF('12'!$A$3:$A$500,'TOTAL FEED'!$J194,'12'!$P$3:$P$1000)</f>
        <v>0</v>
      </c>
      <c r="X194" s="205">
        <f>SUMIF('13'!$A$3:$A$500,'TOTAL FEED'!$J194,'13'!$P$3:$P$1000)</f>
        <v>0</v>
      </c>
      <c r="Y194" s="272">
        <f>SUMIF('14'!$A$3:$A$500,'TOTAL FEED'!$J194,'14'!$P$3:$P$1000)</f>
        <v>0</v>
      </c>
      <c r="Z194" s="205">
        <f>SUMIF('15'!$A$3:$A$500,'TOTAL FEED'!$J194,'15'!$P$3:$P$1000)</f>
        <v>0</v>
      </c>
      <c r="AA194" s="205">
        <f>SUMIF('16'!$A$3:$A$500,'TOTAL FEED'!$J194,'16'!$P$3:$P$1000)</f>
        <v>0</v>
      </c>
      <c r="AB194" s="258">
        <f>SUMIF('17'!$A$3:$A$500,'TOTAL FEED'!$J194,'17'!$P$3:$P$1000)</f>
        <v>0</v>
      </c>
      <c r="AC194" s="205">
        <f>SUMIF('18'!$A$3:$A$500,'TOTAL FEED'!$J194,'18'!$P$3:$P$1000)</f>
        <v>0</v>
      </c>
      <c r="AD194" s="205">
        <f>SUMIF('19'!$A$3:$A$500,'TOTAL FEED'!$J194,'19'!$P$3:$P$1000)</f>
        <v>0</v>
      </c>
      <c r="AE194" s="205">
        <f>SUMIF('20'!$A$3:$A$500,'TOTAL FEED'!$J194,'20'!$P$3:$P$1000)</f>
        <v>0</v>
      </c>
      <c r="AF194" s="205">
        <f>SUMIF('21'!$A$3:$A$500,'TOTAL FEED'!$J194,'21'!$P$3:$P$1000)</f>
        <v>0</v>
      </c>
      <c r="AG194" s="205">
        <f>SUMIF('22'!$A$3:$A$500,'TOTAL FEED'!$J194,'22'!$P$3:$P$1000)</f>
        <v>0</v>
      </c>
      <c r="AH194" s="205">
        <f>SUMIF('23'!$A$3:$A$500,'TOTAL FEED'!$J194,'23'!$P$3:$P$1000)</f>
        <v>0</v>
      </c>
      <c r="AI194" s="205">
        <f>SUMIF('24'!$A$3:$A$500,'TOTAL FEED'!$J194,'24'!$P$3:$P$1000)</f>
        <v>0</v>
      </c>
      <c r="AJ194" s="205">
        <f>SUMIF('25'!$A$3:$A$500,'TOTAL FEED'!$J194,'25'!$P$3:$P$1000)</f>
        <v>0</v>
      </c>
      <c r="AK194" s="205">
        <f>SUMIF('26'!$A$3:$A$500,'TOTAL FEED'!$J194,'26'!$P$3:$P$1000)</f>
        <v>0</v>
      </c>
      <c r="AL194" s="205">
        <f>SUMIF('27'!$A$3:$A$500,'TOTAL FEED'!$J194,'27'!$P$3:$P$1000)</f>
        <v>0</v>
      </c>
      <c r="AM194" s="205">
        <f>SUMIF('28'!$A$3:$A$500,'TOTAL FEED'!$J194,'28'!$P$3:$P$1000)</f>
        <v>0</v>
      </c>
      <c r="AN194" s="205">
        <f>SUMIF('29'!$A$3:$A$500,'TOTAL FEED'!$J194,'29'!$P$3:$P$1000)</f>
        <v>0</v>
      </c>
      <c r="AO194" s="205">
        <f>SUMIF('30'!$A$3:$A$500,'TOTAL FEED'!$J194,'30'!$P$3:$P$1000)</f>
        <v>0</v>
      </c>
      <c r="AP194" s="205">
        <f>SUMIF('31'!$A$3:$A$500,'TOTAL FEED'!$J194,'31'!$P$3:$P$1000)</f>
        <v>0</v>
      </c>
      <c r="AQ194" s="50">
        <f t="shared" ref="AQ194" si="89">SUM(L194:AP194)</f>
        <v>0</v>
      </c>
      <c r="AS194">
        <v>8</v>
      </c>
      <c r="AT194">
        <f>SUMIF('PHAN LOAI'!$Q$5:$Q$410,K194,'PHAN LOAI'!$D$5:$D$410)</f>
        <v>0</v>
      </c>
      <c r="AU194">
        <f>SUMIF('SAN LUONG'!$AL$4:$AL$311,K194,'SAN LUONG'!$AJ$4:$AJ$311)</f>
        <v>0</v>
      </c>
      <c r="AV194">
        <f t="shared" ref="AV194" si="90">AT194+AU194</f>
        <v>0</v>
      </c>
      <c r="AW194">
        <f>IF(COUNTIF('PHAN LOAI'!C:C, E194) &gt; 0, 1, 0)</f>
        <v>1</v>
      </c>
      <c r="AX194">
        <f>IF(COUNTIF('SAN LUONG'!D:D, E194) &gt; 0, 1, 0)</f>
        <v>1</v>
      </c>
    </row>
    <row r="195" spans="2:50" ht="15.75" x14ac:dyDescent="0.25">
      <c r="B195" s="17"/>
      <c r="C195" s="6">
        <v>6948</v>
      </c>
      <c r="D195" s="6">
        <v>6948</v>
      </c>
      <c r="E195" s="73">
        <v>201701</v>
      </c>
      <c r="F195" s="15">
        <v>3.5</v>
      </c>
      <c r="G195" s="15">
        <v>25</v>
      </c>
      <c r="H195" s="4">
        <v>6948</v>
      </c>
      <c r="I195" s="9"/>
      <c r="J195" s="15" t="str">
        <f t="shared" si="44"/>
        <v>694825</v>
      </c>
      <c r="K195" s="15" t="str">
        <f t="shared" si="45"/>
        <v>6948201701</v>
      </c>
      <c r="L195" s="205">
        <f>SUMIF('1'!$A$3:$A$500,'TOTAL FEED'!$J195,'1'!$P$3:$P$1000)</f>
        <v>0</v>
      </c>
      <c r="M195" s="205">
        <f>SUMIF('2'!$A$3:$A$500,'TOTAL FEED'!$J195,'2'!$P$3:$P$1000)</f>
        <v>0</v>
      </c>
      <c r="N195" s="258">
        <f>SUMIF('3'!$A$3:$A$500,'TOTAL FEED'!$J195,'3'!$P$3:$P$1000)</f>
        <v>0</v>
      </c>
      <c r="O195" s="205">
        <f>SUMIF('4'!$A$3:$A$500,'TOTAL FEED'!$J195,'4'!$P$3:$P$1000)</f>
        <v>0</v>
      </c>
      <c r="P195" s="205">
        <f>SUMIF('5'!$A$3:$A$500,'TOTAL FEED'!$J195,'5'!$P$3:$P$1000)</f>
        <v>0</v>
      </c>
      <c r="Q195" s="205">
        <f>SUMIF('6'!$A$3:$A$500,'TOTAL FEED'!$J195,'6'!$P$3:$P$1000)</f>
        <v>0</v>
      </c>
      <c r="R195" s="205">
        <f>SUMIF('7'!$A$3:$A$500,'TOTAL FEED'!$J195,'7'!$P$3:$P$1000)</f>
        <v>0</v>
      </c>
      <c r="S195" s="205">
        <f>SUMIF('8'!$A$3:$A$500,'TOTAL FEED'!$J195,'8'!$P$3:$P$1000)</f>
        <v>0</v>
      </c>
      <c r="T195" s="205">
        <f>SUMIF('9'!$A$3:$A$500,'TOTAL FEED'!$J195,'9'!$P$3:$P$1000)</f>
        <v>0</v>
      </c>
      <c r="U195" s="205">
        <f>SUMIF('10'!$A$3:$A$500,'TOTAL FEED'!$J195,'10'!$P$3:$P$1000)</f>
        <v>0</v>
      </c>
      <c r="V195" s="205">
        <f>SUMIF('11'!$A$3:$A$500,'TOTAL FEED'!$J195,'11'!$P$3:$P$1000)</f>
        <v>0</v>
      </c>
      <c r="W195" s="205">
        <f>SUMIF('12'!$A$3:$A$500,'TOTAL FEED'!$J195,'12'!$P$3:$P$1000)</f>
        <v>0</v>
      </c>
      <c r="X195" s="205">
        <f>SUMIF('13'!$A$3:$A$500,'TOTAL FEED'!$J195,'13'!$P$3:$P$1000)</f>
        <v>0</v>
      </c>
      <c r="Y195" s="272">
        <f>SUMIF('14'!$A$3:$A$500,'TOTAL FEED'!$J195,'14'!$P$3:$P$1000)</f>
        <v>0</v>
      </c>
      <c r="Z195" s="205">
        <f>SUMIF('15'!$A$3:$A$500,'TOTAL FEED'!$J195,'15'!$P$3:$P$1000)</f>
        <v>0</v>
      </c>
      <c r="AA195" s="205">
        <f>SUMIF('16'!$A$3:$A$500,'TOTAL FEED'!$J195,'16'!$P$3:$P$1000)</f>
        <v>0</v>
      </c>
      <c r="AB195" s="205">
        <f>SUMIF('17'!$A$3:$A$500,'TOTAL FEED'!$J195,'17'!$P$3:$P$1000)</f>
        <v>0</v>
      </c>
      <c r="AC195" s="205">
        <f>SUMIF('18'!$A$3:$A$500,'TOTAL FEED'!$J195,'18'!$P$3:$P$1000)</f>
        <v>0</v>
      </c>
      <c r="AD195" s="205">
        <f>SUMIF('19'!$A$3:$A$500,'TOTAL FEED'!$J195,'19'!$P$3:$P$1000)</f>
        <v>0</v>
      </c>
      <c r="AE195" s="205">
        <f>SUMIF('20'!$A$3:$A$500,'TOTAL FEED'!$J195,'20'!$P$3:$P$1000)</f>
        <v>0</v>
      </c>
      <c r="AF195" s="205">
        <f>SUMIF('21'!$A$3:$A$500,'TOTAL FEED'!$J195,'21'!$P$3:$P$1000)</f>
        <v>0</v>
      </c>
      <c r="AG195" s="205">
        <f>SUMIF('22'!$A$3:$A$500,'TOTAL FEED'!$J195,'22'!$P$3:$P$1000)</f>
        <v>0</v>
      </c>
      <c r="AH195" s="205">
        <f>SUMIF('23'!$A$3:$A$500,'TOTAL FEED'!$J195,'23'!$P$3:$P$1000)</f>
        <v>0</v>
      </c>
      <c r="AI195" s="205">
        <f>SUMIF('24'!$A$3:$A$500,'TOTAL FEED'!$J195,'24'!$P$3:$P$1000)</f>
        <v>0</v>
      </c>
      <c r="AJ195" s="205">
        <f>SUMIF('25'!$A$3:$A$500,'TOTAL FEED'!$J195,'25'!$P$3:$P$1000)</f>
        <v>0</v>
      </c>
      <c r="AK195" s="205">
        <f>SUMIF('26'!$A$3:$A$500,'TOTAL FEED'!$J195,'26'!$P$3:$P$1000)</f>
        <v>0</v>
      </c>
      <c r="AL195" s="205">
        <f>SUMIF('27'!$A$3:$A$500,'TOTAL FEED'!$J195,'27'!$P$3:$P$1000)</f>
        <v>0</v>
      </c>
      <c r="AM195" s="205">
        <f>SUMIF('28'!$A$3:$A$500,'TOTAL FEED'!$J195,'28'!$P$3:$P$1000)</f>
        <v>0</v>
      </c>
      <c r="AN195" s="205">
        <f>SUMIF('29'!$A$3:$A$500,'TOTAL FEED'!$J195,'29'!$P$3:$P$1000)</f>
        <v>0</v>
      </c>
      <c r="AO195" s="205">
        <f>SUMIF('30'!$A$3:$A$500,'TOTAL FEED'!$J195,'30'!$P$3:$P$1000)</f>
        <v>0</v>
      </c>
      <c r="AP195" s="205">
        <f>SUMIF('31'!$A$3:$A$500,'TOTAL FEED'!$J195,'31'!$P$3:$P$1000)</f>
        <v>0</v>
      </c>
      <c r="AQ195" s="50">
        <f t="shared" si="42"/>
        <v>0</v>
      </c>
      <c r="AS195">
        <v>8</v>
      </c>
      <c r="AT195">
        <f>SUMIF('PHAN LOAI'!$Q$5:$Q$410,K195,'PHAN LOAI'!$D$5:$D$410)</f>
        <v>0</v>
      </c>
      <c r="AU195">
        <f>SUMIF('SAN LUONG'!$AL$4:$AL$311,K195,'SAN LUONG'!$AJ$4:$AJ$311)</f>
        <v>0</v>
      </c>
      <c r="AV195">
        <f t="shared" si="43"/>
        <v>0</v>
      </c>
      <c r="AW195">
        <f>IF(COUNTIF('PHAN LOAI'!C:C, E195) &gt; 0, 1, 0)</f>
        <v>1</v>
      </c>
      <c r="AX195">
        <f>IF(COUNTIF('SAN LUONG'!D:D, E195) &gt; 0, 1, 0)</f>
        <v>1</v>
      </c>
    </row>
    <row r="196" spans="2:50" ht="15.75" x14ac:dyDescent="0.25">
      <c r="B196" s="17"/>
      <c r="C196" s="6">
        <v>6884</v>
      </c>
      <c r="D196" s="6">
        <v>6884</v>
      </c>
      <c r="E196" s="73">
        <v>433700</v>
      </c>
      <c r="F196" s="15">
        <v>3.5</v>
      </c>
      <c r="G196" s="15">
        <v>25</v>
      </c>
      <c r="H196" s="4">
        <v>6884</v>
      </c>
      <c r="I196" s="9"/>
      <c r="J196" s="15" t="str">
        <f t="shared" si="44"/>
        <v>688425</v>
      </c>
      <c r="K196" s="15" t="str">
        <f t="shared" si="45"/>
        <v>6884433700</v>
      </c>
      <c r="L196" s="205">
        <f>SUMIF('1'!$A$3:$A$500,'TOTAL FEED'!$J196,'1'!$P$3:$P$1000)</f>
        <v>0</v>
      </c>
      <c r="M196" s="205">
        <f>SUMIF('2'!$A$3:$A$500,'TOTAL FEED'!$J196,'2'!$P$3:$P$1000)</f>
        <v>0</v>
      </c>
      <c r="N196" s="258">
        <f>SUMIF('3'!$A$3:$A$500,'TOTAL FEED'!$J196,'3'!$P$3:$P$1000)</f>
        <v>0</v>
      </c>
      <c r="O196" s="205">
        <f>SUMIF('4'!$A$3:$A$500,'TOTAL FEED'!$J196,'4'!$P$3:$P$1000)</f>
        <v>0</v>
      </c>
      <c r="P196" s="205">
        <f>SUMIF('5'!$A$3:$A$500,'TOTAL FEED'!$J196,'5'!$P$3:$P$1000)</f>
        <v>0</v>
      </c>
      <c r="Q196" s="205">
        <f>SUMIF('6'!$A$3:$A$500,'TOTAL FEED'!$J196,'6'!$P$3:$P$1000)</f>
        <v>0</v>
      </c>
      <c r="R196" s="205">
        <f>SUMIF('7'!$A$3:$A$500,'TOTAL FEED'!$J196,'7'!$P$3:$P$1000)</f>
        <v>0</v>
      </c>
      <c r="S196" s="205">
        <f>SUMIF('8'!$A$3:$A$500,'TOTAL FEED'!$J196,'8'!$P$3:$P$1000)</f>
        <v>0</v>
      </c>
      <c r="T196" s="205">
        <f>SUMIF('9'!$A$3:$A$500,'TOTAL FEED'!$J196,'9'!$P$3:$P$1000)</f>
        <v>0</v>
      </c>
      <c r="U196" s="258">
        <f>SUMIF('10'!$A$3:$A$500,'TOTAL FEED'!$J196,'10'!$P$3:$P$1000)</f>
        <v>0</v>
      </c>
      <c r="V196" s="205">
        <f>SUMIF('11'!$A$3:$A$500,'TOTAL FEED'!$J196,'11'!$P$3:$P$1000)</f>
        <v>0</v>
      </c>
      <c r="W196" s="205">
        <f>SUMIF('12'!$A$3:$A$500,'TOTAL FEED'!$J196,'12'!$P$3:$P$1000)</f>
        <v>0</v>
      </c>
      <c r="X196" s="205">
        <f>SUMIF('13'!$A$3:$A$500,'TOTAL FEED'!$J196,'13'!$P$3:$P$1000)</f>
        <v>0</v>
      </c>
      <c r="Y196" s="272">
        <f>SUMIF('14'!$A$3:$A$500,'TOTAL FEED'!$J196,'14'!$P$3:$P$1000)</f>
        <v>0</v>
      </c>
      <c r="Z196" s="205">
        <f>SUMIF('15'!$A$3:$A$500,'TOTAL FEED'!$J196,'15'!$P$3:$P$1000)</f>
        <v>8700</v>
      </c>
      <c r="AA196" s="205">
        <f>SUMIF('16'!$A$3:$A$500,'TOTAL FEED'!$J196,'16'!$P$3:$P$1000)</f>
        <v>0</v>
      </c>
      <c r="AB196" s="258">
        <f>SUMIF('17'!$A$3:$A$500,'TOTAL FEED'!$J196,'17'!$P$3:$P$1000)</f>
        <v>0</v>
      </c>
      <c r="AC196" s="205">
        <f>SUMIF('18'!$A$3:$A$500,'TOTAL FEED'!$J196,'18'!$P$3:$P$1000)</f>
        <v>0</v>
      </c>
      <c r="AD196" s="205">
        <f>SUMIF('19'!$A$3:$A$500,'TOTAL FEED'!$J196,'19'!$P$3:$P$1000)</f>
        <v>0</v>
      </c>
      <c r="AE196" s="205">
        <f>SUMIF('20'!$A$3:$A$500,'TOTAL FEED'!$J196,'20'!$P$3:$P$1000)</f>
        <v>0</v>
      </c>
      <c r="AF196" s="205">
        <f>SUMIF('21'!$A$3:$A$500,'TOTAL FEED'!$J196,'21'!$P$3:$P$1000)</f>
        <v>0</v>
      </c>
      <c r="AG196" s="205">
        <f>SUMIF('22'!$A$3:$A$500,'TOTAL FEED'!$J196,'22'!$P$3:$P$1000)</f>
        <v>0</v>
      </c>
      <c r="AH196" s="205">
        <f>SUMIF('23'!$A$3:$A$500,'TOTAL FEED'!$J196,'23'!$P$3:$P$1000)</f>
        <v>0</v>
      </c>
      <c r="AI196" s="205">
        <f>SUMIF('24'!$A$3:$A$500,'TOTAL FEED'!$J196,'24'!$P$3:$P$1000)</f>
        <v>0</v>
      </c>
      <c r="AJ196" s="205">
        <f>SUMIF('25'!$A$3:$A$500,'TOTAL FEED'!$J196,'25'!$P$3:$P$1000)</f>
        <v>0</v>
      </c>
      <c r="AK196" s="205">
        <f>SUMIF('26'!$A$3:$A$500,'TOTAL FEED'!$J196,'26'!$P$3:$P$1000)</f>
        <v>0</v>
      </c>
      <c r="AL196" s="205">
        <f>SUMIF('27'!$A$3:$A$500,'TOTAL FEED'!$J196,'27'!$P$3:$P$1000)</f>
        <v>0</v>
      </c>
      <c r="AM196" s="205">
        <f>SUMIF('28'!$A$3:$A$500,'TOTAL FEED'!$J196,'28'!$P$3:$P$1000)</f>
        <v>0</v>
      </c>
      <c r="AN196" s="205">
        <f>SUMIF('29'!$A$3:$A$500,'TOTAL FEED'!$J196,'29'!$P$3:$P$1000)</f>
        <v>0</v>
      </c>
      <c r="AO196" s="205">
        <f>SUMIF('30'!$A$3:$A$500,'TOTAL FEED'!$J196,'30'!$P$3:$P$1000)</f>
        <v>0</v>
      </c>
      <c r="AP196" s="205">
        <f>SUMIF('31'!$A$3:$A$500,'TOTAL FEED'!$J196,'31'!$P$3:$P$1000)</f>
        <v>0</v>
      </c>
      <c r="AQ196" s="50">
        <f t="shared" si="42"/>
        <v>8700</v>
      </c>
      <c r="AR196">
        <v>4</v>
      </c>
      <c r="AS196">
        <v>8</v>
      </c>
      <c r="AT196">
        <f>SUMIF('PHAN LOAI'!$Q$5:$Q$410,K196,'PHAN LOAI'!$D$5:$D$410)</f>
        <v>8700</v>
      </c>
      <c r="AU196">
        <f>SUMIF('SAN LUONG'!$AL$4:$AL$311,K196,'SAN LUONG'!$AJ$4:$AJ$311)</f>
        <v>8700</v>
      </c>
      <c r="AV196">
        <f t="shared" si="43"/>
        <v>17400</v>
      </c>
      <c r="AW196">
        <f>IF(COUNTIF('PHAN LOAI'!C:C, E196) &gt; 0, 1, 0)</f>
        <v>1</v>
      </c>
      <c r="AX196">
        <f>IF(COUNTIF('SAN LUONG'!D:D, E196) &gt; 0, 1, 0)</f>
        <v>1</v>
      </c>
    </row>
    <row r="197" spans="2:50" ht="15.75" x14ac:dyDescent="0.25">
      <c r="B197" s="17"/>
      <c r="C197" s="6">
        <v>6984</v>
      </c>
      <c r="D197" s="6">
        <v>6984</v>
      </c>
      <c r="E197" s="73">
        <v>433701</v>
      </c>
      <c r="F197" s="15">
        <v>3.5</v>
      </c>
      <c r="G197" s="15">
        <v>25</v>
      </c>
      <c r="H197" s="4">
        <v>6984</v>
      </c>
      <c r="I197" s="9"/>
      <c r="J197" s="15" t="str">
        <f t="shared" si="44"/>
        <v>698425</v>
      </c>
      <c r="K197" s="15" t="str">
        <f t="shared" si="45"/>
        <v>6984433701</v>
      </c>
      <c r="L197" s="205">
        <f>SUMIF('1'!$A$3:$A$500,'TOTAL FEED'!$J197,'1'!$P$3:$P$1000)</f>
        <v>0</v>
      </c>
      <c r="M197" s="205">
        <f>SUMIF('2'!$A$3:$A$500,'TOTAL FEED'!$J197,'2'!$P$3:$P$1000)</f>
        <v>0</v>
      </c>
      <c r="N197" s="258">
        <f>SUMIF('3'!$A$3:$A$500,'TOTAL FEED'!$J197,'3'!$P$3:$P$1000)</f>
        <v>0</v>
      </c>
      <c r="O197" s="205">
        <f>SUMIF('4'!$A$3:$A$500,'TOTAL FEED'!$J197,'4'!$P$3:$P$1000)</f>
        <v>0</v>
      </c>
      <c r="P197" s="205">
        <f>SUMIF('5'!$A$3:$A$500,'TOTAL FEED'!$J197,'5'!$P$3:$P$1000)</f>
        <v>0</v>
      </c>
      <c r="Q197" s="205">
        <f>SUMIF('6'!$A$3:$A$500,'TOTAL FEED'!$J197,'6'!$P$3:$P$1000)</f>
        <v>0</v>
      </c>
      <c r="R197" s="205">
        <f>SUMIF('7'!$A$3:$A$500,'TOTAL FEED'!$J197,'7'!$P$3:$P$1000)</f>
        <v>0</v>
      </c>
      <c r="S197" s="205">
        <f>SUMIF('8'!$A$3:$A$500,'TOTAL FEED'!$J197,'8'!$P$3:$P$1000)</f>
        <v>0</v>
      </c>
      <c r="T197" s="205">
        <f>SUMIF('9'!$A$3:$A$500,'TOTAL FEED'!$J197,'9'!$P$3:$P$1000)</f>
        <v>0</v>
      </c>
      <c r="U197" s="205">
        <f>SUMIF('10'!$A$3:$A$500,'TOTAL FEED'!$J197,'10'!$P$3:$P$1000)</f>
        <v>0</v>
      </c>
      <c r="V197" s="205">
        <f>SUMIF('11'!$A$3:$A$500,'TOTAL FEED'!$J197,'11'!$P$3:$P$1000)</f>
        <v>0</v>
      </c>
      <c r="W197" s="205">
        <f>SUMIF('12'!$A$3:$A$500,'TOTAL FEED'!$J197,'12'!$P$3:$P$1000)</f>
        <v>0</v>
      </c>
      <c r="X197" s="205">
        <f>SUMIF('13'!$A$3:$A$500,'TOTAL FEED'!$J197,'13'!$P$3:$P$1000)</f>
        <v>0</v>
      </c>
      <c r="Y197" s="272">
        <f>SUMIF('14'!$A$3:$A$500,'TOTAL FEED'!$J197,'14'!$P$3:$P$1000)</f>
        <v>0</v>
      </c>
      <c r="Z197" s="205">
        <f>SUMIF('15'!$A$3:$A$500,'TOTAL FEED'!$J197,'15'!$P$3:$P$1000)</f>
        <v>0</v>
      </c>
      <c r="AA197" s="205">
        <f>SUMIF('16'!$A$3:$A$500,'TOTAL FEED'!$J197,'16'!$P$3:$P$1000)</f>
        <v>0</v>
      </c>
      <c r="AB197" s="205">
        <f>SUMIF('17'!$A$3:$A$500,'TOTAL FEED'!$J197,'17'!$P$3:$P$1000)</f>
        <v>0</v>
      </c>
      <c r="AC197" s="205">
        <f>SUMIF('18'!$A$3:$A$500,'TOTAL FEED'!$J197,'18'!$P$3:$P$1000)</f>
        <v>0</v>
      </c>
      <c r="AD197" s="205">
        <f>SUMIF('19'!$A$3:$A$500,'TOTAL FEED'!$J197,'19'!$P$3:$P$1000)</f>
        <v>0</v>
      </c>
      <c r="AE197" s="205">
        <f>SUMIF('20'!$A$3:$A$500,'TOTAL FEED'!$J197,'20'!$P$3:$P$1000)</f>
        <v>0</v>
      </c>
      <c r="AF197" s="205">
        <f>SUMIF('21'!$A$3:$A$500,'TOTAL FEED'!$J197,'21'!$P$3:$P$1000)</f>
        <v>0</v>
      </c>
      <c r="AG197" s="205">
        <f>SUMIF('22'!$A$3:$A$500,'TOTAL FEED'!$J197,'22'!$P$3:$P$1000)</f>
        <v>0</v>
      </c>
      <c r="AH197" s="205">
        <f>SUMIF('23'!$A$3:$A$500,'TOTAL FEED'!$J197,'23'!$P$3:$P$1000)</f>
        <v>0</v>
      </c>
      <c r="AI197" s="205">
        <f>SUMIF('24'!$A$3:$A$500,'TOTAL FEED'!$J197,'24'!$P$3:$P$1000)</f>
        <v>0</v>
      </c>
      <c r="AJ197" s="205">
        <f>SUMIF('25'!$A$3:$A$500,'TOTAL FEED'!$J197,'25'!$P$3:$P$1000)</f>
        <v>0</v>
      </c>
      <c r="AK197" s="205">
        <f>SUMIF('26'!$A$3:$A$500,'TOTAL FEED'!$J197,'26'!$P$3:$P$1000)</f>
        <v>0</v>
      </c>
      <c r="AL197" s="205">
        <f>SUMIF('27'!$A$3:$A$500,'TOTAL FEED'!$J197,'27'!$P$3:$P$1000)</f>
        <v>0</v>
      </c>
      <c r="AM197" s="205">
        <f>SUMIF('28'!$A$3:$A$500,'TOTAL FEED'!$J197,'28'!$P$3:$P$1000)</f>
        <v>0</v>
      </c>
      <c r="AN197" s="205">
        <f>SUMIF('29'!$A$3:$A$500,'TOTAL FEED'!$J197,'29'!$P$3:$P$1000)</f>
        <v>0</v>
      </c>
      <c r="AO197" s="205">
        <f>SUMIF('30'!$A$3:$A$500,'TOTAL FEED'!$J197,'30'!$P$3:$P$1000)</f>
        <v>0</v>
      </c>
      <c r="AP197" s="205">
        <f>SUMIF('31'!$A$3:$A$500,'TOTAL FEED'!$J197,'31'!$P$3:$P$1000)</f>
        <v>0</v>
      </c>
      <c r="AQ197" s="50">
        <f t="shared" si="42"/>
        <v>0</v>
      </c>
      <c r="AS197">
        <v>8</v>
      </c>
      <c r="AT197">
        <f>SUMIF('PHAN LOAI'!$Q$5:$Q$410,K197,'PHAN LOAI'!$D$5:$D$410)</f>
        <v>0</v>
      </c>
      <c r="AU197">
        <f>SUMIF('SAN LUONG'!$AL$4:$AL$311,K197,'SAN LUONG'!$AJ$4:$AJ$311)</f>
        <v>0</v>
      </c>
      <c r="AV197">
        <f t="shared" si="43"/>
        <v>0</v>
      </c>
      <c r="AW197">
        <f>IF(COUNTIF('PHAN LOAI'!C:C, E197) &gt; 0, 1, 0)</f>
        <v>1</v>
      </c>
      <c r="AX197">
        <f>IF(COUNTIF('SAN LUONG'!D:D, E197) &gt; 0, 1, 0)</f>
        <v>1</v>
      </c>
    </row>
    <row r="198" spans="2:50" ht="15.75" x14ac:dyDescent="0.25">
      <c r="B198" s="17"/>
      <c r="C198" s="6">
        <v>9624</v>
      </c>
      <c r="D198" s="6">
        <v>9624</v>
      </c>
      <c r="E198" s="73">
        <v>127001</v>
      </c>
      <c r="F198" s="15">
        <v>3.5</v>
      </c>
      <c r="G198" s="15">
        <v>25</v>
      </c>
      <c r="H198" s="4">
        <v>9624</v>
      </c>
      <c r="I198" s="9"/>
      <c r="J198" s="15" t="str">
        <f t="shared" si="44"/>
        <v>962425</v>
      </c>
      <c r="K198" s="15" t="str">
        <f t="shared" si="45"/>
        <v>9624127001</v>
      </c>
      <c r="L198" s="205">
        <f>SUMIF('1'!$A$3:$A$500,'TOTAL FEED'!$J198,'1'!$P$3:$P$1000)</f>
        <v>0</v>
      </c>
      <c r="M198" s="205">
        <f>SUMIF('2'!$A$3:$A$500,'TOTAL FEED'!$J198,'2'!$P$3:$P$1000)</f>
        <v>0</v>
      </c>
      <c r="N198" s="258">
        <f>SUMIF('3'!$A$3:$A$500,'TOTAL FEED'!$J198,'3'!$P$3:$P$1000)</f>
        <v>0</v>
      </c>
      <c r="O198" s="205">
        <f>SUMIF('4'!$A$3:$A$500,'TOTAL FEED'!$J198,'4'!$P$3:$P$1000)</f>
        <v>0</v>
      </c>
      <c r="P198" s="205">
        <f>SUMIF('5'!$A$3:$A$500,'TOTAL FEED'!$J198,'5'!$P$3:$P$1000)</f>
        <v>0</v>
      </c>
      <c r="Q198" s="205">
        <f>SUMIF('6'!$A$3:$A$500,'TOTAL FEED'!$J198,'6'!$P$3:$P$1000)</f>
        <v>0</v>
      </c>
      <c r="R198" s="205">
        <f>SUMIF('7'!$A$3:$A$500,'TOTAL FEED'!$J198,'7'!$P$3:$P$1000)</f>
        <v>0</v>
      </c>
      <c r="S198" s="205">
        <f>SUMIF('8'!$A$3:$A$500,'TOTAL FEED'!$J198,'8'!$P$3:$P$1000)</f>
        <v>0</v>
      </c>
      <c r="T198" s="205">
        <f>SUMIF('9'!$A$3:$A$500,'TOTAL FEED'!$J198,'9'!$P$3:$P$1000)</f>
        <v>0</v>
      </c>
      <c r="U198" s="205">
        <f>SUMIF('10'!$A$3:$A$500,'TOTAL FEED'!$J198,'10'!$P$3:$P$1000)</f>
        <v>0</v>
      </c>
      <c r="V198" s="205">
        <f>SUMIF('11'!$A$3:$A$500,'TOTAL FEED'!$J198,'11'!$P$3:$P$1000)</f>
        <v>0</v>
      </c>
      <c r="W198" s="205">
        <f>SUMIF('12'!$A$3:$A$500,'TOTAL FEED'!$J198,'12'!$P$3:$P$1000)</f>
        <v>0</v>
      </c>
      <c r="X198" s="205">
        <f>SUMIF('13'!$A$3:$A$500,'TOTAL FEED'!$J198,'13'!$P$3:$P$1000)</f>
        <v>0</v>
      </c>
      <c r="Y198" s="272">
        <f>SUMIF('14'!$A$3:$A$500,'TOTAL FEED'!$J198,'14'!$P$3:$P$1000)</f>
        <v>0</v>
      </c>
      <c r="Z198" s="205">
        <f>SUMIF('15'!$A$3:$A$500,'TOTAL FEED'!$J198,'15'!$P$3:$P$1000)</f>
        <v>0</v>
      </c>
      <c r="AA198" s="205">
        <f>SUMIF('16'!$A$3:$A$500,'TOTAL FEED'!$J198,'16'!$P$3:$P$1000)</f>
        <v>0</v>
      </c>
      <c r="AB198" s="205">
        <f>SUMIF('17'!$A$3:$A$500,'TOTAL FEED'!$J198,'17'!$P$3:$P$1000)</f>
        <v>0</v>
      </c>
      <c r="AC198" s="205">
        <f>SUMIF('18'!$A$3:$A$500,'TOTAL FEED'!$J198,'18'!$P$3:$P$1000)</f>
        <v>0</v>
      </c>
      <c r="AD198" s="205">
        <f>SUMIF('19'!$A$3:$A$500,'TOTAL FEED'!$J198,'19'!$P$3:$P$1000)</f>
        <v>0</v>
      </c>
      <c r="AE198" s="205">
        <f>SUMIF('20'!$A$3:$A$500,'TOTAL FEED'!$J198,'20'!$P$3:$P$1000)</f>
        <v>0</v>
      </c>
      <c r="AF198" s="205">
        <f>SUMIF('21'!$A$3:$A$500,'TOTAL FEED'!$J198,'21'!$P$3:$P$1000)</f>
        <v>0</v>
      </c>
      <c r="AG198" s="205">
        <f>SUMIF('22'!$A$3:$A$500,'TOTAL FEED'!$J198,'22'!$P$3:$P$1000)</f>
        <v>0</v>
      </c>
      <c r="AH198" s="205">
        <f>SUMIF('23'!$A$3:$A$500,'TOTAL FEED'!$J198,'23'!$P$3:$P$1000)</f>
        <v>0</v>
      </c>
      <c r="AI198" s="205">
        <f>SUMIF('24'!$A$3:$A$500,'TOTAL FEED'!$J198,'24'!$P$3:$P$1000)</f>
        <v>0</v>
      </c>
      <c r="AJ198" s="205">
        <f>SUMIF('25'!$A$3:$A$500,'TOTAL FEED'!$J198,'25'!$P$3:$P$1000)</f>
        <v>0</v>
      </c>
      <c r="AK198" s="205">
        <f>SUMIF('26'!$A$3:$A$500,'TOTAL FEED'!$J198,'26'!$P$3:$P$1000)</f>
        <v>0</v>
      </c>
      <c r="AL198" s="205">
        <f>SUMIF('27'!$A$3:$A$500,'TOTAL FEED'!$J198,'27'!$P$3:$P$1000)</f>
        <v>0</v>
      </c>
      <c r="AM198" s="205">
        <f>SUMIF('28'!$A$3:$A$500,'TOTAL FEED'!$J198,'28'!$P$3:$P$1000)</f>
        <v>0</v>
      </c>
      <c r="AN198" s="205">
        <f>SUMIF('29'!$A$3:$A$500,'TOTAL FEED'!$J198,'29'!$P$3:$P$1000)</f>
        <v>0</v>
      </c>
      <c r="AO198" s="205">
        <f>SUMIF('30'!$A$3:$A$500,'TOTAL FEED'!$J198,'30'!$P$3:$P$1000)</f>
        <v>0</v>
      </c>
      <c r="AP198" s="205">
        <f>SUMIF('31'!$A$3:$A$500,'TOTAL FEED'!$J198,'31'!$P$3:$P$1000)</f>
        <v>0</v>
      </c>
      <c r="AQ198" s="50">
        <f t="shared" si="42"/>
        <v>0</v>
      </c>
      <c r="AS198">
        <v>8</v>
      </c>
      <c r="AT198">
        <f>SUMIF('PHAN LOAI'!$Q$5:$Q$410,K198,'PHAN LOAI'!$D$5:$D$410)</f>
        <v>0</v>
      </c>
      <c r="AU198">
        <f>SUMIF('SAN LUONG'!$AL$4:$AL$311,K198,'SAN LUONG'!$AJ$4:$AJ$311)</f>
        <v>0</v>
      </c>
      <c r="AV198">
        <f t="shared" si="43"/>
        <v>0</v>
      </c>
      <c r="AW198">
        <f>IF(COUNTIF('PHAN LOAI'!C:C, E198) &gt; 0, 1, 0)</f>
        <v>1</v>
      </c>
      <c r="AX198">
        <f>IF(COUNTIF('SAN LUONG'!D:D, E198) &gt; 0, 1, 0)</f>
        <v>1</v>
      </c>
    </row>
    <row r="199" spans="2:50" ht="15.75" x14ac:dyDescent="0.25">
      <c r="B199" s="17"/>
      <c r="C199" s="6"/>
      <c r="D199" s="6"/>
      <c r="E199" s="73"/>
      <c r="F199" s="15"/>
      <c r="G199" s="15">
        <v>0</v>
      </c>
      <c r="H199" s="4"/>
      <c r="I199" s="9"/>
      <c r="J199" s="15" t="str">
        <f t="shared" si="44"/>
        <v>0</v>
      </c>
      <c r="K199" s="15" t="str">
        <f t="shared" si="45"/>
        <v/>
      </c>
      <c r="L199" s="205">
        <f>SUMIF('1'!$A$3:$A$500,'TOTAL FEED'!$J199,'1'!$P$3:$P$1000)</f>
        <v>0</v>
      </c>
      <c r="M199" s="205">
        <f>SUMIF('2'!$A$3:$A$500,'TOTAL FEED'!$J199,'2'!$P$3:$P$1000)</f>
        <v>0</v>
      </c>
      <c r="N199" s="258">
        <f>SUMIF('3'!$A$3:$A$500,'TOTAL FEED'!$J199,'3'!$P$3:$P$1000)</f>
        <v>0</v>
      </c>
      <c r="O199" s="205">
        <f>SUMIF('4'!$A$3:$A$500,'TOTAL FEED'!$J199,'4'!$P$3:$P$1000)</f>
        <v>0</v>
      </c>
      <c r="P199" s="205">
        <f>SUMIF('5'!$A$3:$A$500,'TOTAL FEED'!$J199,'5'!$P$3:$P$1000)</f>
        <v>0</v>
      </c>
      <c r="Q199" s="205">
        <f>SUMIF('6'!$A$3:$A$500,'TOTAL FEED'!$J199,'6'!$P$3:$P$1000)</f>
        <v>0</v>
      </c>
      <c r="R199" s="205">
        <f>SUMIF('7'!$A$3:$A$500,'TOTAL FEED'!$J199,'7'!$P$3:$P$1000)</f>
        <v>0</v>
      </c>
      <c r="S199" s="205">
        <f>SUMIF('8'!$A$3:$A$500,'TOTAL FEED'!$J199,'8'!$P$3:$P$1000)</f>
        <v>0</v>
      </c>
      <c r="T199" s="205">
        <f>SUMIF('9'!$A$3:$A$500,'TOTAL FEED'!$J199,'9'!$P$3:$P$1000)</f>
        <v>0</v>
      </c>
      <c r="U199" s="205">
        <f>SUMIF('10'!$A$3:$A$500,'TOTAL FEED'!$J199,'10'!$P$3:$P$1000)</f>
        <v>0</v>
      </c>
      <c r="V199" s="205">
        <f>SUMIF('11'!$A$3:$A$500,'TOTAL FEED'!$J199,'11'!$P$3:$P$1000)</f>
        <v>0</v>
      </c>
      <c r="W199" s="205">
        <f>SUMIF('12'!$A$3:$A$500,'TOTAL FEED'!$J199,'12'!$P$3:$P$1000)</f>
        <v>0</v>
      </c>
      <c r="X199" s="205">
        <f>SUMIF('13'!$A$3:$A$500,'TOTAL FEED'!$J199,'13'!$P$3:$P$1000)</f>
        <v>0</v>
      </c>
      <c r="Y199" s="272">
        <f>SUMIF('14'!$A$3:$A$500,'TOTAL FEED'!$J199,'14'!$P$3:$P$1000)</f>
        <v>0</v>
      </c>
      <c r="Z199" s="205">
        <f>SUMIF('15'!$A$3:$A$500,'TOTAL FEED'!$J199,'15'!$P$3:$P$1000)</f>
        <v>0</v>
      </c>
      <c r="AA199" s="205">
        <f>SUMIF('16'!$A$3:$A$500,'TOTAL FEED'!$J199,'16'!$P$3:$P$1000)</f>
        <v>0</v>
      </c>
      <c r="AB199" s="205">
        <f>SUMIF('17'!$A$3:$A$500,'TOTAL FEED'!$J199,'17'!$P$3:$P$1000)</f>
        <v>0</v>
      </c>
      <c r="AC199" s="205">
        <f>SUMIF('18'!$A$3:$A$500,'TOTAL FEED'!$J199,'18'!$P$3:$P$1000)</f>
        <v>0</v>
      </c>
      <c r="AD199" s="205">
        <f>SUMIF('19'!$A$3:$A$500,'TOTAL FEED'!$J199,'19'!$P$3:$P$1000)</f>
        <v>0</v>
      </c>
      <c r="AE199" s="205">
        <f>SUMIF('20'!$A$3:$A$500,'TOTAL FEED'!$J199,'20'!$P$3:$P$1000)</f>
        <v>0</v>
      </c>
      <c r="AF199" s="205">
        <f>SUMIF('21'!$A$3:$A$500,'TOTAL FEED'!$J199,'21'!$P$3:$P$1000)</f>
        <v>0</v>
      </c>
      <c r="AG199" s="205">
        <f>SUMIF('22'!$A$3:$A$500,'TOTAL FEED'!$J199,'22'!$P$3:$P$1000)</f>
        <v>0</v>
      </c>
      <c r="AH199" s="205">
        <f>SUMIF('23'!$A$3:$A$500,'TOTAL FEED'!$J199,'23'!$P$3:$P$1000)</f>
        <v>0</v>
      </c>
      <c r="AI199" s="205">
        <f>SUMIF('24'!$A$3:$A$500,'TOTAL FEED'!$J199,'24'!$P$3:$P$1000)</f>
        <v>0</v>
      </c>
      <c r="AJ199" s="205">
        <f>SUMIF('25'!$A$3:$A$500,'TOTAL FEED'!$J199,'25'!$P$3:$P$1000)</f>
        <v>0</v>
      </c>
      <c r="AK199" s="205">
        <f>SUMIF('26'!$A$3:$A$500,'TOTAL FEED'!$J199,'26'!$P$3:$P$1000)</f>
        <v>0</v>
      </c>
      <c r="AL199" s="205">
        <f>SUMIF('27'!$A$3:$A$500,'TOTAL FEED'!$J199,'27'!$P$3:$P$1000)</f>
        <v>0</v>
      </c>
      <c r="AM199" s="205">
        <f>SUMIF('28'!$A$3:$A$500,'TOTAL FEED'!$J199,'28'!$P$3:$P$1000)</f>
        <v>0</v>
      </c>
      <c r="AN199" s="205">
        <f>SUMIF('29'!$A$3:$A$500,'TOTAL FEED'!$J199,'29'!$P$3:$P$1000)</f>
        <v>0</v>
      </c>
      <c r="AO199" s="205">
        <f>SUMIF('30'!$A$3:$A$500,'TOTAL FEED'!$J199,'30'!$P$3:$P$1000)</f>
        <v>0</v>
      </c>
      <c r="AP199" s="205">
        <f>SUMIF('31'!$A$3:$A$500,'TOTAL FEED'!$J199,'31'!$P$3:$P$1000)</f>
        <v>0</v>
      </c>
      <c r="AQ199" s="50">
        <f t="shared" si="42"/>
        <v>0</v>
      </c>
      <c r="AS199">
        <v>8</v>
      </c>
      <c r="AT199">
        <f>SUMIF('PHAN LOAI'!$Q$5:$Q$410,K199,'PHAN LOAI'!$D$5:$D$410)</f>
        <v>0</v>
      </c>
      <c r="AU199">
        <f>SUMIF('SAN LUONG'!$AL$4:$AL$311,K199,'SAN LUONG'!$AJ$4:$AJ$311)</f>
        <v>0</v>
      </c>
      <c r="AV199">
        <f t="shared" si="43"/>
        <v>0</v>
      </c>
      <c r="AW199">
        <f>IF(COUNTIF('PHAN LOAI'!C:C, E199) &gt; 0, 1, 0)</f>
        <v>0</v>
      </c>
      <c r="AX199">
        <f>IF(COUNTIF('SAN LUONG'!D:D, E199) &gt; 0, 1, 0)</f>
        <v>1</v>
      </c>
    </row>
    <row r="200" spans="2:50" ht="18.75" x14ac:dyDescent="0.25">
      <c r="B200" s="60" t="s">
        <v>70</v>
      </c>
      <c r="C200" s="63"/>
      <c r="D200" s="63"/>
      <c r="E200" s="68"/>
      <c r="F200" s="63"/>
      <c r="G200" s="63">
        <v>0</v>
      </c>
      <c r="H200" s="63"/>
      <c r="I200" s="63"/>
      <c r="J200" s="15" t="str">
        <f t="shared" si="44"/>
        <v>0</v>
      </c>
      <c r="K200" s="15" t="str">
        <f t="shared" si="45"/>
        <v/>
      </c>
      <c r="L200" s="205">
        <f>SUMIF('1'!$A$3:$A$500,'TOTAL FEED'!$J200,'1'!$P$3:$P$1000)</f>
        <v>0</v>
      </c>
      <c r="M200" s="205">
        <f>SUMIF('2'!$A$3:$A$500,'TOTAL FEED'!$J200,'2'!$P$3:$P$1000)</f>
        <v>0</v>
      </c>
      <c r="N200" s="258">
        <f>SUMIF('3'!$A$3:$A$500,'TOTAL FEED'!$J200,'3'!$P$3:$P$1000)</f>
        <v>0</v>
      </c>
      <c r="O200" s="205">
        <f>SUMIF('4'!$A$3:$A$500,'TOTAL FEED'!$J200,'4'!$P$3:$P$1000)</f>
        <v>0</v>
      </c>
      <c r="P200" s="205">
        <f>SUMIF('5'!$A$3:$A$500,'TOTAL FEED'!$J200,'5'!$P$3:$P$1000)</f>
        <v>0</v>
      </c>
      <c r="Q200" s="205">
        <f>SUMIF('6'!$A$3:$A$500,'TOTAL FEED'!$J200,'6'!$P$3:$P$1000)</f>
        <v>0</v>
      </c>
      <c r="R200" s="205">
        <f>SUMIF('7'!$A$3:$A$500,'TOTAL FEED'!$J200,'7'!$P$3:$P$1000)</f>
        <v>0</v>
      </c>
      <c r="S200" s="205">
        <f>SUMIF('8'!$A$3:$A$500,'TOTAL FEED'!$J200,'8'!$P$3:$P$1000)</f>
        <v>0</v>
      </c>
      <c r="T200" s="205">
        <f>SUMIF('9'!$A$3:$A$500,'TOTAL FEED'!$J200,'9'!$P$3:$P$1000)</f>
        <v>0</v>
      </c>
      <c r="U200" s="205">
        <f>SUMIF('10'!$A$3:$A$500,'TOTAL FEED'!$J200,'10'!$P$3:$P$1000)</f>
        <v>0</v>
      </c>
      <c r="V200" s="205">
        <f>SUMIF('11'!$A$3:$A$500,'TOTAL FEED'!$J200,'11'!$P$3:$P$1000)</f>
        <v>0</v>
      </c>
      <c r="W200" s="205">
        <f>SUMIF('12'!$A$3:$A$500,'TOTAL FEED'!$J200,'12'!$P$3:$P$1000)</f>
        <v>0</v>
      </c>
      <c r="X200" s="205">
        <f>SUMIF('13'!$A$3:$A$500,'TOTAL FEED'!$J200,'13'!$P$3:$P$1000)</f>
        <v>0</v>
      </c>
      <c r="Y200" s="272">
        <f>SUMIF('14'!$A$3:$A$500,'TOTAL FEED'!$J200,'14'!$P$3:$P$1000)</f>
        <v>0</v>
      </c>
      <c r="Z200" s="205">
        <f>SUMIF('15'!$A$3:$A$500,'TOTAL FEED'!$J200,'15'!$P$3:$P$1000)</f>
        <v>0</v>
      </c>
      <c r="AA200" s="205">
        <f>SUMIF('16'!$A$3:$A$500,'TOTAL FEED'!$J200,'16'!$P$3:$P$1000)</f>
        <v>0</v>
      </c>
      <c r="AB200" s="205">
        <f>SUMIF('17'!$A$3:$A$500,'TOTAL FEED'!$J200,'17'!$P$3:$P$1000)</f>
        <v>0</v>
      </c>
      <c r="AC200" s="205">
        <f>SUMIF('18'!$A$3:$A$500,'TOTAL FEED'!$J200,'18'!$P$3:$P$1000)</f>
        <v>0</v>
      </c>
      <c r="AD200" s="205">
        <f>SUMIF('19'!$A$3:$A$500,'TOTAL FEED'!$J200,'19'!$P$3:$P$1000)</f>
        <v>0</v>
      </c>
      <c r="AE200" s="205">
        <f>SUMIF('20'!$A$3:$A$500,'TOTAL FEED'!$J200,'20'!$P$3:$P$1000)</f>
        <v>0</v>
      </c>
      <c r="AF200" s="205">
        <f>SUMIF('21'!$A$3:$A$500,'TOTAL FEED'!$J200,'21'!$P$3:$P$1000)</f>
        <v>0</v>
      </c>
      <c r="AG200" s="205">
        <f>SUMIF('22'!$A$3:$A$500,'TOTAL FEED'!$J200,'22'!$P$3:$P$1000)</f>
        <v>0</v>
      </c>
      <c r="AH200" s="205">
        <f>SUMIF('23'!$A$3:$A$500,'TOTAL FEED'!$J200,'23'!$P$3:$P$1000)</f>
        <v>0</v>
      </c>
      <c r="AI200" s="205">
        <f>SUMIF('24'!$A$3:$A$500,'TOTAL FEED'!$J200,'24'!$P$3:$P$1000)</f>
        <v>0</v>
      </c>
      <c r="AJ200" s="205">
        <f>SUMIF('25'!$A$3:$A$500,'TOTAL FEED'!$J200,'25'!$P$3:$P$1000)</f>
        <v>0</v>
      </c>
      <c r="AK200" s="205">
        <f>SUMIF('26'!$A$3:$A$500,'TOTAL FEED'!$J200,'26'!$P$3:$P$1000)</f>
        <v>0</v>
      </c>
      <c r="AL200" s="205">
        <f>SUMIF('27'!$A$3:$A$500,'TOTAL FEED'!$J200,'27'!$P$3:$P$1000)</f>
        <v>0</v>
      </c>
      <c r="AM200" s="205">
        <f>SUMIF('28'!$A$3:$A$500,'TOTAL FEED'!$J200,'28'!$P$3:$P$1000)</f>
        <v>0</v>
      </c>
      <c r="AN200" s="205">
        <f>SUMIF('29'!$A$3:$A$500,'TOTAL FEED'!$J200,'29'!$P$3:$P$1000)</f>
        <v>0</v>
      </c>
      <c r="AO200" s="205">
        <f>SUMIF('30'!$A$3:$A$500,'TOTAL FEED'!$J200,'30'!$P$3:$P$1000)</f>
        <v>0</v>
      </c>
      <c r="AP200" s="205">
        <f>SUMIF('31'!$A$3:$A$500,'TOTAL FEED'!$J200,'31'!$P$3:$P$1000)</f>
        <v>0</v>
      </c>
      <c r="AQ200" s="50">
        <f t="shared" si="42"/>
        <v>0</v>
      </c>
      <c r="AS200">
        <v>8</v>
      </c>
      <c r="AT200">
        <f>SUMIF('PHAN LOAI'!$Q$5:$Q$410,K200,'PHAN LOAI'!$D$5:$D$410)</f>
        <v>0</v>
      </c>
      <c r="AU200">
        <f>SUMIF('SAN LUONG'!$AL$4:$AL$311,K200,'SAN LUONG'!$AJ$4:$AJ$311)</f>
        <v>0</v>
      </c>
      <c r="AV200">
        <f t="shared" si="43"/>
        <v>0</v>
      </c>
      <c r="AW200">
        <f>IF(COUNTIF('PHAN LOAI'!C:C, E200) &gt; 0, 1, 0)</f>
        <v>0</v>
      </c>
      <c r="AX200">
        <f>IF(COUNTIF('SAN LUONG'!D:D, E200) &gt; 0, 1, 0)</f>
        <v>1</v>
      </c>
    </row>
    <row r="201" spans="2:50" ht="15.75" x14ac:dyDescent="0.25">
      <c r="B201" s="17">
        <v>1</v>
      </c>
      <c r="C201" s="6" t="s">
        <v>71</v>
      </c>
      <c r="D201" s="6" t="s">
        <v>71</v>
      </c>
      <c r="E201" s="73"/>
      <c r="F201" s="15" t="s">
        <v>10</v>
      </c>
      <c r="G201" s="15">
        <v>25</v>
      </c>
      <c r="H201" s="4" t="s">
        <v>71</v>
      </c>
      <c r="I201" s="9"/>
      <c r="J201" s="15" t="str">
        <f t="shared" si="44"/>
        <v>9250S25</v>
      </c>
      <c r="K201" s="15" t="str">
        <f t="shared" si="45"/>
        <v>9250S</v>
      </c>
      <c r="L201" s="205">
        <f>SUMIF('1'!$A$3:$A$500,'TOTAL FEED'!$J201,'1'!$P$3:$P$1000)</f>
        <v>0</v>
      </c>
      <c r="M201" s="205">
        <f>SUMIF('2'!$A$3:$A$500,'TOTAL FEED'!$J201,'2'!$P$3:$P$1000)</f>
        <v>0</v>
      </c>
      <c r="N201" s="258">
        <f>SUMIF('3'!$A$3:$A$500,'TOTAL FEED'!$J201,'3'!$P$3:$P$1000)</f>
        <v>0</v>
      </c>
      <c r="O201" s="205">
        <f>SUMIF('4'!$A$3:$A$500,'TOTAL FEED'!$J201,'4'!$P$3:$P$1000)</f>
        <v>0</v>
      </c>
      <c r="P201" s="205">
        <f>SUMIF('5'!$A$3:$A$500,'TOTAL FEED'!$J201,'5'!$P$3:$P$1000)</f>
        <v>0</v>
      </c>
      <c r="Q201" s="205">
        <f>SUMIF('6'!$A$3:$A$500,'TOTAL FEED'!$J201,'6'!$P$3:$P$1000)</f>
        <v>0</v>
      </c>
      <c r="R201" s="205">
        <f>SUMIF('7'!$A$3:$A$500,'TOTAL FEED'!$J201,'7'!$P$3:$P$1000)</f>
        <v>0</v>
      </c>
      <c r="S201" s="205">
        <f>SUMIF('8'!$A$3:$A$500,'TOTAL FEED'!$J201,'8'!$P$3:$P$1000)</f>
        <v>0</v>
      </c>
      <c r="T201" s="205">
        <f>SUMIF('9'!$A$3:$A$500,'TOTAL FEED'!$J201,'9'!$P$3:$P$1000)</f>
        <v>0</v>
      </c>
      <c r="U201" s="205">
        <f>SUMIF('10'!$A$3:$A$500,'TOTAL FEED'!$J201,'10'!$P$3:$P$1000)</f>
        <v>0</v>
      </c>
      <c r="V201" s="205">
        <f>SUMIF('11'!$A$3:$A$500,'TOTAL FEED'!$J201,'11'!$P$3:$P$1000)</f>
        <v>0</v>
      </c>
      <c r="W201" s="205">
        <f>SUMIF('12'!$A$3:$A$500,'TOTAL FEED'!$J201,'12'!$P$3:$P$1000)</f>
        <v>0</v>
      </c>
      <c r="X201" s="205">
        <f>SUMIF('13'!$A$3:$A$500,'TOTAL FEED'!$J201,'13'!$P$3:$P$1000)</f>
        <v>0</v>
      </c>
      <c r="Y201" s="272">
        <f>SUMIF('14'!$A$3:$A$500,'TOTAL FEED'!$J201,'14'!$P$3:$P$1000)</f>
        <v>0</v>
      </c>
      <c r="Z201" s="205">
        <f>SUMIF('15'!$A$3:$A$500,'TOTAL FEED'!$J201,'15'!$P$3:$P$1000)</f>
        <v>0</v>
      </c>
      <c r="AA201" s="205">
        <f>SUMIF('16'!$A$3:$A$500,'TOTAL FEED'!$J201,'16'!$P$3:$P$1000)</f>
        <v>0</v>
      </c>
      <c r="AB201" s="205">
        <f>SUMIF('17'!$A$3:$A$500,'TOTAL FEED'!$J201,'17'!$P$3:$P$1000)</f>
        <v>0</v>
      </c>
      <c r="AC201" s="205">
        <f>SUMIF('18'!$A$3:$A$500,'TOTAL FEED'!$J201,'18'!$P$3:$P$1000)</f>
        <v>0</v>
      </c>
      <c r="AD201" s="205">
        <f>SUMIF('19'!$A$3:$A$500,'TOTAL FEED'!$J201,'19'!$P$3:$P$1000)</f>
        <v>0</v>
      </c>
      <c r="AE201" s="205">
        <f>SUMIF('20'!$A$3:$A$500,'TOTAL FEED'!$J201,'20'!$P$3:$P$1000)</f>
        <v>0</v>
      </c>
      <c r="AF201" s="205">
        <f>SUMIF('21'!$A$3:$A$500,'TOTAL FEED'!$J201,'21'!$P$3:$P$1000)</f>
        <v>0</v>
      </c>
      <c r="AG201" s="205">
        <f>SUMIF('22'!$A$3:$A$500,'TOTAL FEED'!$J201,'22'!$P$3:$P$1000)</f>
        <v>0</v>
      </c>
      <c r="AH201" s="205">
        <f>SUMIF('23'!$A$3:$A$500,'TOTAL FEED'!$J201,'23'!$P$3:$P$1000)</f>
        <v>0</v>
      </c>
      <c r="AI201" s="205">
        <f>SUMIF('24'!$A$3:$A$500,'TOTAL FEED'!$J201,'24'!$P$3:$P$1000)</f>
        <v>0</v>
      </c>
      <c r="AJ201" s="205">
        <f>SUMIF('25'!$A$3:$A$500,'TOTAL FEED'!$J201,'25'!$P$3:$P$1000)</f>
        <v>0</v>
      </c>
      <c r="AK201" s="205">
        <f>SUMIF('26'!$A$3:$A$500,'TOTAL FEED'!$J201,'26'!$P$3:$P$1000)</f>
        <v>0</v>
      </c>
      <c r="AL201" s="205">
        <f>SUMIF('27'!$A$3:$A$500,'TOTAL FEED'!$J201,'27'!$P$3:$P$1000)</f>
        <v>0</v>
      </c>
      <c r="AM201" s="205">
        <f>SUMIF('28'!$A$3:$A$500,'TOTAL FEED'!$J201,'28'!$P$3:$P$1000)</f>
        <v>0</v>
      </c>
      <c r="AN201" s="205">
        <f>SUMIF('29'!$A$3:$A$500,'TOTAL FEED'!$J201,'29'!$P$3:$P$1000)</f>
        <v>0</v>
      </c>
      <c r="AO201" s="205">
        <f>SUMIF('30'!$A$3:$A$500,'TOTAL FEED'!$J201,'30'!$P$3:$P$1000)</f>
        <v>0</v>
      </c>
      <c r="AP201" s="205">
        <f>SUMIF('31'!$A$3:$A$500,'TOTAL FEED'!$J201,'31'!$P$3:$P$1000)</f>
        <v>0</v>
      </c>
      <c r="AQ201" s="50">
        <f t="shared" si="42"/>
        <v>0</v>
      </c>
      <c r="AS201">
        <v>8</v>
      </c>
      <c r="AT201">
        <f>SUMIF('PHAN LOAI'!$Q$5:$Q$410,K201,'PHAN LOAI'!$D$5:$D$410)</f>
        <v>0</v>
      </c>
      <c r="AU201">
        <f>SUMIF('SAN LUONG'!$AL$4:$AL$311,K201,'SAN LUONG'!$AJ$4:$AJ$311)</f>
        <v>0</v>
      </c>
      <c r="AV201">
        <f t="shared" si="43"/>
        <v>0</v>
      </c>
      <c r="AW201">
        <f>IF(COUNTIF('PHAN LOAI'!C:C, E201) &gt; 0, 1, 0)</f>
        <v>0</v>
      </c>
      <c r="AX201">
        <f>IF(COUNTIF('SAN LUONG'!D:D, E201) &gt; 0, 1, 0)</f>
        <v>1</v>
      </c>
    </row>
    <row r="202" spans="2:50" ht="15.75" x14ac:dyDescent="0.25">
      <c r="B202" s="17">
        <v>2</v>
      </c>
      <c r="C202" s="6">
        <v>9251</v>
      </c>
      <c r="D202" s="6">
        <v>9251</v>
      </c>
      <c r="E202" s="73"/>
      <c r="F202" s="15" t="s">
        <v>10</v>
      </c>
      <c r="G202" s="15">
        <v>25</v>
      </c>
      <c r="H202" s="4">
        <v>9251</v>
      </c>
      <c r="I202" s="9"/>
      <c r="J202" s="15" t="str">
        <f t="shared" si="44"/>
        <v>925125</v>
      </c>
      <c r="K202" s="15" t="str">
        <f t="shared" si="45"/>
        <v>9251</v>
      </c>
      <c r="L202" s="205">
        <f>SUMIF('1'!$A$3:$A$500,'TOTAL FEED'!$J202,'1'!$P$3:$P$1000)</f>
        <v>0</v>
      </c>
      <c r="M202" s="205">
        <f>SUMIF('2'!$A$3:$A$500,'TOTAL FEED'!$J202,'2'!$P$3:$P$1000)</f>
        <v>0</v>
      </c>
      <c r="N202" s="258">
        <f>SUMIF('3'!$A$3:$A$500,'TOTAL FEED'!$J202,'3'!$P$3:$P$1000)</f>
        <v>0</v>
      </c>
      <c r="O202" s="205">
        <f>SUMIF('4'!$A$3:$A$500,'TOTAL FEED'!$J202,'4'!$P$3:$P$1000)</f>
        <v>0</v>
      </c>
      <c r="P202" s="205">
        <f>SUMIF('5'!$A$3:$A$500,'TOTAL FEED'!$J202,'5'!$P$3:$P$1000)</f>
        <v>0</v>
      </c>
      <c r="Q202" s="205">
        <f>SUMIF('6'!$A$3:$A$500,'TOTAL FEED'!$J202,'6'!$P$3:$P$1000)</f>
        <v>0</v>
      </c>
      <c r="R202" s="205">
        <f>SUMIF('7'!$A$3:$A$500,'TOTAL FEED'!$J202,'7'!$P$3:$P$1000)</f>
        <v>0</v>
      </c>
      <c r="S202" s="205">
        <f>SUMIF('8'!$A$3:$A$500,'TOTAL FEED'!$J202,'8'!$P$3:$P$1000)</f>
        <v>0</v>
      </c>
      <c r="T202" s="205">
        <f>SUMIF('9'!$A$3:$A$500,'TOTAL FEED'!$J202,'9'!$P$3:$P$1000)</f>
        <v>0</v>
      </c>
      <c r="U202" s="205">
        <f>SUMIF('10'!$A$3:$A$500,'TOTAL FEED'!$J202,'10'!$P$3:$P$1000)</f>
        <v>0</v>
      </c>
      <c r="V202" s="205">
        <f>SUMIF('11'!$A$3:$A$500,'TOTAL FEED'!$J202,'11'!$P$3:$P$1000)</f>
        <v>0</v>
      </c>
      <c r="W202" s="205">
        <f>SUMIF('12'!$A$3:$A$500,'TOTAL FEED'!$J202,'12'!$P$3:$P$1000)</f>
        <v>0</v>
      </c>
      <c r="X202" s="205">
        <f>SUMIF('13'!$A$3:$A$500,'TOTAL FEED'!$J202,'13'!$P$3:$P$1000)</f>
        <v>0</v>
      </c>
      <c r="Y202" s="272">
        <f>SUMIF('14'!$A$3:$A$500,'TOTAL FEED'!$J202,'14'!$P$3:$P$1000)</f>
        <v>0</v>
      </c>
      <c r="Z202" s="205">
        <f>SUMIF('15'!$A$3:$A$500,'TOTAL FEED'!$J202,'15'!$P$3:$P$1000)</f>
        <v>0</v>
      </c>
      <c r="AA202" s="205">
        <f>SUMIF('16'!$A$3:$A$500,'TOTAL FEED'!$J202,'16'!$P$3:$P$1000)</f>
        <v>0</v>
      </c>
      <c r="AB202" s="205">
        <f>SUMIF('17'!$A$3:$A$500,'TOTAL FEED'!$J202,'17'!$P$3:$P$1000)</f>
        <v>0</v>
      </c>
      <c r="AC202" s="205">
        <f>SUMIF('18'!$A$3:$A$500,'TOTAL FEED'!$J202,'18'!$P$3:$P$1000)</f>
        <v>0</v>
      </c>
      <c r="AD202" s="205">
        <f>SUMIF('19'!$A$3:$A$500,'TOTAL FEED'!$J202,'19'!$P$3:$P$1000)</f>
        <v>0</v>
      </c>
      <c r="AE202" s="205">
        <f>SUMIF('20'!$A$3:$A$500,'TOTAL FEED'!$J202,'20'!$P$3:$P$1000)</f>
        <v>0</v>
      </c>
      <c r="AF202" s="205">
        <f>SUMIF('21'!$A$3:$A$500,'TOTAL FEED'!$J202,'21'!$P$3:$P$1000)</f>
        <v>0</v>
      </c>
      <c r="AG202" s="205">
        <f>SUMIF('22'!$A$3:$A$500,'TOTAL FEED'!$J202,'22'!$P$3:$P$1000)</f>
        <v>0</v>
      </c>
      <c r="AH202" s="205">
        <f>SUMIF('23'!$A$3:$A$500,'TOTAL FEED'!$J202,'23'!$P$3:$P$1000)</f>
        <v>0</v>
      </c>
      <c r="AI202" s="205">
        <f>SUMIF('24'!$A$3:$A$500,'TOTAL FEED'!$J202,'24'!$P$3:$P$1000)</f>
        <v>0</v>
      </c>
      <c r="AJ202" s="205">
        <f>SUMIF('25'!$A$3:$A$500,'TOTAL FEED'!$J202,'25'!$P$3:$P$1000)</f>
        <v>0</v>
      </c>
      <c r="AK202" s="205">
        <f>SUMIF('26'!$A$3:$A$500,'TOTAL FEED'!$J202,'26'!$P$3:$P$1000)</f>
        <v>0</v>
      </c>
      <c r="AL202" s="205">
        <f>SUMIF('27'!$A$3:$A$500,'TOTAL FEED'!$J202,'27'!$P$3:$P$1000)</f>
        <v>0</v>
      </c>
      <c r="AM202" s="205">
        <f>SUMIF('28'!$A$3:$A$500,'TOTAL FEED'!$J202,'28'!$P$3:$P$1000)</f>
        <v>0</v>
      </c>
      <c r="AN202" s="205">
        <f>SUMIF('29'!$A$3:$A$500,'TOTAL FEED'!$J202,'29'!$P$3:$P$1000)</f>
        <v>0</v>
      </c>
      <c r="AO202" s="205">
        <f>SUMIF('30'!$A$3:$A$500,'TOTAL FEED'!$J202,'30'!$P$3:$P$1000)</f>
        <v>0</v>
      </c>
      <c r="AP202" s="205">
        <f>SUMIF('31'!$A$3:$A$500,'TOTAL FEED'!$J202,'31'!$P$3:$P$1000)</f>
        <v>0</v>
      </c>
      <c r="AQ202" s="50">
        <f t="shared" si="42"/>
        <v>0</v>
      </c>
      <c r="AS202">
        <v>8</v>
      </c>
      <c r="AT202">
        <f>SUMIF('PHAN LOAI'!$Q$5:$Q$410,K202,'PHAN LOAI'!$D$5:$D$410)</f>
        <v>0</v>
      </c>
      <c r="AU202">
        <f>SUMIF('SAN LUONG'!$AL$4:$AL$311,K202,'SAN LUONG'!$AJ$4:$AJ$311)</f>
        <v>0</v>
      </c>
      <c r="AV202">
        <f t="shared" si="43"/>
        <v>0</v>
      </c>
      <c r="AW202">
        <f>IF(COUNTIF('PHAN LOAI'!C:C, E202) &gt; 0, 1, 0)</f>
        <v>0</v>
      </c>
      <c r="AX202">
        <f>IF(COUNTIF('SAN LUONG'!D:D, E202) &gt; 0, 1, 0)</f>
        <v>1</v>
      </c>
    </row>
    <row r="203" spans="2:50" ht="15.75" x14ac:dyDescent="0.25">
      <c r="B203" s="17">
        <v>3</v>
      </c>
      <c r="C203" s="6">
        <v>9644</v>
      </c>
      <c r="D203" s="6">
        <v>9644</v>
      </c>
      <c r="E203" s="73"/>
      <c r="F203" s="15">
        <v>3.5</v>
      </c>
      <c r="G203" s="15">
        <v>40</v>
      </c>
      <c r="H203" s="4">
        <v>9644</v>
      </c>
      <c r="I203" s="9"/>
      <c r="J203" s="15" t="str">
        <f t="shared" si="44"/>
        <v>964440</v>
      </c>
      <c r="K203" s="15" t="str">
        <f t="shared" si="45"/>
        <v>9644</v>
      </c>
      <c r="L203" s="205">
        <f>SUMIF('1'!$A$3:$A$500,'TOTAL FEED'!$J203,'1'!$P$3:$P$1000)</f>
        <v>0</v>
      </c>
      <c r="M203" s="205">
        <f>SUMIF('2'!$A$3:$A$500,'TOTAL FEED'!$J203,'2'!$P$3:$P$1000)</f>
        <v>0</v>
      </c>
      <c r="N203" s="258">
        <f>SUMIF('3'!$A$3:$A$500,'TOTAL FEED'!$J203,'3'!$P$3:$P$1000)</f>
        <v>0</v>
      </c>
      <c r="O203" s="205">
        <f>SUMIF('4'!$A$3:$A$500,'TOTAL FEED'!$J203,'4'!$P$3:$P$1000)</f>
        <v>0</v>
      </c>
      <c r="P203" s="205">
        <f>SUMIF('5'!$A$3:$A$500,'TOTAL FEED'!$J203,'5'!$P$3:$P$1000)</f>
        <v>0</v>
      </c>
      <c r="Q203" s="205">
        <f>SUMIF('6'!$A$3:$A$500,'TOTAL FEED'!$J203,'6'!$P$3:$P$1000)</f>
        <v>0</v>
      </c>
      <c r="R203" s="205">
        <f>SUMIF('7'!$A$3:$A$500,'TOTAL FEED'!$J203,'7'!$P$3:$P$1000)</f>
        <v>0</v>
      </c>
      <c r="S203" s="205">
        <f>SUMIF('8'!$A$3:$A$500,'TOTAL FEED'!$J203,'8'!$P$3:$P$1000)</f>
        <v>0</v>
      </c>
      <c r="T203" s="205">
        <f>SUMIF('9'!$A$3:$A$500,'TOTAL FEED'!$J203,'9'!$P$3:$P$1000)</f>
        <v>0</v>
      </c>
      <c r="U203" s="205">
        <f>SUMIF('10'!$A$3:$A$500,'TOTAL FEED'!$J203,'10'!$P$3:$P$1000)</f>
        <v>0</v>
      </c>
      <c r="V203" s="205">
        <f>SUMIF('11'!$A$3:$A$500,'TOTAL FEED'!$J203,'11'!$P$3:$P$1000)</f>
        <v>0</v>
      </c>
      <c r="W203" s="205">
        <f>SUMIF('12'!$A$3:$A$500,'TOTAL FEED'!$J203,'12'!$P$3:$P$1000)</f>
        <v>0</v>
      </c>
      <c r="X203" s="205">
        <f>SUMIF('13'!$A$3:$A$500,'TOTAL FEED'!$J203,'13'!$P$3:$P$1000)</f>
        <v>0</v>
      </c>
      <c r="Y203" s="272">
        <f>SUMIF('14'!$A$3:$A$500,'TOTAL FEED'!$J203,'14'!$P$3:$P$1000)</f>
        <v>0</v>
      </c>
      <c r="Z203" s="205">
        <f>SUMIF('15'!$A$3:$A$500,'TOTAL FEED'!$J203,'15'!$P$3:$P$1000)</f>
        <v>0</v>
      </c>
      <c r="AA203" s="205">
        <f>SUMIF('16'!$A$3:$A$500,'TOTAL FEED'!$J203,'16'!$P$3:$P$1000)</f>
        <v>0</v>
      </c>
      <c r="AB203" s="205">
        <f>SUMIF('17'!$A$3:$A$500,'TOTAL FEED'!$J203,'17'!$P$3:$P$1000)</f>
        <v>0</v>
      </c>
      <c r="AC203" s="205">
        <f>SUMIF('18'!$A$3:$A$500,'TOTAL FEED'!$J203,'18'!$P$3:$P$1000)</f>
        <v>0</v>
      </c>
      <c r="AD203" s="205">
        <f>SUMIF('19'!$A$3:$A$500,'TOTAL FEED'!$J203,'19'!$P$3:$P$1000)</f>
        <v>0</v>
      </c>
      <c r="AE203" s="205">
        <f>SUMIF('20'!$A$3:$A$500,'TOTAL FEED'!$J203,'20'!$P$3:$P$1000)</f>
        <v>0</v>
      </c>
      <c r="AF203" s="205">
        <f>SUMIF('21'!$A$3:$A$500,'TOTAL FEED'!$J203,'21'!$P$3:$P$1000)</f>
        <v>0</v>
      </c>
      <c r="AG203" s="205">
        <f>SUMIF('22'!$A$3:$A$500,'TOTAL FEED'!$J203,'22'!$P$3:$P$1000)</f>
        <v>0</v>
      </c>
      <c r="AH203" s="205">
        <f>SUMIF('23'!$A$3:$A$500,'TOTAL FEED'!$J203,'23'!$P$3:$P$1000)</f>
        <v>0</v>
      </c>
      <c r="AI203" s="205">
        <f>SUMIF('24'!$A$3:$A$500,'TOTAL FEED'!$J203,'24'!$P$3:$P$1000)</f>
        <v>0</v>
      </c>
      <c r="AJ203" s="205">
        <f>SUMIF('25'!$A$3:$A$500,'TOTAL FEED'!$J203,'25'!$P$3:$P$1000)</f>
        <v>0</v>
      </c>
      <c r="AK203" s="205">
        <f>SUMIF('26'!$A$3:$A$500,'TOTAL FEED'!$J203,'26'!$P$3:$P$1000)</f>
        <v>0</v>
      </c>
      <c r="AL203" s="205">
        <f>SUMIF('27'!$A$3:$A$500,'TOTAL FEED'!$J203,'27'!$P$3:$P$1000)</f>
        <v>0</v>
      </c>
      <c r="AM203" s="205">
        <f>SUMIF('28'!$A$3:$A$500,'TOTAL FEED'!$J203,'28'!$P$3:$P$1000)</f>
        <v>0</v>
      </c>
      <c r="AN203" s="205">
        <f>SUMIF('29'!$A$3:$A$500,'TOTAL FEED'!$J203,'29'!$P$3:$P$1000)</f>
        <v>0</v>
      </c>
      <c r="AO203" s="205">
        <f>SUMIF('30'!$A$3:$A$500,'TOTAL FEED'!$J203,'30'!$P$3:$P$1000)</f>
        <v>0</v>
      </c>
      <c r="AP203" s="205">
        <f>SUMIF('31'!$A$3:$A$500,'TOTAL FEED'!$J203,'31'!$P$3:$P$1000)</f>
        <v>0</v>
      </c>
      <c r="AQ203" s="50">
        <f t="shared" si="42"/>
        <v>0</v>
      </c>
      <c r="AS203">
        <v>8</v>
      </c>
      <c r="AT203">
        <f>SUMIF('PHAN LOAI'!$Q$5:$Q$410,K203,'PHAN LOAI'!$D$5:$D$410)</f>
        <v>0</v>
      </c>
      <c r="AU203">
        <f>SUMIF('SAN LUONG'!$AL$4:$AL$311,K203,'SAN LUONG'!$AJ$4:$AJ$311)</f>
        <v>0</v>
      </c>
      <c r="AV203">
        <f t="shared" si="43"/>
        <v>0</v>
      </c>
      <c r="AW203">
        <f>IF(COUNTIF('PHAN LOAI'!C:C, E203) &gt; 0, 1, 0)</f>
        <v>0</v>
      </c>
      <c r="AX203">
        <f>IF(COUNTIF('SAN LUONG'!D:D, E203) &gt; 0, 1, 0)</f>
        <v>1</v>
      </c>
    </row>
    <row r="204" spans="2:50" s="147" customFormat="1" ht="15.75" x14ac:dyDescent="0.25">
      <c r="B204" s="148">
        <v>4</v>
      </c>
      <c r="C204" s="139">
        <v>9651</v>
      </c>
      <c r="D204" s="139">
        <v>9651</v>
      </c>
      <c r="E204" s="140">
        <v>314001</v>
      </c>
      <c r="F204" s="145">
        <v>2.5</v>
      </c>
      <c r="G204" s="145">
        <v>25</v>
      </c>
      <c r="H204" s="143">
        <v>9651</v>
      </c>
      <c r="I204" s="144"/>
      <c r="J204" s="15" t="str">
        <f t="shared" si="44"/>
        <v>965125</v>
      </c>
      <c r="K204" s="15" t="str">
        <f t="shared" si="45"/>
        <v>9651314001</v>
      </c>
      <c r="L204" s="205">
        <f>SUMIF('1'!$A$3:$A$500,'TOTAL FEED'!$J204,'1'!$P$3:$P$1000)</f>
        <v>0</v>
      </c>
      <c r="M204" s="205">
        <f>SUMIF('2'!$A$3:$A$500,'TOTAL FEED'!$J204,'2'!$P$3:$P$1000)</f>
        <v>0</v>
      </c>
      <c r="N204" s="258">
        <f>SUMIF('3'!$A$3:$A$500,'TOTAL FEED'!$J204,'3'!$P$3:$P$1000)</f>
        <v>0</v>
      </c>
      <c r="O204" s="205">
        <f>SUMIF('4'!$A$3:$A$500,'TOTAL FEED'!$J204,'4'!$P$3:$P$1000)</f>
        <v>0</v>
      </c>
      <c r="P204" s="205">
        <f>SUMIF('5'!$A$3:$A$500,'TOTAL FEED'!$J204,'5'!$P$3:$P$1000)</f>
        <v>0</v>
      </c>
      <c r="Q204" s="205">
        <f>SUMIF('6'!$A$3:$A$500,'TOTAL FEED'!$J204,'6'!$P$3:$P$1000)</f>
        <v>0</v>
      </c>
      <c r="R204" s="205">
        <f>SUMIF('7'!$A$3:$A$500,'TOTAL FEED'!$J204,'7'!$P$3:$P$1000)</f>
        <v>0</v>
      </c>
      <c r="S204" s="205">
        <f>SUMIF('8'!$A$3:$A$500,'TOTAL FEED'!$J204,'8'!$P$3:$P$1000)</f>
        <v>0</v>
      </c>
      <c r="T204" s="205">
        <f>SUMIF('9'!$A$3:$A$500,'TOTAL FEED'!$J204,'9'!$P$3:$P$1000)</f>
        <v>0</v>
      </c>
      <c r="U204" s="205">
        <f>SUMIF('10'!$A$3:$A$500,'TOTAL FEED'!$J204,'10'!$P$3:$P$1000)</f>
        <v>0</v>
      </c>
      <c r="V204" s="205">
        <f>SUMIF('11'!$A$3:$A$500,'TOTAL FEED'!$J204,'11'!$P$3:$P$1000)</f>
        <v>0</v>
      </c>
      <c r="W204" s="205">
        <f>SUMIF('12'!$A$3:$A$500,'TOTAL FEED'!$J204,'12'!$P$3:$P$1000)</f>
        <v>0</v>
      </c>
      <c r="X204" s="205">
        <f>SUMIF('13'!$A$3:$A$500,'TOTAL FEED'!$J204,'13'!$P$3:$P$1000)</f>
        <v>0</v>
      </c>
      <c r="Y204" s="272">
        <f>SUMIF('14'!$A$3:$A$500,'TOTAL FEED'!$J204,'14'!$P$3:$P$1000)</f>
        <v>0</v>
      </c>
      <c r="Z204" s="205">
        <f>SUMIF('15'!$A$3:$A$500,'TOTAL FEED'!$J204,'15'!$P$3:$P$1000)</f>
        <v>0</v>
      </c>
      <c r="AA204" s="205">
        <f>SUMIF('16'!$A$3:$A$500,'TOTAL FEED'!$J204,'16'!$P$3:$P$1000)</f>
        <v>0</v>
      </c>
      <c r="AB204" s="205">
        <f>SUMIF('17'!$A$3:$A$500,'TOTAL FEED'!$J204,'17'!$P$3:$P$1000)</f>
        <v>0</v>
      </c>
      <c r="AC204" s="205">
        <f>SUMIF('18'!$A$3:$A$500,'TOTAL FEED'!$J204,'18'!$P$3:$P$1000)</f>
        <v>0</v>
      </c>
      <c r="AD204" s="205">
        <f>SUMIF('19'!$A$3:$A$500,'TOTAL FEED'!$J204,'19'!$P$3:$P$1000)</f>
        <v>0</v>
      </c>
      <c r="AE204" s="205">
        <f>SUMIF('20'!$A$3:$A$500,'TOTAL FEED'!$J204,'20'!$P$3:$P$1000)</f>
        <v>0</v>
      </c>
      <c r="AF204" s="205">
        <f>SUMIF('21'!$A$3:$A$500,'TOTAL FEED'!$J204,'21'!$P$3:$P$1000)</f>
        <v>0</v>
      </c>
      <c r="AG204" s="205">
        <f>SUMIF('22'!$A$3:$A$500,'TOTAL FEED'!$J204,'22'!$P$3:$P$1000)</f>
        <v>0</v>
      </c>
      <c r="AH204" s="205">
        <f>SUMIF('23'!$A$3:$A$500,'TOTAL FEED'!$J204,'23'!$P$3:$P$1000)</f>
        <v>0</v>
      </c>
      <c r="AI204" s="205">
        <f>SUMIF('24'!$A$3:$A$500,'TOTAL FEED'!$J204,'24'!$P$3:$P$1000)</f>
        <v>0</v>
      </c>
      <c r="AJ204" s="205">
        <f>SUMIF('25'!$A$3:$A$500,'TOTAL FEED'!$J204,'25'!$P$3:$P$1000)</f>
        <v>0</v>
      </c>
      <c r="AK204" s="205">
        <f>SUMIF('26'!$A$3:$A$500,'TOTAL FEED'!$J204,'26'!$P$3:$P$1000)</f>
        <v>0</v>
      </c>
      <c r="AL204" s="205">
        <f>SUMIF('27'!$A$3:$A$500,'TOTAL FEED'!$J204,'27'!$P$3:$P$1000)</f>
        <v>0</v>
      </c>
      <c r="AM204" s="205">
        <f>SUMIF('28'!$A$3:$A$500,'TOTAL FEED'!$J204,'28'!$P$3:$P$1000)</f>
        <v>0</v>
      </c>
      <c r="AN204" s="205">
        <f>SUMIF('29'!$A$3:$A$500,'TOTAL FEED'!$J204,'29'!$P$3:$P$1000)</f>
        <v>0</v>
      </c>
      <c r="AO204" s="205">
        <f>SUMIF('30'!$A$3:$A$500,'TOTAL FEED'!$J204,'30'!$P$3:$P$1000)</f>
        <v>0</v>
      </c>
      <c r="AP204" s="205">
        <f>SUMIF('31'!$A$3:$A$500,'TOTAL FEED'!$J204,'31'!$P$3:$P$1000)</f>
        <v>0</v>
      </c>
      <c r="AQ204" s="146">
        <f t="shared" si="42"/>
        <v>0</v>
      </c>
      <c r="AR204">
        <v>1</v>
      </c>
      <c r="AS204">
        <v>8</v>
      </c>
      <c r="AT204">
        <f>SUMIF('PHAN LOAI'!$Q$5:$Q$410,K204,'PHAN LOAI'!$D$5:$D$410)</f>
        <v>0</v>
      </c>
      <c r="AU204">
        <f>SUMIF('SAN LUONG'!$AL$4:$AL$311,K204,'SAN LUONG'!$AJ$4:$AJ$311)</f>
        <v>0</v>
      </c>
      <c r="AV204">
        <f t="shared" si="43"/>
        <v>0</v>
      </c>
      <c r="AW204">
        <f>IF(COUNTIF('PHAN LOAI'!C:C, E204) &gt; 0, 1, 0)</f>
        <v>1</v>
      </c>
      <c r="AX204">
        <f>IF(COUNTIF('SAN LUONG'!D:D, E204) &gt; 0, 1, 0)</f>
        <v>1</v>
      </c>
    </row>
    <row r="205" spans="2:50" ht="15.75" x14ac:dyDescent="0.25">
      <c r="B205" s="17">
        <v>5</v>
      </c>
      <c r="C205" s="6">
        <v>9652</v>
      </c>
      <c r="D205" s="6">
        <v>9652</v>
      </c>
      <c r="E205" s="73">
        <v>321001</v>
      </c>
      <c r="F205" s="15">
        <v>3.5</v>
      </c>
      <c r="G205" s="15">
        <v>25</v>
      </c>
      <c r="H205" s="4">
        <v>9652</v>
      </c>
      <c r="I205" s="9"/>
      <c r="J205" s="15" t="str">
        <f t="shared" si="44"/>
        <v>965225</v>
      </c>
      <c r="K205" s="15" t="str">
        <f t="shared" si="45"/>
        <v>9652321001</v>
      </c>
      <c r="L205" s="205">
        <f>SUMIF('1'!$A$3:$A$500,'TOTAL FEED'!$J205,'1'!$P$3:$P$1000)</f>
        <v>0</v>
      </c>
      <c r="M205" s="205">
        <f>SUMIF('2'!$A$3:$A$500,'TOTAL FEED'!$J205,'2'!$P$3:$P$1000)</f>
        <v>0</v>
      </c>
      <c r="N205" s="258">
        <f>SUMIF('3'!$A$3:$A$500,'TOTAL FEED'!$J205,'3'!$P$3:$P$1000)</f>
        <v>0</v>
      </c>
      <c r="O205" s="205">
        <f>SUMIF('4'!$A$3:$A$500,'TOTAL FEED'!$J205,'4'!$P$3:$P$1000)</f>
        <v>0</v>
      </c>
      <c r="P205" s="205">
        <f>SUMIF('5'!$A$3:$A$500,'TOTAL FEED'!$J205,'5'!$P$3:$P$1000)</f>
        <v>0</v>
      </c>
      <c r="Q205" s="205">
        <f>SUMIF('6'!$A$3:$A$500,'TOTAL FEED'!$J205,'6'!$P$3:$P$1000)</f>
        <v>0</v>
      </c>
      <c r="R205" s="205">
        <f>SUMIF('7'!$A$3:$A$500,'TOTAL FEED'!$J205,'7'!$P$3:$P$1000)</f>
        <v>0</v>
      </c>
      <c r="S205" s="205">
        <f>SUMIF('8'!$A$3:$A$500,'TOTAL FEED'!$J205,'8'!$P$3:$P$1000)</f>
        <v>0</v>
      </c>
      <c r="T205" s="205">
        <f>SUMIF('9'!$A$3:$A$500,'TOTAL FEED'!$J205,'9'!$P$3:$P$1000)</f>
        <v>0</v>
      </c>
      <c r="U205" s="258">
        <f>SUMIF('10'!$A$3:$A$500,'TOTAL FEED'!$J205,'10'!$P$3:$P$1000)</f>
        <v>0</v>
      </c>
      <c r="V205" s="205">
        <f>SUMIF('11'!$A$3:$A$500,'TOTAL FEED'!$J205,'11'!$P$3:$P$1000)</f>
        <v>0</v>
      </c>
      <c r="W205" s="205">
        <f>SUMIF('12'!$A$3:$A$500,'TOTAL FEED'!$J205,'12'!$P$3:$P$1000)</f>
        <v>0</v>
      </c>
      <c r="X205" s="205">
        <f>SUMIF('13'!$A$3:$A$500,'TOTAL FEED'!$J205,'13'!$P$3:$P$1000)</f>
        <v>0</v>
      </c>
      <c r="Y205" s="272">
        <f>SUMIF('14'!$A$3:$A$500,'TOTAL FEED'!$J205,'14'!$P$3:$P$1000)</f>
        <v>0</v>
      </c>
      <c r="Z205" s="205">
        <f>SUMIF('15'!$A$3:$A$500,'TOTAL FEED'!$J205,'15'!$P$3:$P$1000)</f>
        <v>0</v>
      </c>
      <c r="AA205" s="205">
        <f>SUMIF('16'!$A$3:$A$500,'TOTAL FEED'!$J205,'16'!$P$3:$P$1000)</f>
        <v>0</v>
      </c>
      <c r="AB205" s="258">
        <f>SUMIF('17'!$A$3:$A$500,'TOTAL FEED'!$J205,'17'!$P$3:$P$1000)</f>
        <v>0</v>
      </c>
      <c r="AC205" s="205">
        <f>SUMIF('18'!$A$3:$A$500,'TOTAL FEED'!$J205,'18'!$P$3:$P$1000)</f>
        <v>0</v>
      </c>
      <c r="AD205" s="205">
        <f>SUMIF('19'!$A$3:$A$500,'TOTAL FEED'!$J205,'19'!$P$3:$P$1000)</f>
        <v>0</v>
      </c>
      <c r="AE205" s="205">
        <f>SUMIF('20'!$A$3:$A$500,'TOTAL FEED'!$J205,'20'!$P$3:$P$1000)</f>
        <v>0</v>
      </c>
      <c r="AF205" s="205">
        <f>SUMIF('21'!$A$3:$A$500,'TOTAL FEED'!$J205,'21'!$P$3:$P$1000)</f>
        <v>0</v>
      </c>
      <c r="AG205" s="205">
        <f>SUMIF('22'!$A$3:$A$500,'TOTAL FEED'!$J205,'22'!$P$3:$P$1000)</f>
        <v>0</v>
      </c>
      <c r="AH205" s="205">
        <f>SUMIF('23'!$A$3:$A$500,'TOTAL FEED'!$J205,'23'!$P$3:$P$1000)</f>
        <v>0</v>
      </c>
      <c r="AI205" s="205">
        <f>SUMIF('24'!$A$3:$A$500,'TOTAL FEED'!$J205,'24'!$P$3:$P$1000)</f>
        <v>0</v>
      </c>
      <c r="AJ205" s="205">
        <f>SUMIF('25'!$A$3:$A$500,'TOTAL FEED'!$J205,'25'!$P$3:$P$1000)</f>
        <v>0</v>
      </c>
      <c r="AK205" s="205">
        <f>SUMIF('26'!$A$3:$A$500,'TOTAL FEED'!$J205,'26'!$P$3:$P$1000)</f>
        <v>0</v>
      </c>
      <c r="AL205" s="205">
        <f>SUMIF('27'!$A$3:$A$500,'TOTAL FEED'!$J205,'27'!$P$3:$P$1000)</f>
        <v>0</v>
      </c>
      <c r="AM205" s="205">
        <f>SUMIF('28'!$A$3:$A$500,'TOTAL FEED'!$J205,'28'!$P$3:$P$1000)</f>
        <v>0</v>
      </c>
      <c r="AN205" s="205">
        <f>SUMIF('29'!$A$3:$A$500,'TOTAL FEED'!$J205,'29'!$P$3:$P$1000)</f>
        <v>0</v>
      </c>
      <c r="AO205" s="205">
        <f>SUMIF('30'!$A$3:$A$500,'TOTAL FEED'!$J205,'30'!$P$3:$P$1000)</f>
        <v>0</v>
      </c>
      <c r="AP205" s="205">
        <f>SUMIF('31'!$A$3:$A$500,'TOTAL FEED'!$J205,'31'!$P$3:$P$1000)</f>
        <v>0</v>
      </c>
      <c r="AQ205" s="50">
        <f t="shared" si="42"/>
        <v>0</v>
      </c>
      <c r="AR205">
        <v>1</v>
      </c>
      <c r="AS205">
        <v>8</v>
      </c>
      <c r="AT205">
        <f>SUMIF('PHAN LOAI'!$Q$5:$Q$410,K205,'PHAN LOAI'!$D$5:$D$410)</f>
        <v>0</v>
      </c>
      <c r="AU205">
        <f>SUMIF('SAN LUONG'!$AL$4:$AL$311,K205,'SAN LUONG'!$AJ$4:$AJ$311)</f>
        <v>0</v>
      </c>
      <c r="AV205">
        <f t="shared" si="43"/>
        <v>0</v>
      </c>
      <c r="AW205">
        <f>IF(COUNTIF('PHAN LOAI'!C:C, E205) &gt; 0, 1, 0)</f>
        <v>1</v>
      </c>
      <c r="AX205">
        <f>IF(COUNTIF('SAN LUONG'!D:D, E205) &gt; 0, 1, 0)</f>
        <v>1</v>
      </c>
    </row>
    <row r="206" spans="2:50" ht="15.75" x14ac:dyDescent="0.25">
      <c r="B206" s="17">
        <v>6</v>
      </c>
      <c r="C206" s="6" t="s">
        <v>72</v>
      </c>
      <c r="D206" s="6" t="s">
        <v>72</v>
      </c>
      <c r="E206" s="73">
        <v>320001</v>
      </c>
      <c r="F206" s="15">
        <v>2.5</v>
      </c>
      <c r="G206" s="15">
        <v>25</v>
      </c>
      <c r="H206" s="4" t="s">
        <v>72</v>
      </c>
      <c r="I206" s="9"/>
      <c r="J206" s="15" t="str">
        <f t="shared" si="44"/>
        <v>9652S25</v>
      </c>
      <c r="K206" s="15" t="str">
        <f t="shared" si="45"/>
        <v>9652S320001</v>
      </c>
      <c r="L206" s="205">
        <f>SUMIF('1'!$A$3:$A$500,'TOTAL FEED'!$J206,'1'!$P$3:$P$1000)</f>
        <v>0</v>
      </c>
      <c r="M206" s="205">
        <f>SUMIF('2'!$A$3:$A$500,'TOTAL FEED'!$J206,'2'!$P$3:$P$1000)</f>
        <v>0</v>
      </c>
      <c r="N206" s="258">
        <f>SUMIF('3'!$A$3:$A$500,'TOTAL FEED'!$J206,'3'!$P$3:$P$1000)</f>
        <v>0</v>
      </c>
      <c r="O206" s="205">
        <f>SUMIF('4'!$A$3:$A$500,'TOTAL FEED'!$J206,'4'!$P$3:$P$1000)</f>
        <v>0</v>
      </c>
      <c r="P206" s="205">
        <f>SUMIF('5'!$A$3:$A$500,'TOTAL FEED'!$J206,'5'!$P$3:$P$1000)</f>
        <v>0</v>
      </c>
      <c r="Q206" s="205">
        <f>SUMIF('6'!$A$3:$A$500,'TOTAL FEED'!$J206,'6'!$P$3:$P$1000)</f>
        <v>0</v>
      </c>
      <c r="R206" s="205">
        <f>SUMIF('7'!$A$3:$A$500,'TOTAL FEED'!$J206,'7'!$P$3:$P$1000)</f>
        <v>0</v>
      </c>
      <c r="S206" s="205">
        <f>SUMIF('8'!$A$3:$A$500,'TOTAL FEED'!$J206,'8'!$P$3:$P$1000)</f>
        <v>0</v>
      </c>
      <c r="T206" s="205">
        <f>SUMIF('9'!$A$3:$A$500,'TOTAL FEED'!$J206,'9'!$P$3:$P$1000)</f>
        <v>0</v>
      </c>
      <c r="U206" s="258">
        <f>SUMIF('10'!$A$3:$A$500,'TOTAL FEED'!$J206,'10'!$P$3:$P$1000)</f>
        <v>0</v>
      </c>
      <c r="V206" s="205">
        <f>SUMIF('11'!$A$3:$A$500,'TOTAL FEED'!$J206,'11'!$P$3:$P$1000)</f>
        <v>0</v>
      </c>
      <c r="W206" s="205">
        <f>SUMIF('12'!$A$3:$A$500,'TOTAL FEED'!$J206,'12'!$P$3:$P$1000)</f>
        <v>0</v>
      </c>
      <c r="X206" s="205">
        <f>SUMIF('13'!$A$3:$A$500,'TOTAL FEED'!$J206,'13'!$P$3:$P$1000)</f>
        <v>0</v>
      </c>
      <c r="Y206" s="272">
        <f>SUMIF('14'!$A$3:$A$500,'TOTAL FEED'!$J206,'14'!$P$3:$P$1000)</f>
        <v>0</v>
      </c>
      <c r="Z206" s="205">
        <f>SUMIF('15'!$A$3:$A$500,'TOTAL FEED'!$J206,'15'!$P$3:$P$1000)</f>
        <v>0</v>
      </c>
      <c r="AA206" s="205">
        <f>SUMIF('16'!$A$3:$A$500,'TOTAL FEED'!$J206,'16'!$P$3:$P$1000)</f>
        <v>0</v>
      </c>
      <c r="AB206" s="258">
        <f>SUMIF('17'!$A$3:$A$500,'TOTAL FEED'!$J206,'17'!$P$3:$P$1000)</f>
        <v>0</v>
      </c>
      <c r="AC206" s="205">
        <f>SUMIF('18'!$A$3:$A$500,'TOTAL FEED'!$J206,'18'!$P$3:$P$1000)</f>
        <v>0</v>
      </c>
      <c r="AD206" s="205">
        <f>SUMIF('19'!$A$3:$A$500,'TOTAL FEED'!$J206,'19'!$P$3:$P$1000)</f>
        <v>0</v>
      </c>
      <c r="AE206" s="205">
        <f>SUMIF('20'!$A$3:$A$500,'TOTAL FEED'!$J206,'20'!$P$3:$P$1000)</f>
        <v>0</v>
      </c>
      <c r="AF206" s="205">
        <f>SUMIF('21'!$A$3:$A$500,'TOTAL FEED'!$J206,'21'!$P$3:$P$1000)</f>
        <v>0</v>
      </c>
      <c r="AG206" s="205">
        <f>SUMIF('22'!$A$3:$A$500,'TOTAL FEED'!$J206,'22'!$P$3:$P$1000)</f>
        <v>0</v>
      </c>
      <c r="AH206" s="205">
        <f>SUMIF('23'!$A$3:$A$500,'TOTAL FEED'!$J206,'23'!$P$3:$P$1000)</f>
        <v>0</v>
      </c>
      <c r="AI206" s="205">
        <f>SUMIF('24'!$A$3:$A$500,'TOTAL FEED'!$J206,'24'!$P$3:$P$1000)</f>
        <v>0</v>
      </c>
      <c r="AJ206" s="205">
        <f>SUMIF('25'!$A$3:$A$500,'TOTAL FEED'!$J206,'25'!$P$3:$P$1000)</f>
        <v>0</v>
      </c>
      <c r="AK206" s="205">
        <f>SUMIF('26'!$A$3:$A$500,'TOTAL FEED'!$J206,'26'!$P$3:$P$1000)</f>
        <v>0</v>
      </c>
      <c r="AL206" s="205">
        <f>SUMIF('27'!$A$3:$A$500,'TOTAL FEED'!$J206,'27'!$P$3:$P$1000)</f>
        <v>0</v>
      </c>
      <c r="AM206" s="205">
        <f>SUMIF('28'!$A$3:$A$500,'TOTAL FEED'!$J206,'28'!$P$3:$P$1000)</f>
        <v>0</v>
      </c>
      <c r="AN206" s="205">
        <f>SUMIF('29'!$A$3:$A$500,'TOTAL FEED'!$J206,'29'!$P$3:$P$1000)</f>
        <v>0</v>
      </c>
      <c r="AO206" s="205">
        <f>SUMIF('30'!$A$3:$A$500,'TOTAL FEED'!$J206,'30'!$P$3:$P$1000)</f>
        <v>0</v>
      </c>
      <c r="AP206" s="205">
        <f>SUMIF('31'!$A$3:$A$500,'TOTAL FEED'!$J206,'31'!$P$3:$P$1000)</f>
        <v>0</v>
      </c>
      <c r="AQ206" s="50">
        <f t="shared" si="42"/>
        <v>0</v>
      </c>
      <c r="AR206">
        <v>1</v>
      </c>
      <c r="AS206">
        <v>8</v>
      </c>
      <c r="AT206">
        <f>SUMIF('PHAN LOAI'!$Q$5:$Q$410,K206,'PHAN LOAI'!$D$5:$D$410)</f>
        <v>0</v>
      </c>
      <c r="AU206">
        <f>SUMIF('SAN LUONG'!$AL$4:$AL$311,K206,'SAN LUONG'!$AJ$4:$AJ$311)</f>
        <v>0</v>
      </c>
      <c r="AV206">
        <f t="shared" si="43"/>
        <v>0</v>
      </c>
      <c r="AW206">
        <f>IF(COUNTIF('PHAN LOAI'!C:C, E206) &gt; 0, 1, 0)</f>
        <v>1</v>
      </c>
      <c r="AX206">
        <f>IF(COUNTIF('SAN LUONG'!D:D, E206) &gt; 0, 1, 0)</f>
        <v>1</v>
      </c>
    </row>
    <row r="207" spans="2:50" ht="15.75" x14ac:dyDescent="0.25">
      <c r="B207" s="17"/>
      <c r="C207" s="6" t="s">
        <v>347</v>
      </c>
      <c r="D207" s="6" t="s">
        <v>347</v>
      </c>
      <c r="E207" s="73" t="s">
        <v>301</v>
      </c>
      <c r="F207" s="15">
        <v>2.5</v>
      </c>
      <c r="G207" s="15">
        <v>25</v>
      </c>
      <c r="H207" s="4" t="s">
        <v>72</v>
      </c>
      <c r="I207" s="9" t="s">
        <v>302</v>
      </c>
      <c r="J207" s="15" t="str">
        <f t="shared" si="44"/>
        <v>9652SS9025</v>
      </c>
      <c r="K207" s="15" t="str">
        <f t="shared" si="45"/>
        <v>9652SS9032000890</v>
      </c>
      <c r="L207" s="205">
        <f>SUMIF('1'!$A$3:$A$500,'TOTAL FEED'!$J207,'1'!$P$3:$P$1000)</f>
        <v>0</v>
      </c>
      <c r="M207" s="205">
        <f>SUMIF('2'!$A$3:$A$500,'TOTAL FEED'!$J207,'2'!$P$3:$P$1000)</f>
        <v>0</v>
      </c>
      <c r="N207" s="258">
        <f>SUMIF('3'!$A$3:$A$500,'TOTAL FEED'!$J207,'3'!$P$3:$P$1000)</f>
        <v>0</v>
      </c>
      <c r="O207" s="205">
        <f>SUMIF('4'!$A$3:$A$500,'TOTAL FEED'!$J207,'4'!$P$3:$P$1000)</f>
        <v>0</v>
      </c>
      <c r="P207" s="205">
        <f>SUMIF('5'!$A$3:$A$500,'TOTAL FEED'!$J207,'5'!$P$3:$P$1000)</f>
        <v>0</v>
      </c>
      <c r="Q207" s="205">
        <f>SUMIF('6'!$A$3:$A$500,'TOTAL FEED'!$J207,'6'!$P$3:$P$1000)</f>
        <v>0</v>
      </c>
      <c r="R207" s="205">
        <f>SUMIF('7'!$A$3:$A$500,'TOTAL FEED'!$J207,'7'!$P$3:$P$1000)</f>
        <v>0</v>
      </c>
      <c r="S207" s="205">
        <f>SUMIF('8'!$A$3:$A$500,'TOTAL FEED'!$J207,'8'!$P$3:$P$1000)</f>
        <v>0</v>
      </c>
      <c r="T207" s="205">
        <f>SUMIF('9'!$A$3:$A$500,'TOTAL FEED'!$J207,'9'!$P$3:$P$1000)</f>
        <v>0</v>
      </c>
      <c r="U207" s="205">
        <f>SUMIF('10'!$A$3:$A$500,'TOTAL FEED'!$J207,'10'!$P$3:$P$1000)</f>
        <v>0</v>
      </c>
      <c r="V207" s="205">
        <f>SUMIF('11'!$A$3:$A$500,'TOTAL FEED'!$J207,'11'!$P$3:$P$1000)</f>
        <v>0</v>
      </c>
      <c r="W207" s="205">
        <f>SUMIF('12'!$A$3:$A$500,'TOTAL FEED'!$J207,'12'!$P$3:$P$1000)</f>
        <v>0</v>
      </c>
      <c r="X207" s="205">
        <f>SUMIF('13'!$A$3:$A$500,'TOTAL FEED'!$J207,'13'!$P$3:$P$1000)</f>
        <v>0</v>
      </c>
      <c r="Y207" s="272">
        <f>SUMIF('14'!$A$3:$A$500,'TOTAL FEED'!$J207,'14'!$P$3:$P$1000)</f>
        <v>0</v>
      </c>
      <c r="Z207" s="205">
        <f>SUMIF('15'!$A$3:$A$500,'TOTAL FEED'!$J207,'15'!$P$3:$P$1000)</f>
        <v>0</v>
      </c>
      <c r="AA207" s="205">
        <f>SUMIF('16'!$A$3:$A$500,'TOTAL FEED'!$J207,'16'!$P$3:$P$1000)</f>
        <v>0</v>
      </c>
      <c r="AB207" s="205">
        <f>SUMIF('17'!$A$3:$A$500,'TOTAL FEED'!$J207,'17'!$P$3:$P$1000)</f>
        <v>0</v>
      </c>
      <c r="AC207" s="205">
        <f>SUMIF('18'!$A$3:$A$500,'TOTAL FEED'!$J207,'18'!$P$3:$P$1000)</f>
        <v>0</v>
      </c>
      <c r="AD207" s="205">
        <f>SUMIF('19'!$A$3:$A$500,'TOTAL FEED'!$J207,'19'!$P$3:$P$1000)</f>
        <v>0</v>
      </c>
      <c r="AE207" s="205">
        <f>SUMIF('20'!$A$3:$A$500,'TOTAL FEED'!$J207,'20'!$P$3:$P$1000)</f>
        <v>0</v>
      </c>
      <c r="AF207" s="205">
        <f>SUMIF('21'!$A$3:$A$500,'TOTAL FEED'!$J207,'21'!$P$3:$P$1000)</f>
        <v>0</v>
      </c>
      <c r="AG207" s="205">
        <f>SUMIF('22'!$A$3:$A$500,'TOTAL FEED'!$J207,'22'!$P$3:$P$1000)</f>
        <v>0</v>
      </c>
      <c r="AH207" s="205">
        <f>SUMIF('23'!$A$3:$A$500,'TOTAL FEED'!$J207,'23'!$P$3:$P$1000)</f>
        <v>0</v>
      </c>
      <c r="AI207" s="205">
        <f>SUMIF('24'!$A$3:$A$500,'TOTAL FEED'!$J207,'24'!$P$3:$P$1000)</f>
        <v>0</v>
      </c>
      <c r="AJ207" s="205">
        <f>SUMIF('25'!$A$3:$A$500,'TOTAL FEED'!$J207,'25'!$P$3:$P$1000)</f>
        <v>0</v>
      </c>
      <c r="AK207" s="205">
        <f>SUMIF('26'!$A$3:$A$500,'TOTAL FEED'!$J207,'26'!$P$3:$P$1000)</f>
        <v>0</v>
      </c>
      <c r="AL207" s="205">
        <f>SUMIF('27'!$A$3:$A$500,'TOTAL FEED'!$J207,'27'!$P$3:$P$1000)</f>
        <v>0</v>
      </c>
      <c r="AM207" s="205">
        <f>SUMIF('28'!$A$3:$A$500,'TOTAL FEED'!$J207,'28'!$P$3:$P$1000)</f>
        <v>0</v>
      </c>
      <c r="AN207" s="205">
        <f>SUMIF('29'!$A$3:$A$500,'TOTAL FEED'!$J207,'29'!$P$3:$P$1000)</f>
        <v>0</v>
      </c>
      <c r="AO207" s="205">
        <f>SUMIF('30'!$A$3:$A$500,'TOTAL FEED'!$J207,'30'!$P$3:$P$1000)</f>
        <v>0</v>
      </c>
      <c r="AP207" s="205">
        <f>SUMIF('31'!$A$3:$A$500,'TOTAL FEED'!$J207,'31'!$P$3:$P$1000)</f>
        <v>0</v>
      </c>
      <c r="AQ207" s="50">
        <f t="shared" si="42"/>
        <v>0</v>
      </c>
      <c r="AS207">
        <v>8</v>
      </c>
      <c r="AT207">
        <f>SUMIF('PHAN LOAI'!$Q$5:$Q$410,K207,'PHAN LOAI'!$D$5:$D$410)</f>
        <v>0</v>
      </c>
      <c r="AU207">
        <f>SUMIF('SAN LUONG'!$AL$4:$AL$311,K207,'SAN LUONG'!$AJ$4:$AJ$311)</f>
        <v>0</v>
      </c>
      <c r="AV207">
        <f t="shared" si="43"/>
        <v>0</v>
      </c>
      <c r="AW207">
        <f>IF(COUNTIF('PHAN LOAI'!C:C, E207) &gt; 0, 1, 0)</f>
        <v>1</v>
      </c>
      <c r="AX207">
        <f>IF(COUNTIF('SAN LUONG'!D:D, E207) &gt; 0, 1, 0)</f>
        <v>1</v>
      </c>
    </row>
    <row r="208" spans="2:50" ht="15.75" x14ac:dyDescent="0.25">
      <c r="B208" s="17">
        <v>7</v>
      </c>
      <c r="C208" s="6">
        <v>9653</v>
      </c>
      <c r="D208" s="6">
        <v>9653</v>
      </c>
      <c r="E208" s="73">
        <v>332301</v>
      </c>
      <c r="F208" s="15">
        <v>3.5</v>
      </c>
      <c r="G208" s="15">
        <v>25</v>
      </c>
      <c r="H208" s="4">
        <v>9653</v>
      </c>
      <c r="I208" s="9"/>
      <c r="J208" s="15" t="str">
        <f t="shared" si="44"/>
        <v>965325</v>
      </c>
      <c r="K208" s="15" t="str">
        <f t="shared" si="45"/>
        <v>9653332301</v>
      </c>
      <c r="L208" s="205">
        <f>SUMIF('1'!$A$3:$A$500,'TOTAL FEED'!$J208,'1'!$P$3:$P$1000)</f>
        <v>0</v>
      </c>
      <c r="M208" s="205">
        <f>SUMIF('2'!$A$3:$A$500,'TOTAL FEED'!$J208,'2'!$P$3:$P$1000)</f>
        <v>0</v>
      </c>
      <c r="N208" s="258">
        <f>SUMIF('3'!$A$3:$A$500,'TOTAL FEED'!$J208,'3'!$P$3:$P$1000)</f>
        <v>0</v>
      </c>
      <c r="O208" s="205">
        <f>SUMIF('4'!$A$3:$A$500,'TOTAL FEED'!$J208,'4'!$P$3:$P$1000)</f>
        <v>0</v>
      </c>
      <c r="P208" s="205">
        <f>SUMIF('5'!$A$3:$A$500,'TOTAL FEED'!$J208,'5'!$P$3:$P$1000)</f>
        <v>0</v>
      </c>
      <c r="Q208" s="205">
        <f>SUMIF('6'!$A$3:$A$500,'TOTAL FEED'!$J208,'6'!$P$3:$P$1000)</f>
        <v>0</v>
      </c>
      <c r="R208" s="205">
        <f>SUMIF('7'!$A$3:$A$500,'TOTAL FEED'!$J208,'7'!$P$3:$P$1000)</f>
        <v>0</v>
      </c>
      <c r="S208" s="205">
        <f>SUMIF('8'!$A$3:$A$500,'TOTAL FEED'!$J208,'8'!$P$3:$P$1000)</f>
        <v>0</v>
      </c>
      <c r="T208" s="205">
        <f>SUMIF('9'!$A$3:$A$500,'TOTAL FEED'!$J208,'9'!$P$3:$P$1000)</f>
        <v>0</v>
      </c>
      <c r="U208" s="205">
        <f>SUMIF('10'!$A$3:$A$500,'TOTAL FEED'!$J208,'10'!$P$3:$P$1000)</f>
        <v>0</v>
      </c>
      <c r="V208" s="205">
        <f>SUMIF('11'!$A$3:$A$500,'TOTAL FEED'!$J208,'11'!$P$3:$P$1000)</f>
        <v>0</v>
      </c>
      <c r="W208" s="205">
        <f>SUMIF('12'!$A$3:$A$500,'TOTAL FEED'!$J208,'12'!$P$3:$P$1000)</f>
        <v>0</v>
      </c>
      <c r="X208" s="205">
        <f>SUMIF('13'!$A$3:$A$500,'TOTAL FEED'!$J208,'13'!$P$3:$P$1000)</f>
        <v>0</v>
      </c>
      <c r="Y208" s="272">
        <f>SUMIF('14'!$A$3:$A$500,'TOTAL FEED'!$J208,'14'!$P$3:$P$1000)</f>
        <v>0</v>
      </c>
      <c r="Z208" s="205">
        <f>SUMIF('15'!$A$3:$A$500,'TOTAL FEED'!$J208,'15'!$P$3:$P$1000)</f>
        <v>0</v>
      </c>
      <c r="AA208" s="205">
        <f>SUMIF('16'!$A$3:$A$500,'TOTAL FEED'!$J208,'16'!$P$3:$P$1000)</f>
        <v>0</v>
      </c>
      <c r="AB208" s="205">
        <f>SUMIF('17'!$A$3:$A$500,'TOTAL FEED'!$J208,'17'!$P$3:$P$1000)</f>
        <v>0</v>
      </c>
      <c r="AC208" s="205">
        <f>SUMIF('18'!$A$3:$A$500,'TOTAL FEED'!$J208,'18'!$P$3:$P$1000)</f>
        <v>0</v>
      </c>
      <c r="AD208" s="205">
        <f>SUMIF('19'!$A$3:$A$500,'TOTAL FEED'!$J208,'19'!$P$3:$P$1000)</f>
        <v>0</v>
      </c>
      <c r="AE208" s="205">
        <f>SUMIF('20'!$A$3:$A$500,'TOTAL FEED'!$J208,'20'!$P$3:$P$1000)</f>
        <v>0</v>
      </c>
      <c r="AF208" s="205">
        <f>SUMIF('21'!$A$3:$A$500,'TOTAL FEED'!$J208,'21'!$P$3:$P$1000)</f>
        <v>0</v>
      </c>
      <c r="AG208" s="205">
        <f>SUMIF('22'!$A$3:$A$500,'TOTAL FEED'!$J208,'22'!$P$3:$P$1000)</f>
        <v>0</v>
      </c>
      <c r="AH208" s="205">
        <f>SUMIF('23'!$A$3:$A$500,'TOTAL FEED'!$J208,'23'!$P$3:$P$1000)</f>
        <v>0</v>
      </c>
      <c r="AI208" s="205">
        <f>SUMIF('24'!$A$3:$A$500,'TOTAL FEED'!$J208,'24'!$P$3:$P$1000)</f>
        <v>0</v>
      </c>
      <c r="AJ208" s="205">
        <f>SUMIF('25'!$A$3:$A$500,'TOTAL FEED'!$J208,'25'!$P$3:$P$1000)</f>
        <v>0</v>
      </c>
      <c r="AK208" s="205">
        <f>SUMIF('26'!$A$3:$A$500,'TOTAL FEED'!$J208,'26'!$P$3:$P$1000)</f>
        <v>0</v>
      </c>
      <c r="AL208" s="205">
        <f>SUMIF('27'!$A$3:$A$500,'TOTAL FEED'!$J208,'27'!$P$3:$P$1000)</f>
        <v>0</v>
      </c>
      <c r="AM208" s="205">
        <f>SUMIF('28'!$A$3:$A$500,'TOTAL FEED'!$J208,'28'!$P$3:$P$1000)</f>
        <v>0</v>
      </c>
      <c r="AN208" s="205">
        <f>SUMIF('29'!$A$3:$A$500,'TOTAL FEED'!$J208,'29'!$P$3:$P$1000)</f>
        <v>0</v>
      </c>
      <c r="AO208" s="205">
        <f>SUMIF('30'!$A$3:$A$500,'TOTAL FEED'!$J208,'30'!$P$3:$P$1000)</f>
        <v>0</v>
      </c>
      <c r="AP208" s="205">
        <f>SUMIF('31'!$A$3:$A$500,'TOTAL FEED'!$J208,'31'!$P$3:$P$1000)</f>
        <v>0</v>
      </c>
      <c r="AQ208" s="50">
        <f t="shared" si="42"/>
        <v>0</v>
      </c>
      <c r="AS208">
        <v>8</v>
      </c>
      <c r="AT208">
        <f>SUMIF('PHAN LOAI'!$Q$5:$Q$410,K208,'PHAN LOAI'!$D$5:$D$410)</f>
        <v>0</v>
      </c>
      <c r="AU208">
        <f>SUMIF('SAN LUONG'!$AL$4:$AL$311,K208,'SAN LUONG'!$AJ$4:$AJ$311)</f>
        <v>0</v>
      </c>
      <c r="AV208">
        <f t="shared" si="43"/>
        <v>0</v>
      </c>
      <c r="AW208">
        <f>IF(COUNTIF('PHAN LOAI'!C:C, E208) &gt; 0, 1, 0)</f>
        <v>1</v>
      </c>
      <c r="AX208">
        <f>IF(COUNTIF('SAN LUONG'!D:D, E208) &gt; 0, 1, 0)</f>
        <v>1</v>
      </c>
    </row>
    <row r="209" spans="2:50" ht="15.75" x14ac:dyDescent="0.25">
      <c r="B209" s="17">
        <v>8</v>
      </c>
      <c r="C209" s="6" t="s">
        <v>73</v>
      </c>
      <c r="D209" s="6" t="s">
        <v>73</v>
      </c>
      <c r="E209" s="73">
        <v>332101</v>
      </c>
      <c r="F209" s="15">
        <v>3.5</v>
      </c>
      <c r="G209" s="15">
        <v>25</v>
      </c>
      <c r="H209" s="4" t="s">
        <v>73</v>
      </c>
      <c r="I209" s="9"/>
      <c r="J209" s="15" t="str">
        <f t="shared" si="44"/>
        <v>9653S25</v>
      </c>
      <c r="K209" s="15" t="str">
        <f t="shared" si="45"/>
        <v>9653S332101</v>
      </c>
      <c r="L209" s="205">
        <f>SUMIF('1'!$A$3:$A$500,'TOTAL FEED'!$J209,'1'!$P$3:$P$1000)</f>
        <v>0</v>
      </c>
      <c r="M209" s="205">
        <f>SUMIF('2'!$A$3:$A$500,'TOTAL FEED'!$J209,'2'!$P$3:$P$1000)</f>
        <v>0</v>
      </c>
      <c r="N209" s="258">
        <f>SUMIF('3'!$A$3:$A$500,'TOTAL FEED'!$J209,'3'!$P$3:$P$1000)</f>
        <v>0</v>
      </c>
      <c r="O209" s="205">
        <f>SUMIF('4'!$A$3:$A$500,'TOTAL FEED'!$J209,'4'!$P$3:$P$1000)</f>
        <v>0</v>
      </c>
      <c r="P209" s="205">
        <f>SUMIF('5'!$A$3:$A$500,'TOTAL FEED'!$J209,'5'!$P$3:$P$1000)</f>
        <v>0</v>
      </c>
      <c r="Q209" s="205">
        <f>SUMIF('6'!$A$3:$A$500,'TOTAL FEED'!$J209,'6'!$P$3:$P$1000)</f>
        <v>0</v>
      </c>
      <c r="R209" s="205">
        <f>SUMIF('7'!$A$3:$A$500,'TOTAL FEED'!$J209,'7'!$P$3:$P$1000)</f>
        <v>0</v>
      </c>
      <c r="S209" s="205">
        <f>SUMIF('8'!$A$3:$A$500,'TOTAL FEED'!$J209,'8'!$P$3:$P$1000)</f>
        <v>0</v>
      </c>
      <c r="T209" s="205">
        <f>SUMIF('9'!$A$3:$A$500,'TOTAL FEED'!$J209,'9'!$P$3:$P$1000)</f>
        <v>0</v>
      </c>
      <c r="U209" s="205">
        <f>SUMIF('10'!$A$3:$A$500,'TOTAL FEED'!$J209,'10'!$P$3:$P$1000)</f>
        <v>0</v>
      </c>
      <c r="V209" s="205">
        <f>SUMIF('11'!$A$3:$A$500,'TOTAL FEED'!$J209,'11'!$P$3:$P$1000)</f>
        <v>0</v>
      </c>
      <c r="W209" s="205">
        <f>SUMIF('12'!$A$3:$A$500,'TOTAL FEED'!$J209,'12'!$P$3:$P$1000)</f>
        <v>0</v>
      </c>
      <c r="X209" s="205">
        <f>SUMIF('13'!$A$3:$A$500,'TOTAL FEED'!$J209,'13'!$P$3:$P$1000)</f>
        <v>0</v>
      </c>
      <c r="Y209" s="272">
        <f>SUMIF('14'!$A$3:$A$500,'TOTAL FEED'!$J209,'14'!$P$3:$P$1000)</f>
        <v>0</v>
      </c>
      <c r="Z209" s="205">
        <f>SUMIF('15'!$A$3:$A$500,'TOTAL FEED'!$J209,'15'!$P$3:$P$1000)</f>
        <v>0</v>
      </c>
      <c r="AA209" s="205">
        <f>SUMIF('16'!$A$3:$A$500,'TOTAL FEED'!$J209,'16'!$P$3:$P$1000)</f>
        <v>0</v>
      </c>
      <c r="AB209" s="205">
        <f>SUMIF('17'!$A$3:$A$500,'TOTAL FEED'!$J209,'17'!$P$3:$P$1000)</f>
        <v>0</v>
      </c>
      <c r="AC209" s="205">
        <f>SUMIF('18'!$A$3:$A$500,'TOTAL FEED'!$J209,'18'!$P$3:$P$1000)</f>
        <v>0</v>
      </c>
      <c r="AD209" s="205">
        <f>SUMIF('19'!$A$3:$A$500,'TOTAL FEED'!$J209,'19'!$P$3:$P$1000)</f>
        <v>0</v>
      </c>
      <c r="AE209" s="205">
        <f>SUMIF('20'!$A$3:$A$500,'TOTAL FEED'!$J209,'20'!$P$3:$P$1000)</f>
        <v>0</v>
      </c>
      <c r="AF209" s="205">
        <f>SUMIF('21'!$A$3:$A$500,'TOTAL FEED'!$J209,'21'!$P$3:$P$1000)</f>
        <v>0</v>
      </c>
      <c r="AG209" s="205">
        <f>SUMIF('22'!$A$3:$A$500,'TOTAL FEED'!$J209,'22'!$P$3:$P$1000)</f>
        <v>0</v>
      </c>
      <c r="AH209" s="205">
        <f>SUMIF('23'!$A$3:$A$500,'TOTAL FEED'!$J209,'23'!$P$3:$P$1000)</f>
        <v>0</v>
      </c>
      <c r="AI209" s="205">
        <f>SUMIF('24'!$A$3:$A$500,'TOTAL FEED'!$J209,'24'!$P$3:$P$1000)</f>
        <v>0</v>
      </c>
      <c r="AJ209" s="205">
        <f>SUMIF('25'!$A$3:$A$500,'TOTAL FEED'!$J209,'25'!$P$3:$P$1000)</f>
        <v>0</v>
      </c>
      <c r="AK209" s="205">
        <f>SUMIF('26'!$A$3:$A$500,'TOTAL FEED'!$J209,'26'!$P$3:$P$1000)</f>
        <v>0</v>
      </c>
      <c r="AL209" s="205">
        <f>SUMIF('27'!$A$3:$A$500,'TOTAL FEED'!$J209,'27'!$P$3:$P$1000)</f>
        <v>0</v>
      </c>
      <c r="AM209" s="205">
        <f>SUMIF('28'!$A$3:$A$500,'TOTAL FEED'!$J209,'28'!$P$3:$P$1000)</f>
        <v>0</v>
      </c>
      <c r="AN209" s="205">
        <f>SUMIF('29'!$A$3:$A$500,'TOTAL FEED'!$J209,'29'!$P$3:$P$1000)</f>
        <v>0</v>
      </c>
      <c r="AO209" s="205">
        <f>SUMIF('30'!$A$3:$A$500,'TOTAL FEED'!$J209,'30'!$P$3:$P$1000)</f>
        <v>0</v>
      </c>
      <c r="AP209" s="205">
        <f>SUMIF('31'!$A$3:$A$500,'TOTAL FEED'!$J209,'31'!$P$3:$P$1000)</f>
        <v>0</v>
      </c>
      <c r="AQ209" s="50">
        <f t="shared" si="42"/>
        <v>0</v>
      </c>
      <c r="AS209">
        <v>8</v>
      </c>
      <c r="AT209">
        <f>SUMIF('PHAN LOAI'!$Q$5:$Q$410,K209,'PHAN LOAI'!$D$5:$D$410)</f>
        <v>0</v>
      </c>
      <c r="AU209">
        <f>SUMIF('SAN LUONG'!$AL$4:$AL$311,K209,'SAN LUONG'!$AJ$4:$AJ$311)</f>
        <v>0</v>
      </c>
      <c r="AV209">
        <f t="shared" si="43"/>
        <v>0</v>
      </c>
      <c r="AW209">
        <f>IF(COUNTIF('PHAN LOAI'!C:C, E209) &gt; 0, 1, 0)</f>
        <v>1</v>
      </c>
      <c r="AX209">
        <f>IF(COUNTIF('SAN LUONG'!D:D, E209) &gt; 0, 1, 0)</f>
        <v>1</v>
      </c>
    </row>
    <row r="210" spans="2:50" ht="15.75" x14ac:dyDescent="0.25">
      <c r="B210" s="17">
        <v>9</v>
      </c>
      <c r="C210" s="6">
        <v>9666</v>
      </c>
      <c r="D210" s="6">
        <v>9666</v>
      </c>
      <c r="E210" s="73">
        <v>366201</v>
      </c>
      <c r="F210" s="15">
        <v>3.5</v>
      </c>
      <c r="G210" s="15">
        <v>25</v>
      </c>
      <c r="H210" s="4">
        <v>9666</v>
      </c>
      <c r="I210" s="9"/>
      <c r="J210" s="15" t="str">
        <f t="shared" si="44"/>
        <v>966625</v>
      </c>
      <c r="K210" s="15" t="str">
        <f t="shared" si="45"/>
        <v>9666366201</v>
      </c>
      <c r="L210" s="205">
        <f>SUMIF('1'!$A$3:$A$500,'TOTAL FEED'!$J210,'1'!$P$3:$P$1000)</f>
        <v>0</v>
      </c>
      <c r="M210" s="205">
        <f>SUMIF('2'!$A$3:$A$500,'TOTAL FEED'!$J210,'2'!$P$3:$P$1000)</f>
        <v>0</v>
      </c>
      <c r="N210" s="258">
        <f>SUMIF('3'!$A$3:$A$500,'TOTAL FEED'!$J210,'3'!$P$3:$P$1000)</f>
        <v>0</v>
      </c>
      <c r="O210" s="205">
        <f>SUMIF('4'!$A$3:$A$500,'TOTAL FEED'!$J210,'4'!$P$3:$P$1000)</f>
        <v>0</v>
      </c>
      <c r="P210" s="205">
        <f>SUMIF('5'!$A$3:$A$500,'TOTAL FEED'!$J210,'5'!$P$3:$P$1000)</f>
        <v>0</v>
      </c>
      <c r="Q210" s="205">
        <f>SUMIF('6'!$A$3:$A$500,'TOTAL FEED'!$J210,'6'!$P$3:$P$1000)</f>
        <v>0</v>
      </c>
      <c r="R210" s="205">
        <f>SUMIF('7'!$A$3:$A$500,'TOTAL FEED'!$J210,'7'!$P$3:$P$1000)</f>
        <v>0</v>
      </c>
      <c r="S210" s="205">
        <f>SUMIF('8'!$A$3:$A$500,'TOTAL FEED'!$J210,'8'!$P$3:$P$1000)</f>
        <v>0</v>
      </c>
      <c r="T210" s="205">
        <f>SUMIF('9'!$A$3:$A$500,'TOTAL FEED'!$J210,'9'!$P$3:$P$1000)</f>
        <v>0</v>
      </c>
      <c r="U210" s="258">
        <f>SUMIF('10'!$A$3:$A$500,'TOTAL FEED'!$J210,'10'!$P$3:$P$1000)</f>
        <v>0</v>
      </c>
      <c r="V210" s="205">
        <f>SUMIF('11'!$A$3:$A$500,'TOTAL FEED'!$J210,'11'!$P$3:$P$1000)</f>
        <v>0</v>
      </c>
      <c r="W210" s="205">
        <f>SUMIF('12'!$A$3:$A$500,'TOTAL FEED'!$J210,'12'!$P$3:$P$1000)</f>
        <v>0</v>
      </c>
      <c r="X210" s="205">
        <f>SUMIF('13'!$A$3:$A$500,'TOTAL FEED'!$J210,'13'!$P$3:$P$1000)</f>
        <v>0</v>
      </c>
      <c r="Y210" s="272">
        <f>SUMIF('14'!$A$3:$A$500,'TOTAL FEED'!$J210,'14'!$P$3:$P$1000)</f>
        <v>0</v>
      </c>
      <c r="Z210" s="205">
        <f>SUMIF('15'!$A$3:$A$500,'TOTAL FEED'!$J210,'15'!$P$3:$P$1000)</f>
        <v>0</v>
      </c>
      <c r="AA210" s="205">
        <f>SUMIF('16'!$A$3:$A$500,'TOTAL FEED'!$J210,'16'!$P$3:$P$1000)</f>
        <v>0</v>
      </c>
      <c r="AB210" s="258">
        <f>SUMIF('17'!$A$3:$A$500,'TOTAL FEED'!$J210,'17'!$P$3:$P$1000)</f>
        <v>0</v>
      </c>
      <c r="AC210" s="205">
        <f>SUMIF('18'!$A$3:$A$500,'TOTAL FEED'!$J210,'18'!$P$3:$P$1000)</f>
        <v>0</v>
      </c>
      <c r="AD210" s="205">
        <f>SUMIF('19'!$A$3:$A$500,'TOTAL FEED'!$J210,'19'!$P$3:$P$1000)</f>
        <v>0</v>
      </c>
      <c r="AE210" s="205">
        <f>SUMIF('20'!$A$3:$A$500,'TOTAL FEED'!$J210,'20'!$P$3:$P$1000)</f>
        <v>0</v>
      </c>
      <c r="AF210" s="205">
        <f>SUMIF('21'!$A$3:$A$500,'TOTAL FEED'!$J210,'21'!$P$3:$P$1000)</f>
        <v>0</v>
      </c>
      <c r="AG210" s="205">
        <f>SUMIF('22'!$A$3:$A$500,'TOTAL FEED'!$J210,'22'!$P$3:$P$1000)</f>
        <v>0</v>
      </c>
      <c r="AH210" s="205">
        <f>SUMIF('23'!$A$3:$A$500,'TOTAL FEED'!$J210,'23'!$P$3:$P$1000)</f>
        <v>0</v>
      </c>
      <c r="AI210" s="205">
        <f>SUMIF('24'!$A$3:$A$500,'TOTAL FEED'!$J210,'24'!$P$3:$P$1000)</f>
        <v>0</v>
      </c>
      <c r="AJ210" s="205">
        <f>SUMIF('25'!$A$3:$A$500,'TOTAL FEED'!$J210,'25'!$P$3:$P$1000)</f>
        <v>0</v>
      </c>
      <c r="AK210" s="205">
        <f>SUMIF('26'!$A$3:$A$500,'TOTAL FEED'!$J210,'26'!$P$3:$P$1000)</f>
        <v>0</v>
      </c>
      <c r="AL210" s="205">
        <f>SUMIF('27'!$A$3:$A$500,'TOTAL FEED'!$J210,'27'!$P$3:$P$1000)</f>
        <v>0</v>
      </c>
      <c r="AM210" s="205">
        <f>SUMIF('28'!$A$3:$A$500,'TOTAL FEED'!$J210,'28'!$P$3:$P$1000)</f>
        <v>0</v>
      </c>
      <c r="AN210" s="205">
        <f>SUMIF('29'!$A$3:$A$500,'TOTAL FEED'!$J210,'29'!$P$3:$P$1000)</f>
        <v>0</v>
      </c>
      <c r="AO210" s="205">
        <f>SUMIF('30'!$A$3:$A$500,'TOTAL FEED'!$J210,'30'!$P$3:$P$1000)</f>
        <v>0</v>
      </c>
      <c r="AP210" s="205">
        <f>SUMIF('31'!$A$3:$A$500,'TOTAL FEED'!$J210,'31'!$P$3:$P$1000)</f>
        <v>0</v>
      </c>
      <c r="AQ210" s="50">
        <f t="shared" si="42"/>
        <v>0</v>
      </c>
      <c r="AR210">
        <v>1</v>
      </c>
      <c r="AS210">
        <v>8</v>
      </c>
      <c r="AT210">
        <f>SUMIF('PHAN LOAI'!$Q$5:$Q$410,K210,'PHAN LOAI'!$D$5:$D$410)</f>
        <v>0</v>
      </c>
      <c r="AU210">
        <f>SUMIF('SAN LUONG'!$AL$4:$AL$311,K210,'SAN LUONG'!$AJ$4:$AJ$311)</f>
        <v>0</v>
      </c>
      <c r="AV210">
        <f t="shared" si="43"/>
        <v>0</v>
      </c>
      <c r="AW210">
        <f>IF(COUNTIF('PHAN LOAI'!C:C, E210) &gt; 0, 1, 0)</f>
        <v>1</v>
      </c>
      <c r="AX210">
        <f>IF(COUNTIF('SAN LUONG'!D:D, E210) &gt; 0, 1, 0)</f>
        <v>1</v>
      </c>
    </row>
    <row r="211" spans="2:50" ht="15.75" x14ac:dyDescent="0.25">
      <c r="B211" s="17">
        <v>10</v>
      </c>
      <c r="C211" s="6">
        <v>9667</v>
      </c>
      <c r="D211" s="6">
        <v>9667</v>
      </c>
      <c r="E211" s="73">
        <v>367201</v>
      </c>
      <c r="F211" s="15">
        <v>3.5</v>
      </c>
      <c r="G211" s="15">
        <v>25</v>
      </c>
      <c r="H211" s="4">
        <v>9667</v>
      </c>
      <c r="I211" s="9"/>
      <c r="J211" s="15" t="str">
        <f t="shared" si="44"/>
        <v>966725</v>
      </c>
      <c r="K211" s="15" t="str">
        <f t="shared" si="45"/>
        <v>9667367201</v>
      </c>
      <c r="L211" s="205">
        <f>SUMIF('1'!$A$3:$A$500,'TOTAL FEED'!$J211,'1'!$P$3:$P$1000)</f>
        <v>0</v>
      </c>
      <c r="M211" s="205">
        <f>SUMIF('2'!$A$3:$A$500,'TOTAL FEED'!$J211,'2'!$P$3:$P$1000)</f>
        <v>0</v>
      </c>
      <c r="N211" s="258">
        <f>SUMIF('3'!$A$3:$A$500,'TOTAL FEED'!$J211,'3'!$P$3:$P$1000)</f>
        <v>0</v>
      </c>
      <c r="O211" s="205">
        <f>SUMIF('4'!$A$3:$A$500,'TOTAL FEED'!$J211,'4'!$P$3:$P$1000)</f>
        <v>0</v>
      </c>
      <c r="P211" s="205">
        <f>SUMIF('5'!$A$3:$A$500,'TOTAL FEED'!$J211,'5'!$P$3:$P$1000)</f>
        <v>0</v>
      </c>
      <c r="Q211" s="205">
        <f>SUMIF('6'!$A$3:$A$500,'TOTAL FEED'!$J211,'6'!$P$3:$P$1000)</f>
        <v>0</v>
      </c>
      <c r="R211" s="205">
        <f>SUMIF('7'!$A$3:$A$500,'TOTAL FEED'!$J211,'7'!$P$3:$P$1000)</f>
        <v>0</v>
      </c>
      <c r="S211" s="205">
        <f>SUMIF('8'!$A$3:$A$500,'TOTAL FEED'!$J211,'8'!$P$3:$P$1000)</f>
        <v>0</v>
      </c>
      <c r="T211" s="205">
        <f>SUMIF('9'!$A$3:$A$500,'TOTAL FEED'!$J211,'9'!$P$3:$P$1000)</f>
        <v>0</v>
      </c>
      <c r="U211" s="258">
        <f>SUMIF('10'!$A$3:$A$500,'TOTAL FEED'!$J211,'10'!$P$3:$P$1000)</f>
        <v>0</v>
      </c>
      <c r="V211" s="205">
        <f>SUMIF('11'!$A$3:$A$500,'TOTAL FEED'!$J211,'11'!$P$3:$P$1000)</f>
        <v>0</v>
      </c>
      <c r="W211" s="205">
        <f>SUMIF('12'!$A$3:$A$500,'TOTAL FEED'!$J211,'12'!$P$3:$P$1000)</f>
        <v>0</v>
      </c>
      <c r="X211" s="205">
        <f>SUMIF('13'!$A$3:$A$500,'TOTAL FEED'!$J211,'13'!$P$3:$P$1000)</f>
        <v>0</v>
      </c>
      <c r="Y211" s="272">
        <f>SUMIF('14'!$A$3:$A$500,'TOTAL FEED'!$J211,'14'!$P$3:$P$1000)</f>
        <v>0</v>
      </c>
      <c r="Z211" s="205">
        <f>SUMIF('15'!$A$3:$A$500,'TOTAL FEED'!$J211,'15'!$P$3:$P$1000)</f>
        <v>0</v>
      </c>
      <c r="AA211" s="205">
        <f>SUMIF('16'!$A$3:$A$500,'TOTAL FEED'!$J211,'16'!$P$3:$P$1000)</f>
        <v>0</v>
      </c>
      <c r="AB211" s="258">
        <f>SUMIF('17'!$A$3:$A$500,'TOTAL FEED'!$J211,'17'!$P$3:$P$1000)</f>
        <v>0</v>
      </c>
      <c r="AC211" s="205">
        <f>SUMIF('18'!$A$3:$A$500,'TOTAL FEED'!$J211,'18'!$P$3:$P$1000)</f>
        <v>0</v>
      </c>
      <c r="AD211" s="205">
        <f>SUMIF('19'!$A$3:$A$500,'TOTAL FEED'!$J211,'19'!$P$3:$P$1000)</f>
        <v>0</v>
      </c>
      <c r="AE211" s="205">
        <f>SUMIF('20'!$A$3:$A$500,'TOTAL FEED'!$J211,'20'!$P$3:$P$1000)</f>
        <v>0</v>
      </c>
      <c r="AF211" s="205">
        <f>SUMIF('21'!$A$3:$A$500,'TOTAL FEED'!$J211,'21'!$P$3:$P$1000)</f>
        <v>0</v>
      </c>
      <c r="AG211" s="205">
        <f>SUMIF('22'!$A$3:$A$500,'TOTAL FEED'!$J211,'22'!$P$3:$P$1000)</f>
        <v>0</v>
      </c>
      <c r="AH211" s="205">
        <f>SUMIF('23'!$A$3:$A$500,'TOTAL FEED'!$J211,'23'!$P$3:$P$1000)</f>
        <v>0</v>
      </c>
      <c r="AI211" s="205">
        <f>SUMIF('24'!$A$3:$A$500,'TOTAL FEED'!$J211,'24'!$P$3:$P$1000)</f>
        <v>0</v>
      </c>
      <c r="AJ211" s="205">
        <f>SUMIF('25'!$A$3:$A$500,'TOTAL FEED'!$J211,'25'!$P$3:$P$1000)</f>
        <v>0</v>
      </c>
      <c r="AK211" s="205">
        <f>SUMIF('26'!$A$3:$A$500,'TOTAL FEED'!$J211,'26'!$P$3:$P$1000)</f>
        <v>0</v>
      </c>
      <c r="AL211" s="205">
        <f>SUMIF('27'!$A$3:$A$500,'TOTAL FEED'!$J211,'27'!$P$3:$P$1000)</f>
        <v>0</v>
      </c>
      <c r="AM211" s="205">
        <f>SUMIF('28'!$A$3:$A$500,'TOTAL FEED'!$J211,'28'!$P$3:$P$1000)</f>
        <v>0</v>
      </c>
      <c r="AN211" s="205">
        <f>SUMIF('29'!$A$3:$A$500,'TOTAL FEED'!$J211,'29'!$P$3:$P$1000)</f>
        <v>0</v>
      </c>
      <c r="AO211" s="205">
        <f>SUMIF('30'!$A$3:$A$500,'TOTAL FEED'!$J211,'30'!$P$3:$P$1000)</f>
        <v>0</v>
      </c>
      <c r="AP211" s="205">
        <f>SUMIF('31'!$A$3:$A$500,'TOTAL FEED'!$J211,'31'!$P$3:$P$1000)</f>
        <v>0</v>
      </c>
      <c r="AQ211" s="50">
        <f t="shared" si="42"/>
        <v>0</v>
      </c>
      <c r="AR211">
        <v>1</v>
      </c>
      <c r="AS211">
        <v>8</v>
      </c>
      <c r="AT211">
        <f>SUMIF('PHAN LOAI'!$Q$5:$Q$410,K211,'PHAN LOAI'!$D$5:$D$410)</f>
        <v>0</v>
      </c>
      <c r="AU211">
        <f>SUMIF('SAN LUONG'!$AL$4:$AL$311,K211,'SAN LUONG'!$AJ$4:$AJ$311)</f>
        <v>0</v>
      </c>
      <c r="AV211">
        <f t="shared" si="43"/>
        <v>0</v>
      </c>
      <c r="AW211">
        <f>IF(COUNTIF('PHAN LOAI'!C:C, E211) &gt; 0, 1, 0)</f>
        <v>1</v>
      </c>
      <c r="AX211">
        <f>IF(COUNTIF('SAN LUONG'!D:D, E211) &gt; 0, 1, 0)</f>
        <v>1</v>
      </c>
    </row>
    <row r="212" spans="2:50" ht="21" customHeight="1" x14ac:dyDescent="0.25">
      <c r="B212" s="60" t="s">
        <v>74</v>
      </c>
      <c r="C212" s="63"/>
      <c r="D212" s="63"/>
      <c r="E212" s="68"/>
      <c r="F212" s="63"/>
      <c r="G212" s="63">
        <v>0</v>
      </c>
      <c r="H212" s="63"/>
      <c r="I212" s="63"/>
      <c r="J212" s="15" t="str">
        <f t="shared" si="44"/>
        <v>0</v>
      </c>
      <c r="K212" s="15" t="str">
        <f t="shared" si="45"/>
        <v/>
      </c>
      <c r="L212" s="205">
        <f>SUMIF('1'!$A$3:$A$500,'TOTAL FEED'!$J212,'1'!$P$3:$P$1000)</f>
        <v>0</v>
      </c>
      <c r="M212" s="205">
        <f>SUMIF('2'!$A$3:$A$500,'TOTAL FEED'!$J212,'2'!$P$3:$P$1000)</f>
        <v>0</v>
      </c>
      <c r="N212" s="258">
        <f>SUMIF('3'!$A$3:$A$500,'TOTAL FEED'!$J212,'3'!$P$3:$P$1000)</f>
        <v>0</v>
      </c>
      <c r="O212" s="205">
        <f>SUMIF('4'!$A$3:$A$500,'TOTAL FEED'!$J212,'4'!$P$3:$P$1000)</f>
        <v>0</v>
      </c>
      <c r="P212" s="205">
        <f>SUMIF('5'!$A$3:$A$500,'TOTAL FEED'!$J212,'5'!$P$3:$P$1000)</f>
        <v>0</v>
      </c>
      <c r="Q212" s="205">
        <f>SUMIF('6'!$A$3:$A$500,'TOTAL FEED'!$J212,'6'!$P$3:$P$1000)</f>
        <v>0</v>
      </c>
      <c r="R212" s="205">
        <f>SUMIF('7'!$A$3:$A$500,'TOTAL FEED'!$J212,'7'!$P$3:$P$1000)</f>
        <v>0</v>
      </c>
      <c r="S212" s="205">
        <f>SUMIF('8'!$A$3:$A$500,'TOTAL FEED'!$J212,'8'!$P$3:$P$1000)</f>
        <v>0</v>
      </c>
      <c r="T212" s="205">
        <f>SUMIF('9'!$A$3:$A$500,'TOTAL FEED'!$J212,'9'!$P$3:$P$1000)</f>
        <v>0</v>
      </c>
      <c r="U212" s="205">
        <f>SUMIF('10'!$A$3:$A$500,'TOTAL FEED'!$J212,'10'!$P$3:$P$1000)</f>
        <v>0</v>
      </c>
      <c r="V212" s="205">
        <f>SUMIF('11'!$A$3:$A$500,'TOTAL FEED'!$J212,'11'!$P$3:$P$1000)</f>
        <v>0</v>
      </c>
      <c r="W212" s="205">
        <f>SUMIF('12'!$A$3:$A$500,'TOTAL FEED'!$J212,'12'!$P$3:$P$1000)</f>
        <v>0</v>
      </c>
      <c r="X212" s="205">
        <f>SUMIF('13'!$A$3:$A$500,'TOTAL FEED'!$J212,'13'!$P$3:$P$1000)</f>
        <v>0</v>
      </c>
      <c r="Y212" s="272">
        <f>SUMIF('14'!$A$3:$A$500,'TOTAL FEED'!$J212,'14'!$P$3:$P$1000)</f>
        <v>0</v>
      </c>
      <c r="Z212" s="205">
        <f>SUMIF('15'!$A$3:$A$500,'TOTAL FEED'!$J212,'15'!$P$3:$P$1000)</f>
        <v>0</v>
      </c>
      <c r="AA212" s="205">
        <f>SUMIF('16'!$A$3:$A$500,'TOTAL FEED'!$J212,'16'!$P$3:$P$1000)</f>
        <v>0</v>
      </c>
      <c r="AB212" s="205">
        <f>SUMIF('17'!$A$3:$A$500,'TOTAL FEED'!$J212,'17'!$P$3:$P$1000)</f>
        <v>0</v>
      </c>
      <c r="AC212" s="205">
        <f>SUMIF('18'!$A$3:$A$500,'TOTAL FEED'!$J212,'18'!$P$3:$P$1000)</f>
        <v>0</v>
      </c>
      <c r="AD212" s="205">
        <f>SUMIF('19'!$A$3:$A$500,'TOTAL FEED'!$J212,'19'!$P$3:$P$1000)</f>
        <v>0</v>
      </c>
      <c r="AE212" s="205">
        <f>SUMIF('20'!$A$3:$A$500,'TOTAL FEED'!$J212,'20'!$P$3:$P$1000)</f>
        <v>0</v>
      </c>
      <c r="AF212" s="205">
        <f>SUMIF('21'!$A$3:$A$500,'TOTAL FEED'!$J212,'21'!$P$3:$P$1000)</f>
        <v>0</v>
      </c>
      <c r="AG212" s="205">
        <f>SUMIF('22'!$A$3:$A$500,'TOTAL FEED'!$J212,'22'!$P$3:$P$1000)</f>
        <v>0</v>
      </c>
      <c r="AH212" s="205">
        <f>SUMIF('23'!$A$3:$A$500,'TOTAL FEED'!$J212,'23'!$P$3:$P$1000)</f>
        <v>0</v>
      </c>
      <c r="AI212" s="205">
        <f>SUMIF('24'!$A$3:$A$500,'TOTAL FEED'!$J212,'24'!$P$3:$P$1000)</f>
        <v>0</v>
      </c>
      <c r="AJ212" s="205">
        <f>SUMIF('25'!$A$3:$A$500,'TOTAL FEED'!$J212,'25'!$P$3:$P$1000)</f>
        <v>0</v>
      </c>
      <c r="AK212" s="205">
        <f>SUMIF('26'!$A$3:$A$500,'TOTAL FEED'!$J212,'26'!$P$3:$P$1000)</f>
        <v>0</v>
      </c>
      <c r="AL212" s="205">
        <f>SUMIF('27'!$A$3:$A$500,'TOTAL FEED'!$J212,'27'!$P$3:$P$1000)</f>
        <v>0</v>
      </c>
      <c r="AM212" s="205">
        <f>SUMIF('28'!$A$3:$A$500,'TOTAL FEED'!$J212,'28'!$P$3:$P$1000)</f>
        <v>0</v>
      </c>
      <c r="AN212" s="205">
        <f>SUMIF('29'!$A$3:$A$500,'TOTAL FEED'!$J212,'29'!$P$3:$P$1000)</f>
        <v>0</v>
      </c>
      <c r="AO212" s="205">
        <f>SUMIF('30'!$A$3:$A$500,'TOTAL FEED'!$J212,'30'!$P$3:$P$1000)</f>
        <v>0</v>
      </c>
      <c r="AP212" s="205">
        <f>SUMIF('31'!$A$3:$A$500,'TOTAL FEED'!$J212,'31'!$P$3:$P$1000)</f>
        <v>0</v>
      </c>
      <c r="AQ212" s="50">
        <f t="shared" si="42"/>
        <v>0</v>
      </c>
      <c r="AS212">
        <v>8</v>
      </c>
      <c r="AT212">
        <f>SUMIF('PHAN LOAI'!$Q$5:$Q$410,K212,'PHAN LOAI'!$D$5:$D$410)</f>
        <v>0</v>
      </c>
      <c r="AU212">
        <f>SUMIF('SAN LUONG'!$AL$4:$AL$311,K212,'SAN LUONG'!$AJ$4:$AJ$311)</f>
        <v>0</v>
      </c>
      <c r="AV212">
        <f t="shared" si="43"/>
        <v>0</v>
      </c>
      <c r="AW212">
        <f>IF(COUNTIF('PHAN LOAI'!C:C, E212) &gt; 0, 1, 0)</f>
        <v>0</v>
      </c>
      <c r="AX212">
        <f>IF(COUNTIF('SAN LUONG'!D:D, E212) &gt; 0, 1, 0)</f>
        <v>1</v>
      </c>
    </row>
    <row r="213" spans="2:50" ht="15.75" x14ac:dyDescent="0.25">
      <c r="B213" s="17">
        <v>1</v>
      </c>
      <c r="C213" s="19" t="s">
        <v>75</v>
      </c>
      <c r="D213" s="19" t="s">
        <v>75</v>
      </c>
      <c r="E213" s="73">
        <v>300010</v>
      </c>
      <c r="F213" s="7" t="s">
        <v>10</v>
      </c>
      <c r="G213" s="22">
        <v>25</v>
      </c>
      <c r="H213" s="4" t="s">
        <v>75</v>
      </c>
      <c r="I213" s="9"/>
      <c r="J213" s="15" t="str">
        <f t="shared" si="44"/>
        <v>8250S25</v>
      </c>
      <c r="K213" s="15" t="str">
        <f t="shared" si="45"/>
        <v>8250S300010</v>
      </c>
      <c r="L213" s="205">
        <f>SUMIF('1'!$A$3:$A$500,'TOTAL FEED'!$J213,'1'!$P$3:$P$1000)</f>
        <v>0</v>
      </c>
      <c r="M213" s="205">
        <f>SUMIF('2'!$A$3:$A$500,'TOTAL FEED'!$J213,'2'!$P$3:$P$1000)</f>
        <v>0</v>
      </c>
      <c r="N213" s="258">
        <f>SUMIF('3'!$A$3:$A$500,'TOTAL FEED'!$J213,'3'!$P$3:$P$1000)</f>
        <v>0</v>
      </c>
      <c r="O213" s="205">
        <f>SUMIF('4'!$A$3:$A$500,'TOTAL FEED'!$J213,'4'!$P$3:$P$1000)</f>
        <v>0</v>
      </c>
      <c r="P213" s="205">
        <f>SUMIF('5'!$A$3:$A$500,'TOTAL FEED'!$J213,'5'!$P$3:$P$1000)</f>
        <v>0</v>
      </c>
      <c r="Q213" s="205">
        <f>SUMIF('6'!$A$3:$A$500,'TOTAL FEED'!$J213,'6'!$P$3:$P$1000)</f>
        <v>0</v>
      </c>
      <c r="R213" s="205">
        <f>SUMIF('7'!$A$3:$A$500,'TOTAL FEED'!$J213,'7'!$P$3:$P$1000)</f>
        <v>0</v>
      </c>
      <c r="S213" s="205">
        <f>SUMIF('8'!$A$3:$A$500,'TOTAL FEED'!$J213,'8'!$P$3:$P$1000)</f>
        <v>0</v>
      </c>
      <c r="T213" s="205">
        <f>SUMIF('9'!$A$3:$A$500,'TOTAL FEED'!$J213,'9'!$P$3:$P$1000)</f>
        <v>0</v>
      </c>
      <c r="U213" s="205">
        <f>SUMIF('10'!$A$3:$A$500,'TOTAL FEED'!$J213,'10'!$P$3:$P$1000)</f>
        <v>0</v>
      </c>
      <c r="V213" s="205">
        <f>SUMIF('11'!$A$3:$A$500,'TOTAL FEED'!$J213,'11'!$P$3:$P$1000)</f>
        <v>0</v>
      </c>
      <c r="W213" s="205">
        <f>SUMIF('12'!$A$3:$A$500,'TOTAL FEED'!$J213,'12'!$P$3:$P$1000)</f>
        <v>0</v>
      </c>
      <c r="X213" s="205">
        <f>SUMIF('13'!$A$3:$A$500,'TOTAL FEED'!$J213,'13'!$P$3:$P$1000)</f>
        <v>0</v>
      </c>
      <c r="Y213" s="272">
        <f>SUMIF('14'!$A$3:$A$500,'TOTAL FEED'!$J213,'14'!$P$3:$P$1000)</f>
        <v>0</v>
      </c>
      <c r="Z213" s="205">
        <f>SUMIF('15'!$A$3:$A$500,'TOTAL FEED'!$J213,'15'!$P$3:$P$1000)</f>
        <v>0</v>
      </c>
      <c r="AA213" s="205">
        <f>SUMIF('16'!$A$3:$A$500,'TOTAL FEED'!$J213,'16'!$P$3:$P$1000)</f>
        <v>0</v>
      </c>
      <c r="AB213" s="205">
        <f>SUMIF('17'!$A$3:$A$500,'TOTAL FEED'!$J213,'17'!$P$3:$P$1000)</f>
        <v>0</v>
      </c>
      <c r="AC213" s="205">
        <f>SUMIF('18'!$A$3:$A$500,'TOTAL FEED'!$J213,'18'!$P$3:$P$1000)</f>
        <v>0</v>
      </c>
      <c r="AD213" s="205">
        <f>SUMIF('19'!$A$3:$A$500,'TOTAL FEED'!$J213,'19'!$P$3:$P$1000)</f>
        <v>0</v>
      </c>
      <c r="AE213" s="205">
        <f>SUMIF('20'!$A$3:$A$500,'TOTAL FEED'!$J213,'20'!$P$3:$P$1000)</f>
        <v>0</v>
      </c>
      <c r="AF213" s="205">
        <f>SUMIF('21'!$A$3:$A$500,'TOTAL FEED'!$J213,'21'!$P$3:$P$1000)</f>
        <v>0</v>
      </c>
      <c r="AG213" s="205">
        <f>SUMIF('22'!$A$3:$A$500,'TOTAL FEED'!$J213,'22'!$P$3:$P$1000)</f>
        <v>0</v>
      </c>
      <c r="AH213" s="205">
        <f>SUMIF('23'!$A$3:$A$500,'TOTAL FEED'!$J213,'23'!$P$3:$P$1000)</f>
        <v>0</v>
      </c>
      <c r="AI213" s="205">
        <f>SUMIF('24'!$A$3:$A$500,'TOTAL FEED'!$J213,'24'!$P$3:$P$1000)</f>
        <v>0</v>
      </c>
      <c r="AJ213" s="205">
        <f>SUMIF('25'!$A$3:$A$500,'TOTAL FEED'!$J213,'25'!$P$3:$P$1000)</f>
        <v>0</v>
      </c>
      <c r="AK213" s="205">
        <f>SUMIF('26'!$A$3:$A$500,'TOTAL FEED'!$J213,'26'!$P$3:$P$1000)</f>
        <v>0</v>
      </c>
      <c r="AL213" s="205">
        <f>SUMIF('27'!$A$3:$A$500,'TOTAL FEED'!$J213,'27'!$P$3:$P$1000)</f>
        <v>0</v>
      </c>
      <c r="AM213" s="205">
        <f>SUMIF('28'!$A$3:$A$500,'TOTAL FEED'!$J213,'28'!$P$3:$P$1000)</f>
        <v>0</v>
      </c>
      <c r="AN213" s="205">
        <f>SUMIF('29'!$A$3:$A$500,'TOTAL FEED'!$J213,'29'!$P$3:$P$1000)</f>
        <v>0</v>
      </c>
      <c r="AO213" s="205">
        <f>SUMIF('30'!$A$3:$A$500,'TOTAL FEED'!$J213,'30'!$P$3:$P$1000)</f>
        <v>0</v>
      </c>
      <c r="AP213" s="205">
        <f>SUMIF('31'!$A$3:$A$500,'TOTAL FEED'!$J213,'31'!$P$3:$P$1000)</f>
        <v>0</v>
      </c>
      <c r="AQ213" s="50">
        <f t="shared" si="42"/>
        <v>0</v>
      </c>
      <c r="AS213">
        <v>8</v>
      </c>
      <c r="AT213">
        <f>SUMIF('PHAN LOAI'!$Q$5:$Q$410,K213,'PHAN LOAI'!$D$5:$D$410)</f>
        <v>0</v>
      </c>
      <c r="AU213">
        <f>SUMIF('SAN LUONG'!$AL$4:$AL$311,K213,'SAN LUONG'!$AJ$4:$AJ$311)</f>
        <v>0</v>
      </c>
      <c r="AV213">
        <f t="shared" si="43"/>
        <v>0</v>
      </c>
      <c r="AW213">
        <f>IF(COUNTIF('PHAN LOAI'!C:C, E213) &gt; 0, 1, 0)</f>
        <v>1</v>
      </c>
      <c r="AX213">
        <f>IF(COUNTIF('SAN LUONG'!D:D, E213) &gt; 0, 1, 0)</f>
        <v>0</v>
      </c>
    </row>
    <row r="214" spans="2:50" ht="15.75" x14ac:dyDescent="0.25">
      <c r="B214" s="17">
        <v>2</v>
      </c>
      <c r="C214" s="19">
        <v>8251</v>
      </c>
      <c r="D214" s="19">
        <v>8251</v>
      </c>
      <c r="E214" s="73"/>
      <c r="F214" s="7" t="s">
        <v>10</v>
      </c>
      <c r="G214" s="22">
        <v>25</v>
      </c>
      <c r="H214" s="4">
        <v>8251</v>
      </c>
      <c r="I214" s="9"/>
      <c r="J214" s="15" t="str">
        <f t="shared" si="44"/>
        <v>825125</v>
      </c>
      <c r="K214" s="15" t="str">
        <f t="shared" si="45"/>
        <v>8251</v>
      </c>
      <c r="L214" s="205">
        <f>SUMIF('1'!$A$3:$A$500,'TOTAL FEED'!$J214,'1'!$P$3:$P$1000)</f>
        <v>0</v>
      </c>
      <c r="M214" s="205">
        <f>SUMIF('2'!$A$3:$A$500,'TOTAL FEED'!$J214,'2'!$P$3:$P$1000)</f>
        <v>0</v>
      </c>
      <c r="N214" s="258">
        <f>SUMIF('3'!$A$3:$A$500,'TOTAL FEED'!$J214,'3'!$P$3:$P$1000)</f>
        <v>0</v>
      </c>
      <c r="O214" s="205">
        <f>SUMIF('4'!$A$3:$A$500,'TOTAL FEED'!$J214,'4'!$P$3:$P$1000)</f>
        <v>0</v>
      </c>
      <c r="P214" s="205">
        <f>SUMIF('5'!$A$3:$A$500,'TOTAL FEED'!$J214,'5'!$P$3:$P$1000)</f>
        <v>0</v>
      </c>
      <c r="Q214" s="205">
        <f>SUMIF('6'!$A$3:$A$500,'TOTAL FEED'!$J214,'6'!$P$3:$P$1000)</f>
        <v>0</v>
      </c>
      <c r="R214" s="205">
        <f>SUMIF('7'!$A$3:$A$500,'TOTAL FEED'!$J214,'7'!$P$3:$P$1000)</f>
        <v>0</v>
      </c>
      <c r="S214" s="205">
        <f>SUMIF('8'!$A$3:$A$500,'TOTAL FEED'!$J214,'8'!$P$3:$P$1000)</f>
        <v>0</v>
      </c>
      <c r="T214" s="205">
        <f>SUMIF('9'!$A$3:$A$500,'TOTAL FEED'!$J214,'9'!$P$3:$P$1000)</f>
        <v>0</v>
      </c>
      <c r="U214" s="205">
        <f>SUMIF('10'!$A$3:$A$500,'TOTAL FEED'!$J214,'10'!$P$3:$P$1000)</f>
        <v>0</v>
      </c>
      <c r="V214" s="205">
        <f>SUMIF('11'!$A$3:$A$500,'TOTAL FEED'!$J214,'11'!$P$3:$P$1000)</f>
        <v>0</v>
      </c>
      <c r="W214" s="205">
        <f>SUMIF('12'!$A$3:$A$500,'TOTAL FEED'!$J214,'12'!$P$3:$P$1000)</f>
        <v>0</v>
      </c>
      <c r="X214" s="205">
        <f>SUMIF('13'!$A$3:$A$500,'TOTAL FEED'!$J214,'13'!$P$3:$P$1000)</f>
        <v>0</v>
      </c>
      <c r="Y214" s="272">
        <f>SUMIF('14'!$A$3:$A$500,'TOTAL FEED'!$J214,'14'!$P$3:$P$1000)</f>
        <v>0</v>
      </c>
      <c r="Z214" s="205">
        <f>SUMIF('15'!$A$3:$A$500,'TOTAL FEED'!$J214,'15'!$P$3:$P$1000)</f>
        <v>0</v>
      </c>
      <c r="AA214" s="205">
        <f>SUMIF('16'!$A$3:$A$500,'TOTAL FEED'!$J214,'16'!$P$3:$P$1000)</f>
        <v>0</v>
      </c>
      <c r="AB214" s="205">
        <f>SUMIF('17'!$A$3:$A$500,'TOTAL FEED'!$J214,'17'!$P$3:$P$1000)</f>
        <v>0</v>
      </c>
      <c r="AC214" s="205">
        <f>SUMIF('18'!$A$3:$A$500,'TOTAL FEED'!$J214,'18'!$P$3:$P$1000)</f>
        <v>0</v>
      </c>
      <c r="AD214" s="205">
        <f>SUMIF('19'!$A$3:$A$500,'TOTAL FEED'!$J214,'19'!$P$3:$P$1000)</f>
        <v>0</v>
      </c>
      <c r="AE214" s="205">
        <f>SUMIF('20'!$A$3:$A$500,'TOTAL FEED'!$J214,'20'!$P$3:$P$1000)</f>
        <v>0</v>
      </c>
      <c r="AF214" s="205">
        <f>SUMIF('21'!$A$3:$A$500,'TOTAL FEED'!$J214,'21'!$P$3:$P$1000)</f>
        <v>0</v>
      </c>
      <c r="AG214" s="205">
        <f>SUMIF('22'!$A$3:$A$500,'TOTAL FEED'!$J214,'22'!$P$3:$P$1000)</f>
        <v>0</v>
      </c>
      <c r="AH214" s="205">
        <f>SUMIF('23'!$A$3:$A$500,'TOTAL FEED'!$J214,'23'!$P$3:$P$1000)</f>
        <v>0</v>
      </c>
      <c r="AI214" s="205">
        <f>SUMIF('24'!$A$3:$A$500,'TOTAL FEED'!$J214,'24'!$P$3:$P$1000)</f>
        <v>0</v>
      </c>
      <c r="AJ214" s="205">
        <f>SUMIF('25'!$A$3:$A$500,'TOTAL FEED'!$J214,'25'!$P$3:$P$1000)</f>
        <v>0</v>
      </c>
      <c r="AK214" s="205">
        <f>SUMIF('26'!$A$3:$A$500,'TOTAL FEED'!$J214,'26'!$P$3:$P$1000)</f>
        <v>0</v>
      </c>
      <c r="AL214" s="205">
        <f>SUMIF('27'!$A$3:$A$500,'TOTAL FEED'!$J214,'27'!$P$3:$P$1000)</f>
        <v>0</v>
      </c>
      <c r="AM214" s="205">
        <f>SUMIF('28'!$A$3:$A$500,'TOTAL FEED'!$J214,'28'!$P$3:$P$1000)</f>
        <v>0</v>
      </c>
      <c r="AN214" s="205">
        <f>SUMIF('29'!$A$3:$A$500,'TOTAL FEED'!$J214,'29'!$P$3:$P$1000)</f>
        <v>0</v>
      </c>
      <c r="AO214" s="205">
        <f>SUMIF('30'!$A$3:$A$500,'TOTAL FEED'!$J214,'30'!$P$3:$P$1000)</f>
        <v>0</v>
      </c>
      <c r="AP214" s="205">
        <f>SUMIF('31'!$A$3:$A$500,'TOTAL FEED'!$J214,'31'!$P$3:$P$1000)</f>
        <v>0</v>
      </c>
      <c r="AQ214" s="50">
        <f t="shared" si="42"/>
        <v>0</v>
      </c>
      <c r="AS214">
        <v>8</v>
      </c>
      <c r="AT214">
        <f>SUMIF('PHAN LOAI'!$Q$5:$Q$410,K214,'PHAN LOAI'!$D$5:$D$410)</f>
        <v>0</v>
      </c>
      <c r="AU214">
        <f>SUMIF('SAN LUONG'!$AL$4:$AL$311,K214,'SAN LUONG'!$AJ$4:$AJ$311)</f>
        <v>0</v>
      </c>
      <c r="AV214">
        <f t="shared" si="43"/>
        <v>0</v>
      </c>
      <c r="AW214">
        <f>IF(COUNTIF('PHAN LOAI'!C:C, E214) &gt; 0, 1, 0)</f>
        <v>0</v>
      </c>
      <c r="AX214">
        <f>IF(COUNTIF('SAN LUONG'!D:D, E214) &gt; 0, 1, 0)</f>
        <v>1</v>
      </c>
    </row>
    <row r="215" spans="2:50" ht="15.75" x14ac:dyDescent="0.25">
      <c r="B215" s="17">
        <v>3</v>
      </c>
      <c r="C215" s="6">
        <v>8401</v>
      </c>
      <c r="D215" s="6">
        <v>8401</v>
      </c>
      <c r="E215" s="73"/>
      <c r="F215" s="7" t="s">
        <v>13</v>
      </c>
      <c r="G215" s="8">
        <v>25</v>
      </c>
      <c r="H215" s="4">
        <v>8401</v>
      </c>
      <c r="I215" s="9"/>
      <c r="J215" s="15" t="str">
        <f t="shared" si="44"/>
        <v>840125</v>
      </c>
      <c r="K215" s="15" t="str">
        <f t="shared" si="45"/>
        <v>8401</v>
      </c>
      <c r="L215" s="205">
        <f>SUMIF('1'!$A$3:$A$500,'TOTAL FEED'!$J215,'1'!$P$3:$P$1000)</f>
        <v>0</v>
      </c>
      <c r="M215" s="205">
        <f>SUMIF('2'!$A$3:$A$500,'TOTAL FEED'!$J215,'2'!$P$3:$P$1000)</f>
        <v>0</v>
      </c>
      <c r="N215" s="258">
        <f>SUMIF('3'!$A$3:$A$500,'TOTAL FEED'!$J215,'3'!$P$3:$P$1000)</f>
        <v>0</v>
      </c>
      <c r="O215" s="205">
        <f>SUMIF('4'!$A$3:$A$500,'TOTAL FEED'!$J215,'4'!$P$3:$P$1000)</f>
        <v>0</v>
      </c>
      <c r="P215" s="205">
        <f>SUMIF('5'!$A$3:$A$500,'TOTAL FEED'!$J215,'5'!$P$3:$P$1000)</f>
        <v>0</v>
      </c>
      <c r="Q215" s="205">
        <f>SUMIF('6'!$A$3:$A$500,'TOTAL FEED'!$J215,'6'!$P$3:$P$1000)</f>
        <v>0</v>
      </c>
      <c r="R215" s="205">
        <f>SUMIF('7'!$A$3:$A$500,'TOTAL FEED'!$J215,'7'!$P$3:$P$1000)</f>
        <v>0</v>
      </c>
      <c r="S215" s="205">
        <f>SUMIF('8'!$A$3:$A$500,'TOTAL FEED'!$J215,'8'!$P$3:$P$1000)</f>
        <v>0</v>
      </c>
      <c r="T215" s="205">
        <f>SUMIF('9'!$A$3:$A$500,'TOTAL FEED'!$J215,'9'!$P$3:$P$1000)</f>
        <v>0</v>
      </c>
      <c r="U215" s="205">
        <f>SUMIF('10'!$A$3:$A$500,'TOTAL FEED'!$J215,'10'!$P$3:$P$1000)</f>
        <v>0</v>
      </c>
      <c r="V215" s="205">
        <f>SUMIF('11'!$A$3:$A$500,'TOTAL FEED'!$J215,'11'!$P$3:$P$1000)</f>
        <v>0</v>
      </c>
      <c r="W215" s="205">
        <f>SUMIF('12'!$A$3:$A$500,'TOTAL FEED'!$J215,'12'!$P$3:$P$1000)</f>
        <v>0</v>
      </c>
      <c r="X215" s="205">
        <f>SUMIF('13'!$A$3:$A$500,'TOTAL FEED'!$J215,'13'!$P$3:$P$1000)</f>
        <v>0</v>
      </c>
      <c r="Y215" s="272">
        <f>SUMIF('14'!$A$3:$A$500,'TOTAL FEED'!$J215,'14'!$P$3:$P$1000)</f>
        <v>0</v>
      </c>
      <c r="Z215" s="205">
        <f>SUMIF('15'!$A$3:$A$500,'TOTAL FEED'!$J215,'15'!$P$3:$P$1000)</f>
        <v>0</v>
      </c>
      <c r="AA215" s="205">
        <f>SUMIF('16'!$A$3:$A$500,'TOTAL FEED'!$J215,'16'!$P$3:$P$1000)</f>
        <v>0</v>
      </c>
      <c r="AB215" s="205">
        <f>SUMIF('17'!$A$3:$A$500,'TOTAL FEED'!$J215,'17'!$P$3:$P$1000)</f>
        <v>0</v>
      </c>
      <c r="AC215" s="205">
        <f>SUMIF('18'!$A$3:$A$500,'TOTAL FEED'!$J215,'18'!$P$3:$P$1000)</f>
        <v>0</v>
      </c>
      <c r="AD215" s="205">
        <f>SUMIF('19'!$A$3:$A$500,'TOTAL FEED'!$J215,'19'!$P$3:$P$1000)</f>
        <v>0</v>
      </c>
      <c r="AE215" s="205">
        <f>SUMIF('20'!$A$3:$A$500,'TOTAL FEED'!$J215,'20'!$P$3:$P$1000)</f>
        <v>0</v>
      </c>
      <c r="AF215" s="205">
        <f>SUMIF('21'!$A$3:$A$500,'TOTAL FEED'!$J215,'21'!$P$3:$P$1000)</f>
        <v>0</v>
      </c>
      <c r="AG215" s="205">
        <f>SUMIF('22'!$A$3:$A$500,'TOTAL FEED'!$J215,'22'!$P$3:$P$1000)</f>
        <v>0</v>
      </c>
      <c r="AH215" s="205">
        <f>SUMIF('23'!$A$3:$A$500,'TOTAL FEED'!$J215,'23'!$P$3:$P$1000)</f>
        <v>0</v>
      </c>
      <c r="AI215" s="205">
        <f>SUMIF('24'!$A$3:$A$500,'TOTAL FEED'!$J215,'24'!$P$3:$P$1000)</f>
        <v>0</v>
      </c>
      <c r="AJ215" s="205">
        <f>SUMIF('25'!$A$3:$A$500,'TOTAL FEED'!$J215,'25'!$P$3:$P$1000)</f>
        <v>0</v>
      </c>
      <c r="AK215" s="205">
        <f>SUMIF('26'!$A$3:$A$500,'TOTAL FEED'!$J215,'26'!$P$3:$P$1000)</f>
        <v>0</v>
      </c>
      <c r="AL215" s="205">
        <f>SUMIF('27'!$A$3:$A$500,'TOTAL FEED'!$J215,'27'!$P$3:$P$1000)</f>
        <v>0</v>
      </c>
      <c r="AM215" s="205">
        <f>SUMIF('28'!$A$3:$A$500,'TOTAL FEED'!$J215,'28'!$P$3:$P$1000)</f>
        <v>0</v>
      </c>
      <c r="AN215" s="205">
        <f>SUMIF('29'!$A$3:$A$500,'TOTAL FEED'!$J215,'29'!$P$3:$P$1000)</f>
        <v>0</v>
      </c>
      <c r="AO215" s="205">
        <f>SUMIF('30'!$A$3:$A$500,'TOTAL FEED'!$J215,'30'!$P$3:$P$1000)</f>
        <v>0</v>
      </c>
      <c r="AP215" s="205">
        <f>SUMIF('31'!$A$3:$A$500,'TOTAL FEED'!$J215,'31'!$P$3:$P$1000)</f>
        <v>0</v>
      </c>
      <c r="AQ215" s="50">
        <f t="shared" si="42"/>
        <v>0</v>
      </c>
      <c r="AS215">
        <v>8</v>
      </c>
      <c r="AT215">
        <f>SUMIF('PHAN LOAI'!$Q$5:$Q$410,K215,'PHAN LOAI'!$D$5:$D$410)</f>
        <v>0</v>
      </c>
      <c r="AU215">
        <f>SUMIF('SAN LUONG'!$AL$4:$AL$311,K215,'SAN LUONG'!$AJ$4:$AJ$311)</f>
        <v>0</v>
      </c>
      <c r="AV215">
        <f t="shared" si="43"/>
        <v>0</v>
      </c>
      <c r="AW215">
        <f>IF(COUNTIF('PHAN LOAI'!C:C, E215) &gt; 0, 1, 0)</f>
        <v>0</v>
      </c>
      <c r="AX215">
        <f>IF(COUNTIF('SAN LUONG'!D:D, E215) &gt; 0, 1, 0)</f>
        <v>1</v>
      </c>
    </row>
    <row r="216" spans="2:50" ht="15.75" x14ac:dyDescent="0.25">
      <c r="B216" s="17">
        <v>4</v>
      </c>
      <c r="C216" s="6">
        <v>8402</v>
      </c>
      <c r="D216" s="6">
        <v>8402</v>
      </c>
      <c r="E216" s="73"/>
      <c r="F216" s="7" t="s">
        <v>13</v>
      </c>
      <c r="G216" s="8">
        <v>25</v>
      </c>
      <c r="H216" s="4">
        <v>8402</v>
      </c>
      <c r="I216" s="9"/>
      <c r="J216" s="15" t="str">
        <f t="shared" si="44"/>
        <v>840225</v>
      </c>
      <c r="K216" s="15" t="str">
        <f t="shared" si="45"/>
        <v>8402</v>
      </c>
      <c r="L216" s="205">
        <f>SUMIF('1'!$A$3:$A$500,'TOTAL FEED'!$J216,'1'!$P$3:$P$1000)</f>
        <v>0</v>
      </c>
      <c r="M216" s="205">
        <f>SUMIF('2'!$A$3:$A$500,'TOTAL FEED'!$J216,'2'!$P$3:$P$1000)</f>
        <v>0</v>
      </c>
      <c r="N216" s="258">
        <f>SUMIF('3'!$A$3:$A$500,'TOTAL FEED'!$J216,'3'!$P$3:$P$1000)</f>
        <v>0</v>
      </c>
      <c r="O216" s="205">
        <f>SUMIF('4'!$A$3:$A$500,'TOTAL FEED'!$J216,'4'!$P$3:$P$1000)</f>
        <v>0</v>
      </c>
      <c r="P216" s="205">
        <f>SUMIF('5'!$A$3:$A$500,'TOTAL FEED'!$J216,'5'!$P$3:$P$1000)</f>
        <v>0</v>
      </c>
      <c r="Q216" s="205">
        <f>SUMIF('6'!$A$3:$A$500,'TOTAL FEED'!$J216,'6'!$P$3:$P$1000)</f>
        <v>0</v>
      </c>
      <c r="R216" s="205">
        <f>SUMIF('7'!$A$3:$A$500,'TOTAL FEED'!$J216,'7'!$P$3:$P$1000)</f>
        <v>0</v>
      </c>
      <c r="S216" s="205">
        <f>SUMIF('8'!$A$3:$A$500,'TOTAL FEED'!$J216,'8'!$P$3:$P$1000)</f>
        <v>0</v>
      </c>
      <c r="T216" s="205">
        <f>SUMIF('9'!$A$3:$A$500,'TOTAL FEED'!$J216,'9'!$P$3:$P$1000)</f>
        <v>0</v>
      </c>
      <c r="U216" s="205">
        <f>SUMIF('10'!$A$3:$A$500,'TOTAL FEED'!$J216,'10'!$P$3:$P$1000)</f>
        <v>0</v>
      </c>
      <c r="V216" s="205">
        <f>SUMIF('11'!$A$3:$A$500,'TOTAL FEED'!$J216,'11'!$P$3:$P$1000)</f>
        <v>0</v>
      </c>
      <c r="W216" s="205">
        <f>SUMIF('12'!$A$3:$A$500,'TOTAL FEED'!$J216,'12'!$P$3:$P$1000)</f>
        <v>0</v>
      </c>
      <c r="X216" s="205">
        <f>SUMIF('13'!$A$3:$A$500,'TOTAL FEED'!$J216,'13'!$P$3:$P$1000)</f>
        <v>0</v>
      </c>
      <c r="Y216" s="272">
        <f>SUMIF('14'!$A$3:$A$500,'TOTAL FEED'!$J216,'14'!$P$3:$P$1000)</f>
        <v>0</v>
      </c>
      <c r="Z216" s="205">
        <f>SUMIF('15'!$A$3:$A$500,'TOTAL FEED'!$J216,'15'!$P$3:$P$1000)</f>
        <v>0</v>
      </c>
      <c r="AA216" s="205">
        <f>SUMIF('16'!$A$3:$A$500,'TOTAL FEED'!$J216,'16'!$P$3:$P$1000)</f>
        <v>0</v>
      </c>
      <c r="AB216" s="205">
        <f>SUMIF('17'!$A$3:$A$500,'TOTAL FEED'!$J216,'17'!$P$3:$P$1000)</f>
        <v>0</v>
      </c>
      <c r="AC216" s="205">
        <f>SUMIF('18'!$A$3:$A$500,'TOTAL FEED'!$J216,'18'!$P$3:$P$1000)</f>
        <v>0</v>
      </c>
      <c r="AD216" s="205">
        <f>SUMIF('19'!$A$3:$A$500,'TOTAL FEED'!$J216,'19'!$P$3:$P$1000)</f>
        <v>0</v>
      </c>
      <c r="AE216" s="205">
        <f>SUMIF('20'!$A$3:$A$500,'TOTAL FEED'!$J216,'20'!$P$3:$P$1000)</f>
        <v>0</v>
      </c>
      <c r="AF216" s="205">
        <f>SUMIF('21'!$A$3:$A$500,'TOTAL FEED'!$J216,'21'!$P$3:$P$1000)</f>
        <v>0</v>
      </c>
      <c r="AG216" s="205">
        <f>SUMIF('22'!$A$3:$A$500,'TOTAL FEED'!$J216,'22'!$P$3:$P$1000)</f>
        <v>0</v>
      </c>
      <c r="AH216" s="205">
        <f>SUMIF('23'!$A$3:$A$500,'TOTAL FEED'!$J216,'23'!$P$3:$P$1000)</f>
        <v>0</v>
      </c>
      <c r="AI216" s="205">
        <f>SUMIF('24'!$A$3:$A$500,'TOTAL FEED'!$J216,'24'!$P$3:$P$1000)</f>
        <v>0</v>
      </c>
      <c r="AJ216" s="205">
        <f>SUMIF('25'!$A$3:$A$500,'TOTAL FEED'!$J216,'25'!$P$3:$P$1000)</f>
        <v>0</v>
      </c>
      <c r="AK216" s="205">
        <f>SUMIF('26'!$A$3:$A$500,'TOTAL FEED'!$J216,'26'!$P$3:$P$1000)</f>
        <v>0</v>
      </c>
      <c r="AL216" s="205">
        <f>SUMIF('27'!$A$3:$A$500,'TOTAL FEED'!$J216,'27'!$P$3:$P$1000)</f>
        <v>0</v>
      </c>
      <c r="AM216" s="205">
        <f>SUMIF('28'!$A$3:$A$500,'TOTAL FEED'!$J216,'28'!$P$3:$P$1000)</f>
        <v>0</v>
      </c>
      <c r="AN216" s="205">
        <f>SUMIF('29'!$A$3:$A$500,'TOTAL FEED'!$J216,'29'!$P$3:$P$1000)</f>
        <v>0</v>
      </c>
      <c r="AO216" s="205">
        <f>SUMIF('30'!$A$3:$A$500,'TOTAL FEED'!$J216,'30'!$P$3:$P$1000)</f>
        <v>0</v>
      </c>
      <c r="AP216" s="205">
        <f>SUMIF('31'!$A$3:$A$500,'TOTAL FEED'!$J216,'31'!$P$3:$P$1000)</f>
        <v>0</v>
      </c>
      <c r="AQ216" s="50">
        <f t="shared" si="42"/>
        <v>0</v>
      </c>
      <c r="AS216">
        <v>8</v>
      </c>
      <c r="AT216">
        <f>SUMIF('PHAN LOAI'!$Q$5:$Q$410,K216,'PHAN LOAI'!$D$5:$D$410)</f>
        <v>0</v>
      </c>
      <c r="AU216">
        <f>SUMIF('SAN LUONG'!$AL$4:$AL$311,K216,'SAN LUONG'!$AJ$4:$AJ$311)</f>
        <v>0</v>
      </c>
      <c r="AV216">
        <f t="shared" si="43"/>
        <v>0</v>
      </c>
      <c r="AW216">
        <f>IF(COUNTIF('PHAN LOAI'!C:C, E216) &gt; 0, 1, 0)</f>
        <v>0</v>
      </c>
      <c r="AX216">
        <f>IF(COUNTIF('SAN LUONG'!D:D, E216) &gt; 0, 1, 0)</f>
        <v>1</v>
      </c>
    </row>
    <row r="217" spans="2:50" ht="15.75" x14ac:dyDescent="0.25">
      <c r="B217" s="17">
        <v>5</v>
      </c>
      <c r="C217" s="6">
        <v>8424</v>
      </c>
      <c r="D217" s="6">
        <v>8424</v>
      </c>
      <c r="E217" s="73"/>
      <c r="F217" s="7" t="s">
        <v>13</v>
      </c>
      <c r="G217" s="8">
        <v>25</v>
      </c>
      <c r="H217" s="4">
        <v>8424</v>
      </c>
      <c r="I217" s="9"/>
      <c r="J217" s="15" t="str">
        <f t="shared" si="44"/>
        <v>842425</v>
      </c>
      <c r="K217" s="15" t="str">
        <f t="shared" si="45"/>
        <v>8424</v>
      </c>
      <c r="L217" s="205">
        <f>SUMIF('1'!$A$3:$A$500,'TOTAL FEED'!$J217,'1'!$P$3:$P$1000)</f>
        <v>0</v>
      </c>
      <c r="M217" s="205">
        <f>SUMIF('2'!$A$3:$A$500,'TOTAL FEED'!$J217,'2'!$P$3:$P$1000)</f>
        <v>0</v>
      </c>
      <c r="N217" s="258">
        <f>SUMIF('3'!$A$3:$A$500,'TOTAL FEED'!$J217,'3'!$P$3:$P$1000)</f>
        <v>0</v>
      </c>
      <c r="O217" s="205">
        <f>SUMIF('4'!$A$3:$A$500,'TOTAL FEED'!$J217,'4'!$P$3:$P$1000)</f>
        <v>0</v>
      </c>
      <c r="P217" s="205">
        <f>SUMIF('5'!$A$3:$A$500,'TOTAL FEED'!$J217,'5'!$P$3:$P$1000)</f>
        <v>0</v>
      </c>
      <c r="Q217" s="205">
        <f>SUMIF('6'!$A$3:$A$500,'TOTAL FEED'!$J217,'6'!$P$3:$P$1000)</f>
        <v>0</v>
      </c>
      <c r="R217" s="205">
        <f>SUMIF('7'!$A$3:$A$500,'TOTAL FEED'!$J217,'7'!$P$3:$P$1000)</f>
        <v>0</v>
      </c>
      <c r="S217" s="205">
        <f>SUMIF('8'!$A$3:$A$500,'TOTAL FEED'!$J217,'8'!$P$3:$P$1000)</f>
        <v>0</v>
      </c>
      <c r="T217" s="205">
        <f>SUMIF('9'!$A$3:$A$500,'TOTAL FEED'!$J217,'9'!$P$3:$P$1000)</f>
        <v>0</v>
      </c>
      <c r="U217" s="205">
        <f>SUMIF('10'!$A$3:$A$500,'TOTAL FEED'!$J217,'10'!$P$3:$P$1000)</f>
        <v>0</v>
      </c>
      <c r="V217" s="205">
        <f>SUMIF('11'!$A$3:$A$500,'TOTAL FEED'!$J217,'11'!$P$3:$P$1000)</f>
        <v>0</v>
      </c>
      <c r="W217" s="205">
        <f>SUMIF('12'!$A$3:$A$500,'TOTAL FEED'!$J217,'12'!$P$3:$P$1000)</f>
        <v>0</v>
      </c>
      <c r="X217" s="205">
        <f>SUMIF('13'!$A$3:$A$500,'TOTAL FEED'!$J217,'13'!$P$3:$P$1000)</f>
        <v>0</v>
      </c>
      <c r="Y217" s="272">
        <f>SUMIF('14'!$A$3:$A$500,'TOTAL FEED'!$J217,'14'!$P$3:$P$1000)</f>
        <v>0</v>
      </c>
      <c r="Z217" s="205">
        <f>SUMIF('15'!$A$3:$A$500,'TOTAL FEED'!$J217,'15'!$P$3:$P$1000)</f>
        <v>0</v>
      </c>
      <c r="AA217" s="205">
        <f>SUMIF('16'!$A$3:$A$500,'TOTAL FEED'!$J217,'16'!$P$3:$P$1000)</f>
        <v>0</v>
      </c>
      <c r="AB217" s="205">
        <f>SUMIF('17'!$A$3:$A$500,'TOTAL FEED'!$J217,'17'!$P$3:$P$1000)</f>
        <v>0</v>
      </c>
      <c r="AC217" s="205">
        <f>SUMIF('18'!$A$3:$A$500,'TOTAL FEED'!$J217,'18'!$P$3:$P$1000)</f>
        <v>0</v>
      </c>
      <c r="AD217" s="205">
        <f>SUMIF('19'!$A$3:$A$500,'TOTAL FEED'!$J217,'19'!$P$3:$P$1000)</f>
        <v>0</v>
      </c>
      <c r="AE217" s="205">
        <f>SUMIF('20'!$A$3:$A$500,'TOTAL FEED'!$J217,'20'!$P$3:$P$1000)</f>
        <v>0</v>
      </c>
      <c r="AF217" s="205">
        <f>SUMIF('21'!$A$3:$A$500,'TOTAL FEED'!$J217,'21'!$P$3:$P$1000)</f>
        <v>0</v>
      </c>
      <c r="AG217" s="205">
        <f>SUMIF('22'!$A$3:$A$500,'TOTAL FEED'!$J217,'22'!$P$3:$P$1000)</f>
        <v>0</v>
      </c>
      <c r="AH217" s="205">
        <f>SUMIF('23'!$A$3:$A$500,'TOTAL FEED'!$J217,'23'!$P$3:$P$1000)</f>
        <v>0</v>
      </c>
      <c r="AI217" s="205">
        <f>SUMIF('24'!$A$3:$A$500,'TOTAL FEED'!$J217,'24'!$P$3:$P$1000)</f>
        <v>0</v>
      </c>
      <c r="AJ217" s="205">
        <f>SUMIF('25'!$A$3:$A$500,'TOTAL FEED'!$J217,'25'!$P$3:$P$1000)</f>
        <v>0</v>
      </c>
      <c r="AK217" s="205">
        <f>SUMIF('26'!$A$3:$A$500,'TOTAL FEED'!$J217,'26'!$P$3:$P$1000)</f>
        <v>0</v>
      </c>
      <c r="AL217" s="205">
        <f>SUMIF('27'!$A$3:$A$500,'TOTAL FEED'!$J217,'27'!$P$3:$P$1000)</f>
        <v>0</v>
      </c>
      <c r="AM217" s="205">
        <f>SUMIF('28'!$A$3:$A$500,'TOTAL FEED'!$J217,'28'!$P$3:$P$1000)</f>
        <v>0</v>
      </c>
      <c r="AN217" s="205">
        <f>SUMIF('29'!$A$3:$A$500,'TOTAL FEED'!$J217,'29'!$P$3:$P$1000)</f>
        <v>0</v>
      </c>
      <c r="AO217" s="205">
        <f>SUMIF('30'!$A$3:$A$500,'TOTAL FEED'!$J217,'30'!$P$3:$P$1000)</f>
        <v>0</v>
      </c>
      <c r="AP217" s="205">
        <f>SUMIF('31'!$A$3:$A$500,'TOTAL FEED'!$J217,'31'!$P$3:$P$1000)</f>
        <v>0</v>
      </c>
      <c r="AQ217" s="50">
        <f t="shared" si="42"/>
        <v>0</v>
      </c>
      <c r="AS217">
        <v>8</v>
      </c>
      <c r="AT217">
        <f>SUMIF('PHAN LOAI'!$Q$5:$Q$410,K217,'PHAN LOAI'!$D$5:$D$410)</f>
        <v>0</v>
      </c>
      <c r="AU217">
        <f>SUMIF('SAN LUONG'!$AL$4:$AL$311,K217,'SAN LUONG'!$AJ$4:$AJ$311)</f>
        <v>0</v>
      </c>
      <c r="AV217">
        <f t="shared" si="43"/>
        <v>0</v>
      </c>
      <c r="AW217">
        <f>IF(COUNTIF('PHAN LOAI'!C:C, E217) &gt; 0, 1, 0)</f>
        <v>0</v>
      </c>
      <c r="AX217">
        <f>IF(COUNTIF('SAN LUONG'!D:D, E217) &gt; 0, 1, 0)</f>
        <v>1</v>
      </c>
    </row>
    <row r="218" spans="2:50" ht="15.75" x14ac:dyDescent="0.25">
      <c r="B218" s="17">
        <v>6</v>
      </c>
      <c r="C218" s="6">
        <v>8451</v>
      </c>
      <c r="D218" s="6">
        <v>8451</v>
      </c>
      <c r="E218" s="73"/>
      <c r="F218" s="7" t="s">
        <v>13</v>
      </c>
      <c r="G218" s="8">
        <v>25</v>
      </c>
      <c r="H218" s="4">
        <v>8451</v>
      </c>
      <c r="I218" s="9"/>
      <c r="J218" s="15" t="str">
        <f t="shared" si="44"/>
        <v>845125</v>
      </c>
      <c r="K218" s="15" t="str">
        <f t="shared" si="45"/>
        <v>8451</v>
      </c>
      <c r="L218" s="205">
        <f>SUMIF('1'!$A$3:$A$500,'TOTAL FEED'!$J218,'1'!$P$3:$P$1000)</f>
        <v>0</v>
      </c>
      <c r="M218" s="205">
        <f>SUMIF('2'!$A$3:$A$500,'TOTAL FEED'!$J218,'2'!$P$3:$P$1000)</f>
        <v>0</v>
      </c>
      <c r="N218" s="258">
        <f>SUMIF('3'!$A$3:$A$500,'TOTAL FEED'!$J218,'3'!$P$3:$P$1000)</f>
        <v>0</v>
      </c>
      <c r="O218" s="205">
        <f>SUMIF('4'!$A$3:$A$500,'TOTAL FEED'!$J218,'4'!$P$3:$P$1000)</f>
        <v>0</v>
      </c>
      <c r="P218" s="205">
        <f>SUMIF('5'!$A$3:$A$500,'TOTAL FEED'!$J218,'5'!$P$3:$P$1000)</f>
        <v>0</v>
      </c>
      <c r="Q218" s="205">
        <f>SUMIF('6'!$A$3:$A$500,'TOTAL FEED'!$J218,'6'!$P$3:$P$1000)</f>
        <v>0</v>
      </c>
      <c r="R218" s="205">
        <f>SUMIF('7'!$A$3:$A$500,'TOTAL FEED'!$J218,'7'!$P$3:$P$1000)</f>
        <v>0</v>
      </c>
      <c r="S218" s="205">
        <f>SUMIF('8'!$A$3:$A$500,'TOTAL FEED'!$J218,'8'!$P$3:$P$1000)</f>
        <v>0</v>
      </c>
      <c r="T218" s="205">
        <f>SUMIF('9'!$A$3:$A$500,'TOTAL FEED'!$J218,'9'!$P$3:$P$1000)</f>
        <v>0</v>
      </c>
      <c r="U218" s="205">
        <f>SUMIF('10'!$A$3:$A$500,'TOTAL FEED'!$J218,'10'!$P$3:$P$1000)</f>
        <v>0</v>
      </c>
      <c r="V218" s="205">
        <f>SUMIF('11'!$A$3:$A$500,'TOTAL FEED'!$J218,'11'!$P$3:$P$1000)</f>
        <v>0</v>
      </c>
      <c r="W218" s="205">
        <f>SUMIF('12'!$A$3:$A$500,'TOTAL FEED'!$J218,'12'!$P$3:$P$1000)</f>
        <v>0</v>
      </c>
      <c r="X218" s="205">
        <f>SUMIF('13'!$A$3:$A$500,'TOTAL FEED'!$J218,'13'!$P$3:$P$1000)</f>
        <v>0</v>
      </c>
      <c r="Y218" s="272">
        <f>SUMIF('14'!$A$3:$A$500,'TOTAL FEED'!$J218,'14'!$P$3:$P$1000)</f>
        <v>0</v>
      </c>
      <c r="Z218" s="205">
        <f>SUMIF('15'!$A$3:$A$500,'TOTAL FEED'!$J218,'15'!$P$3:$P$1000)</f>
        <v>0</v>
      </c>
      <c r="AA218" s="205">
        <f>SUMIF('16'!$A$3:$A$500,'TOTAL FEED'!$J218,'16'!$P$3:$P$1000)</f>
        <v>0</v>
      </c>
      <c r="AB218" s="205">
        <f>SUMIF('17'!$A$3:$A$500,'TOTAL FEED'!$J218,'17'!$P$3:$P$1000)</f>
        <v>0</v>
      </c>
      <c r="AC218" s="205">
        <f>SUMIF('18'!$A$3:$A$500,'TOTAL FEED'!$J218,'18'!$P$3:$P$1000)</f>
        <v>0</v>
      </c>
      <c r="AD218" s="205">
        <f>SUMIF('19'!$A$3:$A$500,'TOTAL FEED'!$J218,'19'!$P$3:$P$1000)</f>
        <v>0</v>
      </c>
      <c r="AE218" s="205">
        <f>SUMIF('20'!$A$3:$A$500,'TOTAL FEED'!$J218,'20'!$P$3:$P$1000)</f>
        <v>0</v>
      </c>
      <c r="AF218" s="205">
        <f>SUMIF('21'!$A$3:$A$500,'TOTAL FEED'!$J218,'21'!$P$3:$P$1000)</f>
        <v>0</v>
      </c>
      <c r="AG218" s="205">
        <f>SUMIF('22'!$A$3:$A$500,'TOTAL FEED'!$J218,'22'!$P$3:$P$1000)</f>
        <v>0</v>
      </c>
      <c r="AH218" s="205">
        <f>SUMIF('23'!$A$3:$A$500,'TOTAL FEED'!$J218,'23'!$P$3:$P$1000)</f>
        <v>0</v>
      </c>
      <c r="AI218" s="205">
        <f>SUMIF('24'!$A$3:$A$500,'TOTAL FEED'!$J218,'24'!$P$3:$P$1000)</f>
        <v>0</v>
      </c>
      <c r="AJ218" s="205">
        <f>SUMIF('25'!$A$3:$A$500,'TOTAL FEED'!$J218,'25'!$P$3:$P$1000)</f>
        <v>0</v>
      </c>
      <c r="AK218" s="205">
        <f>SUMIF('26'!$A$3:$A$500,'TOTAL FEED'!$J218,'26'!$P$3:$P$1000)</f>
        <v>0</v>
      </c>
      <c r="AL218" s="205">
        <f>SUMIF('27'!$A$3:$A$500,'TOTAL FEED'!$J218,'27'!$P$3:$P$1000)</f>
        <v>0</v>
      </c>
      <c r="AM218" s="205">
        <f>SUMIF('28'!$A$3:$A$500,'TOTAL FEED'!$J218,'28'!$P$3:$P$1000)</f>
        <v>0</v>
      </c>
      <c r="AN218" s="205">
        <f>SUMIF('29'!$A$3:$A$500,'TOTAL FEED'!$J218,'29'!$P$3:$P$1000)</f>
        <v>0</v>
      </c>
      <c r="AO218" s="205">
        <f>SUMIF('30'!$A$3:$A$500,'TOTAL FEED'!$J218,'30'!$P$3:$P$1000)</f>
        <v>0</v>
      </c>
      <c r="AP218" s="205">
        <f>SUMIF('31'!$A$3:$A$500,'TOTAL FEED'!$J218,'31'!$P$3:$P$1000)</f>
        <v>0</v>
      </c>
      <c r="AQ218" s="50">
        <f t="shared" si="42"/>
        <v>0</v>
      </c>
      <c r="AS218">
        <v>8</v>
      </c>
      <c r="AT218">
        <f>SUMIF('PHAN LOAI'!$Q$5:$Q$410,K218,'PHAN LOAI'!$D$5:$D$410)</f>
        <v>0</v>
      </c>
      <c r="AU218">
        <f>SUMIF('SAN LUONG'!$AL$4:$AL$311,K218,'SAN LUONG'!$AJ$4:$AJ$311)</f>
        <v>0</v>
      </c>
      <c r="AV218">
        <f t="shared" si="43"/>
        <v>0</v>
      </c>
      <c r="AW218">
        <f>IF(COUNTIF('PHAN LOAI'!C:C, E218) &gt; 0, 1, 0)</f>
        <v>0</v>
      </c>
      <c r="AX218">
        <f>IF(COUNTIF('SAN LUONG'!D:D, E218) &gt; 0, 1, 0)</f>
        <v>1</v>
      </c>
    </row>
    <row r="219" spans="2:50" ht="15.75" x14ac:dyDescent="0.25">
      <c r="B219" s="17">
        <v>7</v>
      </c>
      <c r="C219" s="6">
        <v>8452</v>
      </c>
      <c r="D219" s="6">
        <v>8452</v>
      </c>
      <c r="E219" s="73"/>
      <c r="F219" s="7" t="s">
        <v>13</v>
      </c>
      <c r="G219" s="8">
        <v>25</v>
      </c>
      <c r="H219" s="4">
        <v>8452</v>
      </c>
      <c r="I219" s="9"/>
      <c r="J219" s="15" t="str">
        <f t="shared" si="44"/>
        <v>845225</v>
      </c>
      <c r="K219" s="15" t="str">
        <f t="shared" si="45"/>
        <v>8452</v>
      </c>
      <c r="L219" s="205">
        <f>SUMIF('1'!$A$3:$A$500,'TOTAL FEED'!$J219,'1'!$P$3:$P$1000)</f>
        <v>0</v>
      </c>
      <c r="M219" s="205">
        <f>SUMIF('2'!$A$3:$A$500,'TOTAL FEED'!$J219,'2'!$P$3:$P$1000)</f>
        <v>0</v>
      </c>
      <c r="N219" s="258">
        <f>SUMIF('3'!$A$3:$A$500,'TOTAL FEED'!$J219,'3'!$P$3:$P$1000)</f>
        <v>0</v>
      </c>
      <c r="O219" s="205">
        <f>SUMIF('4'!$A$3:$A$500,'TOTAL FEED'!$J219,'4'!$P$3:$P$1000)</f>
        <v>0</v>
      </c>
      <c r="P219" s="205">
        <f>SUMIF('5'!$A$3:$A$500,'TOTAL FEED'!$J219,'5'!$P$3:$P$1000)</f>
        <v>0</v>
      </c>
      <c r="Q219" s="205">
        <f>SUMIF('6'!$A$3:$A$500,'TOTAL FEED'!$J219,'6'!$P$3:$P$1000)</f>
        <v>0</v>
      </c>
      <c r="R219" s="205">
        <f>SUMIF('7'!$A$3:$A$500,'TOTAL FEED'!$J219,'7'!$P$3:$P$1000)</f>
        <v>0</v>
      </c>
      <c r="S219" s="205">
        <f>SUMIF('8'!$A$3:$A$500,'TOTAL FEED'!$J219,'8'!$P$3:$P$1000)</f>
        <v>0</v>
      </c>
      <c r="T219" s="205">
        <f>SUMIF('9'!$A$3:$A$500,'TOTAL FEED'!$J219,'9'!$P$3:$P$1000)</f>
        <v>0</v>
      </c>
      <c r="U219" s="205">
        <f>SUMIF('10'!$A$3:$A$500,'TOTAL FEED'!$J219,'10'!$P$3:$P$1000)</f>
        <v>0</v>
      </c>
      <c r="V219" s="205">
        <f>SUMIF('11'!$A$3:$A$500,'TOTAL FEED'!$J219,'11'!$P$3:$P$1000)</f>
        <v>0</v>
      </c>
      <c r="W219" s="205">
        <f>SUMIF('12'!$A$3:$A$500,'TOTAL FEED'!$J219,'12'!$P$3:$P$1000)</f>
        <v>0</v>
      </c>
      <c r="X219" s="205">
        <f>SUMIF('13'!$A$3:$A$500,'TOTAL FEED'!$J219,'13'!$P$3:$P$1000)</f>
        <v>0</v>
      </c>
      <c r="Y219" s="272">
        <f>SUMIF('14'!$A$3:$A$500,'TOTAL FEED'!$J219,'14'!$P$3:$P$1000)</f>
        <v>0</v>
      </c>
      <c r="Z219" s="205">
        <f>SUMIF('15'!$A$3:$A$500,'TOTAL FEED'!$J219,'15'!$P$3:$P$1000)</f>
        <v>0</v>
      </c>
      <c r="AA219" s="205">
        <f>SUMIF('16'!$A$3:$A$500,'TOTAL FEED'!$J219,'16'!$P$3:$P$1000)</f>
        <v>0</v>
      </c>
      <c r="AB219" s="205">
        <f>SUMIF('17'!$A$3:$A$500,'TOTAL FEED'!$J219,'17'!$P$3:$P$1000)</f>
        <v>0</v>
      </c>
      <c r="AC219" s="205">
        <f>SUMIF('18'!$A$3:$A$500,'TOTAL FEED'!$J219,'18'!$P$3:$P$1000)</f>
        <v>0</v>
      </c>
      <c r="AD219" s="205">
        <f>SUMIF('19'!$A$3:$A$500,'TOTAL FEED'!$J219,'19'!$P$3:$P$1000)</f>
        <v>0</v>
      </c>
      <c r="AE219" s="205">
        <f>SUMIF('20'!$A$3:$A$500,'TOTAL FEED'!$J219,'20'!$P$3:$P$1000)</f>
        <v>0</v>
      </c>
      <c r="AF219" s="205">
        <f>SUMIF('21'!$A$3:$A$500,'TOTAL FEED'!$J219,'21'!$P$3:$P$1000)</f>
        <v>0</v>
      </c>
      <c r="AG219" s="205">
        <f>SUMIF('22'!$A$3:$A$500,'TOTAL FEED'!$J219,'22'!$P$3:$P$1000)</f>
        <v>0</v>
      </c>
      <c r="AH219" s="205">
        <f>SUMIF('23'!$A$3:$A$500,'TOTAL FEED'!$J219,'23'!$P$3:$P$1000)</f>
        <v>0</v>
      </c>
      <c r="AI219" s="205">
        <f>SUMIF('24'!$A$3:$A$500,'TOTAL FEED'!$J219,'24'!$P$3:$P$1000)</f>
        <v>0</v>
      </c>
      <c r="AJ219" s="205">
        <f>SUMIF('25'!$A$3:$A$500,'TOTAL FEED'!$J219,'25'!$P$3:$P$1000)</f>
        <v>0</v>
      </c>
      <c r="AK219" s="205">
        <f>SUMIF('26'!$A$3:$A$500,'TOTAL FEED'!$J219,'26'!$P$3:$P$1000)</f>
        <v>0</v>
      </c>
      <c r="AL219" s="205">
        <f>SUMIF('27'!$A$3:$A$500,'TOTAL FEED'!$J219,'27'!$P$3:$P$1000)</f>
        <v>0</v>
      </c>
      <c r="AM219" s="205">
        <f>SUMIF('28'!$A$3:$A$500,'TOTAL FEED'!$J219,'28'!$P$3:$P$1000)</f>
        <v>0</v>
      </c>
      <c r="AN219" s="205">
        <f>SUMIF('29'!$A$3:$A$500,'TOTAL FEED'!$J219,'29'!$P$3:$P$1000)</f>
        <v>0</v>
      </c>
      <c r="AO219" s="205">
        <f>SUMIF('30'!$A$3:$A$500,'TOTAL FEED'!$J219,'30'!$P$3:$P$1000)</f>
        <v>0</v>
      </c>
      <c r="AP219" s="205">
        <f>SUMIF('31'!$A$3:$A$500,'TOTAL FEED'!$J219,'31'!$P$3:$P$1000)</f>
        <v>0</v>
      </c>
      <c r="AQ219" s="50">
        <f t="shared" si="42"/>
        <v>0</v>
      </c>
      <c r="AS219">
        <v>8</v>
      </c>
      <c r="AT219">
        <f>SUMIF('PHAN LOAI'!$Q$5:$Q$410,K219,'PHAN LOAI'!$D$5:$D$410)</f>
        <v>0</v>
      </c>
      <c r="AU219">
        <f>SUMIF('SAN LUONG'!$AL$4:$AL$311,K219,'SAN LUONG'!$AJ$4:$AJ$311)</f>
        <v>0</v>
      </c>
      <c r="AV219">
        <f t="shared" si="43"/>
        <v>0</v>
      </c>
      <c r="AW219">
        <f>IF(COUNTIF('PHAN LOAI'!C:C, E219) &gt; 0, 1, 0)</f>
        <v>0</v>
      </c>
      <c r="AX219">
        <f>IF(COUNTIF('SAN LUONG'!D:D, E219) &gt; 0, 1, 0)</f>
        <v>1</v>
      </c>
    </row>
    <row r="220" spans="2:50" ht="15.75" x14ac:dyDescent="0.25">
      <c r="B220" s="17">
        <v>8</v>
      </c>
      <c r="C220" s="6">
        <v>8453</v>
      </c>
      <c r="D220" s="6">
        <v>8453</v>
      </c>
      <c r="E220" s="73"/>
      <c r="F220" s="7" t="s">
        <v>13</v>
      </c>
      <c r="G220" s="8">
        <v>25</v>
      </c>
      <c r="H220" s="4">
        <v>8453</v>
      </c>
      <c r="I220" s="9"/>
      <c r="J220" s="15" t="str">
        <f t="shared" si="44"/>
        <v>845325</v>
      </c>
      <c r="K220" s="15" t="str">
        <f t="shared" si="45"/>
        <v>8453</v>
      </c>
      <c r="L220" s="205">
        <f>SUMIF('1'!$A$3:$A$500,'TOTAL FEED'!$J220,'1'!$P$3:$P$1000)</f>
        <v>0</v>
      </c>
      <c r="M220" s="205">
        <f>SUMIF('2'!$A$3:$A$500,'TOTAL FEED'!$J220,'2'!$P$3:$P$1000)</f>
        <v>0</v>
      </c>
      <c r="N220" s="258">
        <f>SUMIF('3'!$A$3:$A$500,'TOTAL FEED'!$J220,'3'!$P$3:$P$1000)</f>
        <v>0</v>
      </c>
      <c r="O220" s="205">
        <f>SUMIF('4'!$A$3:$A$500,'TOTAL FEED'!$J220,'4'!$P$3:$P$1000)</f>
        <v>0</v>
      </c>
      <c r="P220" s="205">
        <f>SUMIF('5'!$A$3:$A$500,'TOTAL FEED'!$J220,'5'!$P$3:$P$1000)</f>
        <v>0</v>
      </c>
      <c r="Q220" s="205">
        <f>SUMIF('6'!$A$3:$A$500,'TOTAL FEED'!$J220,'6'!$P$3:$P$1000)</f>
        <v>0</v>
      </c>
      <c r="R220" s="205">
        <f>SUMIF('7'!$A$3:$A$500,'TOTAL FEED'!$J220,'7'!$P$3:$P$1000)</f>
        <v>0</v>
      </c>
      <c r="S220" s="205">
        <f>SUMIF('8'!$A$3:$A$500,'TOTAL FEED'!$J220,'8'!$P$3:$P$1000)</f>
        <v>0</v>
      </c>
      <c r="T220" s="205">
        <f>SUMIF('9'!$A$3:$A$500,'TOTAL FEED'!$J220,'9'!$P$3:$P$1000)</f>
        <v>0</v>
      </c>
      <c r="U220" s="205">
        <f>SUMIF('10'!$A$3:$A$500,'TOTAL FEED'!$J220,'10'!$P$3:$P$1000)</f>
        <v>0</v>
      </c>
      <c r="V220" s="205">
        <f>SUMIF('11'!$A$3:$A$500,'TOTAL FEED'!$J220,'11'!$P$3:$P$1000)</f>
        <v>0</v>
      </c>
      <c r="W220" s="205">
        <f>SUMIF('12'!$A$3:$A$500,'TOTAL FEED'!$J220,'12'!$P$3:$P$1000)</f>
        <v>0</v>
      </c>
      <c r="X220" s="205">
        <f>SUMIF('13'!$A$3:$A$500,'TOTAL FEED'!$J220,'13'!$P$3:$P$1000)</f>
        <v>0</v>
      </c>
      <c r="Y220" s="272">
        <f>SUMIF('14'!$A$3:$A$500,'TOTAL FEED'!$J220,'14'!$P$3:$P$1000)</f>
        <v>0</v>
      </c>
      <c r="Z220" s="205">
        <f>SUMIF('15'!$A$3:$A$500,'TOTAL FEED'!$J220,'15'!$P$3:$P$1000)</f>
        <v>0</v>
      </c>
      <c r="AA220" s="205">
        <f>SUMIF('16'!$A$3:$A$500,'TOTAL FEED'!$J220,'16'!$P$3:$P$1000)</f>
        <v>0</v>
      </c>
      <c r="AB220" s="205">
        <f>SUMIF('17'!$A$3:$A$500,'TOTAL FEED'!$J220,'17'!$P$3:$P$1000)</f>
        <v>0</v>
      </c>
      <c r="AC220" s="205">
        <f>SUMIF('18'!$A$3:$A$500,'TOTAL FEED'!$J220,'18'!$P$3:$P$1000)</f>
        <v>0</v>
      </c>
      <c r="AD220" s="205">
        <f>SUMIF('19'!$A$3:$A$500,'TOTAL FEED'!$J220,'19'!$P$3:$P$1000)</f>
        <v>0</v>
      </c>
      <c r="AE220" s="205">
        <f>SUMIF('20'!$A$3:$A$500,'TOTAL FEED'!$J220,'20'!$P$3:$P$1000)</f>
        <v>0</v>
      </c>
      <c r="AF220" s="205">
        <f>SUMIF('21'!$A$3:$A$500,'TOTAL FEED'!$J220,'21'!$P$3:$P$1000)</f>
        <v>0</v>
      </c>
      <c r="AG220" s="205">
        <f>SUMIF('22'!$A$3:$A$500,'TOTAL FEED'!$J220,'22'!$P$3:$P$1000)</f>
        <v>0</v>
      </c>
      <c r="AH220" s="205">
        <f>SUMIF('23'!$A$3:$A$500,'TOTAL FEED'!$J220,'23'!$P$3:$P$1000)</f>
        <v>0</v>
      </c>
      <c r="AI220" s="205">
        <f>SUMIF('24'!$A$3:$A$500,'TOTAL FEED'!$J220,'24'!$P$3:$P$1000)</f>
        <v>0</v>
      </c>
      <c r="AJ220" s="205">
        <f>SUMIF('25'!$A$3:$A$500,'TOTAL FEED'!$J220,'25'!$P$3:$P$1000)</f>
        <v>0</v>
      </c>
      <c r="AK220" s="205">
        <f>SUMIF('26'!$A$3:$A$500,'TOTAL FEED'!$J220,'26'!$P$3:$P$1000)</f>
        <v>0</v>
      </c>
      <c r="AL220" s="205">
        <f>SUMIF('27'!$A$3:$A$500,'TOTAL FEED'!$J220,'27'!$P$3:$P$1000)</f>
        <v>0</v>
      </c>
      <c r="AM220" s="205">
        <f>SUMIF('28'!$A$3:$A$500,'TOTAL FEED'!$J220,'28'!$P$3:$P$1000)</f>
        <v>0</v>
      </c>
      <c r="AN220" s="205">
        <f>SUMIF('29'!$A$3:$A$500,'TOTAL FEED'!$J220,'29'!$P$3:$P$1000)</f>
        <v>0</v>
      </c>
      <c r="AO220" s="205">
        <f>SUMIF('30'!$A$3:$A$500,'TOTAL FEED'!$J220,'30'!$P$3:$P$1000)</f>
        <v>0</v>
      </c>
      <c r="AP220" s="205">
        <f>SUMIF('31'!$A$3:$A$500,'TOTAL FEED'!$J220,'31'!$P$3:$P$1000)</f>
        <v>0</v>
      </c>
      <c r="AQ220" s="50">
        <f t="shared" ref="AQ220:AQ264" si="91">SUM(L220:AP220)</f>
        <v>0</v>
      </c>
      <c r="AS220">
        <v>8</v>
      </c>
      <c r="AT220">
        <f>SUMIF('PHAN LOAI'!$Q$5:$Q$410,K220,'PHAN LOAI'!$D$5:$D$410)</f>
        <v>0</v>
      </c>
      <c r="AU220">
        <f>SUMIF('SAN LUONG'!$AL$4:$AL$311,K220,'SAN LUONG'!$AJ$4:$AJ$311)</f>
        <v>0</v>
      </c>
      <c r="AV220">
        <f t="shared" si="43"/>
        <v>0</v>
      </c>
      <c r="AW220">
        <f>IF(COUNTIF('PHAN LOAI'!C:C, E220) &gt; 0, 1, 0)</f>
        <v>0</v>
      </c>
      <c r="AX220">
        <f>IF(COUNTIF('SAN LUONG'!D:D, E220) &gt; 0, 1, 0)</f>
        <v>1</v>
      </c>
    </row>
    <row r="221" spans="2:50" ht="15.75" x14ac:dyDescent="0.25">
      <c r="B221" s="17">
        <v>9</v>
      </c>
      <c r="C221" s="6">
        <v>8466</v>
      </c>
      <c r="D221" s="6">
        <v>8466</v>
      </c>
      <c r="E221" s="73"/>
      <c r="F221" s="7" t="s">
        <v>13</v>
      </c>
      <c r="G221" s="8">
        <v>25</v>
      </c>
      <c r="H221" s="4">
        <v>8466</v>
      </c>
      <c r="I221" s="9"/>
      <c r="J221" s="15" t="str">
        <f t="shared" si="44"/>
        <v>846625</v>
      </c>
      <c r="K221" s="15" t="str">
        <f t="shared" si="45"/>
        <v>8466</v>
      </c>
      <c r="L221" s="205">
        <f>SUMIF('1'!$A$3:$A$500,'TOTAL FEED'!$J221,'1'!$P$3:$P$1000)</f>
        <v>0</v>
      </c>
      <c r="M221" s="205">
        <f>SUMIF('2'!$A$3:$A$500,'TOTAL FEED'!$J221,'2'!$P$3:$P$1000)</f>
        <v>0</v>
      </c>
      <c r="N221" s="258">
        <f>SUMIF('3'!$A$3:$A$500,'TOTAL FEED'!$J221,'3'!$P$3:$P$1000)</f>
        <v>0</v>
      </c>
      <c r="O221" s="205">
        <f>SUMIF('4'!$A$3:$A$500,'TOTAL FEED'!$J221,'4'!$P$3:$P$1000)</f>
        <v>0</v>
      </c>
      <c r="P221" s="205">
        <f>SUMIF('5'!$A$3:$A$500,'TOTAL FEED'!$J221,'5'!$P$3:$P$1000)</f>
        <v>0</v>
      </c>
      <c r="Q221" s="205">
        <f>SUMIF('6'!$A$3:$A$500,'TOTAL FEED'!$J221,'6'!$P$3:$P$1000)</f>
        <v>0</v>
      </c>
      <c r="R221" s="205">
        <f>SUMIF('7'!$A$3:$A$500,'TOTAL FEED'!$J221,'7'!$P$3:$P$1000)</f>
        <v>0</v>
      </c>
      <c r="S221" s="205">
        <f>SUMIF('8'!$A$3:$A$500,'TOTAL FEED'!$J221,'8'!$P$3:$P$1000)</f>
        <v>0</v>
      </c>
      <c r="T221" s="205">
        <f>SUMIF('9'!$A$3:$A$500,'TOTAL FEED'!$J221,'9'!$P$3:$P$1000)</f>
        <v>0</v>
      </c>
      <c r="U221" s="205">
        <f>SUMIF('10'!$A$3:$A$500,'TOTAL FEED'!$J221,'10'!$P$3:$P$1000)</f>
        <v>0</v>
      </c>
      <c r="V221" s="205">
        <f>SUMIF('11'!$A$3:$A$500,'TOTAL FEED'!$J221,'11'!$P$3:$P$1000)</f>
        <v>0</v>
      </c>
      <c r="W221" s="205">
        <f>SUMIF('12'!$A$3:$A$500,'TOTAL FEED'!$J221,'12'!$P$3:$P$1000)</f>
        <v>0</v>
      </c>
      <c r="X221" s="205">
        <f>SUMIF('13'!$A$3:$A$500,'TOTAL FEED'!$J221,'13'!$P$3:$P$1000)</f>
        <v>0</v>
      </c>
      <c r="Y221" s="272">
        <f>SUMIF('14'!$A$3:$A$500,'TOTAL FEED'!$J221,'14'!$P$3:$P$1000)</f>
        <v>0</v>
      </c>
      <c r="Z221" s="205">
        <f>SUMIF('15'!$A$3:$A$500,'TOTAL FEED'!$J221,'15'!$P$3:$P$1000)</f>
        <v>0</v>
      </c>
      <c r="AA221" s="205">
        <f>SUMIF('16'!$A$3:$A$500,'TOTAL FEED'!$J221,'16'!$P$3:$P$1000)</f>
        <v>0</v>
      </c>
      <c r="AB221" s="205">
        <f>SUMIF('17'!$A$3:$A$500,'TOTAL FEED'!$J221,'17'!$P$3:$P$1000)</f>
        <v>0</v>
      </c>
      <c r="AC221" s="205">
        <f>SUMIF('18'!$A$3:$A$500,'TOTAL FEED'!$J221,'18'!$P$3:$P$1000)</f>
        <v>0</v>
      </c>
      <c r="AD221" s="205">
        <f>SUMIF('19'!$A$3:$A$500,'TOTAL FEED'!$J221,'19'!$P$3:$P$1000)</f>
        <v>0</v>
      </c>
      <c r="AE221" s="205">
        <f>SUMIF('20'!$A$3:$A$500,'TOTAL FEED'!$J221,'20'!$P$3:$P$1000)</f>
        <v>0</v>
      </c>
      <c r="AF221" s="205">
        <f>SUMIF('21'!$A$3:$A$500,'TOTAL FEED'!$J221,'21'!$P$3:$P$1000)</f>
        <v>0</v>
      </c>
      <c r="AG221" s="205">
        <f>SUMIF('22'!$A$3:$A$500,'TOTAL FEED'!$J221,'22'!$P$3:$P$1000)</f>
        <v>0</v>
      </c>
      <c r="AH221" s="205">
        <f>SUMIF('23'!$A$3:$A$500,'TOTAL FEED'!$J221,'23'!$P$3:$P$1000)</f>
        <v>0</v>
      </c>
      <c r="AI221" s="205">
        <f>SUMIF('24'!$A$3:$A$500,'TOTAL FEED'!$J221,'24'!$P$3:$P$1000)</f>
        <v>0</v>
      </c>
      <c r="AJ221" s="205">
        <f>SUMIF('25'!$A$3:$A$500,'TOTAL FEED'!$J221,'25'!$P$3:$P$1000)</f>
        <v>0</v>
      </c>
      <c r="AK221" s="205">
        <f>SUMIF('26'!$A$3:$A$500,'TOTAL FEED'!$J221,'26'!$P$3:$P$1000)</f>
        <v>0</v>
      </c>
      <c r="AL221" s="205">
        <f>SUMIF('27'!$A$3:$A$500,'TOTAL FEED'!$J221,'27'!$P$3:$P$1000)</f>
        <v>0</v>
      </c>
      <c r="AM221" s="205">
        <f>SUMIF('28'!$A$3:$A$500,'TOTAL FEED'!$J221,'28'!$P$3:$P$1000)</f>
        <v>0</v>
      </c>
      <c r="AN221" s="205">
        <f>SUMIF('29'!$A$3:$A$500,'TOTAL FEED'!$J221,'29'!$P$3:$P$1000)</f>
        <v>0</v>
      </c>
      <c r="AO221" s="205">
        <f>SUMIF('30'!$A$3:$A$500,'TOTAL FEED'!$J221,'30'!$P$3:$P$1000)</f>
        <v>0</v>
      </c>
      <c r="AP221" s="205">
        <f>SUMIF('31'!$A$3:$A$500,'TOTAL FEED'!$J221,'31'!$P$3:$P$1000)</f>
        <v>0</v>
      </c>
      <c r="AQ221" s="50">
        <f t="shared" si="91"/>
        <v>0</v>
      </c>
      <c r="AS221">
        <v>8</v>
      </c>
      <c r="AT221">
        <f>SUMIF('PHAN LOAI'!$Q$5:$Q$410,K221,'PHAN LOAI'!$D$5:$D$410)</f>
        <v>0</v>
      </c>
      <c r="AU221">
        <f>SUMIF('SAN LUONG'!$AL$4:$AL$311,K221,'SAN LUONG'!$AJ$4:$AJ$311)</f>
        <v>0</v>
      </c>
      <c r="AV221">
        <f t="shared" ref="AV221:AV285" si="92">AT221+AU221</f>
        <v>0</v>
      </c>
      <c r="AW221">
        <f>IF(COUNTIF('PHAN LOAI'!C:C, E221) &gt; 0, 1, 0)</f>
        <v>0</v>
      </c>
      <c r="AX221">
        <f>IF(COUNTIF('SAN LUONG'!D:D, E221) &gt; 0, 1, 0)</f>
        <v>1</v>
      </c>
    </row>
    <row r="222" spans="2:50" ht="15.75" x14ac:dyDescent="0.25">
      <c r="B222" s="17">
        <v>10</v>
      </c>
      <c r="C222" s="6">
        <v>8467</v>
      </c>
      <c r="D222" s="6">
        <v>8467</v>
      </c>
      <c r="E222" s="73"/>
      <c r="F222" s="7" t="s">
        <v>13</v>
      </c>
      <c r="G222" s="8">
        <v>25</v>
      </c>
      <c r="H222" s="4">
        <v>8467</v>
      </c>
      <c r="I222" s="9"/>
      <c r="J222" s="15" t="str">
        <f t="shared" ref="J222:J286" si="93">CONCATENATE(H222,I222,G222)</f>
        <v>846725</v>
      </c>
      <c r="K222" s="15" t="str">
        <f t="shared" ref="K222:K286" si="94">CONCATENATE(C222,E222)</f>
        <v>8467</v>
      </c>
      <c r="L222" s="205">
        <f>SUMIF('1'!$A$3:$A$500,'TOTAL FEED'!$J222,'1'!$P$3:$P$1000)</f>
        <v>0</v>
      </c>
      <c r="M222" s="205">
        <f>SUMIF('2'!$A$3:$A$500,'TOTAL FEED'!$J222,'2'!$P$3:$P$1000)</f>
        <v>0</v>
      </c>
      <c r="N222" s="258">
        <f>SUMIF('3'!$A$3:$A$500,'TOTAL FEED'!$J222,'3'!$P$3:$P$1000)</f>
        <v>0</v>
      </c>
      <c r="O222" s="205">
        <f>SUMIF('4'!$A$3:$A$500,'TOTAL FEED'!$J222,'4'!$P$3:$P$1000)</f>
        <v>0</v>
      </c>
      <c r="P222" s="205">
        <f>SUMIF('5'!$A$3:$A$500,'TOTAL FEED'!$J222,'5'!$P$3:$P$1000)</f>
        <v>0</v>
      </c>
      <c r="Q222" s="205">
        <f>SUMIF('6'!$A$3:$A$500,'TOTAL FEED'!$J222,'6'!$P$3:$P$1000)</f>
        <v>0</v>
      </c>
      <c r="R222" s="205">
        <f>SUMIF('7'!$A$3:$A$500,'TOTAL FEED'!$J222,'7'!$P$3:$P$1000)</f>
        <v>0</v>
      </c>
      <c r="S222" s="205">
        <f>SUMIF('8'!$A$3:$A$500,'TOTAL FEED'!$J222,'8'!$P$3:$P$1000)</f>
        <v>0</v>
      </c>
      <c r="T222" s="205">
        <f>SUMIF('9'!$A$3:$A$500,'TOTAL FEED'!$J222,'9'!$P$3:$P$1000)</f>
        <v>0</v>
      </c>
      <c r="U222" s="205">
        <f>SUMIF('10'!$A$3:$A$500,'TOTAL FEED'!$J222,'10'!$P$3:$P$1000)</f>
        <v>0</v>
      </c>
      <c r="V222" s="205">
        <f>SUMIF('11'!$A$3:$A$500,'TOTAL FEED'!$J222,'11'!$P$3:$P$1000)</f>
        <v>0</v>
      </c>
      <c r="W222" s="205">
        <f>SUMIF('12'!$A$3:$A$500,'TOTAL FEED'!$J222,'12'!$P$3:$P$1000)</f>
        <v>0</v>
      </c>
      <c r="X222" s="205">
        <f>SUMIF('13'!$A$3:$A$500,'TOTAL FEED'!$J222,'13'!$P$3:$P$1000)</f>
        <v>0</v>
      </c>
      <c r="Y222" s="272">
        <f>SUMIF('14'!$A$3:$A$500,'TOTAL FEED'!$J222,'14'!$P$3:$P$1000)</f>
        <v>0</v>
      </c>
      <c r="Z222" s="205">
        <f>SUMIF('15'!$A$3:$A$500,'TOTAL FEED'!$J222,'15'!$P$3:$P$1000)</f>
        <v>0</v>
      </c>
      <c r="AA222" s="205">
        <f>SUMIF('16'!$A$3:$A$500,'TOTAL FEED'!$J222,'16'!$P$3:$P$1000)</f>
        <v>0</v>
      </c>
      <c r="AB222" s="205">
        <f>SUMIF('17'!$A$3:$A$500,'TOTAL FEED'!$J222,'17'!$P$3:$P$1000)</f>
        <v>0</v>
      </c>
      <c r="AC222" s="205">
        <f>SUMIF('18'!$A$3:$A$500,'TOTAL FEED'!$J222,'18'!$P$3:$P$1000)</f>
        <v>0</v>
      </c>
      <c r="AD222" s="205">
        <f>SUMIF('19'!$A$3:$A$500,'TOTAL FEED'!$J222,'19'!$P$3:$P$1000)</f>
        <v>0</v>
      </c>
      <c r="AE222" s="205">
        <f>SUMIF('20'!$A$3:$A$500,'TOTAL FEED'!$J222,'20'!$P$3:$P$1000)</f>
        <v>0</v>
      </c>
      <c r="AF222" s="205">
        <f>SUMIF('21'!$A$3:$A$500,'TOTAL FEED'!$J222,'21'!$P$3:$P$1000)</f>
        <v>0</v>
      </c>
      <c r="AG222" s="205">
        <f>SUMIF('22'!$A$3:$A$500,'TOTAL FEED'!$J222,'22'!$P$3:$P$1000)</f>
        <v>0</v>
      </c>
      <c r="AH222" s="205">
        <f>SUMIF('23'!$A$3:$A$500,'TOTAL FEED'!$J222,'23'!$P$3:$P$1000)</f>
        <v>0</v>
      </c>
      <c r="AI222" s="205">
        <f>SUMIF('24'!$A$3:$A$500,'TOTAL FEED'!$J222,'24'!$P$3:$P$1000)</f>
        <v>0</v>
      </c>
      <c r="AJ222" s="205">
        <f>SUMIF('25'!$A$3:$A$500,'TOTAL FEED'!$J222,'25'!$P$3:$P$1000)</f>
        <v>0</v>
      </c>
      <c r="AK222" s="205">
        <f>SUMIF('26'!$A$3:$A$500,'TOTAL FEED'!$J222,'26'!$P$3:$P$1000)</f>
        <v>0</v>
      </c>
      <c r="AL222" s="205">
        <f>SUMIF('27'!$A$3:$A$500,'TOTAL FEED'!$J222,'27'!$P$3:$P$1000)</f>
        <v>0</v>
      </c>
      <c r="AM222" s="205">
        <f>SUMIF('28'!$A$3:$A$500,'TOTAL FEED'!$J222,'28'!$P$3:$P$1000)</f>
        <v>0</v>
      </c>
      <c r="AN222" s="205">
        <f>SUMIF('29'!$A$3:$A$500,'TOTAL FEED'!$J222,'29'!$P$3:$P$1000)</f>
        <v>0</v>
      </c>
      <c r="AO222" s="205">
        <f>SUMIF('30'!$A$3:$A$500,'TOTAL FEED'!$J222,'30'!$P$3:$P$1000)</f>
        <v>0</v>
      </c>
      <c r="AP222" s="205">
        <f>SUMIF('31'!$A$3:$A$500,'TOTAL FEED'!$J222,'31'!$P$3:$P$1000)</f>
        <v>0</v>
      </c>
      <c r="AQ222" s="50">
        <f t="shared" si="91"/>
        <v>0</v>
      </c>
      <c r="AS222">
        <v>8</v>
      </c>
      <c r="AT222">
        <f>SUMIF('PHAN LOAI'!$Q$5:$Q$410,K222,'PHAN LOAI'!$D$5:$D$410)</f>
        <v>0</v>
      </c>
      <c r="AU222">
        <f>SUMIF('SAN LUONG'!$AL$4:$AL$311,K222,'SAN LUONG'!$AJ$4:$AJ$311)</f>
        <v>0</v>
      </c>
      <c r="AV222">
        <f t="shared" si="92"/>
        <v>0</v>
      </c>
      <c r="AW222">
        <f>IF(COUNTIF('PHAN LOAI'!C:C, E222) &gt; 0, 1, 0)</f>
        <v>0</v>
      </c>
      <c r="AX222">
        <f>IF(COUNTIF('SAN LUONG'!D:D, E222) &gt; 0, 1, 0)</f>
        <v>1</v>
      </c>
    </row>
    <row r="223" spans="2:50" ht="15.75" x14ac:dyDescent="0.25">
      <c r="B223" s="17">
        <v>11</v>
      </c>
      <c r="C223" s="6" t="s">
        <v>76</v>
      </c>
      <c r="D223" s="6" t="s">
        <v>76</v>
      </c>
      <c r="E223" s="73"/>
      <c r="F223" s="7" t="s">
        <v>13</v>
      </c>
      <c r="G223" s="8">
        <v>25</v>
      </c>
      <c r="H223" s="4" t="s">
        <v>76</v>
      </c>
      <c r="I223" s="9"/>
      <c r="J223" s="15" t="str">
        <f t="shared" si="93"/>
        <v>8485S25</v>
      </c>
      <c r="K223" s="15" t="str">
        <f t="shared" si="94"/>
        <v>8485S</v>
      </c>
      <c r="L223" s="205">
        <f>SUMIF('1'!$A$3:$A$500,'TOTAL FEED'!$J223,'1'!$P$3:$P$1000)</f>
        <v>0</v>
      </c>
      <c r="M223" s="205">
        <f>SUMIF('2'!$A$3:$A$500,'TOTAL FEED'!$J223,'2'!$P$3:$P$1000)</f>
        <v>0</v>
      </c>
      <c r="N223" s="258">
        <f>SUMIF('3'!$A$3:$A$500,'TOTAL FEED'!$J223,'3'!$P$3:$P$1000)</f>
        <v>0</v>
      </c>
      <c r="O223" s="205">
        <f>SUMIF('4'!$A$3:$A$500,'TOTAL FEED'!$J223,'4'!$P$3:$P$1000)</f>
        <v>0</v>
      </c>
      <c r="P223" s="205">
        <f>SUMIF('5'!$A$3:$A$500,'TOTAL FEED'!$J223,'5'!$P$3:$P$1000)</f>
        <v>0</v>
      </c>
      <c r="Q223" s="205">
        <f>SUMIF('6'!$A$3:$A$500,'TOTAL FEED'!$J223,'6'!$P$3:$P$1000)</f>
        <v>0</v>
      </c>
      <c r="R223" s="205">
        <f>SUMIF('7'!$A$3:$A$500,'TOTAL FEED'!$J223,'7'!$P$3:$P$1000)</f>
        <v>0</v>
      </c>
      <c r="S223" s="205">
        <f>SUMIF('8'!$A$3:$A$500,'TOTAL FEED'!$J223,'8'!$P$3:$P$1000)</f>
        <v>0</v>
      </c>
      <c r="T223" s="205">
        <f>SUMIF('9'!$A$3:$A$500,'TOTAL FEED'!$J223,'9'!$P$3:$P$1000)</f>
        <v>0</v>
      </c>
      <c r="U223" s="205">
        <f>SUMIF('10'!$A$3:$A$500,'TOTAL FEED'!$J223,'10'!$P$3:$P$1000)</f>
        <v>0</v>
      </c>
      <c r="V223" s="205">
        <f>SUMIF('11'!$A$3:$A$500,'TOTAL FEED'!$J223,'11'!$P$3:$P$1000)</f>
        <v>0</v>
      </c>
      <c r="W223" s="205">
        <f>SUMIF('12'!$A$3:$A$500,'TOTAL FEED'!$J223,'12'!$P$3:$P$1000)</f>
        <v>0</v>
      </c>
      <c r="X223" s="205">
        <f>SUMIF('13'!$A$3:$A$500,'TOTAL FEED'!$J223,'13'!$P$3:$P$1000)</f>
        <v>0</v>
      </c>
      <c r="Y223" s="272">
        <f>SUMIF('14'!$A$3:$A$500,'TOTAL FEED'!$J223,'14'!$P$3:$P$1000)</f>
        <v>0</v>
      </c>
      <c r="Z223" s="205">
        <f>SUMIF('15'!$A$3:$A$500,'TOTAL FEED'!$J223,'15'!$P$3:$P$1000)</f>
        <v>0</v>
      </c>
      <c r="AA223" s="205">
        <f>SUMIF('16'!$A$3:$A$500,'TOTAL FEED'!$J223,'16'!$P$3:$P$1000)</f>
        <v>0</v>
      </c>
      <c r="AB223" s="205">
        <f>SUMIF('17'!$A$3:$A$500,'TOTAL FEED'!$J223,'17'!$P$3:$P$1000)</f>
        <v>0</v>
      </c>
      <c r="AC223" s="205">
        <f>SUMIF('18'!$A$3:$A$500,'TOTAL FEED'!$J223,'18'!$P$3:$P$1000)</f>
        <v>0</v>
      </c>
      <c r="AD223" s="205">
        <f>SUMIF('19'!$A$3:$A$500,'TOTAL FEED'!$J223,'19'!$P$3:$P$1000)</f>
        <v>0</v>
      </c>
      <c r="AE223" s="205">
        <f>SUMIF('20'!$A$3:$A$500,'TOTAL FEED'!$J223,'20'!$P$3:$P$1000)</f>
        <v>0</v>
      </c>
      <c r="AF223" s="205">
        <f>SUMIF('21'!$A$3:$A$500,'TOTAL FEED'!$J223,'21'!$P$3:$P$1000)</f>
        <v>0</v>
      </c>
      <c r="AG223" s="205">
        <f>SUMIF('22'!$A$3:$A$500,'TOTAL FEED'!$J223,'22'!$P$3:$P$1000)</f>
        <v>0</v>
      </c>
      <c r="AH223" s="205">
        <f>SUMIF('23'!$A$3:$A$500,'TOTAL FEED'!$J223,'23'!$P$3:$P$1000)</f>
        <v>0</v>
      </c>
      <c r="AI223" s="205">
        <f>SUMIF('24'!$A$3:$A$500,'TOTAL FEED'!$J223,'24'!$P$3:$P$1000)</f>
        <v>0</v>
      </c>
      <c r="AJ223" s="205">
        <f>SUMIF('25'!$A$3:$A$500,'TOTAL FEED'!$J223,'25'!$P$3:$P$1000)</f>
        <v>0</v>
      </c>
      <c r="AK223" s="205">
        <f>SUMIF('26'!$A$3:$A$500,'TOTAL FEED'!$J223,'26'!$P$3:$P$1000)</f>
        <v>0</v>
      </c>
      <c r="AL223" s="205">
        <f>SUMIF('27'!$A$3:$A$500,'TOTAL FEED'!$J223,'27'!$P$3:$P$1000)</f>
        <v>0</v>
      </c>
      <c r="AM223" s="205">
        <f>SUMIF('28'!$A$3:$A$500,'TOTAL FEED'!$J223,'28'!$P$3:$P$1000)</f>
        <v>0</v>
      </c>
      <c r="AN223" s="205">
        <f>SUMIF('29'!$A$3:$A$500,'TOTAL FEED'!$J223,'29'!$P$3:$P$1000)</f>
        <v>0</v>
      </c>
      <c r="AO223" s="205">
        <f>SUMIF('30'!$A$3:$A$500,'TOTAL FEED'!$J223,'30'!$P$3:$P$1000)</f>
        <v>0</v>
      </c>
      <c r="AP223" s="205">
        <f>SUMIF('31'!$A$3:$A$500,'TOTAL FEED'!$J223,'31'!$P$3:$P$1000)</f>
        <v>0</v>
      </c>
      <c r="AQ223" s="50">
        <f t="shared" si="91"/>
        <v>0</v>
      </c>
      <c r="AS223">
        <v>8</v>
      </c>
      <c r="AT223">
        <f>SUMIF('PHAN LOAI'!$Q$5:$Q$410,K223,'PHAN LOAI'!$D$5:$D$410)</f>
        <v>0</v>
      </c>
      <c r="AU223">
        <f>SUMIF('SAN LUONG'!$AL$4:$AL$311,K223,'SAN LUONG'!$AJ$4:$AJ$311)</f>
        <v>0</v>
      </c>
      <c r="AV223">
        <f t="shared" si="92"/>
        <v>0</v>
      </c>
      <c r="AW223">
        <f>IF(COUNTIF('PHAN LOAI'!C:C, E223) &gt; 0, 1, 0)</f>
        <v>0</v>
      </c>
      <c r="AX223">
        <f>IF(COUNTIF('SAN LUONG'!D:D, E223) &gt; 0, 1, 0)</f>
        <v>1</v>
      </c>
    </row>
    <row r="224" spans="2:50" s="147" customFormat="1" ht="15.75" x14ac:dyDescent="0.25">
      <c r="B224" s="148">
        <v>12</v>
      </c>
      <c r="C224" s="150">
        <v>8610</v>
      </c>
      <c r="D224" s="150">
        <v>8610</v>
      </c>
      <c r="E224" s="140">
        <v>112001</v>
      </c>
      <c r="F224" s="141" t="s">
        <v>20</v>
      </c>
      <c r="G224" s="151">
        <v>25</v>
      </c>
      <c r="H224" s="143">
        <v>8610</v>
      </c>
      <c r="I224" s="144"/>
      <c r="J224" s="15" t="str">
        <f t="shared" si="93"/>
        <v>861025</v>
      </c>
      <c r="K224" s="15" t="str">
        <f t="shared" si="94"/>
        <v>8610112001</v>
      </c>
      <c r="L224" s="205">
        <f>SUMIF('1'!$A$3:$A$500,'TOTAL FEED'!$J224,'1'!$P$3:$P$1000)</f>
        <v>0</v>
      </c>
      <c r="M224" s="205">
        <f>SUMIF('2'!$A$3:$A$500,'TOTAL FEED'!$J224,'2'!$P$3:$P$1000)</f>
        <v>0</v>
      </c>
      <c r="N224" s="258">
        <f>SUMIF('3'!$A$3:$A$500,'TOTAL FEED'!$J224,'3'!$P$3:$P$1000)</f>
        <v>0</v>
      </c>
      <c r="O224" s="205">
        <f>SUMIF('4'!$A$3:$A$500,'TOTAL FEED'!$J224,'4'!$P$3:$P$1000)</f>
        <v>0</v>
      </c>
      <c r="P224" s="205">
        <f>SUMIF('5'!$A$3:$A$500,'TOTAL FEED'!$J224,'5'!$P$3:$P$1000)</f>
        <v>0</v>
      </c>
      <c r="Q224" s="205">
        <f>SUMIF('6'!$A$3:$A$500,'TOTAL FEED'!$J224,'6'!$P$3:$P$1000)</f>
        <v>0</v>
      </c>
      <c r="R224" s="205">
        <f>SUMIF('7'!$A$3:$A$500,'TOTAL FEED'!$J224,'7'!$P$3:$P$1000)</f>
        <v>0</v>
      </c>
      <c r="S224" s="205">
        <f>SUMIF('8'!$A$3:$A$500,'TOTAL FEED'!$J224,'8'!$P$3:$P$1000)</f>
        <v>0</v>
      </c>
      <c r="T224" s="205">
        <f>SUMIF('9'!$A$3:$A$500,'TOTAL FEED'!$J224,'9'!$P$3:$P$1000)</f>
        <v>0</v>
      </c>
      <c r="U224" s="205">
        <f>SUMIF('10'!$A$3:$A$500,'TOTAL FEED'!$J224,'10'!$P$3:$P$1000)</f>
        <v>0</v>
      </c>
      <c r="V224" s="205">
        <f>SUMIF('11'!$A$3:$A$500,'TOTAL FEED'!$J224,'11'!$P$3:$P$1000)</f>
        <v>0</v>
      </c>
      <c r="W224" s="205">
        <f>SUMIF('12'!$A$3:$A$500,'TOTAL FEED'!$J224,'12'!$P$3:$P$1000)</f>
        <v>0</v>
      </c>
      <c r="X224" s="205">
        <f>SUMIF('13'!$A$3:$A$500,'TOTAL FEED'!$J224,'13'!$P$3:$P$1000)</f>
        <v>0</v>
      </c>
      <c r="Y224" s="272">
        <f>SUMIF('14'!$A$3:$A$500,'TOTAL FEED'!$J224,'14'!$P$3:$P$1000)</f>
        <v>0</v>
      </c>
      <c r="Z224" s="205">
        <f>SUMIF('15'!$A$3:$A$500,'TOTAL FEED'!$J224,'15'!$P$3:$P$1000)</f>
        <v>0</v>
      </c>
      <c r="AA224" s="205">
        <f>SUMIF('16'!$A$3:$A$500,'TOTAL FEED'!$J224,'16'!$P$3:$P$1000)</f>
        <v>0</v>
      </c>
      <c r="AB224" s="205">
        <f>SUMIF('17'!$A$3:$A$500,'TOTAL FEED'!$J224,'17'!$P$3:$P$1000)</f>
        <v>0</v>
      </c>
      <c r="AC224" s="205">
        <f>SUMIF('18'!$A$3:$A$500,'TOTAL FEED'!$J224,'18'!$P$3:$P$1000)</f>
        <v>0</v>
      </c>
      <c r="AD224" s="205">
        <f>SUMIF('19'!$A$3:$A$500,'TOTAL FEED'!$J224,'19'!$P$3:$P$1000)</f>
        <v>0</v>
      </c>
      <c r="AE224" s="205">
        <f>SUMIF('20'!$A$3:$A$500,'TOTAL FEED'!$J224,'20'!$P$3:$P$1000)</f>
        <v>0</v>
      </c>
      <c r="AF224" s="205">
        <f>SUMIF('21'!$A$3:$A$500,'TOTAL FEED'!$J224,'21'!$P$3:$P$1000)</f>
        <v>0</v>
      </c>
      <c r="AG224" s="205">
        <f>SUMIF('22'!$A$3:$A$500,'TOTAL FEED'!$J224,'22'!$P$3:$P$1000)</f>
        <v>0</v>
      </c>
      <c r="AH224" s="205">
        <f>SUMIF('23'!$A$3:$A$500,'TOTAL FEED'!$J224,'23'!$P$3:$P$1000)</f>
        <v>0</v>
      </c>
      <c r="AI224" s="205">
        <f>SUMIF('24'!$A$3:$A$500,'TOTAL FEED'!$J224,'24'!$P$3:$P$1000)</f>
        <v>0</v>
      </c>
      <c r="AJ224" s="205">
        <f>SUMIF('25'!$A$3:$A$500,'TOTAL FEED'!$J224,'25'!$P$3:$P$1000)</f>
        <v>0</v>
      </c>
      <c r="AK224" s="205">
        <f>SUMIF('26'!$A$3:$A$500,'TOTAL FEED'!$J224,'26'!$P$3:$P$1000)</f>
        <v>0</v>
      </c>
      <c r="AL224" s="205">
        <f>SUMIF('27'!$A$3:$A$500,'TOTAL FEED'!$J224,'27'!$P$3:$P$1000)</f>
        <v>0</v>
      </c>
      <c r="AM224" s="205">
        <f>SUMIF('28'!$A$3:$A$500,'TOTAL FEED'!$J224,'28'!$P$3:$P$1000)</f>
        <v>0</v>
      </c>
      <c r="AN224" s="205">
        <f>SUMIF('29'!$A$3:$A$500,'TOTAL FEED'!$J224,'29'!$P$3:$P$1000)</f>
        <v>0</v>
      </c>
      <c r="AO224" s="205">
        <f>SUMIF('30'!$A$3:$A$500,'TOTAL FEED'!$J224,'30'!$P$3:$P$1000)</f>
        <v>0</v>
      </c>
      <c r="AP224" s="205">
        <f>SUMIF('31'!$A$3:$A$500,'TOTAL FEED'!$J224,'31'!$P$3:$P$1000)</f>
        <v>0</v>
      </c>
      <c r="AQ224" s="146">
        <f t="shared" si="91"/>
        <v>0</v>
      </c>
      <c r="AR224"/>
      <c r="AS224">
        <v>8</v>
      </c>
      <c r="AT224">
        <f>SUMIF('PHAN LOAI'!$Q$5:$Q$410,K224,'PHAN LOAI'!$D$5:$D$410)</f>
        <v>0</v>
      </c>
      <c r="AU224">
        <f>SUMIF('SAN LUONG'!$AL$4:$AL$311,K224,'SAN LUONG'!$AJ$4:$AJ$311)</f>
        <v>0</v>
      </c>
      <c r="AV224">
        <f t="shared" si="92"/>
        <v>0</v>
      </c>
      <c r="AW224">
        <f>IF(COUNTIF('PHAN LOAI'!C:C, E224) &gt; 0, 1, 0)</f>
        <v>1</v>
      </c>
      <c r="AX224">
        <f>IF(COUNTIF('SAN LUONG'!D:D, E224) &gt; 0, 1, 0)</f>
        <v>1</v>
      </c>
    </row>
    <row r="225" spans="2:50" ht="15.75" x14ac:dyDescent="0.25">
      <c r="B225" s="17">
        <v>13</v>
      </c>
      <c r="C225" s="19" t="s">
        <v>77</v>
      </c>
      <c r="D225" s="19" t="s">
        <v>77</v>
      </c>
      <c r="E225" s="73"/>
      <c r="F225" s="7">
        <v>3.5</v>
      </c>
      <c r="G225" s="22">
        <v>25</v>
      </c>
      <c r="H225" s="4" t="s">
        <v>77</v>
      </c>
      <c r="I225" s="9"/>
      <c r="J225" s="15" t="str">
        <f t="shared" si="93"/>
        <v>8610L25</v>
      </c>
      <c r="K225" s="15" t="str">
        <f t="shared" si="94"/>
        <v>8610L</v>
      </c>
      <c r="L225" s="205">
        <f>SUMIF('1'!$A$3:$A$500,'TOTAL FEED'!$J225,'1'!$P$3:$P$1000)</f>
        <v>0</v>
      </c>
      <c r="M225" s="205">
        <f>SUMIF('2'!$A$3:$A$500,'TOTAL FEED'!$J225,'2'!$P$3:$P$1000)</f>
        <v>0</v>
      </c>
      <c r="N225" s="258">
        <f>SUMIF('3'!$A$3:$A$500,'TOTAL FEED'!$J225,'3'!$P$3:$P$1000)</f>
        <v>0</v>
      </c>
      <c r="O225" s="205">
        <f>SUMIF('4'!$A$3:$A$500,'TOTAL FEED'!$J225,'4'!$P$3:$P$1000)</f>
        <v>0</v>
      </c>
      <c r="P225" s="205">
        <f>SUMIF('5'!$A$3:$A$500,'TOTAL FEED'!$J225,'5'!$P$3:$P$1000)</f>
        <v>0</v>
      </c>
      <c r="Q225" s="205">
        <f>SUMIF('6'!$A$3:$A$500,'TOTAL FEED'!$J225,'6'!$P$3:$P$1000)</f>
        <v>0</v>
      </c>
      <c r="R225" s="205">
        <f>SUMIF('7'!$A$3:$A$500,'TOTAL FEED'!$J225,'7'!$P$3:$P$1000)</f>
        <v>0</v>
      </c>
      <c r="S225" s="205">
        <f>SUMIF('8'!$A$3:$A$500,'TOTAL FEED'!$J225,'8'!$P$3:$P$1000)</f>
        <v>0</v>
      </c>
      <c r="T225" s="205">
        <f>SUMIF('9'!$A$3:$A$500,'TOTAL FEED'!$J225,'9'!$P$3:$P$1000)</f>
        <v>0</v>
      </c>
      <c r="U225" s="205">
        <f>SUMIF('10'!$A$3:$A$500,'TOTAL FEED'!$J225,'10'!$P$3:$P$1000)</f>
        <v>0</v>
      </c>
      <c r="V225" s="205">
        <f>SUMIF('11'!$A$3:$A$500,'TOTAL FEED'!$J225,'11'!$P$3:$P$1000)</f>
        <v>0</v>
      </c>
      <c r="W225" s="205">
        <f>SUMIF('12'!$A$3:$A$500,'TOTAL FEED'!$J225,'12'!$P$3:$P$1000)</f>
        <v>0</v>
      </c>
      <c r="X225" s="205">
        <f>SUMIF('13'!$A$3:$A$500,'TOTAL FEED'!$J225,'13'!$P$3:$P$1000)</f>
        <v>0</v>
      </c>
      <c r="Y225" s="272">
        <f>SUMIF('14'!$A$3:$A$500,'TOTAL FEED'!$J225,'14'!$P$3:$P$1000)</f>
        <v>0</v>
      </c>
      <c r="Z225" s="205">
        <f>SUMIF('15'!$A$3:$A$500,'TOTAL FEED'!$J225,'15'!$P$3:$P$1000)</f>
        <v>0</v>
      </c>
      <c r="AA225" s="205">
        <f>SUMIF('16'!$A$3:$A$500,'TOTAL FEED'!$J225,'16'!$P$3:$P$1000)</f>
        <v>0</v>
      </c>
      <c r="AB225" s="205">
        <f>SUMIF('17'!$A$3:$A$500,'TOTAL FEED'!$J225,'17'!$P$3:$P$1000)</f>
        <v>0</v>
      </c>
      <c r="AC225" s="205">
        <f>SUMIF('18'!$A$3:$A$500,'TOTAL FEED'!$J225,'18'!$P$3:$P$1000)</f>
        <v>0</v>
      </c>
      <c r="AD225" s="205">
        <f>SUMIF('19'!$A$3:$A$500,'TOTAL FEED'!$J225,'19'!$P$3:$P$1000)</f>
        <v>0</v>
      </c>
      <c r="AE225" s="205">
        <f>SUMIF('20'!$A$3:$A$500,'TOTAL FEED'!$J225,'20'!$P$3:$P$1000)</f>
        <v>0</v>
      </c>
      <c r="AF225" s="205">
        <f>SUMIF('21'!$A$3:$A$500,'TOTAL FEED'!$J225,'21'!$P$3:$P$1000)</f>
        <v>0</v>
      </c>
      <c r="AG225" s="205">
        <f>SUMIF('22'!$A$3:$A$500,'TOTAL FEED'!$J225,'22'!$P$3:$P$1000)</f>
        <v>0</v>
      </c>
      <c r="AH225" s="205">
        <f>SUMIF('23'!$A$3:$A$500,'TOTAL FEED'!$J225,'23'!$P$3:$P$1000)</f>
        <v>0</v>
      </c>
      <c r="AI225" s="205">
        <f>SUMIF('24'!$A$3:$A$500,'TOTAL FEED'!$J225,'24'!$P$3:$P$1000)</f>
        <v>0</v>
      </c>
      <c r="AJ225" s="205">
        <f>SUMIF('25'!$A$3:$A$500,'TOTAL FEED'!$J225,'25'!$P$3:$P$1000)</f>
        <v>0</v>
      </c>
      <c r="AK225" s="205">
        <f>SUMIF('26'!$A$3:$A$500,'TOTAL FEED'!$J225,'26'!$P$3:$P$1000)</f>
        <v>0</v>
      </c>
      <c r="AL225" s="205">
        <f>SUMIF('27'!$A$3:$A$500,'TOTAL FEED'!$J225,'27'!$P$3:$P$1000)</f>
        <v>0</v>
      </c>
      <c r="AM225" s="205">
        <f>SUMIF('28'!$A$3:$A$500,'TOTAL FEED'!$J225,'28'!$P$3:$P$1000)</f>
        <v>0</v>
      </c>
      <c r="AN225" s="205">
        <f>SUMIF('29'!$A$3:$A$500,'TOTAL FEED'!$J225,'29'!$P$3:$P$1000)</f>
        <v>0</v>
      </c>
      <c r="AO225" s="205">
        <f>SUMIF('30'!$A$3:$A$500,'TOTAL FEED'!$J225,'30'!$P$3:$P$1000)</f>
        <v>0</v>
      </c>
      <c r="AP225" s="205">
        <f>SUMIF('31'!$A$3:$A$500,'TOTAL FEED'!$J225,'31'!$P$3:$P$1000)</f>
        <v>0</v>
      </c>
      <c r="AQ225" s="50">
        <f t="shared" si="91"/>
        <v>0</v>
      </c>
      <c r="AS225">
        <v>8</v>
      </c>
      <c r="AT225">
        <f>SUMIF('PHAN LOAI'!$Q$5:$Q$410,K225,'PHAN LOAI'!$D$5:$D$410)</f>
        <v>0</v>
      </c>
      <c r="AU225">
        <f>SUMIF('SAN LUONG'!$AL$4:$AL$311,K225,'SAN LUONG'!$AJ$4:$AJ$311)</f>
        <v>0</v>
      </c>
      <c r="AV225">
        <f t="shared" si="92"/>
        <v>0</v>
      </c>
      <c r="AW225">
        <f>IF(COUNTIF('PHAN LOAI'!C:C, E225) &gt; 0, 1, 0)</f>
        <v>0</v>
      </c>
      <c r="AX225">
        <f>IF(COUNTIF('SAN LUONG'!D:D, E225) &gt; 0, 1, 0)</f>
        <v>1</v>
      </c>
    </row>
    <row r="226" spans="2:50" ht="15.75" x14ac:dyDescent="0.25">
      <c r="B226" s="17">
        <v>14</v>
      </c>
      <c r="C226" s="19">
        <v>8611</v>
      </c>
      <c r="D226" s="19">
        <v>8611</v>
      </c>
      <c r="E226" s="73"/>
      <c r="F226" s="7">
        <v>3.5</v>
      </c>
      <c r="G226" s="22">
        <v>25</v>
      </c>
      <c r="H226" s="4">
        <v>8611</v>
      </c>
      <c r="I226" s="9"/>
      <c r="J226" s="15" t="str">
        <f t="shared" si="93"/>
        <v>861125</v>
      </c>
      <c r="K226" s="15" t="str">
        <f t="shared" si="94"/>
        <v>8611</v>
      </c>
      <c r="L226" s="205">
        <f>SUMIF('1'!$A$3:$A$500,'TOTAL FEED'!$J226,'1'!$P$3:$P$1000)</f>
        <v>0</v>
      </c>
      <c r="M226" s="205">
        <f>SUMIF('2'!$A$3:$A$500,'TOTAL FEED'!$J226,'2'!$P$3:$P$1000)</f>
        <v>0</v>
      </c>
      <c r="N226" s="258">
        <f>SUMIF('3'!$A$3:$A$500,'TOTAL FEED'!$J226,'3'!$P$3:$P$1000)</f>
        <v>0</v>
      </c>
      <c r="O226" s="205">
        <f>SUMIF('4'!$A$3:$A$500,'TOTAL FEED'!$J226,'4'!$P$3:$P$1000)</f>
        <v>0</v>
      </c>
      <c r="P226" s="205">
        <f>SUMIF('5'!$A$3:$A$500,'TOTAL FEED'!$J226,'5'!$P$3:$P$1000)</f>
        <v>0</v>
      </c>
      <c r="Q226" s="205">
        <f>SUMIF('6'!$A$3:$A$500,'TOTAL FEED'!$J226,'6'!$P$3:$P$1000)</f>
        <v>0</v>
      </c>
      <c r="R226" s="205">
        <f>SUMIF('7'!$A$3:$A$500,'TOTAL FEED'!$J226,'7'!$P$3:$P$1000)</f>
        <v>0</v>
      </c>
      <c r="S226" s="205">
        <f>SUMIF('8'!$A$3:$A$500,'TOTAL FEED'!$J226,'8'!$P$3:$P$1000)</f>
        <v>0</v>
      </c>
      <c r="T226" s="205">
        <f>SUMIF('9'!$A$3:$A$500,'TOTAL FEED'!$J226,'9'!$P$3:$P$1000)</f>
        <v>0</v>
      </c>
      <c r="U226" s="205">
        <f>SUMIF('10'!$A$3:$A$500,'TOTAL FEED'!$J226,'10'!$P$3:$P$1000)</f>
        <v>0</v>
      </c>
      <c r="V226" s="205">
        <f>SUMIF('11'!$A$3:$A$500,'TOTAL FEED'!$J226,'11'!$P$3:$P$1000)</f>
        <v>0</v>
      </c>
      <c r="W226" s="205">
        <f>SUMIF('12'!$A$3:$A$500,'TOTAL FEED'!$J226,'12'!$P$3:$P$1000)</f>
        <v>0</v>
      </c>
      <c r="X226" s="205">
        <f>SUMIF('13'!$A$3:$A$500,'TOTAL FEED'!$J226,'13'!$P$3:$P$1000)</f>
        <v>0</v>
      </c>
      <c r="Y226" s="272">
        <f>SUMIF('14'!$A$3:$A$500,'TOTAL FEED'!$J226,'14'!$P$3:$P$1000)</f>
        <v>0</v>
      </c>
      <c r="Z226" s="205">
        <f>SUMIF('15'!$A$3:$A$500,'TOTAL FEED'!$J226,'15'!$P$3:$P$1000)</f>
        <v>0</v>
      </c>
      <c r="AA226" s="205">
        <f>SUMIF('16'!$A$3:$A$500,'TOTAL FEED'!$J226,'16'!$P$3:$P$1000)</f>
        <v>0</v>
      </c>
      <c r="AB226" s="205">
        <f>SUMIF('17'!$A$3:$A$500,'TOTAL FEED'!$J226,'17'!$P$3:$P$1000)</f>
        <v>0</v>
      </c>
      <c r="AC226" s="205">
        <f>SUMIF('18'!$A$3:$A$500,'TOTAL FEED'!$J226,'18'!$P$3:$P$1000)</f>
        <v>0</v>
      </c>
      <c r="AD226" s="205">
        <f>SUMIF('19'!$A$3:$A$500,'TOTAL FEED'!$J226,'19'!$P$3:$P$1000)</f>
        <v>0</v>
      </c>
      <c r="AE226" s="205">
        <f>SUMIF('20'!$A$3:$A$500,'TOTAL FEED'!$J226,'20'!$P$3:$P$1000)</f>
        <v>0</v>
      </c>
      <c r="AF226" s="205">
        <f>SUMIF('21'!$A$3:$A$500,'TOTAL FEED'!$J226,'21'!$P$3:$P$1000)</f>
        <v>0</v>
      </c>
      <c r="AG226" s="205">
        <f>SUMIF('22'!$A$3:$A$500,'TOTAL FEED'!$J226,'22'!$P$3:$P$1000)</f>
        <v>0</v>
      </c>
      <c r="AH226" s="205">
        <f>SUMIF('23'!$A$3:$A$500,'TOTAL FEED'!$J226,'23'!$P$3:$P$1000)</f>
        <v>0</v>
      </c>
      <c r="AI226" s="205">
        <f>SUMIF('24'!$A$3:$A$500,'TOTAL FEED'!$J226,'24'!$P$3:$P$1000)</f>
        <v>0</v>
      </c>
      <c r="AJ226" s="205">
        <f>SUMIF('25'!$A$3:$A$500,'TOTAL FEED'!$J226,'25'!$P$3:$P$1000)</f>
        <v>0</v>
      </c>
      <c r="AK226" s="205">
        <f>SUMIF('26'!$A$3:$A$500,'TOTAL FEED'!$J226,'26'!$P$3:$P$1000)</f>
        <v>0</v>
      </c>
      <c r="AL226" s="205">
        <f>SUMIF('27'!$A$3:$A$500,'TOTAL FEED'!$J226,'27'!$P$3:$P$1000)</f>
        <v>0</v>
      </c>
      <c r="AM226" s="205">
        <f>SUMIF('28'!$A$3:$A$500,'TOTAL FEED'!$J226,'28'!$P$3:$P$1000)</f>
        <v>0</v>
      </c>
      <c r="AN226" s="205">
        <f>SUMIF('29'!$A$3:$A$500,'TOTAL FEED'!$J226,'29'!$P$3:$P$1000)</f>
        <v>0</v>
      </c>
      <c r="AO226" s="205">
        <f>SUMIF('30'!$A$3:$A$500,'TOTAL FEED'!$J226,'30'!$P$3:$P$1000)</f>
        <v>0</v>
      </c>
      <c r="AP226" s="205">
        <f>SUMIF('31'!$A$3:$A$500,'TOTAL FEED'!$J226,'31'!$P$3:$P$1000)</f>
        <v>0</v>
      </c>
      <c r="AQ226" s="50">
        <f t="shared" si="91"/>
        <v>0</v>
      </c>
      <c r="AS226">
        <v>8</v>
      </c>
      <c r="AT226">
        <f>SUMIF('PHAN LOAI'!$Q$5:$Q$410,K226,'PHAN LOAI'!$D$5:$D$410)</f>
        <v>0</v>
      </c>
      <c r="AU226">
        <f>SUMIF('SAN LUONG'!$AL$4:$AL$311,K226,'SAN LUONG'!$AJ$4:$AJ$311)</f>
        <v>0</v>
      </c>
      <c r="AV226">
        <f t="shared" si="92"/>
        <v>0</v>
      </c>
      <c r="AW226">
        <f>IF(COUNTIF('PHAN LOAI'!C:C, E226) &gt; 0, 1, 0)</f>
        <v>0</v>
      </c>
      <c r="AX226">
        <f>IF(COUNTIF('SAN LUONG'!D:D, E226) &gt; 0, 1, 0)</f>
        <v>1</v>
      </c>
    </row>
    <row r="227" spans="2:50" ht="15.75" x14ac:dyDescent="0.25">
      <c r="B227" s="17">
        <v>15</v>
      </c>
      <c r="C227" s="19" t="s">
        <v>78</v>
      </c>
      <c r="D227" s="19" t="s">
        <v>78</v>
      </c>
      <c r="E227" s="73"/>
      <c r="F227" s="7">
        <v>2.5</v>
      </c>
      <c r="G227" s="22">
        <v>25</v>
      </c>
      <c r="H227" s="4" t="s">
        <v>78</v>
      </c>
      <c r="I227" s="9"/>
      <c r="J227" s="15" t="str">
        <f t="shared" si="93"/>
        <v>8611L25</v>
      </c>
      <c r="K227" s="15" t="str">
        <f t="shared" si="94"/>
        <v>8611L</v>
      </c>
      <c r="L227" s="205">
        <f>SUMIF('1'!$A$3:$A$500,'TOTAL FEED'!$J227,'1'!$P$3:$P$1000)</f>
        <v>0</v>
      </c>
      <c r="M227" s="205">
        <f>SUMIF('2'!$A$3:$A$500,'TOTAL FEED'!$J227,'2'!$P$3:$P$1000)</f>
        <v>0</v>
      </c>
      <c r="N227" s="258">
        <f>SUMIF('3'!$A$3:$A$500,'TOTAL FEED'!$J227,'3'!$P$3:$P$1000)</f>
        <v>0</v>
      </c>
      <c r="O227" s="205">
        <f>SUMIF('4'!$A$3:$A$500,'TOTAL FEED'!$J227,'4'!$P$3:$P$1000)</f>
        <v>0</v>
      </c>
      <c r="P227" s="205">
        <f>SUMIF('5'!$A$3:$A$500,'TOTAL FEED'!$J227,'5'!$P$3:$P$1000)</f>
        <v>0</v>
      </c>
      <c r="Q227" s="205">
        <f>SUMIF('6'!$A$3:$A$500,'TOTAL FEED'!$J227,'6'!$P$3:$P$1000)</f>
        <v>0</v>
      </c>
      <c r="R227" s="205">
        <f>SUMIF('7'!$A$3:$A$500,'TOTAL FEED'!$J227,'7'!$P$3:$P$1000)</f>
        <v>0</v>
      </c>
      <c r="S227" s="205">
        <f>SUMIF('8'!$A$3:$A$500,'TOTAL FEED'!$J227,'8'!$P$3:$P$1000)</f>
        <v>0</v>
      </c>
      <c r="T227" s="205">
        <f>SUMIF('9'!$A$3:$A$500,'TOTAL FEED'!$J227,'9'!$P$3:$P$1000)</f>
        <v>0</v>
      </c>
      <c r="U227" s="205">
        <f>SUMIF('10'!$A$3:$A$500,'TOTAL FEED'!$J227,'10'!$P$3:$P$1000)</f>
        <v>0</v>
      </c>
      <c r="V227" s="205">
        <f>SUMIF('11'!$A$3:$A$500,'TOTAL FEED'!$J227,'11'!$P$3:$P$1000)</f>
        <v>0</v>
      </c>
      <c r="W227" s="205">
        <f>SUMIF('12'!$A$3:$A$500,'TOTAL FEED'!$J227,'12'!$P$3:$P$1000)</f>
        <v>0</v>
      </c>
      <c r="X227" s="205">
        <f>SUMIF('13'!$A$3:$A$500,'TOTAL FEED'!$J227,'13'!$P$3:$P$1000)</f>
        <v>0</v>
      </c>
      <c r="Y227" s="272">
        <f>SUMIF('14'!$A$3:$A$500,'TOTAL FEED'!$J227,'14'!$P$3:$P$1000)</f>
        <v>0</v>
      </c>
      <c r="Z227" s="205">
        <f>SUMIF('15'!$A$3:$A$500,'TOTAL FEED'!$J227,'15'!$P$3:$P$1000)</f>
        <v>0</v>
      </c>
      <c r="AA227" s="205">
        <f>SUMIF('16'!$A$3:$A$500,'TOTAL FEED'!$J227,'16'!$P$3:$P$1000)</f>
        <v>0</v>
      </c>
      <c r="AB227" s="205">
        <f>SUMIF('17'!$A$3:$A$500,'TOTAL FEED'!$J227,'17'!$P$3:$P$1000)</f>
        <v>0</v>
      </c>
      <c r="AC227" s="205">
        <f>SUMIF('18'!$A$3:$A$500,'TOTAL FEED'!$J227,'18'!$P$3:$P$1000)</f>
        <v>0</v>
      </c>
      <c r="AD227" s="205">
        <f>SUMIF('19'!$A$3:$A$500,'TOTAL FEED'!$J227,'19'!$P$3:$P$1000)</f>
        <v>0</v>
      </c>
      <c r="AE227" s="205">
        <f>SUMIF('20'!$A$3:$A$500,'TOTAL FEED'!$J227,'20'!$P$3:$P$1000)</f>
        <v>0</v>
      </c>
      <c r="AF227" s="205">
        <f>SUMIF('21'!$A$3:$A$500,'TOTAL FEED'!$J227,'21'!$P$3:$P$1000)</f>
        <v>0</v>
      </c>
      <c r="AG227" s="205">
        <f>SUMIF('22'!$A$3:$A$500,'TOTAL FEED'!$J227,'22'!$P$3:$P$1000)</f>
        <v>0</v>
      </c>
      <c r="AH227" s="205">
        <f>SUMIF('23'!$A$3:$A$500,'TOTAL FEED'!$J227,'23'!$P$3:$P$1000)</f>
        <v>0</v>
      </c>
      <c r="AI227" s="205">
        <f>SUMIF('24'!$A$3:$A$500,'TOTAL FEED'!$J227,'24'!$P$3:$P$1000)</f>
        <v>0</v>
      </c>
      <c r="AJ227" s="205">
        <f>SUMIF('25'!$A$3:$A$500,'TOTAL FEED'!$J227,'25'!$P$3:$P$1000)</f>
        <v>0</v>
      </c>
      <c r="AK227" s="205">
        <f>SUMIF('26'!$A$3:$A$500,'TOTAL FEED'!$J227,'26'!$P$3:$P$1000)</f>
        <v>0</v>
      </c>
      <c r="AL227" s="205">
        <f>SUMIF('27'!$A$3:$A$500,'TOTAL FEED'!$J227,'27'!$P$3:$P$1000)</f>
        <v>0</v>
      </c>
      <c r="AM227" s="205">
        <f>SUMIF('28'!$A$3:$A$500,'TOTAL FEED'!$J227,'28'!$P$3:$P$1000)</f>
        <v>0</v>
      </c>
      <c r="AN227" s="205">
        <f>SUMIF('29'!$A$3:$A$500,'TOTAL FEED'!$J227,'29'!$P$3:$P$1000)</f>
        <v>0</v>
      </c>
      <c r="AO227" s="205">
        <f>SUMIF('30'!$A$3:$A$500,'TOTAL FEED'!$J227,'30'!$P$3:$P$1000)</f>
        <v>0</v>
      </c>
      <c r="AP227" s="205">
        <f>SUMIF('31'!$A$3:$A$500,'TOTAL FEED'!$J227,'31'!$P$3:$P$1000)</f>
        <v>0</v>
      </c>
      <c r="AQ227" s="50">
        <f t="shared" si="91"/>
        <v>0</v>
      </c>
      <c r="AS227">
        <v>8</v>
      </c>
      <c r="AT227">
        <f>SUMIF('PHAN LOAI'!$Q$5:$Q$410,K227,'PHAN LOAI'!$D$5:$D$410)</f>
        <v>0</v>
      </c>
      <c r="AU227">
        <f>SUMIF('SAN LUONG'!$AL$4:$AL$311,K227,'SAN LUONG'!$AJ$4:$AJ$311)</f>
        <v>0</v>
      </c>
      <c r="AV227">
        <f t="shared" si="92"/>
        <v>0</v>
      </c>
      <c r="AW227">
        <f>IF(COUNTIF('PHAN LOAI'!C:C, E227) &gt; 0, 1, 0)</f>
        <v>0</v>
      </c>
      <c r="AX227">
        <f>IF(COUNTIF('SAN LUONG'!D:D, E227) &gt; 0, 1, 0)</f>
        <v>1</v>
      </c>
    </row>
    <row r="228" spans="2:50" ht="15.75" x14ac:dyDescent="0.25">
      <c r="B228" s="17">
        <v>16</v>
      </c>
      <c r="C228" s="19">
        <v>8613</v>
      </c>
      <c r="D228" s="19">
        <v>8613</v>
      </c>
      <c r="E228" s="73"/>
      <c r="F228" s="7">
        <v>3.5</v>
      </c>
      <c r="G228" s="22">
        <v>25</v>
      </c>
      <c r="H228" s="4">
        <v>8613</v>
      </c>
      <c r="I228" s="9"/>
      <c r="J228" s="15" t="str">
        <f t="shared" si="93"/>
        <v>861325</v>
      </c>
      <c r="K228" s="15" t="str">
        <f t="shared" si="94"/>
        <v>8613</v>
      </c>
      <c r="L228" s="205">
        <f>SUMIF('1'!$A$3:$A$500,'TOTAL FEED'!$J228,'1'!$P$3:$P$1000)</f>
        <v>0</v>
      </c>
      <c r="M228" s="205">
        <f>SUMIF('2'!$A$3:$A$500,'TOTAL FEED'!$J228,'2'!$P$3:$P$1000)</f>
        <v>0</v>
      </c>
      <c r="N228" s="258">
        <f>SUMIF('3'!$A$3:$A$500,'TOTAL FEED'!$J228,'3'!$P$3:$P$1000)</f>
        <v>0</v>
      </c>
      <c r="O228" s="205">
        <f>SUMIF('4'!$A$3:$A$500,'TOTAL FEED'!$J228,'4'!$P$3:$P$1000)</f>
        <v>0</v>
      </c>
      <c r="P228" s="205">
        <f>SUMIF('5'!$A$3:$A$500,'TOTAL FEED'!$J228,'5'!$P$3:$P$1000)</f>
        <v>0</v>
      </c>
      <c r="Q228" s="205">
        <f>SUMIF('6'!$A$3:$A$500,'TOTAL FEED'!$J228,'6'!$P$3:$P$1000)</f>
        <v>0</v>
      </c>
      <c r="R228" s="205">
        <f>SUMIF('7'!$A$3:$A$500,'TOTAL FEED'!$J228,'7'!$P$3:$P$1000)</f>
        <v>0</v>
      </c>
      <c r="S228" s="205">
        <f>SUMIF('8'!$A$3:$A$500,'TOTAL FEED'!$J228,'8'!$P$3:$P$1000)</f>
        <v>0</v>
      </c>
      <c r="T228" s="205">
        <f>SUMIF('9'!$A$3:$A$500,'TOTAL FEED'!$J228,'9'!$P$3:$P$1000)</f>
        <v>0</v>
      </c>
      <c r="U228" s="205">
        <f>SUMIF('10'!$A$3:$A$500,'TOTAL FEED'!$J228,'10'!$P$3:$P$1000)</f>
        <v>0</v>
      </c>
      <c r="V228" s="205">
        <f>SUMIF('11'!$A$3:$A$500,'TOTAL FEED'!$J228,'11'!$P$3:$P$1000)</f>
        <v>0</v>
      </c>
      <c r="W228" s="205">
        <f>SUMIF('12'!$A$3:$A$500,'TOTAL FEED'!$J228,'12'!$P$3:$P$1000)</f>
        <v>0</v>
      </c>
      <c r="X228" s="205">
        <f>SUMIF('13'!$A$3:$A$500,'TOTAL FEED'!$J228,'13'!$P$3:$P$1000)</f>
        <v>0</v>
      </c>
      <c r="Y228" s="272">
        <f>SUMIF('14'!$A$3:$A$500,'TOTAL FEED'!$J228,'14'!$P$3:$P$1000)</f>
        <v>0</v>
      </c>
      <c r="Z228" s="205">
        <f>SUMIF('15'!$A$3:$A$500,'TOTAL FEED'!$J228,'15'!$P$3:$P$1000)</f>
        <v>0</v>
      </c>
      <c r="AA228" s="205">
        <f>SUMIF('16'!$A$3:$A$500,'TOTAL FEED'!$J228,'16'!$P$3:$P$1000)</f>
        <v>0</v>
      </c>
      <c r="AB228" s="205">
        <f>SUMIF('17'!$A$3:$A$500,'TOTAL FEED'!$J228,'17'!$P$3:$P$1000)</f>
        <v>0</v>
      </c>
      <c r="AC228" s="205">
        <f>SUMIF('18'!$A$3:$A$500,'TOTAL FEED'!$J228,'18'!$P$3:$P$1000)</f>
        <v>0</v>
      </c>
      <c r="AD228" s="205">
        <f>SUMIF('19'!$A$3:$A$500,'TOTAL FEED'!$J228,'19'!$P$3:$P$1000)</f>
        <v>0</v>
      </c>
      <c r="AE228" s="205">
        <f>SUMIF('20'!$A$3:$A$500,'TOTAL FEED'!$J228,'20'!$P$3:$P$1000)</f>
        <v>0</v>
      </c>
      <c r="AF228" s="205">
        <f>SUMIF('21'!$A$3:$A$500,'TOTAL FEED'!$J228,'21'!$P$3:$P$1000)</f>
        <v>0</v>
      </c>
      <c r="AG228" s="205">
        <f>SUMIF('22'!$A$3:$A$500,'TOTAL FEED'!$J228,'22'!$P$3:$P$1000)</f>
        <v>0</v>
      </c>
      <c r="AH228" s="205">
        <f>SUMIF('23'!$A$3:$A$500,'TOTAL FEED'!$J228,'23'!$P$3:$P$1000)</f>
        <v>0</v>
      </c>
      <c r="AI228" s="205">
        <f>SUMIF('24'!$A$3:$A$500,'TOTAL FEED'!$J228,'24'!$P$3:$P$1000)</f>
        <v>0</v>
      </c>
      <c r="AJ228" s="205">
        <f>SUMIF('25'!$A$3:$A$500,'TOTAL FEED'!$J228,'25'!$P$3:$P$1000)</f>
        <v>0</v>
      </c>
      <c r="AK228" s="205">
        <f>SUMIF('26'!$A$3:$A$500,'TOTAL FEED'!$J228,'26'!$P$3:$P$1000)</f>
        <v>0</v>
      </c>
      <c r="AL228" s="205">
        <f>SUMIF('27'!$A$3:$A$500,'TOTAL FEED'!$J228,'27'!$P$3:$P$1000)</f>
        <v>0</v>
      </c>
      <c r="AM228" s="205">
        <f>SUMIF('28'!$A$3:$A$500,'TOTAL FEED'!$J228,'28'!$P$3:$P$1000)</f>
        <v>0</v>
      </c>
      <c r="AN228" s="205">
        <f>SUMIF('29'!$A$3:$A$500,'TOTAL FEED'!$J228,'29'!$P$3:$P$1000)</f>
        <v>0</v>
      </c>
      <c r="AO228" s="205">
        <f>SUMIF('30'!$A$3:$A$500,'TOTAL FEED'!$J228,'30'!$P$3:$P$1000)</f>
        <v>0</v>
      </c>
      <c r="AP228" s="205">
        <f>SUMIF('31'!$A$3:$A$500,'TOTAL FEED'!$J228,'31'!$P$3:$P$1000)</f>
        <v>0</v>
      </c>
      <c r="AQ228" s="50">
        <f t="shared" si="91"/>
        <v>0</v>
      </c>
      <c r="AS228">
        <v>8</v>
      </c>
      <c r="AT228">
        <f>SUMIF('PHAN LOAI'!$Q$5:$Q$410,K228,'PHAN LOAI'!$D$5:$D$410)</f>
        <v>0</v>
      </c>
      <c r="AU228">
        <f>SUMIF('SAN LUONG'!$AL$4:$AL$311,K228,'SAN LUONG'!$AJ$4:$AJ$311)</f>
        <v>0</v>
      </c>
      <c r="AV228">
        <f t="shared" si="92"/>
        <v>0</v>
      </c>
      <c r="AW228">
        <f>IF(COUNTIF('PHAN LOAI'!C:C, E228) &gt; 0, 1, 0)</f>
        <v>0</v>
      </c>
      <c r="AX228">
        <f>IF(COUNTIF('SAN LUONG'!D:D, E228) &gt; 0, 1, 0)</f>
        <v>1</v>
      </c>
    </row>
    <row r="229" spans="2:50" ht="15.75" x14ac:dyDescent="0.25">
      <c r="B229" s="17">
        <v>17</v>
      </c>
      <c r="C229" s="19" t="s">
        <v>79</v>
      </c>
      <c r="D229" s="19" t="s">
        <v>79</v>
      </c>
      <c r="E229" s="73"/>
      <c r="F229" s="7">
        <v>2.5</v>
      </c>
      <c r="G229" s="22">
        <v>25</v>
      </c>
      <c r="H229" s="4" t="s">
        <v>79</v>
      </c>
      <c r="I229" s="9"/>
      <c r="J229" s="15" t="str">
        <f t="shared" si="93"/>
        <v>8650S25</v>
      </c>
      <c r="K229" s="15" t="str">
        <f t="shared" si="94"/>
        <v>8650S</v>
      </c>
      <c r="L229" s="205">
        <f>SUMIF('1'!$A$3:$A$500,'TOTAL FEED'!$J229,'1'!$P$3:$P$1000)</f>
        <v>0</v>
      </c>
      <c r="M229" s="205">
        <f>SUMIF('2'!$A$3:$A$500,'TOTAL FEED'!$J229,'2'!$P$3:$P$1000)</f>
        <v>0</v>
      </c>
      <c r="N229" s="258">
        <f>SUMIF('3'!$A$3:$A$500,'TOTAL FEED'!$J229,'3'!$P$3:$P$1000)</f>
        <v>0</v>
      </c>
      <c r="O229" s="205">
        <f>SUMIF('4'!$A$3:$A$500,'TOTAL FEED'!$J229,'4'!$P$3:$P$1000)</f>
        <v>0</v>
      </c>
      <c r="P229" s="205">
        <f>SUMIF('5'!$A$3:$A$500,'TOTAL FEED'!$J229,'5'!$P$3:$P$1000)</f>
        <v>0</v>
      </c>
      <c r="Q229" s="205">
        <f>SUMIF('6'!$A$3:$A$500,'TOTAL FEED'!$J229,'6'!$P$3:$P$1000)</f>
        <v>0</v>
      </c>
      <c r="R229" s="205">
        <f>SUMIF('7'!$A$3:$A$500,'TOTAL FEED'!$J229,'7'!$P$3:$P$1000)</f>
        <v>0</v>
      </c>
      <c r="S229" s="205">
        <f>SUMIF('8'!$A$3:$A$500,'TOTAL FEED'!$J229,'8'!$P$3:$P$1000)</f>
        <v>0</v>
      </c>
      <c r="T229" s="205">
        <f>SUMIF('9'!$A$3:$A$500,'TOTAL FEED'!$J229,'9'!$P$3:$P$1000)</f>
        <v>0</v>
      </c>
      <c r="U229" s="205">
        <f>SUMIF('10'!$A$3:$A$500,'TOTAL FEED'!$J229,'10'!$P$3:$P$1000)</f>
        <v>0</v>
      </c>
      <c r="V229" s="205">
        <f>SUMIF('11'!$A$3:$A$500,'TOTAL FEED'!$J229,'11'!$P$3:$P$1000)</f>
        <v>0</v>
      </c>
      <c r="W229" s="205">
        <f>SUMIF('12'!$A$3:$A$500,'TOTAL FEED'!$J229,'12'!$P$3:$P$1000)</f>
        <v>0</v>
      </c>
      <c r="X229" s="205">
        <f>SUMIF('13'!$A$3:$A$500,'TOTAL FEED'!$J229,'13'!$P$3:$P$1000)</f>
        <v>0</v>
      </c>
      <c r="Y229" s="272">
        <f>SUMIF('14'!$A$3:$A$500,'TOTAL FEED'!$J229,'14'!$P$3:$P$1000)</f>
        <v>0</v>
      </c>
      <c r="Z229" s="205">
        <f>SUMIF('15'!$A$3:$A$500,'TOTAL FEED'!$J229,'15'!$P$3:$P$1000)</f>
        <v>0</v>
      </c>
      <c r="AA229" s="205">
        <f>SUMIF('16'!$A$3:$A$500,'TOTAL FEED'!$J229,'16'!$P$3:$P$1000)</f>
        <v>0</v>
      </c>
      <c r="AB229" s="205">
        <f>SUMIF('17'!$A$3:$A$500,'TOTAL FEED'!$J229,'17'!$P$3:$P$1000)</f>
        <v>0</v>
      </c>
      <c r="AC229" s="205">
        <f>SUMIF('18'!$A$3:$A$500,'TOTAL FEED'!$J229,'18'!$P$3:$P$1000)</f>
        <v>0</v>
      </c>
      <c r="AD229" s="205">
        <f>SUMIF('19'!$A$3:$A$500,'TOTAL FEED'!$J229,'19'!$P$3:$P$1000)</f>
        <v>0</v>
      </c>
      <c r="AE229" s="205">
        <f>SUMIF('20'!$A$3:$A$500,'TOTAL FEED'!$J229,'20'!$P$3:$P$1000)</f>
        <v>0</v>
      </c>
      <c r="AF229" s="205">
        <f>SUMIF('21'!$A$3:$A$500,'TOTAL FEED'!$J229,'21'!$P$3:$P$1000)</f>
        <v>0</v>
      </c>
      <c r="AG229" s="205">
        <f>SUMIF('22'!$A$3:$A$500,'TOTAL FEED'!$J229,'22'!$P$3:$P$1000)</f>
        <v>0</v>
      </c>
      <c r="AH229" s="205">
        <f>SUMIF('23'!$A$3:$A$500,'TOTAL FEED'!$J229,'23'!$P$3:$P$1000)</f>
        <v>0</v>
      </c>
      <c r="AI229" s="205">
        <f>SUMIF('24'!$A$3:$A$500,'TOTAL FEED'!$J229,'24'!$P$3:$P$1000)</f>
        <v>0</v>
      </c>
      <c r="AJ229" s="205">
        <f>SUMIF('25'!$A$3:$A$500,'TOTAL FEED'!$J229,'25'!$P$3:$P$1000)</f>
        <v>0</v>
      </c>
      <c r="AK229" s="205">
        <f>SUMIF('26'!$A$3:$A$500,'TOTAL FEED'!$J229,'26'!$P$3:$P$1000)</f>
        <v>0</v>
      </c>
      <c r="AL229" s="205">
        <f>SUMIF('27'!$A$3:$A$500,'TOTAL FEED'!$J229,'27'!$P$3:$P$1000)</f>
        <v>0</v>
      </c>
      <c r="AM229" s="205">
        <f>SUMIF('28'!$A$3:$A$500,'TOTAL FEED'!$J229,'28'!$P$3:$P$1000)</f>
        <v>0</v>
      </c>
      <c r="AN229" s="205">
        <f>SUMIF('29'!$A$3:$A$500,'TOTAL FEED'!$J229,'29'!$P$3:$P$1000)</f>
        <v>0</v>
      </c>
      <c r="AO229" s="205">
        <f>SUMIF('30'!$A$3:$A$500,'TOTAL FEED'!$J229,'30'!$P$3:$P$1000)</f>
        <v>0</v>
      </c>
      <c r="AP229" s="205">
        <f>SUMIF('31'!$A$3:$A$500,'TOTAL FEED'!$J229,'31'!$P$3:$P$1000)</f>
        <v>0</v>
      </c>
      <c r="AQ229" s="50">
        <f t="shared" si="91"/>
        <v>0</v>
      </c>
      <c r="AS229">
        <v>8</v>
      </c>
      <c r="AT229">
        <f>SUMIF('PHAN LOAI'!$Q$5:$Q$410,K229,'PHAN LOAI'!$D$5:$D$410)</f>
        <v>0</v>
      </c>
      <c r="AU229">
        <f>SUMIF('SAN LUONG'!$AL$4:$AL$311,K229,'SAN LUONG'!$AJ$4:$AJ$311)</f>
        <v>0</v>
      </c>
      <c r="AV229">
        <f t="shared" si="92"/>
        <v>0</v>
      </c>
      <c r="AW229">
        <f>IF(COUNTIF('PHAN LOAI'!C:C, E229) &gt; 0, 1, 0)</f>
        <v>0</v>
      </c>
      <c r="AX229">
        <f>IF(COUNTIF('SAN LUONG'!D:D, E229) &gt; 0, 1, 0)</f>
        <v>1</v>
      </c>
    </row>
    <row r="230" spans="2:50" ht="15.75" x14ac:dyDescent="0.25">
      <c r="B230" s="17">
        <v>18</v>
      </c>
      <c r="C230" s="19">
        <v>8644</v>
      </c>
      <c r="D230" s="19">
        <v>8644</v>
      </c>
      <c r="E230" s="73"/>
      <c r="F230" s="7">
        <v>3.5</v>
      </c>
      <c r="G230" s="22">
        <v>40</v>
      </c>
      <c r="H230" s="4">
        <v>8644</v>
      </c>
      <c r="I230" s="9"/>
      <c r="J230" s="15" t="str">
        <f t="shared" si="93"/>
        <v>864440</v>
      </c>
      <c r="K230" s="15" t="str">
        <f t="shared" si="94"/>
        <v>8644</v>
      </c>
      <c r="L230" s="205">
        <f>SUMIF('1'!$A$3:$A$500,'TOTAL FEED'!$J230,'1'!$P$3:$P$1000)</f>
        <v>0</v>
      </c>
      <c r="M230" s="205">
        <f>SUMIF('2'!$A$3:$A$500,'TOTAL FEED'!$J230,'2'!$P$3:$P$1000)</f>
        <v>0</v>
      </c>
      <c r="N230" s="258">
        <f>SUMIF('3'!$A$3:$A$500,'TOTAL FEED'!$J230,'3'!$P$3:$P$1000)</f>
        <v>0</v>
      </c>
      <c r="O230" s="205">
        <f>SUMIF('4'!$A$3:$A$500,'TOTAL FEED'!$J230,'4'!$P$3:$P$1000)</f>
        <v>0</v>
      </c>
      <c r="P230" s="205">
        <f>SUMIF('5'!$A$3:$A$500,'TOTAL FEED'!$J230,'5'!$P$3:$P$1000)</f>
        <v>0</v>
      </c>
      <c r="Q230" s="205">
        <f>SUMIF('6'!$A$3:$A$500,'TOTAL FEED'!$J230,'6'!$P$3:$P$1000)</f>
        <v>0</v>
      </c>
      <c r="R230" s="205">
        <f>SUMIF('7'!$A$3:$A$500,'TOTAL FEED'!$J230,'7'!$P$3:$P$1000)</f>
        <v>0</v>
      </c>
      <c r="S230" s="205">
        <f>SUMIF('8'!$A$3:$A$500,'TOTAL FEED'!$J230,'8'!$P$3:$P$1000)</f>
        <v>0</v>
      </c>
      <c r="T230" s="205">
        <f>SUMIF('9'!$A$3:$A$500,'TOTAL FEED'!$J230,'9'!$P$3:$P$1000)</f>
        <v>0</v>
      </c>
      <c r="U230" s="205">
        <f>SUMIF('10'!$A$3:$A$500,'TOTAL FEED'!$J230,'10'!$P$3:$P$1000)</f>
        <v>0</v>
      </c>
      <c r="V230" s="205">
        <f>SUMIF('11'!$A$3:$A$500,'TOTAL FEED'!$J230,'11'!$P$3:$P$1000)</f>
        <v>0</v>
      </c>
      <c r="W230" s="205">
        <f>SUMIF('12'!$A$3:$A$500,'TOTAL FEED'!$J230,'12'!$P$3:$P$1000)</f>
        <v>0</v>
      </c>
      <c r="X230" s="205">
        <f>SUMIF('13'!$A$3:$A$500,'TOTAL FEED'!$J230,'13'!$P$3:$P$1000)</f>
        <v>0</v>
      </c>
      <c r="Y230" s="272">
        <f>SUMIF('14'!$A$3:$A$500,'TOTAL FEED'!$J230,'14'!$P$3:$P$1000)</f>
        <v>0</v>
      </c>
      <c r="Z230" s="205">
        <f>SUMIF('15'!$A$3:$A$500,'TOTAL FEED'!$J230,'15'!$P$3:$P$1000)</f>
        <v>0</v>
      </c>
      <c r="AA230" s="205">
        <f>SUMIF('16'!$A$3:$A$500,'TOTAL FEED'!$J230,'16'!$P$3:$P$1000)</f>
        <v>0</v>
      </c>
      <c r="AB230" s="205">
        <f>SUMIF('17'!$A$3:$A$500,'TOTAL FEED'!$J230,'17'!$P$3:$P$1000)</f>
        <v>0</v>
      </c>
      <c r="AC230" s="205">
        <f>SUMIF('18'!$A$3:$A$500,'TOTAL FEED'!$J230,'18'!$P$3:$P$1000)</f>
        <v>0</v>
      </c>
      <c r="AD230" s="205">
        <f>SUMIF('19'!$A$3:$A$500,'TOTAL FEED'!$J230,'19'!$P$3:$P$1000)</f>
        <v>0</v>
      </c>
      <c r="AE230" s="205">
        <f>SUMIF('20'!$A$3:$A$500,'TOTAL FEED'!$J230,'20'!$P$3:$P$1000)</f>
        <v>0</v>
      </c>
      <c r="AF230" s="205">
        <f>SUMIF('21'!$A$3:$A$500,'TOTAL FEED'!$J230,'21'!$P$3:$P$1000)</f>
        <v>0</v>
      </c>
      <c r="AG230" s="205">
        <f>SUMIF('22'!$A$3:$A$500,'TOTAL FEED'!$J230,'22'!$P$3:$P$1000)</f>
        <v>0</v>
      </c>
      <c r="AH230" s="205">
        <f>SUMIF('23'!$A$3:$A$500,'TOTAL FEED'!$J230,'23'!$P$3:$P$1000)</f>
        <v>0</v>
      </c>
      <c r="AI230" s="205">
        <f>SUMIF('24'!$A$3:$A$500,'TOTAL FEED'!$J230,'24'!$P$3:$P$1000)</f>
        <v>0</v>
      </c>
      <c r="AJ230" s="205">
        <f>SUMIF('25'!$A$3:$A$500,'TOTAL FEED'!$J230,'25'!$P$3:$P$1000)</f>
        <v>0</v>
      </c>
      <c r="AK230" s="205">
        <f>SUMIF('26'!$A$3:$A$500,'TOTAL FEED'!$J230,'26'!$P$3:$P$1000)</f>
        <v>0</v>
      </c>
      <c r="AL230" s="205">
        <f>SUMIF('27'!$A$3:$A$500,'TOTAL FEED'!$J230,'27'!$P$3:$P$1000)</f>
        <v>0</v>
      </c>
      <c r="AM230" s="205">
        <f>SUMIF('28'!$A$3:$A$500,'TOTAL FEED'!$J230,'28'!$P$3:$P$1000)</f>
        <v>0</v>
      </c>
      <c r="AN230" s="205">
        <f>SUMIF('29'!$A$3:$A$500,'TOTAL FEED'!$J230,'29'!$P$3:$P$1000)</f>
        <v>0</v>
      </c>
      <c r="AO230" s="205">
        <f>SUMIF('30'!$A$3:$A$500,'TOTAL FEED'!$J230,'30'!$P$3:$P$1000)</f>
        <v>0</v>
      </c>
      <c r="AP230" s="205">
        <f>SUMIF('31'!$A$3:$A$500,'TOTAL FEED'!$J230,'31'!$P$3:$P$1000)</f>
        <v>0</v>
      </c>
      <c r="AQ230" s="50">
        <f t="shared" si="91"/>
        <v>0</v>
      </c>
      <c r="AS230">
        <v>8</v>
      </c>
      <c r="AT230">
        <f>SUMIF('PHAN LOAI'!$Q$5:$Q$410,K230,'PHAN LOAI'!$D$5:$D$410)</f>
        <v>0</v>
      </c>
      <c r="AU230">
        <f>SUMIF('SAN LUONG'!$AL$4:$AL$311,K230,'SAN LUONG'!$AJ$4:$AJ$311)</f>
        <v>0</v>
      </c>
      <c r="AV230">
        <f t="shared" si="92"/>
        <v>0</v>
      </c>
      <c r="AW230">
        <f>IF(COUNTIF('PHAN LOAI'!C:C, E230) &gt; 0, 1, 0)</f>
        <v>0</v>
      </c>
      <c r="AX230">
        <f>IF(COUNTIF('SAN LUONG'!D:D, E230) &gt; 0, 1, 0)</f>
        <v>1</v>
      </c>
    </row>
    <row r="231" spans="2:50" ht="15.75" x14ac:dyDescent="0.25">
      <c r="B231" s="17">
        <v>19</v>
      </c>
      <c r="C231" s="19">
        <v>8649</v>
      </c>
      <c r="D231" s="19">
        <v>8649</v>
      </c>
      <c r="E231" s="73"/>
      <c r="F231" s="7">
        <v>3.5</v>
      </c>
      <c r="G231" s="22">
        <v>25</v>
      </c>
      <c r="H231" s="4">
        <v>8649</v>
      </c>
      <c r="I231" s="9"/>
      <c r="J231" s="15" t="str">
        <f t="shared" si="93"/>
        <v>864925</v>
      </c>
      <c r="K231" s="15" t="str">
        <f t="shared" si="94"/>
        <v>8649</v>
      </c>
      <c r="L231" s="205">
        <f>SUMIF('1'!$A$3:$A$500,'TOTAL FEED'!$J231,'1'!$P$3:$P$1000)</f>
        <v>0</v>
      </c>
      <c r="M231" s="205">
        <f>SUMIF('2'!$A$3:$A$500,'TOTAL FEED'!$J231,'2'!$P$3:$P$1000)</f>
        <v>0</v>
      </c>
      <c r="N231" s="258">
        <f>SUMIF('3'!$A$3:$A$500,'TOTAL FEED'!$J231,'3'!$P$3:$P$1000)</f>
        <v>0</v>
      </c>
      <c r="O231" s="205">
        <f>SUMIF('4'!$A$3:$A$500,'TOTAL FEED'!$J231,'4'!$P$3:$P$1000)</f>
        <v>0</v>
      </c>
      <c r="P231" s="205">
        <f>SUMIF('5'!$A$3:$A$500,'TOTAL FEED'!$J231,'5'!$P$3:$P$1000)</f>
        <v>0</v>
      </c>
      <c r="Q231" s="205">
        <f>SUMIF('6'!$A$3:$A$500,'TOTAL FEED'!$J231,'6'!$P$3:$P$1000)</f>
        <v>0</v>
      </c>
      <c r="R231" s="205">
        <f>SUMIF('7'!$A$3:$A$500,'TOTAL FEED'!$J231,'7'!$P$3:$P$1000)</f>
        <v>0</v>
      </c>
      <c r="S231" s="205">
        <f>SUMIF('8'!$A$3:$A$500,'TOTAL FEED'!$J231,'8'!$P$3:$P$1000)</f>
        <v>0</v>
      </c>
      <c r="T231" s="205">
        <f>SUMIF('9'!$A$3:$A$500,'TOTAL FEED'!$J231,'9'!$P$3:$P$1000)</f>
        <v>0</v>
      </c>
      <c r="U231" s="205">
        <f>SUMIF('10'!$A$3:$A$500,'TOTAL FEED'!$J231,'10'!$P$3:$P$1000)</f>
        <v>0</v>
      </c>
      <c r="V231" s="205">
        <f>SUMIF('11'!$A$3:$A$500,'TOTAL FEED'!$J231,'11'!$P$3:$P$1000)</f>
        <v>0</v>
      </c>
      <c r="W231" s="205">
        <f>SUMIF('12'!$A$3:$A$500,'TOTAL FEED'!$J231,'12'!$P$3:$P$1000)</f>
        <v>0</v>
      </c>
      <c r="X231" s="205">
        <f>SUMIF('13'!$A$3:$A$500,'TOTAL FEED'!$J231,'13'!$P$3:$P$1000)</f>
        <v>0</v>
      </c>
      <c r="Y231" s="272">
        <f>SUMIF('14'!$A$3:$A$500,'TOTAL FEED'!$J231,'14'!$P$3:$P$1000)</f>
        <v>0</v>
      </c>
      <c r="Z231" s="205">
        <f>SUMIF('15'!$A$3:$A$500,'TOTAL FEED'!$J231,'15'!$P$3:$P$1000)</f>
        <v>0</v>
      </c>
      <c r="AA231" s="205">
        <f>SUMIF('16'!$A$3:$A$500,'TOTAL FEED'!$J231,'16'!$P$3:$P$1000)</f>
        <v>0</v>
      </c>
      <c r="AB231" s="205">
        <f>SUMIF('17'!$A$3:$A$500,'TOTAL FEED'!$J231,'17'!$P$3:$P$1000)</f>
        <v>0</v>
      </c>
      <c r="AC231" s="205">
        <f>SUMIF('18'!$A$3:$A$500,'TOTAL FEED'!$J231,'18'!$P$3:$P$1000)</f>
        <v>0</v>
      </c>
      <c r="AD231" s="205">
        <f>SUMIF('19'!$A$3:$A$500,'TOTAL FEED'!$J231,'19'!$P$3:$P$1000)</f>
        <v>0</v>
      </c>
      <c r="AE231" s="205">
        <f>SUMIF('20'!$A$3:$A$500,'TOTAL FEED'!$J231,'20'!$P$3:$P$1000)</f>
        <v>0</v>
      </c>
      <c r="AF231" s="205">
        <f>SUMIF('21'!$A$3:$A$500,'TOTAL FEED'!$J231,'21'!$P$3:$P$1000)</f>
        <v>0</v>
      </c>
      <c r="AG231" s="205">
        <f>SUMIF('22'!$A$3:$A$500,'TOTAL FEED'!$J231,'22'!$P$3:$P$1000)</f>
        <v>0</v>
      </c>
      <c r="AH231" s="205">
        <f>SUMIF('23'!$A$3:$A$500,'TOTAL FEED'!$J231,'23'!$P$3:$P$1000)</f>
        <v>0</v>
      </c>
      <c r="AI231" s="205">
        <f>SUMIF('24'!$A$3:$A$500,'TOTAL FEED'!$J231,'24'!$P$3:$P$1000)</f>
        <v>0</v>
      </c>
      <c r="AJ231" s="205">
        <f>SUMIF('25'!$A$3:$A$500,'TOTAL FEED'!$J231,'25'!$P$3:$P$1000)</f>
        <v>0</v>
      </c>
      <c r="AK231" s="205">
        <f>SUMIF('26'!$A$3:$A$500,'TOTAL FEED'!$J231,'26'!$P$3:$P$1000)</f>
        <v>0</v>
      </c>
      <c r="AL231" s="205">
        <f>SUMIF('27'!$A$3:$A$500,'TOTAL FEED'!$J231,'27'!$P$3:$P$1000)</f>
        <v>0</v>
      </c>
      <c r="AM231" s="205">
        <f>SUMIF('28'!$A$3:$A$500,'TOTAL FEED'!$J231,'28'!$P$3:$P$1000)</f>
        <v>0</v>
      </c>
      <c r="AN231" s="205">
        <f>SUMIF('29'!$A$3:$A$500,'TOTAL FEED'!$J231,'29'!$P$3:$P$1000)</f>
        <v>0</v>
      </c>
      <c r="AO231" s="205">
        <f>SUMIF('30'!$A$3:$A$500,'TOTAL FEED'!$J231,'30'!$P$3:$P$1000)</f>
        <v>0</v>
      </c>
      <c r="AP231" s="205">
        <f>SUMIF('31'!$A$3:$A$500,'TOTAL FEED'!$J231,'31'!$P$3:$P$1000)</f>
        <v>0</v>
      </c>
      <c r="AQ231" s="50">
        <f t="shared" si="91"/>
        <v>0</v>
      </c>
      <c r="AS231">
        <v>8</v>
      </c>
      <c r="AT231">
        <f>SUMIF('PHAN LOAI'!$Q$5:$Q$410,K231,'PHAN LOAI'!$D$5:$D$410)</f>
        <v>0</v>
      </c>
      <c r="AU231">
        <f>SUMIF('SAN LUONG'!$AL$4:$AL$311,K231,'SAN LUONG'!$AJ$4:$AJ$311)</f>
        <v>0</v>
      </c>
      <c r="AV231">
        <f t="shared" si="92"/>
        <v>0</v>
      </c>
      <c r="AW231">
        <f>IF(COUNTIF('PHAN LOAI'!C:C, E231) &gt; 0, 1, 0)</f>
        <v>0</v>
      </c>
      <c r="AX231">
        <f>IF(COUNTIF('SAN LUONG'!D:D, E231) &gt; 0, 1, 0)</f>
        <v>1</v>
      </c>
    </row>
    <row r="232" spans="2:50" s="147" customFormat="1" ht="15.75" x14ac:dyDescent="0.25">
      <c r="B232" s="148">
        <v>20</v>
      </c>
      <c r="C232" s="150">
        <v>8651</v>
      </c>
      <c r="D232" s="150">
        <v>8651</v>
      </c>
      <c r="E232" s="140">
        <v>314001</v>
      </c>
      <c r="F232" s="141">
        <v>2.5</v>
      </c>
      <c r="G232" s="151">
        <v>25</v>
      </c>
      <c r="H232" s="143">
        <v>8651</v>
      </c>
      <c r="I232" s="144"/>
      <c r="J232" s="15" t="str">
        <f t="shared" si="93"/>
        <v>865125</v>
      </c>
      <c r="K232" s="15" t="str">
        <f t="shared" si="94"/>
        <v>8651314001</v>
      </c>
      <c r="L232" s="205">
        <f>SUMIF('1'!$A$3:$A$500,'TOTAL FEED'!$J232,'1'!$P$3:$P$1000)</f>
        <v>0</v>
      </c>
      <c r="M232" s="205">
        <f>SUMIF('2'!$A$3:$A$500,'TOTAL FEED'!$J232,'2'!$P$3:$P$1000)</f>
        <v>0</v>
      </c>
      <c r="N232" s="258">
        <f>SUMIF('3'!$A$3:$A$500,'TOTAL FEED'!$J232,'3'!$P$3:$P$1000)</f>
        <v>0</v>
      </c>
      <c r="O232" s="205">
        <f>SUMIF('4'!$A$3:$A$500,'TOTAL FEED'!$J232,'4'!$P$3:$P$1000)</f>
        <v>0</v>
      </c>
      <c r="P232" s="205">
        <f>SUMIF('5'!$A$3:$A$500,'TOTAL FEED'!$J232,'5'!$P$3:$P$1000)</f>
        <v>0</v>
      </c>
      <c r="Q232" s="205">
        <f>SUMIF('6'!$A$3:$A$500,'TOTAL FEED'!$J232,'6'!$P$3:$P$1000)</f>
        <v>0</v>
      </c>
      <c r="R232" s="205">
        <f>SUMIF('7'!$A$3:$A$500,'TOTAL FEED'!$J232,'7'!$P$3:$P$1000)</f>
        <v>0</v>
      </c>
      <c r="S232" s="205">
        <f>SUMIF('8'!$A$3:$A$500,'TOTAL FEED'!$J232,'8'!$P$3:$P$1000)</f>
        <v>0</v>
      </c>
      <c r="T232" s="205">
        <f>SUMIF('9'!$A$3:$A$500,'TOTAL FEED'!$J232,'9'!$P$3:$P$1000)</f>
        <v>0</v>
      </c>
      <c r="U232" s="205">
        <f>SUMIF('10'!$A$3:$A$500,'TOTAL FEED'!$J232,'10'!$P$3:$P$1000)</f>
        <v>0</v>
      </c>
      <c r="V232" s="205">
        <f>SUMIF('11'!$A$3:$A$500,'TOTAL FEED'!$J232,'11'!$P$3:$P$1000)</f>
        <v>0</v>
      </c>
      <c r="W232" s="205">
        <f>SUMIF('12'!$A$3:$A$500,'TOTAL FEED'!$J232,'12'!$P$3:$P$1000)</f>
        <v>0</v>
      </c>
      <c r="X232" s="205">
        <f>SUMIF('13'!$A$3:$A$500,'TOTAL FEED'!$J232,'13'!$P$3:$P$1000)</f>
        <v>0</v>
      </c>
      <c r="Y232" s="272">
        <f>SUMIF('14'!$A$3:$A$500,'TOTAL FEED'!$J232,'14'!$P$3:$P$1000)</f>
        <v>0</v>
      </c>
      <c r="Z232" s="205">
        <f>SUMIF('15'!$A$3:$A$500,'TOTAL FEED'!$J232,'15'!$P$3:$P$1000)</f>
        <v>0</v>
      </c>
      <c r="AA232" s="205">
        <f>SUMIF('16'!$A$3:$A$500,'TOTAL FEED'!$J232,'16'!$P$3:$P$1000)</f>
        <v>0</v>
      </c>
      <c r="AB232" s="205">
        <f>SUMIF('17'!$A$3:$A$500,'TOTAL FEED'!$J232,'17'!$P$3:$P$1000)</f>
        <v>0</v>
      </c>
      <c r="AC232" s="205">
        <f>SUMIF('18'!$A$3:$A$500,'TOTAL FEED'!$J232,'18'!$P$3:$P$1000)</f>
        <v>0</v>
      </c>
      <c r="AD232" s="205">
        <f>SUMIF('19'!$A$3:$A$500,'TOTAL FEED'!$J232,'19'!$P$3:$P$1000)</f>
        <v>0</v>
      </c>
      <c r="AE232" s="205">
        <f>SUMIF('20'!$A$3:$A$500,'TOTAL FEED'!$J232,'20'!$P$3:$P$1000)</f>
        <v>0</v>
      </c>
      <c r="AF232" s="205">
        <f>SUMIF('21'!$A$3:$A$500,'TOTAL FEED'!$J232,'21'!$P$3:$P$1000)</f>
        <v>0</v>
      </c>
      <c r="AG232" s="205">
        <f>SUMIF('22'!$A$3:$A$500,'TOTAL FEED'!$J232,'22'!$P$3:$P$1000)</f>
        <v>0</v>
      </c>
      <c r="AH232" s="205">
        <f>SUMIF('23'!$A$3:$A$500,'TOTAL FEED'!$J232,'23'!$P$3:$P$1000)</f>
        <v>0</v>
      </c>
      <c r="AI232" s="205">
        <f>SUMIF('24'!$A$3:$A$500,'TOTAL FEED'!$J232,'24'!$P$3:$P$1000)</f>
        <v>0</v>
      </c>
      <c r="AJ232" s="205">
        <f>SUMIF('25'!$A$3:$A$500,'TOTAL FEED'!$J232,'25'!$P$3:$P$1000)</f>
        <v>0</v>
      </c>
      <c r="AK232" s="205">
        <f>SUMIF('26'!$A$3:$A$500,'TOTAL FEED'!$J232,'26'!$P$3:$P$1000)</f>
        <v>0</v>
      </c>
      <c r="AL232" s="205">
        <f>SUMIF('27'!$A$3:$A$500,'TOTAL FEED'!$J232,'27'!$P$3:$P$1000)</f>
        <v>0</v>
      </c>
      <c r="AM232" s="205">
        <f>SUMIF('28'!$A$3:$A$500,'TOTAL FEED'!$J232,'28'!$P$3:$P$1000)</f>
        <v>0</v>
      </c>
      <c r="AN232" s="205">
        <f>SUMIF('29'!$A$3:$A$500,'TOTAL FEED'!$J232,'29'!$P$3:$P$1000)</f>
        <v>0</v>
      </c>
      <c r="AO232" s="205">
        <f>SUMIF('30'!$A$3:$A$500,'TOTAL FEED'!$J232,'30'!$P$3:$P$1000)</f>
        <v>0</v>
      </c>
      <c r="AP232" s="205">
        <f>SUMIF('31'!$A$3:$A$500,'TOTAL FEED'!$J232,'31'!$P$3:$P$1000)</f>
        <v>0</v>
      </c>
      <c r="AQ232" s="146">
        <f t="shared" si="91"/>
        <v>0</v>
      </c>
      <c r="AR232"/>
      <c r="AS232">
        <v>8</v>
      </c>
      <c r="AT232">
        <f>SUMIF('PHAN LOAI'!$Q$5:$Q$410,K232,'PHAN LOAI'!$D$5:$D$410)</f>
        <v>0</v>
      </c>
      <c r="AU232">
        <f>SUMIF('SAN LUONG'!$AL$4:$AL$311,K232,'SAN LUONG'!$AJ$4:$AJ$311)</f>
        <v>0</v>
      </c>
      <c r="AV232">
        <f t="shared" si="92"/>
        <v>0</v>
      </c>
      <c r="AW232">
        <f>IF(COUNTIF('PHAN LOAI'!C:C, E232) &gt; 0, 1, 0)</f>
        <v>1</v>
      </c>
      <c r="AX232">
        <f>IF(COUNTIF('SAN LUONG'!D:D, E232) &gt; 0, 1, 0)</f>
        <v>1</v>
      </c>
    </row>
    <row r="233" spans="2:50" ht="15.75" x14ac:dyDescent="0.25">
      <c r="B233" s="17">
        <v>21</v>
      </c>
      <c r="C233" s="19">
        <v>8652</v>
      </c>
      <c r="D233" s="19">
        <v>8652</v>
      </c>
      <c r="E233" s="73">
        <v>321001</v>
      </c>
      <c r="F233" s="7">
        <v>3.5</v>
      </c>
      <c r="G233" s="22">
        <v>25</v>
      </c>
      <c r="H233" s="4">
        <v>8652</v>
      </c>
      <c r="I233" s="9"/>
      <c r="J233" s="15" t="str">
        <f t="shared" si="93"/>
        <v>865225</v>
      </c>
      <c r="K233" s="15" t="str">
        <f t="shared" si="94"/>
        <v>8652321001</v>
      </c>
      <c r="L233" s="205">
        <f>SUMIF('1'!$A$3:$A$500,'TOTAL FEED'!$J233,'1'!$P$3:$P$1000)</f>
        <v>0</v>
      </c>
      <c r="M233" s="205">
        <f>SUMIF('2'!$A$3:$A$500,'TOTAL FEED'!$J233,'2'!$P$3:$P$1000)</f>
        <v>0</v>
      </c>
      <c r="N233" s="258">
        <f>SUMIF('3'!$A$3:$A$500,'TOTAL FEED'!$J233,'3'!$P$3:$P$1000)</f>
        <v>0</v>
      </c>
      <c r="O233" s="205">
        <f>SUMIF('4'!$A$3:$A$500,'TOTAL FEED'!$J233,'4'!$P$3:$P$1000)</f>
        <v>0</v>
      </c>
      <c r="P233" s="205">
        <f>SUMIF('5'!$A$3:$A$500,'TOTAL FEED'!$J233,'5'!$P$3:$P$1000)</f>
        <v>0</v>
      </c>
      <c r="Q233" s="205">
        <f>SUMIF('6'!$A$3:$A$500,'TOTAL FEED'!$J233,'6'!$P$3:$P$1000)</f>
        <v>0</v>
      </c>
      <c r="R233" s="205">
        <f>SUMIF('7'!$A$3:$A$500,'TOTAL FEED'!$J233,'7'!$P$3:$P$1000)</f>
        <v>0</v>
      </c>
      <c r="S233" s="205">
        <f>SUMIF('8'!$A$3:$A$500,'TOTAL FEED'!$J233,'8'!$P$3:$P$1000)</f>
        <v>0</v>
      </c>
      <c r="T233" s="205">
        <f>SUMIF('9'!$A$3:$A$500,'TOTAL FEED'!$J233,'9'!$P$3:$P$1000)</f>
        <v>0</v>
      </c>
      <c r="U233" s="205">
        <f>SUMIF('10'!$A$3:$A$500,'TOTAL FEED'!$J233,'10'!$P$3:$P$1000)</f>
        <v>0</v>
      </c>
      <c r="V233" s="205">
        <f>SUMIF('11'!$A$3:$A$500,'TOTAL FEED'!$J233,'11'!$P$3:$P$1000)</f>
        <v>0</v>
      </c>
      <c r="W233" s="205">
        <f>SUMIF('12'!$A$3:$A$500,'TOTAL FEED'!$J233,'12'!$P$3:$P$1000)</f>
        <v>0</v>
      </c>
      <c r="X233" s="205">
        <f>SUMIF('13'!$A$3:$A$500,'TOTAL FEED'!$J233,'13'!$P$3:$P$1000)</f>
        <v>0</v>
      </c>
      <c r="Y233" s="272">
        <f>SUMIF('14'!$A$3:$A$500,'TOTAL FEED'!$J233,'14'!$P$3:$P$1000)</f>
        <v>0</v>
      </c>
      <c r="Z233" s="205">
        <f>SUMIF('15'!$A$3:$A$500,'TOTAL FEED'!$J233,'15'!$P$3:$P$1000)</f>
        <v>0</v>
      </c>
      <c r="AA233" s="205">
        <f>SUMIF('16'!$A$3:$A$500,'TOTAL FEED'!$J233,'16'!$P$3:$P$1000)</f>
        <v>0</v>
      </c>
      <c r="AB233" s="205">
        <f>SUMIF('17'!$A$3:$A$500,'TOTAL FEED'!$J233,'17'!$P$3:$P$1000)</f>
        <v>0</v>
      </c>
      <c r="AC233" s="205">
        <f>SUMIF('18'!$A$3:$A$500,'TOTAL FEED'!$J233,'18'!$P$3:$P$1000)</f>
        <v>0</v>
      </c>
      <c r="AD233" s="205">
        <f>SUMIF('19'!$A$3:$A$500,'TOTAL FEED'!$J233,'19'!$P$3:$P$1000)</f>
        <v>0</v>
      </c>
      <c r="AE233" s="205">
        <f>SUMIF('20'!$A$3:$A$500,'TOTAL FEED'!$J233,'20'!$P$3:$P$1000)</f>
        <v>0</v>
      </c>
      <c r="AF233" s="205">
        <f>SUMIF('21'!$A$3:$A$500,'TOTAL FEED'!$J233,'21'!$P$3:$P$1000)</f>
        <v>0</v>
      </c>
      <c r="AG233" s="205">
        <f>SUMIF('22'!$A$3:$A$500,'TOTAL FEED'!$J233,'22'!$P$3:$P$1000)</f>
        <v>0</v>
      </c>
      <c r="AH233" s="205">
        <f>SUMIF('23'!$A$3:$A$500,'TOTAL FEED'!$J233,'23'!$P$3:$P$1000)</f>
        <v>0</v>
      </c>
      <c r="AI233" s="205">
        <f>SUMIF('24'!$A$3:$A$500,'TOTAL FEED'!$J233,'24'!$P$3:$P$1000)</f>
        <v>0</v>
      </c>
      <c r="AJ233" s="205">
        <f>SUMIF('25'!$A$3:$A$500,'TOTAL FEED'!$J233,'25'!$P$3:$P$1000)</f>
        <v>0</v>
      </c>
      <c r="AK233" s="205">
        <f>SUMIF('26'!$A$3:$A$500,'TOTAL FEED'!$J233,'26'!$P$3:$P$1000)</f>
        <v>0</v>
      </c>
      <c r="AL233" s="205">
        <f>SUMIF('27'!$A$3:$A$500,'TOTAL FEED'!$J233,'27'!$P$3:$P$1000)</f>
        <v>0</v>
      </c>
      <c r="AM233" s="205">
        <f>SUMIF('28'!$A$3:$A$500,'TOTAL FEED'!$J233,'28'!$P$3:$P$1000)</f>
        <v>0</v>
      </c>
      <c r="AN233" s="205">
        <f>SUMIF('29'!$A$3:$A$500,'TOTAL FEED'!$J233,'29'!$P$3:$P$1000)</f>
        <v>0</v>
      </c>
      <c r="AO233" s="205">
        <f>SUMIF('30'!$A$3:$A$500,'TOTAL FEED'!$J233,'30'!$P$3:$P$1000)</f>
        <v>0</v>
      </c>
      <c r="AP233" s="205">
        <f>SUMIF('31'!$A$3:$A$500,'TOTAL FEED'!$J233,'31'!$P$3:$P$1000)</f>
        <v>0</v>
      </c>
      <c r="AQ233" s="50">
        <f t="shared" si="91"/>
        <v>0</v>
      </c>
      <c r="AS233">
        <v>8</v>
      </c>
      <c r="AT233">
        <f>SUMIF('PHAN LOAI'!$Q$5:$Q$410,K233,'PHAN LOAI'!$D$5:$D$410)</f>
        <v>0</v>
      </c>
      <c r="AU233">
        <f>SUMIF('SAN LUONG'!$AL$4:$AL$311,K233,'SAN LUONG'!$AJ$4:$AJ$311)</f>
        <v>0</v>
      </c>
      <c r="AV233">
        <f t="shared" si="92"/>
        <v>0</v>
      </c>
      <c r="AW233">
        <f>IF(COUNTIF('PHAN LOAI'!C:C, E233) &gt; 0, 1, 0)</f>
        <v>1</v>
      </c>
      <c r="AX233">
        <f>IF(COUNTIF('SAN LUONG'!D:D, E233) &gt; 0, 1, 0)</f>
        <v>1</v>
      </c>
    </row>
    <row r="234" spans="2:50" ht="15.75" x14ac:dyDescent="0.25">
      <c r="B234" s="17">
        <v>22</v>
      </c>
      <c r="C234" s="19" t="s">
        <v>80</v>
      </c>
      <c r="D234" s="19" t="s">
        <v>80</v>
      </c>
      <c r="E234" s="73">
        <v>320001</v>
      </c>
      <c r="F234" s="7">
        <v>2.5</v>
      </c>
      <c r="G234" s="22">
        <v>25</v>
      </c>
      <c r="H234" s="4" t="s">
        <v>80</v>
      </c>
      <c r="I234" s="9"/>
      <c r="J234" s="15" t="str">
        <f t="shared" si="93"/>
        <v>8652S25</v>
      </c>
      <c r="K234" s="15" t="str">
        <f t="shared" si="94"/>
        <v>8652S320001</v>
      </c>
      <c r="L234" s="205">
        <f>SUMIF('1'!$A$3:$A$500,'TOTAL FEED'!$J234,'1'!$P$3:$P$1000)</f>
        <v>0</v>
      </c>
      <c r="M234" s="205">
        <f>SUMIF('2'!$A$3:$A$500,'TOTAL FEED'!$J234,'2'!$P$3:$P$1000)</f>
        <v>0</v>
      </c>
      <c r="N234" s="258">
        <f>SUMIF('3'!$A$3:$A$500,'TOTAL FEED'!$J234,'3'!$P$3:$P$1000)</f>
        <v>0</v>
      </c>
      <c r="O234" s="205">
        <f>SUMIF('4'!$A$3:$A$500,'TOTAL FEED'!$J234,'4'!$P$3:$P$1000)</f>
        <v>0</v>
      </c>
      <c r="P234" s="205">
        <f>SUMIF('5'!$A$3:$A$500,'TOTAL FEED'!$J234,'5'!$P$3:$P$1000)</f>
        <v>0</v>
      </c>
      <c r="Q234" s="205">
        <f>SUMIF('6'!$A$3:$A$500,'TOTAL FEED'!$J234,'6'!$P$3:$P$1000)</f>
        <v>0</v>
      </c>
      <c r="R234" s="205">
        <f>SUMIF('7'!$A$3:$A$500,'TOTAL FEED'!$J234,'7'!$P$3:$P$1000)</f>
        <v>0</v>
      </c>
      <c r="S234" s="205">
        <f>SUMIF('8'!$A$3:$A$500,'TOTAL FEED'!$J234,'8'!$P$3:$P$1000)</f>
        <v>0</v>
      </c>
      <c r="T234" s="205">
        <f>SUMIF('9'!$A$3:$A$500,'TOTAL FEED'!$J234,'9'!$P$3:$P$1000)</f>
        <v>0</v>
      </c>
      <c r="U234" s="205">
        <f>SUMIF('10'!$A$3:$A$500,'TOTAL FEED'!$J234,'10'!$P$3:$P$1000)</f>
        <v>0</v>
      </c>
      <c r="V234" s="205">
        <f>SUMIF('11'!$A$3:$A$500,'TOTAL FEED'!$J234,'11'!$P$3:$P$1000)</f>
        <v>0</v>
      </c>
      <c r="W234" s="205">
        <f>SUMIF('12'!$A$3:$A$500,'TOTAL FEED'!$J234,'12'!$P$3:$P$1000)</f>
        <v>0</v>
      </c>
      <c r="X234" s="205">
        <f>SUMIF('13'!$A$3:$A$500,'TOTAL FEED'!$J234,'13'!$P$3:$P$1000)</f>
        <v>0</v>
      </c>
      <c r="Y234" s="272">
        <f>SUMIF('14'!$A$3:$A$500,'TOTAL FEED'!$J234,'14'!$P$3:$P$1000)</f>
        <v>0</v>
      </c>
      <c r="Z234" s="205">
        <f>SUMIF('15'!$A$3:$A$500,'TOTAL FEED'!$J234,'15'!$P$3:$P$1000)</f>
        <v>0</v>
      </c>
      <c r="AA234" s="205">
        <f>SUMIF('16'!$A$3:$A$500,'TOTAL FEED'!$J234,'16'!$P$3:$P$1000)</f>
        <v>0</v>
      </c>
      <c r="AB234" s="205">
        <f>SUMIF('17'!$A$3:$A$500,'TOTAL FEED'!$J234,'17'!$P$3:$P$1000)</f>
        <v>0</v>
      </c>
      <c r="AC234" s="205">
        <f>SUMIF('18'!$A$3:$A$500,'TOTAL FEED'!$J234,'18'!$P$3:$P$1000)</f>
        <v>0</v>
      </c>
      <c r="AD234" s="205">
        <f>SUMIF('19'!$A$3:$A$500,'TOTAL FEED'!$J234,'19'!$P$3:$P$1000)</f>
        <v>0</v>
      </c>
      <c r="AE234" s="205">
        <f>SUMIF('20'!$A$3:$A$500,'TOTAL FEED'!$J234,'20'!$P$3:$P$1000)</f>
        <v>0</v>
      </c>
      <c r="AF234" s="205">
        <f>SUMIF('21'!$A$3:$A$500,'TOTAL FEED'!$J234,'21'!$P$3:$P$1000)</f>
        <v>0</v>
      </c>
      <c r="AG234" s="205">
        <f>SUMIF('22'!$A$3:$A$500,'TOTAL FEED'!$J234,'22'!$P$3:$P$1000)</f>
        <v>0</v>
      </c>
      <c r="AH234" s="205">
        <f>SUMIF('23'!$A$3:$A$500,'TOTAL FEED'!$J234,'23'!$P$3:$P$1000)</f>
        <v>0</v>
      </c>
      <c r="AI234" s="205">
        <f>SUMIF('24'!$A$3:$A$500,'TOTAL FEED'!$J234,'24'!$P$3:$P$1000)</f>
        <v>0</v>
      </c>
      <c r="AJ234" s="205">
        <f>SUMIF('25'!$A$3:$A$500,'TOTAL FEED'!$J234,'25'!$P$3:$P$1000)</f>
        <v>0</v>
      </c>
      <c r="AK234" s="205">
        <f>SUMIF('26'!$A$3:$A$500,'TOTAL FEED'!$J234,'26'!$P$3:$P$1000)</f>
        <v>0</v>
      </c>
      <c r="AL234" s="205">
        <f>SUMIF('27'!$A$3:$A$500,'TOTAL FEED'!$J234,'27'!$P$3:$P$1000)</f>
        <v>0</v>
      </c>
      <c r="AM234" s="205">
        <f>SUMIF('28'!$A$3:$A$500,'TOTAL FEED'!$J234,'28'!$P$3:$P$1000)</f>
        <v>0</v>
      </c>
      <c r="AN234" s="205">
        <f>SUMIF('29'!$A$3:$A$500,'TOTAL FEED'!$J234,'29'!$P$3:$P$1000)</f>
        <v>0</v>
      </c>
      <c r="AO234" s="205">
        <f>SUMIF('30'!$A$3:$A$500,'TOTAL FEED'!$J234,'30'!$P$3:$P$1000)</f>
        <v>0</v>
      </c>
      <c r="AP234" s="205">
        <f>SUMIF('31'!$A$3:$A$500,'TOTAL FEED'!$J234,'31'!$P$3:$P$1000)</f>
        <v>0</v>
      </c>
      <c r="AQ234" s="50">
        <f t="shared" si="91"/>
        <v>0</v>
      </c>
      <c r="AS234">
        <v>8</v>
      </c>
      <c r="AT234">
        <f>SUMIF('PHAN LOAI'!$Q$5:$Q$410,K234,'PHAN LOAI'!$D$5:$D$410)</f>
        <v>0</v>
      </c>
      <c r="AU234">
        <f>SUMIF('SAN LUONG'!$AL$4:$AL$311,K234,'SAN LUONG'!$AJ$4:$AJ$311)</f>
        <v>0</v>
      </c>
      <c r="AV234">
        <f t="shared" si="92"/>
        <v>0</v>
      </c>
      <c r="AW234">
        <f>IF(COUNTIF('PHAN LOAI'!C:C, E234) &gt; 0, 1, 0)</f>
        <v>1</v>
      </c>
      <c r="AX234">
        <f>IF(COUNTIF('SAN LUONG'!D:D, E234) &gt; 0, 1, 0)</f>
        <v>1</v>
      </c>
    </row>
    <row r="235" spans="2:50" ht="15.75" x14ac:dyDescent="0.25">
      <c r="B235" s="17"/>
      <c r="C235" s="6" t="s">
        <v>348</v>
      </c>
      <c r="D235" s="6" t="s">
        <v>348</v>
      </c>
      <c r="E235" s="73" t="s">
        <v>301</v>
      </c>
      <c r="F235" s="15">
        <v>2.5</v>
      </c>
      <c r="G235" s="15">
        <v>25</v>
      </c>
      <c r="H235" s="4" t="s">
        <v>80</v>
      </c>
      <c r="I235" s="9" t="s">
        <v>302</v>
      </c>
      <c r="J235" s="15" t="str">
        <f t="shared" si="93"/>
        <v>8652SS9025</v>
      </c>
      <c r="K235" s="15" t="str">
        <f t="shared" si="94"/>
        <v>8652SS9032000890</v>
      </c>
      <c r="L235" s="205">
        <f>SUMIF('1'!$A$3:$A$500,'TOTAL FEED'!$J235,'1'!$P$3:$P$1000)</f>
        <v>0</v>
      </c>
      <c r="M235" s="205">
        <f>SUMIF('2'!$A$3:$A$500,'TOTAL FEED'!$J235,'2'!$P$3:$P$1000)</f>
        <v>0</v>
      </c>
      <c r="N235" s="258">
        <f>SUMIF('3'!$A$3:$A$500,'TOTAL FEED'!$J235,'3'!$P$3:$P$1000)</f>
        <v>0</v>
      </c>
      <c r="O235" s="205">
        <f>SUMIF('4'!$A$3:$A$500,'TOTAL FEED'!$J235,'4'!$P$3:$P$1000)</f>
        <v>0</v>
      </c>
      <c r="P235" s="205">
        <f>SUMIF('5'!$A$3:$A$500,'TOTAL FEED'!$J235,'5'!$P$3:$P$1000)</f>
        <v>0</v>
      </c>
      <c r="Q235" s="205">
        <f>SUMIF('6'!$A$3:$A$500,'TOTAL FEED'!$J235,'6'!$P$3:$P$1000)</f>
        <v>0</v>
      </c>
      <c r="R235" s="205">
        <f>SUMIF('7'!$A$3:$A$500,'TOTAL FEED'!$J235,'7'!$P$3:$P$1000)</f>
        <v>0</v>
      </c>
      <c r="S235" s="205">
        <f>SUMIF('8'!$A$3:$A$500,'TOTAL FEED'!$J235,'8'!$P$3:$P$1000)</f>
        <v>0</v>
      </c>
      <c r="T235" s="205">
        <f>SUMIF('9'!$A$3:$A$500,'TOTAL FEED'!$J235,'9'!$P$3:$P$1000)</f>
        <v>0</v>
      </c>
      <c r="U235" s="205">
        <f>SUMIF('10'!$A$3:$A$500,'TOTAL FEED'!$J235,'10'!$P$3:$P$1000)</f>
        <v>0</v>
      </c>
      <c r="V235" s="205">
        <f>SUMIF('11'!$A$3:$A$500,'TOTAL FEED'!$J235,'11'!$P$3:$P$1000)</f>
        <v>0</v>
      </c>
      <c r="W235" s="205">
        <f>SUMIF('12'!$A$3:$A$500,'TOTAL FEED'!$J235,'12'!$P$3:$P$1000)</f>
        <v>0</v>
      </c>
      <c r="X235" s="205">
        <f>SUMIF('13'!$A$3:$A$500,'TOTAL FEED'!$J235,'13'!$P$3:$P$1000)</f>
        <v>0</v>
      </c>
      <c r="Y235" s="272">
        <f>SUMIF('14'!$A$3:$A$500,'TOTAL FEED'!$J235,'14'!$P$3:$P$1000)</f>
        <v>0</v>
      </c>
      <c r="Z235" s="205">
        <f>SUMIF('15'!$A$3:$A$500,'TOTAL FEED'!$J235,'15'!$P$3:$P$1000)</f>
        <v>0</v>
      </c>
      <c r="AA235" s="205">
        <f>SUMIF('16'!$A$3:$A$500,'TOTAL FEED'!$J235,'16'!$P$3:$P$1000)</f>
        <v>0</v>
      </c>
      <c r="AB235" s="205">
        <f>SUMIF('17'!$A$3:$A$500,'TOTAL FEED'!$J235,'17'!$P$3:$P$1000)</f>
        <v>0</v>
      </c>
      <c r="AC235" s="205">
        <f>SUMIF('18'!$A$3:$A$500,'TOTAL FEED'!$J235,'18'!$P$3:$P$1000)</f>
        <v>0</v>
      </c>
      <c r="AD235" s="205">
        <f>SUMIF('19'!$A$3:$A$500,'TOTAL FEED'!$J235,'19'!$P$3:$P$1000)</f>
        <v>0</v>
      </c>
      <c r="AE235" s="205">
        <f>SUMIF('20'!$A$3:$A$500,'TOTAL FEED'!$J235,'20'!$P$3:$P$1000)</f>
        <v>0</v>
      </c>
      <c r="AF235" s="205">
        <f>SUMIF('21'!$A$3:$A$500,'TOTAL FEED'!$J235,'21'!$P$3:$P$1000)</f>
        <v>0</v>
      </c>
      <c r="AG235" s="205">
        <f>SUMIF('22'!$A$3:$A$500,'TOTAL FEED'!$J235,'22'!$P$3:$P$1000)</f>
        <v>0</v>
      </c>
      <c r="AH235" s="205">
        <f>SUMIF('23'!$A$3:$A$500,'TOTAL FEED'!$J235,'23'!$P$3:$P$1000)</f>
        <v>0</v>
      </c>
      <c r="AI235" s="205">
        <f>SUMIF('24'!$A$3:$A$500,'TOTAL FEED'!$J235,'24'!$P$3:$P$1000)</f>
        <v>0</v>
      </c>
      <c r="AJ235" s="205">
        <f>SUMIF('25'!$A$3:$A$500,'TOTAL FEED'!$J235,'25'!$P$3:$P$1000)</f>
        <v>0</v>
      </c>
      <c r="AK235" s="205">
        <f>SUMIF('26'!$A$3:$A$500,'TOTAL FEED'!$J235,'26'!$P$3:$P$1000)</f>
        <v>0</v>
      </c>
      <c r="AL235" s="205">
        <f>SUMIF('27'!$A$3:$A$500,'TOTAL FEED'!$J235,'27'!$P$3:$P$1000)</f>
        <v>0</v>
      </c>
      <c r="AM235" s="205">
        <f>SUMIF('28'!$A$3:$A$500,'TOTAL FEED'!$J235,'28'!$P$3:$P$1000)</f>
        <v>0</v>
      </c>
      <c r="AN235" s="205">
        <f>SUMIF('29'!$A$3:$A$500,'TOTAL FEED'!$J235,'29'!$P$3:$P$1000)</f>
        <v>0</v>
      </c>
      <c r="AO235" s="205">
        <f>SUMIF('30'!$A$3:$A$500,'TOTAL FEED'!$J235,'30'!$P$3:$P$1000)</f>
        <v>0</v>
      </c>
      <c r="AP235" s="205">
        <f>SUMIF('31'!$A$3:$A$500,'TOTAL FEED'!$J235,'31'!$P$3:$P$1000)</f>
        <v>0</v>
      </c>
      <c r="AQ235" s="50">
        <f t="shared" si="91"/>
        <v>0</v>
      </c>
      <c r="AS235">
        <v>8</v>
      </c>
      <c r="AT235">
        <f>SUMIF('PHAN LOAI'!$Q$5:$Q$410,K235,'PHAN LOAI'!$D$5:$D$410)</f>
        <v>0</v>
      </c>
      <c r="AU235">
        <f>SUMIF('SAN LUONG'!$AL$4:$AL$311,K235,'SAN LUONG'!$AJ$4:$AJ$311)</f>
        <v>0</v>
      </c>
      <c r="AV235">
        <f t="shared" si="92"/>
        <v>0</v>
      </c>
      <c r="AW235">
        <f>IF(COUNTIF('PHAN LOAI'!C:C, E235) &gt; 0, 1, 0)</f>
        <v>1</v>
      </c>
      <c r="AX235">
        <f>IF(COUNTIF('SAN LUONG'!D:D, E235) &gt; 0, 1, 0)</f>
        <v>1</v>
      </c>
    </row>
    <row r="236" spans="2:50" ht="15.75" x14ac:dyDescent="0.25">
      <c r="B236" s="17">
        <v>23</v>
      </c>
      <c r="C236" s="19">
        <v>8653</v>
      </c>
      <c r="D236" s="19">
        <v>8653</v>
      </c>
      <c r="E236" s="73">
        <v>332301</v>
      </c>
      <c r="F236" s="7">
        <v>3.5</v>
      </c>
      <c r="G236" s="22">
        <v>25</v>
      </c>
      <c r="H236" s="4">
        <v>8653</v>
      </c>
      <c r="I236" s="9"/>
      <c r="J236" s="15" t="str">
        <f t="shared" si="93"/>
        <v>865325</v>
      </c>
      <c r="K236" s="15" t="str">
        <f t="shared" si="94"/>
        <v>8653332301</v>
      </c>
      <c r="L236" s="205">
        <f>SUMIF('1'!$A$3:$A$500,'TOTAL FEED'!$J236,'1'!$P$3:$P$1000)</f>
        <v>0</v>
      </c>
      <c r="M236" s="205">
        <f>SUMIF('2'!$A$3:$A$500,'TOTAL FEED'!$J236,'2'!$P$3:$P$1000)</f>
        <v>0</v>
      </c>
      <c r="N236" s="258">
        <f>SUMIF('3'!$A$3:$A$500,'TOTAL FEED'!$J236,'3'!$P$3:$P$1000)</f>
        <v>0</v>
      </c>
      <c r="O236" s="205">
        <f>SUMIF('4'!$A$3:$A$500,'TOTAL FEED'!$J236,'4'!$P$3:$P$1000)</f>
        <v>0</v>
      </c>
      <c r="P236" s="205">
        <f>SUMIF('5'!$A$3:$A$500,'TOTAL FEED'!$J236,'5'!$P$3:$P$1000)</f>
        <v>0</v>
      </c>
      <c r="Q236" s="205">
        <f>SUMIF('6'!$A$3:$A$500,'TOTAL FEED'!$J236,'6'!$P$3:$P$1000)</f>
        <v>0</v>
      </c>
      <c r="R236" s="205">
        <f>SUMIF('7'!$A$3:$A$500,'TOTAL FEED'!$J236,'7'!$P$3:$P$1000)</f>
        <v>0</v>
      </c>
      <c r="S236" s="205">
        <f>SUMIF('8'!$A$3:$A$500,'TOTAL FEED'!$J236,'8'!$P$3:$P$1000)</f>
        <v>0</v>
      </c>
      <c r="T236" s="205">
        <f>SUMIF('9'!$A$3:$A$500,'TOTAL FEED'!$J236,'9'!$P$3:$P$1000)</f>
        <v>0</v>
      </c>
      <c r="U236" s="205">
        <f>SUMIF('10'!$A$3:$A$500,'TOTAL FEED'!$J236,'10'!$P$3:$P$1000)</f>
        <v>0</v>
      </c>
      <c r="V236" s="205">
        <f>SUMIF('11'!$A$3:$A$500,'TOTAL FEED'!$J236,'11'!$P$3:$P$1000)</f>
        <v>0</v>
      </c>
      <c r="W236" s="205">
        <f>SUMIF('12'!$A$3:$A$500,'TOTAL FEED'!$J236,'12'!$P$3:$P$1000)</f>
        <v>0</v>
      </c>
      <c r="X236" s="205">
        <f>SUMIF('13'!$A$3:$A$500,'TOTAL FEED'!$J236,'13'!$P$3:$P$1000)</f>
        <v>0</v>
      </c>
      <c r="Y236" s="272">
        <f>SUMIF('14'!$A$3:$A$500,'TOTAL FEED'!$J236,'14'!$P$3:$P$1000)</f>
        <v>0</v>
      </c>
      <c r="Z236" s="205">
        <f>SUMIF('15'!$A$3:$A$500,'TOTAL FEED'!$J236,'15'!$P$3:$P$1000)</f>
        <v>0</v>
      </c>
      <c r="AA236" s="205">
        <f>SUMIF('16'!$A$3:$A$500,'TOTAL FEED'!$J236,'16'!$P$3:$P$1000)</f>
        <v>0</v>
      </c>
      <c r="AB236" s="205">
        <f>SUMIF('17'!$A$3:$A$500,'TOTAL FEED'!$J236,'17'!$P$3:$P$1000)</f>
        <v>0</v>
      </c>
      <c r="AC236" s="205">
        <f>SUMIF('18'!$A$3:$A$500,'TOTAL FEED'!$J236,'18'!$P$3:$P$1000)</f>
        <v>0</v>
      </c>
      <c r="AD236" s="205">
        <f>SUMIF('19'!$A$3:$A$500,'TOTAL FEED'!$J236,'19'!$P$3:$P$1000)</f>
        <v>0</v>
      </c>
      <c r="AE236" s="205">
        <f>SUMIF('20'!$A$3:$A$500,'TOTAL FEED'!$J236,'20'!$P$3:$P$1000)</f>
        <v>0</v>
      </c>
      <c r="AF236" s="205">
        <f>SUMIF('21'!$A$3:$A$500,'TOTAL FEED'!$J236,'21'!$P$3:$P$1000)</f>
        <v>0</v>
      </c>
      <c r="AG236" s="205">
        <f>SUMIF('22'!$A$3:$A$500,'TOTAL FEED'!$J236,'22'!$P$3:$P$1000)</f>
        <v>0</v>
      </c>
      <c r="AH236" s="205">
        <f>SUMIF('23'!$A$3:$A$500,'TOTAL FEED'!$J236,'23'!$P$3:$P$1000)</f>
        <v>0</v>
      </c>
      <c r="AI236" s="205">
        <f>SUMIF('24'!$A$3:$A$500,'TOTAL FEED'!$J236,'24'!$P$3:$P$1000)</f>
        <v>0</v>
      </c>
      <c r="AJ236" s="205">
        <f>SUMIF('25'!$A$3:$A$500,'TOTAL FEED'!$J236,'25'!$P$3:$P$1000)</f>
        <v>0</v>
      </c>
      <c r="AK236" s="205">
        <f>SUMIF('26'!$A$3:$A$500,'TOTAL FEED'!$J236,'26'!$P$3:$P$1000)</f>
        <v>0</v>
      </c>
      <c r="AL236" s="205">
        <f>SUMIF('27'!$A$3:$A$500,'TOTAL FEED'!$J236,'27'!$P$3:$P$1000)</f>
        <v>0</v>
      </c>
      <c r="AM236" s="205">
        <f>SUMIF('28'!$A$3:$A$500,'TOTAL FEED'!$J236,'28'!$P$3:$P$1000)</f>
        <v>0</v>
      </c>
      <c r="AN236" s="205">
        <f>SUMIF('29'!$A$3:$A$500,'TOTAL FEED'!$J236,'29'!$P$3:$P$1000)</f>
        <v>0</v>
      </c>
      <c r="AO236" s="205">
        <f>SUMIF('30'!$A$3:$A$500,'TOTAL FEED'!$J236,'30'!$P$3:$P$1000)</f>
        <v>0</v>
      </c>
      <c r="AP236" s="205">
        <f>SUMIF('31'!$A$3:$A$500,'TOTAL FEED'!$J236,'31'!$P$3:$P$1000)</f>
        <v>0</v>
      </c>
      <c r="AQ236" s="50">
        <f t="shared" si="91"/>
        <v>0</v>
      </c>
      <c r="AS236">
        <v>8</v>
      </c>
      <c r="AT236">
        <f>SUMIF('PHAN LOAI'!$Q$5:$Q$410,K236,'PHAN LOAI'!$D$5:$D$410)</f>
        <v>0</v>
      </c>
      <c r="AU236">
        <f>SUMIF('SAN LUONG'!$AL$4:$AL$311,K236,'SAN LUONG'!$AJ$4:$AJ$311)</f>
        <v>0</v>
      </c>
      <c r="AV236">
        <f t="shared" si="92"/>
        <v>0</v>
      </c>
      <c r="AW236">
        <f>IF(COUNTIF('PHAN LOAI'!C:C, E236) &gt; 0, 1, 0)</f>
        <v>1</v>
      </c>
      <c r="AX236">
        <f>IF(COUNTIF('SAN LUONG'!D:D, E236) &gt; 0, 1, 0)</f>
        <v>1</v>
      </c>
    </row>
    <row r="237" spans="2:50" ht="15.75" x14ac:dyDescent="0.25">
      <c r="B237" s="17">
        <v>24</v>
      </c>
      <c r="C237" s="19" t="s">
        <v>81</v>
      </c>
      <c r="D237" s="19" t="s">
        <v>81</v>
      </c>
      <c r="E237" s="73">
        <v>332101</v>
      </c>
      <c r="F237" s="7">
        <v>3.5</v>
      </c>
      <c r="G237" s="22">
        <v>25</v>
      </c>
      <c r="H237" s="4" t="s">
        <v>81</v>
      </c>
      <c r="I237" s="9"/>
      <c r="J237" s="15" t="str">
        <f t="shared" si="93"/>
        <v>8653S25</v>
      </c>
      <c r="K237" s="15" t="str">
        <f t="shared" si="94"/>
        <v>8653S332101</v>
      </c>
      <c r="L237" s="205">
        <f>SUMIF('1'!$A$3:$A$500,'TOTAL FEED'!$J237,'1'!$P$3:$P$1000)</f>
        <v>0</v>
      </c>
      <c r="M237" s="205">
        <f>SUMIF('2'!$A$3:$A$500,'TOTAL FEED'!$J237,'2'!$P$3:$P$1000)</f>
        <v>0</v>
      </c>
      <c r="N237" s="258">
        <f>SUMIF('3'!$A$3:$A$500,'TOTAL FEED'!$J237,'3'!$P$3:$P$1000)</f>
        <v>0</v>
      </c>
      <c r="O237" s="205">
        <f>SUMIF('4'!$A$3:$A$500,'TOTAL FEED'!$J237,'4'!$P$3:$P$1000)</f>
        <v>0</v>
      </c>
      <c r="P237" s="205">
        <f>SUMIF('5'!$A$3:$A$500,'TOTAL FEED'!$J237,'5'!$P$3:$P$1000)</f>
        <v>0</v>
      </c>
      <c r="Q237" s="205">
        <f>SUMIF('6'!$A$3:$A$500,'TOTAL FEED'!$J237,'6'!$P$3:$P$1000)</f>
        <v>0</v>
      </c>
      <c r="R237" s="205">
        <f>SUMIF('7'!$A$3:$A$500,'TOTAL FEED'!$J237,'7'!$P$3:$P$1000)</f>
        <v>0</v>
      </c>
      <c r="S237" s="205">
        <f>SUMIF('8'!$A$3:$A$500,'TOTAL FEED'!$J237,'8'!$P$3:$P$1000)</f>
        <v>0</v>
      </c>
      <c r="T237" s="205">
        <f>SUMIF('9'!$A$3:$A$500,'TOTAL FEED'!$J237,'9'!$P$3:$P$1000)</f>
        <v>0</v>
      </c>
      <c r="U237" s="205">
        <f>SUMIF('10'!$A$3:$A$500,'TOTAL FEED'!$J237,'10'!$P$3:$P$1000)</f>
        <v>0</v>
      </c>
      <c r="V237" s="205">
        <f>SUMIF('11'!$A$3:$A$500,'TOTAL FEED'!$J237,'11'!$P$3:$P$1000)</f>
        <v>0</v>
      </c>
      <c r="W237" s="205">
        <f>SUMIF('12'!$A$3:$A$500,'TOTAL FEED'!$J237,'12'!$P$3:$P$1000)</f>
        <v>0</v>
      </c>
      <c r="X237" s="205">
        <f>SUMIF('13'!$A$3:$A$500,'TOTAL FEED'!$J237,'13'!$P$3:$P$1000)</f>
        <v>0</v>
      </c>
      <c r="Y237" s="272">
        <f>SUMIF('14'!$A$3:$A$500,'TOTAL FEED'!$J237,'14'!$P$3:$P$1000)</f>
        <v>0</v>
      </c>
      <c r="Z237" s="205">
        <f>SUMIF('15'!$A$3:$A$500,'TOTAL FEED'!$J237,'15'!$P$3:$P$1000)</f>
        <v>0</v>
      </c>
      <c r="AA237" s="205">
        <f>SUMIF('16'!$A$3:$A$500,'TOTAL FEED'!$J237,'16'!$P$3:$P$1000)</f>
        <v>0</v>
      </c>
      <c r="AB237" s="205">
        <f>SUMIF('17'!$A$3:$A$500,'TOTAL FEED'!$J237,'17'!$P$3:$P$1000)</f>
        <v>0</v>
      </c>
      <c r="AC237" s="205">
        <f>SUMIF('18'!$A$3:$A$500,'TOTAL FEED'!$J237,'18'!$P$3:$P$1000)</f>
        <v>0</v>
      </c>
      <c r="AD237" s="205">
        <f>SUMIF('19'!$A$3:$A$500,'TOTAL FEED'!$J237,'19'!$P$3:$P$1000)</f>
        <v>0</v>
      </c>
      <c r="AE237" s="205">
        <f>SUMIF('20'!$A$3:$A$500,'TOTAL FEED'!$J237,'20'!$P$3:$P$1000)</f>
        <v>0</v>
      </c>
      <c r="AF237" s="205">
        <f>SUMIF('21'!$A$3:$A$500,'TOTAL FEED'!$J237,'21'!$P$3:$P$1000)</f>
        <v>0</v>
      </c>
      <c r="AG237" s="205">
        <f>SUMIF('22'!$A$3:$A$500,'TOTAL FEED'!$J237,'22'!$P$3:$P$1000)</f>
        <v>0</v>
      </c>
      <c r="AH237" s="205">
        <f>SUMIF('23'!$A$3:$A$500,'TOTAL FEED'!$J237,'23'!$P$3:$P$1000)</f>
        <v>0</v>
      </c>
      <c r="AI237" s="205">
        <f>SUMIF('24'!$A$3:$A$500,'TOTAL FEED'!$J237,'24'!$P$3:$P$1000)</f>
        <v>0</v>
      </c>
      <c r="AJ237" s="205">
        <f>SUMIF('25'!$A$3:$A$500,'TOTAL FEED'!$J237,'25'!$P$3:$P$1000)</f>
        <v>0</v>
      </c>
      <c r="AK237" s="205">
        <f>SUMIF('26'!$A$3:$A$500,'TOTAL FEED'!$J237,'26'!$P$3:$P$1000)</f>
        <v>0</v>
      </c>
      <c r="AL237" s="205">
        <f>SUMIF('27'!$A$3:$A$500,'TOTAL FEED'!$J237,'27'!$P$3:$P$1000)</f>
        <v>0</v>
      </c>
      <c r="AM237" s="205">
        <f>SUMIF('28'!$A$3:$A$500,'TOTAL FEED'!$J237,'28'!$P$3:$P$1000)</f>
        <v>0</v>
      </c>
      <c r="AN237" s="205">
        <f>SUMIF('29'!$A$3:$A$500,'TOTAL FEED'!$J237,'29'!$P$3:$P$1000)</f>
        <v>0</v>
      </c>
      <c r="AO237" s="205">
        <f>SUMIF('30'!$A$3:$A$500,'TOTAL FEED'!$J237,'30'!$P$3:$P$1000)</f>
        <v>0</v>
      </c>
      <c r="AP237" s="205">
        <f>SUMIF('31'!$A$3:$A$500,'TOTAL FEED'!$J237,'31'!$P$3:$P$1000)</f>
        <v>0</v>
      </c>
      <c r="AQ237" s="50">
        <f t="shared" si="91"/>
        <v>0</v>
      </c>
      <c r="AS237">
        <v>8</v>
      </c>
      <c r="AT237">
        <f>SUMIF('PHAN LOAI'!$Q$5:$Q$410,K237,'PHAN LOAI'!$D$5:$D$410)</f>
        <v>0</v>
      </c>
      <c r="AU237">
        <f>SUMIF('SAN LUONG'!$AL$4:$AL$311,K237,'SAN LUONG'!$AJ$4:$AJ$311)</f>
        <v>0</v>
      </c>
      <c r="AV237">
        <f t="shared" si="92"/>
        <v>0</v>
      </c>
      <c r="AW237">
        <f>IF(COUNTIF('PHAN LOAI'!C:C, E237) &gt; 0, 1, 0)</f>
        <v>1</v>
      </c>
      <c r="AX237">
        <f>IF(COUNTIF('SAN LUONG'!D:D, E237) &gt; 0, 1, 0)</f>
        <v>1</v>
      </c>
    </row>
    <row r="238" spans="2:50" ht="15.75" x14ac:dyDescent="0.25">
      <c r="B238" s="17">
        <v>25</v>
      </c>
      <c r="C238" s="19">
        <v>8666</v>
      </c>
      <c r="D238" s="19">
        <v>8666</v>
      </c>
      <c r="E238" s="73">
        <v>366201</v>
      </c>
      <c r="F238" s="7">
        <v>3.5</v>
      </c>
      <c r="G238" s="22">
        <v>25</v>
      </c>
      <c r="H238" s="4">
        <v>8666</v>
      </c>
      <c r="I238" s="9"/>
      <c r="J238" s="15" t="str">
        <f t="shared" si="93"/>
        <v>866625</v>
      </c>
      <c r="K238" s="15" t="str">
        <f t="shared" si="94"/>
        <v>8666366201</v>
      </c>
      <c r="L238" s="205">
        <f>SUMIF('1'!$A$3:$A$500,'TOTAL FEED'!$J238,'1'!$P$3:$P$1000)</f>
        <v>0</v>
      </c>
      <c r="M238" s="205">
        <f>SUMIF('2'!$A$3:$A$500,'TOTAL FEED'!$J238,'2'!$P$3:$P$1000)</f>
        <v>0</v>
      </c>
      <c r="N238" s="258">
        <f>SUMIF('3'!$A$3:$A$500,'TOTAL FEED'!$J238,'3'!$P$3:$P$1000)</f>
        <v>0</v>
      </c>
      <c r="O238" s="205">
        <f>SUMIF('4'!$A$3:$A$500,'TOTAL FEED'!$J238,'4'!$P$3:$P$1000)</f>
        <v>0</v>
      </c>
      <c r="P238" s="205">
        <f>SUMIF('5'!$A$3:$A$500,'TOTAL FEED'!$J238,'5'!$P$3:$P$1000)</f>
        <v>0</v>
      </c>
      <c r="Q238" s="205">
        <f>SUMIF('6'!$A$3:$A$500,'TOTAL FEED'!$J238,'6'!$P$3:$P$1000)</f>
        <v>0</v>
      </c>
      <c r="R238" s="205">
        <f>SUMIF('7'!$A$3:$A$500,'TOTAL FEED'!$J238,'7'!$P$3:$P$1000)</f>
        <v>0</v>
      </c>
      <c r="S238" s="205">
        <f>SUMIF('8'!$A$3:$A$500,'TOTAL FEED'!$J238,'8'!$P$3:$P$1000)</f>
        <v>0</v>
      </c>
      <c r="T238" s="205">
        <f>SUMIF('9'!$A$3:$A$500,'TOTAL FEED'!$J238,'9'!$P$3:$P$1000)</f>
        <v>0</v>
      </c>
      <c r="U238" s="205">
        <f>SUMIF('10'!$A$3:$A$500,'TOTAL FEED'!$J238,'10'!$P$3:$P$1000)</f>
        <v>0</v>
      </c>
      <c r="V238" s="205">
        <f>SUMIF('11'!$A$3:$A$500,'TOTAL FEED'!$J238,'11'!$P$3:$P$1000)</f>
        <v>0</v>
      </c>
      <c r="W238" s="205">
        <f>SUMIF('12'!$A$3:$A$500,'TOTAL FEED'!$J238,'12'!$P$3:$P$1000)</f>
        <v>0</v>
      </c>
      <c r="X238" s="205">
        <f>SUMIF('13'!$A$3:$A$500,'TOTAL FEED'!$J238,'13'!$P$3:$P$1000)</f>
        <v>0</v>
      </c>
      <c r="Y238" s="272">
        <f>SUMIF('14'!$A$3:$A$500,'TOTAL FEED'!$J238,'14'!$P$3:$P$1000)</f>
        <v>0</v>
      </c>
      <c r="Z238" s="205">
        <f>SUMIF('15'!$A$3:$A$500,'TOTAL FEED'!$J238,'15'!$P$3:$P$1000)</f>
        <v>0</v>
      </c>
      <c r="AA238" s="205">
        <f>SUMIF('16'!$A$3:$A$500,'TOTAL FEED'!$J238,'16'!$P$3:$P$1000)</f>
        <v>0</v>
      </c>
      <c r="AB238" s="205">
        <f>SUMIF('17'!$A$3:$A$500,'TOTAL FEED'!$J238,'17'!$P$3:$P$1000)</f>
        <v>0</v>
      </c>
      <c r="AC238" s="205">
        <f>SUMIF('18'!$A$3:$A$500,'TOTAL FEED'!$J238,'18'!$P$3:$P$1000)</f>
        <v>0</v>
      </c>
      <c r="AD238" s="205">
        <f>SUMIF('19'!$A$3:$A$500,'TOTAL FEED'!$J238,'19'!$P$3:$P$1000)</f>
        <v>0</v>
      </c>
      <c r="AE238" s="205">
        <f>SUMIF('20'!$A$3:$A$500,'TOTAL FEED'!$J238,'20'!$P$3:$P$1000)</f>
        <v>0</v>
      </c>
      <c r="AF238" s="205">
        <f>SUMIF('21'!$A$3:$A$500,'TOTAL FEED'!$J238,'21'!$P$3:$P$1000)</f>
        <v>0</v>
      </c>
      <c r="AG238" s="205">
        <f>SUMIF('22'!$A$3:$A$500,'TOTAL FEED'!$J238,'22'!$P$3:$P$1000)</f>
        <v>0</v>
      </c>
      <c r="AH238" s="205">
        <f>SUMIF('23'!$A$3:$A$500,'TOTAL FEED'!$J238,'23'!$P$3:$P$1000)</f>
        <v>0</v>
      </c>
      <c r="AI238" s="205">
        <f>SUMIF('24'!$A$3:$A$500,'TOTAL FEED'!$J238,'24'!$P$3:$P$1000)</f>
        <v>0</v>
      </c>
      <c r="AJ238" s="205">
        <f>SUMIF('25'!$A$3:$A$500,'TOTAL FEED'!$J238,'25'!$P$3:$P$1000)</f>
        <v>0</v>
      </c>
      <c r="AK238" s="205">
        <f>SUMIF('26'!$A$3:$A$500,'TOTAL FEED'!$J238,'26'!$P$3:$P$1000)</f>
        <v>0</v>
      </c>
      <c r="AL238" s="205">
        <f>SUMIF('27'!$A$3:$A$500,'TOTAL FEED'!$J238,'27'!$P$3:$P$1000)</f>
        <v>0</v>
      </c>
      <c r="AM238" s="205">
        <f>SUMIF('28'!$A$3:$A$500,'TOTAL FEED'!$J238,'28'!$P$3:$P$1000)</f>
        <v>0</v>
      </c>
      <c r="AN238" s="205">
        <f>SUMIF('29'!$A$3:$A$500,'TOTAL FEED'!$J238,'29'!$P$3:$P$1000)</f>
        <v>0</v>
      </c>
      <c r="AO238" s="205">
        <f>SUMIF('30'!$A$3:$A$500,'TOTAL FEED'!$J238,'30'!$P$3:$P$1000)</f>
        <v>0</v>
      </c>
      <c r="AP238" s="205">
        <f>SUMIF('31'!$A$3:$A$500,'TOTAL FEED'!$J238,'31'!$P$3:$P$1000)</f>
        <v>0</v>
      </c>
      <c r="AQ238" s="50">
        <f t="shared" si="91"/>
        <v>0</v>
      </c>
      <c r="AS238">
        <v>8</v>
      </c>
      <c r="AT238">
        <f>SUMIF('PHAN LOAI'!$Q$5:$Q$410,K238,'PHAN LOAI'!$D$5:$D$410)</f>
        <v>0</v>
      </c>
      <c r="AU238">
        <f>SUMIF('SAN LUONG'!$AL$4:$AL$311,K238,'SAN LUONG'!$AJ$4:$AJ$311)</f>
        <v>0</v>
      </c>
      <c r="AV238">
        <f t="shared" si="92"/>
        <v>0</v>
      </c>
      <c r="AW238">
        <f>IF(COUNTIF('PHAN LOAI'!C:C, E238) &gt; 0, 1, 0)</f>
        <v>1</v>
      </c>
      <c r="AX238">
        <f>IF(COUNTIF('SAN LUONG'!D:D, E238) &gt; 0, 1, 0)</f>
        <v>1</v>
      </c>
    </row>
    <row r="239" spans="2:50" ht="15.75" x14ac:dyDescent="0.25">
      <c r="B239" s="17">
        <v>26</v>
      </c>
      <c r="C239" s="19">
        <v>8667</v>
      </c>
      <c r="D239" s="19">
        <v>8667</v>
      </c>
      <c r="E239" s="73">
        <v>367201</v>
      </c>
      <c r="F239" s="7">
        <v>3.5</v>
      </c>
      <c r="G239" s="22">
        <v>25</v>
      </c>
      <c r="H239" s="4">
        <v>8667</v>
      </c>
      <c r="I239" s="9"/>
      <c r="J239" s="15" t="str">
        <f t="shared" si="93"/>
        <v>866725</v>
      </c>
      <c r="K239" s="15" t="str">
        <f t="shared" si="94"/>
        <v>8667367201</v>
      </c>
      <c r="L239" s="205">
        <f>SUMIF('1'!$A$3:$A$500,'TOTAL FEED'!$J239,'1'!$P$3:$P$1000)</f>
        <v>0</v>
      </c>
      <c r="M239" s="205">
        <f>SUMIF('2'!$A$3:$A$500,'TOTAL FEED'!$J239,'2'!$P$3:$P$1000)</f>
        <v>0</v>
      </c>
      <c r="N239" s="258">
        <f>SUMIF('3'!$A$3:$A$500,'TOTAL FEED'!$J239,'3'!$P$3:$P$1000)</f>
        <v>0</v>
      </c>
      <c r="O239" s="205">
        <f>SUMIF('4'!$A$3:$A$500,'TOTAL FEED'!$J239,'4'!$P$3:$P$1000)</f>
        <v>0</v>
      </c>
      <c r="P239" s="205">
        <f>SUMIF('5'!$A$3:$A$500,'TOTAL FEED'!$J239,'5'!$P$3:$P$1000)</f>
        <v>0</v>
      </c>
      <c r="Q239" s="205">
        <f>SUMIF('6'!$A$3:$A$500,'TOTAL FEED'!$J239,'6'!$P$3:$P$1000)</f>
        <v>0</v>
      </c>
      <c r="R239" s="205">
        <f>SUMIF('7'!$A$3:$A$500,'TOTAL FEED'!$J239,'7'!$P$3:$P$1000)</f>
        <v>0</v>
      </c>
      <c r="S239" s="205">
        <f>SUMIF('8'!$A$3:$A$500,'TOTAL FEED'!$J239,'8'!$P$3:$P$1000)</f>
        <v>0</v>
      </c>
      <c r="T239" s="205">
        <f>SUMIF('9'!$A$3:$A$500,'TOTAL FEED'!$J239,'9'!$P$3:$P$1000)</f>
        <v>0</v>
      </c>
      <c r="U239" s="205">
        <f>SUMIF('10'!$A$3:$A$500,'TOTAL FEED'!$J239,'10'!$P$3:$P$1000)</f>
        <v>0</v>
      </c>
      <c r="V239" s="205">
        <f>SUMIF('11'!$A$3:$A$500,'TOTAL FEED'!$J239,'11'!$P$3:$P$1000)</f>
        <v>0</v>
      </c>
      <c r="W239" s="205">
        <f>SUMIF('12'!$A$3:$A$500,'TOTAL FEED'!$J239,'12'!$P$3:$P$1000)</f>
        <v>0</v>
      </c>
      <c r="X239" s="205">
        <f>SUMIF('13'!$A$3:$A$500,'TOTAL FEED'!$J239,'13'!$P$3:$P$1000)</f>
        <v>0</v>
      </c>
      <c r="Y239" s="272">
        <f>SUMIF('14'!$A$3:$A$500,'TOTAL FEED'!$J239,'14'!$P$3:$P$1000)</f>
        <v>0</v>
      </c>
      <c r="Z239" s="205">
        <f>SUMIF('15'!$A$3:$A$500,'TOTAL FEED'!$J239,'15'!$P$3:$P$1000)</f>
        <v>0</v>
      </c>
      <c r="AA239" s="205">
        <f>SUMIF('16'!$A$3:$A$500,'TOTAL FEED'!$J239,'16'!$P$3:$P$1000)</f>
        <v>0</v>
      </c>
      <c r="AB239" s="205">
        <f>SUMIF('17'!$A$3:$A$500,'TOTAL FEED'!$J239,'17'!$P$3:$P$1000)</f>
        <v>0</v>
      </c>
      <c r="AC239" s="205">
        <f>SUMIF('18'!$A$3:$A$500,'TOTAL FEED'!$J239,'18'!$P$3:$P$1000)</f>
        <v>0</v>
      </c>
      <c r="AD239" s="205">
        <f>SUMIF('19'!$A$3:$A$500,'TOTAL FEED'!$J239,'19'!$P$3:$P$1000)</f>
        <v>0</v>
      </c>
      <c r="AE239" s="205">
        <f>SUMIF('20'!$A$3:$A$500,'TOTAL FEED'!$J239,'20'!$P$3:$P$1000)</f>
        <v>0</v>
      </c>
      <c r="AF239" s="205">
        <f>SUMIF('21'!$A$3:$A$500,'TOTAL FEED'!$J239,'21'!$P$3:$P$1000)</f>
        <v>0</v>
      </c>
      <c r="AG239" s="205">
        <f>SUMIF('22'!$A$3:$A$500,'TOTAL FEED'!$J239,'22'!$P$3:$P$1000)</f>
        <v>0</v>
      </c>
      <c r="AH239" s="205">
        <f>SUMIF('23'!$A$3:$A$500,'TOTAL FEED'!$J239,'23'!$P$3:$P$1000)</f>
        <v>0</v>
      </c>
      <c r="AI239" s="205">
        <f>SUMIF('24'!$A$3:$A$500,'TOTAL FEED'!$J239,'24'!$P$3:$P$1000)</f>
        <v>0</v>
      </c>
      <c r="AJ239" s="205">
        <f>SUMIF('25'!$A$3:$A$500,'TOTAL FEED'!$J239,'25'!$P$3:$P$1000)</f>
        <v>0</v>
      </c>
      <c r="AK239" s="205">
        <f>SUMIF('26'!$A$3:$A$500,'TOTAL FEED'!$J239,'26'!$P$3:$P$1000)</f>
        <v>0</v>
      </c>
      <c r="AL239" s="205">
        <f>SUMIF('27'!$A$3:$A$500,'TOTAL FEED'!$J239,'27'!$P$3:$P$1000)</f>
        <v>0</v>
      </c>
      <c r="AM239" s="205">
        <f>SUMIF('28'!$A$3:$A$500,'TOTAL FEED'!$J239,'28'!$P$3:$P$1000)</f>
        <v>0</v>
      </c>
      <c r="AN239" s="205">
        <f>SUMIF('29'!$A$3:$A$500,'TOTAL FEED'!$J239,'29'!$P$3:$P$1000)</f>
        <v>0</v>
      </c>
      <c r="AO239" s="205">
        <f>SUMIF('30'!$A$3:$A$500,'TOTAL FEED'!$J239,'30'!$P$3:$P$1000)</f>
        <v>0</v>
      </c>
      <c r="AP239" s="205">
        <f>SUMIF('31'!$A$3:$A$500,'TOTAL FEED'!$J239,'31'!$P$3:$P$1000)</f>
        <v>0</v>
      </c>
      <c r="AQ239" s="50">
        <f t="shared" si="91"/>
        <v>0</v>
      </c>
      <c r="AS239">
        <v>8</v>
      </c>
      <c r="AT239">
        <f>SUMIF('PHAN LOAI'!$Q$5:$Q$410,K239,'PHAN LOAI'!$D$5:$D$410)</f>
        <v>0</v>
      </c>
      <c r="AU239">
        <f>SUMIF('SAN LUONG'!$AL$4:$AL$311,K239,'SAN LUONG'!$AJ$4:$AJ$311)</f>
        <v>0</v>
      </c>
      <c r="AV239">
        <f t="shared" si="92"/>
        <v>0</v>
      </c>
      <c r="AW239">
        <f>IF(COUNTIF('PHAN LOAI'!C:C, E239) &gt; 0, 1, 0)</f>
        <v>1</v>
      </c>
      <c r="AX239">
        <f>IF(COUNTIF('SAN LUONG'!D:D, E239) &gt; 0, 1, 0)</f>
        <v>1</v>
      </c>
    </row>
    <row r="240" spans="2:50" ht="15.75" x14ac:dyDescent="0.25">
      <c r="B240" s="17">
        <v>27</v>
      </c>
      <c r="C240" s="19" t="s">
        <v>82</v>
      </c>
      <c r="D240" s="19" t="s">
        <v>82</v>
      </c>
      <c r="E240" s="73"/>
      <c r="F240" s="7">
        <v>3.5</v>
      </c>
      <c r="G240" s="22">
        <v>25</v>
      </c>
      <c r="H240" s="4" t="s">
        <v>82</v>
      </c>
      <c r="I240" s="9"/>
      <c r="J240" s="15" t="str">
        <f t="shared" si="93"/>
        <v>8685S25</v>
      </c>
      <c r="K240" s="15" t="str">
        <f t="shared" si="94"/>
        <v>8685S</v>
      </c>
      <c r="L240" s="205">
        <f>SUMIF('1'!$A$3:$A$500,'TOTAL FEED'!$J240,'1'!$P$3:$P$1000)</f>
        <v>0</v>
      </c>
      <c r="M240" s="205">
        <f>SUMIF('2'!$A$3:$A$500,'TOTAL FEED'!$J240,'2'!$P$3:$P$1000)</f>
        <v>0</v>
      </c>
      <c r="N240" s="258">
        <f>SUMIF('3'!$A$3:$A$500,'TOTAL FEED'!$J240,'3'!$P$3:$P$1000)</f>
        <v>0</v>
      </c>
      <c r="O240" s="205">
        <f>SUMIF('4'!$A$3:$A$500,'TOTAL FEED'!$J240,'4'!$P$3:$P$1000)</f>
        <v>0</v>
      </c>
      <c r="P240" s="205">
        <f>SUMIF('5'!$A$3:$A$500,'TOTAL FEED'!$J240,'5'!$P$3:$P$1000)</f>
        <v>0</v>
      </c>
      <c r="Q240" s="205">
        <f>SUMIF('6'!$A$3:$A$500,'TOTAL FEED'!$J240,'6'!$P$3:$P$1000)</f>
        <v>0</v>
      </c>
      <c r="R240" s="205">
        <f>SUMIF('7'!$A$3:$A$500,'TOTAL FEED'!$J240,'7'!$P$3:$P$1000)</f>
        <v>0</v>
      </c>
      <c r="S240" s="205">
        <f>SUMIF('8'!$A$3:$A$500,'TOTAL FEED'!$J240,'8'!$P$3:$P$1000)</f>
        <v>0</v>
      </c>
      <c r="T240" s="205">
        <f>SUMIF('9'!$A$3:$A$500,'TOTAL FEED'!$J240,'9'!$P$3:$P$1000)</f>
        <v>0</v>
      </c>
      <c r="U240" s="205">
        <f>SUMIF('10'!$A$3:$A$500,'TOTAL FEED'!$J240,'10'!$P$3:$P$1000)</f>
        <v>0</v>
      </c>
      <c r="V240" s="205">
        <f>SUMIF('11'!$A$3:$A$500,'TOTAL FEED'!$J240,'11'!$P$3:$P$1000)</f>
        <v>0</v>
      </c>
      <c r="W240" s="205">
        <f>SUMIF('12'!$A$3:$A$500,'TOTAL FEED'!$J240,'12'!$P$3:$P$1000)</f>
        <v>0</v>
      </c>
      <c r="X240" s="205">
        <f>SUMIF('13'!$A$3:$A$500,'TOTAL FEED'!$J240,'13'!$P$3:$P$1000)</f>
        <v>0</v>
      </c>
      <c r="Y240" s="272">
        <f>SUMIF('14'!$A$3:$A$500,'TOTAL FEED'!$J240,'14'!$P$3:$P$1000)</f>
        <v>0</v>
      </c>
      <c r="Z240" s="205">
        <f>SUMIF('15'!$A$3:$A$500,'TOTAL FEED'!$J240,'15'!$P$3:$P$1000)</f>
        <v>0</v>
      </c>
      <c r="AA240" s="205">
        <f>SUMIF('16'!$A$3:$A$500,'TOTAL FEED'!$J240,'16'!$P$3:$P$1000)</f>
        <v>0</v>
      </c>
      <c r="AB240" s="205">
        <f>SUMIF('17'!$A$3:$A$500,'TOTAL FEED'!$J240,'17'!$P$3:$P$1000)</f>
        <v>0</v>
      </c>
      <c r="AC240" s="205">
        <f>SUMIF('18'!$A$3:$A$500,'TOTAL FEED'!$J240,'18'!$P$3:$P$1000)</f>
        <v>0</v>
      </c>
      <c r="AD240" s="205">
        <f>SUMIF('19'!$A$3:$A$500,'TOTAL FEED'!$J240,'19'!$P$3:$P$1000)</f>
        <v>0</v>
      </c>
      <c r="AE240" s="205">
        <f>SUMIF('20'!$A$3:$A$500,'TOTAL FEED'!$J240,'20'!$P$3:$P$1000)</f>
        <v>0</v>
      </c>
      <c r="AF240" s="205">
        <f>SUMIF('21'!$A$3:$A$500,'TOTAL FEED'!$J240,'21'!$P$3:$P$1000)</f>
        <v>0</v>
      </c>
      <c r="AG240" s="205">
        <f>SUMIF('22'!$A$3:$A$500,'TOTAL FEED'!$J240,'22'!$P$3:$P$1000)</f>
        <v>0</v>
      </c>
      <c r="AH240" s="205">
        <f>SUMIF('23'!$A$3:$A$500,'TOTAL FEED'!$J240,'23'!$P$3:$P$1000)</f>
        <v>0</v>
      </c>
      <c r="AI240" s="205">
        <f>SUMIF('24'!$A$3:$A$500,'TOTAL FEED'!$J240,'24'!$P$3:$P$1000)</f>
        <v>0</v>
      </c>
      <c r="AJ240" s="205">
        <f>SUMIF('25'!$A$3:$A$500,'TOTAL FEED'!$J240,'25'!$P$3:$P$1000)</f>
        <v>0</v>
      </c>
      <c r="AK240" s="205">
        <f>SUMIF('26'!$A$3:$A$500,'TOTAL FEED'!$J240,'26'!$P$3:$P$1000)</f>
        <v>0</v>
      </c>
      <c r="AL240" s="205">
        <f>SUMIF('27'!$A$3:$A$500,'TOTAL FEED'!$J240,'27'!$P$3:$P$1000)</f>
        <v>0</v>
      </c>
      <c r="AM240" s="205">
        <f>SUMIF('28'!$A$3:$A$500,'TOTAL FEED'!$J240,'28'!$P$3:$P$1000)</f>
        <v>0</v>
      </c>
      <c r="AN240" s="205">
        <f>SUMIF('29'!$A$3:$A$500,'TOTAL FEED'!$J240,'29'!$P$3:$P$1000)</f>
        <v>0</v>
      </c>
      <c r="AO240" s="205">
        <f>SUMIF('30'!$A$3:$A$500,'TOTAL FEED'!$J240,'30'!$P$3:$P$1000)</f>
        <v>0</v>
      </c>
      <c r="AP240" s="205">
        <f>SUMIF('31'!$A$3:$A$500,'TOTAL FEED'!$J240,'31'!$P$3:$P$1000)</f>
        <v>0</v>
      </c>
      <c r="AQ240" s="50">
        <f t="shared" si="91"/>
        <v>0</v>
      </c>
      <c r="AS240">
        <v>8</v>
      </c>
      <c r="AT240">
        <f>SUMIF('PHAN LOAI'!$Q$5:$Q$410,K240,'PHAN LOAI'!$D$5:$D$410)</f>
        <v>0</v>
      </c>
      <c r="AU240">
        <f>SUMIF('SAN LUONG'!$AL$4:$AL$311,K240,'SAN LUONG'!$AJ$4:$AJ$311)</f>
        <v>0</v>
      </c>
      <c r="AV240">
        <f t="shared" si="92"/>
        <v>0</v>
      </c>
      <c r="AW240">
        <f>IF(COUNTIF('PHAN LOAI'!C:C, E240) &gt; 0, 1, 0)</f>
        <v>0</v>
      </c>
      <c r="AX240">
        <f>IF(COUNTIF('SAN LUONG'!D:D, E240) &gt; 0, 1, 0)</f>
        <v>1</v>
      </c>
    </row>
    <row r="241" spans="2:50" ht="18.75" x14ac:dyDescent="0.25">
      <c r="B241" s="60" t="s">
        <v>83</v>
      </c>
      <c r="C241" s="63"/>
      <c r="D241" s="63"/>
      <c r="E241" s="68"/>
      <c r="F241" s="63"/>
      <c r="G241" s="63">
        <v>0</v>
      </c>
      <c r="H241" s="63"/>
      <c r="I241" s="63"/>
      <c r="J241" s="15" t="str">
        <f t="shared" si="93"/>
        <v>0</v>
      </c>
      <c r="K241" s="15" t="str">
        <f t="shared" si="94"/>
        <v/>
      </c>
      <c r="L241" s="205">
        <f>SUMIF('1'!$A$3:$A$500,'TOTAL FEED'!$J241,'1'!$P$3:$P$1000)</f>
        <v>0</v>
      </c>
      <c r="M241" s="205">
        <f>SUMIF('2'!$A$3:$A$500,'TOTAL FEED'!$J241,'2'!$P$3:$P$1000)</f>
        <v>0</v>
      </c>
      <c r="N241" s="258">
        <f>SUMIF('3'!$A$3:$A$500,'TOTAL FEED'!$J241,'3'!$P$3:$P$1000)</f>
        <v>0</v>
      </c>
      <c r="O241" s="205">
        <f>SUMIF('4'!$A$3:$A$500,'TOTAL FEED'!$J241,'4'!$P$3:$P$1000)</f>
        <v>0</v>
      </c>
      <c r="P241" s="205">
        <f>SUMIF('5'!$A$3:$A$500,'TOTAL FEED'!$J241,'5'!$P$3:$P$1000)</f>
        <v>0</v>
      </c>
      <c r="Q241" s="205">
        <f>SUMIF('6'!$A$3:$A$500,'TOTAL FEED'!$J241,'6'!$P$3:$P$1000)</f>
        <v>0</v>
      </c>
      <c r="R241" s="205">
        <f>SUMIF('7'!$A$3:$A$500,'TOTAL FEED'!$J241,'7'!$P$3:$P$1000)</f>
        <v>0</v>
      </c>
      <c r="S241" s="205">
        <f>SUMIF('8'!$A$3:$A$500,'TOTAL FEED'!$J241,'8'!$P$3:$P$1000)</f>
        <v>0</v>
      </c>
      <c r="T241" s="205">
        <f>SUMIF('9'!$A$3:$A$500,'TOTAL FEED'!$J241,'9'!$P$3:$P$1000)</f>
        <v>0</v>
      </c>
      <c r="U241" s="205">
        <f>SUMIF('10'!$A$3:$A$500,'TOTAL FEED'!$J241,'10'!$P$3:$P$1000)</f>
        <v>0</v>
      </c>
      <c r="V241" s="205">
        <f>SUMIF('11'!$A$3:$A$500,'TOTAL FEED'!$J241,'11'!$P$3:$P$1000)</f>
        <v>0</v>
      </c>
      <c r="W241" s="205">
        <f>SUMIF('12'!$A$3:$A$500,'TOTAL FEED'!$J241,'12'!$P$3:$P$1000)</f>
        <v>0</v>
      </c>
      <c r="X241" s="205">
        <f>SUMIF('13'!$A$3:$A$500,'TOTAL FEED'!$J241,'13'!$P$3:$P$1000)</f>
        <v>0</v>
      </c>
      <c r="Y241" s="272">
        <f>SUMIF('14'!$A$3:$A$500,'TOTAL FEED'!$J241,'14'!$P$3:$P$1000)</f>
        <v>0</v>
      </c>
      <c r="Z241" s="205">
        <f>SUMIF('15'!$A$3:$A$500,'TOTAL FEED'!$J241,'15'!$P$3:$P$1000)</f>
        <v>0</v>
      </c>
      <c r="AA241" s="205">
        <f>SUMIF('16'!$A$3:$A$500,'TOTAL FEED'!$J241,'16'!$P$3:$P$1000)</f>
        <v>0</v>
      </c>
      <c r="AB241" s="205">
        <f>SUMIF('17'!$A$3:$A$500,'TOTAL FEED'!$J241,'17'!$P$3:$P$1000)</f>
        <v>0</v>
      </c>
      <c r="AC241" s="205">
        <f>SUMIF('18'!$A$3:$A$500,'TOTAL FEED'!$J241,'18'!$P$3:$P$1000)</f>
        <v>0</v>
      </c>
      <c r="AD241" s="205">
        <f>SUMIF('19'!$A$3:$A$500,'TOTAL FEED'!$J241,'19'!$P$3:$P$1000)</f>
        <v>0</v>
      </c>
      <c r="AE241" s="205">
        <f>SUMIF('20'!$A$3:$A$500,'TOTAL FEED'!$J241,'20'!$P$3:$P$1000)</f>
        <v>0</v>
      </c>
      <c r="AF241" s="205">
        <f>SUMIF('21'!$A$3:$A$500,'TOTAL FEED'!$J241,'21'!$P$3:$P$1000)</f>
        <v>0</v>
      </c>
      <c r="AG241" s="205">
        <f>SUMIF('22'!$A$3:$A$500,'TOTAL FEED'!$J241,'22'!$P$3:$P$1000)</f>
        <v>0</v>
      </c>
      <c r="AH241" s="205">
        <f>SUMIF('23'!$A$3:$A$500,'TOTAL FEED'!$J241,'23'!$P$3:$P$1000)</f>
        <v>0</v>
      </c>
      <c r="AI241" s="205">
        <f>SUMIF('24'!$A$3:$A$500,'TOTAL FEED'!$J241,'24'!$P$3:$P$1000)</f>
        <v>0</v>
      </c>
      <c r="AJ241" s="205">
        <f>SUMIF('25'!$A$3:$A$500,'TOTAL FEED'!$J241,'25'!$P$3:$P$1000)</f>
        <v>0</v>
      </c>
      <c r="AK241" s="205">
        <f>SUMIF('26'!$A$3:$A$500,'TOTAL FEED'!$J241,'26'!$P$3:$P$1000)</f>
        <v>0</v>
      </c>
      <c r="AL241" s="205">
        <f>SUMIF('27'!$A$3:$A$500,'TOTAL FEED'!$J241,'27'!$P$3:$P$1000)</f>
        <v>0</v>
      </c>
      <c r="AM241" s="205">
        <f>SUMIF('28'!$A$3:$A$500,'TOTAL FEED'!$J241,'28'!$P$3:$P$1000)</f>
        <v>0</v>
      </c>
      <c r="AN241" s="205">
        <f>SUMIF('29'!$A$3:$A$500,'TOTAL FEED'!$J241,'29'!$P$3:$P$1000)</f>
        <v>0</v>
      </c>
      <c r="AO241" s="205">
        <f>SUMIF('30'!$A$3:$A$500,'TOTAL FEED'!$J241,'30'!$P$3:$P$1000)</f>
        <v>0</v>
      </c>
      <c r="AP241" s="205">
        <f>SUMIF('31'!$A$3:$A$500,'TOTAL FEED'!$J241,'31'!$P$3:$P$1000)</f>
        <v>0</v>
      </c>
      <c r="AQ241" s="50">
        <f t="shared" si="91"/>
        <v>0</v>
      </c>
      <c r="AS241">
        <v>8</v>
      </c>
      <c r="AT241">
        <f>SUMIF('PHAN LOAI'!$Q$5:$Q$410,K241,'PHAN LOAI'!$D$5:$D$410)</f>
        <v>0</v>
      </c>
      <c r="AU241">
        <f>SUMIF('SAN LUONG'!$AL$4:$AL$311,K241,'SAN LUONG'!$AJ$4:$AJ$311)</f>
        <v>0</v>
      </c>
      <c r="AV241">
        <f t="shared" si="92"/>
        <v>0</v>
      </c>
      <c r="AW241">
        <f>IF(COUNTIF('PHAN LOAI'!C:C, E241) &gt; 0, 1, 0)</f>
        <v>0</v>
      </c>
      <c r="AX241">
        <f>IF(COUNTIF('SAN LUONG'!D:D, E241) &gt; 0, 1, 0)</f>
        <v>1</v>
      </c>
    </row>
    <row r="242" spans="2:50" ht="15.75" x14ac:dyDescent="0.25">
      <c r="B242" s="5">
        <v>1</v>
      </c>
      <c r="C242" s="6" t="s">
        <v>84</v>
      </c>
      <c r="D242" s="6" t="s">
        <v>84</v>
      </c>
      <c r="E242" s="73"/>
      <c r="F242" s="7" t="s">
        <v>13</v>
      </c>
      <c r="G242" s="8">
        <v>50</v>
      </c>
      <c r="H242" s="24" t="s">
        <v>84</v>
      </c>
      <c r="I242" s="9"/>
      <c r="J242" s="15" t="str">
        <f t="shared" si="93"/>
        <v>322NFZ1850</v>
      </c>
      <c r="K242" s="15" t="str">
        <f t="shared" si="94"/>
        <v>322NFZ18</v>
      </c>
      <c r="L242" s="205">
        <f>SUMIF('1'!$A$3:$A$500,'TOTAL FEED'!$J242,'1'!$P$3:$P$1000)</f>
        <v>0</v>
      </c>
      <c r="M242" s="205">
        <f>SUMIF('2'!$A$3:$A$500,'TOTAL FEED'!$J242,'2'!$P$3:$P$1000)</f>
        <v>0</v>
      </c>
      <c r="N242" s="258">
        <f>SUMIF('3'!$A$3:$A$500,'TOTAL FEED'!$J242,'3'!$P$3:$P$1000)</f>
        <v>0</v>
      </c>
      <c r="O242" s="205">
        <f>SUMIF('4'!$A$3:$A$500,'TOTAL FEED'!$J242,'4'!$P$3:$P$1000)</f>
        <v>0</v>
      </c>
      <c r="P242" s="205">
        <f>SUMIF('5'!$A$3:$A$500,'TOTAL FEED'!$J242,'5'!$P$3:$P$1000)</f>
        <v>0</v>
      </c>
      <c r="Q242" s="205">
        <f>SUMIF('6'!$A$3:$A$500,'TOTAL FEED'!$J242,'6'!$P$3:$P$1000)</f>
        <v>0</v>
      </c>
      <c r="R242" s="205">
        <f>SUMIF('7'!$A$3:$A$500,'TOTAL FEED'!$J242,'7'!$P$3:$P$1000)</f>
        <v>0</v>
      </c>
      <c r="S242" s="205">
        <f>SUMIF('8'!$A$3:$A$500,'TOTAL FEED'!$J242,'8'!$P$3:$P$1000)</f>
        <v>0</v>
      </c>
      <c r="T242" s="205">
        <f>SUMIF('9'!$A$3:$A$500,'TOTAL FEED'!$J242,'9'!$P$3:$P$1000)</f>
        <v>0</v>
      </c>
      <c r="U242" s="205">
        <f>SUMIF('10'!$A$3:$A$500,'TOTAL FEED'!$J242,'10'!$P$3:$P$1000)</f>
        <v>0</v>
      </c>
      <c r="V242" s="205">
        <f>SUMIF('11'!$A$3:$A$500,'TOTAL FEED'!$J242,'11'!$P$3:$P$1000)</f>
        <v>0</v>
      </c>
      <c r="W242" s="205">
        <f>SUMIF('12'!$A$3:$A$500,'TOTAL FEED'!$J242,'12'!$P$3:$P$1000)</f>
        <v>0</v>
      </c>
      <c r="X242" s="205">
        <f>SUMIF('13'!$A$3:$A$500,'TOTAL FEED'!$J242,'13'!$P$3:$P$1000)</f>
        <v>0</v>
      </c>
      <c r="Y242" s="272">
        <f>SUMIF('14'!$A$3:$A$500,'TOTAL FEED'!$J242,'14'!$P$3:$P$1000)</f>
        <v>0</v>
      </c>
      <c r="Z242" s="205">
        <f>SUMIF('15'!$A$3:$A$500,'TOTAL FEED'!$J242,'15'!$P$3:$P$1000)</f>
        <v>0</v>
      </c>
      <c r="AA242" s="205">
        <f>SUMIF('16'!$A$3:$A$500,'TOTAL FEED'!$J242,'16'!$P$3:$P$1000)</f>
        <v>0</v>
      </c>
      <c r="AB242" s="205">
        <f>SUMIF('17'!$A$3:$A$500,'TOTAL FEED'!$J242,'17'!$P$3:$P$1000)</f>
        <v>0</v>
      </c>
      <c r="AC242" s="205">
        <f>SUMIF('18'!$A$3:$A$500,'TOTAL FEED'!$J242,'18'!$P$3:$P$1000)</f>
        <v>0</v>
      </c>
      <c r="AD242" s="205">
        <f>SUMIF('19'!$A$3:$A$500,'TOTAL FEED'!$J242,'19'!$P$3:$P$1000)</f>
        <v>0</v>
      </c>
      <c r="AE242" s="205">
        <f>SUMIF('20'!$A$3:$A$500,'TOTAL FEED'!$J242,'20'!$P$3:$P$1000)</f>
        <v>0</v>
      </c>
      <c r="AF242" s="205">
        <f>SUMIF('21'!$A$3:$A$500,'TOTAL FEED'!$J242,'21'!$P$3:$P$1000)</f>
        <v>0</v>
      </c>
      <c r="AG242" s="205">
        <f>SUMIF('22'!$A$3:$A$500,'TOTAL FEED'!$J242,'22'!$P$3:$P$1000)</f>
        <v>0</v>
      </c>
      <c r="AH242" s="205">
        <f>SUMIF('23'!$A$3:$A$500,'TOTAL FEED'!$J242,'23'!$P$3:$P$1000)</f>
        <v>0</v>
      </c>
      <c r="AI242" s="205">
        <f>SUMIF('24'!$A$3:$A$500,'TOTAL FEED'!$J242,'24'!$P$3:$P$1000)</f>
        <v>0</v>
      </c>
      <c r="AJ242" s="205">
        <f>SUMIF('25'!$A$3:$A$500,'TOTAL FEED'!$J242,'25'!$P$3:$P$1000)</f>
        <v>0</v>
      </c>
      <c r="AK242" s="205">
        <f>SUMIF('26'!$A$3:$A$500,'TOTAL FEED'!$J242,'26'!$P$3:$P$1000)</f>
        <v>0</v>
      </c>
      <c r="AL242" s="205">
        <f>SUMIF('27'!$A$3:$A$500,'TOTAL FEED'!$J242,'27'!$P$3:$P$1000)</f>
        <v>0</v>
      </c>
      <c r="AM242" s="205">
        <f>SUMIF('28'!$A$3:$A$500,'TOTAL FEED'!$J242,'28'!$P$3:$P$1000)</f>
        <v>0</v>
      </c>
      <c r="AN242" s="205">
        <f>SUMIF('29'!$A$3:$A$500,'TOTAL FEED'!$J242,'29'!$P$3:$P$1000)</f>
        <v>0</v>
      </c>
      <c r="AO242" s="205">
        <f>SUMIF('30'!$A$3:$A$500,'TOTAL FEED'!$J242,'30'!$P$3:$P$1000)</f>
        <v>0</v>
      </c>
      <c r="AP242" s="205">
        <f>SUMIF('31'!$A$3:$A$500,'TOTAL FEED'!$J242,'31'!$P$3:$P$1000)</f>
        <v>0</v>
      </c>
      <c r="AQ242" s="50">
        <f t="shared" si="91"/>
        <v>0</v>
      </c>
      <c r="AS242">
        <v>8</v>
      </c>
      <c r="AT242">
        <f>SUMIF('PHAN LOAI'!$Q$5:$Q$410,K242,'PHAN LOAI'!$D$5:$D$410)</f>
        <v>0</v>
      </c>
      <c r="AU242">
        <f>SUMIF('SAN LUONG'!$AL$4:$AL$311,K242,'SAN LUONG'!$AJ$4:$AJ$311)</f>
        <v>0</v>
      </c>
      <c r="AV242">
        <f t="shared" si="92"/>
        <v>0</v>
      </c>
      <c r="AW242">
        <f>IF(COUNTIF('PHAN LOAI'!C:C, E242) &gt; 0, 1, 0)</f>
        <v>0</v>
      </c>
      <c r="AX242">
        <f>IF(COUNTIF('SAN LUONG'!D:D, E242) &gt; 0, 1, 0)</f>
        <v>1</v>
      </c>
    </row>
    <row r="243" spans="2:50" ht="15.75" x14ac:dyDescent="0.25">
      <c r="B243" s="5">
        <v>2</v>
      </c>
      <c r="C243" s="6" t="s">
        <v>85</v>
      </c>
      <c r="D243" s="6" t="s">
        <v>85</v>
      </c>
      <c r="E243" s="73"/>
      <c r="F243" s="7" t="s">
        <v>13</v>
      </c>
      <c r="G243" s="8">
        <v>50</v>
      </c>
      <c r="H243" s="24" t="s">
        <v>85</v>
      </c>
      <c r="I243" s="9"/>
      <c r="J243" s="15" t="str">
        <f t="shared" si="93"/>
        <v>322FZ1850</v>
      </c>
      <c r="K243" s="15" t="str">
        <f t="shared" si="94"/>
        <v>322FZ18</v>
      </c>
      <c r="L243" s="205">
        <f>SUMIF('1'!$A$3:$A$500,'TOTAL FEED'!$J243,'1'!$P$3:$P$1000)</f>
        <v>0</v>
      </c>
      <c r="M243" s="205">
        <f>SUMIF('2'!$A$3:$A$500,'TOTAL FEED'!$J243,'2'!$P$3:$P$1000)</f>
        <v>0</v>
      </c>
      <c r="N243" s="258">
        <f>SUMIF('3'!$A$3:$A$500,'TOTAL FEED'!$J243,'3'!$P$3:$P$1000)</f>
        <v>0</v>
      </c>
      <c r="O243" s="205">
        <f>SUMIF('4'!$A$3:$A$500,'TOTAL FEED'!$J243,'4'!$P$3:$P$1000)</f>
        <v>0</v>
      </c>
      <c r="P243" s="205">
        <f>SUMIF('5'!$A$3:$A$500,'TOTAL FEED'!$J243,'5'!$P$3:$P$1000)</f>
        <v>0</v>
      </c>
      <c r="Q243" s="205">
        <f>SUMIF('6'!$A$3:$A$500,'TOTAL FEED'!$J243,'6'!$P$3:$P$1000)</f>
        <v>0</v>
      </c>
      <c r="R243" s="205">
        <f>SUMIF('7'!$A$3:$A$500,'TOTAL FEED'!$J243,'7'!$P$3:$P$1000)</f>
        <v>0</v>
      </c>
      <c r="S243" s="205">
        <f>SUMIF('8'!$A$3:$A$500,'TOTAL FEED'!$J243,'8'!$P$3:$P$1000)</f>
        <v>0</v>
      </c>
      <c r="T243" s="205">
        <f>SUMIF('9'!$A$3:$A$500,'TOTAL FEED'!$J243,'9'!$P$3:$P$1000)</f>
        <v>0</v>
      </c>
      <c r="U243" s="205">
        <f>SUMIF('10'!$A$3:$A$500,'TOTAL FEED'!$J243,'10'!$P$3:$P$1000)</f>
        <v>0</v>
      </c>
      <c r="V243" s="205">
        <f>SUMIF('11'!$A$3:$A$500,'TOTAL FEED'!$J243,'11'!$P$3:$P$1000)</f>
        <v>0</v>
      </c>
      <c r="W243" s="205">
        <f>SUMIF('12'!$A$3:$A$500,'TOTAL FEED'!$J243,'12'!$P$3:$P$1000)</f>
        <v>0</v>
      </c>
      <c r="X243" s="205">
        <f>SUMIF('13'!$A$3:$A$500,'TOTAL FEED'!$J243,'13'!$P$3:$P$1000)</f>
        <v>0</v>
      </c>
      <c r="Y243" s="272">
        <f>SUMIF('14'!$A$3:$A$500,'TOTAL FEED'!$J243,'14'!$P$3:$P$1000)</f>
        <v>0</v>
      </c>
      <c r="Z243" s="205">
        <f>SUMIF('15'!$A$3:$A$500,'TOTAL FEED'!$J243,'15'!$P$3:$P$1000)</f>
        <v>0</v>
      </c>
      <c r="AA243" s="205">
        <f>SUMIF('16'!$A$3:$A$500,'TOTAL FEED'!$J243,'16'!$P$3:$P$1000)</f>
        <v>0</v>
      </c>
      <c r="AB243" s="205">
        <f>SUMIF('17'!$A$3:$A$500,'TOTAL FEED'!$J243,'17'!$P$3:$P$1000)</f>
        <v>0</v>
      </c>
      <c r="AC243" s="205">
        <f>SUMIF('18'!$A$3:$A$500,'TOTAL FEED'!$J243,'18'!$P$3:$P$1000)</f>
        <v>0</v>
      </c>
      <c r="AD243" s="205">
        <f>SUMIF('19'!$A$3:$A$500,'TOTAL FEED'!$J243,'19'!$P$3:$P$1000)</f>
        <v>0</v>
      </c>
      <c r="AE243" s="205">
        <f>SUMIF('20'!$A$3:$A$500,'TOTAL FEED'!$J243,'20'!$P$3:$P$1000)</f>
        <v>0</v>
      </c>
      <c r="AF243" s="205">
        <f>SUMIF('21'!$A$3:$A$500,'TOTAL FEED'!$J243,'21'!$P$3:$P$1000)</f>
        <v>0</v>
      </c>
      <c r="AG243" s="205">
        <f>SUMIF('22'!$A$3:$A$500,'TOTAL FEED'!$J243,'22'!$P$3:$P$1000)</f>
        <v>0</v>
      </c>
      <c r="AH243" s="205">
        <f>SUMIF('23'!$A$3:$A$500,'TOTAL FEED'!$J243,'23'!$P$3:$P$1000)</f>
        <v>0</v>
      </c>
      <c r="AI243" s="205">
        <f>SUMIF('24'!$A$3:$A$500,'TOTAL FEED'!$J243,'24'!$P$3:$P$1000)</f>
        <v>0</v>
      </c>
      <c r="AJ243" s="205">
        <f>SUMIF('25'!$A$3:$A$500,'TOTAL FEED'!$J243,'25'!$P$3:$P$1000)</f>
        <v>0</v>
      </c>
      <c r="AK243" s="205">
        <f>SUMIF('26'!$A$3:$A$500,'TOTAL FEED'!$J243,'26'!$P$3:$P$1000)</f>
        <v>0</v>
      </c>
      <c r="AL243" s="205">
        <f>SUMIF('27'!$A$3:$A$500,'TOTAL FEED'!$J243,'27'!$P$3:$P$1000)</f>
        <v>0</v>
      </c>
      <c r="AM243" s="205">
        <f>SUMIF('28'!$A$3:$A$500,'TOTAL FEED'!$J243,'28'!$P$3:$P$1000)</f>
        <v>0</v>
      </c>
      <c r="AN243" s="205">
        <f>SUMIF('29'!$A$3:$A$500,'TOTAL FEED'!$J243,'29'!$P$3:$P$1000)</f>
        <v>0</v>
      </c>
      <c r="AO243" s="205">
        <f>SUMIF('30'!$A$3:$A$500,'TOTAL FEED'!$J243,'30'!$P$3:$P$1000)</f>
        <v>0</v>
      </c>
      <c r="AP243" s="205">
        <f>SUMIF('31'!$A$3:$A$500,'TOTAL FEED'!$J243,'31'!$P$3:$P$1000)</f>
        <v>0</v>
      </c>
      <c r="AQ243" s="50">
        <f t="shared" si="91"/>
        <v>0</v>
      </c>
      <c r="AS243">
        <v>8</v>
      </c>
      <c r="AT243">
        <f>SUMIF('PHAN LOAI'!$Q$5:$Q$410,K243,'PHAN LOAI'!$D$5:$D$410)</f>
        <v>0</v>
      </c>
      <c r="AU243">
        <f>SUMIF('SAN LUONG'!$AL$4:$AL$311,K243,'SAN LUONG'!$AJ$4:$AJ$311)</f>
        <v>0</v>
      </c>
      <c r="AV243">
        <f t="shared" si="92"/>
        <v>0</v>
      </c>
      <c r="AW243">
        <f>IF(COUNTIF('PHAN LOAI'!C:C, E243) &gt; 0, 1, 0)</f>
        <v>0</v>
      </c>
      <c r="AX243">
        <f>IF(COUNTIF('SAN LUONG'!D:D, E243) &gt; 0, 1, 0)</f>
        <v>1</v>
      </c>
    </row>
    <row r="244" spans="2:50" ht="15.75" x14ac:dyDescent="0.25">
      <c r="B244" s="5">
        <v>3</v>
      </c>
      <c r="C244" s="6" t="s">
        <v>86</v>
      </c>
      <c r="D244" s="6" t="s">
        <v>86</v>
      </c>
      <c r="E244" s="73">
        <v>127020</v>
      </c>
      <c r="F244" s="7" t="s">
        <v>13</v>
      </c>
      <c r="G244" s="8">
        <v>50</v>
      </c>
      <c r="H244" s="24" t="s">
        <v>86</v>
      </c>
      <c r="I244" s="9"/>
      <c r="J244" s="15" t="str">
        <f t="shared" si="93"/>
        <v>324F50</v>
      </c>
      <c r="K244" s="15" t="str">
        <f t="shared" si="94"/>
        <v>324F127020</v>
      </c>
      <c r="L244" s="205">
        <f>SUMIF('1'!$A$3:$A$500,'TOTAL FEED'!$J244,'1'!$P$3:$P$1000)</f>
        <v>0</v>
      </c>
      <c r="M244" s="205">
        <f>SUMIF('2'!$A$3:$A$500,'TOTAL FEED'!$J244,'2'!$P$3:$P$1000)</f>
        <v>0</v>
      </c>
      <c r="N244" s="258">
        <f>SUMIF('3'!$A$3:$A$500,'TOTAL FEED'!$J244,'3'!$P$3:$P$1000)</f>
        <v>0</v>
      </c>
      <c r="O244" s="205">
        <f>SUMIF('4'!$A$3:$A$500,'TOTAL FEED'!$J244,'4'!$P$3:$P$1000)</f>
        <v>0</v>
      </c>
      <c r="P244" s="205">
        <f>SUMIF('5'!$A$3:$A$500,'TOTAL FEED'!$J244,'5'!$P$3:$P$1000)</f>
        <v>0</v>
      </c>
      <c r="Q244" s="205">
        <f>SUMIF('6'!$A$3:$A$500,'TOTAL FEED'!$J244,'6'!$P$3:$P$1000)</f>
        <v>0</v>
      </c>
      <c r="R244" s="205">
        <f>SUMIF('7'!$A$3:$A$500,'TOTAL FEED'!$J244,'7'!$P$3:$P$1000)</f>
        <v>0</v>
      </c>
      <c r="S244" s="205">
        <f>SUMIF('8'!$A$3:$A$500,'TOTAL FEED'!$J244,'8'!$P$3:$P$1000)</f>
        <v>0</v>
      </c>
      <c r="T244" s="205">
        <f>SUMIF('9'!$A$3:$A$500,'TOTAL FEED'!$J244,'9'!$P$3:$P$1000)</f>
        <v>0</v>
      </c>
      <c r="U244" s="205">
        <f>SUMIF('10'!$A$3:$A$500,'TOTAL FEED'!$J244,'10'!$P$3:$P$1000)</f>
        <v>0</v>
      </c>
      <c r="V244" s="205">
        <f>SUMIF('11'!$A$3:$A$500,'TOTAL FEED'!$J244,'11'!$P$3:$P$1000)</f>
        <v>0</v>
      </c>
      <c r="W244" s="205">
        <f>SUMIF('12'!$A$3:$A$500,'TOTAL FEED'!$J244,'12'!$P$3:$P$1000)</f>
        <v>0</v>
      </c>
      <c r="X244" s="205">
        <f>SUMIF('13'!$A$3:$A$500,'TOTAL FEED'!$J244,'13'!$P$3:$P$1000)</f>
        <v>0</v>
      </c>
      <c r="Y244" s="272">
        <f>SUMIF('14'!$A$3:$A$500,'TOTAL FEED'!$J244,'14'!$P$3:$P$1000)</f>
        <v>0</v>
      </c>
      <c r="Z244" s="205">
        <f>SUMIF('15'!$A$3:$A$500,'TOTAL FEED'!$J244,'15'!$P$3:$P$1000)</f>
        <v>0</v>
      </c>
      <c r="AA244" s="205">
        <f>SUMIF('16'!$A$3:$A$500,'TOTAL FEED'!$J244,'16'!$P$3:$P$1000)</f>
        <v>0</v>
      </c>
      <c r="AB244" s="205">
        <f>SUMIF('17'!$A$3:$A$500,'TOTAL FEED'!$J244,'17'!$P$3:$P$1000)</f>
        <v>0</v>
      </c>
      <c r="AC244" s="205">
        <f>SUMIF('18'!$A$3:$A$500,'TOTAL FEED'!$J244,'18'!$P$3:$P$1000)</f>
        <v>0</v>
      </c>
      <c r="AD244" s="205">
        <f>SUMIF('19'!$A$3:$A$500,'TOTAL FEED'!$J244,'19'!$P$3:$P$1000)</f>
        <v>0</v>
      </c>
      <c r="AE244" s="205">
        <f>SUMIF('20'!$A$3:$A$500,'TOTAL FEED'!$J244,'20'!$P$3:$P$1000)</f>
        <v>0</v>
      </c>
      <c r="AF244" s="205">
        <f>SUMIF('21'!$A$3:$A$500,'TOTAL FEED'!$J244,'21'!$P$3:$P$1000)</f>
        <v>0</v>
      </c>
      <c r="AG244" s="205">
        <f>SUMIF('22'!$A$3:$A$500,'TOTAL FEED'!$J244,'22'!$P$3:$P$1000)</f>
        <v>0</v>
      </c>
      <c r="AH244" s="205">
        <f>SUMIF('23'!$A$3:$A$500,'TOTAL FEED'!$J244,'23'!$P$3:$P$1000)</f>
        <v>0</v>
      </c>
      <c r="AI244" s="205">
        <f>SUMIF('24'!$A$3:$A$500,'TOTAL FEED'!$J244,'24'!$P$3:$P$1000)</f>
        <v>0</v>
      </c>
      <c r="AJ244" s="205">
        <f>SUMIF('25'!$A$3:$A$500,'TOTAL FEED'!$J244,'25'!$P$3:$P$1000)</f>
        <v>0</v>
      </c>
      <c r="AK244" s="205">
        <f>SUMIF('26'!$A$3:$A$500,'TOTAL FEED'!$J244,'26'!$P$3:$P$1000)</f>
        <v>0</v>
      </c>
      <c r="AL244" s="205">
        <f>SUMIF('27'!$A$3:$A$500,'TOTAL FEED'!$J244,'27'!$P$3:$P$1000)</f>
        <v>0</v>
      </c>
      <c r="AM244" s="205">
        <f>SUMIF('28'!$A$3:$A$500,'TOTAL FEED'!$J244,'28'!$P$3:$P$1000)</f>
        <v>0</v>
      </c>
      <c r="AN244" s="205">
        <f>SUMIF('29'!$A$3:$A$500,'TOTAL FEED'!$J244,'29'!$P$3:$P$1000)</f>
        <v>0</v>
      </c>
      <c r="AO244" s="205">
        <f>SUMIF('30'!$A$3:$A$500,'TOTAL FEED'!$J244,'30'!$P$3:$P$1000)</f>
        <v>0</v>
      </c>
      <c r="AP244" s="205">
        <f>SUMIF('31'!$A$3:$A$500,'TOTAL FEED'!$J244,'31'!$P$3:$P$1000)</f>
        <v>0</v>
      </c>
      <c r="AQ244" s="50">
        <f t="shared" si="91"/>
        <v>0</v>
      </c>
      <c r="AS244">
        <v>8</v>
      </c>
      <c r="AT244">
        <f>SUMIF('PHAN LOAI'!$Q$5:$Q$410,K244,'PHAN LOAI'!$D$5:$D$410)</f>
        <v>0</v>
      </c>
      <c r="AU244">
        <f>SUMIF('SAN LUONG'!$AL$4:$AL$311,K244,'SAN LUONG'!$AJ$4:$AJ$311)</f>
        <v>0</v>
      </c>
      <c r="AV244">
        <f t="shared" si="92"/>
        <v>0</v>
      </c>
      <c r="AW244">
        <f>IF(COUNTIF('PHAN LOAI'!C:C, E244) &gt; 0, 1, 0)</f>
        <v>1</v>
      </c>
      <c r="AX244">
        <f>IF(COUNTIF('SAN LUONG'!D:D, E244) &gt; 0, 1, 0)</f>
        <v>1</v>
      </c>
    </row>
    <row r="245" spans="2:50" ht="15.75" x14ac:dyDescent="0.25">
      <c r="B245" s="5">
        <v>4</v>
      </c>
      <c r="C245" s="6" t="s">
        <v>349</v>
      </c>
      <c r="D245" s="6" t="s">
        <v>349</v>
      </c>
      <c r="E245" s="73"/>
      <c r="F245" s="7" t="s">
        <v>13</v>
      </c>
      <c r="G245" s="8">
        <v>50</v>
      </c>
      <c r="H245" s="24" t="s">
        <v>86</v>
      </c>
      <c r="I245" s="9" t="s">
        <v>88</v>
      </c>
      <c r="J245" s="15" t="str">
        <f t="shared" si="93"/>
        <v>324FZ-1850</v>
      </c>
      <c r="K245" s="15" t="str">
        <f t="shared" si="94"/>
        <v>324FZ18</v>
      </c>
      <c r="L245" s="205">
        <f>SUMIF('1'!$A$3:$A$500,'TOTAL FEED'!$J245,'1'!$P$3:$P$1000)</f>
        <v>0</v>
      </c>
      <c r="M245" s="205">
        <f>SUMIF('2'!$A$3:$A$500,'TOTAL FEED'!$J245,'2'!$P$3:$P$1000)</f>
        <v>0</v>
      </c>
      <c r="N245" s="258">
        <f>SUMIF('3'!$A$3:$A$500,'TOTAL FEED'!$J245,'3'!$P$3:$P$1000)</f>
        <v>0</v>
      </c>
      <c r="O245" s="205">
        <f>SUMIF('4'!$A$3:$A$500,'TOTAL FEED'!$J245,'4'!$P$3:$P$1000)</f>
        <v>0</v>
      </c>
      <c r="P245" s="205">
        <f>SUMIF('5'!$A$3:$A$500,'TOTAL FEED'!$J245,'5'!$P$3:$P$1000)</f>
        <v>0</v>
      </c>
      <c r="Q245" s="205">
        <f>SUMIF('6'!$A$3:$A$500,'TOTAL FEED'!$J245,'6'!$P$3:$P$1000)</f>
        <v>0</v>
      </c>
      <c r="R245" s="205">
        <f>SUMIF('7'!$A$3:$A$500,'TOTAL FEED'!$J245,'7'!$P$3:$P$1000)</f>
        <v>0</v>
      </c>
      <c r="S245" s="205">
        <f>SUMIF('8'!$A$3:$A$500,'TOTAL FEED'!$J245,'8'!$P$3:$P$1000)</f>
        <v>0</v>
      </c>
      <c r="T245" s="205">
        <f>SUMIF('9'!$A$3:$A$500,'TOTAL FEED'!$J245,'9'!$P$3:$P$1000)</f>
        <v>0</v>
      </c>
      <c r="U245" s="205">
        <f>SUMIF('10'!$A$3:$A$500,'TOTAL FEED'!$J245,'10'!$P$3:$P$1000)</f>
        <v>0</v>
      </c>
      <c r="V245" s="205">
        <f>SUMIF('11'!$A$3:$A$500,'TOTAL FEED'!$J245,'11'!$P$3:$P$1000)</f>
        <v>0</v>
      </c>
      <c r="W245" s="205">
        <f>SUMIF('12'!$A$3:$A$500,'TOTAL FEED'!$J245,'12'!$P$3:$P$1000)</f>
        <v>0</v>
      </c>
      <c r="X245" s="205">
        <f>SUMIF('13'!$A$3:$A$500,'TOTAL FEED'!$J245,'13'!$P$3:$P$1000)</f>
        <v>0</v>
      </c>
      <c r="Y245" s="272">
        <f>SUMIF('14'!$A$3:$A$500,'TOTAL FEED'!$J245,'14'!$P$3:$P$1000)</f>
        <v>0</v>
      </c>
      <c r="Z245" s="205">
        <f>SUMIF('15'!$A$3:$A$500,'TOTAL FEED'!$J245,'15'!$P$3:$P$1000)</f>
        <v>0</v>
      </c>
      <c r="AA245" s="205">
        <f>SUMIF('16'!$A$3:$A$500,'TOTAL FEED'!$J245,'16'!$P$3:$P$1000)</f>
        <v>0</v>
      </c>
      <c r="AB245" s="205">
        <f>SUMIF('17'!$A$3:$A$500,'TOTAL FEED'!$J245,'17'!$P$3:$P$1000)</f>
        <v>0</v>
      </c>
      <c r="AC245" s="205">
        <f>SUMIF('18'!$A$3:$A$500,'TOTAL FEED'!$J245,'18'!$P$3:$P$1000)</f>
        <v>0</v>
      </c>
      <c r="AD245" s="205">
        <f>SUMIF('19'!$A$3:$A$500,'TOTAL FEED'!$J245,'19'!$P$3:$P$1000)</f>
        <v>0</v>
      </c>
      <c r="AE245" s="205">
        <f>SUMIF('20'!$A$3:$A$500,'TOTAL FEED'!$J245,'20'!$P$3:$P$1000)</f>
        <v>0</v>
      </c>
      <c r="AF245" s="205">
        <f>SUMIF('21'!$A$3:$A$500,'TOTAL FEED'!$J245,'21'!$P$3:$P$1000)</f>
        <v>0</v>
      </c>
      <c r="AG245" s="205">
        <f>SUMIF('22'!$A$3:$A$500,'TOTAL FEED'!$J245,'22'!$P$3:$P$1000)</f>
        <v>0</v>
      </c>
      <c r="AH245" s="205">
        <f>SUMIF('23'!$A$3:$A$500,'TOTAL FEED'!$J245,'23'!$P$3:$P$1000)</f>
        <v>0</v>
      </c>
      <c r="AI245" s="205">
        <f>SUMIF('24'!$A$3:$A$500,'TOTAL FEED'!$J245,'24'!$P$3:$P$1000)</f>
        <v>0</v>
      </c>
      <c r="AJ245" s="205">
        <f>SUMIF('25'!$A$3:$A$500,'TOTAL FEED'!$J245,'25'!$P$3:$P$1000)</f>
        <v>0</v>
      </c>
      <c r="AK245" s="205">
        <f>SUMIF('26'!$A$3:$A$500,'TOTAL FEED'!$J245,'26'!$P$3:$P$1000)</f>
        <v>0</v>
      </c>
      <c r="AL245" s="205">
        <f>SUMIF('27'!$A$3:$A$500,'TOTAL FEED'!$J245,'27'!$P$3:$P$1000)</f>
        <v>0</v>
      </c>
      <c r="AM245" s="205">
        <f>SUMIF('28'!$A$3:$A$500,'TOTAL FEED'!$J245,'28'!$P$3:$P$1000)</f>
        <v>0</v>
      </c>
      <c r="AN245" s="205">
        <f>SUMIF('29'!$A$3:$A$500,'TOTAL FEED'!$J245,'29'!$P$3:$P$1000)</f>
        <v>0</v>
      </c>
      <c r="AO245" s="205">
        <f>SUMIF('30'!$A$3:$A$500,'TOTAL FEED'!$J245,'30'!$P$3:$P$1000)</f>
        <v>0</v>
      </c>
      <c r="AP245" s="205">
        <f>SUMIF('31'!$A$3:$A$500,'TOTAL FEED'!$J245,'31'!$P$3:$P$1000)</f>
        <v>0</v>
      </c>
      <c r="AQ245" s="50">
        <f t="shared" si="91"/>
        <v>0</v>
      </c>
      <c r="AS245">
        <v>8</v>
      </c>
      <c r="AT245">
        <f>SUMIF('PHAN LOAI'!$Q$5:$Q$410,K245,'PHAN LOAI'!$D$5:$D$410)</f>
        <v>0</v>
      </c>
      <c r="AU245">
        <f>SUMIF('SAN LUONG'!$AL$4:$AL$311,K245,'SAN LUONG'!$AJ$4:$AJ$311)</f>
        <v>0</v>
      </c>
      <c r="AV245">
        <f t="shared" si="92"/>
        <v>0</v>
      </c>
      <c r="AW245">
        <f>IF(COUNTIF('PHAN LOAI'!C:C, E245) &gt; 0, 1, 0)</f>
        <v>0</v>
      </c>
      <c r="AX245">
        <f>IF(COUNTIF('SAN LUONG'!D:D, E245) &gt; 0, 1, 0)</f>
        <v>1</v>
      </c>
    </row>
    <row r="246" spans="2:50" ht="15.75" x14ac:dyDescent="0.25">
      <c r="B246" s="5">
        <v>5</v>
      </c>
      <c r="C246" s="26" t="s">
        <v>89</v>
      </c>
      <c r="D246" s="26" t="s">
        <v>89</v>
      </c>
      <c r="E246" s="73">
        <v>112501</v>
      </c>
      <c r="F246" s="27" t="s">
        <v>20</v>
      </c>
      <c r="G246" s="28">
        <v>50</v>
      </c>
      <c r="H246" s="24" t="s">
        <v>89</v>
      </c>
      <c r="I246" s="9"/>
      <c r="J246" s="15" t="str">
        <f t="shared" si="93"/>
        <v>510F50</v>
      </c>
      <c r="K246" s="15" t="str">
        <f t="shared" si="94"/>
        <v>510F112501</v>
      </c>
      <c r="L246" s="205">
        <f>SUMIF('1'!$A$3:$A$500,'TOTAL FEED'!$J246,'1'!$P$3:$P$1000)</f>
        <v>0</v>
      </c>
      <c r="M246" s="205">
        <f>SUMIF('2'!$A$3:$A$500,'TOTAL FEED'!$J246,'2'!$P$3:$P$1000)</f>
        <v>0</v>
      </c>
      <c r="N246" s="258">
        <f>SUMIF('3'!$A$3:$A$500,'TOTAL FEED'!$J246,'3'!$P$3:$P$1000)</f>
        <v>0</v>
      </c>
      <c r="O246" s="205">
        <f>SUMIF('4'!$A$3:$A$500,'TOTAL FEED'!$J246,'4'!$P$3:$P$1000)</f>
        <v>0</v>
      </c>
      <c r="P246" s="205">
        <f>SUMIF('5'!$A$3:$A$500,'TOTAL FEED'!$J246,'5'!$P$3:$P$1000)</f>
        <v>0</v>
      </c>
      <c r="Q246" s="205">
        <f>SUMIF('6'!$A$3:$A$500,'TOTAL FEED'!$J246,'6'!$P$3:$P$1000)</f>
        <v>0</v>
      </c>
      <c r="R246" s="205">
        <f>SUMIF('7'!$A$3:$A$500,'TOTAL FEED'!$J246,'7'!$P$3:$P$1000)</f>
        <v>0</v>
      </c>
      <c r="S246" s="205">
        <f>SUMIF('8'!$A$3:$A$500,'TOTAL FEED'!$J246,'8'!$P$3:$P$1000)</f>
        <v>0</v>
      </c>
      <c r="T246" s="205">
        <f>SUMIF('9'!$A$3:$A$500,'TOTAL FEED'!$J246,'9'!$P$3:$P$1000)</f>
        <v>0</v>
      </c>
      <c r="U246" s="205">
        <f>SUMIF('10'!$A$3:$A$500,'TOTAL FEED'!$J246,'10'!$P$3:$P$1000)</f>
        <v>0</v>
      </c>
      <c r="V246" s="205">
        <f>SUMIF('11'!$A$3:$A$500,'TOTAL FEED'!$J246,'11'!$P$3:$P$1000)</f>
        <v>0</v>
      </c>
      <c r="W246" s="205">
        <f>SUMIF('12'!$A$3:$A$500,'TOTAL FEED'!$J246,'12'!$P$3:$P$1000)</f>
        <v>0</v>
      </c>
      <c r="X246" s="205">
        <f>SUMIF('13'!$A$3:$A$500,'TOTAL FEED'!$J246,'13'!$P$3:$P$1000)</f>
        <v>0</v>
      </c>
      <c r="Y246" s="272">
        <f>SUMIF('14'!$A$3:$A$500,'TOTAL FEED'!$J246,'14'!$P$3:$P$1000)</f>
        <v>0</v>
      </c>
      <c r="Z246" s="205">
        <f>SUMIF('15'!$A$3:$A$500,'TOTAL FEED'!$J246,'15'!$P$3:$P$1000)</f>
        <v>0</v>
      </c>
      <c r="AA246" s="205">
        <f>SUMIF('16'!$A$3:$A$500,'TOTAL FEED'!$J246,'16'!$P$3:$P$1000)</f>
        <v>0</v>
      </c>
      <c r="AB246" s="205">
        <f>SUMIF('17'!$A$3:$A$500,'TOTAL FEED'!$J246,'17'!$P$3:$P$1000)</f>
        <v>0</v>
      </c>
      <c r="AC246" s="205">
        <f>SUMIF('18'!$A$3:$A$500,'TOTAL FEED'!$J246,'18'!$P$3:$P$1000)</f>
        <v>0</v>
      </c>
      <c r="AD246" s="205">
        <f>SUMIF('19'!$A$3:$A$500,'TOTAL FEED'!$J246,'19'!$P$3:$P$1000)</f>
        <v>0</v>
      </c>
      <c r="AE246" s="205">
        <f>SUMIF('20'!$A$3:$A$500,'TOTAL FEED'!$J246,'20'!$P$3:$P$1000)</f>
        <v>0</v>
      </c>
      <c r="AF246" s="205">
        <f>SUMIF('21'!$A$3:$A$500,'TOTAL FEED'!$J246,'21'!$P$3:$P$1000)</f>
        <v>0</v>
      </c>
      <c r="AG246" s="205">
        <f>SUMIF('22'!$A$3:$A$500,'TOTAL FEED'!$J246,'22'!$P$3:$P$1000)</f>
        <v>0</v>
      </c>
      <c r="AH246" s="205">
        <f>SUMIF('23'!$A$3:$A$500,'TOTAL FEED'!$J246,'23'!$P$3:$P$1000)</f>
        <v>0</v>
      </c>
      <c r="AI246" s="205">
        <f>SUMIF('24'!$A$3:$A$500,'TOTAL FEED'!$J246,'24'!$P$3:$P$1000)</f>
        <v>0</v>
      </c>
      <c r="AJ246" s="205">
        <f>SUMIF('25'!$A$3:$A$500,'TOTAL FEED'!$J246,'25'!$P$3:$P$1000)</f>
        <v>0</v>
      </c>
      <c r="AK246" s="205">
        <f>SUMIF('26'!$A$3:$A$500,'TOTAL FEED'!$J246,'26'!$P$3:$P$1000)</f>
        <v>0</v>
      </c>
      <c r="AL246" s="205">
        <f>SUMIF('27'!$A$3:$A$500,'TOTAL FEED'!$J246,'27'!$P$3:$P$1000)</f>
        <v>0</v>
      </c>
      <c r="AM246" s="205">
        <f>SUMIF('28'!$A$3:$A$500,'TOTAL FEED'!$J246,'28'!$P$3:$P$1000)</f>
        <v>0</v>
      </c>
      <c r="AN246" s="205">
        <f>SUMIF('29'!$A$3:$A$500,'TOTAL FEED'!$J246,'29'!$P$3:$P$1000)</f>
        <v>0</v>
      </c>
      <c r="AO246" s="205">
        <f>SUMIF('30'!$A$3:$A$500,'TOTAL FEED'!$J246,'30'!$P$3:$P$1000)</f>
        <v>0</v>
      </c>
      <c r="AP246" s="205">
        <f>SUMIF('31'!$A$3:$A$500,'TOTAL FEED'!$J246,'31'!$P$3:$P$1000)</f>
        <v>0</v>
      </c>
      <c r="AQ246" s="50">
        <f t="shared" si="91"/>
        <v>0</v>
      </c>
      <c r="AS246">
        <v>8</v>
      </c>
      <c r="AT246">
        <f>SUMIF('PHAN LOAI'!$Q$5:$Q$410,K246,'PHAN LOAI'!$D$5:$D$410)</f>
        <v>0</v>
      </c>
      <c r="AU246">
        <f>SUMIF('SAN LUONG'!$AL$4:$AL$311,K246,'SAN LUONG'!$AJ$4:$AJ$311)</f>
        <v>0</v>
      </c>
      <c r="AV246">
        <f t="shared" si="92"/>
        <v>0</v>
      </c>
      <c r="AW246">
        <f>IF(COUNTIF('PHAN LOAI'!C:C, E246) &gt; 0, 1, 0)</f>
        <v>1</v>
      </c>
      <c r="AX246">
        <f>IF(COUNTIF('SAN LUONG'!D:D, E246) &gt; 0, 1, 0)</f>
        <v>1</v>
      </c>
    </row>
    <row r="247" spans="2:50" ht="15.75" x14ac:dyDescent="0.25">
      <c r="B247" s="5">
        <v>6</v>
      </c>
      <c r="C247" s="26" t="s">
        <v>350</v>
      </c>
      <c r="D247" s="26" t="s">
        <v>350</v>
      </c>
      <c r="E247" s="73">
        <v>11250817</v>
      </c>
      <c r="F247" s="27" t="s">
        <v>20</v>
      </c>
      <c r="G247" s="8">
        <v>50</v>
      </c>
      <c r="H247" s="24" t="s">
        <v>89</v>
      </c>
      <c r="I247" s="9" t="s">
        <v>351</v>
      </c>
      <c r="J247" s="15" t="str">
        <f t="shared" si="93"/>
        <v>510FP1750</v>
      </c>
      <c r="K247" s="15" t="str">
        <f t="shared" si="94"/>
        <v>510FP1711250817</v>
      </c>
      <c r="L247" s="205">
        <f>SUMIF('1'!$A$3:$A$500,'TOTAL FEED'!$J247,'1'!$P$3:$P$1000)</f>
        <v>0</v>
      </c>
      <c r="M247" s="205">
        <f>SUMIF('2'!$A$3:$A$500,'TOTAL FEED'!$J247,'2'!$P$3:$P$1000)</f>
        <v>0</v>
      </c>
      <c r="N247" s="258">
        <f>SUMIF('3'!$A$3:$A$500,'TOTAL FEED'!$J247,'3'!$P$3:$P$1000)</f>
        <v>0</v>
      </c>
      <c r="O247" s="205">
        <f>SUMIF('4'!$A$3:$A$500,'TOTAL FEED'!$J247,'4'!$P$3:$P$1000)</f>
        <v>0</v>
      </c>
      <c r="P247" s="205">
        <f>SUMIF('5'!$A$3:$A$500,'TOTAL FEED'!$J247,'5'!$P$3:$P$1000)</f>
        <v>0</v>
      </c>
      <c r="Q247" s="205">
        <f>SUMIF('6'!$A$3:$A$500,'TOTAL FEED'!$J247,'6'!$P$3:$P$1000)</f>
        <v>0</v>
      </c>
      <c r="R247" s="205">
        <f>SUMIF('7'!$A$3:$A$500,'TOTAL FEED'!$J247,'7'!$P$3:$P$1000)</f>
        <v>0</v>
      </c>
      <c r="S247" s="205">
        <f>SUMIF('8'!$A$3:$A$500,'TOTAL FEED'!$J247,'8'!$P$3:$P$1000)</f>
        <v>0</v>
      </c>
      <c r="T247" s="205">
        <f>SUMIF('9'!$A$3:$A$500,'TOTAL FEED'!$J247,'9'!$P$3:$P$1000)</f>
        <v>0</v>
      </c>
      <c r="U247" s="205">
        <f>SUMIF('10'!$A$3:$A$500,'TOTAL FEED'!$J247,'10'!$P$3:$P$1000)</f>
        <v>0</v>
      </c>
      <c r="V247" s="205">
        <f>SUMIF('11'!$A$3:$A$500,'TOTAL FEED'!$J247,'11'!$P$3:$P$1000)</f>
        <v>0</v>
      </c>
      <c r="W247" s="205">
        <f>SUMIF('12'!$A$3:$A$500,'TOTAL FEED'!$J247,'12'!$P$3:$P$1000)</f>
        <v>0</v>
      </c>
      <c r="X247" s="205">
        <f>SUMIF('13'!$A$3:$A$500,'TOTAL FEED'!$J247,'13'!$P$3:$P$1000)</f>
        <v>0</v>
      </c>
      <c r="Y247" s="272">
        <f>SUMIF('14'!$A$3:$A$500,'TOTAL FEED'!$J247,'14'!$P$3:$P$1000)</f>
        <v>0</v>
      </c>
      <c r="Z247" s="205">
        <f>SUMIF('15'!$A$3:$A$500,'TOTAL FEED'!$J247,'15'!$P$3:$P$1000)</f>
        <v>0</v>
      </c>
      <c r="AA247" s="205">
        <f>SUMIF('16'!$A$3:$A$500,'TOTAL FEED'!$J247,'16'!$P$3:$P$1000)</f>
        <v>0</v>
      </c>
      <c r="AB247" s="205">
        <f>SUMIF('17'!$A$3:$A$500,'TOTAL FEED'!$J247,'17'!$P$3:$P$1000)</f>
        <v>0</v>
      </c>
      <c r="AC247" s="205">
        <f>SUMIF('18'!$A$3:$A$500,'TOTAL FEED'!$J247,'18'!$P$3:$P$1000)</f>
        <v>0</v>
      </c>
      <c r="AD247" s="205">
        <f>SUMIF('19'!$A$3:$A$500,'TOTAL FEED'!$J247,'19'!$P$3:$P$1000)</f>
        <v>0</v>
      </c>
      <c r="AE247" s="205">
        <f>SUMIF('20'!$A$3:$A$500,'TOTAL FEED'!$J247,'20'!$P$3:$P$1000)</f>
        <v>0</v>
      </c>
      <c r="AF247" s="205">
        <f>SUMIF('21'!$A$3:$A$500,'TOTAL FEED'!$J247,'21'!$P$3:$P$1000)</f>
        <v>0</v>
      </c>
      <c r="AG247" s="205">
        <f>SUMIF('22'!$A$3:$A$500,'TOTAL FEED'!$J247,'22'!$P$3:$P$1000)</f>
        <v>0</v>
      </c>
      <c r="AH247" s="205">
        <f>SUMIF('23'!$A$3:$A$500,'TOTAL FEED'!$J247,'23'!$P$3:$P$1000)</f>
        <v>0</v>
      </c>
      <c r="AI247" s="205">
        <f>SUMIF('24'!$A$3:$A$500,'TOTAL FEED'!$J247,'24'!$P$3:$P$1000)</f>
        <v>0</v>
      </c>
      <c r="AJ247" s="205">
        <f>SUMIF('25'!$A$3:$A$500,'TOTAL FEED'!$J247,'25'!$P$3:$P$1000)</f>
        <v>0</v>
      </c>
      <c r="AK247" s="205">
        <f>SUMIF('26'!$A$3:$A$500,'TOTAL FEED'!$J247,'26'!$P$3:$P$1000)</f>
        <v>0</v>
      </c>
      <c r="AL247" s="205">
        <f>SUMIF('27'!$A$3:$A$500,'TOTAL FEED'!$J247,'27'!$P$3:$P$1000)</f>
        <v>0</v>
      </c>
      <c r="AM247" s="205">
        <f>SUMIF('28'!$A$3:$A$500,'TOTAL FEED'!$J247,'28'!$P$3:$P$1000)</f>
        <v>0</v>
      </c>
      <c r="AN247" s="205">
        <f>SUMIF('29'!$A$3:$A$500,'TOTAL FEED'!$J247,'29'!$P$3:$P$1000)</f>
        <v>0</v>
      </c>
      <c r="AO247" s="205">
        <f>SUMIF('30'!$A$3:$A$500,'TOTAL FEED'!$J247,'30'!$P$3:$P$1000)</f>
        <v>0</v>
      </c>
      <c r="AP247" s="205">
        <f>SUMIF('31'!$A$3:$A$500,'TOTAL FEED'!$J247,'31'!$P$3:$P$1000)</f>
        <v>0</v>
      </c>
      <c r="AQ247" s="50">
        <f t="shared" si="91"/>
        <v>0</v>
      </c>
      <c r="AS247">
        <v>8</v>
      </c>
      <c r="AT247">
        <f>SUMIF('PHAN LOAI'!$Q$5:$Q$410,K247,'PHAN LOAI'!$D$5:$D$410)</f>
        <v>0</v>
      </c>
      <c r="AU247">
        <f>SUMIF('SAN LUONG'!$AL$4:$AL$311,K247,'SAN LUONG'!$AJ$4:$AJ$311)</f>
        <v>0</v>
      </c>
      <c r="AV247">
        <f t="shared" si="92"/>
        <v>0</v>
      </c>
      <c r="AW247">
        <f>IF(COUNTIF('PHAN LOAI'!C:C, E247) &gt; 0, 1, 0)</f>
        <v>1</v>
      </c>
      <c r="AX247">
        <f>IF(COUNTIF('SAN LUONG'!D:D, E247) &gt; 0, 1, 0)</f>
        <v>1</v>
      </c>
    </row>
    <row r="248" spans="2:50" ht="15.75" x14ac:dyDescent="0.25">
      <c r="B248" s="5">
        <v>7</v>
      </c>
      <c r="C248" s="75" t="s">
        <v>352</v>
      </c>
      <c r="D248" s="75" t="s">
        <v>352</v>
      </c>
      <c r="E248" s="73">
        <v>11250821</v>
      </c>
      <c r="F248" s="27" t="s">
        <v>20</v>
      </c>
      <c r="G248" s="28">
        <v>50</v>
      </c>
      <c r="H248" s="24" t="s">
        <v>89</v>
      </c>
      <c r="I248" s="9" t="s">
        <v>353</v>
      </c>
      <c r="J248" s="15" t="str">
        <f t="shared" si="93"/>
        <v>510FP2150</v>
      </c>
      <c r="K248" s="15" t="str">
        <f t="shared" si="94"/>
        <v>510FP2111250821</v>
      </c>
      <c r="L248" s="205">
        <f>SUMIF('1'!$A$3:$A$500,'TOTAL FEED'!$J248,'1'!$P$3:$P$1000)</f>
        <v>0</v>
      </c>
      <c r="M248" s="205">
        <f>SUMIF('2'!$A$3:$A$500,'TOTAL FEED'!$J248,'2'!$P$3:$P$1000)</f>
        <v>0</v>
      </c>
      <c r="N248" s="258">
        <f>SUMIF('3'!$A$3:$A$500,'TOTAL FEED'!$J248,'3'!$P$3:$P$1000)</f>
        <v>0</v>
      </c>
      <c r="O248" s="205">
        <f>SUMIF('4'!$A$3:$A$500,'TOTAL FEED'!$J248,'4'!$P$3:$P$1000)</f>
        <v>0</v>
      </c>
      <c r="P248" s="205">
        <f>SUMIF('5'!$A$3:$A$500,'TOTAL FEED'!$J248,'5'!$P$3:$P$1000)</f>
        <v>0</v>
      </c>
      <c r="Q248" s="205">
        <f>SUMIF('6'!$A$3:$A$500,'TOTAL FEED'!$J248,'6'!$P$3:$P$1000)</f>
        <v>0</v>
      </c>
      <c r="R248" s="205">
        <f>SUMIF('7'!$A$3:$A$500,'TOTAL FEED'!$J248,'7'!$P$3:$P$1000)</f>
        <v>0</v>
      </c>
      <c r="S248" s="205">
        <f>SUMIF('8'!$A$3:$A$500,'TOTAL FEED'!$J248,'8'!$P$3:$P$1000)</f>
        <v>0</v>
      </c>
      <c r="T248" s="205">
        <f>SUMIF('9'!$A$3:$A$500,'TOTAL FEED'!$J248,'9'!$P$3:$P$1000)</f>
        <v>0</v>
      </c>
      <c r="U248" s="205">
        <f>SUMIF('10'!$A$3:$A$500,'TOTAL FEED'!$J248,'10'!$P$3:$P$1000)</f>
        <v>0</v>
      </c>
      <c r="V248" s="205">
        <f>SUMIF('11'!$A$3:$A$500,'TOTAL FEED'!$J248,'11'!$P$3:$P$1000)</f>
        <v>0</v>
      </c>
      <c r="W248" s="205">
        <f>SUMIF('12'!$A$3:$A$500,'TOTAL FEED'!$J248,'12'!$P$3:$P$1000)</f>
        <v>0</v>
      </c>
      <c r="X248" s="205">
        <f>SUMIF('13'!$A$3:$A$500,'TOTAL FEED'!$J248,'13'!$P$3:$P$1000)</f>
        <v>0</v>
      </c>
      <c r="Y248" s="272">
        <f>SUMIF('14'!$A$3:$A$500,'TOTAL FEED'!$J248,'14'!$P$3:$P$1000)</f>
        <v>0</v>
      </c>
      <c r="Z248" s="205">
        <f>SUMIF('15'!$A$3:$A$500,'TOTAL FEED'!$J248,'15'!$P$3:$P$1000)</f>
        <v>0</v>
      </c>
      <c r="AA248" s="205">
        <f>SUMIF('16'!$A$3:$A$500,'TOTAL FEED'!$J248,'16'!$P$3:$P$1000)</f>
        <v>0</v>
      </c>
      <c r="AB248" s="205">
        <f>SUMIF('17'!$A$3:$A$500,'TOTAL FEED'!$J248,'17'!$P$3:$P$1000)</f>
        <v>0</v>
      </c>
      <c r="AC248" s="205">
        <f>SUMIF('18'!$A$3:$A$500,'TOTAL FEED'!$J248,'18'!$P$3:$P$1000)</f>
        <v>0</v>
      </c>
      <c r="AD248" s="205">
        <f>SUMIF('19'!$A$3:$A$500,'TOTAL FEED'!$J248,'19'!$P$3:$P$1000)</f>
        <v>0</v>
      </c>
      <c r="AE248" s="205">
        <f>SUMIF('20'!$A$3:$A$500,'TOTAL FEED'!$J248,'20'!$P$3:$P$1000)</f>
        <v>0</v>
      </c>
      <c r="AF248" s="205">
        <f>SUMIF('21'!$A$3:$A$500,'TOTAL FEED'!$J248,'21'!$P$3:$P$1000)</f>
        <v>0</v>
      </c>
      <c r="AG248" s="205">
        <f>SUMIF('22'!$A$3:$A$500,'TOTAL FEED'!$J248,'22'!$P$3:$P$1000)</f>
        <v>0</v>
      </c>
      <c r="AH248" s="205">
        <f>SUMIF('23'!$A$3:$A$500,'TOTAL FEED'!$J248,'23'!$P$3:$P$1000)</f>
        <v>0</v>
      </c>
      <c r="AI248" s="205">
        <f>SUMIF('24'!$A$3:$A$500,'TOTAL FEED'!$J248,'24'!$P$3:$P$1000)</f>
        <v>0</v>
      </c>
      <c r="AJ248" s="205">
        <f>SUMIF('25'!$A$3:$A$500,'TOTAL FEED'!$J248,'25'!$P$3:$P$1000)</f>
        <v>0</v>
      </c>
      <c r="AK248" s="205">
        <f>SUMIF('26'!$A$3:$A$500,'TOTAL FEED'!$J248,'26'!$P$3:$P$1000)</f>
        <v>0</v>
      </c>
      <c r="AL248" s="205">
        <f>SUMIF('27'!$A$3:$A$500,'TOTAL FEED'!$J248,'27'!$P$3:$P$1000)</f>
        <v>0</v>
      </c>
      <c r="AM248" s="205">
        <f>SUMIF('28'!$A$3:$A$500,'TOTAL FEED'!$J248,'28'!$P$3:$P$1000)</f>
        <v>0</v>
      </c>
      <c r="AN248" s="205">
        <f>SUMIF('29'!$A$3:$A$500,'TOTAL FEED'!$J248,'29'!$P$3:$P$1000)</f>
        <v>0</v>
      </c>
      <c r="AO248" s="205">
        <f>SUMIF('30'!$A$3:$A$500,'TOTAL FEED'!$J248,'30'!$P$3:$P$1000)</f>
        <v>0</v>
      </c>
      <c r="AP248" s="205">
        <f>SUMIF('31'!$A$3:$A$500,'TOTAL FEED'!$J248,'31'!$P$3:$P$1000)</f>
        <v>0</v>
      </c>
      <c r="AQ248" s="50">
        <f t="shared" si="91"/>
        <v>0</v>
      </c>
      <c r="AS248">
        <v>8</v>
      </c>
      <c r="AT248">
        <f>SUMIF('PHAN LOAI'!$Q$5:$Q$410,K248,'PHAN LOAI'!$D$5:$D$410)</f>
        <v>0</v>
      </c>
      <c r="AU248">
        <f>SUMIF('SAN LUONG'!$AL$4:$AL$311,K248,'SAN LUONG'!$AJ$4:$AJ$311)</f>
        <v>0</v>
      </c>
      <c r="AV248">
        <f t="shared" si="92"/>
        <v>0</v>
      </c>
      <c r="AW248">
        <f>IF(COUNTIF('PHAN LOAI'!C:C, E248) &gt; 0, 1, 0)</f>
        <v>1</v>
      </c>
      <c r="AX248">
        <f>IF(COUNTIF('SAN LUONG'!D:D, E248) &gt; 0, 1, 0)</f>
        <v>1</v>
      </c>
    </row>
    <row r="249" spans="2:50" ht="15.75" x14ac:dyDescent="0.25">
      <c r="B249" s="5">
        <v>8</v>
      </c>
      <c r="C249" s="75" t="s">
        <v>354</v>
      </c>
      <c r="D249" s="75" t="s">
        <v>354</v>
      </c>
      <c r="E249" s="73">
        <v>11250822</v>
      </c>
      <c r="F249" s="27" t="s">
        <v>20</v>
      </c>
      <c r="G249" s="8">
        <v>50</v>
      </c>
      <c r="H249" s="24" t="s">
        <v>89</v>
      </c>
      <c r="I249" s="9" t="s">
        <v>355</v>
      </c>
      <c r="J249" s="15" t="str">
        <f t="shared" si="93"/>
        <v>510FP2250</v>
      </c>
      <c r="K249" s="15" t="str">
        <f t="shared" si="94"/>
        <v>510FP2211250822</v>
      </c>
      <c r="L249" s="205">
        <f>SUMIF('1'!$A$3:$A$500,'TOTAL FEED'!$J249,'1'!$P$3:$P$1000)</f>
        <v>0</v>
      </c>
      <c r="M249" s="205">
        <f>SUMIF('2'!$A$3:$A$500,'TOTAL FEED'!$J249,'2'!$P$3:$P$1000)</f>
        <v>0</v>
      </c>
      <c r="N249" s="258">
        <f>SUMIF('3'!$A$3:$A$500,'TOTAL FEED'!$J249,'3'!$P$3:$P$1000)</f>
        <v>0</v>
      </c>
      <c r="O249" s="205">
        <f>SUMIF('4'!$A$3:$A$500,'TOTAL FEED'!$J249,'4'!$P$3:$P$1000)</f>
        <v>0</v>
      </c>
      <c r="P249" s="205">
        <f>SUMIF('5'!$A$3:$A$500,'TOTAL FEED'!$J249,'5'!$P$3:$P$1000)</f>
        <v>0</v>
      </c>
      <c r="Q249" s="205">
        <f>SUMIF('6'!$A$3:$A$500,'TOTAL FEED'!$J249,'6'!$P$3:$P$1000)</f>
        <v>0</v>
      </c>
      <c r="R249" s="205">
        <f>SUMIF('7'!$A$3:$A$500,'TOTAL FEED'!$J249,'7'!$P$3:$P$1000)</f>
        <v>0</v>
      </c>
      <c r="S249" s="205">
        <f>SUMIF('8'!$A$3:$A$500,'TOTAL FEED'!$J249,'8'!$P$3:$P$1000)</f>
        <v>0</v>
      </c>
      <c r="T249" s="205">
        <f>SUMIF('9'!$A$3:$A$500,'TOTAL FEED'!$J249,'9'!$P$3:$P$1000)</f>
        <v>0</v>
      </c>
      <c r="U249" s="205">
        <f>SUMIF('10'!$A$3:$A$500,'TOTAL FEED'!$J249,'10'!$P$3:$P$1000)</f>
        <v>0</v>
      </c>
      <c r="V249" s="205">
        <f>SUMIF('11'!$A$3:$A$500,'TOTAL FEED'!$J249,'11'!$P$3:$P$1000)</f>
        <v>0</v>
      </c>
      <c r="W249" s="205">
        <f>SUMIF('12'!$A$3:$A$500,'TOTAL FEED'!$J249,'12'!$P$3:$P$1000)</f>
        <v>0</v>
      </c>
      <c r="X249" s="205">
        <f>SUMIF('13'!$A$3:$A$500,'TOTAL FEED'!$J249,'13'!$P$3:$P$1000)</f>
        <v>0</v>
      </c>
      <c r="Y249" s="272">
        <f>SUMIF('14'!$A$3:$A$500,'TOTAL FEED'!$J249,'14'!$P$3:$P$1000)</f>
        <v>0</v>
      </c>
      <c r="Z249" s="205">
        <f>SUMIF('15'!$A$3:$A$500,'TOTAL FEED'!$J249,'15'!$P$3:$P$1000)</f>
        <v>0</v>
      </c>
      <c r="AA249" s="205">
        <f>SUMIF('16'!$A$3:$A$500,'TOTAL FEED'!$J249,'16'!$P$3:$P$1000)</f>
        <v>0</v>
      </c>
      <c r="AB249" s="205">
        <f>SUMIF('17'!$A$3:$A$500,'TOTAL FEED'!$J249,'17'!$P$3:$P$1000)</f>
        <v>0</v>
      </c>
      <c r="AC249" s="205">
        <f>SUMIF('18'!$A$3:$A$500,'TOTAL FEED'!$J249,'18'!$P$3:$P$1000)</f>
        <v>0</v>
      </c>
      <c r="AD249" s="205">
        <f>SUMIF('19'!$A$3:$A$500,'TOTAL FEED'!$J249,'19'!$P$3:$P$1000)</f>
        <v>0</v>
      </c>
      <c r="AE249" s="205">
        <f>SUMIF('20'!$A$3:$A$500,'TOTAL FEED'!$J249,'20'!$P$3:$P$1000)</f>
        <v>0</v>
      </c>
      <c r="AF249" s="205">
        <f>SUMIF('21'!$A$3:$A$500,'TOTAL FEED'!$J249,'21'!$P$3:$P$1000)</f>
        <v>0</v>
      </c>
      <c r="AG249" s="205">
        <f>SUMIF('22'!$A$3:$A$500,'TOTAL FEED'!$J249,'22'!$P$3:$P$1000)</f>
        <v>0</v>
      </c>
      <c r="AH249" s="205">
        <f>SUMIF('23'!$A$3:$A$500,'TOTAL FEED'!$J249,'23'!$P$3:$P$1000)</f>
        <v>0</v>
      </c>
      <c r="AI249" s="205">
        <f>SUMIF('24'!$A$3:$A$500,'TOTAL FEED'!$J249,'24'!$P$3:$P$1000)</f>
        <v>0</v>
      </c>
      <c r="AJ249" s="205">
        <f>SUMIF('25'!$A$3:$A$500,'TOTAL FEED'!$J249,'25'!$P$3:$P$1000)</f>
        <v>0</v>
      </c>
      <c r="AK249" s="205">
        <f>SUMIF('26'!$A$3:$A$500,'TOTAL FEED'!$J249,'26'!$P$3:$P$1000)</f>
        <v>0</v>
      </c>
      <c r="AL249" s="205">
        <f>SUMIF('27'!$A$3:$A$500,'TOTAL FEED'!$J249,'27'!$P$3:$P$1000)</f>
        <v>0</v>
      </c>
      <c r="AM249" s="205">
        <f>SUMIF('28'!$A$3:$A$500,'TOTAL FEED'!$J249,'28'!$P$3:$P$1000)</f>
        <v>0</v>
      </c>
      <c r="AN249" s="205">
        <f>SUMIF('29'!$A$3:$A$500,'TOTAL FEED'!$J249,'29'!$P$3:$P$1000)</f>
        <v>0</v>
      </c>
      <c r="AO249" s="205">
        <f>SUMIF('30'!$A$3:$A$500,'TOTAL FEED'!$J249,'30'!$P$3:$P$1000)</f>
        <v>0</v>
      </c>
      <c r="AP249" s="205">
        <f>SUMIF('31'!$A$3:$A$500,'TOTAL FEED'!$J249,'31'!$P$3:$P$1000)</f>
        <v>0</v>
      </c>
      <c r="AQ249" s="50">
        <f t="shared" si="91"/>
        <v>0</v>
      </c>
      <c r="AS249">
        <v>8</v>
      </c>
      <c r="AT249">
        <f>SUMIF('PHAN LOAI'!$Q$5:$Q$410,K249,'PHAN LOAI'!$D$5:$D$410)</f>
        <v>0</v>
      </c>
      <c r="AU249">
        <f>SUMIF('SAN LUONG'!$AL$4:$AL$311,K249,'SAN LUONG'!$AJ$4:$AJ$311)</f>
        <v>0</v>
      </c>
      <c r="AV249">
        <f t="shared" si="92"/>
        <v>0</v>
      </c>
      <c r="AW249">
        <f>IF(COUNTIF('PHAN LOAI'!C:C, E249) &gt; 0, 1, 0)</f>
        <v>1</v>
      </c>
      <c r="AX249">
        <f>IF(COUNTIF('SAN LUONG'!D:D, E249) &gt; 0, 1, 0)</f>
        <v>1</v>
      </c>
    </row>
    <row r="250" spans="2:50" ht="15.75" x14ac:dyDescent="0.25">
      <c r="B250" s="5">
        <v>9</v>
      </c>
      <c r="C250" s="75" t="s">
        <v>356</v>
      </c>
      <c r="D250" s="75" t="s">
        <v>356</v>
      </c>
      <c r="E250" s="73">
        <v>11250862</v>
      </c>
      <c r="F250" s="27" t="s">
        <v>20</v>
      </c>
      <c r="G250" s="8">
        <v>50</v>
      </c>
      <c r="H250" s="24" t="s">
        <v>89</v>
      </c>
      <c r="I250" s="9" t="s">
        <v>357</v>
      </c>
      <c r="J250" s="15" t="str">
        <f t="shared" si="93"/>
        <v>510FP6250</v>
      </c>
      <c r="K250" s="15" t="str">
        <f t="shared" si="94"/>
        <v>510FP6211250862</v>
      </c>
      <c r="L250" s="205">
        <f>SUMIF('1'!$A$3:$A$500,'TOTAL FEED'!$J250,'1'!$P$3:$P$1000)</f>
        <v>0</v>
      </c>
      <c r="M250" s="205">
        <f>SUMIF('2'!$A$3:$A$500,'TOTAL FEED'!$J250,'2'!$P$3:$P$1000)</f>
        <v>0</v>
      </c>
      <c r="N250" s="258">
        <f>SUMIF('3'!$A$3:$A$500,'TOTAL FEED'!$J250,'3'!$P$3:$P$1000)</f>
        <v>0</v>
      </c>
      <c r="O250" s="205">
        <f>SUMIF('4'!$A$3:$A$500,'TOTAL FEED'!$J250,'4'!$P$3:$P$1000)</f>
        <v>0</v>
      </c>
      <c r="P250" s="205">
        <f>SUMIF('5'!$A$3:$A$500,'TOTAL FEED'!$J250,'5'!$P$3:$P$1000)</f>
        <v>0</v>
      </c>
      <c r="Q250" s="205">
        <f>SUMIF('6'!$A$3:$A$500,'TOTAL FEED'!$J250,'6'!$P$3:$P$1000)</f>
        <v>0</v>
      </c>
      <c r="R250" s="205">
        <f>SUMIF('7'!$A$3:$A$500,'TOTAL FEED'!$J250,'7'!$P$3:$P$1000)</f>
        <v>0</v>
      </c>
      <c r="S250" s="205">
        <f>SUMIF('8'!$A$3:$A$500,'TOTAL FEED'!$J250,'8'!$P$3:$P$1000)</f>
        <v>0</v>
      </c>
      <c r="T250" s="205">
        <f>SUMIF('9'!$A$3:$A$500,'TOTAL FEED'!$J250,'9'!$P$3:$P$1000)</f>
        <v>0</v>
      </c>
      <c r="U250" s="205">
        <f>SUMIF('10'!$A$3:$A$500,'TOTAL FEED'!$J250,'10'!$P$3:$P$1000)</f>
        <v>0</v>
      </c>
      <c r="V250" s="205">
        <f>SUMIF('11'!$A$3:$A$500,'TOTAL FEED'!$J250,'11'!$P$3:$P$1000)</f>
        <v>0</v>
      </c>
      <c r="W250" s="205">
        <f>SUMIF('12'!$A$3:$A$500,'TOTAL FEED'!$J250,'12'!$P$3:$P$1000)</f>
        <v>0</v>
      </c>
      <c r="X250" s="205">
        <f>SUMIF('13'!$A$3:$A$500,'TOTAL FEED'!$J250,'13'!$P$3:$P$1000)</f>
        <v>0</v>
      </c>
      <c r="Y250" s="272">
        <f>SUMIF('14'!$A$3:$A$500,'TOTAL FEED'!$J250,'14'!$P$3:$P$1000)</f>
        <v>0</v>
      </c>
      <c r="Z250" s="205">
        <f>SUMIF('15'!$A$3:$A$500,'TOTAL FEED'!$J250,'15'!$P$3:$P$1000)</f>
        <v>0</v>
      </c>
      <c r="AA250" s="205">
        <f>SUMIF('16'!$A$3:$A$500,'TOTAL FEED'!$J250,'16'!$P$3:$P$1000)</f>
        <v>0</v>
      </c>
      <c r="AB250" s="205">
        <f>SUMIF('17'!$A$3:$A$500,'TOTAL FEED'!$J250,'17'!$P$3:$P$1000)</f>
        <v>0</v>
      </c>
      <c r="AC250" s="205">
        <f>SUMIF('18'!$A$3:$A$500,'TOTAL FEED'!$J250,'18'!$P$3:$P$1000)</f>
        <v>0</v>
      </c>
      <c r="AD250" s="205">
        <f>SUMIF('19'!$A$3:$A$500,'TOTAL FEED'!$J250,'19'!$P$3:$P$1000)</f>
        <v>0</v>
      </c>
      <c r="AE250" s="205">
        <f>SUMIF('20'!$A$3:$A$500,'TOTAL FEED'!$J250,'20'!$P$3:$P$1000)</f>
        <v>0</v>
      </c>
      <c r="AF250" s="205">
        <f>SUMIF('21'!$A$3:$A$500,'TOTAL FEED'!$J250,'21'!$P$3:$P$1000)</f>
        <v>0</v>
      </c>
      <c r="AG250" s="205">
        <f>SUMIF('22'!$A$3:$A$500,'TOTAL FEED'!$J250,'22'!$P$3:$P$1000)</f>
        <v>0</v>
      </c>
      <c r="AH250" s="205">
        <f>SUMIF('23'!$A$3:$A$500,'TOTAL FEED'!$J250,'23'!$P$3:$P$1000)</f>
        <v>0</v>
      </c>
      <c r="AI250" s="205">
        <f>SUMIF('24'!$A$3:$A$500,'TOTAL FEED'!$J250,'24'!$P$3:$P$1000)</f>
        <v>0</v>
      </c>
      <c r="AJ250" s="205">
        <f>SUMIF('25'!$A$3:$A$500,'TOTAL FEED'!$J250,'25'!$P$3:$P$1000)</f>
        <v>0</v>
      </c>
      <c r="AK250" s="205">
        <f>SUMIF('26'!$A$3:$A$500,'TOTAL FEED'!$J250,'26'!$P$3:$P$1000)</f>
        <v>0</v>
      </c>
      <c r="AL250" s="205">
        <f>SUMIF('27'!$A$3:$A$500,'TOTAL FEED'!$J250,'27'!$P$3:$P$1000)</f>
        <v>0</v>
      </c>
      <c r="AM250" s="205">
        <f>SUMIF('28'!$A$3:$A$500,'TOTAL FEED'!$J250,'28'!$P$3:$P$1000)</f>
        <v>0</v>
      </c>
      <c r="AN250" s="205">
        <f>SUMIF('29'!$A$3:$A$500,'TOTAL FEED'!$J250,'29'!$P$3:$P$1000)</f>
        <v>0</v>
      </c>
      <c r="AO250" s="205">
        <f>SUMIF('30'!$A$3:$A$500,'TOTAL FEED'!$J250,'30'!$P$3:$P$1000)</f>
        <v>0</v>
      </c>
      <c r="AP250" s="205">
        <f>SUMIF('31'!$A$3:$A$500,'TOTAL FEED'!$J250,'31'!$P$3:$P$1000)</f>
        <v>0</v>
      </c>
      <c r="AQ250" s="50">
        <f t="shared" si="91"/>
        <v>0</v>
      </c>
      <c r="AS250">
        <v>8</v>
      </c>
      <c r="AT250">
        <f>SUMIF('PHAN LOAI'!$Q$5:$Q$410,K250,'PHAN LOAI'!$D$5:$D$410)</f>
        <v>0</v>
      </c>
      <c r="AU250">
        <f>SUMIF('SAN LUONG'!$AL$4:$AL$311,K250,'SAN LUONG'!$AJ$4:$AJ$311)</f>
        <v>0</v>
      </c>
      <c r="AV250">
        <f t="shared" si="92"/>
        <v>0</v>
      </c>
      <c r="AW250">
        <f>IF(COUNTIF('PHAN LOAI'!C:C, E250) &gt; 0, 1, 0)</f>
        <v>1</v>
      </c>
      <c r="AX250">
        <f>IF(COUNTIF('SAN LUONG'!D:D, E250) &gt; 0, 1, 0)</f>
        <v>1</v>
      </c>
    </row>
    <row r="251" spans="2:50" ht="15.75" x14ac:dyDescent="0.25">
      <c r="B251" s="5">
        <v>10</v>
      </c>
      <c r="C251" s="26" t="s">
        <v>358</v>
      </c>
      <c r="D251" s="26" t="s">
        <v>358</v>
      </c>
      <c r="E251" s="73">
        <v>11250864</v>
      </c>
      <c r="F251" s="27" t="s">
        <v>20</v>
      </c>
      <c r="G251" s="28">
        <v>50</v>
      </c>
      <c r="H251" s="24" t="s">
        <v>89</v>
      </c>
      <c r="I251" s="9" t="s">
        <v>359</v>
      </c>
      <c r="J251" s="15" t="str">
        <f t="shared" si="93"/>
        <v>510FP6450</v>
      </c>
      <c r="K251" s="15" t="str">
        <f t="shared" si="94"/>
        <v>510FP6411250864</v>
      </c>
      <c r="L251" s="205">
        <f>SUMIF('1'!$A$3:$A$500,'TOTAL FEED'!$J251,'1'!$P$3:$P$1000)</f>
        <v>0</v>
      </c>
      <c r="M251" s="205">
        <f>SUMIF('2'!$A$3:$A$500,'TOTAL FEED'!$J251,'2'!$P$3:$P$1000)</f>
        <v>0</v>
      </c>
      <c r="N251" s="258">
        <f>SUMIF('3'!$A$3:$A$500,'TOTAL FEED'!$J251,'3'!$P$3:$P$1000)</f>
        <v>0</v>
      </c>
      <c r="O251" s="205">
        <f>SUMIF('4'!$A$3:$A$500,'TOTAL FEED'!$J251,'4'!$P$3:$P$1000)</f>
        <v>0</v>
      </c>
      <c r="P251" s="205">
        <f>SUMIF('5'!$A$3:$A$500,'TOTAL FEED'!$J251,'5'!$P$3:$P$1000)</f>
        <v>0</v>
      </c>
      <c r="Q251" s="205">
        <f>SUMIF('6'!$A$3:$A$500,'TOTAL FEED'!$J251,'6'!$P$3:$P$1000)</f>
        <v>0</v>
      </c>
      <c r="R251" s="205">
        <f>SUMIF('7'!$A$3:$A$500,'TOTAL FEED'!$J251,'7'!$P$3:$P$1000)</f>
        <v>0</v>
      </c>
      <c r="S251" s="205">
        <f>SUMIF('8'!$A$3:$A$500,'TOTAL FEED'!$J251,'8'!$P$3:$P$1000)</f>
        <v>0</v>
      </c>
      <c r="T251" s="205">
        <f>SUMIF('9'!$A$3:$A$500,'TOTAL FEED'!$J251,'9'!$P$3:$P$1000)</f>
        <v>0</v>
      </c>
      <c r="U251" s="205">
        <f>SUMIF('10'!$A$3:$A$500,'TOTAL FEED'!$J251,'10'!$P$3:$P$1000)</f>
        <v>0</v>
      </c>
      <c r="V251" s="205">
        <f>SUMIF('11'!$A$3:$A$500,'TOTAL FEED'!$J251,'11'!$P$3:$P$1000)</f>
        <v>0</v>
      </c>
      <c r="W251" s="205">
        <f>SUMIF('12'!$A$3:$A$500,'TOTAL FEED'!$J251,'12'!$P$3:$P$1000)</f>
        <v>0</v>
      </c>
      <c r="X251" s="205">
        <f>SUMIF('13'!$A$3:$A$500,'TOTAL FEED'!$J251,'13'!$P$3:$P$1000)</f>
        <v>0</v>
      </c>
      <c r="Y251" s="272">
        <f>SUMIF('14'!$A$3:$A$500,'TOTAL FEED'!$J251,'14'!$P$3:$P$1000)</f>
        <v>0</v>
      </c>
      <c r="Z251" s="205">
        <f>SUMIF('15'!$A$3:$A$500,'TOTAL FEED'!$J251,'15'!$P$3:$P$1000)</f>
        <v>0</v>
      </c>
      <c r="AA251" s="205">
        <f>SUMIF('16'!$A$3:$A$500,'TOTAL FEED'!$J251,'16'!$P$3:$P$1000)</f>
        <v>0</v>
      </c>
      <c r="AB251" s="205">
        <f>SUMIF('17'!$A$3:$A$500,'TOTAL FEED'!$J251,'17'!$P$3:$P$1000)</f>
        <v>0</v>
      </c>
      <c r="AC251" s="205">
        <f>SUMIF('18'!$A$3:$A$500,'TOTAL FEED'!$J251,'18'!$P$3:$P$1000)</f>
        <v>0</v>
      </c>
      <c r="AD251" s="205">
        <f>SUMIF('19'!$A$3:$A$500,'TOTAL FEED'!$J251,'19'!$P$3:$P$1000)</f>
        <v>0</v>
      </c>
      <c r="AE251" s="205">
        <f>SUMIF('20'!$A$3:$A$500,'TOTAL FEED'!$J251,'20'!$P$3:$P$1000)</f>
        <v>0</v>
      </c>
      <c r="AF251" s="205">
        <f>SUMIF('21'!$A$3:$A$500,'TOTAL FEED'!$J251,'21'!$P$3:$P$1000)</f>
        <v>0</v>
      </c>
      <c r="AG251" s="205">
        <f>SUMIF('22'!$A$3:$A$500,'TOTAL FEED'!$J251,'22'!$P$3:$P$1000)</f>
        <v>0</v>
      </c>
      <c r="AH251" s="205">
        <f>SUMIF('23'!$A$3:$A$500,'TOTAL FEED'!$J251,'23'!$P$3:$P$1000)</f>
        <v>0</v>
      </c>
      <c r="AI251" s="205">
        <f>SUMIF('24'!$A$3:$A$500,'TOTAL FEED'!$J251,'24'!$P$3:$P$1000)</f>
        <v>0</v>
      </c>
      <c r="AJ251" s="205">
        <f>SUMIF('25'!$A$3:$A$500,'TOTAL FEED'!$J251,'25'!$P$3:$P$1000)</f>
        <v>0</v>
      </c>
      <c r="AK251" s="205">
        <f>SUMIF('26'!$A$3:$A$500,'TOTAL FEED'!$J251,'26'!$P$3:$P$1000)</f>
        <v>0</v>
      </c>
      <c r="AL251" s="205">
        <f>SUMIF('27'!$A$3:$A$500,'TOTAL FEED'!$J251,'27'!$P$3:$P$1000)</f>
        <v>0</v>
      </c>
      <c r="AM251" s="205">
        <f>SUMIF('28'!$A$3:$A$500,'TOTAL FEED'!$J251,'28'!$P$3:$P$1000)</f>
        <v>0</v>
      </c>
      <c r="AN251" s="205">
        <f>SUMIF('29'!$A$3:$A$500,'TOTAL FEED'!$J251,'29'!$P$3:$P$1000)</f>
        <v>0</v>
      </c>
      <c r="AO251" s="205">
        <f>SUMIF('30'!$A$3:$A$500,'TOTAL FEED'!$J251,'30'!$P$3:$P$1000)</f>
        <v>0</v>
      </c>
      <c r="AP251" s="205">
        <f>SUMIF('31'!$A$3:$A$500,'TOTAL FEED'!$J251,'31'!$P$3:$P$1000)</f>
        <v>0</v>
      </c>
      <c r="AQ251" s="50">
        <f t="shared" si="91"/>
        <v>0</v>
      </c>
      <c r="AS251">
        <v>8</v>
      </c>
      <c r="AT251">
        <f>SUMIF('PHAN LOAI'!$Q$5:$Q$410,K251,'PHAN LOAI'!$D$5:$D$410)</f>
        <v>0</v>
      </c>
      <c r="AU251">
        <f>SUMIF('SAN LUONG'!$AL$4:$AL$311,K251,'SAN LUONG'!$AJ$4:$AJ$311)</f>
        <v>0</v>
      </c>
      <c r="AV251">
        <f t="shared" si="92"/>
        <v>0</v>
      </c>
      <c r="AW251">
        <f>IF(COUNTIF('PHAN LOAI'!C:C, E251) &gt; 0, 1, 0)</f>
        <v>1</v>
      </c>
      <c r="AX251">
        <f>IF(COUNTIF('SAN LUONG'!D:D, E251) &gt; 0, 1, 0)</f>
        <v>1</v>
      </c>
    </row>
    <row r="252" spans="2:50" ht="15.75" x14ac:dyDescent="0.25">
      <c r="B252" s="5">
        <v>11</v>
      </c>
      <c r="C252" s="26" t="s">
        <v>93</v>
      </c>
      <c r="D252" s="26" t="s">
        <v>93</v>
      </c>
      <c r="E252" s="73"/>
      <c r="F252" s="27" t="s">
        <v>20</v>
      </c>
      <c r="G252" s="28">
        <v>50</v>
      </c>
      <c r="H252" s="24" t="s">
        <v>93</v>
      </c>
      <c r="I252" s="9"/>
      <c r="J252" s="15" t="str">
        <f t="shared" si="93"/>
        <v>510MF50</v>
      </c>
      <c r="K252" s="15" t="str">
        <f t="shared" si="94"/>
        <v>510MF</v>
      </c>
      <c r="L252" s="205">
        <f>SUMIF('1'!$A$3:$A$500,'TOTAL FEED'!$J252,'1'!$P$3:$P$1000)</f>
        <v>0</v>
      </c>
      <c r="M252" s="205">
        <f>SUMIF('2'!$A$3:$A$500,'TOTAL FEED'!$J252,'2'!$P$3:$P$1000)</f>
        <v>0</v>
      </c>
      <c r="N252" s="258">
        <f>SUMIF('3'!$A$3:$A$500,'TOTAL FEED'!$J252,'3'!$P$3:$P$1000)</f>
        <v>0</v>
      </c>
      <c r="O252" s="205">
        <f>SUMIF('4'!$A$3:$A$500,'TOTAL FEED'!$J252,'4'!$P$3:$P$1000)</f>
        <v>0</v>
      </c>
      <c r="P252" s="205">
        <f>SUMIF('5'!$A$3:$A$500,'TOTAL FEED'!$J252,'5'!$P$3:$P$1000)</f>
        <v>0</v>
      </c>
      <c r="Q252" s="205">
        <f>SUMIF('6'!$A$3:$A$500,'TOTAL FEED'!$J252,'6'!$P$3:$P$1000)</f>
        <v>0</v>
      </c>
      <c r="R252" s="205">
        <f>SUMIF('7'!$A$3:$A$500,'TOTAL FEED'!$J252,'7'!$P$3:$P$1000)</f>
        <v>0</v>
      </c>
      <c r="S252" s="205">
        <f>SUMIF('8'!$A$3:$A$500,'TOTAL FEED'!$J252,'8'!$P$3:$P$1000)</f>
        <v>0</v>
      </c>
      <c r="T252" s="205">
        <f>SUMIF('9'!$A$3:$A$500,'TOTAL FEED'!$J252,'9'!$P$3:$P$1000)</f>
        <v>0</v>
      </c>
      <c r="U252" s="205">
        <f>SUMIF('10'!$A$3:$A$500,'TOTAL FEED'!$J252,'10'!$P$3:$P$1000)</f>
        <v>0</v>
      </c>
      <c r="V252" s="205">
        <f>SUMIF('11'!$A$3:$A$500,'TOTAL FEED'!$J252,'11'!$P$3:$P$1000)</f>
        <v>0</v>
      </c>
      <c r="W252" s="205">
        <f>SUMIF('12'!$A$3:$A$500,'TOTAL FEED'!$J252,'12'!$P$3:$P$1000)</f>
        <v>0</v>
      </c>
      <c r="X252" s="205">
        <f>SUMIF('13'!$A$3:$A$500,'TOTAL FEED'!$J252,'13'!$P$3:$P$1000)</f>
        <v>0</v>
      </c>
      <c r="Y252" s="272">
        <f>SUMIF('14'!$A$3:$A$500,'TOTAL FEED'!$J252,'14'!$P$3:$P$1000)</f>
        <v>0</v>
      </c>
      <c r="Z252" s="205">
        <f>SUMIF('15'!$A$3:$A$500,'TOTAL FEED'!$J252,'15'!$P$3:$P$1000)</f>
        <v>0</v>
      </c>
      <c r="AA252" s="205">
        <f>SUMIF('16'!$A$3:$A$500,'TOTAL FEED'!$J252,'16'!$P$3:$P$1000)</f>
        <v>0</v>
      </c>
      <c r="AB252" s="205">
        <f>SUMIF('17'!$A$3:$A$500,'TOTAL FEED'!$J252,'17'!$P$3:$P$1000)</f>
        <v>0</v>
      </c>
      <c r="AC252" s="205">
        <f>SUMIF('18'!$A$3:$A$500,'TOTAL FEED'!$J252,'18'!$P$3:$P$1000)</f>
        <v>0</v>
      </c>
      <c r="AD252" s="205">
        <f>SUMIF('19'!$A$3:$A$500,'TOTAL FEED'!$J252,'19'!$P$3:$P$1000)</f>
        <v>0</v>
      </c>
      <c r="AE252" s="205">
        <f>SUMIF('20'!$A$3:$A$500,'TOTAL FEED'!$J252,'20'!$P$3:$P$1000)</f>
        <v>0</v>
      </c>
      <c r="AF252" s="205">
        <f>SUMIF('21'!$A$3:$A$500,'TOTAL FEED'!$J252,'21'!$P$3:$P$1000)</f>
        <v>0</v>
      </c>
      <c r="AG252" s="205">
        <f>SUMIF('22'!$A$3:$A$500,'TOTAL FEED'!$J252,'22'!$P$3:$P$1000)</f>
        <v>0</v>
      </c>
      <c r="AH252" s="205">
        <f>SUMIF('23'!$A$3:$A$500,'TOTAL FEED'!$J252,'23'!$P$3:$P$1000)</f>
        <v>0</v>
      </c>
      <c r="AI252" s="205">
        <f>SUMIF('24'!$A$3:$A$500,'TOTAL FEED'!$J252,'24'!$P$3:$P$1000)</f>
        <v>0</v>
      </c>
      <c r="AJ252" s="205">
        <f>SUMIF('25'!$A$3:$A$500,'TOTAL FEED'!$J252,'25'!$P$3:$P$1000)</f>
        <v>0</v>
      </c>
      <c r="AK252" s="205">
        <f>SUMIF('26'!$A$3:$A$500,'TOTAL FEED'!$J252,'26'!$P$3:$P$1000)</f>
        <v>0</v>
      </c>
      <c r="AL252" s="205">
        <f>SUMIF('27'!$A$3:$A$500,'TOTAL FEED'!$J252,'27'!$P$3:$P$1000)</f>
        <v>0</v>
      </c>
      <c r="AM252" s="205">
        <f>SUMIF('28'!$A$3:$A$500,'TOTAL FEED'!$J252,'28'!$P$3:$P$1000)</f>
        <v>0</v>
      </c>
      <c r="AN252" s="205">
        <f>SUMIF('29'!$A$3:$A$500,'TOTAL FEED'!$J252,'29'!$P$3:$P$1000)</f>
        <v>0</v>
      </c>
      <c r="AO252" s="205">
        <f>SUMIF('30'!$A$3:$A$500,'TOTAL FEED'!$J252,'30'!$P$3:$P$1000)</f>
        <v>0</v>
      </c>
      <c r="AP252" s="205">
        <f>SUMIF('31'!$A$3:$A$500,'TOTAL FEED'!$J252,'31'!$P$3:$P$1000)</f>
        <v>0</v>
      </c>
      <c r="AQ252" s="50">
        <f t="shared" si="91"/>
        <v>0</v>
      </c>
      <c r="AS252">
        <v>8</v>
      </c>
      <c r="AT252">
        <f>SUMIF('PHAN LOAI'!$Q$5:$Q$410,K252,'PHAN LOAI'!$D$5:$D$410)</f>
        <v>0</v>
      </c>
      <c r="AU252">
        <f>SUMIF('SAN LUONG'!$AL$4:$AL$311,K252,'SAN LUONG'!$AJ$4:$AJ$311)</f>
        <v>0</v>
      </c>
      <c r="AV252">
        <f t="shared" si="92"/>
        <v>0</v>
      </c>
      <c r="AW252">
        <f>IF(COUNTIF('PHAN LOAI'!C:C, E252) &gt; 0, 1, 0)</f>
        <v>0</v>
      </c>
      <c r="AX252">
        <f>IF(COUNTIF('SAN LUONG'!D:D, E252) &gt; 0, 1, 0)</f>
        <v>1</v>
      </c>
    </row>
    <row r="253" spans="2:50" ht="15.75" x14ac:dyDescent="0.25">
      <c r="B253" s="5">
        <v>12</v>
      </c>
      <c r="C253" s="26" t="s">
        <v>94</v>
      </c>
      <c r="D253" s="26" t="s">
        <v>94</v>
      </c>
      <c r="E253" s="73">
        <v>112521</v>
      </c>
      <c r="F253" s="27" t="s">
        <v>20</v>
      </c>
      <c r="G253" s="28">
        <v>50</v>
      </c>
      <c r="H253" s="24" t="s">
        <v>94</v>
      </c>
      <c r="I253" s="9"/>
      <c r="J253" s="15" t="str">
        <f t="shared" si="93"/>
        <v>510NF50</v>
      </c>
      <c r="K253" s="15" t="str">
        <f t="shared" si="94"/>
        <v>510NF112521</v>
      </c>
      <c r="L253" s="205">
        <f>SUMIF('1'!$A$3:$A$500,'TOTAL FEED'!$J253,'1'!$P$3:$P$1000)</f>
        <v>0</v>
      </c>
      <c r="M253" s="205">
        <f>SUMIF('2'!$A$3:$A$500,'TOTAL FEED'!$J253,'2'!$P$3:$P$1000)</f>
        <v>0</v>
      </c>
      <c r="N253" s="258">
        <f>SUMIF('3'!$A$3:$A$500,'TOTAL FEED'!$J253,'3'!$P$3:$P$1000)</f>
        <v>0</v>
      </c>
      <c r="O253" s="205">
        <f>SUMIF('4'!$A$3:$A$500,'TOTAL FEED'!$J253,'4'!$P$3:$P$1000)</f>
        <v>0</v>
      </c>
      <c r="P253" s="205">
        <f>SUMIF('5'!$A$3:$A$500,'TOTAL FEED'!$J253,'5'!$P$3:$P$1000)</f>
        <v>0</v>
      </c>
      <c r="Q253" s="205">
        <f>SUMIF('6'!$A$3:$A$500,'TOTAL FEED'!$J253,'6'!$P$3:$P$1000)</f>
        <v>0</v>
      </c>
      <c r="R253" s="205">
        <f>SUMIF('7'!$A$3:$A$500,'TOTAL FEED'!$J253,'7'!$P$3:$P$1000)</f>
        <v>0</v>
      </c>
      <c r="S253" s="205">
        <f>SUMIF('8'!$A$3:$A$500,'TOTAL FEED'!$J253,'8'!$P$3:$P$1000)</f>
        <v>0</v>
      </c>
      <c r="T253" s="205">
        <f>SUMIF('9'!$A$3:$A$500,'TOTAL FEED'!$J253,'9'!$P$3:$P$1000)</f>
        <v>0</v>
      </c>
      <c r="U253" s="258">
        <f>SUMIF('10'!$A$3:$A$500,'TOTAL FEED'!$J253,'10'!$P$3:$P$1000)</f>
        <v>0</v>
      </c>
      <c r="V253" s="205">
        <f>SUMIF('11'!$A$3:$A$500,'TOTAL FEED'!$J253,'11'!$P$3:$P$1000)</f>
        <v>0</v>
      </c>
      <c r="W253" s="205">
        <f>SUMIF('12'!$A$3:$A$500,'TOTAL FEED'!$J253,'12'!$P$3:$P$1000)</f>
        <v>0</v>
      </c>
      <c r="X253" s="205">
        <f>SUMIF('13'!$A$3:$A$500,'TOTAL FEED'!$J253,'13'!$P$3:$P$1000)</f>
        <v>0</v>
      </c>
      <c r="Y253" s="272">
        <f>SUMIF('14'!$A$3:$A$500,'TOTAL FEED'!$J253,'14'!$P$3:$P$1000)</f>
        <v>0</v>
      </c>
      <c r="Z253" s="205">
        <f>SUMIF('15'!$A$3:$A$500,'TOTAL FEED'!$J253,'15'!$P$3:$P$1000)</f>
        <v>0</v>
      </c>
      <c r="AA253" s="205">
        <f>SUMIF('16'!$A$3:$A$500,'TOTAL FEED'!$J253,'16'!$P$3:$P$1000)</f>
        <v>0</v>
      </c>
      <c r="AB253" s="258">
        <f>SUMIF('17'!$A$3:$A$500,'TOTAL FEED'!$J253,'17'!$P$3:$P$1000)</f>
        <v>0</v>
      </c>
      <c r="AC253" s="205">
        <f>SUMIF('18'!$A$3:$A$500,'TOTAL FEED'!$J253,'18'!$P$3:$P$1000)</f>
        <v>0</v>
      </c>
      <c r="AD253" s="205">
        <f>SUMIF('19'!$A$3:$A$500,'TOTAL FEED'!$J253,'19'!$P$3:$P$1000)</f>
        <v>0</v>
      </c>
      <c r="AE253" s="205">
        <f>SUMIF('20'!$A$3:$A$500,'TOTAL FEED'!$J253,'20'!$P$3:$P$1000)</f>
        <v>0</v>
      </c>
      <c r="AF253" s="205">
        <f>SUMIF('21'!$A$3:$A$500,'TOTAL FEED'!$J253,'21'!$P$3:$P$1000)</f>
        <v>0</v>
      </c>
      <c r="AG253" s="205">
        <f>SUMIF('22'!$A$3:$A$500,'TOTAL FEED'!$J253,'22'!$P$3:$P$1000)</f>
        <v>0</v>
      </c>
      <c r="AH253" s="205">
        <f>SUMIF('23'!$A$3:$A$500,'TOTAL FEED'!$J253,'23'!$P$3:$P$1000)</f>
        <v>0</v>
      </c>
      <c r="AI253" s="205">
        <f>SUMIF('24'!$A$3:$A$500,'TOTAL FEED'!$J253,'24'!$P$3:$P$1000)</f>
        <v>0</v>
      </c>
      <c r="AJ253" s="205">
        <f>SUMIF('25'!$A$3:$A$500,'TOTAL FEED'!$J253,'25'!$P$3:$P$1000)</f>
        <v>0</v>
      </c>
      <c r="AK253" s="205">
        <f>SUMIF('26'!$A$3:$A$500,'TOTAL FEED'!$J253,'26'!$P$3:$P$1000)</f>
        <v>0</v>
      </c>
      <c r="AL253" s="205">
        <f>SUMIF('27'!$A$3:$A$500,'TOTAL FEED'!$J253,'27'!$P$3:$P$1000)</f>
        <v>0</v>
      </c>
      <c r="AM253" s="205">
        <f>SUMIF('28'!$A$3:$A$500,'TOTAL FEED'!$J253,'28'!$P$3:$P$1000)</f>
        <v>0</v>
      </c>
      <c r="AN253" s="205">
        <f>SUMIF('29'!$A$3:$A$500,'TOTAL FEED'!$J253,'29'!$P$3:$P$1000)</f>
        <v>0</v>
      </c>
      <c r="AO253" s="205">
        <f>SUMIF('30'!$A$3:$A$500,'TOTAL FEED'!$J253,'30'!$P$3:$P$1000)</f>
        <v>0</v>
      </c>
      <c r="AP253" s="205">
        <f>SUMIF('31'!$A$3:$A$500,'TOTAL FEED'!$J253,'31'!$P$3:$P$1000)</f>
        <v>0</v>
      </c>
      <c r="AQ253" s="50">
        <f t="shared" si="91"/>
        <v>0</v>
      </c>
      <c r="AR253">
        <v>2</v>
      </c>
      <c r="AS253">
        <v>8</v>
      </c>
      <c r="AT253">
        <f>SUMIF('PHAN LOAI'!$Q$5:$Q$410,K253,'PHAN LOAI'!$D$5:$D$410)</f>
        <v>0</v>
      </c>
      <c r="AU253">
        <f>SUMIF('SAN LUONG'!$AL$4:$AL$311,K253,'SAN LUONG'!$AJ$4:$AJ$311)</f>
        <v>0</v>
      </c>
      <c r="AV253">
        <f t="shared" si="92"/>
        <v>0</v>
      </c>
      <c r="AW253">
        <f>IF(COUNTIF('PHAN LOAI'!C:C, E253) &gt; 0, 1, 0)</f>
        <v>1</v>
      </c>
      <c r="AX253">
        <f>IF(COUNTIF('SAN LUONG'!D:D, E253) &gt; 0, 1, 0)</f>
        <v>1</v>
      </c>
    </row>
    <row r="254" spans="2:50" ht="15.75" x14ac:dyDescent="0.25">
      <c r="B254" s="5">
        <v>13</v>
      </c>
      <c r="C254" s="26" t="s">
        <v>611</v>
      </c>
      <c r="D254" s="26" t="s">
        <v>611</v>
      </c>
      <c r="E254" s="73">
        <v>11252812</v>
      </c>
      <c r="F254" s="27" t="s">
        <v>20</v>
      </c>
      <c r="G254" s="28">
        <v>50</v>
      </c>
      <c r="H254" s="24" t="s">
        <v>94</v>
      </c>
      <c r="I254" s="9" t="s">
        <v>385</v>
      </c>
      <c r="J254" s="15" t="str">
        <f t="shared" si="93"/>
        <v>510NFP1250</v>
      </c>
      <c r="K254" s="15" t="str">
        <f t="shared" si="94"/>
        <v>510NFP1211252812</v>
      </c>
      <c r="L254" s="205">
        <f>SUMIF('1'!$A$3:$A$500,'TOTAL FEED'!$J254,'1'!$P$3:$P$1000)</f>
        <v>0</v>
      </c>
      <c r="M254" s="205">
        <f>SUMIF('2'!$A$3:$A$500,'TOTAL FEED'!$J254,'2'!$P$3:$P$1000)</f>
        <v>0</v>
      </c>
      <c r="N254" s="258">
        <f>SUMIF('3'!$A$3:$A$500,'TOTAL FEED'!$J254,'3'!$P$3:$P$1000)</f>
        <v>0</v>
      </c>
      <c r="O254" s="205">
        <f>SUMIF('4'!$A$3:$A$500,'TOTAL FEED'!$J254,'4'!$P$3:$P$1000)</f>
        <v>0</v>
      </c>
      <c r="P254" s="205">
        <f>SUMIF('5'!$A$3:$A$500,'TOTAL FEED'!$J254,'5'!$P$3:$P$1000)</f>
        <v>0</v>
      </c>
      <c r="Q254" s="205">
        <f>SUMIF('6'!$A$3:$A$500,'TOTAL FEED'!$J254,'6'!$P$3:$P$1000)</f>
        <v>0</v>
      </c>
      <c r="R254" s="205">
        <f>SUMIF('7'!$A$3:$A$500,'TOTAL FEED'!$J254,'7'!$P$3:$P$1000)</f>
        <v>0</v>
      </c>
      <c r="S254" s="205">
        <f>SUMIF('8'!$A$3:$A$500,'TOTAL FEED'!$J254,'8'!$P$3:$P$1000)</f>
        <v>0</v>
      </c>
      <c r="T254" s="205">
        <f>SUMIF('9'!$A$3:$A$500,'TOTAL FEED'!$J254,'9'!$P$3:$P$1000)</f>
        <v>0</v>
      </c>
      <c r="U254" s="205">
        <f>SUMIF('10'!$A$3:$A$500,'TOTAL FEED'!$J254,'10'!$P$3:$P$1000)</f>
        <v>0</v>
      </c>
      <c r="V254" s="205">
        <f>SUMIF('11'!$A$3:$A$500,'TOTAL FEED'!$J254,'11'!$P$3:$P$1000)</f>
        <v>0</v>
      </c>
      <c r="W254" s="205">
        <f>SUMIF('12'!$A$3:$A$500,'TOTAL FEED'!$J254,'12'!$P$3:$P$1000)</f>
        <v>0</v>
      </c>
      <c r="X254" s="205">
        <f>SUMIF('13'!$A$3:$A$500,'TOTAL FEED'!$J254,'13'!$P$3:$P$1000)</f>
        <v>0</v>
      </c>
      <c r="Y254" s="272">
        <f>SUMIF('14'!$A$3:$A$500,'TOTAL FEED'!$J254,'14'!$P$3:$P$1000)</f>
        <v>0</v>
      </c>
      <c r="Z254" s="205">
        <f>SUMIF('15'!$A$3:$A$500,'TOTAL FEED'!$J254,'15'!$P$3:$P$1000)</f>
        <v>0</v>
      </c>
      <c r="AA254" s="205">
        <f>SUMIF('16'!$A$3:$A$500,'TOTAL FEED'!$J254,'16'!$P$3:$P$1000)</f>
        <v>0</v>
      </c>
      <c r="AB254" s="205">
        <f>SUMIF('17'!$A$3:$A$500,'TOTAL FEED'!$J254,'17'!$P$3:$P$1000)</f>
        <v>0</v>
      </c>
      <c r="AC254" s="205">
        <f>SUMIF('18'!$A$3:$A$500,'TOTAL FEED'!$J254,'18'!$P$3:$P$1000)</f>
        <v>0</v>
      </c>
      <c r="AD254" s="205">
        <f>SUMIF('19'!$A$3:$A$500,'TOTAL FEED'!$J254,'19'!$P$3:$P$1000)</f>
        <v>0</v>
      </c>
      <c r="AE254" s="205">
        <f>SUMIF('20'!$A$3:$A$500,'TOTAL FEED'!$J254,'20'!$P$3:$P$1000)</f>
        <v>0</v>
      </c>
      <c r="AF254" s="205">
        <f>SUMIF('21'!$A$3:$A$500,'TOTAL FEED'!$J254,'21'!$P$3:$P$1000)</f>
        <v>0</v>
      </c>
      <c r="AG254" s="205">
        <f>SUMIF('22'!$A$3:$A$500,'TOTAL FEED'!$J254,'22'!$P$3:$P$1000)</f>
        <v>0</v>
      </c>
      <c r="AH254" s="205">
        <f>SUMIF('23'!$A$3:$A$500,'TOTAL FEED'!$J254,'23'!$P$3:$P$1000)</f>
        <v>0</v>
      </c>
      <c r="AI254" s="205">
        <f>SUMIF('24'!$A$3:$A$500,'TOTAL FEED'!$J254,'24'!$P$3:$P$1000)</f>
        <v>0</v>
      </c>
      <c r="AJ254" s="205">
        <f>SUMIF('25'!$A$3:$A$500,'TOTAL FEED'!$J254,'25'!$P$3:$P$1000)</f>
        <v>0</v>
      </c>
      <c r="AK254" s="205">
        <f>SUMIF('26'!$A$3:$A$500,'TOTAL FEED'!$J254,'26'!$P$3:$P$1000)</f>
        <v>0</v>
      </c>
      <c r="AL254" s="205">
        <f>SUMIF('27'!$A$3:$A$500,'TOTAL FEED'!$J254,'27'!$P$3:$P$1000)</f>
        <v>0</v>
      </c>
      <c r="AM254" s="205">
        <f>SUMIF('28'!$A$3:$A$500,'TOTAL FEED'!$J254,'28'!$P$3:$P$1000)</f>
        <v>0</v>
      </c>
      <c r="AN254" s="205">
        <f>SUMIF('29'!$A$3:$A$500,'TOTAL FEED'!$J254,'29'!$P$3:$P$1000)</f>
        <v>0</v>
      </c>
      <c r="AO254" s="205">
        <f>SUMIF('30'!$A$3:$A$500,'TOTAL FEED'!$J254,'30'!$P$3:$P$1000)</f>
        <v>0</v>
      </c>
      <c r="AP254" s="205">
        <f>SUMIF('31'!$A$3:$A$500,'TOTAL FEED'!$J254,'31'!$P$3:$P$1000)</f>
        <v>0</v>
      </c>
      <c r="AQ254" s="50">
        <f t="shared" si="91"/>
        <v>0</v>
      </c>
      <c r="AS254">
        <v>8</v>
      </c>
      <c r="AT254">
        <f>SUMIF('PHAN LOAI'!$Q$5:$Q$410,K254,'PHAN LOAI'!$D$5:$D$410)</f>
        <v>0</v>
      </c>
      <c r="AU254">
        <f>SUMIF('SAN LUONG'!$AL$4:$AL$311,K254,'SAN LUONG'!$AJ$4:$AJ$311)</f>
        <v>0</v>
      </c>
      <c r="AV254">
        <f t="shared" si="92"/>
        <v>0</v>
      </c>
      <c r="AW254">
        <f>IF(COUNTIF('PHAN LOAI'!C:C, E254) &gt; 0, 1, 0)</f>
        <v>1</v>
      </c>
      <c r="AX254">
        <f>IF(COUNTIF('SAN LUONG'!D:D, E254) &gt; 0, 1, 0)</f>
        <v>1</v>
      </c>
    </row>
    <row r="255" spans="2:50" ht="15.75" x14ac:dyDescent="0.25">
      <c r="B255" s="5">
        <v>14</v>
      </c>
      <c r="C255" s="26" t="s">
        <v>361</v>
      </c>
      <c r="D255" s="26" t="s">
        <v>361</v>
      </c>
      <c r="E255" s="73">
        <v>11252833</v>
      </c>
      <c r="F255" s="27" t="s">
        <v>20</v>
      </c>
      <c r="G255" s="28">
        <v>50</v>
      </c>
      <c r="H255" s="24" t="s">
        <v>94</v>
      </c>
      <c r="I255" s="9" t="s">
        <v>362</v>
      </c>
      <c r="J255" s="15" t="str">
        <f t="shared" si="93"/>
        <v>510NFP3350</v>
      </c>
      <c r="K255" s="15" t="str">
        <f t="shared" si="94"/>
        <v>510NFP3311252833</v>
      </c>
      <c r="L255" s="205">
        <f>SUMIF('1'!$A$3:$A$500,'TOTAL FEED'!$J255,'1'!$P$3:$P$1000)</f>
        <v>0</v>
      </c>
      <c r="M255" s="205">
        <f>SUMIF('2'!$A$3:$A$500,'TOTAL FEED'!$J255,'2'!$P$3:$P$1000)</f>
        <v>0</v>
      </c>
      <c r="N255" s="258">
        <f>SUMIF('3'!$A$3:$A$500,'TOTAL FEED'!$J255,'3'!$P$3:$P$1000)</f>
        <v>0</v>
      </c>
      <c r="O255" s="205">
        <f>SUMIF('4'!$A$3:$A$500,'TOTAL FEED'!$J255,'4'!$P$3:$P$1000)</f>
        <v>0</v>
      </c>
      <c r="P255" s="205">
        <f>SUMIF('5'!$A$3:$A$500,'TOTAL FEED'!$J255,'5'!$P$3:$P$1000)</f>
        <v>0</v>
      </c>
      <c r="Q255" s="205">
        <f>SUMIF('6'!$A$3:$A$500,'TOTAL FEED'!$J255,'6'!$P$3:$P$1000)</f>
        <v>0</v>
      </c>
      <c r="R255" s="205">
        <f>SUMIF('7'!$A$3:$A$500,'TOTAL FEED'!$J255,'7'!$P$3:$P$1000)</f>
        <v>0</v>
      </c>
      <c r="S255" s="205">
        <f>SUMIF('8'!$A$3:$A$500,'TOTAL FEED'!$J255,'8'!$P$3:$P$1000)</f>
        <v>0</v>
      </c>
      <c r="T255" s="205">
        <f>SUMIF('9'!$A$3:$A$500,'TOTAL FEED'!$J255,'9'!$P$3:$P$1000)</f>
        <v>0</v>
      </c>
      <c r="U255" s="205">
        <f>SUMIF('10'!$A$3:$A$500,'TOTAL FEED'!$J255,'10'!$P$3:$P$1000)</f>
        <v>0</v>
      </c>
      <c r="V255" s="205">
        <f>SUMIF('11'!$A$3:$A$500,'TOTAL FEED'!$J255,'11'!$P$3:$P$1000)</f>
        <v>0</v>
      </c>
      <c r="W255" s="205">
        <f>SUMIF('12'!$A$3:$A$500,'TOTAL FEED'!$J255,'12'!$P$3:$P$1000)</f>
        <v>0</v>
      </c>
      <c r="X255" s="205">
        <f>SUMIF('13'!$A$3:$A$500,'TOTAL FEED'!$J255,'13'!$P$3:$P$1000)</f>
        <v>0</v>
      </c>
      <c r="Y255" s="272">
        <f>SUMIF('14'!$A$3:$A$500,'TOTAL FEED'!$J255,'14'!$P$3:$P$1000)</f>
        <v>0</v>
      </c>
      <c r="Z255" s="205">
        <f>SUMIF('15'!$A$3:$A$500,'TOTAL FEED'!$J255,'15'!$P$3:$P$1000)</f>
        <v>0</v>
      </c>
      <c r="AA255" s="205">
        <f>SUMIF('16'!$A$3:$A$500,'TOTAL FEED'!$J255,'16'!$P$3:$P$1000)</f>
        <v>0</v>
      </c>
      <c r="AB255" s="205">
        <f>SUMIF('17'!$A$3:$A$500,'TOTAL FEED'!$J255,'17'!$P$3:$P$1000)</f>
        <v>0</v>
      </c>
      <c r="AC255" s="205">
        <f>SUMIF('18'!$A$3:$A$500,'TOTAL FEED'!$J255,'18'!$P$3:$P$1000)</f>
        <v>0</v>
      </c>
      <c r="AD255" s="205">
        <f>SUMIF('19'!$A$3:$A$500,'TOTAL FEED'!$J255,'19'!$P$3:$P$1000)</f>
        <v>0</v>
      </c>
      <c r="AE255" s="205">
        <f>SUMIF('20'!$A$3:$A$500,'TOTAL FEED'!$J255,'20'!$P$3:$P$1000)</f>
        <v>0</v>
      </c>
      <c r="AF255" s="205">
        <f>SUMIF('21'!$A$3:$A$500,'TOTAL FEED'!$J255,'21'!$P$3:$P$1000)</f>
        <v>0</v>
      </c>
      <c r="AG255" s="205">
        <f>SUMIF('22'!$A$3:$A$500,'TOTAL FEED'!$J255,'22'!$P$3:$P$1000)</f>
        <v>0</v>
      </c>
      <c r="AH255" s="205">
        <f>SUMIF('23'!$A$3:$A$500,'TOTAL FEED'!$J255,'23'!$P$3:$P$1000)</f>
        <v>0</v>
      </c>
      <c r="AI255" s="205">
        <f>SUMIF('24'!$A$3:$A$500,'TOTAL FEED'!$J255,'24'!$P$3:$P$1000)</f>
        <v>0</v>
      </c>
      <c r="AJ255" s="205">
        <f>SUMIF('25'!$A$3:$A$500,'TOTAL FEED'!$J255,'25'!$P$3:$P$1000)</f>
        <v>0</v>
      </c>
      <c r="AK255" s="205">
        <f>SUMIF('26'!$A$3:$A$500,'TOTAL FEED'!$J255,'26'!$P$3:$P$1000)</f>
        <v>0</v>
      </c>
      <c r="AL255" s="205">
        <f>SUMIF('27'!$A$3:$A$500,'TOTAL FEED'!$J255,'27'!$P$3:$P$1000)</f>
        <v>0</v>
      </c>
      <c r="AM255" s="205">
        <f>SUMIF('28'!$A$3:$A$500,'TOTAL FEED'!$J255,'28'!$P$3:$P$1000)</f>
        <v>0</v>
      </c>
      <c r="AN255" s="205">
        <f>SUMIF('29'!$A$3:$A$500,'TOTAL FEED'!$J255,'29'!$P$3:$P$1000)</f>
        <v>0</v>
      </c>
      <c r="AO255" s="205">
        <f>SUMIF('30'!$A$3:$A$500,'TOTAL FEED'!$J255,'30'!$P$3:$P$1000)</f>
        <v>0</v>
      </c>
      <c r="AP255" s="205">
        <f>SUMIF('31'!$A$3:$A$500,'TOTAL FEED'!$J255,'31'!$P$3:$P$1000)</f>
        <v>0</v>
      </c>
      <c r="AQ255" s="50">
        <f t="shared" si="91"/>
        <v>0</v>
      </c>
      <c r="AS255">
        <v>8</v>
      </c>
      <c r="AT255">
        <f>SUMIF('PHAN LOAI'!$Q$5:$Q$410,K255,'PHAN LOAI'!$D$5:$D$410)</f>
        <v>0</v>
      </c>
      <c r="AU255">
        <f>SUMIF('SAN LUONG'!$AL$4:$AL$311,K255,'SAN LUONG'!$AJ$4:$AJ$311)</f>
        <v>0</v>
      </c>
      <c r="AV255">
        <f t="shared" si="92"/>
        <v>0</v>
      </c>
      <c r="AW255">
        <f>IF(COUNTIF('PHAN LOAI'!C:C, E255) &gt; 0, 1, 0)</f>
        <v>1</v>
      </c>
      <c r="AX255">
        <f>IF(COUNTIF('SAN LUONG'!D:D, E255) &gt; 0, 1, 0)</f>
        <v>1</v>
      </c>
    </row>
    <row r="256" spans="2:50" ht="15.75" x14ac:dyDescent="0.25">
      <c r="B256" s="5">
        <v>15</v>
      </c>
      <c r="C256" s="26" t="s">
        <v>363</v>
      </c>
      <c r="D256" s="26" t="s">
        <v>363</v>
      </c>
      <c r="E256" s="73">
        <v>11252831</v>
      </c>
      <c r="F256" s="27" t="s">
        <v>20</v>
      </c>
      <c r="G256" s="28">
        <v>50</v>
      </c>
      <c r="H256" s="24" t="s">
        <v>94</v>
      </c>
      <c r="I256" s="9" t="s">
        <v>364</v>
      </c>
      <c r="J256" s="15" t="str">
        <f t="shared" si="93"/>
        <v>510NFP3150</v>
      </c>
      <c r="K256" s="15" t="str">
        <f t="shared" si="94"/>
        <v>510NFP3111252831</v>
      </c>
      <c r="L256" s="205">
        <f>SUMIF('1'!$A$3:$A$500,'TOTAL FEED'!$J256,'1'!$P$3:$P$1000)</f>
        <v>0</v>
      </c>
      <c r="M256" s="205">
        <f>SUMIF('2'!$A$3:$A$500,'TOTAL FEED'!$J256,'2'!$P$3:$P$1000)</f>
        <v>0</v>
      </c>
      <c r="N256" s="258">
        <f>SUMIF('3'!$A$3:$A$500,'TOTAL FEED'!$J256,'3'!$P$3:$P$1000)</f>
        <v>0</v>
      </c>
      <c r="O256" s="205">
        <f>SUMIF('4'!$A$3:$A$500,'TOTAL FEED'!$J256,'4'!$P$3:$P$1000)</f>
        <v>0</v>
      </c>
      <c r="P256" s="205">
        <f>SUMIF('5'!$A$3:$A$500,'TOTAL FEED'!$J256,'5'!$P$3:$P$1000)</f>
        <v>0</v>
      </c>
      <c r="Q256" s="205">
        <f>SUMIF('6'!$A$3:$A$500,'TOTAL FEED'!$J256,'6'!$P$3:$P$1000)</f>
        <v>0</v>
      </c>
      <c r="R256" s="205">
        <f>SUMIF('7'!$A$3:$A$500,'TOTAL FEED'!$J256,'7'!$P$3:$P$1000)</f>
        <v>0</v>
      </c>
      <c r="S256" s="205">
        <f>SUMIF('8'!$A$3:$A$500,'TOTAL FEED'!$J256,'8'!$P$3:$P$1000)</f>
        <v>0</v>
      </c>
      <c r="T256" s="205">
        <f>SUMIF('9'!$A$3:$A$500,'TOTAL FEED'!$J256,'9'!$P$3:$P$1000)</f>
        <v>0</v>
      </c>
      <c r="U256" s="205">
        <f>SUMIF('10'!$A$3:$A$500,'TOTAL FEED'!$J256,'10'!$P$3:$P$1000)</f>
        <v>0</v>
      </c>
      <c r="V256" s="205">
        <f>SUMIF('11'!$A$3:$A$500,'TOTAL FEED'!$J256,'11'!$P$3:$P$1000)</f>
        <v>0</v>
      </c>
      <c r="W256" s="205">
        <f>SUMIF('12'!$A$3:$A$500,'TOTAL FEED'!$J256,'12'!$P$3:$P$1000)</f>
        <v>0</v>
      </c>
      <c r="X256" s="205">
        <f>SUMIF('13'!$A$3:$A$500,'TOTAL FEED'!$J256,'13'!$P$3:$P$1000)</f>
        <v>0</v>
      </c>
      <c r="Y256" s="272">
        <f>SUMIF('14'!$A$3:$A$500,'TOTAL FEED'!$J256,'14'!$P$3:$P$1000)</f>
        <v>0</v>
      </c>
      <c r="Z256" s="205">
        <f>SUMIF('15'!$A$3:$A$500,'TOTAL FEED'!$J256,'15'!$P$3:$P$1000)</f>
        <v>0</v>
      </c>
      <c r="AA256" s="205">
        <f>SUMIF('16'!$A$3:$A$500,'TOTAL FEED'!$J256,'16'!$P$3:$P$1000)</f>
        <v>0</v>
      </c>
      <c r="AB256" s="205">
        <f>SUMIF('17'!$A$3:$A$500,'TOTAL FEED'!$J256,'17'!$P$3:$P$1000)</f>
        <v>0</v>
      </c>
      <c r="AC256" s="205">
        <f>SUMIF('18'!$A$3:$A$500,'TOTAL FEED'!$J256,'18'!$P$3:$P$1000)</f>
        <v>0</v>
      </c>
      <c r="AD256" s="205">
        <f>SUMIF('19'!$A$3:$A$500,'TOTAL FEED'!$J256,'19'!$P$3:$P$1000)</f>
        <v>0</v>
      </c>
      <c r="AE256" s="205">
        <f>SUMIF('20'!$A$3:$A$500,'TOTAL FEED'!$J256,'20'!$P$3:$P$1000)</f>
        <v>0</v>
      </c>
      <c r="AF256" s="205">
        <f>SUMIF('21'!$A$3:$A$500,'TOTAL FEED'!$J256,'21'!$P$3:$P$1000)</f>
        <v>0</v>
      </c>
      <c r="AG256" s="205">
        <f>SUMIF('22'!$A$3:$A$500,'TOTAL FEED'!$J256,'22'!$P$3:$P$1000)</f>
        <v>0</v>
      </c>
      <c r="AH256" s="205">
        <f>SUMIF('23'!$A$3:$A$500,'TOTAL FEED'!$J256,'23'!$P$3:$P$1000)</f>
        <v>0</v>
      </c>
      <c r="AI256" s="205">
        <f>SUMIF('24'!$A$3:$A$500,'TOTAL FEED'!$J256,'24'!$P$3:$P$1000)</f>
        <v>0</v>
      </c>
      <c r="AJ256" s="205">
        <f>SUMIF('25'!$A$3:$A$500,'TOTAL FEED'!$J256,'25'!$P$3:$P$1000)</f>
        <v>0</v>
      </c>
      <c r="AK256" s="205">
        <f>SUMIF('26'!$A$3:$A$500,'TOTAL FEED'!$J256,'26'!$P$3:$P$1000)</f>
        <v>0</v>
      </c>
      <c r="AL256" s="205">
        <f>SUMIF('27'!$A$3:$A$500,'TOTAL FEED'!$J256,'27'!$P$3:$P$1000)</f>
        <v>0</v>
      </c>
      <c r="AM256" s="205">
        <f>SUMIF('28'!$A$3:$A$500,'TOTAL FEED'!$J256,'28'!$P$3:$P$1000)</f>
        <v>0</v>
      </c>
      <c r="AN256" s="205">
        <f>SUMIF('29'!$A$3:$A$500,'TOTAL FEED'!$J256,'29'!$P$3:$P$1000)</f>
        <v>0</v>
      </c>
      <c r="AO256" s="205">
        <f>SUMIF('30'!$A$3:$A$500,'TOTAL FEED'!$J256,'30'!$P$3:$P$1000)</f>
        <v>0</v>
      </c>
      <c r="AP256" s="205">
        <f>SUMIF('31'!$A$3:$A$500,'TOTAL FEED'!$J256,'31'!$P$3:$P$1000)</f>
        <v>0</v>
      </c>
      <c r="AQ256" s="50">
        <f t="shared" si="91"/>
        <v>0</v>
      </c>
      <c r="AS256">
        <v>8</v>
      </c>
      <c r="AT256">
        <f>SUMIF('PHAN LOAI'!$Q$5:$Q$410,K256,'PHAN LOAI'!$D$5:$D$410)</f>
        <v>0</v>
      </c>
      <c r="AU256">
        <f>SUMIF('SAN LUONG'!$AL$4:$AL$311,K256,'SAN LUONG'!$AJ$4:$AJ$311)</f>
        <v>0</v>
      </c>
      <c r="AV256">
        <f t="shared" si="92"/>
        <v>0</v>
      </c>
      <c r="AW256">
        <f>IF(COUNTIF('PHAN LOAI'!C:C, E256) &gt; 0, 1, 0)</f>
        <v>1</v>
      </c>
      <c r="AX256">
        <f>IF(COUNTIF('SAN LUONG'!D:D, E256) &gt; 0, 1, 0)</f>
        <v>0</v>
      </c>
    </row>
    <row r="257" spans="2:50" ht="15.75" x14ac:dyDescent="0.25">
      <c r="B257" s="5">
        <v>16</v>
      </c>
      <c r="C257" s="26" t="s">
        <v>365</v>
      </c>
      <c r="D257" s="26" t="s">
        <v>365</v>
      </c>
      <c r="E257" s="73">
        <v>11252880</v>
      </c>
      <c r="F257" s="27" t="s">
        <v>20</v>
      </c>
      <c r="G257" s="28">
        <v>50</v>
      </c>
      <c r="H257" s="24" t="s">
        <v>94</v>
      </c>
      <c r="I257" s="9" t="s">
        <v>366</v>
      </c>
      <c r="J257" s="15" t="str">
        <f t="shared" si="93"/>
        <v>510NFP8050</v>
      </c>
      <c r="K257" s="15" t="str">
        <f t="shared" si="94"/>
        <v>510NFP8011252880</v>
      </c>
      <c r="L257" s="205">
        <f>SUMIF('1'!$A$3:$A$500,'TOTAL FEED'!$J257,'1'!$P$3:$P$1000)</f>
        <v>0</v>
      </c>
      <c r="M257" s="205">
        <f>SUMIF('2'!$A$3:$A$500,'TOTAL FEED'!$J257,'2'!$P$3:$P$1000)</f>
        <v>0</v>
      </c>
      <c r="N257" s="258">
        <f>SUMIF('3'!$A$3:$A$500,'TOTAL FEED'!$J257,'3'!$P$3:$P$1000)</f>
        <v>0</v>
      </c>
      <c r="O257" s="205">
        <f>SUMIF('4'!$A$3:$A$500,'TOTAL FEED'!$J257,'4'!$P$3:$P$1000)</f>
        <v>0</v>
      </c>
      <c r="P257" s="205">
        <f>SUMIF('5'!$A$3:$A$500,'TOTAL FEED'!$J257,'5'!$P$3:$P$1000)</f>
        <v>0</v>
      </c>
      <c r="Q257" s="205">
        <f>SUMIF('6'!$A$3:$A$500,'TOTAL FEED'!$J257,'6'!$P$3:$P$1000)</f>
        <v>0</v>
      </c>
      <c r="R257" s="205">
        <f>SUMIF('7'!$A$3:$A$500,'TOTAL FEED'!$J257,'7'!$P$3:$P$1000)</f>
        <v>0</v>
      </c>
      <c r="S257" s="205">
        <f>SUMIF('8'!$A$3:$A$500,'TOTAL FEED'!$J257,'8'!$P$3:$P$1000)</f>
        <v>0</v>
      </c>
      <c r="T257" s="205">
        <f>SUMIF('9'!$A$3:$A$500,'TOTAL FEED'!$J257,'9'!$P$3:$P$1000)</f>
        <v>0</v>
      </c>
      <c r="U257" s="205">
        <f>SUMIF('10'!$A$3:$A$500,'TOTAL FEED'!$J257,'10'!$P$3:$P$1000)</f>
        <v>0</v>
      </c>
      <c r="V257" s="205">
        <f>SUMIF('11'!$A$3:$A$500,'TOTAL FEED'!$J257,'11'!$P$3:$P$1000)</f>
        <v>0</v>
      </c>
      <c r="W257" s="205">
        <f>SUMIF('12'!$A$3:$A$500,'TOTAL FEED'!$J257,'12'!$P$3:$P$1000)</f>
        <v>0</v>
      </c>
      <c r="X257" s="205">
        <f>SUMIF('13'!$A$3:$A$500,'TOTAL FEED'!$J257,'13'!$P$3:$P$1000)</f>
        <v>0</v>
      </c>
      <c r="Y257" s="272">
        <f>SUMIF('14'!$A$3:$A$500,'TOTAL FEED'!$J257,'14'!$P$3:$P$1000)</f>
        <v>0</v>
      </c>
      <c r="Z257" s="205">
        <f>SUMIF('15'!$A$3:$A$500,'TOTAL FEED'!$J257,'15'!$P$3:$P$1000)</f>
        <v>0</v>
      </c>
      <c r="AA257" s="205">
        <f>SUMIF('16'!$A$3:$A$500,'TOTAL FEED'!$J257,'16'!$P$3:$P$1000)</f>
        <v>0</v>
      </c>
      <c r="AB257" s="205">
        <f>SUMIF('17'!$A$3:$A$500,'TOTAL FEED'!$J257,'17'!$P$3:$P$1000)</f>
        <v>0</v>
      </c>
      <c r="AC257" s="205">
        <f>SUMIF('18'!$A$3:$A$500,'TOTAL FEED'!$J257,'18'!$P$3:$P$1000)</f>
        <v>0</v>
      </c>
      <c r="AD257" s="205">
        <f>SUMIF('19'!$A$3:$A$500,'TOTAL FEED'!$J257,'19'!$P$3:$P$1000)</f>
        <v>0</v>
      </c>
      <c r="AE257" s="205">
        <f>SUMIF('20'!$A$3:$A$500,'TOTAL FEED'!$J257,'20'!$P$3:$P$1000)</f>
        <v>0</v>
      </c>
      <c r="AF257" s="205">
        <f>SUMIF('21'!$A$3:$A$500,'TOTAL FEED'!$J257,'21'!$P$3:$P$1000)</f>
        <v>0</v>
      </c>
      <c r="AG257" s="205">
        <f>SUMIF('22'!$A$3:$A$500,'TOTAL FEED'!$J257,'22'!$P$3:$P$1000)</f>
        <v>0</v>
      </c>
      <c r="AH257" s="205">
        <f>SUMIF('23'!$A$3:$A$500,'TOTAL FEED'!$J257,'23'!$P$3:$P$1000)</f>
        <v>0</v>
      </c>
      <c r="AI257" s="205">
        <f>SUMIF('24'!$A$3:$A$500,'TOTAL FEED'!$J257,'24'!$P$3:$P$1000)</f>
        <v>0</v>
      </c>
      <c r="AJ257" s="205">
        <f>SUMIF('25'!$A$3:$A$500,'TOTAL FEED'!$J257,'25'!$P$3:$P$1000)</f>
        <v>0</v>
      </c>
      <c r="AK257" s="205">
        <f>SUMIF('26'!$A$3:$A$500,'TOTAL FEED'!$J257,'26'!$P$3:$P$1000)</f>
        <v>0</v>
      </c>
      <c r="AL257" s="205">
        <f>SUMIF('27'!$A$3:$A$500,'TOTAL FEED'!$J257,'27'!$P$3:$P$1000)</f>
        <v>0</v>
      </c>
      <c r="AM257" s="205">
        <f>SUMIF('28'!$A$3:$A$500,'TOTAL FEED'!$J257,'28'!$P$3:$P$1000)</f>
        <v>0</v>
      </c>
      <c r="AN257" s="205">
        <f>SUMIF('29'!$A$3:$A$500,'TOTAL FEED'!$J257,'29'!$P$3:$P$1000)</f>
        <v>0</v>
      </c>
      <c r="AO257" s="205">
        <f>SUMIF('30'!$A$3:$A$500,'TOTAL FEED'!$J257,'30'!$P$3:$P$1000)</f>
        <v>0</v>
      </c>
      <c r="AP257" s="205">
        <f>SUMIF('31'!$A$3:$A$500,'TOTAL FEED'!$J257,'31'!$P$3:$P$1000)</f>
        <v>0</v>
      </c>
      <c r="AQ257" s="50">
        <f t="shared" si="91"/>
        <v>0</v>
      </c>
      <c r="AS257">
        <v>8</v>
      </c>
      <c r="AT257">
        <f>SUMIF('PHAN LOAI'!$Q$5:$Q$410,K257,'PHAN LOAI'!$D$5:$D$410)</f>
        <v>0</v>
      </c>
      <c r="AU257">
        <f>SUMIF('SAN LUONG'!$AL$4:$AL$311,K257,'SAN LUONG'!$AJ$4:$AJ$311)</f>
        <v>0</v>
      </c>
      <c r="AV257">
        <f t="shared" si="92"/>
        <v>0</v>
      </c>
      <c r="AW257">
        <f>IF(COUNTIF('PHAN LOAI'!C:C, E257) &gt; 0, 1, 0)</f>
        <v>1</v>
      </c>
      <c r="AX257">
        <f>IF(COUNTIF('SAN LUONG'!D:D, E257) &gt; 0, 1, 0)</f>
        <v>1</v>
      </c>
    </row>
    <row r="258" spans="2:50" ht="15.75" x14ac:dyDescent="0.25">
      <c r="B258" s="5">
        <v>17</v>
      </c>
      <c r="C258" s="26" t="s">
        <v>367</v>
      </c>
      <c r="D258" s="26" t="s">
        <v>367</v>
      </c>
      <c r="E258" s="73">
        <v>11252881</v>
      </c>
      <c r="F258" s="27" t="s">
        <v>20</v>
      </c>
      <c r="G258" s="28">
        <v>50</v>
      </c>
      <c r="H258" s="24" t="s">
        <v>94</v>
      </c>
      <c r="I258" s="9" t="s">
        <v>368</v>
      </c>
      <c r="J258" s="15" t="str">
        <f t="shared" si="93"/>
        <v>510NFP8150</v>
      </c>
      <c r="K258" s="15" t="str">
        <f t="shared" si="94"/>
        <v>510NFP8111252881</v>
      </c>
      <c r="L258" s="205">
        <f>SUMIF('1'!$A$3:$A$500,'TOTAL FEED'!$J258,'1'!$P$3:$P$1000)</f>
        <v>0</v>
      </c>
      <c r="M258" s="205">
        <f>SUMIF('2'!$A$3:$A$500,'TOTAL FEED'!$J258,'2'!$P$3:$P$1000)</f>
        <v>0</v>
      </c>
      <c r="N258" s="258">
        <f>SUMIF('3'!$A$3:$A$500,'TOTAL FEED'!$J258,'3'!$P$3:$P$1000)</f>
        <v>0</v>
      </c>
      <c r="O258" s="205">
        <f>SUMIF('4'!$A$3:$A$500,'TOTAL FEED'!$J258,'4'!$P$3:$P$1000)</f>
        <v>0</v>
      </c>
      <c r="P258" s="205">
        <f>SUMIF('5'!$A$3:$A$500,'TOTAL FEED'!$J258,'5'!$P$3:$P$1000)</f>
        <v>0</v>
      </c>
      <c r="Q258" s="205">
        <f>SUMIF('6'!$A$3:$A$500,'TOTAL FEED'!$J258,'6'!$P$3:$P$1000)</f>
        <v>0</v>
      </c>
      <c r="R258" s="205">
        <f>SUMIF('7'!$A$3:$A$500,'TOTAL FEED'!$J258,'7'!$P$3:$P$1000)</f>
        <v>0</v>
      </c>
      <c r="S258" s="205">
        <f>SUMIF('8'!$A$3:$A$500,'TOTAL FEED'!$J258,'8'!$P$3:$P$1000)</f>
        <v>0</v>
      </c>
      <c r="T258" s="205">
        <f>SUMIF('9'!$A$3:$A$500,'TOTAL FEED'!$J258,'9'!$P$3:$P$1000)</f>
        <v>0</v>
      </c>
      <c r="U258" s="205">
        <f>SUMIF('10'!$A$3:$A$500,'TOTAL FEED'!$J258,'10'!$P$3:$P$1000)</f>
        <v>0</v>
      </c>
      <c r="V258" s="205">
        <f>SUMIF('11'!$A$3:$A$500,'TOTAL FEED'!$J258,'11'!$P$3:$P$1000)</f>
        <v>0</v>
      </c>
      <c r="W258" s="205">
        <f>SUMIF('12'!$A$3:$A$500,'TOTAL FEED'!$J258,'12'!$P$3:$P$1000)</f>
        <v>0</v>
      </c>
      <c r="X258" s="205">
        <f>SUMIF('13'!$A$3:$A$500,'TOTAL FEED'!$J258,'13'!$P$3:$P$1000)</f>
        <v>0</v>
      </c>
      <c r="Y258" s="272">
        <f>SUMIF('14'!$A$3:$A$500,'TOTAL FEED'!$J258,'14'!$P$3:$P$1000)</f>
        <v>0</v>
      </c>
      <c r="Z258" s="205">
        <f>SUMIF('15'!$A$3:$A$500,'TOTAL FEED'!$J258,'15'!$P$3:$P$1000)</f>
        <v>0</v>
      </c>
      <c r="AA258" s="205">
        <f>SUMIF('16'!$A$3:$A$500,'TOTAL FEED'!$J258,'16'!$P$3:$P$1000)</f>
        <v>0</v>
      </c>
      <c r="AB258" s="205">
        <f>SUMIF('17'!$A$3:$A$500,'TOTAL FEED'!$J258,'17'!$P$3:$P$1000)</f>
        <v>0</v>
      </c>
      <c r="AC258" s="205">
        <f>SUMIF('18'!$A$3:$A$500,'TOTAL FEED'!$J258,'18'!$P$3:$P$1000)</f>
        <v>0</v>
      </c>
      <c r="AD258" s="205">
        <f>SUMIF('19'!$A$3:$A$500,'TOTAL FEED'!$J258,'19'!$P$3:$P$1000)</f>
        <v>0</v>
      </c>
      <c r="AE258" s="205">
        <f>SUMIF('20'!$A$3:$A$500,'TOTAL FEED'!$J258,'20'!$P$3:$P$1000)</f>
        <v>0</v>
      </c>
      <c r="AF258" s="205">
        <f>SUMIF('21'!$A$3:$A$500,'TOTAL FEED'!$J258,'21'!$P$3:$P$1000)</f>
        <v>0</v>
      </c>
      <c r="AG258" s="205">
        <f>SUMIF('22'!$A$3:$A$500,'TOTAL FEED'!$J258,'22'!$P$3:$P$1000)</f>
        <v>0</v>
      </c>
      <c r="AH258" s="205">
        <f>SUMIF('23'!$A$3:$A$500,'TOTAL FEED'!$J258,'23'!$P$3:$P$1000)</f>
        <v>0</v>
      </c>
      <c r="AI258" s="205">
        <f>SUMIF('24'!$A$3:$A$500,'TOTAL FEED'!$J258,'24'!$P$3:$P$1000)</f>
        <v>0</v>
      </c>
      <c r="AJ258" s="205">
        <f>SUMIF('25'!$A$3:$A$500,'TOTAL FEED'!$J258,'25'!$P$3:$P$1000)</f>
        <v>0</v>
      </c>
      <c r="AK258" s="205">
        <f>SUMIF('26'!$A$3:$A$500,'TOTAL FEED'!$J258,'26'!$P$3:$P$1000)</f>
        <v>0</v>
      </c>
      <c r="AL258" s="205">
        <f>SUMIF('27'!$A$3:$A$500,'TOTAL FEED'!$J258,'27'!$P$3:$P$1000)</f>
        <v>0</v>
      </c>
      <c r="AM258" s="205">
        <f>SUMIF('28'!$A$3:$A$500,'TOTAL FEED'!$J258,'28'!$P$3:$P$1000)</f>
        <v>0</v>
      </c>
      <c r="AN258" s="205">
        <f>SUMIF('29'!$A$3:$A$500,'TOTAL FEED'!$J258,'29'!$P$3:$P$1000)</f>
        <v>0</v>
      </c>
      <c r="AO258" s="205">
        <f>SUMIF('30'!$A$3:$A$500,'TOTAL FEED'!$J258,'30'!$P$3:$P$1000)</f>
        <v>0</v>
      </c>
      <c r="AP258" s="205">
        <f>SUMIF('31'!$A$3:$A$500,'TOTAL FEED'!$J258,'31'!$P$3:$P$1000)</f>
        <v>0</v>
      </c>
      <c r="AQ258" s="50">
        <f t="shared" si="91"/>
        <v>0</v>
      </c>
      <c r="AS258">
        <v>8</v>
      </c>
      <c r="AT258">
        <f>SUMIF('PHAN LOAI'!$Q$5:$Q$410,K258,'PHAN LOAI'!$D$5:$D$410)</f>
        <v>0</v>
      </c>
      <c r="AU258">
        <f>SUMIF('SAN LUONG'!$AL$4:$AL$311,K258,'SAN LUONG'!$AJ$4:$AJ$311)</f>
        <v>0</v>
      </c>
      <c r="AV258">
        <f t="shared" si="92"/>
        <v>0</v>
      </c>
      <c r="AW258">
        <f>IF(COUNTIF('PHAN LOAI'!C:C, E258) &gt; 0, 1, 0)</f>
        <v>1</v>
      </c>
      <c r="AX258">
        <f>IF(COUNTIF('SAN LUONG'!D:D, E258) &gt; 0, 1, 0)</f>
        <v>0</v>
      </c>
    </row>
    <row r="259" spans="2:50" ht="15.75" x14ac:dyDescent="0.25">
      <c r="B259" s="5">
        <v>18</v>
      </c>
      <c r="C259" s="26" t="s">
        <v>369</v>
      </c>
      <c r="D259" s="26" t="s">
        <v>369</v>
      </c>
      <c r="E259" s="73">
        <v>11252882</v>
      </c>
      <c r="F259" s="27" t="s">
        <v>20</v>
      </c>
      <c r="G259" s="8">
        <v>50</v>
      </c>
      <c r="H259" s="24" t="s">
        <v>94</v>
      </c>
      <c r="I259" s="9" t="s">
        <v>370</v>
      </c>
      <c r="J259" s="15" t="str">
        <f t="shared" si="93"/>
        <v>510NFP8250</v>
      </c>
      <c r="K259" s="15" t="str">
        <f t="shared" si="94"/>
        <v>510NFP8211252882</v>
      </c>
      <c r="L259" s="205">
        <f>SUMIF('1'!$A$3:$A$500,'TOTAL FEED'!$J259,'1'!$P$3:$P$1000)</f>
        <v>0</v>
      </c>
      <c r="M259" s="205">
        <f>SUMIF('2'!$A$3:$A$500,'TOTAL FEED'!$J259,'2'!$P$3:$P$1000)</f>
        <v>0</v>
      </c>
      <c r="N259" s="258">
        <f>SUMIF('3'!$A$3:$A$500,'TOTAL FEED'!$J259,'3'!$P$3:$P$1000)</f>
        <v>0</v>
      </c>
      <c r="O259" s="205">
        <f>SUMIF('4'!$A$3:$A$500,'TOTAL FEED'!$J259,'4'!$P$3:$P$1000)</f>
        <v>0</v>
      </c>
      <c r="P259" s="205">
        <f>SUMIF('5'!$A$3:$A$500,'TOTAL FEED'!$J259,'5'!$P$3:$P$1000)</f>
        <v>0</v>
      </c>
      <c r="Q259" s="205">
        <f>SUMIF('6'!$A$3:$A$500,'TOTAL FEED'!$J259,'6'!$P$3:$P$1000)</f>
        <v>0</v>
      </c>
      <c r="R259" s="205">
        <f>SUMIF('7'!$A$3:$A$500,'TOTAL FEED'!$J259,'7'!$P$3:$P$1000)</f>
        <v>0</v>
      </c>
      <c r="S259" s="205">
        <f>SUMIF('8'!$A$3:$A$500,'TOTAL FEED'!$J259,'8'!$P$3:$P$1000)</f>
        <v>0</v>
      </c>
      <c r="T259" s="205">
        <f>SUMIF('9'!$A$3:$A$500,'TOTAL FEED'!$J259,'9'!$P$3:$P$1000)</f>
        <v>0</v>
      </c>
      <c r="U259" s="205">
        <f>SUMIF('10'!$A$3:$A$500,'TOTAL FEED'!$J259,'10'!$P$3:$P$1000)</f>
        <v>0</v>
      </c>
      <c r="V259" s="205">
        <f>SUMIF('11'!$A$3:$A$500,'TOTAL FEED'!$J259,'11'!$P$3:$P$1000)</f>
        <v>0</v>
      </c>
      <c r="W259" s="205">
        <f>SUMIF('12'!$A$3:$A$500,'TOTAL FEED'!$J259,'12'!$P$3:$P$1000)</f>
        <v>0</v>
      </c>
      <c r="X259" s="205">
        <f>SUMIF('13'!$A$3:$A$500,'TOTAL FEED'!$J259,'13'!$P$3:$P$1000)</f>
        <v>0</v>
      </c>
      <c r="Y259" s="272">
        <f>SUMIF('14'!$A$3:$A$500,'TOTAL FEED'!$J259,'14'!$P$3:$P$1000)</f>
        <v>0</v>
      </c>
      <c r="Z259" s="205">
        <f>SUMIF('15'!$A$3:$A$500,'TOTAL FEED'!$J259,'15'!$P$3:$P$1000)</f>
        <v>0</v>
      </c>
      <c r="AA259" s="205">
        <f>SUMIF('16'!$A$3:$A$500,'TOTAL FEED'!$J259,'16'!$P$3:$P$1000)</f>
        <v>0</v>
      </c>
      <c r="AB259" s="205">
        <f>SUMIF('17'!$A$3:$A$500,'TOTAL FEED'!$J259,'17'!$P$3:$P$1000)</f>
        <v>0</v>
      </c>
      <c r="AC259" s="205">
        <f>SUMIF('18'!$A$3:$A$500,'TOTAL FEED'!$J259,'18'!$P$3:$P$1000)</f>
        <v>0</v>
      </c>
      <c r="AD259" s="205">
        <f>SUMIF('19'!$A$3:$A$500,'TOTAL FEED'!$J259,'19'!$P$3:$P$1000)</f>
        <v>0</v>
      </c>
      <c r="AE259" s="205">
        <f>SUMIF('20'!$A$3:$A$500,'TOTAL FEED'!$J259,'20'!$P$3:$P$1000)</f>
        <v>0</v>
      </c>
      <c r="AF259" s="205">
        <f>SUMIF('21'!$A$3:$A$500,'TOTAL FEED'!$J259,'21'!$P$3:$P$1000)</f>
        <v>0</v>
      </c>
      <c r="AG259" s="205">
        <f>SUMIF('22'!$A$3:$A$500,'TOTAL FEED'!$J259,'22'!$P$3:$P$1000)</f>
        <v>0</v>
      </c>
      <c r="AH259" s="205">
        <f>SUMIF('23'!$A$3:$A$500,'TOTAL FEED'!$J259,'23'!$P$3:$P$1000)</f>
        <v>0</v>
      </c>
      <c r="AI259" s="205">
        <f>SUMIF('24'!$A$3:$A$500,'TOTAL FEED'!$J259,'24'!$P$3:$P$1000)</f>
        <v>0</v>
      </c>
      <c r="AJ259" s="205">
        <f>SUMIF('25'!$A$3:$A$500,'TOTAL FEED'!$J259,'25'!$P$3:$P$1000)</f>
        <v>0</v>
      </c>
      <c r="AK259" s="205">
        <f>SUMIF('26'!$A$3:$A$500,'TOTAL FEED'!$J259,'26'!$P$3:$P$1000)</f>
        <v>0</v>
      </c>
      <c r="AL259" s="205">
        <f>SUMIF('27'!$A$3:$A$500,'TOTAL FEED'!$J259,'27'!$P$3:$P$1000)</f>
        <v>0</v>
      </c>
      <c r="AM259" s="205">
        <f>SUMIF('28'!$A$3:$A$500,'TOTAL FEED'!$J259,'28'!$P$3:$P$1000)</f>
        <v>0</v>
      </c>
      <c r="AN259" s="205">
        <f>SUMIF('29'!$A$3:$A$500,'TOTAL FEED'!$J259,'29'!$P$3:$P$1000)</f>
        <v>0</v>
      </c>
      <c r="AO259" s="205">
        <f>SUMIF('30'!$A$3:$A$500,'TOTAL FEED'!$J259,'30'!$P$3:$P$1000)</f>
        <v>0</v>
      </c>
      <c r="AP259" s="205">
        <f>SUMIF('31'!$A$3:$A$500,'TOTAL FEED'!$J259,'31'!$P$3:$P$1000)</f>
        <v>0</v>
      </c>
      <c r="AQ259" s="50">
        <f t="shared" si="91"/>
        <v>0</v>
      </c>
      <c r="AS259">
        <v>8</v>
      </c>
      <c r="AT259">
        <f>SUMIF('PHAN LOAI'!$Q$5:$Q$410,K259,'PHAN LOAI'!$D$5:$D$410)</f>
        <v>0</v>
      </c>
      <c r="AU259">
        <f>SUMIF('SAN LUONG'!$AL$4:$AL$311,K259,'SAN LUONG'!$AJ$4:$AJ$311)</f>
        <v>0</v>
      </c>
      <c r="AV259">
        <f t="shared" si="92"/>
        <v>0</v>
      </c>
      <c r="AW259">
        <f>IF(COUNTIF('PHAN LOAI'!C:C, E259) &gt; 0, 1, 0)</f>
        <v>1</v>
      </c>
      <c r="AX259">
        <f>IF(COUNTIF('SAN LUONG'!D:D, E259) &gt; 0, 1, 0)</f>
        <v>0</v>
      </c>
    </row>
    <row r="260" spans="2:50" ht="15.75" x14ac:dyDescent="0.25">
      <c r="B260" s="5"/>
      <c r="C260" s="26" t="s">
        <v>371</v>
      </c>
      <c r="D260" s="26" t="s">
        <v>371</v>
      </c>
      <c r="E260" s="73">
        <v>11252885</v>
      </c>
      <c r="F260" s="27" t="s">
        <v>20</v>
      </c>
      <c r="G260" s="8">
        <v>50</v>
      </c>
      <c r="H260" s="24" t="s">
        <v>94</v>
      </c>
      <c r="I260" s="9" t="s">
        <v>372</v>
      </c>
      <c r="J260" s="15" t="str">
        <f t="shared" si="93"/>
        <v>510NFP8550</v>
      </c>
      <c r="K260" s="15" t="str">
        <f t="shared" si="94"/>
        <v>510NFP8511252885</v>
      </c>
      <c r="L260" s="205">
        <f>SUMIF('1'!$A$3:$A$500,'TOTAL FEED'!$J260,'1'!$P$3:$P$1000)</f>
        <v>0</v>
      </c>
      <c r="M260" s="205">
        <f>SUMIF('2'!$A$3:$A$500,'TOTAL FEED'!$J260,'2'!$P$3:$P$1000)</f>
        <v>0</v>
      </c>
      <c r="N260" s="258">
        <f>SUMIF('3'!$A$3:$A$500,'TOTAL FEED'!$J260,'3'!$P$3:$P$1000)</f>
        <v>0</v>
      </c>
      <c r="O260" s="205">
        <f>SUMIF('4'!$A$3:$A$500,'TOTAL FEED'!$J260,'4'!$P$3:$P$1000)</f>
        <v>0</v>
      </c>
      <c r="P260" s="205">
        <f>SUMIF('5'!$A$3:$A$500,'TOTAL FEED'!$J260,'5'!$P$3:$P$1000)</f>
        <v>0</v>
      </c>
      <c r="Q260" s="205">
        <f>SUMIF('6'!$A$3:$A$500,'TOTAL FEED'!$J260,'6'!$P$3:$P$1000)</f>
        <v>0</v>
      </c>
      <c r="R260" s="205">
        <f>SUMIF('7'!$A$3:$A$500,'TOTAL FEED'!$J260,'7'!$P$3:$P$1000)</f>
        <v>0</v>
      </c>
      <c r="S260" s="205">
        <f>SUMIF('8'!$A$3:$A$500,'TOTAL FEED'!$J260,'8'!$P$3:$P$1000)</f>
        <v>0</v>
      </c>
      <c r="T260" s="205">
        <f>SUMIF('9'!$A$3:$A$500,'TOTAL FEED'!$J260,'9'!$P$3:$P$1000)</f>
        <v>0</v>
      </c>
      <c r="U260" s="205">
        <f>SUMIF('10'!$A$3:$A$500,'TOTAL FEED'!$J260,'10'!$P$3:$P$1000)</f>
        <v>0</v>
      </c>
      <c r="V260" s="205">
        <f>SUMIF('11'!$A$3:$A$500,'TOTAL FEED'!$J260,'11'!$P$3:$P$1000)</f>
        <v>0</v>
      </c>
      <c r="W260" s="205">
        <f>SUMIF('12'!$A$3:$A$500,'TOTAL FEED'!$J260,'12'!$P$3:$P$1000)</f>
        <v>0</v>
      </c>
      <c r="X260" s="205">
        <f>SUMIF('13'!$A$3:$A$500,'TOTAL FEED'!$J260,'13'!$P$3:$P$1000)</f>
        <v>0</v>
      </c>
      <c r="Y260" s="272">
        <f>SUMIF('14'!$A$3:$A$500,'TOTAL FEED'!$J260,'14'!$P$3:$P$1000)</f>
        <v>0</v>
      </c>
      <c r="Z260" s="205">
        <f>SUMIF('15'!$A$3:$A$500,'TOTAL FEED'!$J260,'15'!$P$3:$P$1000)</f>
        <v>0</v>
      </c>
      <c r="AA260" s="205">
        <f>SUMIF('16'!$A$3:$A$500,'TOTAL FEED'!$J260,'16'!$P$3:$P$1000)</f>
        <v>0</v>
      </c>
      <c r="AB260" s="205">
        <f>SUMIF('17'!$A$3:$A$500,'TOTAL FEED'!$J260,'17'!$P$3:$P$1000)</f>
        <v>0</v>
      </c>
      <c r="AC260" s="205">
        <f>SUMIF('18'!$A$3:$A$500,'TOTAL FEED'!$J260,'18'!$P$3:$P$1000)</f>
        <v>0</v>
      </c>
      <c r="AD260" s="205">
        <f>SUMIF('19'!$A$3:$A$500,'TOTAL FEED'!$J260,'19'!$P$3:$P$1000)</f>
        <v>0</v>
      </c>
      <c r="AE260" s="205">
        <f>SUMIF('20'!$A$3:$A$500,'TOTAL FEED'!$J260,'20'!$P$3:$P$1000)</f>
        <v>0</v>
      </c>
      <c r="AF260" s="205">
        <f>SUMIF('21'!$A$3:$A$500,'TOTAL FEED'!$J260,'21'!$P$3:$P$1000)</f>
        <v>0</v>
      </c>
      <c r="AG260" s="205">
        <f>SUMIF('22'!$A$3:$A$500,'TOTAL FEED'!$J260,'22'!$P$3:$P$1000)</f>
        <v>0</v>
      </c>
      <c r="AH260" s="205">
        <f>SUMIF('23'!$A$3:$A$500,'TOTAL FEED'!$J260,'23'!$P$3:$P$1000)</f>
        <v>0</v>
      </c>
      <c r="AI260" s="205">
        <f>SUMIF('24'!$A$3:$A$500,'TOTAL FEED'!$J260,'24'!$P$3:$P$1000)</f>
        <v>0</v>
      </c>
      <c r="AJ260" s="205">
        <f>SUMIF('25'!$A$3:$A$500,'TOTAL FEED'!$J260,'25'!$P$3:$P$1000)</f>
        <v>0</v>
      </c>
      <c r="AK260" s="205">
        <f>SUMIF('26'!$A$3:$A$500,'TOTAL FEED'!$J260,'26'!$P$3:$P$1000)</f>
        <v>0</v>
      </c>
      <c r="AL260" s="205">
        <f>SUMIF('27'!$A$3:$A$500,'TOTAL FEED'!$J260,'27'!$P$3:$P$1000)</f>
        <v>0</v>
      </c>
      <c r="AM260" s="205">
        <f>SUMIF('28'!$A$3:$A$500,'TOTAL FEED'!$J260,'28'!$P$3:$P$1000)</f>
        <v>0</v>
      </c>
      <c r="AN260" s="205">
        <f>SUMIF('29'!$A$3:$A$500,'TOTAL FEED'!$J260,'29'!$P$3:$P$1000)</f>
        <v>0</v>
      </c>
      <c r="AO260" s="205">
        <f>SUMIF('30'!$A$3:$A$500,'TOTAL FEED'!$J260,'30'!$P$3:$P$1000)</f>
        <v>0</v>
      </c>
      <c r="AP260" s="205">
        <f>SUMIF('31'!$A$3:$A$500,'TOTAL FEED'!$J260,'31'!$P$3:$P$1000)</f>
        <v>0</v>
      </c>
      <c r="AQ260" s="50">
        <f t="shared" si="91"/>
        <v>0</v>
      </c>
      <c r="AS260">
        <v>8</v>
      </c>
      <c r="AT260">
        <f>SUMIF('PHAN LOAI'!$Q$5:$Q$410,K260,'PHAN LOAI'!$D$5:$D$410)</f>
        <v>0</v>
      </c>
      <c r="AU260">
        <f>SUMIF('SAN LUONG'!$AL$4:$AL$311,K260,'SAN LUONG'!$AJ$4:$AJ$311)</f>
        <v>0</v>
      </c>
      <c r="AV260">
        <f t="shared" si="92"/>
        <v>0</v>
      </c>
      <c r="AW260">
        <f>IF(COUNTIF('PHAN LOAI'!C:C, E260) &gt; 0, 1, 0)</f>
        <v>1</v>
      </c>
      <c r="AX260">
        <f>IF(COUNTIF('SAN LUONG'!D:D, E260) &gt; 0, 1, 0)</f>
        <v>1</v>
      </c>
    </row>
    <row r="261" spans="2:50" ht="15.75" x14ac:dyDescent="0.25">
      <c r="B261" s="5"/>
      <c r="C261" s="26" t="s">
        <v>373</v>
      </c>
      <c r="D261" s="26" t="s">
        <v>373</v>
      </c>
      <c r="E261" s="73">
        <v>11252887</v>
      </c>
      <c r="F261" s="27" t="s">
        <v>20</v>
      </c>
      <c r="G261" s="8">
        <v>50</v>
      </c>
      <c r="H261" s="24" t="s">
        <v>94</v>
      </c>
      <c r="I261" s="9" t="s">
        <v>374</v>
      </c>
      <c r="J261" s="15" t="str">
        <f t="shared" si="93"/>
        <v>510NFP8750</v>
      </c>
      <c r="K261" s="15" t="str">
        <f t="shared" si="94"/>
        <v>510NFP8711252887</v>
      </c>
      <c r="L261" s="205">
        <f>SUMIF('1'!$A$3:$A$500,'TOTAL FEED'!$J261,'1'!$P$3:$P$1000)</f>
        <v>0</v>
      </c>
      <c r="M261" s="205">
        <f>SUMIF('2'!$A$3:$A$500,'TOTAL FEED'!$J261,'2'!$P$3:$P$1000)</f>
        <v>0</v>
      </c>
      <c r="N261" s="258">
        <f>SUMIF('3'!$A$3:$A$500,'TOTAL FEED'!$J261,'3'!$P$3:$P$1000)</f>
        <v>0</v>
      </c>
      <c r="O261" s="205">
        <f>SUMIF('4'!$A$3:$A$500,'TOTAL FEED'!$J261,'4'!$P$3:$P$1000)</f>
        <v>0</v>
      </c>
      <c r="P261" s="205">
        <f>SUMIF('5'!$A$3:$A$500,'TOTAL FEED'!$J261,'5'!$P$3:$P$1000)</f>
        <v>0</v>
      </c>
      <c r="Q261" s="205">
        <f>SUMIF('6'!$A$3:$A$500,'TOTAL FEED'!$J261,'6'!$P$3:$P$1000)</f>
        <v>0</v>
      </c>
      <c r="R261" s="205">
        <f>SUMIF('7'!$A$3:$A$500,'TOTAL FEED'!$J261,'7'!$P$3:$P$1000)</f>
        <v>0</v>
      </c>
      <c r="S261" s="205">
        <f>SUMIF('8'!$A$3:$A$500,'TOTAL FEED'!$J261,'8'!$P$3:$P$1000)</f>
        <v>0</v>
      </c>
      <c r="T261" s="205">
        <f>SUMIF('9'!$A$3:$A$500,'TOTAL FEED'!$J261,'9'!$P$3:$P$1000)</f>
        <v>0</v>
      </c>
      <c r="U261" s="258">
        <f>SUMIF('10'!$A$3:$A$500,'TOTAL FEED'!$J261,'10'!$P$3:$P$1000)</f>
        <v>0</v>
      </c>
      <c r="V261" s="205">
        <f>SUMIF('11'!$A$3:$A$500,'TOTAL FEED'!$J261,'11'!$P$3:$P$1000)</f>
        <v>0</v>
      </c>
      <c r="W261" s="205">
        <f>SUMIF('12'!$A$3:$A$500,'TOTAL FEED'!$J261,'12'!$P$3:$P$1000)</f>
        <v>0</v>
      </c>
      <c r="X261" s="205">
        <f>SUMIF('13'!$A$3:$A$500,'TOTAL FEED'!$J261,'13'!$P$3:$P$1000)</f>
        <v>0</v>
      </c>
      <c r="Y261" s="272">
        <f>SUMIF('14'!$A$3:$A$500,'TOTAL FEED'!$J261,'14'!$P$3:$P$1000)</f>
        <v>0</v>
      </c>
      <c r="Z261" s="205">
        <f>SUMIF('15'!$A$3:$A$500,'TOTAL FEED'!$J261,'15'!$P$3:$P$1000)</f>
        <v>0</v>
      </c>
      <c r="AA261" s="205">
        <f>SUMIF('16'!$A$3:$A$500,'TOTAL FEED'!$J261,'16'!$P$3:$P$1000)</f>
        <v>0</v>
      </c>
      <c r="AB261" s="258">
        <f>SUMIF('17'!$A$3:$A$500,'TOTAL FEED'!$J261,'17'!$P$3:$P$1000)</f>
        <v>0</v>
      </c>
      <c r="AC261" s="205">
        <f>SUMIF('18'!$A$3:$A$500,'TOTAL FEED'!$J261,'18'!$P$3:$P$1000)</f>
        <v>0</v>
      </c>
      <c r="AD261" s="205">
        <f>SUMIF('19'!$A$3:$A$500,'TOTAL FEED'!$J261,'19'!$P$3:$P$1000)</f>
        <v>0</v>
      </c>
      <c r="AE261" s="205">
        <f>SUMIF('20'!$A$3:$A$500,'TOTAL FEED'!$J261,'20'!$P$3:$P$1000)</f>
        <v>0</v>
      </c>
      <c r="AF261" s="205">
        <f>SUMIF('21'!$A$3:$A$500,'TOTAL FEED'!$J261,'21'!$P$3:$P$1000)</f>
        <v>0</v>
      </c>
      <c r="AG261" s="205">
        <f>SUMIF('22'!$A$3:$A$500,'TOTAL FEED'!$J261,'22'!$P$3:$P$1000)</f>
        <v>0</v>
      </c>
      <c r="AH261" s="205">
        <f>SUMIF('23'!$A$3:$A$500,'TOTAL FEED'!$J261,'23'!$P$3:$P$1000)</f>
        <v>0</v>
      </c>
      <c r="AI261" s="205">
        <f>SUMIF('24'!$A$3:$A$500,'TOTAL FEED'!$J261,'24'!$P$3:$P$1000)</f>
        <v>0</v>
      </c>
      <c r="AJ261" s="205">
        <f>SUMIF('25'!$A$3:$A$500,'TOTAL FEED'!$J261,'25'!$P$3:$P$1000)</f>
        <v>0</v>
      </c>
      <c r="AK261" s="205">
        <f>SUMIF('26'!$A$3:$A$500,'TOTAL FEED'!$J261,'26'!$P$3:$P$1000)</f>
        <v>0</v>
      </c>
      <c r="AL261" s="205">
        <f>SUMIF('27'!$A$3:$A$500,'TOTAL FEED'!$J261,'27'!$P$3:$P$1000)</f>
        <v>0</v>
      </c>
      <c r="AM261" s="205">
        <f>SUMIF('28'!$A$3:$A$500,'TOTAL FEED'!$J261,'28'!$P$3:$P$1000)</f>
        <v>0</v>
      </c>
      <c r="AN261" s="205">
        <f>SUMIF('29'!$A$3:$A$500,'TOTAL FEED'!$J261,'29'!$P$3:$P$1000)</f>
        <v>0</v>
      </c>
      <c r="AO261" s="205">
        <f>SUMIF('30'!$A$3:$A$500,'TOTAL FEED'!$J261,'30'!$P$3:$P$1000)</f>
        <v>0</v>
      </c>
      <c r="AP261" s="205">
        <f>SUMIF('31'!$A$3:$A$500,'TOTAL FEED'!$J261,'31'!$P$3:$P$1000)</f>
        <v>0</v>
      </c>
      <c r="AQ261" s="50">
        <f t="shared" si="91"/>
        <v>0</v>
      </c>
      <c r="AS261">
        <v>8</v>
      </c>
      <c r="AT261">
        <f>SUMIF('PHAN LOAI'!$Q$5:$Q$410,K261,'PHAN LOAI'!$D$5:$D$410)</f>
        <v>0</v>
      </c>
      <c r="AU261">
        <f>SUMIF('SAN LUONG'!$AL$4:$AL$311,K261,'SAN LUONG'!$AJ$4:$AJ$311)</f>
        <v>0</v>
      </c>
      <c r="AV261">
        <f t="shared" si="92"/>
        <v>0</v>
      </c>
      <c r="AW261">
        <f>IF(COUNTIF('PHAN LOAI'!C:C, E261) &gt; 0, 1, 0)</f>
        <v>1</v>
      </c>
      <c r="AX261">
        <f>IF(COUNTIF('SAN LUONG'!D:D, E261) &gt; 0, 1, 0)</f>
        <v>1</v>
      </c>
    </row>
    <row r="262" spans="2:50" ht="15.75" x14ac:dyDescent="0.25">
      <c r="B262" s="5"/>
      <c r="C262" s="26" t="s">
        <v>375</v>
      </c>
      <c r="D262" s="26" t="s">
        <v>375</v>
      </c>
      <c r="E262" s="73">
        <v>11252888</v>
      </c>
      <c r="F262" s="27" t="s">
        <v>20</v>
      </c>
      <c r="G262" s="8">
        <v>50</v>
      </c>
      <c r="H262" s="24" t="s">
        <v>94</v>
      </c>
      <c r="I262" s="9" t="s">
        <v>376</v>
      </c>
      <c r="J262" s="15" t="str">
        <f t="shared" si="93"/>
        <v>510NFP8850</v>
      </c>
      <c r="K262" s="15" t="str">
        <f t="shared" si="94"/>
        <v>510NFP8811252888</v>
      </c>
      <c r="L262" s="205">
        <f>SUMIF('1'!$A$3:$A$500,'TOTAL FEED'!$J262,'1'!$P$3:$P$1000)</f>
        <v>0</v>
      </c>
      <c r="M262" s="205">
        <f>SUMIF('2'!$A$3:$A$500,'TOTAL FEED'!$J262,'2'!$P$3:$P$1000)</f>
        <v>0</v>
      </c>
      <c r="N262" s="258">
        <f>SUMIF('3'!$A$3:$A$500,'TOTAL FEED'!$J262,'3'!$P$3:$P$1000)</f>
        <v>0</v>
      </c>
      <c r="O262" s="205">
        <f>SUMIF('4'!$A$3:$A$500,'TOTAL FEED'!$J262,'4'!$P$3:$P$1000)</f>
        <v>0</v>
      </c>
      <c r="P262" s="205">
        <f>SUMIF('5'!$A$3:$A$500,'TOTAL FEED'!$J262,'5'!$P$3:$P$1000)</f>
        <v>0</v>
      </c>
      <c r="Q262" s="205">
        <f>SUMIF('6'!$A$3:$A$500,'TOTAL FEED'!$J262,'6'!$P$3:$P$1000)</f>
        <v>0</v>
      </c>
      <c r="R262" s="205">
        <f>SUMIF('7'!$A$3:$A$500,'TOTAL FEED'!$J262,'7'!$P$3:$P$1000)</f>
        <v>0</v>
      </c>
      <c r="S262" s="205">
        <f>SUMIF('8'!$A$3:$A$500,'TOTAL FEED'!$J262,'8'!$P$3:$P$1000)</f>
        <v>0</v>
      </c>
      <c r="T262" s="205">
        <f>SUMIF('9'!$A$3:$A$500,'TOTAL FEED'!$J262,'9'!$P$3:$P$1000)</f>
        <v>0</v>
      </c>
      <c r="U262" s="205">
        <f>SUMIF('10'!$A$3:$A$500,'TOTAL FEED'!$J262,'10'!$P$3:$P$1000)</f>
        <v>0</v>
      </c>
      <c r="V262" s="205">
        <f>SUMIF('11'!$A$3:$A$500,'TOTAL FEED'!$J262,'11'!$P$3:$P$1000)</f>
        <v>0</v>
      </c>
      <c r="W262" s="205">
        <f>SUMIF('12'!$A$3:$A$500,'TOTAL FEED'!$J262,'12'!$P$3:$P$1000)</f>
        <v>0</v>
      </c>
      <c r="X262" s="205">
        <f>SUMIF('13'!$A$3:$A$500,'TOTAL FEED'!$J262,'13'!$P$3:$P$1000)</f>
        <v>0</v>
      </c>
      <c r="Y262" s="272">
        <f>SUMIF('14'!$A$3:$A$500,'TOTAL FEED'!$J262,'14'!$P$3:$P$1000)</f>
        <v>0</v>
      </c>
      <c r="Z262" s="205">
        <f>SUMIF('15'!$A$3:$A$500,'TOTAL FEED'!$J262,'15'!$P$3:$P$1000)</f>
        <v>0</v>
      </c>
      <c r="AA262" s="205">
        <f>SUMIF('16'!$A$3:$A$500,'TOTAL FEED'!$J262,'16'!$P$3:$P$1000)</f>
        <v>0</v>
      </c>
      <c r="AB262" s="205">
        <f>SUMIF('17'!$A$3:$A$500,'TOTAL FEED'!$J262,'17'!$P$3:$P$1000)</f>
        <v>0</v>
      </c>
      <c r="AC262" s="205">
        <f>SUMIF('18'!$A$3:$A$500,'TOTAL FEED'!$J262,'18'!$P$3:$P$1000)</f>
        <v>0</v>
      </c>
      <c r="AD262" s="205">
        <f>SUMIF('19'!$A$3:$A$500,'TOTAL FEED'!$J262,'19'!$P$3:$P$1000)</f>
        <v>0</v>
      </c>
      <c r="AE262" s="205">
        <f>SUMIF('20'!$A$3:$A$500,'TOTAL FEED'!$J262,'20'!$P$3:$P$1000)</f>
        <v>0</v>
      </c>
      <c r="AF262" s="205">
        <f>SUMIF('21'!$A$3:$A$500,'TOTAL FEED'!$J262,'21'!$P$3:$P$1000)</f>
        <v>0</v>
      </c>
      <c r="AG262" s="205">
        <f>SUMIF('22'!$A$3:$A$500,'TOTAL FEED'!$J262,'22'!$P$3:$P$1000)</f>
        <v>0</v>
      </c>
      <c r="AH262" s="205">
        <f>SUMIF('23'!$A$3:$A$500,'TOTAL FEED'!$J262,'23'!$P$3:$P$1000)</f>
        <v>0</v>
      </c>
      <c r="AI262" s="205">
        <f>SUMIF('24'!$A$3:$A$500,'TOTAL FEED'!$J262,'24'!$P$3:$P$1000)</f>
        <v>0</v>
      </c>
      <c r="AJ262" s="205">
        <f>SUMIF('25'!$A$3:$A$500,'TOTAL FEED'!$J262,'25'!$P$3:$P$1000)</f>
        <v>0</v>
      </c>
      <c r="AK262" s="205">
        <f>SUMIF('26'!$A$3:$A$500,'TOTAL FEED'!$J262,'26'!$P$3:$P$1000)</f>
        <v>0</v>
      </c>
      <c r="AL262" s="205">
        <f>SUMIF('27'!$A$3:$A$500,'TOTAL FEED'!$J262,'27'!$P$3:$P$1000)</f>
        <v>0</v>
      </c>
      <c r="AM262" s="205">
        <f>SUMIF('28'!$A$3:$A$500,'TOTAL FEED'!$J262,'28'!$P$3:$P$1000)</f>
        <v>0</v>
      </c>
      <c r="AN262" s="205">
        <f>SUMIF('29'!$A$3:$A$500,'TOTAL FEED'!$J262,'29'!$P$3:$P$1000)</f>
        <v>0</v>
      </c>
      <c r="AO262" s="205">
        <f>SUMIF('30'!$A$3:$A$500,'TOTAL FEED'!$J262,'30'!$P$3:$P$1000)</f>
        <v>0</v>
      </c>
      <c r="AP262" s="205">
        <f>SUMIF('31'!$A$3:$A$500,'TOTAL FEED'!$J262,'31'!$P$3:$P$1000)</f>
        <v>0</v>
      </c>
      <c r="AQ262" s="50">
        <f t="shared" si="91"/>
        <v>0</v>
      </c>
      <c r="AS262">
        <v>8</v>
      </c>
      <c r="AT262">
        <f>SUMIF('PHAN LOAI'!$Q$5:$Q$410,K262,'PHAN LOAI'!$D$5:$D$410)</f>
        <v>0</v>
      </c>
      <c r="AU262">
        <f>SUMIF('SAN LUONG'!$AL$4:$AL$311,K262,'SAN LUONG'!$AJ$4:$AJ$311)</f>
        <v>0</v>
      </c>
      <c r="AV262">
        <f t="shared" si="92"/>
        <v>0</v>
      </c>
      <c r="AW262">
        <f>IF(COUNTIF('PHAN LOAI'!C:C, E262) &gt; 0, 1, 0)</f>
        <v>1</v>
      </c>
      <c r="AX262">
        <f>IF(COUNTIF('SAN LUONG'!D:D, E262) &gt; 0, 1, 0)</f>
        <v>1</v>
      </c>
    </row>
    <row r="263" spans="2:50" ht="15.75" x14ac:dyDescent="0.25">
      <c r="B263" s="5"/>
      <c r="C263" s="26" t="s">
        <v>377</v>
      </c>
      <c r="D263" s="26" t="s">
        <v>377</v>
      </c>
      <c r="E263" s="73">
        <v>11252889</v>
      </c>
      <c r="F263" s="27" t="s">
        <v>20</v>
      </c>
      <c r="G263" s="8">
        <v>50</v>
      </c>
      <c r="H263" s="24" t="s">
        <v>94</v>
      </c>
      <c r="I263" s="9" t="s">
        <v>378</v>
      </c>
      <c r="J263" s="15" t="str">
        <f t="shared" si="93"/>
        <v>510NFP8950</v>
      </c>
      <c r="K263" s="15" t="str">
        <f t="shared" si="94"/>
        <v>510NFP8911252889</v>
      </c>
      <c r="L263" s="205">
        <f>SUMIF('1'!$A$3:$A$500,'TOTAL FEED'!$J263,'1'!$P$3:$P$1000)</f>
        <v>0</v>
      </c>
      <c r="M263" s="205">
        <f>SUMIF('2'!$A$3:$A$500,'TOTAL FEED'!$J263,'2'!$P$3:$P$1000)</f>
        <v>0</v>
      </c>
      <c r="N263" s="258">
        <f>SUMIF('3'!$A$3:$A$500,'TOTAL FEED'!$J263,'3'!$P$3:$P$1000)</f>
        <v>0</v>
      </c>
      <c r="O263" s="205">
        <f>SUMIF('4'!$A$3:$A$500,'TOTAL FEED'!$J263,'4'!$P$3:$P$1000)</f>
        <v>0</v>
      </c>
      <c r="P263" s="205">
        <f>SUMIF('5'!$A$3:$A$500,'TOTAL FEED'!$J263,'5'!$P$3:$P$1000)</f>
        <v>0</v>
      </c>
      <c r="Q263" s="205">
        <f>SUMIF('6'!$A$3:$A$500,'TOTAL FEED'!$J263,'6'!$P$3:$P$1000)</f>
        <v>0</v>
      </c>
      <c r="R263" s="205">
        <f>SUMIF('7'!$A$3:$A$500,'TOTAL FEED'!$J263,'7'!$P$3:$P$1000)</f>
        <v>0</v>
      </c>
      <c r="S263" s="205">
        <f>SUMIF('8'!$A$3:$A$500,'TOTAL FEED'!$J263,'8'!$P$3:$P$1000)</f>
        <v>0</v>
      </c>
      <c r="T263" s="205">
        <f>SUMIF('9'!$A$3:$A$500,'TOTAL FEED'!$J263,'9'!$P$3:$P$1000)</f>
        <v>0</v>
      </c>
      <c r="U263" s="205">
        <f>SUMIF('10'!$A$3:$A$500,'TOTAL FEED'!$J263,'10'!$P$3:$P$1000)</f>
        <v>0</v>
      </c>
      <c r="V263" s="205">
        <f>SUMIF('11'!$A$3:$A$500,'TOTAL FEED'!$J263,'11'!$P$3:$P$1000)</f>
        <v>0</v>
      </c>
      <c r="W263" s="205">
        <f>SUMIF('12'!$A$3:$A$500,'TOTAL FEED'!$J263,'12'!$P$3:$P$1000)</f>
        <v>0</v>
      </c>
      <c r="X263" s="205">
        <f>SUMIF('13'!$A$3:$A$500,'TOTAL FEED'!$J263,'13'!$P$3:$P$1000)</f>
        <v>0</v>
      </c>
      <c r="Y263" s="272">
        <f>SUMIF('14'!$A$3:$A$500,'TOTAL FEED'!$J263,'14'!$P$3:$P$1000)</f>
        <v>0</v>
      </c>
      <c r="Z263" s="205">
        <f>SUMIF('15'!$A$3:$A$500,'TOTAL FEED'!$J263,'15'!$P$3:$P$1000)</f>
        <v>0</v>
      </c>
      <c r="AA263" s="205">
        <f>SUMIF('16'!$A$3:$A$500,'TOTAL FEED'!$J263,'16'!$P$3:$P$1000)</f>
        <v>0</v>
      </c>
      <c r="AB263" s="205">
        <f>SUMIF('17'!$A$3:$A$500,'TOTAL FEED'!$J263,'17'!$P$3:$P$1000)</f>
        <v>0</v>
      </c>
      <c r="AC263" s="205">
        <f>SUMIF('18'!$A$3:$A$500,'TOTAL FEED'!$J263,'18'!$P$3:$P$1000)</f>
        <v>0</v>
      </c>
      <c r="AD263" s="205">
        <f>SUMIF('19'!$A$3:$A$500,'TOTAL FEED'!$J263,'19'!$P$3:$P$1000)</f>
        <v>0</v>
      </c>
      <c r="AE263" s="205">
        <f>SUMIF('20'!$A$3:$A$500,'TOTAL FEED'!$J263,'20'!$P$3:$P$1000)</f>
        <v>0</v>
      </c>
      <c r="AF263" s="205">
        <f>SUMIF('21'!$A$3:$A$500,'TOTAL FEED'!$J263,'21'!$P$3:$P$1000)</f>
        <v>0</v>
      </c>
      <c r="AG263" s="205">
        <f>SUMIF('22'!$A$3:$A$500,'TOTAL FEED'!$J263,'22'!$P$3:$P$1000)</f>
        <v>0</v>
      </c>
      <c r="AH263" s="205">
        <f>SUMIF('23'!$A$3:$A$500,'TOTAL FEED'!$J263,'23'!$P$3:$P$1000)</f>
        <v>0</v>
      </c>
      <c r="AI263" s="205">
        <f>SUMIF('24'!$A$3:$A$500,'TOTAL FEED'!$J263,'24'!$P$3:$P$1000)</f>
        <v>0</v>
      </c>
      <c r="AJ263" s="205">
        <f>SUMIF('25'!$A$3:$A$500,'TOTAL FEED'!$J263,'25'!$P$3:$P$1000)</f>
        <v>0</v>
      </c>
      <c r="AK263" s="205">
        <f>SUMIF('26'!$A$3:$A$500,'TOTAL FEED'!$J263,'26'!$P$3:$P$1000)</f>
        <v>0</v>
      </c>
      <c r="AL263" s="205">
        <f>SUMIF('27'!$A$3:$A$500,'TOTAL FEED'!$J263,'27'!$P$3:$P$1000)</f>
        <v>0</v>
      </c>
      <c r="AM263" s="205">
        <f>SUMIF('28'!$A$3:$A$500,'TOTAL FEED'!$J263,'28'!$P$3:$P$1000)</f>
        <v>0</v>
      </c>
      <c r="AN263" s="205">
        <f>SUMIF('29'!$A$3:$A$500,'TOTAL FEED'!$J263,'29'!$P$3:$P$1000)</f>
        <v>0</v>
      </c>
      <c r="AO263" s="205">
        <f>SUMIF('30'!$A$3:$A$500,'TOTAL FEED'!$J263,'30'!$P$3:$P$1000)</f>
        <v>0</v>
      </c>
      <c r="AP263" s="205">
        <f>SUMIF('31'!$A$3:$A$500,'TOTAL FEED'!$J263,'31'!$P$3:$P$1000)</f>
        <v>0</v>
      </c>
      <c r="AQ263" s="50">
        <f t="shared" si="91"/>
        <v>0</v>
      </c>
      <c r="AS263">
        <v>8</v>
      </c>
      <c r="AT263">
        <f>SUMIF('PHAN LOAI'!$Q$5:$Q$410,K263,'PHAN LOAI'!$D$5:$D$410)</f>
        <v>0</v>
      </c>
      <c r="AU263">
        <f>SUMIF('SAN LUONG'!$AL$4:$AL$311,K263,'SAN LUONG'!$AJ$4:$AJ$311)</f>
        <v>0</v>
      </c>
      <c r="AV263">
        <f t="shared" si="92"/>
        <v>0</v>
      </c>
      <c r="AW263">
        <f>IF(COUNTIF('PHAN LOAI'!C:C, E263) &gt; 0, 1, 0)</f>
        <v>1</v>
      </c>
      <c r="AX263">
        <f>IF(COUNTIF('SAN LUONG'!D:D, E263) &gt; 0, 1, 0)</f>
        <v>1</v>
      </c>
    </row>
    <row r="264" spans="2:50" ht="15.75" x14ac:dyDescent="0.25">
      <c r="B264" s="5"/>
      <c r="C264" s="26" t="s">
        <v>379</v>
      </c>
      <c r="D264" s="26" t="s">
        <v>379</v>
      </c>
      <c r="E264" s="73">
        <v>11252891</v>
      </c>
      <c r="F264" s="27" t="s">
        <v>20</v>
      </c>
      <c r="G264" s="8">
        <v>50</v>
      </c>
      <c r="H264" s="24" t="s">
        <v>94</v>
      </c>
      <c r="I264" s="9" t="s">
        <v>380</v>
      </c>
      <c r="J264" s="15" t="str">
        <f t="shared" si="93"/>
        <v>510NFP9150</v>
      </c>
      <c r="K264" s="15" t="str">
        <f t="shared" si="94"/>
        <v>510NFP9111252891</v>
      </c>
      <c r="L264" s="205">
        <f>SUMIF('1'!$A$3:$A$500,'TOTAL FEED'!$J264,'1'!$P$3:$P$1000)</f>
        <v>0</v>
      </c>
      <c r="M264" s="205">
        <f>SUMIF('2'!$A$3:$A$500,'TOTAL FEED'!$J264,'2'!$P$3:$P$1000)</f>
        <v>0</v>
      </c>
      <c r="N264" s="258">
        <f>SUMIF('3'!$A$3:$A$500,'TOTAL FEED'!$J264,'3'!$P$3:$P$1000)</f>
        <v>0</v>
      </c>
      <c r="O264" s="205">
        <f>SUMIF('4'!$A$3:$A$500,'TOTAL FEED'!$J264,'4'!$P$3:$P$1000)</f>
        <v>0</v>
      </c>
      <c r="P264" s="205">
        <f>SUMIF('5'!$A$3:$A$500,'TOTAL FEED'!$J264,'5'!$P$3:$P$1000)</f>
        <v>0</v>
      </c>
      <c r="Q264" s="205">
        <f>SUMIF('6'!$A$3:$A$500,'TOTAL FEED'!$J264,'6'!$P$3:$P$1000)</f>
        <v>0</v>
      </c>
      <c r="R264" s="205">
        <f>SUMIF('7'!$A$3:$A$500,'TOTAL FEED'!$J264,'7'!$P$3:$P$1000)</f>
        <v>0</v>
      </c>
      <c r="S264" s="205">
        <f>SUMIF('8'!$A$3:$A$500,'TOTAL FEED'!$J264,'8'!$P$3:$P$1000)</f>
        <v>0</v>
      </c>
      <c r="T264" s="205">
        <f>SUMIF('9'!$A$3:$A$500,'TOTAL FEED'!$J264,'9'!$P$3:$P$1000)</f>
        <v>0</v>
      </c>
      <c r="U264" s="205">
        <f>SUMIF('10'!$A$3:$A$500,'TOTAL FEED'!$J264,'10'!$P$3:$P$1000)</f>
        <v>0</v>
      </c>
      <c r="V264" s="205">
        <f>SUMIF('11'!$A$3:$A$500,'TOTAL FEED'!$J264,'11'!$P$3:$P$1000)</f>
        <v>0</v>
      </c>
      <c r="W264" s="205">
        <f>SUMIF('12'!$A$3:$A$500,'TOTAL FEED'!$J264,'12'!$P$3:$P$1000)</f>
        <v>0</v>
      </c>
      <c r="X264" s="205">
        <f>SUMIF('13'!$A$3:$A$500,'TOTAL FEED'!$J264,'13'!$P$3:$P$1000)</f>
        <v>0</v>
      </c>
      <c r="Y264" s="272">
        <f>SUMIF('14'!$A$3:$A$500,'TOTAL FEED'!$J264,'14'!$P$3:$P$1000)</f>
        <v>0</v>
      </c>
      <c r="Z264" s="205">
        <f>SUMIF('15'!$A$3:$A$500,'TOTAL FEED'!$J264,'15'!$P$3:$P$1000)</f>
        <v>0</v>
      </c>
      <c r="AA264" s="205">
        <f>SUMIF('16'!$A$3:$A$500,'TOTAL FEED'!$J264,'16'!$P$3:$P$1000)</f>
        <v>0</v>
      </c>
      <c r="AB264" s="205">
        <f>SUMIF('17'!$A$3:$A$500,'TOTAL FEED'!$J264,'17'!$P$3:$P$1000)</f>
        <v>0</v>
      </c>
      <c r="AC264" s="205">
        <f>SUMIF('18'!$A$3:$A$500,'TOTAL FEED'!$J264,'18'!$P$3:$P$1000)</f>
        <v>0</v>
      </c>
      <c r="AD264" s="205">
        <f>SUMIF('19'!$A$3:$A$500,'TOTAL FEED'!$J264,'19'!$P$3:$P$1000)</f>
        <v>0</v>
      </c>
      <c r="AE264" s="205">
        <f>SUMIF('20'!$A$3:$A$500,'TOTAL FEED'!$J264,'20'!$P$3:$P$1000)</f>
        <v>0</v>
      </c>
      <c r="AF264" s="205">
        <f>SUMIF('21'!$A$3:$A$500,'TOTAL FEED'!$J264,'21'!$P$3:$P$1000)</f>
        <v>0</v>
      </c>
      <c r="AG264" s="205">
        <f>SUMIF('22'!$A$3:$A$500,'TOTAL FEED'!$J264,'22'!$P$3:$P$1000)</f>
        <v>0</v>
      </c>
      <c r="AH264" s="205">
        <f>SUMIF('23'!$A$3:$A$500,'TOTAL FEED'!$J264,'23'!$P$3:$P$1000)</f>
        <v>0</v>
      </c>
      <c r="AI264" s="205">
        <f>SUMIF('24'!$A$3:$A$500,'TOTAL FEED'!$J264,'24'!$P$3:$P$1000)</f>
        <v>0</v>
      </c>
      <c r="AJ264" s="205">
        <f>SUMIF('25'!$A$3:$A$500,'TOTAL FEED'!$J264,'25'!$P$3:$P$1000)</f>
        <v>0</v>
      </c>
      <c r="AK264" s="205">
        <f>SUMIF('26'!$A$3:$A$500,'TOTAL FEED'!$J264,'26'!$P$3:$P$1000)</f>
        <v>0</v>
      </c>
      <c r="AL264" s="205">
        <f>SUMIF('27'!$A$3:$A$500,'TOTAL FEED'!$J264,'27'!$P$3:$P$1000)</f>
        <v>0</v>
      </c>
      <c r="AM264" s="205">
        <f>SUMIF('28'!$A$3:$A$500,'TOTAL FEED'!$J264,'28'!$P$3:$P$1000)</f>
        <v>0</v>
      </c>
      <c r="AN264" s="205">
        <f>SUMIF('29'!$A$3:$A$500,'TOTAL FEED'!$J264,'29'!$P$3:$P$1000)</f>
        <v>0</v>
      </c>
      <c r="AO264" s="205">
        <f>SUMIF('30'!$A$3:$A$500,'TOTAL FEED'!$J264,'30'!$P$3:$P$1000)</f>
        <v>0</v>
      </c>
      <c r="AP264" s="205">
        <f>SUMIF('31'!$A$3:$A$500,'TOTAL FEED'!$J264,'31'!$P$3:$P$1000)</f>
        <v>0</v>
      </c>
      <c r="AQ264" s="50">
        <f t="shared" si="91"/>
        <v>0</v>
      </c>
      <c r="AS264">
        <v>8</v>
      </c>
      <c r="AT264">
        <f>SUMIF('PHAN LOAI'!$Q$5:$Q$410,K264,'PHAN LOAI'!$D$5:$D$410)</f>
        <v>0</v>
      </c>
      <c r="AU264">
        <f>SUMIF('SAN LUONG'!$AL$4:$AL$311,K264,'SAN LUONG'!$AJ$4:$AJ$311)</f>
        <v>0</v>
      </c>
      <c r="AV264">
        <f t="shared" si="92"/>
        <v>0</v>
      </c>
      <c r="AW264">
        <f>IF(COUNTIF('PHAN LOAI'!C:C, E264) &gt; 0, 1, 0)</f>
        <v>1</v>
      </c>
      <c r="AX264">
        <f>IF(COUNTIF('SAN LUONG'!D:D, E264) &gt; 0, 1, 0)</f>
        <v>1</v>
      </c>
    </row>
    <row r="265" spans="2:50" ht="15.75" x14ac:dyDescent="0.25">
      <c r="B265" s="5"/>
      <c r="C265" s="202"/>
      <c r="D265" s="202"/>
      <c r="E265" s="73"/>
      <c r="F265" s="27"/>
      <c r="G265" s="8"/>
      <c r="H265" s="24"/>
      <c r="I265" s="9"/>
      <c r="J265" s="15" t="str">
        <f t="shared" si="93"/>
        <v/>
      </c>
      <c r="K265" s="15" t="str">
        <f t="shared" si="94"/>
        <v/>
      </c>
      <c r="L265" s="205">
        <f>SUMIF('1'!$A$3:$A$500,'TOTAL FEED'!$J265,'1'!$P$3:$P$1000)</f>
        <v>0</v>
      </c>
      <c r="M265" s="205">
        <f>SUMIF('2'!$A$3:$A$500,'TOTAL FEED'!$J265,'2'!$P$3:$P$1000)</f>
        <v>0</v>
      </c>
      <c r="N265" s="258">
        <f>SUMIF('3'!$A$3:$A$500,'TOTAL FEED'!$J265,'3'!$P$3:$P$1000)</f>
        <v>0</v>
      </c>
      <c r="O265" s="205">
        <f>SUMIF('4'!$A$3:$A$500,'TOTAL FEED'!$J265,'4'!$P$3:$P$1000)</f>
        <v>0</v>
      </c>
      <c r="P265" s="205">
        <f>SUMIF('5'!$A$3:$A$500,'TOTAL FEED'!$J265,'5'!$P$3:$P$1000)</f>
        <v>0</v>
      </c>
      <c r="Q265" s="205">
        <f>SUMIF('6'!$A$3:$A$500,'TOTAL FEED'!$J265,'6'!$P$3:$P$1000)</f>
        <v>0</v>
      </c>
      <c r="R265" s="205">
        <f>SUMIF('7'!$A$3:$A$500,'TOTAL FEED'!$J265,'7'!$P$3:$P$1000)</f>
        <v>0</v>
      </c>
      <c r="S265" s="205">
        <f>SUMIF('8'!$A$3:$A$500,'TOTAL FEED'!$J265,'8'!$P$3:$P$1000)</f>
        <v>0</v>
      </c>
      <c r="T265" s="205">
        <f>SUMIF('9'!$A$3:$A$500,'TOTAL FEED'!$J265,'9'!$P$3:$P$1000)</f>
        <v>0</v>
      </c>
      <c r="U265" s="258">
        <f>SUMIF('10'!$A$3:$A$500,'TOTAL FEED'!$J265,'10'!$P$3:$P$1000)</f>
        <v>0</v>
      </c>
      <c r="V265" s="205">
        <f>SUMIF('11'!$A$3:$A$500,'TOTAL FEED'!$J265,'11'!$P$3:$P$1000)</f>
        <v>0</v>
      </c>
      <c r="W265" s="205">
        <f>SUMIF('12'!$A$3:$A$500,'TOTAL FEED'!$J265,'12'!$P$3:$P$1000)</f>
        <v>0</v>
      </c>
      <c r="X265" s="205">
        <f>SUMIF('13'!$A$3:$A$500,'TOTAL FEED'!$J265,'13'!$P$3:$P$1000)</f>
        <v>0</v>
      </c>
      <c r="Y265" s="272">
        <f>SUMIF('14'!$A$3:$A$500,'TOTAL FEED'!$J265,'14'!$P$3:$P$1000)</f>
        <v>0</v>
      </c>
      <c r="Z265" s="205">
        <f>SUMIF('15'!$A$3:$A$500,'TOTAL FEED'!$J265,'15'!$P$3:$P$1000)</f>
        <v>0</v>
      </c>
      <c r="AA265" s="205">
        <f>SUMIF('16'!$A$3:$A$500,'TOTAL FEED'!$J265,'16'!$P$3:$P$1000)</f>
        <v>0</v>
      </c>
      <c r="AB265" s="258">
        <f>SUMIF('17'!$A$3:$A$500,'TOTAL FEED'!$J265,'17'!$P$3:$P$1000)</f>
        <v>0</v>
      </c>
      <c r="AC265" s="205">
        <f>SUMIF('18'!$A$3:$A$500,'TOTAL FEED'!$J265,'18'!$P$3:$P$1000)</f>
        <v>0</v>
      </c>
      <c r="AD265" s="205">
        <f>SUMIF('19'!$A$3:$A$500,'TOTAL FEED'!$J265,'19'!$P$3:$P$1000)</f>
        <v>0</v>
      </c>
      <c r="AE265" s="205">
        <f>SUMIF('20'!$A$3:$A$500,'TOTAL FEED'!$J265,'20'!$P$3:$P$1000)</f>
        <v>0</v>
      </c>
      <c r="AF265" s="205">
        <f>SUMIF('21'!$A$3:$A$500,'TOTAL FEED'!$J265,'21'!$P$3:$P$1000)</f>
        <v>0</v>
      </c>
      <c r="AG265" s="205">
        <f>SUMIF('22'!$A$3:$A$500,'TOTAL FEED'!$J265,'22'!$P$3:$P$1000)</f>
        <v>0</v>
      </c>
      <c r="AH265" s="205">
        <f>SUMIF('23'!$A$3:$A$500,'TOTAL FEED'!$J265,'23'!$P$3:$P$1000)</f>
        <v>0</v>
      </c>
      <c r="AI265" s="205">
        <f>SUMIF('24'!$A$3:$A$500,'TOTAL FEED'!$J265,'24'!$P$3:$P$1000)</f>
        <v>0</v>
      </c>
      <c r="AJ265" s="205">
        <f>SUMIF('25'!$A$3:$A$500,'TOTAL FEED'!$J265,'25'!$P$3:$P$1000)</f>
        <v>0</v>
      </c>
      <c r="AK265" s="205">
        <f>SUMIF('26'!$A$3:$A$500,'TOTAL FEED'!$J265,'26'!$P$3:$P$1000)</f>
        <v>0</v>
      </c>
      <c r="AL265" s="205">
        <f>SUMIF('27'!$A$3:$A$500,'TOTAL FEED'!$J265,'27'!$P$3:$P$1000)</f>
        <v>0</v>
      </c>
      <c r="AM265" s="205">
        <f>SUMIF('28'!$A$3:$A$500,'TOTAL FEED'!$J265,'28'!$P$3:$P$1000)</f>
        <v>0</v>
      </c>
      <c r="AN265" s="205">
        <f>SUMIF('29'!$A$3:$A$500,'TOTAL FEED'!$J265,'29'!$P$3:$P$1000)</f>
        <v>0</v>
      </c>
      <c r="AO265" s="205">
        <f>SUMIF('30'!$A$3:$A$500,'TOTAL FEED'!$J265,'30'!$P$3:$P$1000)</f>
        <v>0</v>
      </c>
      <c r="AP265" s="205">
        <f>SUMIF('31'!$A$3:$A$500,'TOTAL FEED'!$J265,'31'!$P$3:$P$1000)</f>
        <v>0</v>
      </c>
      <c r="AQ265" s="50"/>
      <c r="AS265">
        <v>8</v>
      </c>
      <c r="AT265">
        <f>SUMIF('PHAN LOAI'!$Q$5:$Q$410,K265,'PHAN LOAI'!$D$5:$D$410)</f>
        <v>0</v>
      </c>
      <c r="AU265">
        <f>SUMIF('SAN LUONG'!$AL$4:$AL$311,K265,'SAN LUONG'!$AJ$4:$AJ$311)</f>
        <v>0</v>
      </c>
      <c r="AV265">
        <f t="shared" si="92"/>
        <v>0</v>
      </c>
      <c r="AW265">
        <f>IF(COUNTIF('PHAN LOAI'!C:C, E265) &gt; 0, 1, 0)</f>
        <v>0</v>
      </c>
      <c r="AX265">
        <f>IF(COUNTIF('SAN LUONG'!D:D, E265) &gt; 0, 1, 0)</f>
        <v>1</v>
      </c>
    </row>
    <row r="266" spans="2:50" ht="15.75" x14ac:dyDescent="0.25">
      <c r="B266" s="5"/>
      <c r="C266" s="26" t="s">
        <v>381</v>
      </c>
      <c r="D266" s="26" t="s">
        <v>381</v>
      </c>
      <c r="E266" s="73">
        <v>11252892</v>
      </c>
      <c r="F266" s="27" t="s">
        <v>20</v>
      </c>
      <c r="G266" s="8">
        <v>50</v>
      </c>
      <c r="H266" s="24" t="s">
        <v>94</v>
      </c>
      <c r="I266" s="9" t="s">
        <v>382</v>
      </c>
      <c r="J266" s="15" t="str">
        <f t="shared" si="93"/>
        <v>510NFP9250</v>
      </c>
      <c r="K266" s="15" t="str">
        <f t="shared" si="94"/>
        <v>510NFP9211252892</v>
      </c>
      <c r="L266" s="205">
        <f>SUMIF('1'!$A$3:$A$500,'TOTAL FEED'!$J266,'1'!$P$3:$P$1000)</f>
        <v>0</v>
      </c>
      <c r="M266" s="205">
        <f>SUMIF('2'!$A$3:$A$500,'TOTAL FEED'!$J266,'2'!$P$3:$P$1000)</f>
        <v>0</v>
      </c>
      <c r="N266" s="258">
        <f>SUMIF('3'!$A$3:$A$500,'TOTAL FEED'!$J266,'3'!$P$3:$P$1000)</f>
        <v>0</v>
      </c>
      <c r="O266" s="205">
        <f>SUMIF('4'!$A$3:$A$500,'TOTAL FEED'!$J266,'4'!$P$3:$P$1000)</f>
        <v>0</v>
      </c>
      <c r="P266" s="205">
        <f>SUMIF('5'!$A$3:$A$500,'TOTAL FEED'!$J266,'5'!$P$3:$P$1000)</f>
        <v>0</v>
      </c>
      <c r="Q266" s="205">
        <f>SUMIF('6'!$A$3:$A$500,'TOTAL FEED'!$J266,'6'!$P$3:$P$1000)</f>
        <v>0</v>
      </c>
      <c r="R266" s="205">
        <f>SUMIF('7'!$A$3:$A$500,'TOTAL FEED'!$J266,'7'!$P$3:$P$1000)</f>
        <v>36550</v>
      </c>
      <c r="S266" s="205">
        <f>SUMIF('8'!$A$3:$A$500,'TOTAL FEED'!$J266,'8'!$P$3:$P$1000)</f>
        <v>0</v>
      </c>
      <c r="T266" s="205">
        <f>SUMIF('9'!$A$3:$A$500,'TOTAL FEED'!$J266,'9'!$P$3:$P$1000)</f>
        <v>0</v>
      </c>
      <c r="U266" s="205">
        <f>SUMIF('10'!$A$3:$A$500,'TOTAL FEED'!$J266,'10'!$P$3:$P$1000)</f>
        <v>75300</v>
      </c>
      <c r="V266" s="205">
        <f>SUMIF('11'!$A$3:$A$500,'TOTAL FEED'!$J266,'11'!$P$3:$P$1000)</f>
        <v>0</v>
      </c>
      <c r="W266" s="205">
        <f>SUMIF('12'!$A$3:$A$500,'TOTAL FEED'!$J266,'12'!$P$3:$P$1000)</f>
        <v>0</v>
      </c>
      <c r="X266" s="205">
        <f>SUMIF('13'!$A$3:$A$500,'TOTAL FEED'!$J266,'13'!$P$3:$P$1000)</f>
        <v>0</v>
      </c>
      <c r="Y266" s="272">
        <f>SUMIF('14'!$A$3:$A$500,'TOTAL FEED'!$J266,'14'!$P$3:$P$1000)</f>
        <v>0</v>
      </c>
      <c r="Z266" s="205">
        <f>SUMIF('15'!$A$3:$A$500,'TOTAL FEED'!$J266,'15'!$P$3:$P$1000)</f>
        <v>10800</v>
      </c>
      <c r="AA266" s="205">
        <f>SUMIF('16'!$A$3:$A$500,'TOTAL FEED'!$J266,'16'!$P$3:$P$1000)</f>
        <v>35150</v>
      </c>
      <c r="AB266" s="205">
        <f>SUMIF('17'!$A$3:$A$500,'TOTAL FEED'!$J266,'17'!$P$3:$P$1000)</f>
        <v>0</v>
      </c>
      <c r="AC266" s="205">
        <f>SUMIF('18'!$A$3:$A$500,'TOTAL FEED'!$J266,'18'!$P$3:$P$1000)</f>
        <v>0</v>
      </c>
      <c r="AD266" s="205">
        <f>SUMIF('19'!$A$3:$A$500,'TOTAL FEED'!$J266,'19'!$P$3:$P$1000)</f>
        <v>0</v>
      </c>
      <c r="AE266" s="205">
        <f>SUMIF('20'!$A$3:$A$500,'TOTAL FEED'!$J266,'20'!$P$3:$P$1000)</f>
        <v>0</v>
      </c>
      <c r="AF266" s="205">
        <f>SUMIF('21'!$A$3:$A$500,'TOTAL FEED'!$J266,'21'!$P$3:$P$1000)</f>
        <v>0</v>
      </c>
      <c r="AG266" s="205">
        <f>SUMIF('22'!$A$3:$A$500,'TOTAL FEED'!$J266,'22'!$P$3:$P$1000)</f>
        <v>0</v>
      </c>
      <c r="AH266" s="205">
        <f>SUMIF('23'!$A$3:$A$500,'TOTAL FEED'!$J266,'23'!$P$3:$P$1000)</f>
        <v>0</v>
      </c>
      <c r="AI266" s="205">
        <f>SUMIF('24'!$A$3:$A$500,'TOTAL FEED'!$J266,'24'!$P$3:$P$1000)</f>
        <v>0</v>
      </c>
      <c r="AJ266" s="205">
        <f>SUMIF('25'!$A$3:$A$500,'TOTAL FEED'!$J266,'25'!$P$3:$P$1000)</f>
        <v>0</v>
      </c>
      <c r="AK266" s="205">
        <f>SUMIF('26'!$A$3:$A$500,'TOTAL FEED'!$J266,'26'!$P$3:$P$1000)</f>
        <v>0</v>
      </c>
      <c r="AL266" s="205">
        <f>SUMIF('27'!$A$3:$A$500,'TOTAL FEED'!$J266,'27'!$P$3:$P$1000)</f>
        <v>0</v>
      </c>
      <c r="AM266" s="205">
        <f>SUMIF('28'!$A$3:$A$500,'TOTAL FEED'!$J266,'28'!$P$3:$P$1000)</f>
        <v>0</v>
      </c>
      <c r="AN266" s="205">
        <f>SUMIF('29'!$A$3:$A$500,'TOTAL FEED'!$J266,'29'!$P$3:$P$1000)</f>
        <v>0</v>
      </c>
      <c r="AO266" s="205">
        <f>SUMIF('30'!$A$3:$A$500,'TOTAL FEED'!$J266,'30'!$P$3:$P$1000)</f>
        <v>0</v>
      </c>
      <c r="AP266" s="205">
        <f>SUMIF('31'!$A$3:$A$500,'TOTAL FEED'!$J266,'31'!$P$3:$P$1000)</f>
        <v>0</v>
      </c>
      <c r="AQ266" s="50">
        <f t="shared" ref="AQ266:AQ298" si="95">SUM(L266:AP266)</f>
        <v>157800</v>
      </c>
      <c r="AR266">
        <v>2</v>
      </c>
      <c r="AS266">
        <v>8</v>
      </c>
      <c r="AT266">
        <f>SUMIF('PHAN LOAI'!$Q$5:$Q$410,K266,'PHAN LOAI'!$D$5:$D$410)</f>
        <v>157800</v>
      </c>
      <c r="AU266">
        <f>SUMIF('SAN LUONG'!$AL$4:$AL$311,K266,'SAN LUONG'!$AJ$4:$AJ$311)</f>
        <v>157800</v>
      </c>
      <c r="AV266">
        <f t="shared" si="92"/>
        <v>315600</v>
      </c>
      <c r="AW266">
        <f>IF(COUNTIF('PHAN LOAI'!C:C, E266) &gt; 0, 1, 0)</f>
        <v>1</v>
      </c>
      <c r="AX266">
        <f>IF(COUNTIF('SAN LUONG'!D:D, E266) &gt; 0, 1, 0)</f>
        <v>1</v>
      </c>
    </row>
    <row r="267" spans="2:50" ht="15.75" x14ac:dyDescent="0.25">
      <c r="B267" s="5"/>
      <c r="C267" s="26" t="s">
        <v>384</v>
      </c>
      <c r="D267" s="26" t="s">
        <v>384</v>
      </c>
      <c r="E267" s="73">
        <v>112591</v>
      </c>
      <c r="F267" s="27" t="s">
        <v>20</v>
      </c>
      <c r="G267" s="8">
        <v>50</v>
      </c>
      <c r="H267" s="24" t="s">
        <v>384</v>
      </c>
      <c r="I267" s="9"/>
      <c r="J267" s="15" t="str">
        <f t="shared" ref="J267" si="96">CONCATENATE(H267,I267,G267)</f>
        <v>510NFTL350</v>
      </c>
      <c r="K267" s="15" t="str">
        <f t="shared" ref="K267" si="97">CONCATENATE(C267,E267)</f>
        <v>510NFTL3112591</v>
      </c>
      <c r="L267" s="205">
        <f>SUMIF('1'!$A$3:$A$500,'TOTAL FEED'!$J267,'1'!$P$3:$P$1000)</f>
        <v>0</v>
      </c>
      <c r="M267" s="205">
        <f>SUMIF('2'!$A$3:$A$500,'TOTAL FEED'!$J267,'2'!$P$3:$P$1000)</f>
        <v>0</v>
      </c>
      <c r="N267" s="258">
        <f>SUMIF('3'!$A$3:$A$500,'TOTAL FEED'!$J267,'3'!$P$3:$P$1000)</f>
        <v>0</v>
      </c>
      <c r="O267" s="205">
        <f>SUMIF('4'!$A$3:$A$500,'TOTAL FEED'!$J267,'4'!$P$3:$P$1000)</f>
        <v>0</v>
      </c>
      <c r="P267" s="205">
        <f>SUMIF('5'!$A$3:$A$500,'TOTAL FEED'!$J267,'5'!$P$3:$P$1000)</f>
        <v>0</v>
      </c>
      <c r="Q267" s="205">
        <f>SUMIF('6'!$A$3:$A$500,'TOTAL FEED'!$J267,'6'!$P$3:$P$1000)</f>
        <v>0</v>
      </c>
      <c r="R267" s="205">
        <f>SUMIF('7'!$A$3:$A$500,'TOTAL FEED'!$J267,'7'!$P$3:$P$1000)</f>
        <v>0</v>
      </c>
      <c r="S267" s="205">
        <f>SUMIF('8'!$A$3:$A$500,'TOTAL FEED'!$J267,'8'!$P$3:$P$1000)</f>
        <v>0</v>
      </c>
      <c r="T267" s="205">
        <f>SUMIF('9'!$A$3:$A$500,'TOTAL FEED'!$J267,'9'!$P$3:$P$1000)</f>
        <v>0</v>
      </c>
      <c r="U267" s="258">
        <f>SUMIF('10'!$A$3:$A$500,'TOTAL FEED'!$J267,'10'!$P$3:$P$1000)</f>
        <v>0</v>
      </c>
      <c r="V267" s="205">
        <f>SUMIF('11'!$A$3:$A$500,'TOTAL FEED'!$J267,'11'!$P$3:$P$1000)</f>
        <v>0</v>
      </c>
      <c r="W267" s="205">
        <f>SUMIF('12'!$A$3:$A$500,'TOTAL FEED'!$J267,'12'!$P$3:$P$1000)</f>
        <v>0</v>
      </c>
      <c r="X267" s="205">
        <f>SUMIF('13'!$A$3:$A$500,'TOTAL FEED'!$J267,'13'!$P$3:$P$1000)</f>
        <v>0</v>
      </c>
      <c r="Y267" s="272">
        <f>SUMIF('14'!$A$3:$A$500,'TOTAL FEED'!$J267,'14'!$P$3:$P$1000)</f>
        <v>0</v>
      </c>
      <c r="Z267" s="205">
        <f>SUMIF('15'!$A$3:$A$500,'TOTAL FEED'!$J267,'15'!$P$3:$P$1000)</f>
        <v>0</v>
      </c>
      <c r="AA267" s="205">
        <f>SUMIF('16'!$A$3:$A$500,'TOTAL FEED'!$J267,'16'!$P$3:$P$1000)</f>
        <v>0</v>
      </c>
      <c r="AB267" s="258">
        <f>SUMIF('17'!$A$3:$A$500,'TOTAL FEED'!$J267,'17'!$P$3:$P$1000)</f>
        <v>0</v>
      </c>
      <c r="AC267" s="205">
        <f>SUMIF('18'!$A$3:$A$500,'TOTAL FEED'!$J267,'18'!$P$3:$P$1000)</f>
        <v>0</v>
      </c>
      <c r="AD267" s="205">
        <f>SUMIF('19'!$A$3:$A$500,'TOTAL FEED'!$J267,'19'!$P$3:$P$1000)</f>
        <v>0</v>
      </c>
      <c r="AE267" s="205">
        <f>SUMIF('20'!$A$3:$A$500,'TOTAL FEED'!$J267,'20'!$P$3:$P$1000)</f>
        <v>0</v>
      </c>
      <c r="AF267" s="205">
        <f>SUMIF('21'!$A$3:$A$500,'TOTAL FEED'!$J267,'21'!$P$3:$P$1000)</f>
        <v>0</v>
      </c>
      <c r="AG267" s="205">
        <f>SUMIF('22'!$A$3:$A$500,'TOTAL FEED'!$J267,'22'!$P$3:$P$1000)</f>
        <v>0</v>
      </c>
      <c r="AH267" s="205">
        <f>SUMIF('23'!$A$3:$A$500,'TOTAL FEED'!$J267,'23'!$P$3:$P$1000)</f>
        <v>0</v>
      </c>
      <c r="AI267" s="205">
        <f>SUMIF('24'!$A$3:$A$500,'TOTAL FEED'!$J267,'24'!$P$3:$P$1000)</f>
        <v>0</v>
      </c>
      <c r="AJ267" s="205">
        <f>SUMIF('25'!$A$3:$A$500,'TOTAL FEED'!$J267,'25'!$P$3:$P$1000)</f>
        <v>0</v>
      </c>
      <c r="AK267" s="205">
        <f>SUMIF('26'!$A$3:$A$500,'TOTAL FEED'!$J267,'26'!$P$3:$P$1000)</f>
        <v>0</v>
      </c>
      <c r="AL267" s="205">
        <f>SUMIF('27'!$A$3:$A$500,'TOTAL FEED'!$J267,'27'!$P$3:$P$1000)</f>
        <v>0</v>
      </c>
      <c r="AM267" s="205">
        <f>SUMIF('28'!$A$3:$A$500,'TOTAL FEED'!$J267,'28'!$P$3:$P$1000)</f>
        <v>0</v>
      </c>
      <c r="AN267" s="205">
        <f>SUMIF('29'!$A$3:$A$500,'TOTAL FEED'!$J267,'29'!$P$3:$P$1000)</f>
        <v>0</v>
      </c>
      <c r="AO267" s="205">
        <f>SUMIF('30'!$A$3:$A$500,'TOTAL FEED'!$J267,'30'!$P$3:$P$1000)</f>
        <v>0</v>
      </c>
      <c r="AP267" s="205">
        <f>SUMIF('31'!$A$3:$A$500,'TOTAL FEED'!$J267,'31'!$P$3:$P$1000)</f>
        <v>0</v>
      </c>
      <c r="AQ267" s="50">
        <f t="shared" ref="AQ267" si="98">SUM(L267:AP267)</f>
        <v>0</v>
      </c>
      <c r="AS267">
        <v>8</v>
      </c>
      <c r="AT267">
        <f>SUMIF('PHAN LOAI'!$Q$5:$Q$410,K267,'PHAN LOAI'!$D$5:$D$410)</f>
        <v>0</v>
      </c>
      <c r="AU267">
        <f>SUMIF('SAN LUONG'!$AL$4:$AL$311,K267,'SAN LUONG'!$AJ$4:$AJ$311)</f>
        <v>0</v>
      </c>
      <c r="AV267">
        <f t="shared" ref="AV267" si="99">AT267+AU267</f>
        <v>0</v>
      </c>
      <c r="AW267">
        <f>IF(COUNTIF('PHAN LOAI'!C:C, E267) &gt; 0, 1, 0)</f>
        <v>1</v>
      </c>
      <c r="AX267">
        <f>IF(COUNTIF('SAN LUONG'!D:D, E267) &gt; 0, 1, 0)</f>
        <v>1</v>
      </c>
    </row>
    <row r="268" spans="2:50" ht="15.75" x14ac:dyDescent="0.25">
      <c r="B268" s="5"/>
      <c r="C268" s="26" t="s">
        <v>383</v>
      </c>
      <c r="D268" s="26" t="s">
        <v>383</v>
      </c>
      <c r="E268" s="73">
        <v>11259812</v>
      </c>
      <c r="F268" s="27" t="s">
        <v>20</v>
      </c>
      <c r="G268" s="8">
        <v>50</v>
      </c>
      <c r="H268" s="24" t="s">
        <v>384</v>
      </c>
      <c r="I268" s="9" t="s">
        <v>385</v>
      </c>
      <c r="J268" s="15" t="str">
        <f t="shared" si="93"/>
        <v>510NFTL3P1250</v>
      </c>
      <c r="K268" s="15" t="str">
        <f t="shared" si="94"/>
        <v>510NFTL3P1211259812</v>
      </c>
      <c r="L268" s="205">
        <f>SUMIF('1'!$A$3:$A$500,'TOTAL FEED'!$J268,'1'!$P$3:$P$1000)</f>
        <v>0</v>
      </c>
      <c r="M268" s="205">
        <f>SUMIF('2'!$A$3:$A$500,'TOTAL FEED'!$J268,'2'!$P$3:$P$1000)</f>
        <v>0</v>
      </c>
      <c r="N268" s="258">
        <f>SUMIF('3'!$A$3:$A$500,'TOTAL FEED'!$J268,'3'!$P$3:$P$1000)</f>
        <v>0</v>
      </c>
      <c r="O268" s="205">
        <f>SUMIF('4'!$A$3:$A$500,'TOTAL FEED'!$J268,'4'!$P$3:$P$1000)</f>
        <v>0</v>
      </c>
      <c r="P268" s="205">
        <f>SUMIF('5'!$A$3:$A$500,'TOTAL FEED'!$J268,'5'!$P$3:$P$1000)</f>
        <v>0</v>
      </c>
      <c r="Q268" s="205">
        <f>SUMIF('6'!$A$3:$A$500,'TOTAL FEED'!$J268,'6'!$P$3:$P$1000)</f>
        <v>0</v>
      </c>
      <c r="R268" s="205">
        <f>SUMIF('7'!$A$3:$A$500,'TOTAL FEED'!$J268,'7'!$P$3:$P$1000)</f>
        <v>0</v>
      </c>
      <c r="S268" s="205">
        <f>SUMIF('8'!$A$3:$A$500,'TOTAL FEED'!$J268,'8'!$P$3:$P$1000)</f>
        <v>0</v>
      </c>
      <c r="T268" s="205">
        <f>SUMIF('9'!$A$3:$A$500,'TOTAL FEED'!$J268,'9'!$P$3:$P$1000)</f>
        <v>0</v>
      </c>
      <c r="U268" s="258">
        <f>SUMIF('10'!$A$3:$A$500,'TOTAL FEED'!$J268,'10'!$P$3:$P$1000)</f>
        <v>0</v>
      </c>
      <c r="V268" s="205">
        <f>SUMIF('11'!$A$3:$A$500,'TOTAL FEED'!$J268,'11'!$P$3:$P$1000)</f>
        <v>0</v>
      </c>
      <c r="W268" s="205">
        <f>SUMIF('12'!$A$3:$A$500,'TOTAL FEED'!$J268,'12'!$P$3:$P$1000)</f>
        <v>0</v>
      </c>
      <c r="X268" s="205">
        <f>SUMIF('13'!$A$3:$A$500,'TOTAL FEED'!$J268,'13'!$P$3:$P$1000)</f>
        <v>0</v>
      </c>
      <c r="Y268" s="272">
        <f>SUMIF('14'!$A$3:$A$500,'TOTAL FEED'!$J268,'14'!$P$3:$P$1000)</f>
        <v>0</v>
      </c>
      <c r="Z268" s="205">
        <f>SUMIF('15'!$A$3:$A$500,'TOTAL FEED'!$J268,'15'!$P$3:$P$1000)</f>
        <v>0</v>
      </c>
      <c r="AA268" s="205">
        <f>SUMIF('16'!$A$3:$A$500,'TOTAL FEED'!$J268,'16'!$P$3:$P$1000)</f>
        <v>0</v>
      </c>
      <c r="AB268" s="258">
        <f>SUMIF('17'!$A$3:$A$500,'TOTAL FEED'!$J268,'17'!$P$3:$P$1000)</f>
        <v>0</v>
      </c>
      <c r="AC268" s="205">
        <f>SUMIF('18'!$A$3:$A$500,'TOTAL FEED'!$J268,'18'!$P$3:$P$1000)</f>
        <v>0</v>
      </c>
      <c r="AD268" s="205">
        <f>SUMIF('19'!$A$3:$A$500,'TOTAL FEED'!$J268,'19'!$P$3:$P$1000)</f>
        <v>0</v>
      </c>
      <c r="AE268" s="205">
        <f>SUMIF('20'!$A$3:$A$500,'TOTAL FEED'!$J268,'20'!$P$3:$P$1000)</f>
        <v>0</v>
      </c>
      <c r="AF268" s="205">
        <f>SUMIF('21'!$A$3:$A$500,'TOTAL FEED'!$J268,'21'!$P$3:$P$1000)</f>
        <v>0</v>
      </c>
      <c r="AG268" s="205">
        <f>SUMIF('22'!$A$3:$A$500,'TOTAL FEED'!$J268,'22'!$P$3:$P$1000)</f>
        <v>0</v>
      </c>
      <c r="AH268" s="205">
        <f>SUMIF('23'!$A$3:$A$500,'TOTAL FEED'!$J268,'23'!$P$3:$P$1000)</f>
        <v>0</v>
      </c>
      <c r="AI268" s="205">
        <f>SUMIF('24'!$A$3:$A$500,'TOTAL FEED'!$J268,'24'!$P$3:$P$1000)</f>
        <v>0</v>
      </c>
      <c r="AJ268" s="205">
        <f>SUMIF('25'!$A$3:$A$500,'TOTAL FEED'!$J268,'25'!$P$3:$P$1000)</f>
        <v>0</v>
      </c>
      <c r="AK268" s="205">
        <f>SUMIF('26'!$A$3:$A$500,'TOTAL FEED'!$J268,'26'!$P$3:$P$1000)</f>
        <v>0</v>
      </c>
      <c r="AL268" s="205">
        <f>SUMIF('27'!$A$3:$A$500,'TOTAL FEED'!$J268,'27'!$P$3:$P$1000)</f>
        <v>0</v>
      </c>
      <c r="AM268" s="205">
        <f>SUMIF('28'!$A$3:$A$500,'TOTAL FEED'!$J268,'28'!$P$3:$P$1000)</f>
        <v>0</v>
      </c>
      <c r="AN268" s="205">
        <f>SUMIF('29'!$A$3:$A$500,'TOTAL FEED'!$J268,'29'!$P$3:$P$1000)</f>
        <v>0</v>
      </c>
      <c r="AO268" s="205">
        <f>SUMIF('30'!$A$3:$A$500,'TOTAL FEED'!$J268,'30'!$P$3:$P$1000)</f>
        <v>0</v>
      </c>
      <c r="AP268" s="205">
        <f>SUMIF('31'!$A$3:$A$500,'TOTAL FEED'!$J268,'31'!$P$3:$P$1000)</f>
        <v>0</v>
      </c>
      <c r="AQ268" s="50">
        <f t="shared" si="95"/>
        <v>0</v>
      </c>
      <c r="AS268">
        <v>8</v>
      </c>
      <c r="AT268">
        <f>SUMIF('PHAN LOAI'!$Q$5:$Q$410,K268,'PHAN LOAI'!$D$5:$D$410)</f>
        <v>0</v>
      </c>
      <c r="AU268">
        <f>SUMIF('SAN LUONG'!$AL$4:$AL$311,K268,'SAN LUONG'!$AJ$4:$AJ$311)</f>
        <v>0</v>
      </c>
      <c r="AV268">
        <f t="shared" si="92"/>
        <v>0</v>
      </c>
      <c r="AW268">
        <f>IF(COUNTIF('PHAN LOAI'!C:C, E268) &gt; 0, 1, 0)</f>
        <v>1</v>
      </c>
      <c r="AX268">
        <f>IF(COUNTIF('SAN LUONG'!D:D, E268) &gt; 0, 1, 0)</f>
        <v>1</v>
      </c>
    </row>
    <row r="269" spans="2:50" ht="15.75" x14ac:dyDescent="0.25">
      <c r="B269" s="5">
        <v>19</v>
      </c>
      <c r="C269" s="26" t="s">
        <v>98</v>
      </c>
      <c r="D269" s="26" t="s">
        <v>98</v>
      </c>
      <c r="E269" s="73">
        <v>113501</v>
      </c>
      <c r="F269" s="27" t="s">
        <v>20</v>
      </c>
      <c r="G269" s="28">
        <v>50</v>
      </c>
      <c r="H269" s="24" t="s">
        <v>98</v>
      </c>
      <c r="I269" s="9"/>
      <c r="J269" s="15" t="str">
        <f t="shared" si="93"/>
        <v>511AF50</v>
      </c>
      <c r="K269" s="15" t="str">
        <f t="shared" si="94"/>
        <v>511AF113501</v>
      </c>
      <c r="L269" s="205">
        <f>SUMIF('1'!$A$3:$A$500,'TOTAL FEED'!$J269,'1'!$P$3:$P$1000)</f>
        <v>0</v>
      </c>
      <c r="M269" s="205">
        <f>SUMIF('2'!$A$3:$A$500,'TOTAL FEED'!$J269,'2'!$P$3:$P$1000)</f>
        <v>0</v>
      </c>
      <c r="N269" s="258">
        <f>SUMIF('3'!$A$3:$A$500,'TOTAL FEED'!$J269,'3'!$P$3:$P$1000)</f>
        <v>0</v>
      </c>
      <c r="O269" s="205">
        <f>SUMIF('4'!$A$3:$A$500,'TOTAL FEED'!$J269,'4'!$P$3:$P$1000)</f>
        <v>0</v>
      </c>
      <c r="P269" s="205">
        <f>SUMIF('5'!$A$3:$A$500,'TOTAL FEED'!$J269,'5'!$P$3:$P$1000)</f>
        <v>0</v>
      </c>
      <c r="Q269" s="205">
        <f>SUMIF('6'!$A$3:$A$500,'TOTAL FEED'!$J269,'6'!$P$3:$P$1000)</f>
        <v>0</v>
      </c>
      <c r="R269" s="205">
        <f>SUMIF('7'!$A$3:$A$500,'TOTAL FEED'!$J269,'7'!$P$3:$P$1000)</f>
        <v>0</v>
      </c>
      <c r="S269" s="205">
        <f>SUMIF('8'!$A$3:$A$500,'TOTAL FEED'!$J269,'8'!$P$3:$P$1000)</f>
        <v>0</v>
      </c>
      <c r="T269" s="205">
        <f>SUMIF('9'!$A$3:$A$500,'TOTAL FEED'!$J269,'9'!$P$3:$P$1000)</f>
        <v>0</v>
      </c>
      <c r="U269" s="205">
        <f>SUMIF('10'!$A$3:$A$500,'TOTAL FEED'!$J269,'10'!$P$3:$P$1000)</f>
        <v>0</v>
      </c>
      <c r="V269" s="205">
        <f>SUMIF('11'!$A$3:$A$500,'TOTAL FEED'!$J269,'11'!$P$3:$P$1000)</f>
        <v>0</v>
      </c>
      <c r="W269" s="205">
        <f>SUMIF('12'!$A$3:$A$500,'TOTAL FEED'!$J269,'12'!$P$3:$P$1000)</f>
        <v>0</v>
      </c>
      <c r="X269" s="205">
        <f>SUMIF('13'!$A$3:$A$500,'TOTAL FEED'!$J269,'13'!$P$3:$P$1000)</f>
        <v>0</v>
      </c>
      <c r="Y269" s="272">
        <f>SUMIF('14'!$A$3:$A$500,'TOTAL FEED'!$J269,'14'!$P$3:$P$1000)</f>
        <v>0</v>
      </c>
      <c r="Z269" s="205">
        <f>SUMIF('15'!$A$3:$A$500,'TOTAL FEED'!$J269,'15'!$P$3:$P$1000)</f>
        <v>0</v>
      </c>
      <c r="AA269" s="205">
        <f>SUMIF('16'!$A$3:$A$500,'TOTAL FEED'!$J269,'16'!$P$3:$P$1000)</f>
        <v>0</v>
      </c>
      <c r="AB269" s="205">
        <f>SUMIF('17'!$A$3:$A$500,'TOTAL FEED'!$J269,'17'!$P$3:$P$1000)</f>
        <v>0</v>
      </c>
      <c r="AC269" s="205">
        <f>SUMIF('18'!$A$3:$A$500,'TOTAL FEED'!$J269,'18'!$P$3:$P$1000)</f>
        <v>0</v>
      </c>
      <c r="AD269" s="205">
        <f>SUMIF('19'!$A$3:$A$500,'TOTAL FEED'!$J269,'19'!$P$3:$P$1000)</f>
        <v>0</v>
      </c>
      <c r="AE269" s="205">
        <f>SUMIF('20'!$A$3:$A$500,'TOTAL FEED'!$J269,'20'!$P$3:$P$1000)</f>
        <v>0</v>
      </c>
      <c r="AF269" s="205">
        <f>SUMIF('21'!$A$3:$A$500,'TOTAL FEED'!$J269,'21'!$P$3:$P$1000)</f>
        <v>0</v>
      </c>
      <c r="AG269" s="205">
        <f>SUMIF('22'!$A$3:$A$500,'TOTAL FEED'!$J269,'22'!$P$3:$P$1000)</f>
        <v>0</v>
      </c>
      <c r="AH269" s="205">
        <f>SUMIF('23'!$A$3:$A$500,'TOTAL FEED'!$J269,'23'!$P$3:$P$1000)</f>
        <v>0</v>
      </c>
      <c r="AI269" s="205">
        <f>SUMIF('24'!$A$3:$A$500,'TOTAL FEED'!$J269,'24'!$P$3:$P$1000)</f>
        <v>0</v>
      </c>
      <c r="AJ269" s="205">
        <f>SUMIF('25'!$A$3:$A$500,'TOTAL FEED'!$J269,'25'!$P$3:$P$1000)</f>
        <v>0</v>
      </c>
      <c r="AK269" s="205">
        <f>SUMIF('26'!$A$3:$A$500,'TOTAL FEED'!$J269,'26'!$P$3:$P$1000)</f>
        <v>0</v>
      </c>
      <c r="AL269" s="205">
        <f>SUMIF('27'!$A$3:$A$500,'TOTAL FEED'!$J269,'27'!$P$3:$P$1000)</f>
        <v>0</v>
      </c>
      <c r="AM269" s="205">
        <f>SUMIF('28'!$A$3:$A$500,'TOTAL FEED'!$J269,'28'!$P$3:$P$1000)</f>
        <v>0</v>
      </c>
      <c r="AN269" s="205">
        <f>SUMIF('29'!$A$3:$A$500,'TOTAL FEED'!$J269,'29'!$P$3:$P$1000)</f>
        <v>0</v>
      </c>
      <c r="AO269" s="205">
        <f>SUMIF('30'!$A$3:$A$500,'TOTAL FEED'!$J269,'30'!$P$3:$P$1000)</f>
        <v>0</v>
      </c>
      <c r="AP269" s="205">
        <f>SUMIF('31'!$A$3:$A$500,'TOTAL FEED'!$J269,'31'!$P$3:$P$1000)</f>
        <v>0</v>
      </c>
      <c r="AQ269" s="50">
        <f t="shared" si="95"/>
        <v>0</v>
      </c>
      <c r="AS269">
        <v>8</v>
      </c>
      <c r="AT269">
        <f>SUMIF('PHAN LOAI'!$Q$5:$Q$410,K269,'PHAN LOAI'!$D$5:$D$410)</f>
        <v>0</v>
      </c>
      <c r="AU269">
        <f>SUMIF('SAN LUONG'!$AL$4:$AL$311,K269,'SAN LUONG'!$AJ$4:$AJ$311)</f>
        <v>0</v>
      </c>
      <c r="AV269">
        <f t="shared" si="92"/>
        <v>0</v>
      </c>
      <c r="AW269">
        <f>IF(COUNTIF('PHAN LOAI'!C:C, E269) &gt; 0, 1, 0)</f>
        <v>1</v>
      </c>
      <c r="AX269">
        <f>IF(COUNTIF('SAN LUONG'!D:D, E269) &gt; 0, 1, 0)</f>
        <v>1</v>
      </c>
    </row>
    <row r="270" spans="2:50" ht="15.75" x14ac:dyDescent="0.25">
      <c r="B270" s="5">
        <v>20</v>
      </c>
      <c r="C270" s="26" t="s">
        <v>386</v>
      </c>
      <c r="D270" s="26" t="s">
        <v>386</v>
      </c>
      <c r="E270" s="73">
        <v>11350817</v>
      </c>
      <c r="F270" s="27" t="s">
        <v>20</v>
      </c>
      <c r="G270" s="28">
        <v>50</v>
      </c>
      <c r="H270" s="24" t="s">
        <v>98</v>
      </c>
      <c r="I270" s="9" t="s">
        <v>351</v>
      </c>
      <c r="J270" s="15" t="str">
        <f t="shared" si="93"/>
        <v>511AFP1750</v>
      </c>
      <c r="K270" s="15" t="str">
        <f t="shared" si="94"/>
        <v>511AFP1711350817</v>
      </c>
      <c r="L270" s="205">
        <f>SUMIF('1'!$A$3:$A$500,'TOTAL FEED'!$J270,'1'!$P$3:$P$1000)</f>
        <v>0</v>
      </c>
      <c r="M270" s="205">
        <f>SUMIF('2'!$A$3:$A$500,'TOTAL FEED'!$J270,'2'!$P$3:$P$1000)</f>
        <v>0</v>
      </c>
      <c r="N270" s="258">
        <f>SUMIF('3'!$A$3:$A$500,'TOTAL FEED'!$J270,'3'!$P$3:$P$1000)</f>
        <v>0</v>
      </c>
      <c r="O270" s="205">
        <f>SUMIF('4'!$A$3:$A$500,'TOTAL FEED'!$J270,'4'!$P$3:$P$1000)</f>
        <v>0</v>
      </c>
      <c r="P270" s="205">
        <f>SUMIF('5'!$A$3:$A$500,'TOTAL FEED'!$J270,'5'!$P$3:$P$1000)</f>
        <v>0</v>
      </c>
      <c r="Q270" s="205">
        <f>SUMIF('6'!$A$3:$A$500,'TOTAL FEED'!$J270,'6'!$P$3:$P$1000)</f>
        <v>0</v>
      </c>
      <c r="R270" s="205">
        <f>SUMIF('7'!$A$3:$A$500,'TOTAL FEED'!$J270,'7'!$P$3:$P$1000)</f>
        <v>0</v>
      </c>
      <c r="S270" s="205">
        <f>SUMIF('8'!$A$3:$A$500,'TOTAL FEED'!$J270,'8'!$P$3:$P$1000)</f>
        <v>0</v>
      </c>
      <c r="T270" s="205">
        <f>SUMIF('9'!$A$3:$A$500,'TOTAL FEED'!$J270,'9'!$P$3:$P$1000)</f>
        <v>0</v>
      </c>
      <c r="U270" s="205">
        <f>SUMIF('10'!$A$3:$A$500,'TOTAL FEED'!$J270,'10'!$P$3:$P$1000)</f>
        <v>0</v>
      </c>
      <c r="V270" s="205">
        <f>SUMIF('11'!$A$3:$A$500,'TOTAL FEED'!$J270,'11'!$P$3:$P$1000)</f>
        <v>0</v>
      </c>
      <c r="W270" s="205">
        <f>SUMIF('12'!$A$3:$A$500,'TOTAL FEED'!$J270,'12'!$P$3:$P$1000)</f>
        <v>0</v>
      </c>
      <c r="X270" s="205">
        <f>SUMIF('13'!$A$3:$A$500,'TOTAL FEED'!$J270,'13'!$P$3:$P$1000)</f>
        <v>0</v>
      </c>
      <c r="Y270" s="272">
        <f>SUMIF('14'!$A$3:$A$500,'TOTAL FEED'!$J270,'14'!$P$3:$P$1000)</f>
        <v>0</v>
      </c>
      <c r="Z270" s="205">
        <f>SUMIF('15'!$A$3:$A$500,'TOTAL FEED'!$J270,'15'!$P$3:$P$1000)</f>
        <v>0</v>
      </c>
      <c r="AA270" s="205">
        <f>SUMIF('16'!$A$3:$A$500,'TOTAL FEED'!$J270,'16'!$P$3:$P$1000)</f>
        <v>0</v>
      </c>
      <c r="AB270" s="205">
        <f>SUMIF('17'!$A$3:$A$500,'TOTAL FEED'!$J270,'17'!$P$3:$P$1000)</f>
        <v>0</v>
      </c>
      <c r="AC270" s="205">
        <f>SUMIF('18'!$A$3:$A$500,'TOTAL FEED'!$J270,'18'!$P$3:$P$1000)</f>
        <v>0</v>
      </c>
      <c r="AD270" s="205">
        <f>SUMIF('19'!$A$3:$A$500,'TOTAL FEED'!$J270,'19'!$P$3:$P$1000)</f>
        <v>0</v>
      </c>
      <c r="AE270" s="205">
        <f>SUMIF('20'!$A$3:$A$500,'TOTAL FEED'!$J270,'20'!$P$3:$P$1000)</f>
        <v>0</v>
      </c>
      <c r="AF270" s="205">
        <f>SUMIF('21'!$A$3:$A$500,'TOTAL FEED'!$J270,'21'!$P$3:$P$1000)</f>
        <v>0</v>
      </c>
      <c r="AG270" s="205">
        <f>SUMIF('22'!$A$3:$A$500,'TOTAL FEED'!$J270,'22'!$P$3:$P$1000)</f>
        <v>0</v>
      </c>
      <c r="AH270" s="205">
        <f>SUMIF('23'!$A$3:$A$500,'TOTAL FEED'!$J270,'23'!$P$3:$P$1000)</f>
        <v>0</v>
      </c>
      <c r="AI270" s="205">
        <f>SUMIF('24'!$A$3:$A$500,'TOTAL FEED'!$J270,'24'!$P$3:$P$1000)</f>
        <v>0</v>
      </c>
      <c r="AJ270" s="205">
        <f>SUMIF('25'!$A$3:$A$500,'TOTAL FEED'!$J270,'25'!$P$3:$P$1000)</f>
        <v>0</v>
      </c>
      <c r="AK270" s="205">
        <f>SUMIF('26'!$A$3:$A$500,'TOTAL FEED'!$J270,'26'!$P$3:$P$1000)</f>
        <v>0</v>
      </c>
      <c r="AL270" s="205">
        <f>SUMIF('27'!$A$3:$A$500,'TOTAL FEED'!$J270,'27'!$P$3:$P$1000)</f>
        <v>0</v>
      </c>
      <c r="AM270" s="205">
        <f>SUMIF('28'!$A$3:$A$500,'TOTAL FEED'!$J270,'28'!$P$3:$P$1000)</f>
        <v>0</v>
      </c>
      <c r="AN270" s="205">
        <f>SUMIF('29'!$A$3:$A$500,'TOTAL FEED'!$J270,'29'!$P$3:$P$1000)</f>
        <v>0</v>
      </c>
      <c r="AO270" s="205">
        <f>SUMIF('30'!$A$3:$A$500,'TOTAL FEED'!$J270,'30'!$P$3:$P$1000)</f>
        <v>0</v>
      </c>
      <c r="AP270" s="205">
        <f>SUMIF('31'!$A$3:$A$500,'TOTAL FEED'!$J270,'31'!$P$3:$P$1000)</f>
        <v>0</v>
      </c>
      <c r="AQ270" s="50">
        <f t="shared" si="95"/>
        <v>0</v>
      </c>
      <c r="AS270">
        <v>8</v>
      </c>
      <c r="AT270">
        <f>SUMIF('PHAN LOAI'!$Q$5:$Q$410,K270,'PHAN LOAI'!$D$5:$D$410)</f>
        <v>0</v>
      </c>
      <c r="AU270">
        <f>SUMIF('SAN LUONG'!$AL$4:$AL$311,K270,'SAN LUONG'!$AJ$4:$AJ$311)</f>
        <v>0</v>
      </c>
      <c r="AV270">
        <f t="shared" si="92"/>
        <v>0</v>
      </c>
      <c r="AW270">
        <f>IF(COUNTIF('PHAN LOAI'!C:C, E270) &gt; 0, 1, 0)</f>
        <v>1</v>
      </c>
      <c r="AX270">
        <f>IF(COUNTIF('SAN LUONG'!D:D, E270) &gt; 0, 1, 0)</f>
        <v>1</v>
      </c>
    </row>
    <row r="271" spans="2:50" ht="15.75" x14ac:dyDescent="0.25">
      <c r="B271" s="5">
        <v>21</v>
      </c>
      <c r="C271" s="26" t="s">
        <v>387</v>
      </c>
      <c r="D271" s="26" t="s">
        <v>387</v>
      </c>
      <c r="E271" s="73">
        <v>11350821</v>
      </c>
      <c r="F271" s="27" t="s">
        <v>20</v>
      </c>
      <c r="G271" s="28">
        <v>50</v>
      </c>
      <c r="H271" s="24" t="s">
        <v>98</v>
      </c>
      <c r="I271" s="9" t="s">
        <v>353</v>
      </c>
      <c r="J271" s="15" t="str">
        <f t="shared" si="93"/>
        <v>511AFP2150</v>
      </c>
      <c r="K271" s="15" t="str">
        <f t="shared" si="94"/>
        <v>511AFP2111350821</v>
      </c>
      <c r="L271" s="205">
        <f>SUMIF('1'!$A$3:$A$500,'TOTAL FEED'!$J271,'1'!$P$3:$P$1000)</f>
        <v>0</v>
      </c>
      <c r="M271" s="205">
        <f>SUMIF('2'!$A$3:$A$500,'TOTAL FEED'!$J271,'2'!$P$3:$P$1000)</f>
        <v>0</v>
      </c>
      <c r="N271" s="258">
        <f>SUMIF('3'!$A$3:$A$500,'TOTAL FEED'!$J271,'3'!$P$3:$P$1000)</f>
        <v>0</v>
      </c>
      <c r="O271" s="205">
        <f>SUMIF('4'!$A$3:$A$500,'TOTAL FEED'!$J271,'4'!$P$3:$P$1000)</f>
        <v>0</v>
      </c>
      <c r="P271" s="205">
        <f>SUMIF('5'!$A$3:$A$500,'TOTAL FEED'!$J271,'5'!$P$3:$P$1000)</f>
        <v>0</v>
      </c>
      <c r="Q271" s="205">
        <f>SUMIF('6'!$A$3:$A$500,'TOTAL FEED'!$J271,'6'!$P$3:$P$1000)</f>
        <v>0</v>
      </c>
      <c r="R271" s="205">
        <f>SUMIF('7'!$A$3:$A$500,'TOTAL FEED'!$J271,'7'!$P$3:$P$1000)</f>
        <v>0</v>
      </c>
      <c r="S271" s="205">
        <f>SUMIF('8'!$A$3:$A$500,'TOTAL FEED'!$J271,'8'!$P$3:$P$1000)</f>
        <v>0</v>
      </c>
      <c r="T271" s="205">
        <f>SUMIF('9'!$A$3:$A$500,'TOTAL FEED'!$J271,'9'!$P$3:$P$1000)</f>
        <v>0</v>
      </c>
      <c r="U271" s="205">
        <f>SUMIF('10'!$A$3:$A$500,'TOTAL FEED'!$J271,'10'!$P$3:$P$1000)</f>
        <v>0</v>
      </c>
      <c r="V271" s="205">
        <f>SUMIF('11'!$A$3:$A$500,'TOTAL FEED'!$J271,'11'!$P$3:$P$1000)</f>
        <v>0</v>
      </c>
      <c r="W271" s="205">
        <f>SUMIF('12'!$A$3:$A$500,'TOTAL FEED'!$J271,'12'!$P$3:$P$1000)</f>
        <v>0</v>
      </c>
      <c r="X271" s="205">
        <f>SUMIF('13'!$A$3:$A$500,'TOTAL FEED'!$J271,'13'!$P$3:$P$1000)</f>
        <v>0</v>
      </c>
      <c r="Y271" s="272">
        <f>SUMIF('14'!$A$3:$A$500,'TOTAL FEED'!$J271,'14'!$P$3:$P$1000)</f>
        <v>0</v>
      </c>
      <c r="Z271" s="205">
        <f>SUMIF('15'!$A$3:$A$500,'TOTAL FEED'!$J271,'15'!$P$3:$P$1000)</f>
        <v>0</v>
      </c>
      <c r="AA271" s="205">
        <f>SUMIF('16'!$A$3:$A$500,'TOTAL FEED'!$J271,'16'!$P$3:$P$1000)</f>
        <v>0</v>
      </c>
      <c r="AB271" s="205">
        <f>SUMIF('17'!$A$3:$A$500,'TOTAL FEED'!$J271,'17'!$P$3:$P$1000)</f>
        <v>0</v>
      </c>
      <c r="AC271" s="205">
        <f>SUMIF('18'!$A$3:$A$500,'TOTAL FEED'!$J271,'18'!$P$3:$P$1000)</f>
        <v>0</v>
      </c>
      <c r="AD271" s="205">
        <f>SUMIF('19'!$A$3:$A$500,'TOTAL FEED'!$J271,'19'!$P$3:$P$1000)</f>
        <v>0</v>
      </c>
      <c r="AE271" s="205">
        <f>SUMIF('20'!$A$3:$A$500,'TOTAL FEED'!$J271,'20'!$P$3:$P$1000)</f>
        <v>0</v>
      </c>
      <c r="AF271" s="205">
        <f>SUMIF('21'!$A$3:$A$500,'TOTAL FEED'!$J271,'21'!$P$3:$P$1000)</f>
        <v>0</v>
      </c>
      <c r="AG271" s="205">
        <f>SUMIF('22'!$A$3:$A$500,'TOTAL FEED'!$J271,'22'!$P$3:$P$1000)</f>
        <v>0</v>
      </c>
      <c r="AH271" s="205">
        <f>SUMIF('23'!$A$3:$A$500,'TOTAL FEED'!$J271,'23'!$P$3:$P$1000)</f>
        <v>0</v>
      </c>
      <c r="AI271" s="205">
        <f>SUMIF('24'!$A$3:$A$500,'TOTAL FEED'!$J271,'24'!$P$3:$P$1000)</f>
        <v>0</v>
      </c>
      <c r="AJ271" s="205">
        <f>SUMIF('25'!$A$3:$A$500,'TOTAL FEED'!$J271,'25'!$P$3:$P$1000)</f>
        <v>0</v>
      </c>
      <c r="AK271" s="205">
        <f>SUMIF('26'!$A$3:$A$500,'TOTAL FEED'!$J271,'26'!$P$3:$P$1000)</f>
        <v>0</v>
      </c>
      <c r="AL271" s="205">
        <f>SUMIF('27'!$A$3:$A$500,'TOTAL FEED'!$J271,'27'!$P$3:$P$1000)</f>
        <v>0</v>
      </c>
      <c r="AM271" s="205">
        <f>SUMIF('28'!$A$3:$A$500,'TOTAL FEED'!$J271,'28'!$P$3:$P$1000)</f>
        <v>0</v>
      </c>
      <c r="AN271" s="205">
        <f>SUMIF('29'!$A$3:$A$500,'TOTAL FEED'!$J271,'29'!$P$3:$P$1000)</f>
        <v>0</v>
      </c>
      <c r="AO271" s="205">
        <f>SUMIF('30'!$A$3:$A$500,'TOTAL FEED'!$J271,'30'!$P$3:$P$1000)</f>
        <v>0</v>
      </c>
      <c r="AP271" s="205">
        <f>SUMIF('31'!$A$3:$A$500,'TOTAL FEED'!$J271,'31'!$P$3:$P$1000)</f>
        <v>0</v>
      </c>
      <c r="AQ271" s="50">
        <f t="shared" si="95"/>
        <v>0</v>
      </c>
      <c r="AS271">
        <v>8</v>
      </c>
      <c r="AT271">
        <f>SUMIF('PHAN LOAI'!$Q$5:$Q$410,K271,'PHAN LOAI'!$D$5:$D$410)</f>
        <v>0</v>
      </c>
      <c r="AU271">
        <f>SUMIF('SAN LUONG'!$AL$4:$AL$311,K271,'SAN LUONG'!$AJ$4:$AJ$311)</f>
        <v>0</v>
      </c>
      <c r="AV271">
        <f t="shared" si="92"/>
        <v>0</v>
      </c>
      <c r="AW271">
        <f>IF(COUNTIF('PHAN LOAI'!C:C, E271) &gt; 0, 1, 0)</f>
        <v>1</v>
      </c>
      <c r="AX271">
        <f>IF(COUNTIF('SAN LUONG'!D:D, E271) &gt; 0, 1, 0)</f>
        <v>1</v>
      </c>
    </row>
    <row r="272" spans="2:50" ht="15.75" x14ac:dyDescent="0.25">
      <c r="B272" s="5">
        <v>22</v>
      </c>
      <c r="C272" s="26" t="s">
        <v>388</v>
      </c>
      <c r="D272" s="26" t="s">
        <v>388</v>
      </c>
      <c r="E272" s="73">
        <v>11350830</v>
      </c>
      <c r="F272" s="27" t="s">
        <v>20</v>
      </c>
      <c r="G272" s="28">
        <v>50</v>
      </c>
      <c r="H272" s="24" t="s">
        <v>98</v>
      </c>
      <c r="I272" s="9" t="s">
        <v>389</v>
      </c>
      <c r="J272" s="15" t="str">
        <f t="shared" si="93"/>
        <v>511AFP3050</v>
      </c>
      <c r="K272" s="15" t="str">
        <f t="shared" si="94"/>
        <v>511AFP3011350830</v>
      </c>
      <c r="L272" s="205">
        <f>SUMIF('1'!$A$3:$A$500,'TOTAL FEED'!$J272,'1'!$P$3:$P$1000)</f>
        <v>0</v>
      </c>
      <c r="M272" s="205">
        <f>SUMIF('2'!$A$3:$A$500,'TOTAL FEED'!$J272,'2'!$P$3:$P$1000)</f>
        <v>0</v>
      </c>
      <c r="N272" s="258">
        <f>SUMIF('3'!$A$3:$A$500,'TOTAL FEED'!$J272,'3'!$P$3:$P$1000)</f>
        <v>0</v>
      </c>
      <c r="O272" s="205">
        <f>SUMIF('4'!$A$3:$A$500,'TOTAL FEED'!$J272,'4'!$P$3:$P$1000)</f>
        <v>0</v>
      </c>
      <c r="P272" s="205">
        <f>SUMIF('5'!$A$3:$A$500,'TOTAL FEED'!$J272,'5'!$P$3:$P$1000)</f>
        <v>0</v>
      </c>
      <c r="Q272" s="205">
        <f>SUMIF('6'!$A$3:$A$500,'TOTAL FEED'!$J272,'6'!$P$3:$P$1000)</f>
        <v>0</v>
      </c>
      <c r="R272" s="205">
        <f>SUMIF('7'!$A$3:$A$500,'TOTAL FEED'!$J272,'7'!$P$3:$P$1000)</f>
        <v>0</v>
      </c>
      <c r="S272" s="205">
        <f>SUMIF('8'!$A$3:$A$500,'TOTAL FEED'!$J272,'8'!$P$3:$P$1000)</f>
        <v>0</v>
      </c>
      <c r="T272" s="205">
        <f>SUMIF('9'!$A$3:$A$500,'TOTAL FEED'!$J272,'9'!$P$3:$P$1000)</f>
        <v>0</v>
      </c>
      <c r="U272" s="205">
        <f>SUMIF('10'!$A$3:$A$500,'TOTAL FEED'!$J272,'10'!$P$3:$P$1000)</f>
        <v>0</v>
      </c>
      <c r="V272" s="205">
        <f>SUMIF('11'!$A$3:$A$500,'TOTAL FEED'!$J272,'11'!$P$3:$P$1000)</f>
        <v>0</v>
      </c>
      <c r="W272" s="205">
        <f>SUMIF('12'!$A$3:$A$500,'TOTAL FEED'!$J272,'12'!$P$3:$P$1000)</f>
        <v>0</v>
      </c>
      <c r="X272" s="205">
        <f>SUMIF('13'!$A$3:$A$500,'TOTAL FEED'!$J272,'13'!$P$3:$P$1000)</f>
        <v>0</v>
      </c>
      <c r="Y272" s="272">
        <f>SUMIF('14'!$A$3:$A$500,'TOTAL FEED'!$J272,'14'!$P$3:$P$1000)</f>
        <v>0</v>
      </c>
      <c r="Z272" s="205">
        <f>SUMIF('15'!$A$3:$A$500,'TOTAL FEED'!$J272,'15'!$P$3:$P$1000)</f>
        <v>0</v>
      </c>
      <c r="AA272" s="205">
        <f>SUMIF('16'!$A$3:$A$500,'TOTAL FEED'!$J272,'16'!$P$3:$P$1000)</f>
        <v>0</v>
      </c>
      <c r="AB272" s="205">
        <f>SUMIF('17'!$A$3:$A$500,'TOTAL FEED'!$J272,'17'!$P$3:$P$1000)</f>
        <v>0</v>
      </c>
      <c r="AC272" s="205">
        <f>SUMIF('18'!$A$3:$A$500,'TOTAL FEED'!$J272,'18'!$P$3:$P$1000)</f>
        <v>0</v>
      </c>
      <c r="AD272" s="205">
        <f>SUMIF('19'!$A$3:$A$500,'TOTAL FEED'!$J272,'19'!$P$3:$P$1000)</f>
        <v>0</v>
      </c>
      <c r="AE272" s="205">
        <f>SUMIF('20'!$A$3:$A$500,'TOTAL FEED'!$J272,'20'!$P$3:$P$1000)</f>
        <v>0</v>
      </c>
      <c r="AF272" s="205">
        <f>SUMIF('21'!$A$3:$A$500,'TOTAL FEED'!$J272,'21'!$P$3:$P$1000)</f>
        <v>0</v>
      </c>
      <c r="AG272" s="205">
        <f>SUMIF('22'!$A$3:$A$500,'TOTAL FEED'!$J272,'22'!$P$3:$P$1000)</f>
        <v>0</v>
      </c>
      <c r="AH272" s="205">
        <f>SUMIF('23'!$A$3:$A$500,'TOTAL FEED'!$J272,'23'!$P$3:$P$1000)</f>
        <v>0</v>
      </c>
      <c r="AI272" s="205">
        <f>SUMIF('24'!$A$3:$A$500,'TOTAL FEED'!$J272,'24'!$P$3:$P$1000)</f>
        <v>0</v>
      </c>
      <c r="AJ272" s="205">
        <f>SUMIF('25'!$A$3:$A$500,'TOTAL FEED'!$J272,'25'!$P$3:$P$1000)</f>
        <v>0</v>
      </c>
      <c r="AK272" s="205">
        <f>SUMIF('26'!$A$3:$A$500,'TOTAL FEED'!$J272,'26'!$P$3:$P$1000)</f>
        <v>0</v>
      </c>
      <c r="AL272" s="205">
        <f>SUMIF('27'!$A$3:$A$500,'TOTAL FEED'!$J272,'27'!$P$3:$P$1000)</f>
        <v>0</v>
      </c>
      <c r="AM272" s="205">
        <f>SUMIF('28'!$A$3:$A$500,'TOTAL FEED'!$J272,'28'!$P$3:$P$1000)</f>
        <v>0</v>
      </c>
      <c r="AN272" s="205">
        <f>SUMIF('29'!$A$3:$A$500,'TOTAL FEED'!$J272,'29'!$P$3:$P$1000)</f>
        <v>0</v>
      </c>
      <c r="AO272" s="205">
        <f>SUMIF('30'!$A$3:$A$500,'TOTAL FEED'!$J272,'30'!$P$3:$P$1000)</f>
        <v>0</v>
      </c>
      <c r="AP272" s="205">
        <f>SUMIF('31'!$A$3:$A$500,'TOTAL FEED'!$J272,'31'!$P$3:$P$1000)</f>
        <v>0</v>
      </c>
      <c r="AQ272" s="50">
        <f t="shared" si="95"/>
        <v>0</v>
      </c>
      <c r="AS272">
        <v>8</v>
      </c>
      <c r="AT272">
        <f>SUMIF('PHAN LOAI'!$Q$5:$Q$410,K272,'PHAN LOAI'!$D$5:$D$410)</f>
        <v>0</v>
      </c>
      <c r="AU272">
        <f>SUMIF('SAN LUONG'!$AL$4:$AL$311,K272,'SAN LUONG'!$AJ$4:$AJ$311)</f>
        <v>0</v>
      </c>
      <c r="AV272">
        <f t="shared" si="92"/>
        <v>0</v>
      </c>
      <c r="AW272">
        <f>IF(COUNTIF('PHAN LOAI'!C:C, E272) &gt; 0, 1, 0)</f>
        <v>1</v>
      </c>
      <c r="AX272">
        <f>IF(COUNTIF('SAN LUONG'!D:D, E272) &gt; 0, 1, 0)</f>
        <v>0</v>
      </c>
    </row>
    <row r="273" spans="2:50" ht="15.75" x14ac:dyDescent="0.25">
      <c r="B273" s="5">
        <v>23</v>
      </c>
      <c r="C273" s="26" t="s">
        <v>390</v>
      </c>
      <c r="D273" s="26" t="s">
        <v>390</v>
      </c>
      <c r="E273" s="73">
        <v>11350858</v>
      </c>
      <c r="F273" s="27" t="s">
        <v>20</v>
      </c>
      <c r="G273" s="28">
        <v>50</v>
      </c>
      <c r="H273" s="24" t="s">
        <v>98</v>
      </c>
      <c r="I273" s="9" t="s">
        <v>391</v>
      </c>
      <c r="J273" s="15" t="str">
        <f t="shared" si="93"/>
        <v>511AFP5850</v>
      </c>
      <c r="K273" s="15" t="str">
        <f t="shared" si="94"/>
        <v>511AFP5811350858</v>
      </c>
      <c r="L273" s="205">
        <f>SUMIF('1'!$A$3:$A$500,'TOTAL FEED'!$J273,'1'!$P$3:$P$1000)</f>
        <v>0</v>
      </c>
      <c r="M273" s="205">
        <f>SUMIF('2'!$A$3:$A$500,'TOTAL FEED'!$J273,'2'!$P$3:$P$1000)</f>
        <v>0</v>
      </c>
      <c r="N273" s="258">
        <f>SUMIF('3'!$A$3:$A$500,'TOTAL FEED'!$J273,'3'!$P$3:$P$1000)</f>
        <v>0</v>
      </c>
      <c r="O273" s="205">
        <f>SUMIF('4'!$A$3:$A$500,'TOTAL FEED'!$J273,'4'!$P$3:$P$1000)</f>
        <v>0</v>
      </c>
      <c r="P273" s="205">
        <f>SUMIF('5'!$A$3:$A$500,'TOTAL FEED'!$J273,'5'!$P$3:$P$1000)</f>
        <v>0</v>
      </c>
      <c r="Q273" s="205">
        <f>SUMIF('6'!$A$3:$A$500,'TOTAL FEED'!$J273,'6'!$P$3:$P$1000)</f>
        <v>0</v>
      </c>
      <c r="R273" s="205">
        <f>SUMIF('7'!$A$3:$A$500,'TOTAL FEED'!$J273,'7'!$P$3:$P$1000)</f>
        <v>0</v>
      </c>
      <c r="S273" s="205">
        <f>SUMIF('8'!$A$3:$A$500,'TOTAL FEED'!$J273,'8'!$P$3:$P$1000)</f>
        <v>0</v>
      </c>
      <c r="T273" s="205">
        <f>SUMIF('9'!$A$3:$A$500,'TOTAL FEED'!$J273,'9'!$P$3:$P$1000)</f>
        <v>0</v>
      </c>
      <c r="U273" s="205">
        <f>SUMIF('10'!$A$3:$A$500,'TOTAL FEED'!$J273,'10'!$P$3:$P$1000)</f>
        <v>0</v>
      </c>
      <c r="V273" s="205">
        <f>SUMIF('11'!$A$3:$A$500,'TOTAL FEED'!$J273,'11'!$P$3:$P$1000)</f>
        <v>0</v>
      </c>
      <c r="W273" s="205">
        <f>SUMIF('12'!$A$3:$A$500,'TOTAL FEED'!$J273,'12'!$P$3:$P$1000)</f>
        <v>0</v>
      </c>
      <c r="X273" s="205">
        <f>SUMIF('13'!$A$3:$A$500,'TOTAL FEED'!$J273,'13'!$P$3:$P$1000)</f>
        <v>0</v>
      </c>
      <c r="Y273" s="272">
        <f>SUMIF('14'!$A$3:$A$500,'TOTAL FEED'!$J273,'14'!$P$3:$P$1000)</f>
        <v>0</v>
      </c>
      <c r="Z273" s="205">
        <f>SUMIF('15'!$A$3:$A$500,'TOTAL FEED'!$J273,'15'!$P$3:$P$1000)</f>
        <v>0</v>
      </c>
      <c r="AA273" s="205">
        <f>SUMIF('16'!$A$3:$A$500,'TOTAL FEED'!$J273,'16'!$P$3:$P$1000)</f>
        <v>0</v>
      </c>
      <c r="AB273" s="205">
        <f>SUMIF('17'!$A$3:$A$500,'TOTAL FEED'!$J273,'17'!$P$3:$P$1000)</f>
        <v>0</v>
      </c>
      <c r="AC273" s="205">
        <f>SUMIF('18'!$A$3:$A$500,'TOTAL FEED'!$J273,'18'!$P$3:$P$1000)</f>
        <v>0</v>
      </c>
      <c r="AD273" s="205">
        <f>SUMIF('19'!$A$3:$A$500,'TOTAL FEED'!$J273,'19'!$P$3:$P$1000)</f>
        <v>0</v>
      </c>
      <c r="AE273" s="205">
        <f>SUMIF('20'!$A$3:$A$500,'TOTAL FEED'!$J273,'20'!$P$3:$P$1000)</f>
        <v>0</v>
      </c>
      <c r="AF273" s="205">
        <f>SUMIF('21'!$A$3:$A$500,'TOTAL FEED'!$J273,'21'!$P$3:$P$1000)</f>
        <v>0</v>
      </c>
      <c r="AG273" s="205">
        <f>SUMIF('22'!$A$3:$A$500,'TOTAL FEED'!$J273,'22'!$P$3:$P$1000)</f>
        <v>0</v>
      </c>
      <c r="AH273" s="205">
        <f>SUMIF('23'!$A$3:$A$500,'TOTAL FEED'!$J273,'23'!$P$3:$P$1000)</f>
        <v>0</v>
      </c>
      <c r="AI273" s="205">
        <f>SUMIF('24'!$A$3:$A$500,'TOTAL FEED'!$J273,'24'!$P$3:$P$1000)</f>
        <v>0</v>
      </c>
      <c r="AJ273" s="205">
        <f>SUMIF('25'!$A$3:$A$500,'TOTAL FEED'!$J273,'25'!$P$3:$P$1000)</f>
        <v>0</v>
      </c>
      <c r="AK273" s="205">
        <f>SUMIF('26'!$A$3:$A$500,'TOTAL FEED'!$J273,'26'!$P$3:$P$1000)</f>
        <v>0</v>
      </c>
      <c r="AL273" s="205">
        <f>SUMIF('27'!$A$3:$A$500,'TOTAL FEED'!$J273,'27'!$P$3:$P$1000)</f>
        <v>0</v>
      </c>
      <c r="AM273" s="205">
        <f>SUMIF('28'!$A$3:$A$500,'TOTAL FEED'!$J273,'28'!$P$3:$P$1000)</f>
        <v>0</v>
      </c>
      <c r="AN273" s="205">
        <f>SUMIF('29'!$A$3:$A$500,'TOTAL FEED'!$J273,'29'!$P$3:$P$1000)</f>
        <v>0</v>
      </c>
      <c r="AO273" s="205">
        <f>SUMIF('30'!$A$3:$A$500,'TOTAL FEED'!$J273,'30'!$P$3:$P$1000)</f>
        <v>0</v>
      </c>
      <c r="AP273" s="205">
        <f>SUMIF('31'!$A$3:$A$500,'TOTAL FEED'!$J273,'31'!$P$3:$P$1000)</f>
        <v>0</v>
      </c>
      <c r="AQ273" s="50">
        <f t="shared" si="95"/>
        <v>0</v>
      </c>
      <c r="AS273">
        <v>8</v>
      </c>
      <c r="AT273">
        <f>SUMIF('PHAN LOAI'!$Q$5:$Q$410,K273,'PHAN LOAI'!$D$5:$D$410)</f>
        <v>0</v>
      </c>
      <c r="AU273">
        <f>SUMIF('SAN LUONG'!$AL$4:$AL$311,K273,'SAN LUONG'!$AJ$4:$AJ$311)</f>
        <v>0</v>
      </c>
      <c r="AV273">
        <f t="shared" si="92"/>
        <v>0</v>
      </c>
      <c r="AW273">
        <f>IF(COUNTIF('PHAN LOAI'!C:C, E273) &gt; 0, 1, 0)</f>
        <v>1</v>
      </c>
      <c r="AX273">
        <f>IF(COUNTIF('SAN LUONG'!D:D, E273) &gt; 0, 1, 0)</f>
        <v>1</v>
      </c>
    </row>
    <row r="274" spans="2:50" ht="15.75" x14ac:dyDescent="0.25">
      <c r="B274" s="5">
        <v>24</v>
      </c>
      <c r="C274" s="26" t="s">
        <v>392</v>
      </c>
      <c r="D274" s="26" t="s">
        <v>392</v>
      </c>
      <c r="E274" s="73">
        <v>11350862</v>
      </c>
      <c r="F274" s="27" t="s">
        <v>20</v>
      </c>
      <c r="G274" s="28">
        <v>50</v>
      </c>
      <c r="H274" s="24" t="s">
        <v>98</v>
      </c>
      <c r="I274" s="9" t="s">
        <v>357</v>
      </c>
      <c r="J274" s="15" t="str">
        <f t="shared" si="93"/>
        <v>511AFP6250</v>
      </c>
      <c r="K274" s="15" t="str">
        <f t="shared" si="94"/>
        <v>511AFP6211350862</v>
      </c>
      <c r="L274" s="205">
        <f>SUMIF('1'!$A$3:$A$500,'TOTAL FEED'!$J274,'1'!$P$3:$P$1000)</f>
        <v>0</v>
      </c>
      <c r="M274" s="205">
        <f>SUMIF('2'!$A$3:$A$500,'TOTAL FEED'!$J274,'2'!$P$3:$P$1000)</f>
        <v>0</v>
      </c>
      <c r="N274" s="258">
        <f>SUMIF('3'!$A$3:$A$500,'TOTAL FEED'!$J274,'3'!$P$3:$P$1000)</f>
        <v>0</v>
      </c>
      <c r="O274" s="205">
        <f>SUMIF('4'!$A$3:$A$500,'TOTAL FEED'!$J274,'4'!$P$3:$P$1000)</f>
        <v>0</v>
      </c>
      <c r="P274" s="205">
        <f>SUMIF('5'!$A$3:$A$500,'TOTAL FEED'!$J274,'5'!$P$3:$P$1000)</f>
        <v>0</v>
      </c>
      <c r="Q274" s="205">
        <f>SUMIF('6'!$A$3:$A$500,'TOTAL FEED'!$J274,'6'!$P$3:$P$1000)</f>
        <v>0</v>
      </c>
      <c r="R274" s="205">
        <f>SUMIF('7'!$A$3:$A$500,'TOTAL FEED'!$J274,'7'!$P$3:$P$1000)</f>
        <v>0</v>
      </c>
      <c r="S274" s="205">
        <f>SUMIF('8'!$A$3:$A$500,'TOTAL FEED'!$J274,'8'!$P$3:$P$1000)</f>
        <v>0</v>
      </c>
      <c r="T274" s="205">
        <f>SUMIF('9'!$A$3:$A$500,'TOTAL FEED'!$J274,'9'!$P$3:$P$1000)</f>
        <v>0</v>
      </c>
      <c r="U274" s="205">
        <f>SUMIF('10'!$A$3:$A$500,'TOTAL FEED'!$J274,'10'!$P$3:$P$1000)</f>
        <v>0</v>
      </c>
      <c r="V274" s="205">
        <f>SUMIF('11'!$A$3:$A$500,'TOTAL FEED'!$J274,'11'!$P$3:$P$1000)</f>
        <v>0</v>
      </c>
      <c r="W274" s="205">
        <f>SUMIF('12'!$A$3:$A$500,'TOTAL FEED'!$J274,'12'!$P$3:$P$1000)</f>
        <v>0</v>
      </c>
      <c r="X274" s="205">
        <f>SUMIF('13'!$A$3:$A$500,'TOTAL FEED'!$J274,'13'!$P$3:$P$1000)</f>
        <v>0</v>
      </c>
      <c r="Y274" s="272">
        <f>SUMIF('14'!$A$3:$A$500,'TOTAL FEED'!$J274,'14'!$P$3:$P$1000)</f>
        <v>0</v>
      </c>
      <c r="Z274" s="205">
        <f>SUMIF('15'!$A$3:$A$500,'TOTAL FEED'!$J274,'15'!$P$3:$P$1000)</f>
        <v>0</v>
      </c>
      <c r="AA274" s="205">
        <f>SUMIF('16'!$A$3:$A$500,'TOTAL FEED'!$J274,'16'!$P$3:$P$1000)</f>
        <v>0</v>
      </c>
      <c r="AB274" s="205">
        <f>SUMIF('17'!$A$3:$A$500,'TOTAL FEED'!$J274,'17'!$P$3:$P$1000)</f>
        <v>0</v>
      </c>
      <c r="AC274" s="205">
        <f>SUMIF('18'!$A$3:$A$500,'TOTAL FEED'!$J274,'18'!$P$3:$P$1000)</f>
        <v>0</v>
      </c>
      <c r="AD274" s="205">
        <f>SUMIF('19'!$A$3:$A$500,'TOTAL FEED'!$J274,'19'!$P$3:$P$1000)</f>
        <v>0</v>
      </c>
      <c r="AE274" s="205">
        <f>SUMIF('20'!$A$3:$A$500,'TOTAL FEED'!$J274,'20'!$P$3:$P$1000)</f>
        <v>0</v>
      </c>
      <c r="AF274" s="205">
        <f>SUMIF('21'!$A$3:$A$500,'TOTAL FEED'!$J274,'21'!$P$3:$P$1000)</f>
        <v>0</v>
      </c>
      <c r="AG274" s="205">
        <f>SUMIF('22'!$A$3:$A$500,'TOTAL FEED'!$J274,'22'!$P$3:$P$1000)</f>
        <v>0</v>
      </c>
      <c r="AH274" s="205">
        <f>SUMIF('23'!$A$3:$A$500,'TOTAL FEED'!$J274,'23'!$P$3:$P$1000)</f>
        <v>0</v>
      </c>
      <c r="AI274" s="205">
        <f>SUMIF('24'!$A$3:$A$500,'TOTAL FEED'!$J274,'24'!$P$3:$P$1000)</f>
        <v>0</v>
      </c>
      <c r="AJ274" s="205">
        <f>SUMIF('25'!$A$3:$A$500,'TOTAL FEED'!$J274,'25'!$P$3:$P$1000)</f>
        <v>0</v>
      </c>
      <c r="AK274" s="205">
        <f>SUMIF('26'!$A$3:$A$500,'TOTAL FEED'!$J274,'26'!$P$3:$P$1000)</f>
        <v>0</v>
      </c>
      <c r="AL274" s="205">
        <f>SUMIF('27'!$A$3:$A$500,'TOTAL FEED'!$J274,'27'!$P$3:$P$1000)</f>
        <v>0</v>
      </c>
      <c r="AM274" s="205">
        <f>SUMIF('28'!$A$3:$A$500,'TOTAL FEED'!$J274,'28'!$P$3:$P$1000)</f>
        <v>0</v>
      </c>
      <c r="AN274" s="205">
        <f>SUMIF('29'!$A$3:$A$500,'TOTAL FEED'!$J274,'29'!$P$3:$P$1000)</f>
        <v>0</v>
      </c>
      <c r="AO274" s="205">
        <f>SUMIF('30'!$A$3:$A$500,'TOTAL FEED'!$J274,'30'!$P$3:$P$1000)</f>
        <v>0</v>
      </c>
      <c r="AP274" s="205">
        <f>SUMIF('31'!$A$3:$A$500,'TOTAL FEED'!$J274,'31'!$P$3:$P$1000)</f>
        <v>0</v>
      </c>
      <c r="AQ274" s="50">
        <f t="shared" si="95"/>
        <v>0</v>
      </c>
      <c r="AS274">
        <v>8</v>
      </c>
      <c r="AT274">
        <f>SUMIF('PHAN LOAI'!$Q$5:$Q$410,K274,'PHAN LOAI'!$D$5:$D$410)</f>
        <v>0</v>
      </c>
      <c r="AU274">
        <f>SUMIF('SAN LUONG'!$AL$4:$AL$311,K274,'SAN LUONG'!$AJ$4:$AJ$311)</f>
        <v>0</v>
      </c>
      <c r="AV274">
        <f t="shared" si="92"/>
        <v>0</v>
      </c>
      <c r="AW274">
        <f>IF(COUNTIF('PHAN LOAI'!C:C, E274) &gt; 0, 1, 0)</f>
        <v>1</v>
      </c>
      <c r="AX274">
        <f>IF(COUNTIF('SAN LUONG'!D:D, E274) &gt; 0, 1, 0)</f>
        <v>1</v>
      </c>
    </row>
    <row r="275" spans="2:50" ht="15.75" x14ac:dyDescent="0.25">
      <c r="B275" s="5">
        <v>25</v>
      </c>
      <c r="C275" s="26" t="s">
        <v>393</v>
      </c>
      <c r="D275" s="26" t="s">
        <v>393</v>
      </c>
      <c r="E275" s="73">
        <v>11350864</v>
      </c>
      <c r="F275" s="27" t="s">
        <v>20</v>
      </c>
      <c r="G275" s="28">
        <v>50</v>
      </c>
      <c r="H275" s="24" t="s">
        <v>98</v>
      </c>
      <c r="I275" s="9" t="s">
        <v>359</v>
      </c>
      <c r="J275" s="15" t="str">
        <f t="shared" si="93"/>
        <v>511AFP6450</v>
      </c>
      <c r="K275" s="15" t="str">
        <f t="shared" si="94"/>
        <v>511AFP6411350864</v>
      </c>
      <c r="L275" s="205">
        <f>SUMIF('1'!$A$3:$A$500,'TOTAL FEED'!$J275,'1'!$P$3:$P$1000)</f>
        <v>0</v>
      </c>
      <c r="M275" s="205">
        <f>SUMIF('2'!$A$3:$A$500,'TOTAL FEED'!$J275,'2'!$P$3:$P$1000)</f>
        <v>0</v>
      </c>
      <c r="N275" s="258">
        <f>SUMIF('3'!$A$3:$A$500,'TOTAL FEED'!$J275,'3'!$P$3:$P$1000)</f>
        <v>0</v>
      </c>
      <c r="O275" s="205">
        <f>SUMIF('4'!$A$3:$A$500,'TOTAL FEED'!$J275,'4'!$P$3:$P$1000)</f>
        <v>0</v>
      </c>
      <c r="P275" s="205">
        <f>SUMIF('5'!$A$3:$A$500,'TOTAL FEED'!$J275,'5'!$P$3:$P$1000)</f>
        <v>0</v>
      </c>
      <c r="Q275" s="205">
        <f>SUMIF('6'!$A$3:$A$500,'TOTAL FEED'!$J275,'6'!$P$3:$P$1000)</f>
        <v>0</v>
      </c>
      <c r="R275" s="205">
        <f>SUMIF('7'!$A$3:$A$500,'TOTAL FEED'!$J275,'7'!$P$3:$P$1000)</f>
        <v>0</v>
      </c>
      <c r="S275" s="205">
        <f>SUMIF('8'!$A$3:$A$500,'TOTAL FEED'!$J275,'8'!$P$3:$P$1000)</f>
        <v>0</v>
      </c>
      <c r="T275" s="205">
        <f>SUMIF('9'!$A$3:$A$500,'TOTAL FEED'!$J275,'9'!$P$3:$P$1000)</f>
        <v>0</v>
      </c>
      <c r="U275" s="205">
        <f>SUMIF('10'!$A$3:$A$500,'TOTAL FEED'!$J275,'10'!$P$3:$P$1000)</f>
        <v>0</v>
      </c>
      <c r="V275" s="205">
        <f>SUMIF('11'!$A$3:$A$500,'TOTAL FEED'!$J275,'11'!$P$3:$P$1000)</f>
        <v>0</v>
      </c>
      <c r="W275" s="205">
        <f>SUMIF('12'!$A$3:$A$500,'TOTAL FEED'!$J275,'12'!$P$3:$P$1000)</f>
        <v>0</v>
      </c>
      <c r="X275" s="205">
        <f>SUMIF('13'!$A$3:$A$500,'TOTAL FEED'!$J275,'13'!$P$3:$P$1000)</f>
        <v>0</v>
      </c>
      <c r="Y275" s="272">
        <f>SUMIF('14'!$A$3:$A$500,'TOTAL FEED'!$J275,'14'!$P$3:$P$1000)</f>
        <v>0</v>
      </c>
      <c r="Z275" s="205">
        <f>SUMIF('15'!$A$3:$A$500,'TOTAL FEED'!$J275,'15'!$P$3:$P$1000)</f>
        <v>0</v>
      </c>
      <c r="AA275" s="205">
        <f>SUMIF('16'!$A$3:$A$500,'TOTAL FEED'!$J275,'16'!$P$3:$P$1000)</f>
        <v>0</v>
      </c>
      <c r="AB275" s="205">
        <f>SUMIF('17'!$A$3:$A$500,'TOTAL FEED'!$J275,'17'!$P$3:$P$1000)</f>
        <v>0</v>
      </c>
      <c r="AC275" s="205">
        <f>SUMIF('18'!$A$3:$A$500,'TOTAL FEED'!$J275,'18'!$P$3:$P$1000)</f>
        <v>0</v>
      </c>
      <c r="AD275" s="205">
        <f>SUMIF('19'!$A$3:$A$500,'TOTAL FEED'!$J275,'19'!$P$3:$P$1000)</f>
        <v>0</v>
      </c>
      <c r="AE275" s="205">
        <f>SUMIF('20'!$A$3:$A$500,'TOTAL FEED'!$J275,'20'!$P$3:$P$1000)</f>
        <v>0</v>
      </c>
      <c r="AF275" s="205">
        <f>SUMIF('21'!$A$3:$A$500,'TOTAL FEED'!$J275,'21'!$P$3:$P$1000)</f>
        <v>0</v>
      </c>
      <c r="AG275" s="205">
        <f>SUMIF('22'!$A$3:$A$500,'TOTAL FEED'!$J275,'22'!$P$3:$P$1000)</f>
        <v>0</v>
      </c>
      <c r="AH275" s="205">
        <f>SUMIF('23'!$A$3:$A$500,'TOTAL FEED'!$J275,'23'!$P$3:$P$1000)</f>
        <v>0</v>
      </c>
      <c r="AI275" s="205">
        <f>SUMIF('24'!$A$3:$A$500,'TOTAL FEED'!$J275,'24'!$P$3:$P$1000)</f>
        <v>0</v>
      </c>
      <c r="AJ275" s="205">
        <f>SUMIF('25'!$A$3:$A$500,'TOTAL FEED'!$J275,'25'!$P$3:$P$1000)</f>
        <v>0</v>
      </c>
      <c r="AK275" s="205">
        <f>SUMIF('26'!$A$3:$A$500,'TOTAL FEED'!$J275,'26'!$P$3:$P$1000)</f>
        <v>0</v>
      </c>
      <c r="AL275" s="205">
        <f>SUMIF('27'!$A$3:$A$500,'TOTAL FEED'!$J275,'27'!$P$3:$P$1000)</f>
        <v>0</v>
      </c>
      <c r="AM275" s="205">
        <f>SUMIF('28'!$A$3:$A$500,'TOTAL FEED'!$J275,'28'!$P$3:$P$1000)</f>
        <v>0</v>
      </c>
      <c r="AN275" s="205">
        <f>SUMIF('29'!$A$3:$A$500,'TOTAL FEED'!$J275,'29'!$P$3:$P$1000)</f>
        <v>0</v>
      </c>
      <c r="AO275" s="205">
        <f>SUMIF('30'!$A$3:$A$500,'TOTAL FEED'!$J275,'30'!$P$3:$P$1000)</f>
        <v>0</v>
      </c>
      <c r="AP275" s="205">
        <f>SUMIF('31'!$A$3:$A$500,'TOTAL FEED'!$J275,'31'!$P$3:$P$1000)</f>
        <v>0</v>
      </c>
      <c r="AQ275" s="50">
        <f t="shared" si="95"/>
        <v>0</v>
      </c>
      <c r="AS275">
        <v>8</v>
      </c>
      <c r="AT275">
        <f>SUMIF('PHAN LOAI'!$Q$5:$Q$410,K275,'PHAN LOAI'!$D$5:$D$410)</f>
        <v>0</v>
      </c>
      <c r="AU275">
        <f>SUMIF('SAN LUONG'!$AL$4:$AL$311,K275,'SAN LUONG'!$AJ$4:$AJ$311)</f>
        <v>0</v>
      </c>
      <c r="AV275">
        <f t="shared" si="92"/>
        <v>0</v>
      </c>
      <c r="AW275">
        <f>IF(COUNTIF('PHAN LOAI'!C:C, E275) &gt; 0, 1, 0)</f>
        <v>1</v>
      </c>
      <c r="AX275">
        <f>IF(COUNTIF('SAN LUONG'!D:D, E275) &gt; 0, 1, 0)</f>
        <v>1</v>
      </c>
    </row>
    <row r="276" spans="2:50" ht="15.75" x14ac:dyDescent="0.25">
      <c r="B276" s="5">
        <v>26</v>
      </c>
      <c r="C276" s="26" t="s">
        <v>101</v>
      </c>
      <c r="D276" s="26" t="s">
        <v>101</v>
      </c>
      <c r="E276" s="73">
        <v>113521</v>
      </c>
      <c r="F276" s="27" t="s">
        <v>20</v>
      </c>
      <c r="G276" s="28">
        <v>50</v>
      </c>
      <c r="H276" s="24" t="s">
        <v>101</v>
      </c>
      <c r="I276" s="9"/>
      <c r="J276" s="15" t="str">
        <f t="shared" si="93"/>
        <v>511ANF50</v>
      </c>
      <c r="K276" s="15" t="str">
        <f t="shared" si="94"/>
        <v>511ANF113521</v>
      </c>
      <c r="L276" s="205">
        <f>SUMIF('1'!$A$3:$A$500,'TOTAL FEED'!$J276,'1'!$P$3:$P$1000)</f>
        <v>0</v>
      </c>
      <c r="M276" s="205">
        <f>SUMIF('2'!$A$3:$A$500,'TOTAL FEED'!$J276,'2'!$P$3:$P$1000)</f>
        <v>0</v>
      </c>
      <c r="N276" s="258">
        <f>SUMIF('3'!$A$3:$A$500,'TOTAL FEED'!$J276,'3'!$P$3:$P$1000)</f>
        <v>0</v>
      </c>
      <c r="O276" s="205">
        <f>SUMIF('4'!$A$3:$A$500,'TOTAL FEED'!$J276,'4'!$P$3:$P$1000)</f>
        <v>0</v>
      </c>
      <c r="P276" s="205">
        <f>SUMIF('5'!$A$3:$A$500,'TOTAL FEED'!$J276,'5'!$P$3:$P$1000)</f>
        <v>0</v>
      </c>
      <c r="Q276" s="205">
        <f>SUMIF('6'!$A$3:$A$500,'TOTAL FEED'!$J276,'6'!$P$3:$P$1000)</f>
        <v>0</v>
      </c>
      <c r="R276" s="205">
        <f>SUMIF('7'!$A$3:$A$500,'TOTAL FEED'!$J276,'7'!$P$3:$P$1000)</f>
        <v>0</v>
      </c>
      <c r="S276" s="205">
        <f>SUMIF('8'!$A$3:$A$500,'TOTAL FEED'!$J276,'8'!$P$3:$P$1000)</f>
        <v>0</v>
      </c>
      <c r="T276" s="205">
        <f>SUMIF('9'!$A$3:$A$500,'TOTAL FEED'!$J276,'9'!$P$3:$P$1000)</f>
        <v>0</v>
      </c>
      <c r="U276" s="258">
        <f>SUMIF('10'!$A$3:$A$500,'TOTAL FEED'!$J276,'10'!$P$3:$P$1000)</f>
        <v>0</v>
      </c>
      <c r="V276" s="205">
        <f>SUMIF('11'!$A$3:$A$500,'TOTAL FEED'!$J276,'11'!$P$3:$P$1000)</f>
        <v>0</v>
      </c>
      <c r="W276" s="205">
        <f>SUMIF('12'!$A$3:$A$500,'TOTAL FEED'!$J276,'12'!$P$3:$P$1000)</f>
        <v>0</v>
      </c>
      <c r="X276" s="205">
        <f>SUMIF('13'!$A$3:$A$500,'TOTAL FEED'!$J276,'13'!$P$3:$P$1000)</f>
        <v>0</v>
      </c>
      <c r="Y276" s="272">
        <f>SUMIF('14'!$A$3:$A$500,'TOTAL FEED'!$J276,'14'!$P$3:$P$1000)</f>
        <v>0</v>
      </c>
      <c r="Z276" s="205">
        <f>SUMIF('15'!$A$3:$A$500,'TOTAL FEED'!$J276,'15'!$P$3:$P$1000)</f>
        <v>0</v>
      </c>
      <c r="AA276" s="205">
        <f>SUMIF('16'!$A$3:$A$500,'TOTAL FEED'!$J276,'16'!$P$3:$P$1000)</f>
        <v>0</v>
      </c>
      <c r="AB276" s="258">
        <f>SUMIF('17'!$A$3:$A$500,'TOTAL FEED'!$J276,'17'!$P$3:$P$1000)</f>
        <v>0</v>
      </c>
      <c r="AC276" s="205">
        <f>SUMIF('18'!$A$3:$A$500,'TOTAL FEED'!$J276,'18'!$P$3:$P$1000)</f>
        <v>0</v>
      </c>
      <c r="AD276" s="205">
        <f>SUMIF('19'!$A$3:$A$500,'TOTAL FEED'!$J276,'19'!$P$3:$P$1000)</f>
        <v>0</v>
      </c>
      <c r="AE276" s="205">
        <f>SUMIF('20'!$A$3:$A$500,'TOTAL FEED'!$J276,'20'!$P$3:$P$1000)</f>
        <v>0</v>
      </c>
      <c r="AF276" s="205">
        <f>SUMIF('21'!$A$3:$A$500,'TOTAL FEED'!$J276,'21'!$P$3:$P$1000)</f>
        <v>0</v>
      </c>
      <c r="AG276" s="205">
        <f>SUMIF('22'!$A$3:$A$500,'TOTAL FEED'!$J276,'22'!$P$3:$P$1000)</f>
        <v>0</v>
      </c>
      <c r="AH276" s="205">
        <f>SUMIF('23'!$A$3:$A$500,'TOTAL FEED'!$J276,'23'!$P$3:$P$1000)</f>
        <v>0</v>
      </c>
      <c r="AI276" s="205">
        <f>SUMIF('24'!$A$3:$A$500,'TOTAL FEED'!$J276,'24'!$P$3:$P$1000)</f>
        <v>0</v>
      </c>
      <c r="AJ276" s="205">
        <f>SUMIF('25'!$A$3:$A$500,'TOTAL FEED'!$J276,'25'!$P$3:$P$1000)</f>
        <v>0</v>
      </c>
      <c r="AK276" s="205">
        <f>SUMIF('26'!$A$3:$A$500,'TOTAL FEED'!$J276,'26'!$P$3:$P$1000)</f>
        <v>0</v>
      </c>
      <c r="AL276" s="205">
        <f>SUMIF('27'!$A$3:$A$500,'TOTAL FEED'!$J276,'27'!$P$3:$P$1000)</f>
        <v>0</v>
      </c>
      <c r="AM276" s="205">
        <f>SUMIF('28'!$A$3:$A$500,'TOTAL FEED'!$J276,'28'!$P$3:$P$1000)</f>
        <v>0</v>
      </c>
      <c r="AN276" s="205">
        <f>SUMIF('29'!$A$3:$A$500,'TOTAL FEED'!$J276,'29'!$P$3:$P$1000)</f>
        <v>0</v>
      </c>
      <c r="AO276" s="205">
        <f>SUMIF('30'!$A$3:$A$500,'TOTAL FEED'!$J276,'30'!$P$3:$P$1000)</f>
        <v>0</v>
      </c>
      <c r="AP276" s="205">
        <f>SUMIF('31'!$A$3:$A$500,'TOTAL FEED'!$J276,'31'!$P$3:$P$1000)</f>
        <v>0</v>
      </c>
      <c r="AQ276" s="50">
        <f t="shared" si="95"/>
        <v>0</v>
      </c>
      <c r="AR276">
        <v>2</v>
      </c>
      <c r="AS276">
        <v>8</v>
      </c>
      <c r="AT276">
        <f>SUMIF('PHAN LOAI'!$Q$5:$Q$410,K276,'PHAN LOAI'!$D$5:$D$410)</f>
        <v>0</v>
      </c>
      <c r="AU276">
        <f>SUMIF('SAN LUONG'!$AL$4:$AL$311,K276,'SAN LUONG'!$AJ$4:$AJ$311)</f>
        <v>0</v>
      </c>
      <c r="AV276">
        <f t="shared" si="92"/>
        <v>0</v>
      </c>
      <c r="AW276">
        <f>IF(COUNTIF('PHAN LOAI'!C:C, E276) &gt; 0, 1, 0)</f>
        <v>1</v>
      </c>
      <c r="AX276">
        <f>IF(COUNTIF('SAN LUONG'!D:D, E276) &gt; 0, 1, 0)</f>
        <v>1</v>
      </c>
    </row>
    <row r="277" spans="2:50" ht="15.75" x14ac:dyDescent="0.25">
      <c r="B277" s="5">
        <v>27</v>
      </c>
      <c r="C277" s="26" t="s">
        <v>612</v>
      </c>
      <c r="D277" s="26" t="s">
        <v>612</v>
      </c>
      <c r="E277" s="73">
        <v>11352812</v>
      </c>
      <c r="F277" s="27" t="s">
        <v>20</v>
      </c>
      <c r="G277" s="28">
        <v>50</v>
      </c>
      <c r="H277" s="24" t="s">
        <v>101</v>
      </c>
      <c r="I277" s="9" t="s">
        <v>385</v>
      </c>
      <c r="J277" s="15" t="str">
        <f t="shared" si="93"/>
        <v>511ANFP1250</v>
      </c>
      <c r="K277" s="15" t="str">
        <f t="shared" si="94"/>
        <v>511ANFP1211352812</v>
      </c>
      <c r="L277" s="205">
        <f>SUMIF('1'!$A$3:$A$500,'TOTAL FEED'!$J277,'1'!$P$3:$P$1000)</f>
        <v>0</v>
      </c>
      <c r="M277" s="205">
        <f>SUMIF('2'!$A$3:$A$500,'TOTAL FEED'!$J277,'2'!$P$3:$P$1000)</f>
        <v>0</v>
      </c>
      <c r="N277" s="258">
        <f>SUMIF('3'!$A$3:$A$500,'TOTAL FEED'!$J277,'3'!$P$3:$P$1000)</f>
        <v>0</v>
      </c>
      <c r="O277" s="205">
        <f>SUMIF('4'!$A$3:$A$500,'TOTAL FEED'!$J277,'4'!$P$3:$P$1000)</f>
        <v>0</v>
      </c>
      <c r="P277" s="205">
        <f>SUMIF('5'!$A$3:$A$500,'TOTAL FEED'!$J277,'5'!$P$3:$P$1000)</f>
        <v>0</v>
      </c>
      <c r="Q277" s="205">
        <f>SUMIF('6'!$A$3:$A$500,'TOTAL FEED'!$J277,'6'!$P$3:$P$1000)</f>
        <v>0</v>
      </c>
      <c r="R277" s="205">
        <f>SUMIF('7'!$A$3:$A$500,'TOTAL FEED'!$J277,'7'!$P$3:$P$1000)</f>
        <v>0</v>
      </c>
      <c r="S277" s="205">
        <f>SUMIF('8'!$A$3:$A$500,'TOTAL FEED'!$J277,'8'!$P$3:$P$1000)</f>
        <v>0</v>
      </c>
      <c r="T277" s="205">
        <f>SUMIF('9'!$A$3:$A$500,'TOTAL FEED'!$J277,'9'!$P$3:$P$1000)</f>
        <v>0</v>
      </c>
      <c r="U277" s="205">
        <f>SUMIF('10'!$A$3:$A$500,'TOTAL FEED'!$J277,'10'!$P$3:$P$1000)</f>
        <v>0</v>
      </c>
      <c r="V277" s="205">
        <f>SUMIF('11'!$A$3:$A$500,'TOTAL FEED'!$J277,'11'!$P$3:$P$1000)</f>
        <v>0</v>
      </c>
      <c r="W277" s="205">
        <f>SUMIF('12'!$A$3:$A$500,'TOTAL FEED'!$J277,'12'!$P$3:$P$1000)</f>
        <v>0</v>
      </c>
      <c r="X277" s="205">
        <f>SUMIF('13'!$A$3:$A$500,'TOTAL FEED'!$J277,'13'!$P$3:$P$1000)</f>
        <v>0</v>
      </c>
      <c r="Y277" s="272">
        <f>SUMIF('14'!$A$3:$A$500,'TOTAL FEED'!$J277,'14'!$P$3:$P$1000)</f>
        <v>0</v>
      </c>
      <c r="Z277" s="205">
        <f>SUMIF('15'!$A$3:$A$500,'TOTAL FEED'!$J277,'15'!$P$3:$P$1000)</f>
        <v>0</v>
      </c>
      <c r="AA277" s="205">
        <f>SUMIF('16'!$A$3:$A$500,'TOTAL FEED'!$J277,'16'!$P$3:$P$1000)</f>
        <v>0</v>
      </c>
      <c r="AB277" s="205">
        <f>SUMIF('17'!$A$3:$A$500,'TOTAL FEED'!$J277,'17'!$P$3:$P$1000)</f>
        <v>0</v>
      </c>
      <c r="AC277" s="205">
        <f>SUMIF('18'!$A$3:$A$500,'TOTAL FEED'!$J277,'18'!$P$3:$P$1000)</f>
        <v>0</v>
      </c>
      <c r="AD277" s="205">
        <f>SUMIF('19'!$A$3:$A$500,'TOTAL FEED'!$J277,'19'!$P$3:$P$1000)</f>
        <v>0</v>
      </c>
      <c r="AE277" s="205">
        <f>SUMIF('20'!$A$3:$A$500,'TOTAL FEED'!$J277,'20'!$P$3:$P$1000)</f>
        <v>0</v>
      </c>
      <c r="AF277" s="205">
        <f>SUMIF('21'!$A$3:$A$500,'TOTAL FEED'!$J277,'21'!$P$3:$P$1000)</f>
        <v>0</v>
      </c>
      <c r="AG277" s="205">
        <f>SUMIF('22'!$A$3:$A$500,'TOTAL FEED'!$J277,'22'!$P$3:$P$1000)</f>
        <v>0</v>
      </c>
      <c r="AH277" s="205">
        <f>SUMIF('23'!$A$3:$A$500,'TOTAL FEED'!$J277,'23'!$P$3:$P$1000)</f>
        <v>0</v>
      </c>
      <c r="AI277" s="205">
        <f>SUMIF('24'!$A$3:$A$500,'TOTAL FEED'!$J277,'24'!$P$3:$P$1000)</f>
        <v>0</v>
      </c>
      <c r="AJ277" s="205">
        <f>SUMIF('25'!$A$3:$A$500,'TOTAL FEED'!$J277,'25'!$P$3:$P$1000)</f>
        <v>0</v>
      </c>
      <c r="AK277" s="205">
        <f>SUMIF('26'!$A$3:$A$500,'TOTAL FEED'!$J277,'26'!$P$3:$P$1000)</f>
        <v>0</v>
      </c>
      <c r="AL277" s="205">
        <f>SUMIF('27'!$A$3:$A$500,'TOTAL FEED'!$J277,'27'!$P$3:$P$1000)</f>
        <v>0</v>
      </c>
      <c r="AM277" s="205">
        <f>SUMIF('28'!$A$3:$A$500,'TOTAL FEED'!$J277,'28'!$P$3:$P$1000)</f>
        <v>0</v>
      </c>
      <c r="AN277" s="205">
        <f>SUMIF('29'!$A$3:$A$500,'TOTAL FEED'!$J277,'29'!$P$3:$P$1000)</f>
        <v>0</v>
      </c>
      <c r="AO277" s="205">
        <f>SUMIF('30'!$A$3:$A$500,'TOTAL FEED'!$J277,'30'!$P$3:$P$1000)</f>
        <v>0</v>
      </c>
      <c r="AP277" s="205">
        <f>SUMIF('31'!$A$3:$A$500,'TOTAL FEED'!$J277,'31'!$P$3:$P$1000)</f>
        <v>0</v>
      </c>
      <c r="AQ277" s="50">
        <f t="shared" si="95"/>
        <v>0</v>
      </c>
      <c r="AS277">
        <v>8</v>
      </c>
      <c r="AT277">
        <f>SUMIF('PHAN LOAI'!$Q$5:$Q$410,K277,'PHAN LOAI'!$D$5:$D$410)</f>
        <v>0</v>
      </c>
      <c r="AU277">
        <f>SUMIF('SAN LUONG'!$AL$4:$AL$311,K277,'SAN LUONG'!$AJ$4:$AJ$311)</f>
        <v>0</v>
      </c>
      <c r="AV277">
        <f t="shared" si="92"/>
        <v>0</v>
      </c>
      <c r="AW277">
        <f>IF(COUNTIF('PHAN LOAI'!C:C, E277) &gt; 0, 1, 0)</f>
        <v>1</v>
      </c>
      <c r="AX277">
        <f>IF(COUNTIF('SAN LUONG'!D:D, E277) &gt; 0, 1, 0)</f>
        <v>1</v>
      </c>
    </row>
    <row r="278" spans="2:50" ht="15.75" x14ac:dyDescent="0.25">
      <c r="B278" s="5">
        <v>28</v>
      </c>
      <c r="C278" s="26" t="s">
        <v>394</v>
      </c>
      <c r="D278" s="26" t="s">
        <v>394</v>
      </c>
      <c r="E278" s="73">
        <v>11352832</v>
      </c>
      <c r="F278" s="27" t="s">
        <v>20</v>
      </c>
      <c r="G278" s="28">
        <v>50</v>
      </c>
      <c r="H278" s="24" t="s">
        <v>101</v>
      </c>
      <c r="I278" s="9" t="s">
        <v>360</v>
      </c>
      <c r="J278" s="15" t="str">
        <f t="shared" si="93"/>
        <v>511ANFP3250</v>
      </c>
      <c r="K278" s="15" t="str">
        <f t="shared" si="94"/>
        <v>511ANFP3211352832</v>
      </c>
      <c r="L278" s="205">
        <f>SUMIF('1'!$A$3:$A$500,'TOTAL FEED'!$J278,'1'!$P$3:$P$1000)</f>
        <v>0</v>
      </c>
      <c r="M278" s="205">
        <f>SUMIF('2'!$A$3:$A$500,'TOTAL FEED'!$J278,'2'!$P$3:$P$1000)</f>
        <v>0</v>
      </c>
      <c r="N278" s="258">
        <f>SUMIF('3'!$A$3:$A$500,'TOTAL FEED'!$J278,'3'!$P$3:$P$1000)</f>
        <v>0</v>
      </c>
      <c r="O278" s="205">
        <f>SUMIF('4'!$A$3:$A$500,'TOTAL FEED'!$J278,'4'!$P$3:$P$1000)</f>
        <v>0</v>
      </c>
      <c r="P278" s="205">
        <f>SUMIF('5'!$A$3:$A$500,'TOTAL FEED'!$J278,'5'!$P$3:$P$1000)</f>
        <v>0</v>
      </c>
      <c r="Q278" s="205">
        <f>SUMIF('6'!$A$3:$A$500,'TOTAL FEED'!$J278,'6'!$P$3:$P$1000)</f>
        <v>0</v>
      </c>
      <c r="R278" s="205">
        <f>SUMIF('7'!$A$3:$A$500,'TOTAL FEED'!$J278,'7'!$P$3:$P$1000)</f>
        <v>0</v>
      </c>
      <c r="S278" s="205">
        <f>SUMIF('8'!$A$3:$A$500,'TOTAL FEED'!$J278,'8'!$P$3:$P$1000)</f>
        <v>0</v>
      </c>
      <c r="T278" s="205">
        <f>SUMIF('9'!$A$3:$A$500,'TOTAL FEED'!$J278,'9'!$P$3:$P$1000)</f>
        <v>0</v>
      </c>
      <c r="U278" s="205">
        <f>SUMIF('10'!$A$3:$A$500,'TOTAL FEED'!$J278,'10'!$P$3:$P$1000)</f>
        <v>0</v>
      </c>
      <c r="V278" s="205">
        <f>SUMIF('11'!$A$3:$A$500,'TOTAL FEED'!$J278,'11'!$P$3:$P$1000)</f>
        <v>0</v>
      </c>
      <c r="W278" s="205">
        <f>SUMIF('12'!$A$3:$A$500,'TOTAL FEED'!$J278,'12'!$P$3:$P$1000)</f>
        <v>0</v>
      </c>
      <c r="X278" s="205">
        <f>SUMIF('13'!$A$3:$A$500,'TOTAL FEED'!$J278,'13'!$P$3:$P$1000)</f>
        <v>0</v>
      </c>
      <c r="Y278" s="272">
        <f>SUMIF('14'!$A$3:$A$500,'TOTAL FEED'!$J278,'14'!$P$3:$P$1000)</f>
        <v>0</v>
      </c>
      <c r="Z278" s="205">
        <f>SUMIF('15'!$A$3:$A$500,'TOTAL FEED'!$J278,'15'!$P$3:$P$1000)</f>
        <v>0</v>
      </c>
      <c r="AA278" s="205">
        <f>SUMIF('16'!$A$3:$A$500,'TOTAL FEED'!$J278,'16'!$P$3:$P$1000)</f>
        <v>0</v>
      </c>
      <c r="AB278" s="205">
        <f>SUMIF('17'!$A$3:$A$500,'TOTAL FEED'!$J278,'17'!$P$3:$P$1000)</f>
        <v>0</v>
      </c>
      <c r="AC278" s="205">
        <f>SUMIF('18'!$A$3:$A$500,'TOTAL FEED'!$J278,'18'!$P$3:$P$1000)</f>
        <v>0</v>
      </c>
      <c r="AD278" s="205">
        <f>SUMIF('19'!$A$3:$A$500,'TOTAL FEED'!$J278,'19'!$P$3:$P$1000)</f>
        <v>0</v>
      </c>
      <c r="AE278" s="205">
        <f>SUMIF('20'!$A$3:$A$500,'TOTAL FEED'!$J278,'20'!$P$3:$P$1000)</f>
        <v>0</v>
      </c>
      <c r="AF278" s="205">
        <f>SUMIF('21'!$A$3:$A$500,'TOTAL FEED'!$J278,'21'!$P$3:$P$1000)</f>
        <v>0</v>
      </c>
      <c r="AG278" s="205">
        <f>SUMIF('22'!$A$3:$A$500,'TOTAL FEED'!$J278,'22'!$P$3:$P$1000)</f>
        <v>0</v>
      </c>
      <c r="AH278" s="205">
        <f>SUMIF('23'!$A$3:$A$500,'TOTAL FEED'!$J278,'23'!$P$3:$P$1000)</f>
        <v>0</v>
      </c>
      <c r="AI278" s="205">
        <f>SUMIF('24'!$A$3:$A$500,'TOTAL FEED'!$J278,'24'!$P$3:$P$1000)</f>
        <v>0</v>
      </c>
      <c r="AJ278" s="205">
        <f>SUMIF('25'!$A$3:$A$500,'TOTAL FEED'!$J278,'25'!$P$3:$P$1000)</f>
        <v>0</v>
      </c>
      <c r="AK278" s="205">
        <f>SUMIF('26'!$A$3:$A$500,'TOTAL FEED'!$J278,'26'!$P$3:$P$1000)</f>
        <v>0</v>
      </c>
      <c r="AL278" s="205">
        <f>SUMIF('27'!$A$3:$A$500,'TOTAL FEED'!$J278,'27'!$P$3:$P$1000)</f>
        <v>0</v>
      </c>
      <c r="AM278" s="205">
        <f>SUMIF('28'!$A$3:$A$500,'TOTAL FEED'!$J278,'28'!$P$3:$P$1000)</f>
        <v>0</v>
      </c>
      <c r="AN278" s="205">
        <f>SUMIF('29'!$A$3:$A$500,'TOTAL FEED'!$J278,'29'!$P$3:$P$1000)</f>
        <v>0</v>
      </c>
      <c r="AO278" s="205">
        <f>SUMIF('30'!$A$3:$A$500,'TOTAL FEED'!$J278,'30'!$P$3:$P$1000)</f>
        <v>0</v>
      </c>
      <c r="AP278" s="205">
        <f>SUMIF('31'!$A$3:$A$500,'TOTAL FEED'!$J278,'31'!$P$3:$P$1000)</f>
        <v>0</v>
      </c>
      <c r="AQ278" s="50">
        <f t="shared" si="95"/>
        <v>0</v>
      </c>
      <c r="AS278">
        <v>8</v>
      </c>
      <c r="AT278">
        <f>SUMIF('PHAN LOAI'!$Q$5:$Q$410,K278,'PHAN LOAI'!$D$5:$D$410)</f>
        <v>0</v>
      </c>
      <c r="AU278">
        <f>SUMIF('SAN LUONG'!$AL$4:$AL$311,K278,'SAN LUONG'!$AJ$4:$AJ$311)</f>
        <v>0</v>
      </c>
      <c r="AV278">
        <f t="shared" si="92"/>
        <v>0</v>
      </c>
      <c r="AW278">
        <f>IF(COUNTIF('PHAN LOAI'!C:C, E278) &gt; 0, 1, 0)</f>
        <v>1</v>
      </c>
      <c r="AX278">
        <f>IF(COUNTIF('SAN LUONG'!D:D, E278) &gt; 0, 1, 0)</f>
        <v>1</v>
      </c>
    </row>
    <row r="279" spans="2:50" ht="15.75" x14ac:dyDescent="0.25">
      <c r="B279" s="5">
        <v>29</v>
      </c>
      <c r="C279" s="26" t="s">
        <v>395</v>
      </c>
      <c r="D279" s="26" t="s">
        <v>395</v>
      </c>
      <c r="E279" s="73">
        <v>11352833</v>
      </c>
      <c r="F279" s="27" t="s">
        <v>20</v>
      </c>
      <c r="G279" s="28">
        <v>50</v>
      </c>
      <c r="H279" s="24" t="s">
        <v>101</v>
      </c>
      <c r="I279" s="9" t="s">
        <v>362</v>
      </c>
      <c r="J279" s="15" t="str">
        <f t="shared" si="93"/>
        <v>511ANFP3350</v>
      </c>
      <c r="K279" s="15" t="str">
        <f t="shared" si="94"/>
        <v>511ANFP3311352833</v>
      </c>
      <c r="L279" s="205">
        <f>SUMIF('1'!$A$3:$A$500,'TOTAL FEED'!$J279,'1'!$P$3:$P$1000)</f>
        <v>0</v>
      </c>
      <c r="M279" s="205">
        <f>SUMIF('2'!$A$3:$A$500,'TOTAL FEED'!$J279,'2'!$P$3:$P$1000)</f>
        <v>0</v>
      </c>
      <c r="N279" s="258">
        <f>SUMIF('3'!$A$3:$A$500,'TOTAL FEED'!$J279,'3'!$P$3:$P$1000)</f>
        <v>0</v>
      </c>
      <c r="O279" s="205">
        <f>SUMIF('4'!$A$3:$A$500,'TOTAL FEED'!$J279,'4'!$P$3:$P$1000)</f>
        <v>0</v>
      </c>
      <c r="P279" s="205">
        <f>SUMIF('5'!$A$3:$A$500,'TOTAL FEED'!$J279,'5'!$P$3:$P$1000)</f>
        <v>0</v>
      </c>
      <c r="Q279" s="205">
        <f>SUMIF('6'!$A$3:$A$500,'TOTAL FEED'!$J279,'6'!$P$3:$P$1000)</f>
        <v>0</v>
      </c>
      <c r="R279" s="205">
        <f>SUMIF('7'!$A$3:$A$500,'TOTAL FEED'!$J279,'7'!$P$3:$P$1000)</f>
        <v>0</v>
      </c>
      <c r="S279" s="205">
        <f>SUMIF('8'!$A$3:$A$500,'TOTAL FEED'!$J279,'8'!$P$3:$P$1000)</f>
        <v>0</v>
      </c>
      <c r="T279" s="205">
        <f>SUMIF('9'!$A$3:$A$500,'TOTAL FEED'!$J279,'9'!$P$3:$P$1000)</f>
        <v>0</v>
      </c>
      <c r="U279" s="205">
        <f>SUMIF('10'!$A$3:$A$500,'TOTAL FEED'!$J279,'10'!$P$3:$P$1000)</f>
        <v>0</v>
      </c>
      <c r="V279" s="205">
        <f>SUMIF('11'!$A$3:$A$500,'TOTAL FEED'!$J279,'11'!$P$3:$P$1000)</f>
        <v>0</v>
      </c>
      <c r="W279" s="205">
        <f>SUMIF('12'!$A$3:$A$500,'TOTAL FEED'!$J279,'12'!$P$3:$P$1000)</f>
        <v>0</v>
      </c>
      <c r="X279" s="205">
        <f>SUMIF('13'!$A$3:$A$500,'TOTAL FEED'!$J279,'13'!$P$3:$P$1000)</f>
        <v>0</v>
      </c>
      <c r="Y279" s="272">
        <f>SUMIF('14'!$A$3:$A$500,'TOTAL FEED'!$J279,'14'!$P$3:$P$1000)</f>
        <v>0</v>
      </c>
      <c r="Z279" s="205">
        <f>SUMIF('15'!$A$3:$A$500,'TOTAL FEED'!$J279,'15'!$P$3:$P$1000)</f>
        <v>0</v>
      </c>
      <c r="AA279" s="205">
        <f>SUMIF('16'!$A$3:$A$500,'TOTAL FEED'!$J279,'16'!$P$3:$P$1000)</f>
        <v>0</v>
      </c>
      <c r="AB279" s="205">
        <f>SUMIF('17'!$A$3:$A$500,'TOTAL FEED'!$J279,'17'!$P$3:$P$1000)</f>
        <v>0</v>
      </c>
      <c r="AC279" s="205">
        <f>SUMIF('18'!$A$3:$A$500,'TOTAL FEED'!$J279,'18'!$P$3:$P$1000)</f>
        <v>0</v>
      </c>
      <c r="AD279" s="205">
        <f>SUMIF('19'!$A$3:$A$500,'TOTAL FEED'!$J279,'19'!$P$3:$P$1000)</f>
        <v>0</v>
      </c>
      <c r="AE279" s="205">
        <f>SUMIF('20'!$A$3:$A$500,'TOTAL FEED'!$J279,'20'!$P$3:$P$1000)</f>
        <v>0</v>
      </c>
      <c r="AF279" s="205">
        <f>SUMIF('21'!$A$3:$A$500,'TOTAL FEED'!$J279,'21'!$P$3:$P$1000)</f>
        <v>0</v>
      </c>
      <c r="AG279" s="205">
        <f>SUMIF('22'!$A$3:$A$500,'TOTAL FEED'!$J279,'22'!$P$3:$P$1000)</f>
        <v>0</v>
      </c>
      <c r="AH279" s="205">
        <f>SUMIF('23'!$A$3:$A$500,'TOTAL FEED'!$J279,'23'!$P$3:$P$1000)</f>
        <v>0</v>
      </c>
      <c r="AI279" s="205">
        <f>SUMIF('24'!$A$3:$A$500,'TOTAL FEED'!$J279,'24'!$P$3:$P$1000)</f>
        <v>0</v>
      </c>
      <c r="AJ279" s="205">
        <f>SUMIF('25'!$A$3:$A$500,'TOTAL FEED'!$J279,'25'!$P$3:$P$1000)</f>
        <v>0</v>
      </c>
      <c r="AK279" s="205">
        <f>SUMIF('26'!$A$3:$A$500,'TOTAL FEED'!$J279,'26'!$P$3:$P$1000)</f>
        <v>0</v>
      </c>
      <c r="AL279" s="205">
        <f>SUMIF('27'!$A$3:$A$500,'TOTAL FEED'!$J279,'27'!$P$3:$P$1000)</f>
        <v>0</v>
      </c>
      <c r="AM279" s="205">
        <f>SUMIF('28'!$A$3:$A$500,'TOTAL FEED'!$J279,'28'!$P$3:$P$1000)</f>
        <v>0</v>
      </c>
      <c r="AN279" s="205">
        <f>SUMIF('29'!$A$3:$A$500,'TOTAL FEED'!$J279,'29'!$P$3:$P$1000)</f>
        <v>0</v>
      </c>
      <c r="AO279" s="205">
        <f>SUMIF('30'!$A$3:$A$500,'TOTAL FEED'!$J279,'30'!$P$3:$P$1000)</f>
        <v>0</v>
      </c>
      <c r="AP279" s="205">
        <f>SUMIF('31'!$A$3:$A$500,'TOTAL FEED'!$J279,'31'!$P$3:$P$1000)</f>
        <v>0</v>
      </c>
      <c r="AQ279" s="50">
        <f t="shared" si="95"/>
        <v>0</v>
      </c>
      <c r="AS279">
        <v>8</v>
      </c>
      <c r="AT279">
        <f>SUMIF('PHAN LOAI'!$Q$5:$Q$410,K279,'PHAN LOAI'!$D$5:$D$410)</f>
        <v>0</v>
      </c>
      <c r="AU279">
        <f>SUMIF('SAN LUONG'!$AL$4:$AL$311,K279,'SAN LUONG'!$AJ$4:$AJ$311)</f>
        <v>0</v>
      </c>
      <c r="AV279">
        <f t="shared" si="92"/>
        <v>0</v>
      </c>
      <c r="AW279">
        <f>IF(COUNTIF('PHAN LOAI'!C:C, E279) &gt; 0, 1, 0)</f>
        <v>1</v>
      </c>
      <c r="AX279">
        <f>IF(COUNTIF('SAN LUONG'!D:D, E279) &gt; 0, 1, 0)</f>
        <v>1</v>
      </c>
    </row>
    <row r="280" spans="2:50" ht="15.75" x14ac:dyDescent="0.25">
      <c r="B280" s="5"/>
      <c r="C280" s="26" t="s">
        <v>396</v>
      </c>
      <c r="D280" s="26" t="s">
        <v>396</v>
      </c>
      <c r="E280" s="73">
        <v>11352835</v>
      </c>
      <c r="F280" s="27" t="s">
        <v>20</v>
      </c>
      <c r="G280" s="28">
        <v>50</v>
      </c>
      <c r="H280" s="24" t="s">
        <v>101</v>
      </c>
      <c r="I280" s="9" t="s">
        <v>397</v>
      </c>
      <c r="J280" s="15" t="str">
        <f t="shared" si="93"/>
        <v>511ANFP3550</v>
      </c>
      <c r="K280" s="15" t="str">
        <f t="shared" si="94"/>
        <v>511ANFP3511352835</v>
      </c>
      <c r="L280" s="205">
        <f>SUMIF('1'!$A$3:$A$500,'TOTAL FEED'!$J280,'1'!$P$3:$P$1000)</f>
        <v>0</v>
      </c>
      <c r="M280" s="205">
        <f>SUMIF('2'!$A$3:$A$500,'TOTAL FEED'!$J280,'2'!$P$3:$P$1000)</f>
        <v>0</v>
      </c>
      <c r="N280" s="258">
        <f>SUMIF('3'!$A$3:$A$500,'TOTAL FEED'!$J280,'3'!$P$3:$P$1000)</f>
        <v>0</v>
      </c>
      <c r="O280" s="205">
        <f>SUMIF('4'!$A$3:$A$500,'TOTAL FEED'!$J280,'4'!$P$3:$P$1000)</f>
        <v>0</v>
      </c>
      <c r="P280" s="205">
        <f>SUMIF('5'!$A$3:$A$500,'TOTAL FEED'!$J280,'5'!$P$3:$P$1000)</f>
        <v>0</v>
      </c>
      <c r="Q280" s="205">
        <f>SUMIF('6'!$A$3:$A$500,'TOTAL FEED'!$J280,'6'!$P$3:$P$1000)</f>
        <v>0</v>
      </c>
      <c r="R280" s="205">
        <f>SUMIF('7'!$A$3:$A$500,'TOTAL FEED'!$J280,'7'!$P$3:$P$1000)</f>
        <v>0</v>
      </c>
      <c r="S280" s="205">
        <f>SUMIF('8'!$A$3:$A$500,'TOTAL FEED'!$J280,'8'!$P$3:$P$1000)</f>
        <v>0</v>
      </c>
      <c r="T280" s="205">
        <f>SUMIF('9'!$A$3:$A$500,'TOTAL FEED'!$J280,'9'!$P$3:$P$1000)</f>
        <v>0</v>
      </c>
      <c r="U280" s="205">
        <f>SUMIF('10'!$A$3:$A$500,'TOTAL FEED'!$J280,'10'!$P$3:$P$1000)</f>
        <v>0</v>
      </c>
      <c r="V280" s="205">
        <f>SUMIF('11'!$A$3:$A$500,'TOTAL FEED'!$J280,'11'!$P$3:$P$1000)</f>
        <v>0</v>
      </c>
      <c r="W280" s="205">
        <f>SUMIF('12'!$A$3:$A$500,'TOTAL FEED'!$J280,'12'!$P$3:$P$1000)</f>
        <v>0</v>
      </c>
      <c r="X280" s="205">
        <f>SUMIF('13'!$A$3:$A$500,'TOTAL FEED'!$J280,'13'!$P$3:$P$1000)</f>
        <v>0</v>
      </c>
      <c r="Y280" s="272">
        <f>SUMIF('14'!$A$3:$A$500,'TOTAL FEED'!$J280,'14'!$P$3:$P$1000)</f>
        <v>0</v>
      </c>
      <c r="Z280" s="205">
        <f>SUMIF('15'!$A$3:$A$500,'TOTAL FEED'!$J280,'15'!$P$3:$P$1000)</f>
        <v>0</v>
      </c>
      <c r="AA280" s="205">
        <f>SUMIF('16'!$A$3:$A$500,'TOTAL FEED'!$J280,'16'!$P$3:$P$1000)</f>
        <v>0</v>
      </c>
      <c r="AB280" s="205">
        <f>SUMIF('17'!$A$3:$A$500,'TOTAL FEED'!$J280,'17'!$P$3:$P$1000)</f>
        <v>0</v>
      </c>
      <c r="AC280" s="205">
        <f>SUMIF('18'!$A$3:$A$500,'TOTAL FEED'!$J280,'18'!$P$3:$P$1000)</f>
        <v>0</v>
      </c>
      <c r="AD280" s="205">
        <f>SUMIF('19'!$A$3:$A$500,'TOTAL FEED'!$J280,'19'!$P$3:$P$1000)</f>
        <v>0</v>
      </c>
      <c r="AE280" s="205">
        <f>SUMIF('20'!$A$3:$A$500,'TOTAL FEED'!$J280,'20'!$P$3:$P$1000)</f>
        <v>0</v>
      </c>
      <c r="AF280" s="205">
        <f>SUMIF('21'!$A$3:$A$500,'TOTAL FEED'!$J280,'21'!$P$3:$P$1000)</f>
        <v>0</v>
      </c>
      <c r="AG280" s="205">
        <f>SUMIF('22'!$A$3:$A$500,'TOTAL FEED'!$J280,'22'!$P$3:$P$1000)</f>
        <v>0</v>
      </c>
      <c r="AH280" s="205">
        <f>SUMIF('23'!$A$3:$A$500,'TOTAL FEED'!$J280,'23'!$P$3:$P$1000)</f>
        <v>0</v>
      </c>
      <c r="AI280" s="205">
        <f>SUMIF('24'!$A$3:$A$500,'TOTAL FEED'!$J280,'24'!$P$3:$P$1000)</f>
        <v>0</v>
      </c>
      <c r="AJ280" s="205">
        <f>SUMIF('25'!$A$3:$A$500,'TOTAL FEED'!$J280,'25'!$P$3:$P$1000)</f>
        <v>0</v>
      </c>
      <c r="AK280" s="205">
        <f>SUMIF('26'!$A$3:$A$500,'TOTAL FEED'!$J280,'26'!$P$3:$P$1000)</f>
        <v>0</v>
      </c>
      <c r="AL280" s="205">
        <f>SUMIF('27'!$A$3:$A$500,'TOTAL FEED'!$J280,'27'!$P$3:$P$1000)</f>
        <v>0</v>
      </c>
      <c r="AM280" s="205">
        <f>SUMIF('28'!$A$3:$A$500,'TOTAL FEED'!$J280,'28'!$P$3:$P$1000)</f>
        <v>0</v>
      </c>
      <c r="AN280" s="205">
        <f>SUMIF('29'!$A$3:$A$500,'TOTAL FEED'!$J280,'29'!$P$3:$P$1000)</f>
        <v>0</v>
      </c>
      <c r="AO280" s="205">
        <f>SUMIF('30'!$A$3:$A$500,'TOTAL FEED'!$J280,'30'!$P$3:$P$1000)</f>
        <v>0</v>
      </c>
      <c r="AP280" s="205">
        <f>SUMIF('31'!$A$3:$A$500,'TOTAL FEED'!$J280,'31'!$P$3:$P$1000)</f>
        <v>0</v>
      </c>
      <c r="AQ280" s="50">
        <f t="shared" si="95"/>
        <v>0</v>
      </c>
      <c r="AS280">
        <v>8</v>
      </c>
      <c r="AT280">
        <f>SUMIF('PHAN LOAI'!$Q$5:$Q$410,K280,'PHAN LOAI'!$D$5:$D$410)</f>
        <v>0</v>
      </c>
      <c r="AU280">
        <f>SUMIF('SAN LUONG'!$AL$4:$AL$311,K280,'SAN LUONG'!$AJ$4:$AJ$311)</f>
        <v>0</v>
      </c>
      <c r="AV280">
        <f t="shared" si="92"/>
        <v>0</v>
      </c>
      <c r="AW280">
        <f>IF(COUNTIF('PHAN LOAI'!C:C, E280) &gt; 0, 1, 0)</f>
        <v>1</v>
      </c>
      <c r="AX280">
        <f>IF(COUNTIF('SAN LUONG'!D:D, E280) &gt; 0, 1, 0)</f>
        <v>1</v>
      </c>
    </row>
    <row r="281" spans="2:50" ht="15.75" x14ac:dyDescent="0.25">
      <c r="B281" s="5">
        <v>30</v>
      </c>
      <c r="C281" s="26" t="s">
        <v>398</v>
      </c>
      <c r="D281" s="26" t="s">
        <v>398</v>
      </c>
      <c r="E281" s="73">
        <v>11352863</v>
      </c>
      <c r="F281" s="27" t="s">
        <v>20</v>
      </c>
      <c r="G281" s="28">
        <v>50</v>
      </c>
      <c r="H281" s="24" t="s">
        <v>101</v>
      </c>
      <c r="I281" s="9" t="s">
        <v>399</v>
      </c>
      <c r="J281" s="15" t="str">
        <f t="shared" si="93"/>
        <v>511ANFP6350</v>
      </c>
      <c r="K281" s="15" t="str">
        <f t="shared" si="94"/>
        <v>511ANFP6311352863</v>
      </c>
      <c r="L281" s="205">
        <f>SUMIF('1'!$A$3:$A$500,'TOTAL FEED'!$J281,'1'!$P$3:$P$1000)</f>
        <v>0</v>
      </c>
      <c r="M281" s="205">
        <f>SUMIF('2'!$A$3:$A$500,'TOTAL FEED'!$J281,'2'!$P$3:$P$1000)</f>
        <v>0</v>
      </c>
      <c r="N281" s="258">
        <f>SUMIF('3'!$A$3:$A$500,'TOTAL FEED'!$J281,'3'!$P$3:$P$1000)</f>
        <v>0</v>
      </c>
      <c r="O281" s="205">
        <f>SUMIF('4'!$A$3:$A$500,'TOTAL FEED'!$J281,'4'!$P$3:$P$1000)</f>
        <v>0</v>
      </c>
      <c r="P281" s="205">
        <f>SUMIF('5'!$A$3:$A$500,'TOTAL FEED'!$J281,'5'!$P$3:$P$1000)</f>
        <v>0</v>
      </c>
      <c r="Q281" s="205">
        <f>SUMIF('6'!$A$3:$A$500,'TOTAL FEED'!$J281,'6'!$P$3:$P$1000)</f>
        <v>0</v>
      </c>
      <c r="R281" s="205">
        <f>SUMIF('7'!$A$3:$A$500,'TOTAL FEED'!$J281,'7'!$P$3:$P$1000)</f>
        <v>0</v>
      </c>
      <c r="S281" s="205">
        <f>SUMIF('8'!$A$3:$A$500,'TOTAL FEED'!$J281,'8'!$P$3:$P$1000)</f>
        <v>0</v>
      </c>
      <c r="T281" s="205">
        <f>SUMIF('9'!$A$3:$A$500,'TOTAL FEED'!$J281,'9'!$P$3:$P$1000)</f>
        <v>0</v>
      </c>
      <c r="U281" s="205">
        <f>SUMIF('10'!$A$3:$A$500,'TOTAL FEED'!$J281,'10'!$P$3:$P$1000)</f>
        <v>0</v>
      </c>
      <c r="V281" s="205">
        <f>SUMIF('11'!$A$3:$A$500,'TOTAL FEED'!$J281,'11'!$P$3:$P$1000)</f>
        <v>0</v>
      </c>
      <c r="W281" s="205">
        <f>SUMIF('12'!$A$3:$A$500,'TOTAL FEED'!$J281,'12'!$P$3:$P$1000)</f>
        <v>0</v>
      </c>
      <c r="X281" s="205">
        <f>SUMIF('13'!$A$3:$A$500,'TOTAL FEED'!$J281,'13'!$P$3:$P$1000)</f>
        <v>0</v>
      </c>
      <c r="Y281" s="272">
        <f>SUMIF('14'!$A$3:$A$500,'TOTAL FEED'!$J281,'14'!$P$3:$P$1000)</f>
        <v>0</v>
      </c>
      <c r="Z281" s="205">
        <f>SUMIF('15'!$A$3:$A$500,'TOTAL FEED'!$J281,'15'!$P$3:$P$1000)</f>
        <v>0</v>
      </c>
      <c r="AA281" s="205">
        <f>SUMIF('16'!$A$3:$A$500,'TOTAL FEED'!$J281,'16'!$P$3:$P$1000)</f>
        <v>0</v>
      </c>
      <c r="AB281" s="205">
        <f>SUMIF('17'!$A$3:$A$500,'TOTAL FEED'!$J281,'17'!$P$3:$P$1000)</f>
        <v>0</v>
      </c>
      <c r="AC281" s="205">
        <f>SUMIF('18'!$A$3:$A$500,'TOTAL FEED'!$J281,'18'!$P$3:$P$1000)</f>
        <v>0</v>
      </c>
      <c r="AD281" s="205">
        <f>SUMIF('19'!$A$3:$A$500,'TOTAL FEED'!$J281,'19'!$P$3:$P$1000)</f>
        <v>0</v>
      </c>
      <c r="AE281" s="205">
        <f>SUMIF('20'!$A$3:$A$500,'TOTAL FEED'!$J281,'20'!$P$3:$P$1000)</f>
        <v>0</v>
      </c>
      <c r="AF281" s="205">
        <f>SUMIF('21'!$A$3:$A$500,'TOTAL FEED'!$J281,'21'!$P$3:$P$1000)</f>
        <v>0</v>
      </c>
      <c r="AG281" s="205">
        <f>SUMIF('22'!$A$3:$A$500,'TOTAL FEED'!$J281,'22'!$P$3:$P$1000)</f>
        <v>0</v>
      </c>
      <c r="AH281" s="205">
        <f>SUMIF('23'!$A$3:$A$500,'TOTAL FEED'!$J281,'23'!$P$3:$P$1000)</f>
        <v>0</v>
      </c>
      <c r="AI281" s="205">
        <f>SUMIF('24'!$A$3:$A$500,'TOTAL FEED'!$J281,'24'!$P$3:$P$1000)</f>
        <v>0</v>
      </c>
      <c r="AJ281" s="205">
        <f>SUMIF('25'!$A$3:$A$500,'TOTAL FEED'!$J281,'25'!$P$3:$P$1000)</f>
        <v>0</v>
      </c>
      <c r="AK281" s="205">
        <f>SUMIF('26'!$A$3:$A$500,'TOTAL FEED'!$J281,'26'!$P$3:$P$1000)</f>
        <v>0</v>
      </c>
      <c r="AL281" s="205">
        <f>SUMIF('27'!$A$3:$A$500,'TOTAL FEED'!$J281,'27'!$P$3:$P$1000)</f>
        <v>0</v>
      </c>
      <c r="AM281" s="205">
        <f>SUMIF('28'!$A$3:$A$500,'TOTAL FEED'!$J281,'28'!$P$3:$P$1000)</f>
        <v>0</v>
      </c>
      <c r="AN281" s="205">
        <f>SUMIF('29'!$A$3:$A$500,'TOTAL FEED'!$J281,'29'!$P$3:$P$1000)</f>
        <v>0</v>
      </c>
      <c r="AO281" s="205">
        <f>SUMIF('30'!$A$3:$A$500,'TOTAL FEED'!$J281,'30'!$P$3:$P$1000)</f>
        <v>0</v>
      </c>
      <c r="AP281" s="205">
        <f>SUMIF('31'!$A$3:$A$500,'TOTAL FEED'!$J281,'31'!$P$3:$P$1000)</f>
        <v>0</v>
      </c>
      <c r="AQ281" s="50">
        <f t="shared" si="95"/>
        <v>0</v>
      </c>
      <c r="AS281">
        <v>8</v>
      </c>
      <c r="AT281">
        <f>SUMIF('PHAN LOAI'!$Q$5:$Q$410,K281,'PHAN LOAI'!$D$5:$D$410)</f>
        <v>0</v>
      </c>
      <c r="AU281">
        <f>SUMIF('SAN LUONG'!$AL$4:$AL$311,K281,'SAN LUONG'!$AJ$4:$AJ$311)</f>
        <v>0</v>
      </c>
      <c r="AV281">
        <f t="shared" si="92"/>
        <v>0</v>
      </c>
      <c r="AW281">
        <f>IF(COUNTIF('PHAN LOAI'!C:C, E281) &gt; 0, 1, 0)</f>
        <v>1</v>
      </c>
      <c r="AX281">
        <f>IF(COUNTIF('SAN LUONG'!D:D, E281) &gt; 0, 1, 0)</f>
        <v>1</v>
      </c>
    </row>
    <row r="282" spans="2:50" ht="15.75" x14ac:dyDescent="0.25">
      <c r="B282" s="5">
        <v>31</v>
      </c>
      <c r="C282" s="26" t="s">
        <v>400</v>
      </c>
      <c r="D282" s="26" t="s">
        <v>400</v>
      </c>
      <c r="E282" s="73">
        <v>11352880</v>
      </c>
      <c r="F282" s="27" t="s">
        <v>20</v>
      </c>
      <c r="G282" s="28">
        <v>50</v>
      </c>
      <c r="H282" s="24" t="s">
        <v>101</v>
      </c>
      <c r="I282" s="9" t="s">
        <v>366</v>
      </c>
      <c r="J282" s="15" t="str">
        <f t="shared" si="93"/>
        <v>511ANFP8050</v>
      </c>
      <c r="K282" s="15" t="str">
        <f t="shared" si="94"/>
        <v>511ANFP8011352880</v>
      </c>
      <c r="L282" s="205">
        <f>SUMIF('1'!$A$3:$A$500,'TOTAL FEED'!$J282,'1'!$P$3:$P$1000)</f>
        <v>0</v>
      </c>
      <c r="M282" s="205">
        <f>SUMIF('2'!$A$3:$A$500,'TOTAL FEED'!$J282,'2'!$P$3:$P$1000)</f>
        <v>0</v>
      </c>
      <c r="N282" s="258">
        <f>SUMIF('3'!$A$3:$A$500,'TOTAL FEED'!$J282,'3'!$P$3:$P$1000)</f>
        <v>0</v>
      </c>
      <c r="O282" s="205">
        <f>SUMIF('4'!$A$3:$A$500,'TOTAL FEED'!$J282,'4'!$P$3:$P$1000)</f>
        <v>0</v>
      </c>
      <c r="P282" s="205">
        <f>SUMIF('5'!$A$3:$A$500,'TOTAL FEED'!$J282,'5'!$P$3:$P$1000)</f>
        <v>0</v>
      </c>
      <c r="Q282" s="205">
        <f>SUMIF('6'!$A$3:$A$500,'TOTAL FEED'!$J282,'6'!$P$3:$P$1000)</f>
        <v>0</v>
      </c>
      <c r="R282" s="205">
        <f>SUMIF('7'!$A$3:$A$500,'TOTAL FEED'!$J282,'7'!$P$3:$P$1000)</f>
        <v>0</v>
      </c>
      <c r="S282" s="205">
        <f>SUMIF('8'!$A$3:$A$500,'TOTAL FEED'!$J282,'8'!$P$3:$P$1000)</f>
        <v>0</v>
      </c>
      <c r="T282" s="205">
        <f>SUMIF('9'!$A$3:$A$500,'TOTAL FEED'!$J282,'9'!$P$3:$P$1000)</f>
        <v>0</v>
      </c>
      <c r="U282" s="205">
        <f>SUMIF('10'!$A$3:$A$500,'TOTAL FEED'!$J282,'10'!$P$3:$P$1000)</f>
        <v>0</v>
      </c>
      <c r="V282" s="205">
        <f>SUMIF('11'!$A$3:$A$500,'TOTAL FEED'!$J282,'11'!$P$3:$P$1000)</f>
        <v>0</v>
      </c>
      <c r="W282" s="205">
        <f>SUMIF('12'!$A$3:$A$500,'TOTAL FEED'!$J282,'12'!$P$3:$P$1000)</f>
        <v>0</v>
      </c>
      <c r="X282" s="205">
        <f>SUMIF('13'!$A$3:$A$500,'TOTAL FEED'!$J282,'13'!$P$3:$P$1000)</f>
        <v>0</v>
      </c>
      <c r="Y282" s="272">
        <f>SUMIF('14'!$A$3:$A$500,'TOTAL FEED'!$J282,'14'!$P$3:$P$1000)</f>
        <v>0</v>
      </c>
      <c r="Z282" s="205">
        <f>SUMIF('15'!$A$3:$A$500,'TOTAL FEED'!$J282,'15'!$P$3:$P$1000)</f>
        <v>0</v>
      </c>
      <c r="AA282" s="205">
        <f>SUMIF('16'!$A$3:$A$500,'TOTAL FEED'!$J282,'16'!$P$3:$P$1000)</f>
        <v>0</v>
      </c>
      <c r="AB282" s="205">
        <f>SUMIF('17'!$A$3:$A$500,'TOTAL FEED'!$J282,'17'!$P$3:$P$1000)</f>
        <v>0</v>
      </c>
      <c r="AC282" s="205">
        <f>SUMIF('18'!$A$3:$A$500,'TOTAL FEED'!$J282,'18'!$P$3:$P$1000)</f>
        <v>0</v>
      </c>
      <c r="AD282" s="205">
        <f>SUMIF('19'!$A$3:$A$500,'TOTAL FEED'!$J282,'19'!$P$3:$P$1000)</f>
        <v>0</v>
      </c>
      <c r="AE282" s="205">
        <f>SUMIF('20'!$A$3:$A$500,'TOTAL FEED'!$J282,'20'!$P$3:$P$1000)</f>
        <v>0</v>
      </c>
      <c r="AF282" s="205">
        <f>SUMIF('21'!$A$3:$A$500,'TOTAL FEED'!$J282,'21'!$P$3:$P$1000)</f>
        <v>0</v>
      </c>
      <c r="AG282" s="205">
        <f>SUMIF('22'!$A$3:$A$500,'TOTAL FEED'!$J282,'22'!$P$3:$P$1000)</f>
        <v>0</v>
      </c>
      <c r="AH282" s="205">
        <f>SUMIF('23'!$A$3:$A$500,'TOTAL FEED'!$J282,'23'!$P$3:$P$1000)</f>
        <v>0</v>
      </c>
      <c r="AI282" s="205">
        <f>SUMIF('24'!$A$3:$A$500,'TOTAL FEED'!$J282,'24'!$P$3:$P$1000)</f>
        <v>0</v>
      </c>
      <c r="AJ282" s="205">
        <f>SUMIF('25'!$A$3:$A$500,'TOTAL FEED'!$J282,'25'!$P$3:$P$1000)</f>
        <v>0</v>
      </c>
      <c r="AK282" s="205">
        <f>SUMIF('26'!$A$3:$A$500,'TOTAL FEED'!$J282,'26'!$P$3:$P$1000)</f>
        <v>0</v>
      </c>
      <c r="AL282" s="205">
        <f>SUMIF('27'!$A$3:$A$500,'TOTAL FEED'!$J282,'27'!$P$3:$P$1000)</f>
        <v>0</v>
      </c>
      <c r="AM282" s="205">
        <f>SUMIF('28'!$A$3:$A$500,'TOTAL FEED'!$J282,'28'!$P$3:$P$1000)</f>
        <v>0</v>
      </c>
      <c r="AN282" s="205">
        <f>SUMIF('29'!$A$3:$A$500,'TOTAL FEED'!$J282,'29'!$P$3:$P$1000)</f>
        <v>0</v>
      </c>
      <c r="AO282" s="205">
        <f>SUMIF('30'!$A$3:$A$500,'TOTAL FEED'!$J282,'30'!$P$3:$P$1000)</f>
        <v>0</v>
      </c>
      <c r="AP282" s="205">
        <f>SUMIF('31'!$A$3:$A$500,'TOTAL FEED'!$J282,'31'!$P$3:$P$1000)</f>
        <v>0</v>
      </c>
      <c r="AQ282" s="50">
        <f t="shared" si="95"/>
        <v>0</v>
      </c>
      <c r="AS282">
        <v>8</v>
      </c>
      <c r="AT282">
        <f>SUMIF('PHAN LOAI'!$Q$5:$Q$410,K282,'PHAN LOAI'!$D$5:$D$410)</f>
        <v>0</v>
      </c>
      <c r="AU282">
        <f>SUMIF('SAN LUONG'!$AL$4:$AL$311,K282,'SAN LUONG'!$AJ$4:$AJ$311)</f>
        <v>0</v>
      </c>
      <c r="AV282">
        <f t="shared" si="92"/>
        <v>0</v>
      </c>
      <c r="AW282">
        <f>IF(COUNTIF('PHAN LOAI'!C:C, E282) &gt; 0, 1, 0)</f>
        <v>1</v>
      </c>
      <c r="AX282">
        <f>IF(COUNTIF('SAN LUONG'!D:D, E282) &gt; 0, 1, 0)</f>
        <v>1</v>
      </c>
    </row>
    <row r="283" spans="2:50" ht="15.75" x14ac:dyDescent="0.25">
      <c r="B283" s="5">
        <v>32</v>
      </c>
      <c r="C283" s="26" t="s">
        <v>401</v>
      </c>
      <c r="D283" s="26" t="s">
        <v>401</v>
      </c>
      <c r="E283" s="73" t="s">
        <v>402</v>
      </c>
      <c r="F283" s="27" t="s">
        <v>20</v>
      </c>
      <c r="G283" s="28">
        <v>50</v>
      </c>
      <c r="H283" s="24" t="s">
        <v>101</v>
      </c>
      <c r="I283" s="9" t="s">
        <v>368</v>
      </c>
      <c r="J283" s="15" t="str">
        <f t="shared" si="93"/>
        <v>511ANFP8150</v>
      </c>
      <c r="K283" s="15" t="str">
        <f t="shared" si="94"/>
        <v>511ANFP8111352881</v>
      </c>
      <c r="L283" s="205">
        <f>SUMIF('1'!$A$3:$A$500,'TOTAL FEED'!$J283,'1'!$P$3:$P$1000)</f>
        <v>0</v>
      </c>
      <c r="M283" s="205">
        <f>SUMIF('2'!$A$3:$A$500,'TOTAL FEED'!$J283,'2'!$P$3:$P$1000)</f>
        <v>0</v>
      </c>
      <c r="N283" s="258">
        <f>SUMIF('3'!$A$3:$A$500,'TOTAL FEED'!$J283,'3'!$P$3:$P$1000)</f>
        <v>0</v>
      </c>
      <c r="O283" s="205">
        <f>SUMIF('4'!$A$3:$A$500,'TOTAL FEED'!$J283,'4'!$P$3:$P$1000)</f>
        <v>0</v>
      </c>
      <c r="P283" s="205">
        <f>SUMIF('5'!$A$3:$A$500,'TOTAL FEED'!$J283,'5'!$P$3:$P$1000)</f>
        <v>0</v>
      </c>
      <c r="Q283" s="205">
        <f>SUMIF('6'!$A$3:$A$500,'TOTAL FEED'!$J283,'6'!$P$3:$P$1000)</f>
        <v>0</v>
      </c>
      <c r="R283" s="205">
        <f>SUMIF('7'!$A$3:$A$500,'TOTAL FEED'!$J283,'7'!$P$3:$P$1000)</f>
        <v>0</v>
      </c>
      <c r="S283" s="205">
        <f>SUMIF('8'!$A$3:$A$500,'TOTAL FEED'!$J283,'8'!$P$3:$P$1000)</f>
        <v>0</v>
      </c>
      <c r="T283" s="205">
        <f>SUMIF('9'!$A$3:$A$500,'TOTAL FEED'!$J283,'9'!$P$3:$P$1000)</f>
        <v>0</v>
      </c>
      <c r="U283" s="205">
        <f>SUMIF('10'!$A$3:$A$500,'TOTAL FEED'!$J283,'10'!$P$3:$P$1000)</f>
        <v>0</v>
      </c>
      <c r="V283" s="205">
        <f>SUMIF('11'!$A$3:$A$500,'TOTAL FEED'!$J283,'11'!$P$3:$P$1000)</f>
        <v>0</v>
      </c>
      <c r="W283" s="205">
        <f>SUMIF('12'!$A$3:$A$500,'TOTAL FEED'!$J283,'12'!$P$3:$P$1000)</f>
        <v>0</v>
      </c>
      <c r="X283" s="205">
        <f>SUMIF('13'!$A$3:$A$500,'TOTAL FEED'!$J283,'13'!$P$3:$P$1000)</f>
        <v>0</v>
      </c>
      <c r="Y283" s="272">
        <f>SUMIF('14'!$A$3:$A$500,'TOTAL FEED'!$J283,'14'!$P$3:$P$1000)</f>
        <v>0</v>
      </c>
      <c r="Z283" s="205">
        <f>SUMIF('15'!$A$3:$A$500,'TOTAL FEED'!$J283,'15'!$P$3:$P$1000)</f>
        <v>0</v>
      </c>
      <c r="AA283" s="205">
        <f>SUMIF('16'!$A$3:$A$500,'TOTAL FEED'!$J283,'16'!$P$3:$P$1000)</f>
        <v>0</v>
      </c>
      <c r="AB283" s="205">
        <f>SUMIF('17'!$A$3:$A$500,'TOTAL FEED'!$J283,'17'!$P$3:$P$1000)</f>
        <v>0</v>
      </c>
      <c r="AC283" s="205">
        <f>SUMIF('18'!$A$3:$A$500,'TOTAL FEED'!$J283,'18'!$P$3:$P$1000)</f>
        <v>0</v>
      </c>
      <c r="AD283" s="205">
        <f>SUMIF('19'!$A$3:$A$500,'TOTAL FEED'!$J283,'19'!$P$3:$P$1000)</f>
        <v>0</v>
      </c>
      <c r="AE283" s="205">
        <f>SUMIF('20'!$A$3:$A$500,'TOTAL FEED'!$J283,'20'!$P$3:$P$1000)</f>
        <v>0</v>
      </c>
      <c r="AF283" s="205">
        <f>SUMIF('21'!$A$3:$A$500,'TOTAL FEED'!$J283,'21'!$P$3:$P$1000)</f>
        <v>0</v>
      </c>
      <c r="AG283" s="205">
        <f>SUMIF('22'!$A$3:$A$500,'TOTAL FEED'!$J283,'22'!$P$3:$P$1000)</f>
        <v>0</v>
      </c>
      <c r="AH283" s="205">
        <f>SUMIF('23'!$A$3:$A$500,'TOTAL FEED'!$J283,'23'!$P$3:$P$1000)</f>
        <v>0</v>
      </c>
      <c r="AI283" s="205">
        <f>SUMIF('24'!$A$3:$A$500,'TOTAL FEED'!$J283,'24'!$P$3:$P$1000)</f>
        <v>0</v>
      </c>
      <c r="AJ283" s="205">
        <f>SUMIF('25'!$A$3:$A$500,'TOTAL FEED'!$J283,'25'!$P$3:$P$1000)</f>
        <v>0</v>
      </c>
      <c r="AK283" s="205">
        <f>SUMIF('26'!$A$3:$A$500,'TOTAL FEED'!$J283,'26'!$P$3:$P$1000)</f>
        <v>0</v>
      </c>
      <c r="AL283" s="205">
        <f>SUMIF('27'!$A$3:$A$500,'TOTAL FEED'!$J283,'27'!$P$3:$P$1000)</f>
        <v>0</v>
      </c>
      <c r="AM283" s="205">
        <f>SUMIF('28'!$A$3:$A$500,'TOTAL FEED'!$J283,'28'!$P$3:$P$1000)</f>
        <v>0</v>
      </c>
      <c r="AN283" s="205">
        <f>SUMIF('29'!$A$3:$A$500,'TOTAL FEED'!$J283,'29'!$P$3:$P$1000)</f>
        <v>0</v>
      </c>
      <c r="AO283" s="205">
        <f>SUMIF('30'!$A$3:$A$500,'TOTAL FEED'!$J283,'30'!$P$3:$P$1000)</f>
        <v>0</v>
      </c>
      <c r="AP283" s="205">
        <f>SUMIF('31'!$A$3:$A$500,'TOTAL FEED'!$J283,'31'!$P$3:$P$1000)</f>
        <v>0</v>
      </c>
      <c r="AQ283" s="50">
        <f t="shared" si="95"/>
        <v>0</v>
      </c>
      <c r="AS283">
        <v>8</v>
      </c>
      <c r="AT283">
        <f>SUMIF('PHAN LOAI'!$Q$5:$Q$410,K283,'PHAN LOAI'!$D$5:$D$410)</f>
        <v>0</v>
      </c>
      <c r="AU283">
        <f>SUMIF('SAN LUONG'!$AL$4:$AL$311,K283,'SAN LUONG'!$AJ$4:$AJ$311)</f>
        <v>0</v>
      </c>
      <c r="AV283">
        <f t="shared" si="92"/>
        <v>0</v>
      </c>
      <c r="AW283">
        <f>IF(COUNTIF('PHAN LOAI'!C:C, E283) &gt; 0, 1, 0)</f>
        <v>1</v>
      </c>
      <c r="AX283">
        <f>IF(COUNTIF('SAN LUONG'!D:D, E283) &gt; 0, 1, 0)</f>
        <v>1</v>
      </c>
    </row>
    <row r="284" spans="2:50" ht="15.75" x14ac:dyDescent="0.25">
      <c r="B284" s="5">
        <v>33</v>
      </c>
      <c r="C284" s="26" t="s">
        <v>403</v>
      </c>
      <c r="D284" s="26" t="s">
        <v>403</v>
      </c>
      <c r="E284" s="73" t="s">
        <v>404</v>
      </c>
      <c r="F284" s="27" t="s">
        <v>20</v>
      </c>
      <c r="G284" s="28">
        <v>50</v>
      </c>
      <c r="H284" s="24" t="s">
        <v>101</v>
      </c>
      <c r="I284" s="9" t="s">
        <v>370</v>
      </c>
      <c r="J284" s="15" t="str">
        <f t="shared" si="93"/>
        <v>511ANFP8250</v>
      </c>
      <c r="K284" s="15" t="str">
        <f t="shared" si="94"/>
        <v>511ANFP8211352882</v>
      </c>
      <c r="L284" s="205">
        <f>SUMIF('1'!$A$3:$A$500,'TOTAL FEED'!$J284,'1'!$P$3:$P$1000)</f>
        <v>0</v>
      </c>
      <c r="M284" s="205">
        <f>SUMIF('2'!$A$3:$A$500,'TOTAL FEED'!$J284,'2'!$P$3:$P$1000)</f>
        <v>0</v>
      </c>
      <c r="N284" s="258">
        <f>SUMIF('3'!$A$3:$A$500,'TOTAL FEED'!$J284,'3'!$P$3:$P$1000)</f>
        <v>0</v>
      </c>
      <c r="O284" s="205">
        <f>SUMIF('4'!$A$3:$A$500,'TOTAL FEED'!$J284,'4'!$P$3:$P$1000)</f>
        <v>0</v>
      </c>
      <c r="P284" s="205">
        <f>SUMIF('5'!$A$3:$A$500,'TOTAL FEED'!$J284,'5'!$P$3:$P$1000)</f>
        <v>0</v>
      </c>
      <c r="Q284" s="205">
        <f>SUMIF('6'!$A$3:$A$500,'TOTAL FEED'!$J284,'6'!$P$3:$P$1000)</f>
        <v>0</v>
      </c>
      <c r="R284" s="205">
        <f>SUMIF('7'!$A$3:$A$500,'TOTAL FEED'!$J284,'7'!$P$3:$P$1000)</f>
        <v>0</v>
      </c>
      <c r="S284" s="205">
        <f>SUMIF('8'!$A$3:$A$500,'TOTAL FEED'!$J284,'8'!$P$3:$P$1000)</f>
        <v>0</v>
      </c>
      <c r="T284" s="205">
        <f>SUMIF('9'!$A$3:$A$500,'TOTAL FEED'!$J284,'9'!$P$3:$P$1000)</f>
        <v>0</v>
      </c>
      <c r="U284" s="205">
        <f>SUMIF('10'!$A$3:$A$500,'TOTAL FEED'!$J284,'10'!$P$3:$P$1000)</f>
        <v>0</v>
      </c>
      <c r="V284" s="205">
        <f>SUMIF('11'!$A$3:$A$500,'TOTAL FEED'!$J284,'11'!$P$3:$P$1000)</f>
        <v>0</v>
      </c>
      <c r="W284" s="205">
        <f>SUMIF('12'!$A$3:$A$500,'TOTAL FEED'!$J284,'12'!$P$3:$P$1000)</f>
        <v>0</v>
      </c>
      <c r="X284" s="205">
        <f>SUMIF('13'!$A$3:$A$500,'TOTAL FEED'!$J284,'13'!$P$3:$P$1000)</f>
        <v>0</v>
      </c>
      <c r="Y284" s="272">
        <f>SUMIF('14'!$A$3:$A$500,'TOTAL FEED'!$J284,'14'!$P$3:$P$1000)</f>
        <v>0</v>
      </c>
      <c r="Z284" s="205">
        <f>SUMIF('15'!$A$3:$A$500,'TOTAL FEED'!$J284,'15'!$P$3:$P$1000)</f>
        <v>0</v>
      </c>
      <c r="AA284" s="205">
        <f>SUMIF('16'!$A$3:$A$500,'TOTAL FEED'!$J284,'16'!$P$3:$P$1000)</f>
        <v>0</v>
      </c>
      <c r="AB284" s="205">
        <f>SUMIF('17'!$A$3:$A$500,'TOTAL FEED'!$J284,'17'!$P$3:$P$1000)</f>
        <v>0</v>
      </c>
      <c r="AC284" s="205">
        <f>SUMIF('18'!$A$3:$A$500,'TOTAL FEED'!$J284,'18'!$P$3:$P$1000)</f>
        <v>0</v>
      </c>
      <c r="AD284" s="205">
        <f>SUMIF('19'!$A$3:$A$500,'TOTAL FEED'!$J284,'19'!$P$3:$P$1000)</f>
        <v>0</v>
      </c>
      <c r="AE284" s="205">
        <f>SUMIF('20'!$A$3:$A$500,'TOTAL FEED'!$J284,'20'!$P$3:$P$1000)</f>
        <v>0</v>
      </c>
      <c r="AF284" s="205">
        <f>SUMIF('21'!$A$3:$A$500,'TOTAL FEED'!$J284,'21'!$P$3:$P$1000)</f>
        <v>0</v>
      </c>
      <c r="AG284" s="205">
        <f>SUMIF('22'!$A$3:$A$500,'TOTAL FEED'!$J284,'22'!$P$3:$P$1000)</f>
        <v>0</v>
      </c>
      <c r="AH284" s="205">
        <f>SUMIF('23'!$A$3:$A$500,'TOTAL FEED'!$J284,'23'!$P$3:$P$1000)</f>
        <v>0</v>
      </c>
      <c r="AI284" s="205">
        <f>SUMIF('24'!$A$3:$A$500,'TOTAL FEED'!$J284,'24'!$P$3:$P$1000)</f>
        <v>0</v>
      </c>
      <c r="AJ284" s="205">
        <f>SUMIF('25'!$A$3:$A$500,'TOTAL FEED'!$J284,'25'!$P$3:$P$1000)</f>
        <v>0</v>
      </c>
      <c r="AK284" s="205">
        <f>SUMIF('26'!$A$3:$A$500,'TOTAL FEED'!$J284,'26'!$P$3:$P$1000)</f>
        <v>0</v>
      </c>
      <c r="AL284" s="205">
        <f>SUMIF('27'!$A$3:$A$500,'TOTAL FEED'!$J284,'27'!$P$3:$P$1000)</f>
        <v>0</v>
      </c>
      <c r="AM284" s="205">
        <f>SUMIF('28'!$A$3:$A$500,'TOTAL FEED'!$J284,'28'!$P$3:$P$1000)</f>
        <v>0</v>
      </c>
      <c r="AN284" s="205">
        <f>SUMIF('29'!$A$3:$A$500,'TOTAL FEED'!$J284,'29'!$P$3:$P$1000)</f>
        <v>0</v>
      </c>
      <c r="AO284" s="205">
        <f>SUMIF('30'!$A$3:$A$500,'TOTAL FEED'!$J284,'30'!$P$3:$P$1000)</f>
        <v>0</v>
      </c>
      <c r="AP284" s="205">
        <f>SUMIF('31'!$A$3:$A$500,'TOTAL FEED'!$J284,'31'!$P$3:$P$1000)</f>
        <v>0</v>
      </c>
      <c r="AQ284" s="50">
        <f t="shared" si="95"/>
        <v>0</v>
      </c>
      <c r="AS284">
        <v>8</v>
      </c>
      <c r="AT284">
        <f>SUMIF('PHAN LOAI'!$Q$5:$Q$410,K284,'PHAN LOAI'!$D$5:$D$410)</f>
        <v>0</v>
      </c>
      <c r="AU284">
        <f>SUMIF('SAN LUONG'!$AL$4:$AL$311,K284,'SAN LUONG'!$AJ$4:$AJ$311)</f>
        <v>0</v>
      </c>
      <c r="AV284">
        <f t="shared" si="92"/>
        <v>0</v>
      </c>
      <c r="AW284">
        <f>IF(COUNTIF('PHAN LOAI'!C:C, E284) &gt; 0, 1, 0)</f>
        <v>1</v>
      </c>
      <c r="AX284">
        <f>IF(COUNTIF('SAN LUONG'!D:D, E284) &gt; 0, 1, 0)</f>
        <v>1</v>
      </c>
    </row>
    <row r="285" spans="2:50" ht="15.75" x14ac:dyDescent="0.25">
      <c r="B285" s="5"/>
      <c r="C285" s="26" t="s">
        <v>405</v>
      </c>
      <c r="D285" s="26" t="s">
        <v>405</v>
      </c>
      <c r="E285" s="73">
        <v>11352885</v>
      </c>
      <c r="F285" s="27" t="s">
        <v>20</v>
      </c>
      <c r="G285" s="28">
        <v>50</v>
      </c>
      <c r="H285" s="24" t="s">
        <v>101</v>
      </c>
      <c r="I285" s="9" t="s">
        <v>372</v>
      </c>
      <c r="J285" s="15" t="str">
        <f t="shared" si="93"/>
        <v>511ANFP8550</v>
      </c>
      <c r="K285" s="15" t="str">
        <f t="shared" si="94"/>
        <v>511ANFP8511352885</v>
      </c>
      <c r="L285" s="205">
        <f>SUMIF('1'!$A$3:$A$500,'TOTAL FEED'!$J285,'1'!$P$3:$P$1000)</f>
        <v>0</v>
      </c>
      <c r="M285" s="205">
        <f>SUMIF('2'!$A$3:$A$500,'TOTAL FEED'!$J285,'2'!$P$3:$P$1000)</f>
        <v>0</v>
      </c>
      <c r="N285" s="258">
        <f>SUMIF('3'!$A$3:$A$500,'TOTAL FEED'!$J285,'3'!$P$3:$P$1000)</f>
        <v>0</v>
      </c>
      <c r="O285" s="205">
        <f>SUMIF('4'!$A$3:$A$500,'TOTAL FEED'!$J285,'4'!$P$3:$P$1000)</f>
        <v>0</v>
      </c>
      <c r="P285" s="205">
        <f>SUMIF('5'!$A$3:$A$500,'TOTAL FEED'!$J285,'5'!$P$3:$P$1000)</f>
        <v>0</v>
      </c>
      <c r="Q285" s="205">
        <f>SUMIF('6'!$A$3:$A$500,'TOTAL FEED'!$J285,'6'!$P$3:$P$1000)</f>
        <v>0</v>
      </c>
      <c r="R285" s="205">
        <f>SUMIF('7'!$A$3:$A$500,'TOTAL FEED'!$J285,'7'!$P$3:$P$1000)</f>
        <v>0</v>
      </c>
      <c r="S285" s="205">
        <f>SUMIF('8'!$A$3:$A$500,'TOTAL FEED'!$J285,'8'!$P$3:$P$1000)</f>
        <v>0</v>
      </c>
      <c r="T285" s="205">
        <f>SUMIF('9'!$A$3:$A$500,'TOTAL FEED'!$J285,'9'!$P$3:$P$1000)</f>
        <v>0</v>
      </c>
      <c r="U285" s="205">
        <f>SUMIF('10'!$A$3:$A$500,'TOTAL FEED'!$J285,'10'!$P$3:$P$1000)</f>
        <v>0</v>
      </c>
      <c r="V285" s="205">
        <f>SUMIF('11'!$A$3:$A$500,'TOTAL FEED'!$J285,'11'!$P$3:$P$1000)</f>
        <v>0</v>
      </c>
      <c r="W285" s="205">
        <f>SUMIF('12'!$A$3:$A$500,'TOTAL FEED'!$J285,'12'!$P$3:$P$1000)</f>
        <v>0</v>
      </c>
      <c r="X285" s="205">
        <f>SUMIF('13'!$A$3:$A$500,'TOTAL FEED'!$J285,'13'!$P$3:$P$1000)</f>
        <v>0</v>
      </c>
      <c r="Y285" s="272">
        <f>SUMIF('14'!$A$3:$A$500,'TOTAL FEED'!$J285,'14'!$P$3:$P$1000)</f>
        <v>0</v>
      </c>
      <c r="Z285" s="205">
        <f>SUMIF('15'!$A$3:$A$500,'TOTAL FEED'!$J285,'15'!$P$3:$P$1000)</f>
        <v>0</v>
      </c>
      <c r="AA285" s="205">
        <f>SUMIF('16'!$A$3:$A$500,'TOTAL FEED'!$J285,'16'!$P$3:$P$1000)</f>
        <v>0</v>
      </c>
      <c r="AB285" s="205">
        <f>SUMIF('17'!$A$3:$A$500,'TOTAL FEED'!$J285,'17'!$P$3:$P$1000)</f>
        <v>0</v>
      </c>
      <c r="AC285" s="205">
        <f>SUMIF('18'!$A$3:$A$500,'TOTAL FEED'!$J285,'18'!$P$3:$P$1000)</f>
        <v>0</v>
      </c>
      <c r="AD285" s="205">
        <f>SUMIF('19'!$A$3:$A$500,'TOTAL FEED'!$J285,'19'!$P$3:$P$1000)</f>
        <v>0</v>
      </c>
      <c r="AE285" s="205">
        <f>SUMIF('20'!$A$3:$A$500,'TOTAL FEED'!$J285,'20'!$P$3:$P$1000)</f>
        <v>0</v>
      </c>
      <c r="AF285" s="205">
        <f>SUMIF('21'!$A$3:$A$500,'TOTAL FEED'!$J285,'21'!$P$3:$P$1000)</f>
        <v>0</v>
      </c>
      <c r="AG285" s="205">
        <f>SUMIF('22'!$A$3:$A$500,'TOTAL FEED'!$J285,'22'!$P$3:$P$1000)</f>
        <v>0</v>
      </c>
      <c r="AH285" s="205">
        <f>SUMIF('23'!$A$3:$A$500,'TOTAL FEED'!$J285,'23'!$P$3:$P$1000)</f>
        <v>0</v>
      </c>
      <c r="AI285" s="205">
        <f>SUMIF('24'!$A$3:$A$500,'TOTAL FEED'!$J285,'24'!$P$3:$P$1000)</f>
        <v>0</v>
      </c>
      <c r="AJ285" s="205">
        <f>SUMIF('25'!$A$3:$A$500,'TOTAL FEED'!$J285,'25'!$P$3:$P$1000)</f>
        <v>0</v>
      </c>
      <c r="AK285" s="205">
        <f>SUMIF('26'!$A$3:$A$500,'TOTAL FEED'!$J285,'26'!$P$3:$P$1000)</f>
        <v>0</v>
      </c>
      <c r="AL285" s="205">
        <f>SUMIF('27'!$A$3:$A$500,'TOTAL FEED'!$J285,'27'!$P$3:$P$1000)</f>
        <v>0</v>
      </c>
      <c r="AM285" s="205">
        <f>SUMIF('28'!$A$3:$A$500,'TOTAL FEED'!$J285,'28'!$P$3:$P$1000)</f>
        <v>0</v>
      </c>
      <c r="AN285" s="205">
        <f>SUMIF('29'!$A$3:$A$500,'TOTAL FEED'!$J285,'29'!$P$3:$P$1000)</f>
        <v>0</v>
      </c>
      <c r="AO285" s="205">
        <f>SUMIF('30'!$A$3:$A$500,'TOTAL FEED'!$J285,'30'!$P$3:$P$1000)</f>
        <v>0</v>
      </c>
      <c r="AP285" s="205">
        <f>SUMIF('31'!$A$3:$A$500,'TOTAL FEED'!$J285,'31'!$P$3:$P$1000)</f>
        <v>0</v>
      </c>
      <c r="AQ285" s="50">
        <f t="shared" si="95"/>
        <v>0</v>
      </c>
      <c r="AS285">
        <v>8</v>
      </c>
      <c r="AT285">
        <f>SUMIF('PHAN LOAI'!$Q$5:$Q$410,K285,'PHAN LOAI'!$D$5:$D$410)</f>
        <v>0</v>
      </c>
      <c r="AU285">
        <f>SUMIF('SAN LUONG'!$AL$4:$AL$311,K285,'SAN LUONG'!$AJ$4:$AJ$311)</f>
        <v>0</v>
      </c>
      <c r="AV285">
        <f t="shared" si="92"/>
        <v>0</v>
      </c>
      <c r="AW285">
        <f>IF(COUNTIF('PHAN LOAI'!C:C, E285) &gt; 0, 1, 0)</f>
        <v>1</v>
      </c>
      <c r="AX285">
        <f>IF(COUNTIF('SAN LUONG'!D:D, E285) &gt; 0, 1, 0)</f>
        <v>1</v>
      </c>
    </row>
    <row r="286" spans="2:50" ht="15.75" x14ac:dyDescent="0.25">
      <c r="B286" s="5"/>
      <c r="C286" s="26" t="s">
        <v>406</v>
      </c>
      <c r="D286" s="26" t="s">
        <v>406</v>
      </c>
      <c r="E286" s="73">
        <v>11352887</v>
      </c>
      <c r="F286" s="27" t="s">
        <v>20</v>
      </c>
      <c r="G286" s="28">
        <v>50</v>
      </c>
      <c r="H286" s="24" t="s">
        <v>101</v>
      </c>
      <c r="I286" s="9" t="s">
        <v>374</v>
      </c>
      <c r="J286" s="15" t="str">
        <f t="shared" si="93"/>
        <v>511ANFP8750</v>
      </c>
      <c r="K286" s="15" t="str">
        <f t="shared" si="94"/>
        <v>511ANFP8711352887</v>
      </c>
      <c r="L286" s="205">
        <f>SUMIF('1'!$A$3:$A$500,'TOTAL FEED'!$J286,'1'!$P$3:$P$1000)</f>
        <v>0</v>
      </c>
      <c r="M286" s="205">
        <f>SUMIF('2'!$A$3:$A$500,'TOTAL FEED'!$J286,'2'!$P$3:$P$1000)</f>
        <v>0</v>
      </c>
      <c r="N286" s="258">
        <f>SUMIF('3'!$A$3:$A$500,'TOTAL FEED'!$J286,'3'!$P$3:$P$1000)</f>
        <v>0</v>
      </c>
      <c r="O286" s="205">
        <f>SUMIF('4'!$A$3:$A$500,'TOTAL FEED'!$J286,'4'!$P$3:$P$1000)</f>
        <v>0</v>
      </c>
      <c r="P286" s="205">
        <f>SUMIF('5'!$A$3:$A$500,'TOTAL FEED'!$J286,'5'!$P$3:$P$1000)</f>
        <v>0</v>
      </c>
      <c r="Q286" s="205">
        <f>SUMIF('6'!$A$3:$A$500,'TOTAL FEED'!$J286,'6'!$P$3:$P$1000)</f>
        <v>0</v>
      </c>
      <c r="R286" s="205">
        <f>SUMIF('7'!$A$3:$A$500,'TOTAL FEED'!$J286,'7'!$P$3:$P$1000)</f>
        <v>0</v>
      </c>
      <c r="S286" s="205">
        <f>SUMIF('8'!$A$3:$A$500,'TOTAL FEED'!$J286,'8'!$P$3:$P$1000)</f>
        <v>0</v>
      </c>
      <c r="T286" s="205">
        <f>SUMIF('9'!$A$3:$A$500,'TOTAL FEED'!$J286,'9'!$P$3:$P$1000)</f>
        <v>0</v>
      </c>
      <c r="U286" s="258">
        <f>SUMIF('10'!$A$3:$A$500,'TOTAL FEED'!$J286,'10'!$P$3:$P$1000)</f>
        <v>0</v>
      </c>
      <c r="V286" s="205">
        <f>SUMIF('11'!$A$3:$A$500,'TOTAL FEED'!$J286,'11'!$P$3:$P$1000)</f>
        <v>0</v>
      </c>
      <c r="W286" s="205">
        <f>SUMIF('12'!$A$3:$A$500,'TOTAL FEED'!$J286,'12'!$P$3:$P$1000)</f>
        <v>0</v>
      </c>
      <c r="X286" s="205">
        <f>SUMIF('13'!$A$3:$A$500,'TOTAL FEED'!$J286,'13'!$P$3:$P$1000)</f>
        <v>0</v>
      </c>
      <c r="Y286" s="272">
        <f>SUMIF('14'!$A$3:$A$500,'TOTAL FEED'!$J286,'14'!$P$3:$P$1000)</f>
        <v>0</v>
      </c>
      <c r="Z286" s="205">
        <f>SUMIF('15'!$A$3:$A$500,'TOTAL FEED'!$J286,'15'!$P$3:$P$1000)</f>
        <v>0</v>
      </c>
      <c r="AA286" s="205">
        <f>SUMIF('16'!$A$3:$A$500,'TOTAL FEED'!$J286,'16'!$P$3:$P$1000)</f>
        <v>0</v>
      </c>
      <c r="AB286" s="258">
        <f>SUMIF('17'!$A$3:$A$500,'TOTAL FEED'!$J286,'17'!$P$3:$P$1000)</f>
        <v>0</v>
      </c>
      <c r="AC286" s="205">
        <f>SUMIF('18'!$A$3:$A$500,'TOTAL FEED'!$J286,'18'!$P$3:$P$1000)</f>
        <v>0</v>
      </c>
      <c r="AD286" s="205">
        <f>SUMIF('19'!$A$3:$A$500,'TOTAL FEED'!$J286,'19'!$P$3:$P$1000)</f>
        <v>0</v>
      </c>
      <c r="AE286" s="205">
        <f>SUMIF('20'!$A$3:$A$500,'TOTAL FEED'!$J286,'20'!$P$3:$P$1000)</f>
        <v>0</v>
      </c>
      <c r="AF286" s="205">
        <f>SUMIF('21'!$A$3:$A$500,'TOTAL FEED'!$J286,'21'!$P$3:$P$1000)</f>
        <v>0</v>
      </c>
      <c r="AG286" s="205">
        <f>SUMIF('22'!$A$3:$A$500,'TOTAL FEED'!$J286,'22'!$P$3:$P$1000)</f>
        <v>0</v>
      </c>
      <c r="AH286" s="205">
        <f>SUMIF('23'!$A$3:$A$500,'TOTAL FEED'!$J286,'23'!$P$3:$P$1000)</f>
        <v>0</v>
      </c>
      <c r="AI286" s="205">
        <f>SUMIF('24'!$A$3:$A$500,'TOTAL FEED'!$J286,'24'!$P$3:$P$1000)</f>
        <v>0</v>
      </c>
      <c r="AJ286" s="205">
        <f>SUMIF('25'!$A$3:$A$500,'TOTAL FEED'!$J286,'25'!$P$3:$P$1000)</f>
        <v>0</v>
      </c>
      <c r="AK286" s="205">
        <f>SUMIF('26'!$A$3:$A$500,'TOTAL FEED'!$J286,'26'!$P$3:$P$1000)</f>
        <v>0</v>
      </c>
      <c r="AL286" s="205">
        <f>SUMIF('27'!$A$3:$A$500,'TOTAL FEED'!$J286,'27'!$P$3:$P$1000)</f>
        <v>0</v>
      </c>
      <c r="AM286" s="205">
        <f>SUMIF('28'!$A$3:$A$500,'TOTAL FEED'!$J286,'28'!$P$3:$P$1000)</f>
        <v>0</v>
      </c>
      <c r="AN286" s="205">
        <f>SUMIF('29'!$A$3:$A$500,'TOTAL FEED'!$J286,'29'!$P$3:$P$1000)</f>
        <v>0</v>
      </c>
      <c r="AO286" s="205">
        <f>SUMIF('30'!$A$3:$A$500,'TOTAL FEED'!$J286,'30'!$P$3:$P$1000)</f>
        <v>0</v>
      </c>
      <c r="AP286" s="205">
        <f>SUMIF('31'!$A$3:$A$500,'TOTAL FEED'!$J286,'31'!$P$3:$P$1000)</f>
        <v>0</v>
      </c>
      <c r="AQ286" s="50">
        <f t="shared" si="95"/>
        <v>0</v>
      </c>
      <c r="AS286">
        <v>8</v>
      </c>
      <c r="AT286">
        <f>SUMIF('PHAN LOAI'!$Q$5:$Q$410,K286,'PHAN LOAI'!$D$5:$D$410)</f>
        <v>0</v>
      </c>
      <c r="AU286">
        <f>SUMIF('SAN LUONG'!$AL$4:$AL$311,K286,'SAN LUONG'!$AJ$4:$AJ$311)</f>
        <v>0</v>
      </c>
      <c r="AV286">
        <f t="shared" ref="AV286:AV350" si="100">AT286+AU286</f>
        <v>0</v>
      </c>
      <c r="AW286">
        <f>IF(COUNTIF('PHAN LOAI'!C:C, E286) &gt; 0, 1, 0)</f>
        <v>1</v>
      </c>
      <c r="AX286">
        <f>IF(COUNTIF('SAN LUONG'!D:D, E286) &gt; 0, 1, 0)</f>
        <v>1</v>
      </c>
    </row>
    <row r="287" spans="2:50" ht="15.75" x14ac:dyDescent="0.25">
      <c r="B287" s="5"/>
      <c r="C287" s="26" t="s">
        <v>407</v>
      </c>
      <c r="D287" s="26" t="s">
        <v>407</v>
      </c>
      <c r="E287" s="73">
        <v>11352888</v>
      </c>
      <c r="F287" s="27" t="s">
        <v>20</v>
      </c>
      <c r="G287" s="28">
        <v>50</v>
      </c>
      <c r="H287" s="24" t="s">
        <v>101</v>
      </c>
      <c r="I287" s="9" t="s">
        <v>376</v>
      </c>
      <c r="J287" s="15" t="str">
        <f t="shared" ref="J287:J351" si="101">CONCATENATE(H287,I287,G287)</f>
        <v>511ANFP8850</v>
      </c>
      <c r="K287" s="15" t="str">
        <f t="shared" ref="K287:K351" si="102">CONCATENATE(C287,E287)</f>
        <v>511ANFP8811352888</v>
      </c>
      <c r="L287" s="205">
        <f>SUMIF('1'!$A$3:$A$500,'TOTAL FEED'!$J287,'1'!$P$3:$P$1000)</f>
        <v>0</v>
      </c>
      <c r="M287" s="205">
        <f>SUMIF('2'!$A$3:$A$500,'TOTAL FEED'!$J287,'2'!$P$3:$P$1000)</f>
        <v>0</v>
      </c>
      <c r="N287" s="258">
        <f>SUMIF('3'!$A$3:$A$500,'TOTAL FEED'!$J287,'3'!$P$3:$P$1000)</f>
        <v>0</v>
      </c>
      <c r="O287" s="205">
        <f>SUMIF('4'!$A$3:$A$500,'TOTAL FEED'!$J287,'4'!$P$3:$P$1000)</f>
        <v>0</v>
      </c>
      <c r="P287" s="205">
        <f>SUMIF('5'!$A$3:$A$500,'TOTAL FEED'!$J287,'5'!$P$3:$P$1000)</f>
        <v>0</v>
      </c>
      <c r="Q287" s="205">
        <f>SUMIF('6'!$A$3:$A$500,'TOTAL FEED'!$J287,'6'!$P$3:$P$1000)</f>
        <v>0</v>
      </c>
      <c r="R287" s="205">
        <f>SUMIF('7'!$A$3:$A$500,'TOTAL FEED'!$J287,'7'!$P$3:$P$1000)</f>
        <v>0</v>
      </c>
      <c r="S287" s="205">
        <f>SUMIF('8'!$A$3:$A$500,'TOTAL FEED'!$J287,'8'!$P$3:$P$1000)</f>
        <v>0</v>
      </c>
      <c r="T287" s="205">
        <f>SUMIF('9'!$A$3:$A$500,'TOTAL FEED'!$J287,'9'!$P$3:$P$1000)</f>
        <v>0</v>
      </c>
      <c r="U287" s="205">
        <f>SUMIF('10'!$A$3:$A$500,'TOTAL FEED'!$J287,'10'!$P$3:$P$1000)</f>
        <v>0</v>
      </c>
      <c r="V287" s="205">
        <f>SUMIF('11'!$A$3:$A$500,'TOTAL FEED'!$J287,'11'!$P$3:$P$1000)</f>
        <v>0</v>
      </c>
      <c r="W287" s="205">
        <f>SUMIF('12'!$A$3:$A$500,'TOTAL FEED'!$J287,'12'!$P$3:$P$1000)</f>
        <v>0</v>
      </c>
      <c r="X287" s="205">
        <f>SUMIF('13'!$A$3:$A$500,'TOTAL FEED'!$J287,'13'!$P$3:$P$1000)</f>
        <v>0</v>
      </c>
      <c r="Y287" s="272">
        <f>SUMIF('14'!$A$3:$A$500,'TOTAL FEED'!$J287,'14'!$P$3:$P$1000)</f>
        <v>0</v>
      </c>
      <c r="Z287" s="205">
        <f>SUMIF('15'!$A$3:$A$500,'TOTAL FEED'!$J287,'15'!$P$3:$P$1000)</f>
        <v>0</v>
      </c>
      <c r="AA287" s="205">
        <f>SUMIF('16'!$A$3:$A$500,'TOTAL FEED'!$J287,'16'!$P$3:$P$1000)</f>
        <v>0</v>
      </c>
      <c r="AB287" s="205">
        <f>SUMIF('17'!$A$3:$A$500,'TOTAL FEED'!$J287,'17'!$P$3:$P$1000)</f>
        <v>0</v>
      </c>
      <c r="AC287" s="205">
        <f>SUMIF('18'!$A$3:$A$500,'TOTAL FEED'!$J287,'18'!$P$3:$P$1000)</f>
        <v>0</v>
      </c>
      <c r="AD287" s="205">
        <f>SUMIF('19'!$A$3:$A$500,'TOTAL FEED'!$J287,'19'!$P$3:$P$1000)</f>
        <v>0</v>
      </c>
      <c r="AE287" s="205">
        <f>SUMIF('20'!$A$3:$A$500,'TOTAL FEED'!$J287,'20'!$P$3:$P$1000)</f>
        <v>0</v>
      </c>
      <c r="AF287" s="205">
        <f>SUMIF('21'!$A$3:$A$500,'TOTAL FEED'!$J287,'21'!$P$3:$P$1000)</f>
        <v>0</v>
      </c>
      <c r="AG287" s="205">
        <f>SUMIF('22'!$A$3:$A$500,'TOTAL FEED'!$J287,'22'!$P$3:$P$1000)</f>
        <v>0</v>
      </c>
      <c r="AH287" s="205">
        <f>SUMIF('23'!$A$3:$A$500,'TOTAL FEED'!$J287,'23'!$P$3:$P$1000)</f>
        <v>0</v>
      </c>
      <c r="AI287" s="205">
        <f>SUMIF('24'!$A$3:$A$500,'TOTAL FEED'!$J287,'24'!$P$3:$P$1000)</f>
        <v>0</v>
      </c>
      <c r="AJ287" s="205">
        <f>SUMIF('25'!$A$3:$A$500,'TOTAL FEED'!$J287,'25'!$P$3:$P$1000)</f>
        <v>0</v>
      </c>
      <c r="AK287" s="205">
        <f>SUMIF('26'!$A$3:$A$500,'TOTAL FEED'!$J287,'26'!$P$3:$P$1000)</f>
        <v>0</v>
      </c>
      <c r="AL287" s="205">
        <f>SUMIF('27'!$A$3:$A$500,'TOTAL FEED'!$J287,'27'!$P$3:$P$1000)</f>
        <v>0</v>
      </c>
      <c r="AM287" s="205">
        <f>SUMIF('28'!$A$3:$A$500,'TOTAL FEED'!$J287,'28'!$P$3:$P$1000)</f>
        <v>0</v>
      </c>
      <c r="AN287" s="205">
        <f>SUMIF('29'!$A$3:$A$500,'TOTAL FEED'!$J287,'29'!$P$3:$P$1000)</f>
        <v>0</v>
      </c>
      <c r="AO287" s="205">
        <f>SUMIF('30'!$A$3:$A$500,'TOTAL FEED'!$J287,'30'!$P$3:$P$1000)</f>
        <v>0</v>
      </c>
      <c r="AP287" s="205">
        <f>SUMIF('31'!$A$3:$A$500,'TOTAL FEED'!$J287,'31'!$P$3:$P$1000)</f>
        <v>0</v>
      </c>
      <c r="AQ287" s="50">
        <f t="shared" si="95"/>
        <v>0</v>
      </c>
      <c r="AS287">
        <v>8</v>
      </c>
      <c r="AT287">
        <f>SUMIF('PHAN LOAI'!$Q$5:$Q$410,K287,'PHAN LOAI'!$D$5:$D$410)</f>
        <v>0</v>
      </c>
      <c r="AU287">
        <f>SUMIF('SAN LUONG'!$AL$4:$AL$311,K287,'SAN LUONG'!$AJ$4:$AJ$311)</f>
        <v>0</v>
      </c>
      <c r="AV287">
        <f t="shared" si="100"/>
        <v>0</v>
      </c>
      <c r="AW287">
        <f>IF(COUNTIF('PHAN LOAI'!C:C, E287) &gt; 0, 1, 0)</f>
        <v>1</v>
      </c>
      <c r="AX287">
        <f>IF(COUNTIF('SAN LUONG'!D:D, E287) &gt; 0, 1, 0)</f>
        <v>1</v>
      </c>
    </row>
    <row r="288" spans="2:50" ht="15.75" x14ac:dyDescent="0.25">
      <c r="B288" s="5"/>
      <c r="C288" s="26" t="s">
        <v>408</v>
      </c>
      <c r="D288" s="26" t="s">
        <v>408</v>
      </c>
      <c r="E288" s="73">
        <v>11352889</v>
      </c>
      <c r="F288" s="27" t="s">
        <v>20</v>
      </c>
      <c r="G288" s="28">
        <v>50</v>
      </c>
      <c r="H288" s="24" t="s">
        <v>101</v>
      </c>
      <c r="I288" s="9" t="s">
        <v>378</v>
      </c>
      <c r="J288" s="15" t="str">
        <f t="shared" si="101"/>
        <v>511ANFP8950</v>
      </c>
      <c r="K288" s="15" t="str">
        <f t="shared" si="102"/>
        <v>511ANFP8911352889</v>
      </c>
      <c r="L288" s="205">
        <f>SUMIF('1'!$A$3:$A$500,'TOTAL FEED'!$J288,'1'!$P$3:$P$1000)</f>
        <v>0</v>
      </c>
      <c r="M288" s="205">
        <f>SUMIF('2'!$A$3:$A$500,'TOTAL FEED'!$J288,'2'!$P$3:$P$1000)</f>
        <v>0</v>
      </c>
      <c r="N288" s="258">
        <f>SUMIF('3'!$A$3:$A$500,'TOTAL FEED'!$J288,'3'!$P$3:$P$1000)</f>
        <v>0</v>
      </c>
      <c r="O288" s="205">
        <f>SUMIF('4'!$A$3:$A$500,'TOTAL FEED'!$J288,'4'!$P$3:$P$1000)</f>
        <v>0</v>
      </c>
      <c r="P288" s="205">
        <f>SUMIF('5'!$A$3:$A$500,'TOTAL FEED'!$J288,'5'!$P$3:$P$1000)</f>
        <v>0</v>
      </c>
      <c r="Q288" s="205">
        <f>SUMIF('6'!$A$3:$A$500,'TOTAL FEED'!$J288,'6'!$P$3:$P$1000)</f>
        <v>0</v>
      </c>
      <c r="R288" s="205">
        <f>SUMIF('7'!$A$3:$A$500,'TOTAL FEED'!$J288,'7'!$P$3:$P$1000)</f>
        <v>0</v>
      </c>
      <c r="S288" s="205">
        <f>SUMIF('8'!$A$3:$A$500,'TOTAL FEED'!$J288,'8'!$P$3:$P$1000)</f>
        <v>0</v>
      </c>
      <c r="T288" s="205">
        <f>SUMIF('9'!$A$3:$A$500,'TOTAL FEED'!$J288,'9'!$P$3:$P$1000)</f>
        <v>0</v>
      </c>
      <c r="U288" s="205">
        <f>SUMIF('10'!$A$3:$A$500,'TOTAL FEED'!$J288,'10'!$P$3:$P$1000)</f>
        <v>0</v>
      </c>
      <c r="V288" s="205">
        <f>SUMIF('11'!$A$3:$A$500,'TOTAL FEED'!$J288,'11'!$P$3:$P$1000)</f>
        <v>0</v>
      </c>
      <c r="W288" s="205">
        <f>SUMIF('12'!$A$3:$A$500,'TOTAL FEED'!$J288,'12'!$P$3:$P$1000)</f>
        <v>0</v>
      </c>
      <c r="X288" s="205">
        <f>SUMIF('13'!$A$3:$A$500,'TOTAL FEED'!$J288,'13'!$P$3:$P$1000)</f>
        <v>0</v>
      </c>
      <c r="Y288" s="272">
        <f>SUMIF('14'!$A$3:$A$500,'TOTAL FEED'!$J288,'14'!$P$3:$P$1000)</f>
        <v>0</v>
      </c>
      <c r="Z288" s="205">
        <f>SUMIF('15'!$A$3:$A$500,'TOTAL FEED'!$J288,'15'!$P$3:$P$1000)</f>
        <v>0</v>
      </c>
      <c r="AA288" s="205">
        <f>SUMIF('16'!$A$3:$A$500,'TOTAL FEED'!$J288,'16'!$P$3:$P$1000)</f>
        <v>0</v>
      </c>
      <c r="AB288" s="205">
        <f>SUMIF('17'!$A$3:$A$500,'TOTAL FEED'!$J288,'17'!$P$3:$P$1000)</f>
        <v>0</v>
      </c>
      <c r="AC288" s="205">
        <f>SUMIF('18'!$A$3:$A$500,'TOTAL FEED'!$J288,'18'!$P$3:$P$1000)</f>
        <v>0</v>
      </c>
      <c r="AD288" s="205">
        <f>SUMIF('19'!$A$3:$A$500,'TOTAL FEED'!$J288,'19'!$P$3:$P$1000)</f>
        <v>0</v>
      </c>
      <c r="AE288" s="205">
        <f>SUMIF('20'!$A$3:$A$500,'TOTAL FEED'!$J288,'20'!$P$3:$P$1000)</f>
        <v>0</v>
      </c>
      <c r="AF288" s="205">
        <f>SUMIF('21'!$A$3:$A$500,'TOTAL FEED'!$J288,'21'!$P$3:$P$1000)</f>
        <v>0</v>
      </c>
      <c r="AG288" s="205">
        <f>SUMIF('22'!$A$3:$A$500,'TOTAL FEED'!$J288,'22'!$P$3:$P$1000)</f>
        <v>0</v>
      </c>
      <c r="AH288" s="205">
        <f>SUMIF('23'!$A$3:$A$500,'TOTAL FEED'!$J288,'23'!$P$3:$P$1000)</f>
        <v>0</v>
      </c>
      <c r="AI288" s="205">
        <f>SUMIF('24'!$A$3:$A$500,'TOTAL FEED'!$J288,'24'!$P$3:$P$1000)</f>
        <v>0</v>
      </c>
      <c r="AJ288" s="205">
        <f>SUMIF('25'!$A$3:$A$500,'TOTAL FEED'!$J288,'25'!$P$3:$P$1000)</f>
        <v>0</v>
      </c>
      <c r="AK288" s="205">
        <f>SUMIF('26'!$A$3:$A$500,'TOTAL FEED'!$J288,'26'!$P$3:$P$1000)</f>
        <v>0</v>
      </c>
      <c r="AL288" s="205">
        <f>SUMIF('27'!$A$3:$A$500,'TOTAL FEED'!$J288,'27'!$P$3:$P$1000)</f>
        <v>0</v>
      </c>
      <c r="AM288" s="205">
        <f>SUMIF('28'!$A$3:$A$500,'TOTAL FEED'!$J288,'28'!$P$3:$P$1000)</f>
        <v>0</v>
      </c>
      <c r="AN288" s="205">
        <f>SUMIF('29'!$A$3:$A$500,'TOTAL FEED'!$J288,'29'!$P$3:$P$1000)</f>
        <v>0</v>
      </c>
      <c r="AO288" s="205">
        <f>SUMIF('30'!$A$3:$A$500,'TOTAL FEED'!$J288,'30'!$P$3:$P$1000)</f>
        <v>0</v>
      </c>
      <c r="AP288" s="205">
        <f>SUMIF('31'!$A$3:$A$500,'TOTAL FEED'!$J288,'31'!$P$3:$P$1000)</f>
        <v>0</v>
      </c>
      <c r="AQ288" s="50">
        <f t="shared" si="95"/>
        <v>0</v>
      </c>
      <c r="AS288">
        <v>8</v>
      </c>
      <c r="AT288">
        <f>SUMIF('PHAN LOAI'!$Q$5:$Q$410,K288,'PHAN LOAI'!$D$5:$D$410)</f>
        <v>0</v>
      </c>
      <c r="AU288">
        <f>SUMIF('SAN LUONG'!$AL$4:$AL$311,K288,'SAN LUONG'!$AJ$4:$AJ$311)</f>
        <v>0</v>
      </c>
      <c r="AV288">
        <f t="shared" si="100"/>
        <v>0</v>
      </c>
      <c r="AW288">
        <f>IF(COUNTIF('PHAN LOAI'!C:C, E288) &gt; 0, 1, 0)</f>
        <v>1</v>
      </c>
      <c r="AX288">
        <f>IF(COUNTIF('SAN LUONG'!D:D, E288) &gt; 0, 1, 0)</f>
        <v>1</v>
      </c>
    </row>
    <row r="289" spans="2:50" ht="15.75" x14ac:dyDescent="0.25">
      <c r="B289" s="5"/>
      <c r="C289" s="26" t="s">
        <v>409</v>
      </c>
      <c r="D289" s="26" t="s">
        <v>409</v>
      </c>
      <c r="E289" s="73">
        <v>11352891</v>
      </c>
      <c r="F289" s="27" t="s">
        <v>20</v>
      </c>
      <c r="G289" s="28">
        <v>50</v>
      </c>
      <c r="H289" s="24" t="s">
        <v>101</v>
      </c>
      <c r="I289" s="9" t="s">
        <v>380</v>
      </c>
      <c r="J289" s="15" t="str">
        <f t="shared" si="101"/>
        <v>511ANFP9150</v>
      </c>
      <c r="K289" s="15" t="str">
        <f t="shared" si="102"/>
        <v>511ANFP9111352891</v>
      </c>
      <c r="L289" s="205">
        <f>SUMIF('1'!$A$3:$A$500,'TOTAL FEED'!$J289,'1'!$P$3:$P$1000)</f>
        <v>0</v>
      </c>
      <c r="M289" s="205">
        <f>SUMIF('2'!$A$3:$A$500,'TOTAL FEED'!$J289,'2'!$P$3:$P$1000)</f>
        <v>0</v>
      </c>
      <c r="N289" s="258">
        <f>SUMIF('3'!$A$3:$A$500,'TOTAL FEED'!$J289,'3'!$P$3:$P$1000)</f>
        <v>0</v>
      </c>
      <c r="O289" s="205">
        <f>SUMIF('4'!$A$3:$A$500,'TOTAL FEED'!$J289,'4'!$P$3:$P$1000)</f>
        <v>0</v>
      </c>
      <c r="P289" s="205">
        <f>SUMIF('5'!$A$3:$A$500,'TOTAL FEED'!$J289,'5'!$P$3:$P$1000)</f>
        <v>0</v>
      </c>
      <c r="Q289" s="205">
        <f>SUMIF('6'!$A$3:$A$500,'TOTAL FEED'!$J289,'6'!$P$3:$P$1000)</f>
        <v>0</v>
      </c>
      <c r="R289" s="205">
        <f>SUMIF('7'!$A$3:$A$500,'TOTAL FEED'!$J289,'7'!$P$3:$P$1000)</f>
        <v>0</v>
      </c>
      <c r="S289" s="205">
        <f>SUMIF('8'!$A$3:$A$500,'TOTAL FEED'!$J289,'8'!$P$3:$P$1000)</f>
        <v>0</v>
      </c>
      <c r="T289" s="205">
        <f>SUMIF('9'!$A$3:$A$500,'TOTAL FEED'!$J289,'9'!$P$3:$P$1000)</f>
        <v>0</v>
      </c>
      <c r="U289" s="205">
        <f>SUMIF('10'!$A$3:$A$500,'TOTAL FEED'!$J289,'10'!$P$3:$P$1000)</f>
        <v>0</v>
      </c>
      <c r="V289" s="205">
        <f>SUMIF('11'!$A$3:$A$500,'TOTAL FEED'!$J289,'11'!$P$3:$P$1000)</f>
        <v>0</v>
      </c>
      <c r="W289" s="205">
        <f>SUMIF('12'!$A$3:$A$500,'TOTAL FEED'!$J289,'12'!$P$3:$P$1000)</f>
        <v>0</v>
      </c>
      <c r="X289" s="205">
        <f>SUMIF('13'!$A$3:$A$500,'TOTAL FEED'!$J289,'13'!$P$3:$P$1000)</f>
        <v>0</v>
      </c>
      <c r="Y289" s="272">
        <f>SUMIF('14'!$A$3:$A$500,'TOTAL FEED'!$J289,'14'!$P$3:$P$1000)</f>
        <v>0</v>
      </c>
      <c r="Z289" s="205">
        <f>SUMIF('15'!$A$3:$A$500,'TOTAL FEED'!$J289,'15'!$P$3:$P$1000)</f>
        <v>0</v>
      </c>
      <c r="AA289" s="205">
        <f>SUMIF('16'!$A$3:$A$500,'TOTAL FEED'!$J289,'16'!$P$3:$P$1000)</f>
        <v>0</v>
      </c>
      <c r="AB289" s="205">
        <f>SUMIF('17'!$A$3:$A$500,'TOTAL FEED'!$J289,'17'!$P$3:$P$1000)</f>
        <v>0</v>
      </c>
      <c r="AC289" s="205">
        <f>SUMIF('18'!$A$3:$A$500,'TOTAL FEED'!$J289,'18'!$P$3:$P$1000)</f>
        <v>0</v>
      </c>
      <c r="AD289" s="205">
        <f>SUMIF('19'!$A$3:$A$500,'TOTAL FEED'!$J289,'19'!$P$3:$P$1000)</f>
        <v>0</v>
      </c>
      <c r="AE289" s="205">
        <f>SUMIF('20'!$A$3:$A$500,'TOTAL FEED'!$J289,'20'!$P$3:$P$1000)</f>
        <v>0</v>
      </c>
      <c r="AF289" s="205">
        <f>SUMIF('21'!$A$3:$A$500,'TOTAL FEED'!$J289,'21'!$P$3:$P$1000)</f>
        <v>0</v>
      </c>
      <c r="AG289" s="205">
        <f>SUMIF('22'!$A$3:$A$500,'TOTAL FEED'!$J289,'22'!$P$3:$P$1000)</f>
        <v>0</v>
      </c>
      <c r="AH289" s="205">
        <f>SUMIF('23'!$A$3:$A$500,'TOTAL FEED'!$J289,'23'!$P$3:$P$1000)</f>
        <v>0</v>
      </c>
      <c r="AI289" s="205">
        <f>SUMIF('24'!$A$3:$A$500,'TOTAL FEED'!$J289,'24'!$P$3:$P$1000)</f>
        <v>0</v>
      </c>
      <c r="AJ289" s="205">
        <f>SUMIF('25'!$A$3:$A$500,'TOTAL FEED'!$J289,'25'!$P$3:$P$1000)</f>
        <v>0</v>
      </c>
      <c r="AK289" s="205">
        <f>SUMIF('26'!$A$3:$A$500,'TOTAL FEED'!$J289,'26'!$P$3:$P$1000)</f>
        <v>0</v>
      </c>
      <c r="AL289" s="205">
        <f>SUMIF('27'!$A$3:$A$500,'TOTAL FEED'!$J289,'27'!$P$3:$P$1000)</f>
        <v>0</v>
      </c>
      <c r="AM289" s="205">
        <f>SUMIF('28'!$A$3:$A$500,'TOTAL FEED'!$J289,'28'!$P$3:$P$1000)</f>
        <v>0</v>
      </c>
      <c r="AN289" s="205">
        <f>SUMIF('29'!$A$3:$A$500,'TOTAL FEED'!$J289,'29'!$P$3:$P$1000)</f>
        <v>0</v>
      </c>
      <c r="AO289" s="205">
        <f>SUMIF('30'!$A$3:$A$500,'TOTAL FEED'!$J289,'30'!$P$3:$P$1000)</f>
        <v>0</v>
      </c>
      <c r="AP289" s="205">
        <f>SUMIF('31'!$A$3:$A$500,'TOTAL FEED'!$J289,'31'!$P$3:$P$1000)</f>
        <v>0</v>
      </c>
      <c r="AQ289" s="50">
        <f t="shared" si="95"/>
        <v>0</v>
      </c>
      <c r="AS289">
        <v>8</v>
      </c>
      <c r="AT289">
        <f>SUMIF('PHAN LOAI'!$Q$5:$Q$410,K289,'PHAN LOAI'!$D$5:$D$410)</f>
        <v>0</v>
      </c>
      <c r="AU289">
        <f>SUMIF('SAN LUONG'!$AL$4:$AL$311,K289,'SAN LUONG'!$AJ$4:$AJ$311)</f>
        <v>0</v>
      </c>
      <c r="AV289">
        <f t="shared" si="100"/>
        <v>0</v>
      </c>
      <c r="AW289">
        <f>IF(COUNTIF('PHAN LOAI'!C:C, E289) &gt; 0, 1, 0)</f>
        <v>1</v>
      </c>
      <c r="AX289">
        <f>IF(COUNTIF('SAN LUONG'!D:D, E289) &gt; 0, 1, 0)</f>
        <v>1</v>
      </c>
    </row>
    <row r="290" spans="2:50" ht="15.75" x14ac:dyDescent="0.25">
      <c r="B290" s="5"/>
      <c r="C290" s="26" t="s">
        <v>410</v>
      </c>
      <c r="D290" s="26" t="s">
        <v>410</v>
      </c>
      <c r="E290" s="73">
        <v>11352892</v>
      </c>
      <c r="F290" s="27" t="s">
        <v>20</v>
      </c>
      <c r="G290" s="28">
        <v>50</v>
      </c>
      <c r="H290" s="200" t="s">
        <v>101</v>
      </c>
      <c r="I290" s="9" t="s">
        <v>382</v>
      </c>
      <c r="J290" s="15" t="str">
        <f t="shared" si="101"/>
        <v>511ANFP9250</v>
      </c>
      <c r="K290" s="15" t="str">
        <f t="shared" si="102"/>
        <v>511ANFP9211352892</v>
      </c>
      <c r="L290" s="205">
        <f>SUMIF('1'!$A$3:$A$500,'TOTAL FEED'!$J290,'1'!$P$3:$P$1000)</f>
        <v>0</v>
      </c>
      <c r="M290" s="205">
        <f>SUMIF('2'!$A$3:$A$500,'TOTAL FEED'!$J290,'2'!$P$3:$P$1000)</f>
        <v>0</v>
      </c>
      <c r="N290" s="258">
        <f>SUMIF('3'!$A$3:$A$500,'TOTAL FEED'!$J290,'3'!$P$3:$P$1000)</f>
        <v>0</v>
      </c>
      <c r="O290" s="205">
        <f>SUMIF('4'!$A$3:$A$500,'TOTAL FEED'!$J290,'4'!$P$3:$P$1000)</f>
        <v>0</v>
      </c>
      <c r="P290" s="205">
        <f>SUMIF('5'!$A$3:$A$500,'TOTAL FEED'!$J290,'5'!$P$3:$P$1000)</f>
        <v>0</v>
      </c>
      <c r="Q290" s="205">
        <f>SUMIF('6'!$A$3:$A$500,'TOTAL FEED'!$J290,'6'!$P$3:$P$1000)</f>
        <v>31100</v>
      </c>
      <c r="R290" s="205">
        <f>SUMIF('7'!$A$3:$A$500,'TOTAL FEED'!$J290,'7'!$P$3:$P$1000)</f>
        <v>0</v>
      </c>
      <c r="S290" s="205">
        <f>SUMIF('8'!$A$3:$A$500,'TOTAL FEED'!$J290,'8'!$P$3:$P$1000)</f>
        <v>0</v>
      </c>
      <c r="T290" s="205">
        <f>SUMIF('9'!$A$3:$A$500,'TOTAL FEED'!$J290,'9'!$P$3:$P$1000)</f>
        <v>0</v>
      </c>
      <c r="U290" s="205">
        <f>SUMIF('10'!$A$3:$A$500,'TOTAL FEED'!$J290,'10'!$P$3:$P$1000)</f>
        <v>46900</v>
      </c>
      <c r="V290" s="205">
        <f>SUMIF('11'!$A$3:$A$500,'TOTAL FEED'!$J290,'11'!$P$3:$P$1000)</f>
        <v>0</v>
      </c>
      <c r="W290" s="205">
        <f>SUMIF('12'!$A$3:$A$500,'TOTAL FEED'!$J290,'12'!$P$3:$P$1000)</f>
        <v>0</v>
      </c>
      <c r="X290" s="205">
        <f>SUMIF('13'!$A$3:$A$500,'TOTAL FEED'!$J290,'13'!$P$3:$P$1000)</f>
        <v>0</v>
      </c>
      <c r="Y290" s="272">
        <f>SUMIF('14'!$A$3:$A$500,'TOTAL FEED'!$J290,'14'!$P$3:$P$1000)</f>
        <v>45900</v>
      </c>
      <c r="Z290" s="205">
        <f>SUMIF('15'!$A$3:$A$500,'TOTAL FEED'!$J290,'15'!$P$3:$P$1000)</f>
        <v>1700</v>
      </c>
      <c r="AA290" s="205">
        <f>SUMIF('16'!$A$3:$A$500,'TOTAL FEED'!$J290,'16'!$P$3:$P$1000)</f>
        <v>0</v>
      </c>
      <c r="AB290" s="205">
        <f>SUMIF('17'!$A$3:$A$500,'TOTAL FEED'!$J290,'17'!$P$3:$P$1000)</f>
        <v>0</v>
      </c>
      <c r="AC290" s="205">
        <f>SUMIF('18'!$A$3:$A$500,'TOTAL FEED'!$J290,'18'!$P$3:$P$1000)</f>
        <v>0</v>
      </c>
      <c r="AD290" s="205">
        <f>SUMIF('19'!$A$3:$A$500,'TOTAL FEED'!$J290,'19'!$P$3:$P$1000)</f>
        <v>0</v>
      </c>
      <c r="AE290" s="205">
        <f>SUMIF('20'!$A$3:$A$500,'TOTAL FEED'!$J290,'20'!$P$3:$P$1000)</f>
        <v>0</v>
      </c>
      <c r="AF290" s="205">
        <f>SUMIF('21'!$A$3:$A$500,'TOTAL FEED'!$J290,'21'!$P$3:$P$1000)</f>
        <v>0</v>
      </c>
      <c r="AG290" s="205">
        <f>SUMIF('22'!$A$3:$A$500,'TOTAL FEED'!$J290,'22'!$P$3:$P$1000)</f>
        <v>0</v>
      </c>
      <c r="AH290" s="205">
        <f>SUMIF('23'!$A$3:$A$500,'TOTAL FEED'!$J290,'23'!$P$3:$P$1000)</f>
        <v>0</v>
      </c>
      <c r="AI290" s="205">
        <f>SUMIF('24'!$A$3:$A$500,'TOTAL FEED'!$J290,'24'!$P$3:$P$1000)</f>
        <v>0</v>
      </c>
      <c r="AJ290" s="205">
        <f>SUMIF('25'!$A$3:$A$500,'TOTAL FEED'!$J290,'25'!$P$3:$P$1000)</f>
        <v>0</v>
      </c>
      <c r="AK290" s="205">
        <f>SUMIF('26'!$A$3:$A$500,'TOTAL FEED'!$J290,'26'!$P$3:$P$1000)</f>
        <v>0</v>
      </c>
      <c r="AL290" s="205">
        <f>SUMIF('27'!$A$3:$A$500,'TOTAL FEED'!$J290,'27'!$P$3:$P$1000)</f>
        <v>0</v>
      </c>
      <c r="AM290" s="205">
        <f>SUMIF('28'!$A$3:$A$500,'TOTAL FEED'!$J290,'28'!$P$3:$P$1000)</f>
        <v>0</v>
      </c>
      <c r="AN290" s="205">
        <f>SUMIF('29'!$A$3:$A$500,'TOTAL FEED'!$J290,'29'!$P$3:$P$1000)</f>
        <v>0</v>
      </c>
      <c r="AO290" s="205">
        <f>SUMIF('30'!$A$3:$A$500,'TOTAL FEED'!$J290,'30'!$P$3:$P$1000)</f>
        <v>0</v>
      </c>
      <c r="AP290" s="205">
        <f>SUMIF('31'!$A$3:$A$500,'TOTAL FEED'!$J290,'31'!$P$3:$P$1000)</f>
        <v>0</v>
      </c>
      <c r="AQ290" s="50">
        <f t="shared" si="95"/>
        <v>125600</v>
      </c>
      <c r="AR290">
        <v>2</v>
      </c>
      <c r="AS290">
        <v>8</v>
      </c>
      <c r="AT290">
        <f>SUMIF('PHAN LOAI'!$Q$5:$Q$410,K290,'PHAN LOAI'!$D$5:$D$410)</f>
        <v>125600</v>
      </c>
      <c r="AU290">
        <f>SUMIF('SAN LUONG'!$AL$4:$AL$311,K290,'SAN LUONG'!$AJ$4:$AJ$311)</f>
        <v>125600</v>
      </c>
      <c r="AV290">
        <f t="shared" si="100"/>
        <v>251200</v>
      </c>
      <c r="AW290">
        <f>IF(COUNTIF('PHAN LOAI'!C:C, E290) &gt; 0, 1, 0)</f>
        <v>1</v>
      </c>
      <c r="AX290">
        <f>IF(COUNTIF('SAN LUONG'!D:D, E290) &gt; 0, 1, 0)</f>
        <v>1</v>
      </c>
    </row>
    <row r="291" spans="2:50" ht="15.75" x14ac:dyDescent="0.25">
      <c r="B291" s="5"/>
      <c r="C291" s="26" t="s">
        <v>411</v>
      </c>
      <c r="D291" s="26" t="s">
        <v>411</v>
      </c>
      <c r="E291" s="73">
        <v>113591</v>
      </c>
      <c r="F291" s="27" t="s">
        <v>20</v>
      </c>
      <c r="G291" s="198">
        <v>50</v>
      </c>
      <c r="H291" s="201" t="s">
        <v>411</v>
      </c>
      <c r="I291" s="199"/>
      <c r="J291" s="15" t="str">
        <f t="shared" si="101"/>
        <v>511ANFTL350</v>
      </c>
      <c r="K291" s="15" t="str">
        <f t="shared" si="102"/>
        <v>511ANFTL3113591</v>
      </c>
      <c r="L291" s="205">
        <f>SUMIF('1'!$A$3:$A$500,'TOTAL FEED'!$J291,'1'!$P$3:$P$1000)</f>
        <v>0</v>
      </c>
      <c r="M291" s="205">
        <f>SUMIF('2'!$A$3:$A$500,'TOTAL FEED'!$J291,'2'!$P$3:$P$1000)</f>
        <v>0</v>
      </c>
      <c r="N291" s="258">
        <f>SUMIF('3'!$A$3:$A$500,'TOTAL FEED'!$J291,'3'!$P$3:$P$1000)</f>
        <v>0</v>
      </c>
      <c r="O291" s="205">
        <f>SUMIF('4'!$A$3:$A$500,'TOTAL FEED'!$J291,'4'!$P$3:$P$1000)</f>
        <v>0</v>
      </c>
      <c r="P291" s="205">
        <f>SUMIF('5'!$A$3:$A$500,'TOTAL FEED'!$J291,'5'!$P$3:$P$1000)</f>
        <v>0</v>
      </c>
      <c r="Q291" s="205">
        <f>SUMIF('6'!$A$3:$A$500,'TOTAL FEED'!$J291,'6'!$P$3:$P$1000)</f>
        <v>0</v>
      </c>
      <c r="R291" s="205">
        <f>SUMIF('7'!$A$3:$A$500,'TOTAL FEED'!$J291,'7'!$P$3:$P$1000)</f>
        <v>0</v>
      </c>
      <c r="S291" s="205">
        <f>SUMIF('8'!$A$3:$A$500,'TOTAL FEED'!$J291,'8'!$P$3:$P$1000)</f>
        <v>0</v>
      </c>
      <c r="T291" s="205">
        <f>SUMIF('9'!$A$3:$A$500,'TOTAL FEED'!$J291,'9'!$P$3:$P$1000)</f>
        <v>0</v>
      </c>
      <c r="U291" s="205">
        <f>SUMIF('10'!$A$3:$A$500,'TOTAL FEED'!$J291,'10'!$P$3:$P$1000)</f>
        <v>0</v>
      </c>
      <c r="V291" s="205">
        <f>SUMIF('11'!$A$3:$A$500,'TOTAL FEED'!$J291,'11'!$P$3:$P$1000)</f>
        <v>0</v>
      </c>
      <c r="W291" s="205">
        <f>SUMIF('12'!$A$3:$A$500,'TOTAL FEED'!$J291,'12'!$P$3:$P$1000)</f>
        <v>0</v>
      </c>
      <c r="X291" s="205">
        <f>SUMIF('13'!$A$3:$A$500,'TOTAL FEED'!$J291,'13'!$P$3:$P$1000)</f>
        <v>0</v>
      </c>
      <c r="Y291" s="272">
        <f>SUMIF('14'!$A$3:$A$500,'TOTAL FEED'!$J291,'14'!$P$3:$P$1000)</f>
        <v>0</v>
      </c>
      <c r="Z291" s="205">
        <f>SUMIF('15'!$A$3:$A$500,'TOTAL FEED'!$J291,'15'!$P$3:$P$1000)</f>
        <v>0</v>
      </c>
      <c r="AA291" s="205">
        <f>SUMIF('16'!$A$3:$A$500,'TOTAL FEED'!$J291,'16'!$P$3:$P$1000)</f>
        <v>0</v>
      </c>
      <c r="AB291" s="205">
        <f>SUMIF('17'!$A$3:$A$500,'TOTAL FEED'!$J291,'17'!$P$3:$P$1000)</f>
        <v>0</v>
      </c>
      <c r="AC291" s="205">
        <f>SUMIF('18'!$A$3:$A$500,'TOTAL FEED'!$J291,'18'!$P$3:$P$1000)</f>
        <v>0</v>
      </c>
      <c r="AD291" s="205">
        <f>SUMIF('19'!$A$3:$A$500,'TOTAL FEED'!$J291,'19'!$P$3:$P$1000)</f>
        <v>0</v>
      </c>
      <c r="AE291" s="205">
        <f>SUMIF('20'!$A$3:$A$500,'TOTAL FEED'!$J291,'20'!$P$3:$P$1000)</f>
        <v>0</v>
      </c>
      <c r="AF291" s="205">
        <f>SUMIF('21'!$A$3:$A$500,'TOTAL FEED'!$J291,'21'!$P$3:$P$1000)</f>
        <v>0</v>
      </c>
      <c r="AG291" s="205">
        <f>SUMIF('22'!$A$3:$A$500,'TOTAL FEED'!$J291,'22'!$P$3:$P$1000)</f>
        <v>0</v>
      </c>
      <c r="AH291" s="205">
        <f>SUMIF('23'!$A$3:$A$500,'TOTAL FEED'!$J291,'23'!$P$3:$P$1000)</f>
        <v>0</v>
      </c>
      <c r="AI291" s="205">
        <f>SUMIF('24'!$A$3:$A$500,'TOTAL FEED'!$J291,'24'!$P$3:$P$1000)</f>
        <v>0</v>
      </c>
      <c r="AJ291" s="205">
        <f>SUMIF('25'!$A$3:$A$500,'TOTAL FEED'!$J291,'25'!$P$3:$P$1000)</f>
        <v>0</v>
      </c>
      <c r="AK291" s="205">
        <f>SUMIF('26'!$A$3:$A$500,'TOTAL FEED'!$J291,'26'!$P$3:$P$1000)</f>
        <v>0</v>
      </c>
      <c r="AL291" s="205">
        <f>SUMIF('27'!$A$3:$A$500,'TOTAL FEED'!$J291,'27'!$P$3:$P$1000)</f>
        <v>0</v>
      </c>
      <c r="AM291" s="205">
        <f>SUMIF('28'!$A$3:$A$500,'TOTAL FEED'!$J291,'28'!$P$3:$P$1000)</f>
        <v>0</v>
      </c>
      <c r="AN291" s="205">
        <f>SUMIF('29'!$A$3:$A$500,'TOTAL FEED'!$J291,'29'!$P$3:$P$1000)</f>
        <v>0</v>
      </c>
      <c r="AO291" s="205">
        <f>SUMIF('30'!$A$3:$A$500,'TOTAL FEED'!$J291,'30'!$P$3:$P$1000)</f>
        <v>0</v>
      </c>
      <c r="AP291" s="205">
        <f>SUMIF('31'!$A$3:$A$500,'TOTAL FEED'!$J291,'31'!$P$3:$P$1000)</f>
        <v>0</v>
      </c>
      <c r="AQ291" s="50">
        <f t="shared" si="95"/>
        <v>0</v>
      </c>
      <c r="AS291">
        <v>8</v>
      </c>
      <c r="AT291">
        <f>SUMIF('PHAN LOAI'!$Q$5:$Q$410,K291,'PHAN LOAI'!$D$5:$D$410)</f>
        <v>0</v>
      </c>
      <c r="AU291">
        <f>SUMIF('SAN LUONG'!$AL$4:$AL$311,K291,'SAN LUONG'!$AJ$4:$AJ$311)</f>
        <v>0</v>
      </c>
      <c r="AV291">
        <f t="shared" si="100"/>
        <v>0</v>
      </c>
      <c r="AW291">
        <f>IF(COUNTIF('PHAN LOAI'!C:C, E291) &gt; 0, 1, 0)</f>
        <v>1</v>
      </c>
      <c r="AX291">
        <f>IF(COUNTIF('SAN LUONG'!D:D, E291) &gt; 0, 1, 0)</f>
        <v>1</v>
      </c>
    </row>
    <row r="292" spans="2:50" ht="15.75" x14ac:dyDescent="0.25">
      <c r="B292" s="5"/>
      <c r="C292" s="26" t="s">
        <v>411</v>
      </c>
      <c r="D292" s="26" t="s">
        <v>411</v>
      </c>
      <c r="E292" s="73">
        <v>11359812</v>
      </c>
      <c r="F292" s="27" t="s">
        <v>20</v>
      </c>
      <c r="G292" s="198">
        <v>50</v>
      </c>
      <c r="H292" s="201" t="s">
        <v>411</v>
      </c>
      <c r="I292" s="199" t="s">
        <v>385</v>
      </c>
      <c r="J292" s="15" t="str">
        <f t="shared" si="101"/>
        <v>511ANFTL3P1250</v>
      </c>
      <c r="K292" s="15" t="str">
        <f t="shared" si="102"/>
        <v>511ANFTL311359812</v>
      </c>
      <c r="L292" s="205">
        <f>SUMIF('1'!$A$3:$A$500,'TOTAL FEED'!$J292,'1'!$P$3:$P$1000)</f>
        <v>0</v>
      </c>
      <c r="M292" s="205">
        <f>SUMIF('2'!$A$3:$A$500,'TOTAL FEED'!$J292,'2'!$P$3:$P$1000)</f>
        <v>0</v>
      </c>
      <c r="N292" s="258">
        <f>SUMIF('3'!$A$3:$A$500,'TOTAL FEED'!$J292,'3'!$P$3:$P$1000)</f>
        <v>0</v>
      </c>
      <c r="O292" s="205">
        <f>SUMIF('4'!$A$3:$A$500,'TOTAL FEED'!$J292,'4'!$P$3:$P$1000)</f>
        <v>0</v>
      </c>
      <c r="P292" s="205">
        <f>SUMIF('5'!$A$3:$A$500,'TOTAL FEED'!$J292,'5'!$P$3:$P$1000)</f>
        <v>0</v>
      </c>
      <c r="Q292" s="205">
        <f>SUMIF('6'!$A$3:$A$500,'TOTAL FEED'!$J292,'6'!$P$3:$P$1000)</f>
        <v>0</v>
      </c>
      <c r="R292" s="205">
        <f>SUMIF('7'!$A$3:$A$500,'TOTAL FEED'!$J292,'7'!$P$3:$P$1000)</f>
        <v>0</v>
      </c>
      <c r="S292" s="205">
        <f>SUMIF('8'!$A$3:$A$500,'TOTAL FEED'!$J292,'8'!$P$3:$P$1000)</f>
        <v>0</v>
      </c>
      <c r="T292" s="205">
        <f>SUMIF('9'!$A$3:$A$500,'TOTAL FEED'!$J292,'9'!$P$3:$P$1000)</f>
        <v>0</v>
      </c>
      <c r="U292" s="258">
        <f>SUMIF('10'!$A$3:$A$500,'TOTAL FEED'!$J292,'10'!$P$3:$P$1000)</f>
        <v>0</v>
      </c>
      <c r="V292" s="205">
        <f>SUMIF('11'!$A$3:$A$500,'TOTAL FEED'!$J292,'11'!$P$3:$P$1000)</f>
        <v>0</v>
      </c>
      <c r="W292" s="205">
        <f>SUMIF('12'!$A$3:$A$500,'TOTAL FEED'!$J292,'12'!$P$3:$P$1000)</f>
        <v>0</v>
      </c>
      <c r="X292" s="205">
        <f>SUMIF('13'!$A$3:$A$500,'TOTAL FEED'!$J292,'13'!$P$3:$P$1000)</f>
        <v>0</v>
      </c>
      <c r="Y292" s="272">
        <f>SUMIF('14'!$A$3:$A$500,'TOTAL FEED'!$J292,'14'!$P$3:$P$1000)</f>
        <v>0</v>
      </c>
      <c r="Z292" s="205">
        <f>SUMIF('15'!$A$3:$A$500,'TOTAL FEED'!$J292,'15'!$P$3:$P$1000)</f>
        <v>0</v>
      </c>
      <c r="AA292" s="205">
        <f>SUMIF('16'!$A$3:$A$500,'TOTAL FEED'!$J292,'16'!$P$3:$P$1000)</f>
        <v>0</v>
      </c>
      <c r="AB292" s="258">
        <f>SUMIF('17'!$A$3:$A$500,'TOTAL FEED'!$J292,'17'!$P$3:$P$1000)</f>
        <v>0</v>
      </c>
      <c r="AC292" s="205">
        <f>SUMIF('18'!$A$3:$A$500,'TOTAL FEED'!$J292,'18'!$P$3:$P$1000)</f>
        <v>0</v>
      </c>
      <c r="AD292" s="205">
        <f>SUMIF('19'!$A$3:$A$500,'TOTAL FEED'!$J292,'19'!$P$3:$P$1000)</f>
        <v>0</v>
      </c>
      <c r="AE292" s="205">
        <f>SUMIF('20'!$A$3:$A$500,'TOTAL FEED'!$J292,'20'!$P$3:$P$1000)</f>
        <v>0</v>
      </c>
      <c r="AF292" s="205">
        <f>SUMIF('21'!$A$3:$A$500,'TOTAL FEED'!$J292,'21'!$P$3:$P$1000)</f>
        <v>0</v>
      </c>
      <c r="AG292" s="205">
        <f>SUMIF('22'!$A$3:$A$500,'TOTAL FEED'!$J292,'22'!$P$3:$P$1000)</f>
        <v>0</v>
      </c>
      <c r="AH292" s="205">
        <f>SUMIF('23'!$A$3:$A$500,'TOTAL FEED'!$J292,'23'!$P$3:$P$1000)</f>
        <v>0</v>
      </c>
      <c r="AI292" s="205">
        <f>SUMIF('24'!$A$3:$A$500,'TOTAL FEED'!$J292,'24'!$P$3:$P$1000)</f>
        <v>0</v>
      </c>
      <c r="AJ292" s="205">
        <f>SUMIF('25'!$A$3:$A$500,'TOTAL FEED'!$J292,'25'!$P$3:$P$1000)</f>
        <v>0</v>
      </c>
      <c r="AK292" s="205">
        <f>SUMIF('26'!$A$3:$A$500,'TOTAL FEED'!$J292,'26'!$P$3:$P$1000)</f>
        <v>0</v>
      </c>
      <c r="AL292" s="205">
        <f>SUMIF('27'!$A$3:$A$500,'TOTAL FEED'!$J292,'27'!$P$3:$P$1000)</f>
        <v>0</v>
      </c>
      <c r="AM292" s="205">
        <f>SUMIF('28'!$A$3:$A$500,'TOTAL FEED'!$J292,'28'!$P$3:$P$1000)</f>
        <v>0</v>
      </c>
      <c r="AN292" s="205">
        <f>SUMIF('29'!$A$3:$A$500,'TOTAL FEED'!$J292,'29'!$P$3:$P$1000)</f>
        <v>0</v>
      </c>
      <c r="AO292" s="205">
        <f>SUMIF('30'!$A$3:$A$500,'TOTAL FEED'!$J292,'30'!$P$3:$P$1000)</f>
        <v>0</v>
      </c>
      <c r="AP292" s="205">
        <f>SUMIF('31'!$A$3:$A$500,'TOTAL FEED'!$J292,'31'!$P$3:$P$1000)</f>
        <v>0</v>
      </c>
      <c r="AQ292" s="50">
        <f t="shared" si="95"/>
        <v>0</v>
      </c>
      <c r="AS292">
        <v>8</v>
      </c>
      <c r="AT292">
        <f>SUMIF('PHAN LOAI'!$Q$5:$Q$410,K292,'PHAN LOAI'!$D$5:$D$410)</f>
        <v>0</v>
      </c>
      <c r="AU292">
        <f>SUMIF('SAN LUONG'!$AL$4:$AL$311,K292,'SAN LUONG'!$AJ$4:$AJ$311)</f>
        <v>0</v>
      </c>
      <c r="AV292">
        <f t="shared" si="100"/>
        <v>0</v>
      </c>
      <c r="AW292">
        <f>IF(COUNTIF('PHAN LOAI'!C:C, E292) &gt; 0, 1, 0)</f>
        <v>1</v>
      </c>
      <c r="AX292">
        <f>IF(COUNTIF('SAN LUONG'!D:D, E292) &gt; 0, 1, 0)</f>
        <v>1</v>
      </c>
    </row>
    <row r="293" spans="2:50" ht="15.75" x14ac:dyDescent="0.25">
      <c r="B293" s="5">
        <v>34</v>
      </c>
      <c r="C293" s="26" t="s">
        <v>104</v>
      </c>
      <c r="D293" s="26" t="s">
        <v>104</v>
      </c>
      <c r="E293" s="73">
        <v>114501</v>
      </c>
      <c r="F293" s="27">
        <v>3.5</v>
      </c>
      <c r="G293" s="28">
        <v>25</v>
      </c>
      <c r="H293" s="24" t="s">
        <v>104</v>
      </c>
      <c r="I293" s="9"/>
      <c r="J293" s="15" t="str">
        <f t="shared" si="101"/>
        <v>511F25</v>
      </c>
      <c r="K293" s="15" t="str">
        <f t="shared" si="102"/>
        <v>511F114501</v>
      </c>
      <c r="L293" s="205">
        <f>SUMIF('1'!$A$3:$A$500,'TOTAL FEED'!$J293,'1'!$P$3:$P$1000)</f>
        <v>0</v>
      </c>
      <c r="M293" s="205">
        <f>SUMIF('2'!$A$3:$A$500,'TOTAL FEED'!$J293,'2'!$P$3:$P$1000)</f>
        <v>0</v>
      </c>
      <c r="N293" s="258">
        <f>SUMIF('3'!$A$3:$A$500,'TOTAL FEED'!$J293,'3'!$P$3:$P$1000)</f>
        <v>0</v>
      </c>
      <c r="O293" s="205">
        <f>SUMIF('4'!$A$3:$A$500,'TOTAL FEED'!$J293,'4'!$P$3:$P$1000)</f>
        <v>0</v>
      </c>
      <c r="P293" s="205">
        <f>SUMIF('5'!$A$3:$A$500,'TOTAL FEED'!$J293,'5'!$P$3:$P$1000)</f>
        <v>0</v>
      </c>
      <c r="Q293" s="205">
        <f>SUMIF('6'!$A$3:$A$500,'TOTAL FEED'!$J293,'6'!$P$3:$P$1000)</f>
        <v>0</v>
      </c>
      <c r="R293" s="205">
        <f>SUMIF('7'!$A$3:$A$500,'TOTAL FEED'!$J293,'7'!$P$3:$P$1000)</f>
        <v>0</v>
      </c>
      <c r="S293" s="205">
        <f>SUMIF('8'!$A$3:$A$500,'TOTAL FEED'!$J293,'8'!$P$3:$P$1000)</f>
        <v>0</v>
      </c>
      <c r="T293" s="205">
        <f>SUMIF('9'!$A$3:$A$500,'TOTAL FEED'!$J293,'9'!$P$3:$P$1000)</f>
        <v>0</v>
      </c>
      <c r="U293" s="205">
        <f>SUMIF('10'!$A$3:$A$500,'TOTAL FEED'!$J293,'10'!$P$3:$P$1000)</f>
        <v>0</v>
      </c>
      <c r="V293" s="205">
        <f>SUMIF('11'!$A$3:$A$500,'TOTAL FEED'!$J293,'11'!$P$3:$P$1000)</f>
        <v>0</v>
      </c>
      <c r="W293" s="205">
        <f>SUMIF('12'!$A$3:$A$500,'TOTAL FEED'!$J293,'12'!$P$3:$P$1000)</f>
        <v>0</v>
      </c>
      <c r="X293" s="205">
        <f>SUMIF('13'!$A$3:$A$500,'TOTAL FEED'!$J293,'13'!$P$3:$P$1000)</f>
        <v>0</v>
      </c>
      <c r="Y293" s="272">
        <f>SUMIF('14'!$A$3:$A$500,'TOTAL FEED'!$J293,'14'!$P$3:$P$1000)</f>
        <v>0</v>
      </c>
      <c r="Z293" s="205">
        <f>SUMIF('15'!$A$3:$A$500,'TOTAL FEED'!$J293,'15'!$P$3:$P$1000)</f>
        <v>0</v>
      </c>
      <c r="AA293" s="205">
        <f>SUMIF('16'!$A$3:$A$500,'TOTAL FEED'!$J293,'16'!$P$3:$P$1000)</f>
        <v>0</v>
      </c>
      <c r="AB293" s="205">
        <f>SUMIF('17'!$A$3:$A$500,'TOTAL FEED'!$J293,'17'!$P$3:$P$1000)</f>
        <v>0</v>
      </c>
      <c r="AC293" s="205">
        <f>SUMIF('18'!$A$3:$A$500,'TOTAL FEED'!$J293,'18'!$P$3:$P$1000)</f>
        <v>0</v>
      </c>
      <c r="AD293" s="205">
        <f>SUMIF('19'!$A$3:$A$500,'TOTAL FEED'!$J293,'19'!$P$3:$P$1000)</f>
        <v>0</v>
      </c>
      <c r="AE293" s="205">
        <f>SUMIF('20'!$A$3:$A$500,'TOTAL FEED'!$J293,'20'!$P$3:$P$1000)</f>
        <v>0</v>
      </c>
      <c r="AF293" s="205">
        <f>SUMIF('21'!$A$3:$A$500,'TOTAL FEED'!$J293,'21'!$P$3:$P$1000)</f>
        <v>0</v>
      </c>
      <c r="AG293" s="205">
        <f>SUMIF('22'!$A$3:$A$500,'TOTAL FEED'!$J293,'22'!$P$3:$P$1000)</f>
        <v>0</v>
      </c>
      <c r="AH293" s="205">
        <f>SUMIF('23'!$A$3:$A$500,'TOTAL FEED'!$J293,'23'!$P$3:$P$1000)</f>
        <v>0</v>
      </c>
      <c r="AI293" s="205">
        <f>SUMIF('24'!$A$3:$A$500,'TOTAL FEED'!$J293,'24'!$P$3:$P$1000)</f>
        <v>0</v>
      </c>
      <c r="AJ293" s="205">
        <f>SUMIF('25'!$A$3:$A$500,'TOTAL FEED'!$J293,'25'!$P$3:$P$1000)</f>
        <v>0</v>
      </c>
      <c r="AK293" s="205">
        <f>SUMIF('26'!$A$3:$A$500,'TOTAL FEED'!$J293,'26'!$P$3:$P$1000)</f>
        <v>0</v>
      </c>
      <c r="AL293" s="205">
        <f>SUMIF('27'!$A$3:$A$500,'TOTAL FEED'!$J293,'27'!$P$3:$P$1000)</f>
        <v>0</v>
      </c>
      <c r="AM293" s="205">
        <f>SUMIF('28'!$A$3:$A$500,'TOTAL FEED'!$J293,'28'!$P$3:$P$1000)</f>
        <v>0</v>
      </c>
      <c r="AN293" s="205">
        <f>SUMIF('29'!$A$3:$A$500,'TOTAL FEED'!$J293,'29'!$P$3:$P$1000)</f>
        <v>0</v>
      </c>
      <c r="AO293" s="205">
        <f>SUMIF('30'!$A$3:$A$500,'TOTAL FEED'!$J293,'30'!$P$3:$P$1000)</f>
        <v>0</v>
      </c>
      <c r="AP293" s="205">
        <f>SUMIF('31'!$A$3:$A$500,'TOTAL FEED'!$J293,'31'!$P$3:$P$1000)</f>
        <v>0</v>
      </c>
      <c r="AQ293" s="50">
        <f t="shared" si="95"/>
        <v>0</v>
      </c>
      <c r="AS293">
        <v>8</v>
      </c>
      <c r="AT293">
        <f>SUMIF('PHAN LOAI'!$Q$5:$Q$410,K293,'PHAN LOAI'!$D$5:$D$410)</f>
        <v>0</v>
      </c>
      <c r="AU293">
        <f>SUMIF('SAN LUONG'!$AL$4:$AL$311,K293,'SAN LUONG'!$AJ$4:$AJ$311)</f>
        <v>0</v>
      </c>
      <c r="AV293">
        <f t="shared" si="100"/>
        <v>0</v>
      </c>
      <c r="AW293">
        <f>IF(COUNTIF('PHAN LOAI'!C:C, E293) &gt; 0, 1, 0)</f>
        <v>1</v>
      </c>
      <c r="AX293">
        <f>IF(COUNTIF('SAN LUONG'!D:D, E293) &gt; 0, 1, 0)</f>
        <v>1</v>
      </c>
    </row>
    <row r="294" spans="2:50" ht="15.75" x14ac:dyDescent="0.25">
      <c r="B294" s="5">
        <v>35</v>
      </c>
      <c r="C294" s="26" t="s">
        <v>412</v>
      </c>
      <c r="D294" s="26" t="s">
        <v>412</v>
      </c>
      <c r="E294" s="73">
        <v>11450817</v>
      </c>
      <c r="F294" s="27">
        <v>3.5</v>
      </c>
      <c r="G294" s="28">
        <v>50</v>
      </c>
      <c r="H294" s="24" t="s">
        <v>104</v>
      </c>
      <c r="I294" s="9" t="s">
        <v>351</v>
      </c>
      <c r="J294" s="15" t="str">
        <f t="shared" si="101"/>
        <v>511FP1750</v>
      </c>
      <c r="K294" s="15" t="str">
        <f t="shared" si="102"/>
        <v>511FP1711450817</v>
      </c>
      <c r="L294" s="205">
        <f>SUMIF('1'!$A$3:$A$500,'TOTAL FEED'!$J294,'1'!$P$3:$P$1000)</f>
        <v>0</v>
      </c>
      <c r="M294" s="205">
        <f>SUMIF('2'!$A$3:$A$500,'TOTAL FEED'!$J294,'2'!$P$3:$P$1000)</f>
        <v>0</v>
      </c>
      <c r="N294" s="258">
        <f>SUMIF('3'!$A$3:$A$500,'TOTAL FEED'!$J294,'3'!$P$3:$P$1000)</f>
        <v>0</v>
      </c>
      <c r="O294" s="205">
        <f>SUMIF('4'!$A$3:$A$500,'TOTAL FEED'!$J294,'4'!$P$3:$P$1000)</f>
        <v>0</v>
      </c>
      <c r="P294" s="205">
        <f>SUMIF('5'!$A$3:$A$500,'TOTAL FEED'!$J294,'5'!$P$3:$P$1000)</f>
        <v>0</v>
      </c>
      <c r="Q294" s="205">
        <f>SUMIF('6'!$A$3:$A$500,'TOTAL FEED'!$J294,'6'!$P$3:$P$1000)</f>
        <v>0</v>
      </c>
      <c r="R294" s="205">
        <f>SUMIF('7'!$A$3:$A$500,'TOTAL FEED'!$J294,'7'!$P$3:$P$1000)</f>
        <v>0</v>
      </c>
      <c r="S294" s="205">
        <f>SUMIF('8'!$A$3:$A$500,'TOTAL FEED'!$J294,'8'!$P$3:$P$1000)</f>
        <v>0</v>
      </c>
      <c r="T294" s="205">
        <f>SUMIF('9'!$A$3:$A$500,'TOTAL FEED'!$J294,'9'!$P$3:$P$1000)</f>
        <v>0</v>
      </c>
      <c r="U294" s="205">
        <f>SUMIF('10'!$A$3:$A$500,'TOTAL FEED'!$J294,'10'!$P$3:$P$1000)</f>
        <v>0</v>
      </c>
      <c r="V294" s="205">
        <f>SUMIF('11'!$A$3:$A$500,'TOTAL FEED'!$J294,'11'!$P$3:$P$1000)</f>
        <v>0</v>
      </c>
      <c r="W294" s="205">
        <f>SUMIF('12'!$A$3:$A$500,'TOTAL FEED'!$J294,'12'!$P$3:$P$1000)</f>
        <v>0</v>
      </c>
      <c r="X294" s="205">
        <f>SUMIF('13'!$A$3:$A$500,'TOTAL FEED'!$J294,'13'!$P$3:$P$1000)</f>
        <v>0</v>
      </c>
      <c r="Y294" s="272">
        <f>SUMIF('14'!$A$3:$A$500,'TOTAL FEED'!$J294,'14'!$P$3:$P$1000)</f>
        <v>0</v>
      </c>
      <c r="Z294" s="205">
        <f>SUMIF('15'!$A$3:$A$500,'TOTAL FEED'!$J294,'15'!$P$3:$P$1000)</f>
        <v>0</v>
      </c>
      <c r="AA294" s="205">
        <f>SUMIF('16'!$A$3:$A$500,'TOTAL FEED'!$J294,'16'!$P$3:$P$1000)</f>
        <v>0</v>
      </c>
      <c r="AB294" s="205">
        <f>SUMIF('17'!$A$3:$A$500,'TOTAL FEED'!$J294,'17'!$P$3:$P$1000)</f>
        <v>0</v>
      </c>
      <c r="AC294" s="205">
        <f>SUMIF('18'!$A$3:$A$500,'TOTAL FEED'!$J294,'18'!$P$3:$P$1000)</f>
        <v>0</v>
      </c>
      <c r="AD294" s="205">
        <f>SUMIF('19'!$A$3:$A$500,'TOTAL FEED'!$J294,'19'!$P$3:$P$1000)</f>
        <v>0</v>
      </c>
      <c r="AE294" s="205">
        <f>SUMIF('20'!$A$3:$A$500,'TOTAL FEED'!$J294,'20'!$P$3:$P$1000)</f>
        <v>0</v>
      </c>
      <c r="AF294" s="205">
        <f>SUMIF('21'!$A$3:$A$500,'TOTAL FEED'!$J294,'21'!$P$3:$P$1000)</f>
        <v>0</v>
      </c>
      <c r="AG294" s="205">
        <f>SUMIF('22'!$A$3:$A$500,'TOTAL FEED'!$J294,'22'!$P$3:$P$1000)</f>
        <v>0</v>
      </c>
      <c r="AH294" s="205">
        <f>SUMIF('23'!$A$3:$A$500,'TOTAL FEED'!$J294,'23'!$P$3:$P$1000)</f>
        <v>0</v>
      </c>
      <c r="AI294" s="205">
        <f>SUMIF('24'!$A$3:$A$500,'TOTAL FEED'!$J294,'24'!$P$3:$P$1000)</f>
        <v>0</v>
      </c>
      <c r="AJ294" s="205">
        <f>SUMIF('25'!$A$3:$A$500,'TOTAL FEED'!$J294,'25'!$P$3:$P$1000)</f>
        <v>0</v>
      </c>
      <c r="AK294" s="205">
        <f>SUMIF('26'!$A$3:$A$500,'TOTAL FEED'!$J294,'26'!$P$3:$P$1000)</f>
        <v>0</v>
      </c>
      <c r="AL294" s="205">
        <f>SUMIF('27'!$A$3:$A$500,'TOTAL FEED'!$J294,'27'!$P$3:$P$1000)</f>
        <v>0</v>
      </c>
      <c r="AM294" s="205">
        <f>SUMIF('28'!$A$3:$A$500,'TOTAL FEED'!$J294,'28'!$P$3:$P$1000)</f>
        <v>0</v>
      </c>
      <c r="AN294" s="205">
        <f>SUMIF('29'!$A$3:$A$500,'TOTAL FEED'!$J294,'29'!$P$3:$P$1000)</f>
        <v>0</v>
      </c>
      <c r="AO294" s="205">
        <f>SUMIF('30'!$A$3:$A$500,'TOTAL FEED'!$J294,'30'!$P$3:$P$1000)</f>
        <v>0</v>
      </c>
      <c r="AP294" s="205">
        <f>SUMIF('31'!$A$3:$A$500,'TOTAL FEED'!$J294,'31'!$P$3:$P$1000)</f>
        <v>0</v>
      </c>
      <c r="AQ294" s="50">
        <f t="shared" si="95"/>
        <v>0</v>
      </c>
      <c r="AS294">
        <v>8</v>
      </c>
      <c r="AT294">
        <f>SUMIF('PHAN LOAI'!$Q$5:$Q$410,K294,'PHAN LOAI'!$D$5:$D$410)</f>
        <v>0</v>
      </c>
      <c r="AU294">
        <f>SUMIF('SAN LUONG'!$AL$4:$AL$311,K294,'SAN LUONG'!$AJ$4:$AJ$311)</f>
        <v>0</v>
      </c>
      <c r="AV294">
        <f t="shared" si="100"/>
        <v>0</v>
      </c>
      <c r="AW294">
        <f>IF(COUNTIF('PHAN LOAI'!C:C, E294) &gt; 0, 1, 0)</f>
        <v>1</v>
      </c>
      <c r="AX294">
        <f>IF(COUNTIF('SAN LUONG'!D:D, E294) &gt; 0, 1, 0)</f>
        <v>1</v>
      </c>
    </row>
    <row r="295" spans="2:50" ht="15.75" x14ac:dyDescent="0.25">
      <c r="B295" s="5">
        <v>36</v>
      </c>
      <c r="C295" s="26" t="s">
        <v>413</v>
      </c>
      <c r="D295" s="26" t="s">
        <v>413</v>
      </c>
      <c r="E295" s="73">
        <v>11450821</v>
      </c>
      <c r="F295" s="27">
        <v>3.5</v>
      </c>
      <c r="G295" s="28">
        <v>50</v>
      </c>
      <c r="H295" s="24" t="s">
        <v>104</v>
      </c>
      <c r="I295" s="9" t="s">
        <v>353</v>
      </c>
      <c r="J295" s="15" t="str">
        <f t="shared" si="101"/>
        <v>511FP2150</v>
      </c>
      <c r="K295" s="15" t="str">
        <f t="shared" si="102"/>
        <v>511FP2111450821</v>
      </c>
      <c r="L295" s="205">
        <f>SUMIF('1'!$A$3:$A$500,'TOTAL FEED'!$J295,'1'!$P$3:$P$1000)</f>
        <v>0</v>
      </c>
      <c r="M295" s="205">
        <f>SUMIF('2'!$A$3:$A$500,'TOTAL FEED'!$J295,'2'!$P$3:$P$1000)</f>
        <v>0</v>
      </c>
      <c r="N295" s="258">
        <f>SUMIF('3'!$A$3:$A$500,'TOTAL FEED'!$J295,'3'!$P$3:$P$1000)</f>
        <v>0</v>
      </c>
      <c r="O295" s="205">
        <f>SUMIF('4'!$A$3:$A$500,'TOTAL FEED'!$J295,'4'!$P$3:$P$1000)</f>
        <v>0</v>
      </c>
      <c r="P295" s="205">
        <f>SUMIF('5'!$A$3:$A$500,'TOTAL FEED'!$J295,'5'!$P$3:$P$1000)</f>
        <v>0</v>
      </c>
      <c r="Q295" s="205">
        <f>SUMIF('6'!$A$3:$A$500,'TOTAL FEED'!$J295,'6'!$P$3:$P$1000)</f>
        <v>0</v>
      </c>
      <c r="R295" s="205">
        <f>SUMIF('7'!$A$3:$A$500,'TOTAL FEED'!$J295,'7'!$P$3:$P$1000)</f>
        <v>0</v>
      </c>
      <c r="S295" s="205">
        <f>SUMIF('8'!$A$3:$A$500,'TOTAL FEED'!$J295,'8'!$P$3:$P$1000)</f>
        <v>0</v>
      </c>
      <c r="T295" s="205">
        <f>SUMIF('9'!$A$3:$A$500,'TOTAL FEED'!$J295,'9'!$P$3:$P$1000)</f>
        <v>0</v>
      </c>
      <c r="U295" s="205">
        <f>SUMIF('10'!$A$3:$A$500,'TOTAL FEED'!$J295,'10'!$P$3:$P$1000)</f>
        <v>0</v>
      </c>
      <c r="V295" s="205">
        <f>SUMIF('11'!$A$3:$A$500,'TOTAL FEED'!$J295,'11'!$P$3:$P$1000)</f>
        <v>0</v>
      </c>
      <c r="W295" s="205">
        <f>SUMIF('12'!$A$3:$A$500,'TOTAL FEED'!$J295,'12'!$P$3:$P$1000)</f>
        <v>0</v>
      </c>
      <c r="X295" s="205">
        <f>SUMIF('13'!$A$3:$A$500,'TOTAL FEED'!$J295,'13'!$P$3:$P$1000)</f>
        <v>0</v>
      </c>
      <c r="Y295" s="272">
        <f>SUMIF('14'!$A$3:$A$500,'TOTAL FEED'!$J295,'14'!$P$3:$P$1000)</f>
        <v>0</v>
      </c>
      <c r="Z295" s="205">
        <f>SUMIF('15'!$A$3:$A$500,'TOTAL FEED'!$J295,'15'!$P$3:$P$1000)</f>
        <v>0</v>
      </c>
      <c r="AA295" s="205">
        <f>SUMIF('16'!$A$3:$A$500,'TOTAL FEED'!$J295,'16'!$P$3:$P$1000)</f>
        <v>0</v>
      </c>
      <c r="AB295" s="205">
        <f>SUMIF('17'!$A$3:$A$500,'TOTAL FEED'!$J295,'17'!$P$3:$P$1000)</f>
        <v>0</v>
      </c>
      <c r="AC295" s="205">
        <f>SUMIF('18'!$A$3:$A$500,'TOTAL FEED'!$J295,'18'!$P$3:$P$1000)</f>
        <v>0</v>
      </c>
      <c r="AD295" s="205">
        <f>SUMIF('19'!$A$3:$A$500,'TOTAL FEED'!$J295,'19'!$P$3:$P$1000)</f>
        <v>0</v>
      </c>
      <c r="AE295" s="205">
        <f>SUMIF('20'!$A$3:$A$500,'TOTAL FEED'!$J295,'20'!$P$3:$P$1000)</f>
        <v>0</v>
      </c>
      <c r="AF295" s="205">
        <f>SUMIF('21'!$A$3:$A$500,'TOTAL FEED'!$J295,'21'!$P$3:$P$1000)</f>
        <v>0</v>
      </c>
      <c r="AG295" s="205">
        <f>SUMIF('22'!$A$3:$A$500,'TOTAL FEED'!$J295,'22'!$P$3:$P$1000)</f>
        <v>0</v>
      </c>
      <c r="AH295" s="205">
        <f>SUMIF('23'!$A$3:$A$500,'TOTAL FEED'!$J295,'23'!$P$3:$P$1000)</f>
        <v>0</v>
      </c>
      <c r="AI295" s="205">
        <f>SUMIF('24'!$A$3:$A$500,'TOTAL FEED'!$J295,'24'!$P$3:$P$1000)</f>
        <v>0</v>
      </c>
      <c r="AJ295" s="205">
        <f>SUMIF('25'!$A$3:$A$500,'TOTAL FEED'!$J295,'25'!$P$3:$P$1000)</f>
        <v>0</v>
      </c>
      <c r="AK295" s="205">
        <f>SUMIF('26'!$A$3:$A$500,'TOTAL FEED'!$J295,'26'!$P$3:$P$1000)</f>
        <v>0</v>
      </c>
      <c r="AL295" s="205">
        <f>SUMIF('27'!$A$3:$A$500,'TOTAL FEED'!$J295,'27'!$P$3:$P$1000)</f>
        <v>0</v>
      </c>
      <c r="AM295" s="205">
        <f>SUMIF('28'!$A$3:$A$500,'TOTAL FEED'!$J295,'28'!$P$3:$P$1000)</f>
        <v>0</v>
      </c>
      <c r="AN295" s="205">
        <f>SUMIF('29'!$A$3:$A$500,'TOTAL FEED'!$J295,'29'!$P$3:$P$1000)</f>
        <v>0</v>
      </c>
      <c r="AO295" s="205">
        <f>SUMIF('30'!$A$3:$A$500,'TOTAL FEED'!$J295,'30'!$P$3:$P$1000)</f>
        <v>0</v>
      </c>
      <c r="AP295" s="205">
        <f>SUMIF('31'!$A$3:$A$500,'TOTAL FEED'!$J295,'31'!$P$3:$P$1000)</f>
        <v>0</v>
      </c>
      <c r="AQ295" s="50">
        <f t="shared" si="95"/>
        <v>0</v>
      </c>
      <c r="AS295">
        <v>8</v>
      </c>
      <c r="AT295">
        <f>SUMIF('PHAN LOAI'!$Q$5:$Q$410,K295,'PHAN LOAI'!$D$5:$D$410)</f>
        <v>0</v>
      </c>
      <c r="AU295">
        <f>SUMIF('SAN LUONG'!$AL$4:$AL$311,K295,'SAN LUONG'!$AJ$4:$AJ$311)</f>
        <v>0</v>
      </c>
      <c r="AV295">
        <f t="shared" si="100"/>
        <v>0</v>
      </c>
      <c r="AW295">
        <f>IF(COUNTIF('PHAN LOAI'!C:C, E295) &gt; 0, 1, 0)</f>
        <v>1</v>
      </c>
      <c r="AX295">
        <f>IF(COUNTIF('SAN LUONG'!D:D, E295) &gt; 0, 1, 0)</f>
        <v>1</v>
      </c>
    </row>
    <row r="296" spans="2:50" ht="15.75" x14ac:dyDescent="0.25">
      <c r="B296" s="5">
        <v>37</v>
      </c>
      <c r="C296" s="75" t="s">
        <v>414</v>
      </c>
      <c r="D296" s="75" t="s">
        <v>414</v>
      </c>
      <c r="E296" s="73">
        <v>11450858</v>
      </c>
      <c r="F296" s="27">
        <v>3.5</v>
      </c>
      <c r="G296" s="28">
        <v>50</v>
      </c>
      <c r="H296" s="24" t="s">
        <v>104</v>
      </c>
      <c r="I296" s="9" t="s">
        <v>391</v>
      </c>
      <c r="J296" s="15" t="str">
        <f t="shared" si="101"/>
        <v>511FP5850</v>
      </c>
      <c r="K296" s="15" t="str">
        <f t="shared" si="102"/>
        <v>511FP5811450858</v>
      </c>
      <c r="L296" s="205">
        <f>SUMIF('1'!$A$3:$A$500,'TOTAL FEED'!$J296,'1'!$P$3:$P$1000)</f>
        <v>0</v>
      </c>
      <c r="M296" s="205">
        <f>SUMIF('2'!$A$3:$A$500,'TOTAL FEED'!$J296,'2'!$P$3:$P$1000)</f>
        <v>0</v>
      </c>
      <c r="N296" s="258">
        <f>SUMIF('3'!$A$3:$A$500,'TOTAL FEED'!$J296,'3'!$P$3:$P$1000)</f>
        <v>0</v>
      </c>
      <c r="O296" s="205">
        <f>SUMIF('4'!$A$3:$A$500,'TOTAL FEED'!$J296,'4'!$P$3:$P$1000)</f>
        <v>0</v>
      </c>
      <c r="P296" s="205">
        <f>SUMIF('5'!$A$3:$A$500,'TOTAL FEED'!$J296,'5'!$P$3:$P$1000)</f>
        <v>0</v>
      </c>
      <c r="Q296" s="205">
        <f>SUMIF('6'!$A$3:$A$500,'TOTAL FEED'!$J296,'6'!$P$3:$P$1000)</f>
        <v>0</v>
      </c>
      <c r="R296" s="205">
        <f>SUMIF('7'!$A$3:$A$500,'TOTAL FEED'!$J296,'7'!$P$3:$P$1000)</f>
        <v>0</v>
      </c>
      <c r="S296" s="205">
        <f>SUMIF('8'!$A$3:$A$500,'TOTAL FEED'!$J296,'8'!$P$3:$P$1000)</f>
        <v>0</v>
      </c>
      <c r="T296" s="205">
        <f>SUMIF('9'!$A$3:$A$500,'TOTAL FEED'!$J296,'9'!$P$3:$P$1000)</f>
        <v>0</v>
      </c>
      <c r="U296" s="205">
        <f>SUMIF('10'!$A$3:$A$500,'TOTAL FEED'!$J296,'10'!$P$3:$P$1000)</f>
        <v>0</v>
      </c>
      <c r="V296" s="205">
        <f>SUMIF('11'!$A$3:$A$500,'TOTAL FEED'!$J296,'11'!$P$3:$P$1000)</f>
        <v>0</v>
      </c>
      <c r="W296" s="205">
        <f>SUMIF('12'!$A$3:$A$500,'TOTAL FEED'!$J296,'12'!$P$3:$P$1000)</f>
        <v>0</v>
      </c>
      <c r="X296" s="205">
        <f>SUMIF('13'!$A$3:$A$500,'TOTAL FEED'!$J296,'13'!$P$3:$P$1000)</f>
        <v>0</v>
      </c>
      <c r="Y296" s="272">
        <f>SUMIF('14'!$A$3:$A$500,'TOTAL FEED'!$J296,'14'!$P$3:$P$1000)</f>
        <v>0</v>
      </c>
      <c r="Z296" s="205">
        <f>SUMIF('15'!$A$3:$A$500,'TOTAL FEED'!$J296,'15'!$P$3:$P$1000)</f>
        <v>0</v>
      </c>
      <c r="AA296" s="205">
        <f>SUMIF('16'!$A$3:$A$500,'TOTAL FEED'!$J296,'16'!$P$3:$P$1000)</f>
        <v>0</v>
      </c>
      <c r="AB296" s="205">
        <f>SUMIF('17'!$A$3:$A$500,'TOTAL FEED'!$J296,'17'!$P$3:$P$1000)</f>
        <v>0</v>
      </c>
      <c r="AC296" s="205">
        <f>SUMIF('18'!$A$3:$A$500,'TOTAL FEED'!$J296,'18'!$P$3:$P$1000)</f>
        <v>0</v>
      </c>
      <c r="AD296" s="205">
        <f>SUMIF('19'!$A$3:$A$500,'TOTAL FEED'!$J296,'19'!$P$3:$P$1000)</f>
        <v>0</v>
      </c>
      <c r="AE296" s="205">
        <f>SUMIF('20'!$A$3:$A$500,'TOTAL FEED'!$J296,'20'!$P$3:$P$1000)</f>
        <v>0</v>
      </c>
      <c r="AF296" s="205">
        <f>SUMIF('21'!$A$3:$A$500,'TOTAL FEED'!$J296,'21'!$P$3:$P$1000)</f>
        <v>0</v>
      </c>
      <c r="AG296" s="205">
        <f>SUMIF('22'!$A$3:$A$500,'TOTAL FEED'!$J296,'22'!$P$3:$P$1000)</f>
        <v>0</v>
      </c>
      <c r="AH296" s="205">
        <f>SUMIF('23'!$A$3:$A$500,'TOTAL FEED'!$J296,'23'!$P$3:$P$1000)</f>
        <v>0</v>
      </c>
      <c r="AI296" s="205">
        <f>SUMIF('24'!$A$3:$A$500,'TOTAL FEED'!$J296,'24'!$P$3:$P$1000)</f>
        <v>0</v>
      </c>
      <c r="AJ296" s="205">
        <f>SUMIF('25'!$A$3:$A$500,'TOTAL FEED'!$J296,'25'!$P$3:$P$1000)</f>
        <v>0</v>
      </c>
      <c r="AK296" s="205">
        <f>SUMIF('26'!$A$3:$A$500,'TOTAL FEED'!$J296,'26'!$P$3:$P$1000)</f>
        <v>0</v>
      </c>
      <c r="AL296" s="205">
        <f>SUMIF('27'!$A$3:$A$500,'TOTAL FEED'!$J296,'27'!$P$3:$P$1000)</f>
        <v>0</v>
      </c>
      <c r="AM296" s="205">
        <f>SUMIF('28'!$A$3:$A$500,'TOTAL FEED'!$J296,'28'!$P$3:$P$1000)</f>
        <v>0</v>
      </c>
      <c r="AN296" s="205">
        <f>SUMIF('29'!$A$3:$A$500,'TOTAL FEED'!$J296,'29'!$P$3:$P$1000)</f>
        <v>0</v>
      </c>
      <c r="AO296" s="205">
        <f>SUMIF('30'!$A$3:$A$500,'TOTAL FEED'!$J296,'30'!$P$3:$P$1000)</f>
        <v>0</v>
      </c>
      <c r="AP296" s="205">
        <f>SUMIF('31'!$A$3:$A$500,'TOTAL FEED'!$J296,'31'!$P$3:$P$1000)</f>
        <v>0</v>
      </c>
      <c r="AQ296" s="50">
        <f t="shared" si="95"/>
        <v>0</v>
      </c>
      <c r="AS296">
        <v>8</v>
      </c>
      <c r="AT296">
        <f>SUMIF('PHAN LOAI'!$Q$5:$Q$410,K296,'PHAN LOAI'!$D$5:$D$410)</f>
        <v>0</v>
      </c>
      <c r="AU296">
        <f>SUMIF('SAN LUONG'!$AL$4:$AL$311,K296,'SAN LUONG'!$AJ$4:$AJ$311)</f>
        <v>0</v>
      </c>
      <c r="AV296">
        <f t="shared" si="100"/>
        <v>0</v>
      </c>
      <c r="AW296">
        <f>IF(COUNTIF('PHAN LOAI'!C:C, E296) &gt; 0, 1, 0)</f>
        <v>1</v>
      </c>
      <c r="AX296">
        <f>IF(COUNTIF('SAN LUONG'!D:D, E296) &gt; 0, 1, 0)</f>
        <v>1</v>
      </c>
    </row>
    <row r="297" spans="2:50" ht="15.75" x14ac:dyDescent="0.25">
      <c r="B297" s="5">
        <v>38</v>
      </c>
      <c r="C297" s="26" t="s">
        <v>415</v>
      </c>
      <c r="D297" s="26" t="s">
        <v>415</v>
      </c>
      <c r="E297" s="73">
        <v>11450864</v>
      </c>
      <c r="F297" s="27">
        <v>3.5</v>
      </c>
      <c r="G297" s="28">
        <v>50</v>
      </c>
      <c r="H297" s="24" t="s">
        <v>104</v>
      </c>
      <c r="I297" s="9" t="s">
        <v>359</v>
      </c>
      <c r="J297" s="15" t="str">
        <f t="shared" si="101"/>
        <v>511FP6450</v>
      </c>
      <c r="K297" s="15" t="str">
        <f t="shared" si="102"/>
        <v>511FP6411450864</v>
      </c>
      <c r="L297" s="205">
        <f>SUMIF('1'!$A$3:$A$500,'TOTAL FEED'!$J297,'1'!$P$3:$P$1000)</f>
        <v>0</v>
      </c>
      <c r="M297" s="205">
        <f>SUMIF('2'!$A$3:$A$500,'TOTAL FEED'!$J297,'2'!$P$3:$P$1000)</f>
        <v>0</v>
      </c>
      <c r="N297" s="258">
        <f>SUMIF('3'!$A$3:$A$500,'TOTAL FEED'!$J297,'3'!$P$3:$P$1000)</f>
        <v>0</v>
      </c>
      <c r="O297" s="205">
        <f>SUMIF('4'!$A$3:$A$500,'TOTAL FEED'!$J297,'4'!$P$3:$P$1000)</f>
        <v>0</v>
      </c>
      <c r="P297" s="205">
        <f>SUMIF('5'!$A$3:$A$500,'TOTAL FEED'!$J297,'5'!$P$3:$P$1000)</f>
        <v>0</v>
      </c>
      <c r="Q297" s="205">
        <f>SUMIF('6'!$A$3:$A$500,'TOTAL FEED'!$J297,'6'!$P$3:$P$1000)</f>
        <v>0</v>
      </c>
      <c r="R297" s="205">
        <f>SUMIF('7'!$A$3:$A$500,'TOTAL FEED'!$J297,'7'!$P$3:$P$1000)</f>
        <v>0</v>
      </c>
      <c r="S297" s="205">
        <f>SUMIF('8'!$A$3:$A$500,'TOTAL FEED'!$J297,'8'!$P$3:$P$1000)</f>
        <v>0</v>
      </c>
      <c r="T297" s="205">
        <f>SUMIF('9'!$A$3:$A$500,'TOTAL FEED'!$J297,'9'!$P$3:$P$1000)</f>
        <v>0</v>
      </c>
      <c r="U297" s="205">
        <f>SUMIF('10'!$A$3:$A$500,'TOTAL FEED'!$J297,'10'!$P$3:$P$1000)</f>
        <v>0</v>
      </c>
      <c r="V297" s="205">
        <f>SUMIF('11'!$A$3:$A$500,'TOTAL FEED'!$J297,'11'!$P$3:$P$1000)</f>
        <v>0</v>
      </c>
      <c r="W297" s="205">
        <f>SUMIF('12'!$A$3:$A$500,'TOTAL FEED'!$J297,'12'!$P$3:$P$1000)</f>
        <v>0</v>
      </c>
      <c r="X297" s="205">
        <f>SUMIF('13'!$A$3:$A$500,'TOTAL FEED'!$J297,'13'!$P$3:$P$1000)</f>
        <v>0</v>
      </c>
      <c r="Y297" s="272">
        <f>SUMIF('14'!$A$3:$A$500,'TOTAL FEED'!$J297,'14'!$P$3:$P$1000)</f>
        <v>0</v>
      </c>
      <c r="Z297" s="205">
        <f>SUMIF('15'!$A$3:$A$500,'TOTAL FEED'!$J297,'15'!$P$3:$P$1000)</f>
        <v>0</v>
      </c>
      <c r="AA297" s="205">
        <f>SUMIF('16'!$A$3:$A$500,'TOTAL FEED'!$J297,'16'!$P$3:$P$1000)</f>
        <v>0</v>
      </c>
      <c r="AB297" s="205">
        <f>SUMIF('17'!$A$3:$A$500,'TOTAL FEED'!$J297,'17'!$P$3:$P$1000)</f>
        <v>0</v>
      </c>
      <c r="AC297" s="205">
        <f>SUMIF('18'!$A$3:$A$500,'TOTAL FEED'!$J297,'18'!$P$3:$P$1000)</f>
        <v>0</v>
      </c>
      <c r="AD297" s="205">
        <f>SUMIF('19'!$A$3:$A$500,'TOTAL FEED'!$J297,'19'!$P$3:$P$1000)</f>
        <v>0</v>
      </c>
      <c r="AE297" s="205">
        <f>SUMIF('20'!$A$3:$A$500,'TOTAL FEED'!$J297,'20'!$P$3:$P$1000)</f>
        <v>0</v>
      </c>
      <c r="AF297" s="205">
        <f>SUMIF('21'!$A$3:$A$500,'TOTAL FEED'!$J297,'21'!$P$3:$P$1000)</f>
        <v>0</v>
      </c>
      <c r="AG297" s="205">
        <f>SUMIF('22'!$A$3:$A$500,'TOTAL FEED'!$J297,'22'!$P$3:$P$1000)</f>
        <v>0</v>
      </c>
      <c r="AH297" s="205">
        <f>SUMIF('23'!$A$3:$A$500,'TOTAL FEED'!$J297,'23'!$P$3:$P$1000)</f>
        <v>0</v>
      </c>
      <c r="AI297" s="205">
        <f>SUMIF('24'!$A$3:$A$500,'TOTAL FEED'!$J297,'24'!$P$3:$P$1000)</f>
        <v>0</v>
      </c>
      <c r="AJ297" s="205">
        <f>SUMIF('25'!$A$3:$A$500,'TOTAL FEED'!$J297,'25'!$P$3:$P$1000)</f>
        <v>0</v>
      </c>
      <c r="AK297" s="205">
        <f>SUMIF('26'!$A$3:$A$500,'TOTAL FEED'!$J297,'26'!$P$3:$P$1000)</f>
        <v>0</v>
      </c>
      <c r="AL297" s="205">
        <f>SUMIF('27'!$A$3:$A$500,'TOTAL FEED'!$J297,'27'!$P$3:$P$1000)</f>
        <v>0</v>
      </c>
      <c r="AM297" s="205">
        <f>SUMIF('28'!$A$3:$A$500,'TOTAL FEED'!$J297,'28'!$P$3:$P$1000)</f>
        <v>0</v>
      </c>
      <c r="AN297" s="205">
        <f>SUMIF('29'!$A$3:$A$500,'TOTAL FEED'!$J297,'29'!$P$3:$P$1000)</f>
        <v>0</v>
      </c>
      <c r="AO297" s="205">
        <f>SUMIF('30'!$A$3:$A$500,'TOTAL FEED'!$J297,'30'!$P$3:$P$1000)</f>
        <v>0</v>
      </c>
      <c r="AP297" s="205">
        <f>SUMIF('31'!$A$3:$A$500,'TOTAL FEED'!$J297,'31'!$P$3:$P$1000)</f>
        <v>0</v>
      </c>
      <c r="AQ297" s="50">
        <f t="shared" si="95"/>
        <v>0</v>
      </c>
      <c r="AS297">
        <v>8</v>
      </c>
      <c r="AT297">
        <f>SUMIF('PHAN LOAI'!$Q$5:$Q$410,K297,'PHAN LOAI'!$D$5:$D$410)</f>
        <v>0</v>
      </c>
      <c r="AU297">
        <f>SUMIF('SAN LUONG'!$AL$4:$AL$311,K297,'SAN LUONG'!$AJ$4:$AJ$311)</f>
        <v>0</v>
      </c>
      <c r="AV297">
        <f t="shared" si="100"/>
        <v>0</v>
      </c>
      <c r="AW297">
        <f>IF(COUNTIF('PHAN LOAI'!C:C, E297) &gt; 0, 1, 0)</f>
        <v>1</v>
      </c>
      <c r="AX297">
        <f>IF(COUNTIF('SAN LUONG'!D:D, E297) &gt; 0, 1, 0)</f>
        <v>1</v>
      </c>
    </row>
    <row r="298" spans="2:50" ht="15.75" x14ac:dyDescent="0.25">
      <c r="B298" s="5">
        <v>39</v>
      </c>
      <c r="C298" s="26" t="s">
        <v>107</v>
      </c>
      <c r="D298" s="26" t="s">
        <v>107</v>
      </c>
      <c r="E298" s="73">
        <v>114521</v>
      </c>
      <c r="F298" s="27">
        <v>3.5</v>
      </c>
      <c r="G298" s="28">
        <v>50</v>
      </c>
      <c r="H298" s="24" t="s">
        <v>107</v>
      </c>
      <c r="I298" s="9"/>
      <c r="J298" s="15" t="str">
        <f t="shared" si="101"/>
        <v>511NF50</v>
      </c>
      <c r="K298" s="15" t="str">
        <f t="shared" si="102"/>
        <v>511NF114521</v>
      </c>
      <c r="L298" s="205">
        <f>SUMIF('1'!$A$3:$A$500,'TOTAL FEED'!$J298,'1'!$P$3:$P$1000)</f>
        <v>0</v>
      </c>
      <c r="M298" s="205">
        <f>SUMIF('2'!$A$3:$A$500,'TOTAL FEED'!$J298,'2'!$P$3:$P$1000)</f>
        <v>0</v>
      </c>
      <c r="N298" s="258">
        <f>SUMIF('3'!$A$3:$A$500,'TOTAL FEED'!$J298,'3'!$P$3:$P$1000)</f>
        <v>0</v>
      </c>
      <c r="O298" s="205">
        <f>SUMIF('4'!$A$3:$A$500,'TOTAL FEED'!$J298,'4'!$P$3:$P$1000)</f>
        <v>0</v>
      </c>
      <c r="P298" s="205">
        <f>SUMIF('5'!$A$3:$A$500,'TOTAL FEED'!$J298,'5'!$P$3:$P$1000)</f>
        <v>0</v>
      </c>
      <c r="Q298" s="205">
        <f>SUMIF('6'!$A$3:$A$500,'TOTAL FEED'!$J298,'6'!$P$3:$P$1000)</f>
        <v>0</v>
      </c>
      <c r="R298" s="205">
        <f>SUMIF('7'!$A$3:$A$500,'TOTAL FEED'!$J298,'7'!$P$3:$P$1000)</f>
        <v>0</v>
      </c>
      <c r="S298" s="205">
        <f>SUMIF('8'!$A$3:$A$500,'TOTAL FEED'!$J298,'8'!$P$3:$P$1000)</f>
        <v>0</v>
      </c>
      <c r="T298" s="205">
        <f>SUMIF('9'!$A$3:$A$500,'TOTAL FEED'!$J298,'9'!$P$3:$P$1000)</f>
        <v>0</v>
      </c>
      <c r="U298" s="258">
        <f>SUMIF('10'!$A$3:$A$500,'TOTAL FEED'!$J298,'10'!$P$3:$P$1000)</f>
        <v>0</v>
      </c>
      <c r="V298" s="205">
        <f>SUMIF('11'!$A$3:$A$500,'TOTAL FEED'!$J298,'11'!$P$3:$P$1000)</f>
        <v>0</v>
      </c>
      <c r="W298" s="205">
        <f>SUMIF('12'!$A$3:$A$500,'TOTAL FEED'!$J298,'12'!$P$3:$P$1000)</f>
        <v>0</v>
      </c>
      <c r="X298" s="205">
        <f>SUMIF('13'!$A$3:$A$500,'TOTAL FEED'!$J298,'13'!$P$3:$P$1000)</f>
        <v>0</v>
      </c>
      <c r="Y298" s="272">
        <f>SUMIF('14'!$A$3:$A$500,'TOTAL FEED'!$J298,'14'!$P$3:$P$1000)</f>
        <v>0</v>
      </c>
      <c r="Z298" s="205">
        <f>SUMIF('15'!$A$3:$A$500,'TOTAL FEED'!$J298,'15'!$P$3:$P$1000)</f>
        <v>0</v>
      </c>
      <c r="AA298" s="205">
        <f>SUMIF('16'!$A$3:$A$500,'TOTAL FEED'!$J298,'16'!$P$3:$P$1000)</f>
        <v>0</v>
      </c>
      <c r="AB298" s="258">
        <f>SUMIF('17'!$A$3:$A$500,'TOTAL FEED'!$J298,'17'!$P$3:$P$1000)</f>
        <v>37800</v>
      </c>
      <c r="AC298" s="205">
        <f>SUMIF('18'!$A$3:$A$500,'TOTAL FEED'!$J298,'18'!$P$3:$P$1000)</f>
        <v>0</v>
      </c>
      <c r="AD298" s="205">
        <f>SUMIF('19'!$A$3:$A$500,'TOTAL FEED'!$J298,'19'!$P$3:$P$1000)</f>
        <v>0</v>
      </c>
      <c r="AE298" s="205">
        <f>SUMIF('20'!$A$3:$A$500,'TOTAL FEED'!$J298,'20'!$P$3:$P$1000)</f>
        <v>0</v>
      </c>
      <c r="AF298" s="205">
        <f>SUMIF('21'!$A$3:$A$500,'TOTAL FEED'!$J298,'21'!$P$3:$P$1000)</f>
        <v>0</v>
      </c>
      <c r="AG298" s="205">
        <f>SUMIF('22'!$A$3:$A$500,'TOTAL FEED'!$J298,'22'!$P$3:$P$1000)</f>
        <v>0</v>
      </c>
      <c r="AH298" s="205">
        <f>SUMIF('23'!$A$3:$A$500,'TOTAL FEED'!$J298,'23'!$P$3:$P$1000)</f>
        <v>0</v>
      </c>
      <c r="AI298" s="205">
        <f>SUMIF('24'!$A$3:$A$500,'TOTAL FEED'!$J298,'24'!$P$3:$P$1000)</f>
        <v>0</v>
      </c>
      <c r="AJ298" s="205">
        <f>SUMIF('25'!$A$3:$A$500,'TOTAL FEED'!$J298,'25'!$P$3:$P$1000)</f>
        <v>0</v>
      </c>
      <c r="AK298" s="205">
        <f>SUMIF('26'!$A$3:$A$500,'TOTAL FEED'!$J298,'26'!$P$3:$P$1000)</f>
        <v>0</v>
      </c>
      <c r="AL298" s="205">
        <f>SUMIF('27'!$A$3:$A$500,'TOTAL FEED'!$J298,'27'!$P$3:$P$1000)</f>
        <v>0</v>
      </c>
      <c r="AM298" s="205">
        <f>SUMIF('28'!$A$3:$A$500,'TOTAL FEED'!$J298,'28'!$P$3:$P$1000)</f>
        <v>0</v>
      </c>
      <c r="AN298" s="205">
        <f>SUMIF('29'!$A$3:$A$500,'TOTAL FEED'!$J298,'29'!$P$3:$P$1000)</f>
        <v>0</v>
      </c>
      <c r="AO298" s="205">
        <f>SUMIF('30'!$A$3:$A$500,'TOTAL FEED'!$J298,'30'!$P$3:$P$1000)</f>
        <v>0</v>
      </c>
      <c r="AP298" s="205">
        <f>SUMIF('31'!$A$3:$A$500,'TOTAL FEED'!$J298,'31'!$P$3:$P$1000)</f>
        <v>0</v>
      </c>
      <c r="AQ298" s="50">
        <f t="shared" si="95"/>
        <v>37800</v>
      </c>
      <c r="AR298">
        <v>2</v>
      </c>
      <c r="AS298">
        <v>8</v>
      </c>
      <c r="AT298">
        <f>SUMIF('PHAN LOAI'!$Q$5:$Q$410,K298,'PHAN LOAI'!$D$5:$D$410)</f>
        <v>37800</v>
      </c>
      <c r="AU298">
        <f>SUMIF('SAN LUONG'!$AL$4:$AL$311,K298,'SAN LUONG'!$AJ$4:$AJ$311)</f>
        <v>37800</v>
      </c>
      <c r="AV298">
        <f t="shared" si="100"/>
        <v>75600</v>
      </c>
      <c r="AW298">
        <f>IF(COUNTIF('PHAN LOAI'!C:C, E298) &gt; 0, 1, 0)</f>
        <v>1</v>
      </c>
      <c r="AX298">
        <f>IF(COUNTIF('SAN LUONG'!D:D, E298) &gt; 0, 1, 0)</f>
        <v>1</v>
      </c>
    </row>
    <row r="299" spans="2:50" ht="15.75" x14ac:dyDescent="0.25">
      <c r="B299" s="5">
        <v>40</v>
      </c>
      <c r="C299" s="26" t="s">
        <v>416</v>
      </c>
      <c r="D299" s="26" t="s">
        <v>416</v>
      </c>
      <c r="E299" s="73">
        <v>11452830</v>
      </c>
      <c r="F299" s="27">
        <v>3.5</v>
      </c>
      <c r="G299" s="28">
        <v>50</v>
      </c>
      <c r="H299" s="24" t="s">
        <v>107</v>
      </c>
      <c r="I299" s="9" t="s">
        <v>389</v>
      </c>
      <c r="J299" s="15" t="str">
        <f t="shared" si="101"/>
        <v>511NFP3050</v>
      </c>
      <c r="K299" s="15" t="str">
        <f t="shared" si="102"/>
        <v>511NFP3011452830</v>
      </c>
      <c r="L299" s="205">
        <f>SUMIF('1'!$A$3:$A$500,'TOTAL FEED'!$J299,'1'!$P$3:$P$1000)</f>
        <v>0</v>
      </c>
      <c r="M299" s="205">
        <f>SUMIF('2'!$A$3:$A$500,'TOTAL FEED'!$J299,'2'!$P$3:$P$1000)</f>
        <v>0</v>
      </c>
      <c r="N299" s="258">
        <f>SUMIF('3'!$A$3:$A$500,'TOTAL FEED'!$J299,'3'!$P$3:$P$1000)</f>
        <v>0</v>
      </c>
      <c r="O299" s="205">
        <f>SUMIF('4'!$A$3:$A$500,'TOTAL FEED'!$J299,'4'!$P$3:$P$1000)</f>
        <v>0</v>
      </c>
      <c r="P299" s="205">
        <f>SUMIF('5'!$A$3:$A$500,'TOTAL FEED'!$J299,'5'!$P$3:$P$1000)</f>
        <v>0</v>
      </c>
      <c r="Q299" s="205">
        <f>SUMIF('6'!$A$3:$A$500,'TOTAL FEED'!$J299,'6'!$P$3:$P$1000)</f>
        <v>0</v>
      </c>
      <c r="R299" s="205">
        <f>SUMIF('7'!$A$3:$A$500,'TOTAL FEED'!$J299,'7'!$P$3:$P$1000)</f>
        <v>0</v>
      </c>
      <c r="S299" s="205">
        <f>SUMIF('8'!$A$3:$A$500,'TOTAL FEED'!$J299,'8'!$P$3:$P$1000)</f>
        <v>0</v>
      </c>
      <c r="T299" s="205">
        <f>SUMIF('9'!$A$3:$A$500,'TOTAL FEED'!$J299,'9'!$P$3:$P$1000)</f>
        <v>0</v>
      </c>
      <c r="U299" s="205">
        <f>SUMIF('10'!$A$3:$A$500,'TOTAL FEED'!$J299,'10'!$P$3:$P$1000)</f>
        <v>0</v>
      </c>
      <c r="V299" s="205">
        <f>SUMIF('11'!$A$3:$A$500,'TOTAL FEED'!$J299,'11'!$P$3:$P$1000)</f>
        <v>0</v>
      </c>
      <c r="W299" s="205">
        <f>SUMIF('12'!$A$3:$A$500,'TOTAL FEED'!$J299,'12'!$P$3:$P$1000)</f>
        <v>0</v>
      </c>
      <c r="X299" s="205">
        <f>SUMIF('13'!$A$3:$A$500,'TOTAL FEED'!$J299,'13'!$P$3:$P$1000)</f>
        <v>0</v>
      </c>
      <c r="Y299" s="272">
        <f>SUMIF('14'!$A$3:$A$500,'TOTAL FEED'!$J299,'14'!$P$3:$P$1000)</f>
        <v>0</v>
      </c>
      <c r="Z299" s="205">
        <f>SUMIF('15'!$A$3:$A$500,'TOTAL FEED'!$J299,'15'!$P$3:$P$1000)</f>
        <v>0</v>
      </c>
      <c r="AA299" s="205">
        <f>SUMIF('16'!$A$3:$A$500,'TOTAL FEED'!$J299,'16'!$P$3:$P$1000)</f>
        <v>0</v>
      </c>
      <c r="AB299" s="205">
        <f>SUMIF('17'!$A$3:$A$500,'TOTAL FEED'!$J299,'17'!$P$3:$P$1000)</f>
        <v>0</v>
      </c>
      <c r="AC299" s="205">
        <f>SUMIF('18'!$A$3:$A$500,'TOTAL FEED'!$J299,'18'!$P$3:$P$1000)</f>
        <v>0</v>
      </c>
      <c r="AD299" s="205">
        <f>SUMIF('19'!$A$3:$A$500,'TOTAL FEED'!$J299,'19'!$P$3:$P$1000)</f>
        <v>0</v>
      </c>
      <c r="AE299" s="205">
        <f>SUMIF('20'!$A$3:$A$500,'TOTAL FEED'!$J299,'20'!$P$3:$P$1000)</f>
        <v>0</v>
      </c>
      <c r="AF299" s="205">
        <f>SUMIF('21'!$A$3:$A$500,'TOTAL FEED'!$J299,'21'!$P$3:$P$1000)</f>
        <v>0</v>
      </c>
      <c r="AG299" s="205">
        <f>SUMIF('22'!$A$3:$A$500,'TOTAL FEED'!$J299,'22'!$P$3:$P$1000)</f>
        <v>0</v>
      </c>
      <c r="AH299" s="205">
        <f>SUMIF('23'!$A$3:$A$500,'TOTAL FEED'!$J299,'23'!$P$3:$P$1000)</f>
        <v>0</v>
      </c>
      <c r="AI299" s="205">
        <f>SUMIF('24'!$A$3:$A$500,'TOTAL FEED'!$J299,'24'!$P$3:$P$1000)</f>
        <v>0</v>
      </c>
      <c r="AJ299" s="205">
        <f>SUMIF('25'!$A$3:$A$500,'TOTAL FEED'!$J299,'25'!$P$3:$P$1000)</f>
        <v>0</v>
      </c>
      <c r="AK299" s="205">
        <f>SUMIF('26'!$A$3:$A$500,'TOTAL FEED'!$J299,'26'!$P$3:$P$1000)</f>
        <v>0</v>
      </c>
      <c r="AL299" s="205">
        <f>SUMIF('27'!$A$3:$A$500,'TOTAL FEED'!$J299,'27'!$P$3:$P$1000)</f>
        <v>0</v>
      </c>
      <c r="AM299" s="205">
        <f>SUMIF('28'!$A$3:$A$500,'TOTAL FEED'!$J299,'28'!$P$3:$P$1000)</f>
        <v>0</v>
      </c>
      <c r="AN299" s="205">
        <f>SUMIF('29'!$A$3:$A$500,'TOTAL FEED'!$J299,'29'!$P$3:$P$1000)</f>
        <v>0</v>
      </c>
      <c r="AO299" s="205">
        <f>SUMIF('30'!$A$3:$A$500,'TOTAL FEED'!$J299,'30'!$P$3:$P$1000)</f>
        <v>0</v>
      </c>
      <c r="AP299" s="205">
        <f>SUMIF('31'!$A$3:$A$500,'TOTAL FEED'!$J299,'31'!$P$3:$P$1000)</f>
        <v>0</v>
      </c>
      <c r="AQ299" s="50">
        <f t="shared" ref="AQ299:AQ330" si="103">SUM(L299:AP299)</f>
        <v>0</v>
      </c>
      <c r="AS299">
        <v>8</v>
      </c>
      <c r="AT299">
        <f>SUMIF('PHAN LOAI'!$Q$5:$Q$410,K299,'PHAN LOAI'!$D$5:$D$410)</f>
        <v>0</v>
      </c>
      <c r="AU299">
        <f>SUMIF('SAN LUONG'!$AL$4:$AL$311,K299,'SAN LUONG'!$AJ$4:$AJ$311)</f>
        <v>0</v>
      </c>
      <c r="AV299">
        <f t="shared" si="100"/>
        <v>0</v>
      </c>
      <c r="AW299">
        <f>IF(COUNTIF('PHAN LOAI'!C:C, E299) &gt; 0, 1, 0)</f>
        <v>1</v>
      </c>
      <c r="AX299">
        <f>IF(COUNTIF('SAN LUONG'!D:D, E299) &gt; 0, 1, 0)</f>
        <v>1</v>
      </c>
    </row>
    <row r="300" spans="2:50" ht="15.75" x14ac:dyDescent="0.25">
      <c r="B300" s="5">
        <v>41</v>
      </c>
      <c r="C300" s="26" t="s">
        <v>417</v>
      </c>
      <c r="D300" s="26" t="s">
        <v>417</v>
      </c>
      <c r="E300" s="73">
        <v>11452831</v>
      </c>
      <c r="F300" s="27">
        <v>3.5</v>
      </c>
      <c r="G300" s="28">
        <v>50</v>
      </c>
      <c r="H300" s="24" t="s">
        <v>107</v>
      </c>
      <c r="I300" s="9" t="s">
        <v>364</v>
      </c>
      <c r="J300" s="15" t="str">
        <f t="shared" si="101"/>
        <v>511NFP3150</v>
      </c>
      <c r="K300" s="15" t="str">
        <f t="shared" si="102"/>
        <v>511NFP3111452831</v>
      </c>
      <c r="L300" s="205">
        <f>SUMIF('1'!$A$3:$A$500,'TOTAL FEED'!$J300,'1'!$P$3:$P$1000)</f>
        <v>0</v>
      </c>
      <c r="M300" s="205">
        <f>SUMIF('2'!$A$3:$A$500,'TOTAL FEED'!$J300,'2'!$P$3:$P$1000)</f>
        <v>0</v>
      </c>
      <c r="N300" s="258">
        <f>SUMIF('3'!$A$3:$A$500,'TOTAL FEED'!$J300,'3'!$P$3:$P$1000)</f>
        <v>0</v>
      </c>
      <c r="O300" s="205">
        <f>SUMIF('4'!$A$3:$A$500,'TOTAL FEED'!$J300,'4'!$P$3:$P$1000)</f>
        <v>0</v>
      </c>
      <c r="P300" s="205">
        <f>SUMIF('5'!$A$3:$A$500,'TOTAL FEED'!$J300,'5'!$P$3:$P$1000)</f>
        <v>0</v>
      </c>
      <c r="Q300" s="205">
        <f>SUMIF('6'!$A$3:$A$500,'TOTAL FEED'!$J300,'6'!$P$3:$P$1000)</f>
        <v>0</v>
      </c>
      <c r="R300" s="205">
        <f>SUMIF('7'!$A$3:$A$500,'TOTAL FEED'!$J300,'7'!$P$3:$P$1000)</f>
        <v>0</v>
      </c>
      <c r="S300" s="205">
        <f>SUMIF('8'!$A$3:$A$500,'TOTAL FEED'!$J300,'8'!$P$3:$P$1000)</f>
        <v>0</v>
      </c>
      <c r="T300" s="205">
        <f>SUMIF('9'!$A$3:$A$500,'TOTAL FEED'!$J300,'9'!$P$3:$P$1000)</f>
        <v>0</v>
      </c>
      <c r="U300" s="205">
        <f>SUMIF('10'!$A$3:$A$500,'TOTAL FEED'!$J300,'10'!$P$3:$P$1000)</f>
        <v>0</v>
      </c>
      <c r="V300" s="205">
        <f>SUMIF('11'!$A$3:$A$500,'TOTAL FEED'!$J300,'11'!$P$3:$P$1000)</f>
        <v>0</v>
      </c>
      <c r="W300" s="205">
        <f>SUMIF('12'!$A$3:$A$500,'TOTAL FEED'!$J300,'12'!$P$3:$P$1000)</f>
        <v>0</v>
      </c>
      <c r="X300" s="205">
        <f>SUMIF('13'!$A$3:$A$500,'TOTAL FEED'!$J300,'13'!$P$3:$P$1000)</f>
        <v>0</v>
      </c>
      <c r="Y300" s="272">
        <f>SUMIF('14'!$A$3:$A$500,'TOTAL FEED'!$J300,'14'!$P$3:$P$1000)</f>
        <v>0</v>
      </c>
      <c r="Z300" s="205">
        <f>SUMIF('15'!$A$3:$A$500,'TOTAL FEED'!$J300,'15'!$P$3:$P$1000)</f>
        <v>0</v>
      </c>
      <c r="AA300" s="205">
        <f>SUMIF('16'!$A$3:$A$500,'TOTAL FEED'!$J300,'16'!$P$3:$P$1000)</f>
        <v>0</v>
      </c>
      <c r="AB300" s="205">
        <f>SUMIF('17'!$A$3:$A$500,'TOTAL FEED'!$J300,'17'!$P$3:$P$1000)</f>
        <v>0</v>
      </c>
      <c r="AC300" s="205">
        <f>SUMIF('18'!$A$3:$A$500,'TOTAL FEED'!$J300,'18'!$P$3:$P$1000)</f>
        <v>0</v>
      </c>
      <c r="AD300" s="205">
        <f>SUMIF('19'!$A$3:$A$500,'TOTAL FEED'!$J300,'19'!$P$3:$P$1000)</f>
        <v>0</v>
      </c>
      <c r="AE300" s="205">
        <f>SUMIF('20'!$A$3:$A$500,'TOTAL FEED'!$J300,'20'!$P$3:$P$1000)</f>
        <v>0</v>
      </c>
      <c r="AF300" s="205">
        <f>SUMIF('21'!$A$3:$A$500,'TOTAL FEED'!$J300,'21'!$P$3:$P$1000)</f>
        <v>0</v>
      </c>
      <c r="AG300" s="205">
        <f>SUMIF('22'!$A$3:$A$500,'TOTAL FEED'!$J300,'22'!$P$3:$P$1000)</f>
        <v>0</v>
      </c>
      <c r="AH300" s="205">
        <f>SUMIF('23'!$A$3:$A$500,'TOTAL FEED'!$J300,'23'!$P$3:$P$1000)</f>
        <v>0</v>
      </c>
      <c r="AI300" s="205">
        <f>SUMIF('24'!$A$3:$A$500,'TOTAL FEED'!$J300,'24'!$P$3:$P$1000)</f>
        <v>0</v>
      </c>
      <c r="AJ300" s="205">
        <f>SUMIF('25'!$A$3:$A$500,'TOTAL FEED'!$J300,'25'!$P$3:$P$1000)</f>
        <v>0</v>
      </c>
      <c r="AK300" s="205">
        <f>SUMIF('26'!$A$3:$A$500,'TOTAL FEED'!$J300,'26'!$P$3:$P$1000)</f>
        <v>0</v>
      </c>
      <c r="AL300" s="205">
        <f>SUMIF('27'!$A$3:$A$500,'TOTAL FEED'!$J300,'27'!$P$3:$P$1000)</f>
        <v>0</v>
      </c>
      <c r="AM300" s="205">
        <f>SUMIF('28'!$A$3:$A$500,'TOTAL FEED'!$J300,'28'!$P$3:$P$1000)</f>
        <v>0</v>
      </c>
      <c r="AN300" s="205">
        <f>SUMIF('29'!$A$3:$A$500,'TOTAL FEED'!$J300,'29'!$P$3:$P$1000)</f>
        <v>0</v>
      </c>
      <c r="AO300" s="205">
        <f>SUMIF('30'!$A$3:$A$500,'TOTAL FEED'!$J300,'30'!$P$3:$P$1000)</f>
        <v>0</v>
      </c>
      <c r="AP300" s="205">
        <f>SUMIF('31'!$A$3:$A$500,'TOTAL FEED'!$J300,'31'!$P$3:$P$1000)</f>
        <v>0</v>
      </c>
      <c r="AQ300" s="50">
        <f t="shared" si="103"/>
        <v>0</v>
      </c>
      <c r="AS300">
        <v>8</v>
      </c>
      <c r="AT300">
        <f>SUMIF('PHAN LOAI'!$Q$5:$Q$410,K300,'PHAN LOAI'!$D$5:$D$410)</f>
        <v>0</v>
      </c>
      <c r="AU300">
        <f>SUMIF('SAN LUONG'!$AL$4:$AL$311,K300,'SAN LUONG'!$AJ$4:$AJ$311)</f>
        <v>0</v>
      </c>
      <c r="AV300">
        <f t="shared" si="100"/>
        <v>0</v>
      </c>
      <c r="AW300">
        <f>IF(COUNTIF('PHAN LOAI'!C:C, E300) &gt; 0, 1, 0)</f>
        <v>1</v>
      </c>
      <c r="AX300">
        <f>IF(COUNTIF('SAN LUONG'!D:D, E300) &gt; 0, 1, 0)</f>
        <v>1</v>
      </c>
    </row>
    <row r="301" spans="2:50" ht="15.75" x14ac:dyDescent="0.25">
      <c r="B301" s="5">
        <v>42</v>
      </c>
      <c r="C301" s="26" t="s">
        <v>418</v>
      </c>
      <c r="D301" s="26" t="s">
        <v>418</v>
      </c>
      <c r="E301" s="73">
        <v>11452832</v>
      </c>
      <c r="F301" s="27">
        <v>3.5</v>
      </c>
      <c r="G301" s="28">
        <v>50</v>
      </c>
      <c r="H301" s="24" t="s">
        <v>107</v>
      </c>
      <c r="I301" s="9" t="s">
        <v>360</v>
      </c>
      <c r="J301" s="15" t="str">
        <f t="shared" si="101"/>
        <v>511NFP3250</v>
      </c>
      <c r="K301" s="15" t="str">
        <f t="shared" si="102"/>
        <v>511NFP3211452832</v>
      </c>
      <c r="L301" s="205">
        <f>SUMIF('1'!$A$3:$A$500,'TOTAL FEED'!$J301,'1'!$P$3:$P$1000)</f>
        <v>0</v>
      </c>
      <c r="M301" s="205">
        <f>SUMIF('2'!$A$3:$A$500,'TOTAL FEED'!$J301,'2'!$P$3:$P$1000)</f>
        <v>0</v>
      </c>
      <c r="N301" s="258">
        <f>SUMIF('3'!$A$3:$A$500,'TOTAL FEED'!$J301,'3'!$P$3:$P$1000)</f>
        <v>0</v>
      </c>
      <c r="O301" s="205">
        <f>SUMIF('4'!$A$3:$A$500,'TOTAL FEED'!$J301,'4'!$P$3:$P$1000)</f>
        <v>0</v>
      </c>
      <c r="P301" s="205">
        <f>SUMIF('5'!$A$3:$A$500,'TOTAL FEED'!$J301,'5'!$P$3:$P$1000)</f>
        <v>0</v>
      </c>
      <c r="Q301" s="205">
        <f>SUMIF('6'!$A$3:$A$500,'TOTAL FEED'!$J301,'6'!$P$3:$P$1000)</f>
        <v>0</v>
      </c>
      <c r="R301" s="205">
        <f>SUMIF('7'!$A$3:$A$500,'TOTAL FEED'!$J301,'7'!$P$3:$P$1000)</f>
        <v>0</v>
      </c>
      <c r="S301" s="205">
        <f>SUMIF('8'!$A$3:$A$500,'TOTAL FEED'!$J301,'8'!$P$3:$P$1000)</f>
        <v>0</v>
      </c>
      <c r="T301" s="205">
        <f>SUMIF('9'!$A$3:$A$500,'TOTAL FEED'!$J301,'9'!$P$3:$P$1000)</f>
        <v>0</v>
      </c>
      <c r="U301" s="258">
        <f>SUMIF('10'!$A$3:$A$500,'TOTAL FEED'!$J301,'10'!$P$3:$P$1000)</f>
        <v>0</v>
      </c>
      <c r="V301" s="205">
        <f>SUMIF('11'!$A$3:$A$500,'TOTAL FEED'!$J301,'11'!$P$3:$P$1000)</f>
        <v>0</v>
      </c>
      <c r="W301" s="205">
        <f>SUMIF('12'!$A$3:$A$500,'TOTAL FEED'!$J301,'12'!$P$3:$P$1000)</f>
        <v>0</v>
      </c>
      <c r="X301" s="205">
        <f>SUMIF('13'!$A$3:$A$500,'TOTAL FEED'!$J301,'13'!$P$3:$P$1000)</f>
        <v>0</v>
      </c>
      <c r="Y301" s="272">
        <f>SUMIF('14'!$A$3:$A$500,'TOTAL FEED'!$J301,'14'!$P$3:$P$1000)</f>
        <v>0</v>
      </c>
      <c r="Z301" s="205">
        <f>SUMIF('15'!$A$3:$A$500,'TOTAL FEED'!$J301,'15'!$P$3:$P$1000)</f>
        <v>0</v>
      </c>
      <c r="AA301" s="205">
        <f>SUMIF('16'!$A$3:$A$500,'TOTAL FEED'!$J301,'16'!$P$3:$P$1000)</f>
        <v>0</v>
      </c>
      <c r="AB301" s="258">
        <f>SUMIF('17'!$A$3:$A$500,'TOTAL FEED'!$J301,'17'!$P$3:$P$1000)</f>
        <v>0</v>
      </c>
      <c r="AC301" s="205">
        <f>SUMIF('18'!$A$3:$A$500,'TOTAL FEED'!$J301,'18'!$P$3:$P$1000)</f>
        <v>0</v>
      </c>
      <c r="AD301" s="205">
        <f>SUMIF('19'!$A$3:$A$500,'TOTAL FEED'!$J301,'19'!$P$3:$P$1000)</f>
        <v>0</v>
      </c>
      <c r="AE301" s="205">
        <f>SUMIF('20'!$A$3:$A$500,'TOTAL FEED'!$J301,'20'!$P$3:$P$1000)</f>
        <v>0</v>
      </c>
      <c r="AF301" s="205">
        <f>SUMIF('21'!$A$3:$A$500,'TOTAL FEED'!$J301,'21'!$P$3:$P$1000)</f>
        <v>0</v>
      </c>
      <c r="AG301" s="205">
        <f>SUMIF('22'!$A$3:$A$500,'TOTAL FEED'!$J301,'22'!$P$3:$P$1000)</f>
        <v>0</v>
      </c>
      <c r="AH301" s="205">
        <f>SUMIF('23'!$A$3:$A$500,'TOTAL FEED'!$J301,'23'!$P$3:$P$1000)</f>
        <v>0</v>
      </c>
      <c r="AI301" s="205">
        <f>SUMIF('24'!$A$3:$A$500,'TOTAL FEED'!$J301,'24'!$P$3:$P$1000)</f>
        <v>0</v>
      </c>
      <c r="AJ301" s="205">
        <f>SUMIF('25'!$A$3:$A$500,'TOTAL FEED'!$J301,'25'!$P$3:$P$1000)</f>
        <v>0</v>
      </c>
      <c r="AK301" s="205">
        <f>SUMIF('26'!$A$3:$A$500,'TOTAL FEED'!$J301,'26'!$P$3:$P$1000)</f>
        <v>0</v>
      </c>
      <c r="AL301" s="205">
        <f>SUMIF('27'!$A$3:$A$500,'TOTAL FEED'!$J301,'27'!$P$3:$P$1000)</f>
        <v>0</v>
      </c>
      <c r="AM301" s="205">
        <f>SUMIF('28'!$A$3:$A$500,'TOTAL FEED'!$J301,'28'!$P$3:$P$1000)</f>
        <v>0</v>
      </c>
      <c r="AN301" s="205">
        <f>SUMIF('29'!$A$3:$A$500,'TOTAL FEED'!$J301,'29'!$P$3:$P$1000)</f>
        <v>0</v>
      </c>
      <c r="AO301" s="205">
        <f>SUMIF('30'!$A$3:$A$500,'TOTAL FEED'!$J301,'30'!$P$3:$P$1000)</f>
        <v>0</v>
      </c>
      <c r="AP301" s="205">
        <f>SUMIF('31'!$A$3:$A$500,'TOTAL FEED'!$J301,'31'!$P$3:$P$1000)</f>
        <v>0</v>
      </c>
      <c r="AQ301" s="50">
        <f t="shared" si="103"/>
        <v>0</v>
      </c>
      <c r="AS301">
        <v>8</v>
      </c>
      <c r="AT301">
        <f>SUMIF('PHAN LOAI'!$Q$5:$Q$410,K301,'PHAN LOAI'!$D$5:$D$410)</f>
        <v>0</v>
      </c>
      <c r="AU301">
        <f>SUMIF('SAN LUONG'!$AL$4:$AL$311,K301,'SAN LUONG'!$AJ$4:$AJ$311)</f>
        <v>0</v>
      </c>
      <c r="AV301">
        <f t="shared" si="100"/>
        <v>0</v>
      </c>
      <c r="AW301">
        <f>IF(COUNTIF('PHAN LOAI'!C:C, E301) &gt; 0, 1, 0)</f>
        <v>1</v>
      </c>
      <c r="AX301">
        <f>IF(COUNTIF('SAN LUONG'!D:D, E301) &gt; 0, 1, 0)</f>
        <v>1</v>
      </c>
    </row>
    <row r="302" spans="2:50" ht="15.75" x14ac:dyDescent="0.25">
      <c r="B302" s="5"/>
      <c r="C302" s="26" t="s">
        <v>419</v>
      </c>
      <c r="D302" s="26" t="s">
        <v>419</v>
      </c>
      <c r="E302" s="73">
        <v>11452835</v>
      </c>
      <c r="F302" s="27">
        <v>3.5</v>
      </c>
      <c r="G302" s="28">
        <v>50</v>
      </c>
      <c r="H302" s="24" t="s">
        <v>107</v>
      </c>
      <c r="I302" s="9" t="s">
        <v>397</v>
      </c>
      <c r="J302" s="15" t="str">
        <f t="shared" si="101"/>
        <v>511NFP3550</v>
      </c>
      <c r="K302" s="15" t="str">
        <f t="shared" si="102"/>
        <v>511NFP3511452835</v>
      </c>
      <c r="L302" s="205">
        <f>SUMIF('1'!$A$3:$A$500,'TOTAL FEED'!$J302,'1'!$P$3:$P$1000)</f>
        <v>0</v>
      </c>
      <c r="M302" s="205">
        <f>SUMIF('2'!$A$3:$A$500,'TOTAL FEED'!$J302,'2'!$P$3:$P$1000)</f>
        <v>0</v>
      </c>
      <c r="N302" s="258">
        <f>SUMIF('3'!$A$3:$A$500,'TOTAL FEED'!$J302,'3'!$P$3:$P$1000)</f>
        <v>0</v>
      </c>
      <c r="O302" s="205">
        <f>SUMIF('4'!$A$3:$A$500,'TOTAL FEED'!$J302,'4'!$P$3:$P$1000)</f>
        <v>0</v>
      </c>
      <c r="P302" s="205">
        <f>SUMIF('5'!$A$3:$A$500,'TOTAL FEED'!$J302,'5'!$P$3:$P$1000)</f>
        <v>0</v>
      </c>
      <c r="Q302" s="205">
        <f>SUMIF('6'!$A$3:$A$500,'TOTAL FEED'!$J302,'6'!$P$3:$P$1000)</f>
        <v>0</v>
      </c>
      <c r="R302" s="205">
        <f>SUMIF('7'!$A$3:$A$500,'TOTAL FEED'!$J302,'7'!$P$3:$P$1000)</f>
        <v>0</v>
      </c>
      <c r="S302" s="205">
        <f>SUMIF('8'!$A$3:$A$500,'TOTAL FEED'!$J302,'8'!$P$3:$P$1000)</f>
        <v>0</v>
      </c>
      <c r="T302" s="205">
        <f>SUMIF('9'!$A$3:$A$500,'TOTAL FEED'!$J302,'9'!$P$3:$P$1000)</f>
        <v>0</v>
      </c>
      <c r="U302" s="205">
        <f>SUMIF('10'!$A$3:$A$500,'TOTAL FEED'!$J302,'10'!$P$3:$P$1000)</f>
        <v>0</v>
      </c>
      <c r="V302" s="205">
        <f>SUMIF('11'!$A$3:$A$500,'TOTAL FEED'!$J302,'11'!$P$3:$P$1000)</f>
        <v>0</v>
      </c>
      <c r="W302" s="205">
        <f>SUMIF('12'!$A$3:$A$500,'TOTAL FEED'!$J302,'12'!$P$3:$P$1000)</f>
        <v>121600</v>
      </c>
      <c r="X302" s="205">
        <f>SUMIF('13'!$A$3:$A$500,'TOTAL FEED'!$J302,'13'!$P$3:$P$1000)</f>
        <v>7300</v>
      </c>
      <c r="Y302" s="272">
        <f>SUMIF('14'!$A$3:$A$500,'TOTAL FEED'!$J302,'14'!$P$3:$P$1000)</f>
        <v>0</v>
      </c>
      <c r="Z302" s="205">
        <f>SUMIF('15'!$A$3:$A$500,'TOTAL FEED'!$J302,'15'!$P$3:$P$1000)</f>
        <v>0</v>
      </c>
      <c r="AA302" s="205">
        <f>SUMIF('16'!$A$3:$A$500,'TOTAL FEED'!$J302,'16'!$P$3:$P$1000)</f>
        <v>0</v>
      </c>
      <c r="AB302" s="205">
        <f>SUMIF('17'!$A$3:$A$500,'TOTAL FEED'!$J302,'17'!$P$3:$P$1000)</f>
        <v>0</v>
      </c>
      <c r="AC302" s="205">
        <f>SUMIF('18'!$A$3:$A$500,'TOTAL FEED'!$J302,'18'!$P$3:$P$1000)</f>
        <v>0</v>
      </c>
      <c r="AD302" s="205">
        <f>SUMIF('19'!$A$3:$A$500,'TOTAL FEED'!$J302,'19'!$P$3:$P$1000)</f>
        <v>0</v>
      </c>
      <c r="AE302" s="205">
        <f>SUMIF('20'!$A$3:$A$500,'TOTAL FEED'!$J302,'20'!$P$3:$P$1000)</f>
        <v>0</v>
      </c>
      <c r="AF302" s="205">
        <f>SUMIF('21'!$A$3:$A$500,'TOTAL FEED'!$J302,'21'!$P$3:$P$1000)</f>
        <v>0</v>
      </c>
      <c r="AG302" s="205">
        <f>SUMIF('22'!$A$3:$A$500,'TOTAL FEED'!$J302,'22'!$P$3:$P$1000)</f>
        <v>0</v>
      </c>
      <c r="AH302" s="205">
        <f>SUMIF('23'!$A$3:$A$500,'TOTAL FEED'!$J302,'23'!$P$3:$P$1000)</f>
        <v>0</v>
      </c>
      <c r="AI302" s="205">
        <f>SUMIF('24'!$A$3:$A$500,'TOTAL FEED'!$J302,'24'!$P$3:$P$1000)</f>
        <v>0</v>
      </c>
      <c r="AJ302" s="205">
        <f>SUMIF('25'!$A$3:$A$500,'TOTAL FEED'!$J302,'25'!$P$3:$P$1000)</f>
        <v>0</v>
      </c>
      <c r="AK302" s="205">
        <f>SUMIF('26'!$A$3:$A$500,'TOTAL FEED'!$J302,'26'!$P$3:$P$1000)</f>
        <v>0</v>
      </c>
      <c r="AL302" s="205">
        <f>SUMIF('27'!$A$3:$A$500,'TOTAL FEED'!$J302,'27'!$P$3:$P$1000)</f>
        <v>0</v>
      </c>
      <c r="AM302" s="205">
        <f>SUMIF('28'!$A$3:$A$500,'TOTAL FEED'!$J302,'28'!$P$3:$P$1000)</f>
        <v>0</v>
      </c>
      <c r="AN302" s="205">
        <f>SUMIF('29'!$A$3:$A$500,'TOTAL FEED'!$J302,'29'!$P$3:$P$1000)</f>
        <v>0</v>
      </c>
      <c r="AO302" s="205">
        <f>SUMIF('30'!$A$3:$A$500,'TOTAL FEED'!$J302,'30'!$P$3:$P$1000)</f>
        <v>0</v>
      </c>
      <c r="AP302" s="205">
        <f>SUMIF('31'!$A$3:$A$500,'TOTAL FEED'!$J302,'31'!$P$3:$P$1000)</f>
        <v>0</v>
      </c>
      <c r="AQ302" s="50">
        <f t="shared" si="103"/>
        <v>128900</v>
      </c>
      <c r="AR302">
        <v>2</v>
      </c>
      <c r="AS302">
        <v>8</v>
      </c>
      <c r="AT302">
        <f>SUMIF('PHAN LOAI'!$Q$5:$Q$410,K302,'PHAN LOAI'!$D$5:$D$410)</f>
        <v>128900</v>
      </c>
      <c r="AU302">
        <f>SUMIF('SAN LUONG'!$AL$4:$AL$311,K302,'SAN LUONG'!$AJ$4:$AJ$311)</f>
        <v>128900</v>
      </c>
      <c r="AV302">
        <f t="shared" si="100"/>
        <v>257800</v>
      </c>
      <c r="AW302">
        <f>IF(COUNTIF('PHAN LOAI'!C:C, E302) &gt; 0, 1, 0)</f>
        <v>1</v>
      </c>
      <c r="AX302">
        <f>IF(COUNTIF('SAN LUONG'!D:D, E302) &gt; 0, 1, 0)</f>
        <v>1</v>
      </c>
    </row>
    <row r="303" spans="2:50" ht="15.75" x14ac:dyDescent="0.25">
      <c r="B303" s="5">
        <v>43</v>
      </c>
      <c r="C303" s="26" t="s">
        <v>420</v>
      </c>
      <c r="D303" s="26" t="s">
        <v>420</v>
      </c>
      <c r="E303" s="73">
        <v>11452833</v>
      </c>
      <c r="F303" s="27">
        <v>3.5</v>
      </c>
      <c r="G303" s="28">
        <v>50</v>
      </c>
      <c r="H303" s="24" t="s">
        <v>107</v>
      </c>
      <c r="I303" s="9" t="s">
        <v>362</v>
      </c>
      <c r="J303" s="15" t="str">
        <f t="shared" si="101"/>
        <v>511NFP3350</v>
      </c>
      <c r="K303" s="15" t="str">
        <f t="shared" si="102"/>
        <v>511NFP3311452833</v>
      </c>
      <c r="L303" s="205">
        <f>SUMIF('1'!$A$3:$A$500,'TOTAL FEED'!$J303,'1'!$P$3:$P$1000)</f>
        <v>0</v>
      </c>
      <c r="M303" s="205">
        <f>SUMIF('2'!$A$3:$A$500,'TOTAL FEED'!$J303,'2'!$P$3:$P$1000)</f>
        <v>0</v>
      </c>
      <c r="N303" s="258">
        <f>SUMIF('3'!$A$3:$A$500,'TOTAL FEED'!$J303,'3'!$P$3:$P$1000)</f>
        <v>0</v>
      </c>
      <c r="O303" s="205">
        <f>SUMIF('4'!$A$3:$A$500,'TOTAL FEED'!$J303,'4'!$P$3:$P$1000)</f>
        <v>0</v>
      </c>
      <c r="P303" s="205">
        <f>SUMIF('5'!$A$3:$A$500,'TOTAL FEED'!$J303,'5'!$P$3:$P$1000)</f>
        <v>0</v>
      </c>
      <c r="Q303" s="205">
        <f>SUMIF('6'!$A$3:$A$500,'TOTAL FEED'!$J303,'6'!$P$3:$P$1000)</f>
        <v>0</v>
      </c>
      <c r="R303" s="205">
        <f>SUMIF('7'!$A$3:$A$500,'TOTAL FEED'!$J303,'7'!$P$3:$P$1000)</f>
        <v>0</v>
      </c>
      <c r="S303" s="205">
        <f>SUMIF('8'!$A$3:$A$500,'TOTAL FEED'!$J303,'8'!$P$3:$P$1000)</f>
        <v>0</v>
      </c>
      <c r="T303" s="205">
        <f>SUMIF('9'!$A$3:$A$500,'TOTAL FEED'!$J303,'9'!$P$3:$P$1000)</f>
        <v>0</v>
      </c>
      <c r="U303" s="205">
        <f>SUMIF('10'!$A$3:$A$500,'TOTAL FEED'!$J303,'10'!$P$3:$P$1000)</f>
        <v>0</v>
      </c>
      <c r="V303" s="205">
        <f>SUMIF('11'!$A$3:$A$500,'TOTAL FEED'!$J303,'11'!$P$3:$P$1000)</f>
        <v>0</v>
      </c>
      <c r="W303" s="205">
        <f>SUMIF('12'!$A$3:$A$500,'TOTAL FEED'!$J303,'12'!$P$3:$P$1000)</f>
        <v>0</v>
      </c>
      <c r="X303" s="205">
        <f>SUMIF('13'!$A$3:$A$500,'TOTAL FEED'!$J303,'13'!$P$3:$P$1000)</f>
        <v>0</v>
      </c>
      <c r="Y303" s="272">
        <f>SUMIF('14'!$A$3:$A$500,'TOTAL FEED'!$J303,'14'!$P$3:$P$1000)</f>
        <v>0</v>
      </c>
      <c r="Z303" s="205">
        <f>SUMIF('15'!$A$3:$A$500,'TOTAL FEED'!$J303,'15'!$P$3:$P$1000)</f>
        <v>0</v>
      </c>
      <c r="AA303" s="205">
        <f>SUMIF('16'!$A$3:$A$500,'TOTAL FEED'!$J303,'16'!$P$3:$P$1000)</f>
        <v>0</v>
      </c>
      <c r="AB303" s="205">
        <f>SUMIF('17'!$A$3:$A$500,'TOTAL FEED'!$J303,'17'!$P$3:$P$1000)</f>
        <v>0</v>
      </c>
      <c r="AC303" s="205">
        <f>SUMIF('18'!$A$3:$A$500,'TOTAL FEED'!$J303,'18'!$P$3:$P$1000)</f>
        <v>0</v>
      </c>
      <c r="AD303" s="205">
        <f>SUMIF('19'!$A$3:$A$500,'TOTAL FEED'!$J303,'19'!$P$3:$P$1000)</f>
        <v>0</v>
      </c>
      <c r="AE303" s="205">
        <f>SUMIF('20'!$A$3:$A$500,'TOTAL FEED'!$J303,'20'!$P$3:$P$1000)</f>
        <v>0</v>
      </c>
      <c r="AF303" s="205">
        <f>SUMIF('21'!$A$3:$A$500,'TOTAL FEED'!$J303,'21'!$P$3:$P$1000)</f>
        <v>0</v>
      </c>
      <c r="AG303" s="205">
        <f>SUMIF('22'!$A$3:$A$500,'TOTAL FEED'!$J303,'22'!$P$3:$P$1000)</f>
        <v>0</v>
      </c>
      <c r="AH303" s="205">
        <f>SUMIF('23'!$A$3:$A$500,'TOTAL FEED'!$J303,'23'!$P$3:$P$1000)</f>
        <v>0</v>
      </c>
      <c r="AI303" s="205">
        <f>SUMIF('24'!$A$3:$A$500,'TOTAL FEED'!$J303,'24'!$P$3:$P$1000)</f>
        <v>0</v>
      </c>
      <c r="AJ303" s="205">
        <f>SUMIF('25'!$A$3:$A$500,'TOTAL FEED'!$J303,'25'!$P$3:$P$1000)</f>
        <v>0</v>
      </c>
      <c r="AK303" s="205">
        <f>SUMIF('26'!$A$3:$A$500,'TOTAL FEED'!$J303,'26'!$P$3:$P$1000)</f>
        <v>0</v>
      </c>
      <c r="AL303" s="205">
        <f>SUMIF('27'!$A$3:$A$500,'TOTAL FEED'!$J303,'27'!$P$3:$P$1000)</f>
        <v>0</v>
      </c>
      <c r="AM303" s="205">
        <f>SUMIF('28'!$A$3:$A$500,'TOTAL FEED'!$J303,'28'!$P$3:$P$1000)</f>
        <v>0</v>
      </c>
      <c r="AN303" s="205">
        <f>SUMIF('29'!$A$3:$A$500,'TOTAL FEED'!$J303,'29'!$P$3:$P$1000)</f>
        <v>0</v>
      </c>
      <c r="AO303" s="205">
        <f>SUMIF('30'!$A$3:$A$500,'TOTAL FEED'!$J303,'30'!$P$3:$P$1000)</f>
        <v>0</v>
      </c>
      <c r="AP303" s="205">
        <f>SUMIF('31'!$A$3:$A$500,'TOTAL FEED'!$J303,'31'!$P$3:$P$1000)</f>
        <v>0</v>
      </c>
      <c r="AQ303" s="50">
        <f t="shared" si="103"/>
        <v>0</v>
      </c>
      <c r="AR303">
        <v>2</v>
      </c>
      <c r="AS303">
        <v>8</v>
      </c>
      <c r="AT303">
        <f>SUMIF('PHAN LOAI'!$Q$5:$Q$410,K303,'PHAN LOAI'!$D$5:$D$410)</f>
        <v>0</v>
      </c>
      <c r="AU303">
        <f>SUMIF('SAN LUONG'!$AL$4:$AL$311,K303,'SAN LUONG'!$AJ$4:$AJ$311)</f>
        <v>0</v>
      </c>
      <c r="AV303">
        <f t="shared" si="100"/>
        <v>0</v>
      </c>
      <c r="AW303">
        <f>IF(COUNTIF('PHAN LOAI'!C:C, E303) &gt; 0, 1, 0)</f>
        <v>1</v>
      </c>
      <c r="AX303">
        <f>IF(COUNTIF('SAN LUONG'!D:D, E303) &gt; 0, 1, 0)</f>
        <v>1</v>
      </c>
    </row>
    <row r="304" spans="2:50" ht="15.75" x14ac:dyDescent="0.25">
      <c r="B304" s="5">
        <v>44</v>
      </c>
      <c r="C304" s="26" t="s">
        <v>421</v>
      </c>
      <c r="D304" s="26" t="s">
        <v>421</v>
      </c>
      <c r="E304" s="73">
        <v>11452863</v>
      </c>
      <c r="F304" s="27">
        <v>3.5</v>
      </c>
      <c r="G304" s="28">
        <v>50</v>
      </c>
      <c r="H304" s="24" t="s">
        <v>107</v>
      </c>
      <c r="I304" s="9" t="s">
        <v>399</v>
      </c>
      <c r="J304" s="15" t="str">
        <f t="shared" si="101"/>
        <v>511NFP6350</v>
      </c>
      <c r="K304" s="15" t="str">
        <f t="shared" si="102"/>
        <v>511NFP6311452863</v>
      </c>
      <c r="L304" s="205">
        <f>SUMIF('1'!$A$3:$A$500,'TOTAL FEED'!$J304,'1'!$P$3:$P$1000)</f>
        <v>0</v>
      </c>
      <c r="M304" s="205">
        <f>SUMIF('2'!$A$3:$A$500,'TOTAL FEED'!$J304,'2'!$P$3:$P$1000)</f>
        <v>0</v>
      </c>
      <c r="N304" s="258">
        <f>SUMIF('3'!$A$3:$A$500,'TOTAL FEED'!$J304,'3'!$P$3:$P$1000)</f>
        <v>0</v>
      </c>
      <c r="O304" s="205">
        <f>SUMIF('4'!$A$3:$A$500,'TOTAL FEED'!$J304,'4'!$P$3:$P$1000)</f>
        <v>0</v>
      </c>
      <c r="P304" s="205">
        <f>SUMIF('5'!$A$3:$A$500,'TOTAL FEED'!$J304,'5'!$P$3:$P$1000)</f>
        <v>0</v>
      </c>
      <c r="Q304" s="205">
        <f>SUMIF('6'!$A$3:$A$500,'TOTAL FEED'!$J304,'6'!$P$3:$P$1000)</f>
        <v>0</v>
      </c>
      <c r="R304" s="205">
        <f>SUMIF('7'!$A$3:$A$500,'TOTAL FEED'!$J304,'7'!$P$3:$P$1000)</f>
        <v>0</v>
      </c>
      <c r="S304" s="205">
        <f>SUMIF('8'!$A$3:$A$500,'TOTAL FEED'!$J304,'8'!$P$3:$P$1000)</f>
        <v>0</v>
      </c>
      <c r="T304" s="205">
        <f>SUMIF('9'!$A$3:$A$500,'TOTAL FEED'!$J304,'9'!$P$3:$P$1000)</f>
        <v>0</v>
      </c>
      <c r="U304" s="205">
        <f>SUMIF('10'!$A$3:$A$500,'TOTAL FEED'!$J304,'10'!$P$3:$P$1000)</f>
        <v>0</v>
      </c>
      <c r="V304" s="205">
        <f>SUMIF('11'!$A$3:$A$500,'TOTAL FEED'!$J304,'11'!$P$3:$P$1000)</f>
        <v>0</v>
      </c>
      <c r="W304" s="205">
        <f>SUMIF('12'!$A$3:$A$500,'TOTAL FEED'!$J304,'12'!$P$3:$P$1000)</f>
        <v>0</v>
      </c>
      <c r="X304" s="205">
        <f>SUMIF('13'!$A$3:$A$500,'TOTAL FEED'!$J304,'13'!$P$3:$P$1000)</f>
        <v>0</v>
      </c>
      <c r="Y304" s="272">
        <f>SUMIF('14'!$A$3:$A$500,'TOTAL FEED'!$J304,'14'!$P$3:$P$1000)</f>
        <v>0</v>
      </c>
      <c r="Z304" s="205">
        <f>SUMIF('15'!$A$3:$A$500,'TOTAL FEED'!$J304,'15'!$P$3:$P$1000)</f>
        <v>0</v>
      </c>
      <c r="AA304" s="205">
        <f>SUMIF('16'!$A$3:$A$500,'TOTAL FEED'!$J304,'16'!$P$3:$P$1000)</f>
        <v>0</v>
      </c>
      <c r="AB304" s="205">
        <f>SUMIF('17'!$A$3:$A$500,'TOTAL FEED'!$J304,'17'!$P$3:$P$1000)</f>
        <v>0</v>
      </c>
      <c r="AC304" s="205">
        <f>SUMIF('18'!$A$3:$A$500,'TOTAL FEED'!$J304,'18'!$P$3:$P$1000)</f>
        <v>0</v>
      </c>
      <c r="AD304" s="205">
        <f>SUMIF('19'!$A$3:$A$500,'TOTAL FEED'!$J304,'19'!$P$3:$P$1000)</f>
        <v>0</v>
      </c>
      <c r="AE304" s="205">
        <f>SUMIF('20'!$A$3:$A$500,'TOTAL FEED'!$J304,'20'!$P$3:$P$1000)</f>
        <v>0</v>
      </c>
      <c r="AF304" s="205">
        <f>SUMIF('21'!$A$3:$A$500,'TOTAL FEED'!$J304,'21'!$P$3:$P$1000)</f>
        <v>0</v>
      </c>
      <c r="AG304" s="205">
        <f>SUMIF('22'!$A$3:$A$500,'TOTAL FEED'!$J304,'22'!$P$3:$P$1000)</f>
        <v>0</v>
      </c>
      <c r="AH304" s="205">
        <f>SUMIF('23'!$A$3:$A$500,'TOTAL FEED'!$J304,'23'!$P$3:$P$1000)</f>
        <v>0</v>
      </c>
      <c r="AI304" s="205">
        <f>SUMIF('24'!$A$3:$A$500,'TOTAL FEED'!$J304,'24'!$P$3:$P$1000)</f>
        <v>0</v>
      </c>
      <c r="AJ304" s="205">
        <f>SUMIF('25'!$A$3:$A$500,'TOTAL FEED'!$J304,'25'!$P$3:$P$1000)</f>
        <v>0</v>
      </c>
      <c r="AK304" s="205">
        <f>SUMIF('26'!$A$3:$A$500,'TOTAL FEED'!$J304,'26'!$P$3:$P$1000)</f>
        <v>0</v>
      </c>
      <c r="AL304" s="205">
        <f>SUMIF('27'!$A$3:$A$500,'TOTAL FEED'!$J304,'27'!$P$3:$P$1000)</f>
        <v>0</v>
      </c>
      <c r="AM304" s="205">
        <f>SUMIF('28'!$A$3:$A$500,'TOTAL FEED'!$J304,'28'!$P$3:$P$1000)</f>
        <v>0</v>
      </c>
      <c r="AN304" s="205">
        <f>SUMIF('29'!$A$3:$A$500,'TOTAL FEED'!$J304,'29'!$P$3:$P$1000)</f>
        <v>0</v>
      </c>
      <c r="AO304" s="205">
        <f>SUMIF('30'!$A$3:$A$500,'TOTAL FEED'!$J304,'30'!$P$3:$P$1000)</f>
        <v>0</v>
      </c>
      <c r="AP304" s="205">
        <f>SUMIF('31'!$A$3:$A$500,'TOTAL FEED'!$J304,'31'!$P$3:$P$1000)</f>
        <v>0</v>
      </c>
      <c r="AQ304" s="50">
        <f t="shared" si="103"/>
        <v>0</v>
      </c>
      <c r="AS304">
        <v>8</v>
      </c>
      <c r="AT304">
        <f>SUMIF('PHAN LOAI'!$Q$5:$Q$410,K304,'PHAN LOAI'!$D$5:$D$410)</f>
        <v>0</v>
      </c>
      <c r="AU304">
        <f>SUMIF('SAN LUONG'!$AL$4:$AL$311,K304,'SAN LUONG'!$AJ$4:$AJ$311)</f>
        <v>0</v>
      </c>
      <c r="AV304">
        <f t="shared" si="100"/>
        <v>0</v>
      </c>
      <c r="AW304">
        <f>IF(COUNTIF('PHAN LOAI'!C:C, E304) &gt; 0, 1, 0)</f>
        <v>1</v>
      </c>
      <c r="AX304">
        <f>IF(COUNTIF('SAN LUONG'!D:D, E304) &gt; 0, 1, 0)</f>
        <v>1</v>
      </c>
    </row>
    <row r="305" spans="2:50" ht="15.75" x14ac:dyDescent="0.25">
      <c r="B305" s="5">
        <v>45</v>
      </c>
      <c r="C305" s="26" t="s">
        <v>422</v>
      </c>
      <c r="D305" s="26" t="s">
        <v>422</v>
      </c>
      <c r="E305" s="73">
        <v>11452880</v>
      </c>
      <c r="F305" s="27">
        <v>3.5</v>
      </c>
      <c r="G305" s="28">
        <v>50</v>
      </c>
      <c r="H305" s="24" t="s">
        <v>107</v>
      </c>
      <c r="I305" s="9" t="s">
        <v>366</v>
      </c>
      <c r="J305" s="15" t="str">
        <f t="shared" si="101"/>
        <v>511NFP8050</v>
      </c>
      <c r="K305" s="15" t="str">
        <f t="shared" si="102"/>
        <v>511NFP8011452880</v>
      </c>
      <c r="L305" s="205">
        <f>SUMIF('1'!$A$3:$A$500,'TOTAL FEED'!$J305,'1'!$P$3:$P$1000)</f>
        <v>0</v>
      </c>
      <c r="M305" s="205">
        <f>SUMIF('2'!$A$3:$A$500,'TOTAL FEED'!$J305,'2'!$P$3:$P$1000)</f>
        <v>0</v>
      </c>
      <c r="N305" s="258">
        <f>SUMIF('3'!$A$3:$A$500,'TOTAL FEED'!$J305,'3'!$P$3:$P$1000)</f>
        <v>0</v>
      </c>
      <c r="O305" s="205">
        <f>SUMIF('4'!$A$3:$A$500,'TOTAL FEED'!$J305,'4'!$P$3:$P$1000)</f>
        <v>0</v>
      </c>
      <c r="P305" s="205">
        <f>SUMIF('5'!$A$3:$A$500,'TOTAL FEED'!$J305,'5'!$P$3:$P$1000)</f>
        <v>0</v>
      </c>
      <c r="Q305" s="205">
        <f>SUMIF('6'!$A$3:$A$500,'TOTAL FEED'!$J305,'6'!$P$3:$P$1000)</f>
        <v>0</v>
      </c>
      <c r="R305" s="205">
        <f>SUMIF('7'!$A$3:$A$500,'TOTAL FEED'!$J305,'7'!$P$3:$P$1000)</f>
        <v>0</v>
      </c>
      <c r="S305" s="205">
        <f>SUMIF('8'!$A$3:$A$500,'TOTAL FEED'!$J305,'8'!$P$3:$P$1000)</f>
        <v>0</v>
      </c>
      <c r="T305" s="205">
        <f>SUMIF('9'!$A$3:$A$500,'TOTAL FEED'!$J305,'9'!$P$3:$P$1000)</f>
        <v>0</v>
      </c>
      <c r="U305" s="205">
        <f>SUMIF('10'!$A$3:$A$500,'TOTAL FEED'!$J305,'10'!$P$3:$P$1000)</f>
        <v>0</v>
      </c>
      <c r="V305" s="205">
        <f>SUMIF('11'!$A$3:$A$500,'TOTAL FEED'!$J305,'11'!$P$3:$P$1000)</f>
        <v>0</v>
      </c>
      <c r="W305" s="205">
        <f>SUMIF('12'!$A$3:$A$500,'TOTAL FEED'!$J305,'12'!$P$3:$P$1000)</f>
        <v>0</v>
      </c>
      <c r="X305" s="205">
        <f>SUMIF('13'!$A$3:$A$500,'TOTAL FEED'!$J305,'13'!$P$3:$P$1000)</f>
        <v>0</v>
      </c>
      <c r="Y305" s="272">
        <f>SUMIF('14'!$A$3:$A$500,'TOTAL FEED'!$J305,'14'!$P$3:$P$1000)</f>
        <v>0</v>
      </c>
      <c r="Z305" s="205">
        <f>SUMIF('15'!$A$3:$A$500,'TOTAL FEED'!$J305,'15'!$P$3:$P$1000)</f>
        <v>0</v>
      </c>
      <c r="AA305" s="205">
        <f>SUMIF('16'!$A$3:$A$500,'TOTAL FEED'!$J305,'16'!$P$3:$P$1000)</f>
        <v>0</v>
      </c>
      <c r="AB305" s="205">
        <f>SUMIF('17'!$A$3:$A$500,'TOTAL FEED'!$J305,'17'!$P$3:$P$1000)</f>
        <v>0</v>
      </c>
      <c r="AC305" s="205">
        <f>SUMIF('18'!$A$3:$A$500,'TOTAL FEED'!$J305,'18'!$P$3:$P$1000)</f>
        <v>0</v>
      </c>
      <c r="AD305" s="205">
        <f>SUMIF('19'!$A$3:$A$500,'TOTAL FEED'!$J305,'19'!$P$3:$P$1000)</f>
        <v>0</v>
      </c>
      <c r="AE305" s="205">
        <f>SUMIF('20'!$A$3:$A$500,'TOTAL FEED'!$J305,'20'!$P$3:$P$1000)</f>
        <v>0</v>
      </c>
      <c r="AF305" s="205">
        <f>SUMIF('21'!$A$3:$A$500,'TOTAL FEED'!$J305,'21'!$P$3:$P$1000)</f>
        <v>0</v>
      </c>
      <c r="AG305" s="205">
        <f>SUMIF('22'!$A$3:$A$500,'TOTAL FEED'!$J305,'22'!$P$3:$P$1000)</f>
        <v>0</v>
      </c>
      <c r="AH305" s="205">
        <f>SUMIF('23'!$A$3:$A$500,'TOTAL FEED'!$J305,'23'!$P$3:$P$1000)</f>
        <v>0</v>
      </c>
      <c r="AI305" s="205">
        <f>SUMIF('24'!$A$3:$A$500,'TOTAL FEED'!$J305,'24'!$P$3:$P$1000)</f>
        <v>0</v>
      </c>
      <c r="AJ305" s="205">
        <f>SUMIF('25'!$A$3:$A$500,'TOTAL FEED'!$J305,'25'!$P$3:$P$1000)</f>
        <v>0</v>
      </c>
      <c r="AK305" s="205">
        <f>SUMIF('26'!$A$3:$A$500,'TOTAL FEED'!$J305,'26'!$P$3:$P$1000)</f>
        <v>0</v>
      </c>
      <c r="AL305" s="205">
        <f>SUMIF('27'!$A$3:$A$500,'TOTAL FEED'!$J305,'27'!$P$3:$P$1000)</f>
        <v>0</v>
      </c>
      <c r="AM305" s="205">
        <f>SUMIF('28'!$A$3:$A$500,'TOTAL FEED'!$J305,'28'!$P$3:$P$1000)</f>
        <v>0</v>
      </c>
      <c r="AN305" s="205">
        <f>SUMIF('29'!$A$3:$A$500,'TOTAL FEED'!$J305,'29'!$P$3:$P$1000)</f>
        <v>0</v>
      </c>
      <c r="AO305" s="205">
        <f>SUMIF('30'!$A$3:$A$500,'TOTAL FEED'!$J305,'30'!$P$3:$P$1000)</f>
        <v>0</v>
      </c>
      <c r="AP305" s="205">
        <f>SUMIF('31'!$A$3:$A$500,'TOTAL FEED'!$J305,'31'!$P$3:$P$1000)</f>
        <v>0</v>
      </c>
      <c r="AQ305" s="50">
        <f t="shared" si="103"/>
        <v>0</v>
      </c>
      <c r="AS305">
        <v>8</v>
      </c>
      <c r="AT305">
        <f>SUMIF('PHAN LOAI'!$Q$5:$Q$410,K305,'PHAN LOAI'!$D$5:$D$410)</f>
        <v>0</v>
      </c>
      <c r="AU305">
        <f>SUMIF('SAN LUONG'!$AL$4:$AL$311,K305,'SAN LUONG'!$AJ$4:$AJ$311)</f>
        <v>0</v>
      </c>
      <c r="AV305">
        <f t="shared" si="100"/>
        <v>0</v>
      </c>
      <c r="AW305">
        <f>IF(COUNTIF('PHAN LOAI'!C:C, E305) &gt; 0, 1, 0)</f>
        <v>1</v>
      </c>
      <c r="AX305">
        <f>IF(COUNTIF('SAN LUONG'!D:D, E305) &gt; 0, 1, 0)</f>
        <v>1</v>
      </c>
    </row>
    <row r="306" spans="2:50" ht="15.75" x14ac:dyDescent="0.25">
      <c r="B306" s="5">
        <v>46</v>
      </c>
      <c r="C306" s="26" t="s">
        <v>423</v>
      </c>
      <c r="D306" s="26" t="s">
        <v>423</v>
      </c>
      <c r="E306" s="73" t="s">
        <v>424</v>
      </c>
      <c r="F306" s="27">
        <v>3.5</v>
      </c>
      <c r="G306" s="28">
        <v>50</v>
      </c>
      <c r="H306" s="24" t="s">
        <v>107</v>
      </c>
      <c r="I306" s="9" t="s">
        <v>368</v>
      </c>
      <c r="J306" s="15" t="str">
        <f t="shared" si="101"/>
        <v>511NFP8150</v>
      </c>
      <c r="K306" s="15" t="str">
        <f t="shared" si="102"/>
        <v>511NFP8111452881</v>
      </c>
      <c r="L306" s="205">
        <f>SUMIF('1'!$A$3:$A$500,'TOTAL FEED'!$J306,'1'!$P$3:$P$1000)</f>
        <v>0</v>
      </c>
      <c r="M306" s="205">
        <f>SUMIF('2'!$A$3:$A$500,'TOTAL FEED'!$J306,'2'!$P$3:$P$1000)</f>
        <v>0</v>
      </c>
      <c r="N306" s="258">
        <f>SUMIF('3'!$A$3:$A$500,'TOTAL FEED'!$J306,'3'!$P$3:$P$1000)</f>
        <v>0</v>
      </c>
      <c r="O306" s="205">
        <f>SUMIF('4'!$A$3:$A$500,'TOTAL FEED'!$J306,'4'!$P$3:$P$1000)</f>
        <v>0</v>
      </c>
      <c r="P306" s="205">
        <f>SUMIF('5'!$A$3:$A$500,'TOTAL FEED'!$J306,'5'!$P$3:$P$1000)</f>
        <v>0</v>
      </c>
      <c r="Q306" s="205">
        <f>SUMIF('6'!$A$3:$A$500,'TOTAL FEED'!$J306,'6'!$P$3:$P$1000)</f>
        <v>0</v>
      </c>
      <c r="R306" s="205">
        <f>SUMIF('7'!$A$3:$A$500,'TOTAL FEED'!$J306,'7'!$P$3:$P$1000)</f>
        <v>0</v>
      </c>
      <c r="S306" s="205">
        <f>SUMIF('8'!$A$3:$A$500,'TOTAL FEED'!$J306,'8'!$P$3:$P$1000)</f>
        <v>0</v>
      </c>
      <c r="T306" s="205">
        <f>SUMIF('9'!$A$3:$A$500,'TOTAL FEED'!$J306,'9'!$P$3:$P$1000)</f>
        <v>0</v>
      </c>
      <c r="U306" s="205">
        <f>SUMIF('10'!$A$3:$A$500,'TOTAL FEED'!$J306,'10'!$P$3:$P$1000)</f>
        <v>0</v>
      </c>
      <c r="V306" s="205">
        <f>SUMIF('11'!$A$3:$A$500,'TOTAL FEED'!$J306,'11'!$P$3:$P$1000)</f>
        <v>0</v>
      </c>
      <c r="W306" s="205">
        <f>SUMIF('12'!$A$3:$A$500,'TOTAL FEED'!$J306,'12'!$P$3:$P$1000)</f>
        <v>0</v>
      </c>
      <c r="X306" s="205">
        <f>SUMIF('13'!$A$3:$A$500,'TOTAL FEED'!$J306,'13'!$P$3:$P$1000)</f>
        <v>0</v>
      </c>
      <c r="Y306" s="272">
        <f>SUMIF('14'!$A$3:$A$500,'TOTAL FEED'!$J306,'14'!$P$3:$P$1000)</f>
        <v>0</v>
      </c>
      <c r="Z306" s="205">
        <f>SUMIF('15'!$A$3:$A$500,'TOTAL FEED'!$J306,'15'!$P$3:$P$1000)</f>
        <v>0</v>
      </c>
      <c r="AA306" s="205">
        <f>SUMIF('16'!$A$3:$A$500,'TOTAL FEED'!$J306,'16'!$P$3:$P$1000)</f>
        <v>0</v>
      </c>
      <c r="AB306" s="205">
        <f>SUMIF('17'!$A$3:$A$500,'TOTAL FEED'!$J306,'17'!$P$3:$P$1000)</f>
        <v>0</v>
      </c>
      <c r="AC306" s="205">
        <f>SUMIF('18'!$A$3:$A$500,'TOTAL FEED'!$J306,'18'!$P$3:$P$1000)</f>
        <v>0</v>
      </c>
      <c r="AD306" s="205">
        <f>SUMIF('19'!$A$3:$A$500,'TOTAL FEED'!$J306,'19'!$P$3:$P$1000)</f>
        <v>0</v>
      </c>
      <c r="AE306" s="205">
        <f>SUMIF('20'!$A$3:$A$500,'TOTAL FEED'!$J306,'20'!$P$3:$P$1000)</f>
        <v>0</v>
      </c>
      <c r="AF306" s="205">
        <f>SUMIF('21'!$A$3:$A$500,'TOTAL FEED'!$J306,'21'!$P$3:$P$1000)</f>
        <v>0</v>
      </c>
      <c r="AG306" s="205">
        <f>SUMIF('22'!$A$3:$A$500,'TOTAL FEED'!$J306,'22'!$P$3:$P$1000)</f>
        <v>0</v>
      </c>
      <c r="AH306" s="205">
        <f>SUMIF('23'!$A$3:$A$500,'TOTAL FEED'!$J306,'23'!$P$3:$P$1000)</f>
        <v>0</v>
      </c>
      <c r="AI306" s="205">
        <f>SUMIF('24'!$A$3:$A$500,'TOTAL FEED'!$J306,'24'!$P$3:$P$1000)</f>
        <v>0</v>
      </c>
      <c r="AJ306" s="205">
        <f>SUMIF('25'!$A$3:$A$500,'TOTAL FEED'!$J306,'25'!$P$3:$P$1000)</f>
        <v>0</v>
      </c>
      <c r="AK306" s="205">
        <f>SUMIF('26'!$A$3:$A$500,'TOTAL FEED'!$J306,'26'!$P$3:$P$1000)</f>
        <v>0</v>
      </c>
      <c r="AL306" s="205">
        <f>SUMIF('27'!$A$3:$A$500,'TOTAL FEED'!$J306,'27'!$P$3:$P$1000)</f>
        <v>0</v>
      </c>
      <c r="AM306" s="205">
        <f>SUMIF('28'!$A$3:$A$500,'TOTAL FEED'!$J306,'28'!$P$3:$P$1000)</f>
        <v>0</v>
      </c>
      <c r="AN306" s="205">
        <f>SUMIF('29'!$A$3:$A$500,'TOTAL FEED'!$J306,'29'!$P$3:$P$1000)</f>
        <v>0</v>
      </c>
      <c r="AO306" s="205">
        <f>SUMIF('30'!$A$3:$A$500,'TOTAL FEED'!$J306,'30'!$P$3:$P$1000)</f>
        <v>0</v>
      </c>
      <c r="AP306" s="205">
        <f>SUMIF('31'!$A$3:$A$500,'TOTAL FEED'!$J306,'31'!$P$3:$P$1000)</f>
        <v>0</v>
      </c>
      <c r="AQ306" s="50">
        <f t="shared" si="103"/>
        <v>0</v>
      </c>
      <c r="AS306">
        <v>8</v>
      </c>
      <c r="AT306">
        <f>SUMIF('PHAN LOAI'!$Q$5:$Q$410,K306,'PHAN LOAI'!$D$5:$D$410)</f>
        <v>0</v>
      </c>
      <c r="AU306">
        <f>SUMIF('SAN LUONG'!$AL$4:$AL$311,K306,'SAN LUONG'!$AJ$4:$AJ$311)</f>
        <v>0</v>
      </c>
      <c r="AV306">
        <f t="shared" si="100"/>
        <v>0</v>
      </c>
      <c r="AW306">
        <f>IF(COUNTIF('PHAN LOAI'!C:C, E306) &gt; 0, 1, 0)</f>
        <v>1</v>
      </c>
      <c r="AX306">
        <f>IF(COUNTIF('SAN LUONG'!D:D, E306) &gt; 0, 1, 0)</f>
        <v>1</v>
      </c>
    </row>
    <row r="307" spans="2:50" ht="15.75" x14ac:dyDescent="0.25">
      <c r="B307" s="5">
        <v>47</v>
      </c>
      <c r="C307" s="26" t="s">
        <v>425</v>
      </c>
      <c r="D307" s="26" t="s">
        <v>425</v>
      </c>
      <c r="E307" s="73">
        <v>11452885</v>
      </c>
      <c r="F307" s="27">
        <v>3.5</v>
      </c>
      <c r="G307" s="28">
        <v>50</v>
      </c>
      <c r="H307" s="24" t="s">
        <v>107</v>
      </c>
      <c r="I307" s="9" t="s">
        <v>372</v>
      </c>
      <c r="J307" s="15" t="str">
        <f t="shared" si="101"/>
        <v>511NFP8550</v>
      </c>
      <c r="K307" s="15" t="str">
        <f t="shared" si="102"/>
        <v>511NFP8511452885</v>
      </c>
      <c r="L307" s="205">
        <f>SUMIF('1'!$A$3:$A$500,'TOTAL FEED'!$J307,'1'!$P$3:$P$1000)</f>
        <v>0</v>
      </c>
      <c r="M307" s="205">
        <f>SUMIF('2'!$A$3:$A$500,'TOTAL FEED'!$J307,'2'!$P$3:$P$1000)</f>
        <v>0</v>
      </c>
      <c r="N307" s="258">
        <f>SUMIF('3'!$A$3:$A$500,'TOTAL FEED'!$J307,'3'!$P$3:$P$1000)</f>
        <v>0</v>
      </c>
      <c r="O307" s="205">
        <f>SUMIF('4'!$A$3:$A$500,'TOTAL FEED'!$J307,'4'!$P$3:$P$1000)</f>
        <v>0</v>
      </c>
      <c r="P307" s="205">
        <f>SUMIF('5'!$A$3:$A$500,'TOTAL FEED'!$J307,'5'!$P$3:$P$1000)</f>
        <v>0</v>
      </c>
      <c r="Q307" s="205">
        <f>SUMIF('6'!$A$3:$A$500,'TOTAL FEED'!$J307,'6'!$P$3:$P$1000)</f>
        <v>0</v>
      </c>
      <c r="R307" s="205">
        <f>SUMIF('7'!$A$3:$A$500,'TOTAL FEED'!$J307,'7'!$P$3:$P$1000)</f>
        <v>0</v>
      </c>
      <c r="S307" s="205">
        <f>SUMIF('8'!$A$3:$A$500,'TOTAL FEED'!$J307,'8'!$P$3:$P$1000)</f>
        <v>0</v>
      </c>
      <c r="T307" s="205">
        <f>SUMIF('9'!$A$3:$A$500,'TOTAL FEED'!$J307,'9'!$P$3:$P$1000)</f>
        <v>0</v>
      </c>
      <c r="U307" s="205">
        <f>SUMIF('10'!$A$3:$A$500,'TOTAL FEED'!$J307,'10'!$P$3:$P$1000)</f>
        <v>0</v>
      </c>
      <c r="V307" s="205">
        <f>SUMIF('11'!$A$3:$A$500,'TOTAL FEED'!$J307,'11'!$P$3:$P$1000)</f>
        <v>0</v>
      </c>
      <c r="W307" s="205">
        <f>SUMIF('12'!$A$3:$A$500,'TOTAL FEED'!$J307,'12'!$P$3:$P$1000)</f>
        <v>0</v>
      </c>
      <c r="X307" s="205">
        <f>SUMIF('13'!$A$3:$A$500,'TOTAL FEED'!$J307,'13'!$P$3:$P$1000)</f>
        <v>0</v>
      </c>
      <c r="Y307" s="272">
        <f>SUMIF('14'!$A$3:$A$500,'TOTAL FEED'!$J307,'14'!$P$3:$P$1000)</f>
        <v>0</v>
      </c>
      <c r="Z307" s="205">
        <f>SUMIF('15'!$A$3:$A$500,'TOTAL FEED'!$J307,'15'!$P$3:$P$1000)</f>
        <v>0</v>
      </c>
      <c r="AA307" s="205">
        <f>SUMIF('16'!$A$3:$A$500,'TOTAL FEED'!$J307,'16'!$P$3:$P$1000)</f>
        <v>0</v>
      </c>
      <c r="AB307" s="205">
        <f>SUMIF('17'!$A$3:$A$500,'TOTAL FEED'!$J307,'17'!$P$3:$P$1000)</f>
        <v>0</v>
      </c>
      <c r="AC307" s="205">
        <f>SUMIF('18'!$A$3:$A$500,'TOTAL FEED'!$J307,'18'!$P$3:$P$1000)</f>
        <v>0</v>
      </c>
      <c r="AD307" s="205">
        <f>SUMIF('19'!$A$3:$A$500,'TOTAL FEED'!$J307,'19'!$P$3:$P$1000)</f>
        <v>0</v>
      </c>
      <c r="AE307" s="205">
        <f>SUMIF('20'!$A$3:$A$500,'TOTAL FEED'!$J307,'20'!$P$3:$P$1000)</f>
        <v>0</v>
      </c>
      <c r="AF307" s="205">
        <f>SUMIF('21'!$A$3:$A$500,'TOTAL FEED'!$J307,'21'!$P$3:$P$1000)</f>
        <v>0</v>
      </c>
      <c r="AG307" s="205">
        <f>SUMIF('22'!$A$3:$A$500,'TOTAL FEED'!$J307,'22'!$P$3:$P$1000)</f>
        <v>0</v>
      </c>
      <c r="AH307" s="205">
        <f>SUMIF('23'!$A$3:$A$500,'TOTAL FEED'!$J307,'23'!$P$3:$P$1000)</f>
        <v>0</v>
      </c>
      <c r="AI307" s="205">
        <f>SUMIF('24'!$A$3:$A$500,'TOTAL FEED'!$J307,'24'!$P$3:$P$1000)</f>
        <v>0</v>
      </c>
      <c r="AJ307" s="205">
        <f>SUMIF('25'!$A$3:$A$500,'TOTAL FEED'!$J307,'25'!$P$3:$P$1000)</f>
        <v>0</v>
      </c>
      <c r="AK307" s="205">
        <f>SUMIF('26'!$A$3:$A$500,'TOTAL FEED'!$J307,'26'!$P$3:$P$1000)</f>
        <v>0</v>
      </c>
      <c r="AL307" s="205">
        <f>SUMIF('27'!$A$3:$A$500,'TOTAL FEED'!$J307,'27'!$P$3:$P$1000)</f>
        <v>0</v>
      </c>
      <c r="AM307" s="205">
        <f>SUMIF('28'!$A$3:$A$500,'TOTAL FEED'!$J307,'28'!$P$3:$P$1000)</f>
        <v>0</v>
      </c>
      <c r="AN307" s="205">
        <f>SUMIF('29'!$A$3:$A$500,'TOTAL FEED'!$J307,'29'!$P$3:$P$1000)</f>
        <v>0</v>
      </c>
      <c r="AO307" s="205">
        <f>SUMIF('30'!$A$3:$A$500,'TOTAL FEED'!$J307,'30'!$P$3:$P$1000)</f>
        <v>0</v>
      </c>
      <c r="AP307" s="205">
        <f>SUMIF('31'!$A$3:$A$500,'TOTAL FEED'!$J307,'31'!$P$3:$P$1000)</f>
        <v>0</v>
      </c>
      <c r="AQ307" s="50">
        <f t="shared" si="103"/>
        <v>0</v>
      </c>
      <c r="AS307">
        <v>8</v>
      </c>
      <c r="AT307">
        <f>SUMIF('PHAN LOAI'!$Q$5:$Q$410,K307,'PHAN LOAI'!$D$5:$D$410)</f>
        <v>0</v>
      </c>
      <c r="AU307">
        <f>SUMIF('SAN LUONG'!$AL$4:$AL$311,K307,'SAN LUONG'!$AJ$4:$AJ$311)</f>
        <v>0</v>
      </c>
      <c r="AV307">
        <f t="shared" si="100"/>
        <v>0</v>
      </c>
      <c r="AW307">
        <f>IF(COUNTIF('PHAN LOAI'!C:C, E307) &gt; 0, 1, 0)</f>
        <v>1</v>
      </c>
      <c r="AX307">
        <f>IF(COUNTIF('SAN LUONG'!D:D, E307) &gt; 0, 1, 0)</f>
        <v>1</v>
      </c>
    </row>
    <row r="308" spans="2:50" s="101" customFormat="1" ht="15.75" x14ac:dyDescent="0.25">
      <c r="B308" s="11"/>
      <c r="C308" s="75" t="s">
        <v>426</v>
      </c>
      <c r="D308" s="75" t="s">
        <v>426</v>
      </c>
      <c r="E308" s="109">
        <v>11452887</v>
      </c>
      <c r="F308" s="114">
        <v>3.5</v>
      </c>
      <c r="G308" s="115">
        <v>50</v>
      </c>
      <c r="H308" s="116" t="s">
        <v>107</v>
      </c>
      <c r="I308" s="112" t="s">
        <v>374</v>
      </c>
      <c r="J308" s="15" t="str">
        <f t="shared" si="101"/>
        <v>511NFP8750</v>
      </c>
      <c r="K308" s="15" t="str">
        <f t="shared" si="102"/>
        <v>511NFP8711452887</v>
      </c>
      <c r="L308" s="205">
        <f>SUMIF('1'!$A$3:$A$500,'TOTAL FEED'!$J308,'1'!$P$3:$P$1000)</f>
        <v>0</v>
      </c>
      <c r="M308" s="205">
        <f>SUMIF('2'!$A$3:$A$500,'TOTAL FEED'!$J308,'2'!$P$3:$P$1000)</f>
        <v>0</v>
      </c>
      <c r="N308" s="258">
        <f>SUMIF('3'!$A$3:$A$500,'TOTAL FEED'!$J308,'3'!$P$3:$P$1000)</f>
        <v>0</v>
      </c>
      <c r="O308" s="205">
        <f>SUMIF('4'!$A$3:$A$500,'TOTAL FEED'!$J308,'4'!$P$3:$P$1000)</f>
        <v>0</v>
      </c>
      <c r="P308" s="205">
        <f>SUMIF('5'!$A$3:$A$500,'TOTAL FEED'!$J308,'5'!$P$3:$P$1000)</f>
        <v>0</v>
      </c>
      <c r="Q308" s="205">
        <f>SUMIF('6'!$A$3:$A$500,'TOTAL FEED'!$J308,'6'!$P$3:$P$1000)</f>
        <v>0</v>
      </c>
      <c r="R308" s="205">
        <f>SUMIF('7'!$A$3:$A$500,'TOTAL FEED'!$J308,'7'!$P$3:$P$1000)</f>
        <v>0</v>
      </c>
      <c r="S308" s="205">
        <f>SUMIF('8'!$A$3:$A$500,'TOTAL FEED'!$J308,'8'!$P$3:$P$1000)</f>
        <v>0</v>
      </c>
      <c r="T308" s="205">
        <f>SUMIF('9'!$A$3:$A$500,'TOTAL FEED'!$J308,'9'!$P$3:$P$1000)</f>
        <v>0</v>
      </c>
      <c r="U308" s="205">
        <f>SUMIF('10'!$A$3:$A$500,'TOTAL FEED'!$J308,'10'!$P$3:$P$1000)</f>
        <v>0</v>
      </c>
      <c r="V308" s="205">
        <f>SUMIF('11'!$A$3:$A$500,'TOTAL FEED'!$J308,'11'!$P$3:$P$1000)</f>
        <v>0</v>
      </c>
      <c r="W308" s="205">
        <f>SUMIF('12'!$A$3:$A$500,'TOTAL FEED'!$J308,'12'!$P$3:$P$1000)</f>
        <v>0</v>
      </c>
      <c r="X308" s="205">
        <f>SUMIF('13'!$A$3:$A$500,'TOTAL FEED'!$J308,'13'!$P$3:$P$1000)</f>
        <v>0</v>
      </c>
      <c r="Y308" s="272">
        <f>SUMIF('14'!$A$3:$A$500,'TOTAL FEED'!$J308,'14'!$P$3:$P$1000)</f>
        <v>0</v>
      </c>
      <c r="Z308" s="205">
        <f>SUMIF('15'!$A$3:$A$500,'TOTAL FEED'!$J308,'15'!$P$3:$P$1000)</f>
        <v>0</v>
      </c>
      <c r="AA308" s="205">
        <f>SUMIF('16'!$A$3:$A$500,'TOTAL FEED'!$J308,'16'!$P$3:$P$1000)</f>
        <v>0</v>
      </c>
      <c r="AB308" s="205">
        <f>SUMIF('17'!$A$3:$A$500,'TOTAL FEED'!$J308,'17'!$P$3:$P$1000)</f>
        <v>0</v>
      </c>
      <c r="AC308" s="205">
        <f>SUMIF('18'!$A$3:$A$500,'TOTAL FEED'!$J308,'18'!$P$3:$P$1000)</f>
        <v>0</v>
      </c>
      <c r="AD308" s="205">
        <f>SUMIF('19'!$A$3:$A$500,'TOTAL FEED'!$J308,'19'!$P$3:$P$1000)</f>
        <v>0</v>
      </c>
      <c r="AE308" s="205">
        <f>SUMIF('20'!$A$3:$A$500,'TOTAL FEED'!$J308,'20'!$P$3:$P$1000)</f>
        <v>0</v>
      </c>
      <c r="AF308" s="205">
        <f>SUMIF('21'!$A$3:$A$500,'TOTAL FEED'!$J308,'21'!$P$3:$P$1000)</f>
        <v>0</v>
      </c>
      <c r="AG308" s="205">
        <f>SUMIF('22'!$A$3:$A$500,'TOTAL FEED'!$J308,'22'!$P$3:$P$1000)</f>
        <v>0</v>
      </c>
      <c r="AH308" s="205">
        <f>SUMIF('23'!$A$3:$A$500,'TOTAL FEED'!$J308,'23'!$P$3:$P$1000)</f>
        <v>0</v>
      </c>
      <c r="AI308" s="205">
        <f>SUMIF('24'!$A$3:$A$500,'TOTAL FEED'!$J308,'24'!$P$3:$P$1000)</f>
        <v>0</v>
      </c>
      <c r="AJ308" s="205">
        <f>SUMIF('25'!$A$3:$A$500,'TOTAL FEED'!$J308,'25'!$P$3:$P$1000)</f>
        <v>0</v>
      </c>
      <c r="AK308" s="205">
        <f>SUMIF('26'!$A$3:$A$500,'TOTAL FEED'!$J308,'26'!$P$3:$P$1000)</f>
        <v>0</v>
      </c>
      <c r="AL308" s="205">
        <f>SUMIF('27'!$A$3:$A$500,'TOTAL FEED'!$J308,'27'!$P$3:$P$1000)</f>
        <v>0</v>
      </c>
      <c r="AM308" s="205">
        <f>SUMIF('28'!$A$3:$A$500,'TOTAL FEED'!$J308,'28'!$P$3:$P$1000)</f>
        <v>0</v>
      </c>
      <c r="AN308" s="205">
        <f>SUMIF('29'!$A$3:$A$500,'TOTAL FEED'!$J308,'29'!$P$3:$P$1000)</f>
        <v>0</v>
      </c>
      <c r="AO308" s="205">
        <f>SUMIF('30'!$A$3:$A$500,'TOTAL FEED'!$J308,'30'!$P$3:$P$1000)</f>
        <v>0</v>
      </c>
      <c r="AP308" s="205">
        <f>SUMIF('31'!$A$3:$A$500,'TOTAL FEED'!$J308,'31'!$P$3:$P$1000)</f>
        <v>0</v>
      </c>
      <c r="AQ308" s="113">
        <f t="shared" si="103"/>
        <v>0</v>
      </c>
      <c r="AR308"/>
      <c r="AS308">
        <v>8</v>
      </c>
      <c r="AT308">
        <f>SUMIF('PHAN LOAI'!$Q$5:$Q$410,K308,'PHAN LOAI'!$D$5:$D$410)</f>
        <v>0</v>
      </c>
      <c r="AU308">
        <f>SUMIF('SAN LUONG'!$AL$4:$AL$311,K308,'SAN LUONG'!$AJ$4:$AJ$311)</f>
        <v>0</v>
      </c>
      <c r="AV308">
        <f t="shared" si="100"/>
        <v>0</v>
      </c>
      <c r="AW308">
        <f>IF(COUNTIF('PHAN LOAI'!C:C, E308) &gt; 0, 1, 0)</f>
        <v>1</v>
      </c>
      <c r="AX308">
        <f>IF(COUNTIF('SAN LUONG'!D:D, E308) &gt; 0, 1, 0)</f>
        <v>1</v>
      </c>
    </row>
    <row r="309" spans="2:50" s="101" customFormat="1" ht="15.75" x14ac:dyDescent="0.25">
      <c r="B309" s="11"/>
      <c r="C309" s="75" t="s">
        <v>427</v>
      </c>
      <c r="D309" s="75" t="s">
        <v>427</v>
      </c>
      <c r="E309" s="109">
        <v>114591</v>
      </c>
      <c r="F309" s="114">
        <v>3.5</v>
      </c>
      <c r="G309" s="115">
        <v>50</v>
      </c>
      <c r="H309" s="116" t="s">
        <v>427</v>
      </c>
      <c r="I309" s="112"/>
      <c r="J309" s="15" t="str">
        <f t="shared" si="101"/>
        <v>511NFTL350</v>
      </c>
      <c r="K309" s="15" t="str">
        <f t="shared" si="102"/>
        <v>511NFTL3114591</v>
      </c>
      <c r="L309" s="205">
        <f>SUMIF('1'!$A$3:$A$500,'TOTAL FEED'!$J309,'1'!$P$3:$P$1000)</f>
        <v>0</v>
      </c>
      <c r="M309" s="205">
        <f>SUMIF('2'!$A$3:$A$500,'TOTAL FEED'!$J309,'2'!$P$3:$P$1000)</f>
        <v>0</v>
      </c>
      <c r="N309" s="258">
        <f>SUMIF('3'!$A$3:$A$500,'TOTAL FEED'!$J309,'3'!$P$3:$P$1000)</f>
        <v>0</v>
      </c>
      <c r="O309" s="205">
        <f>SUMIF('4'!$A$3:$A$500,'TOTAL FEED'!$J309,'4'!$P$3:$P$1000)</f>
        <v>0</v>
      </c>
      <c r="P309" s="205">
        <f>SUMIF('5'!$A$3:$A$500,'TOTAL FEED'!$J309,'5'!$P$3:$P$1000)</f>
        <v>0</v>
      </c>
      <c r="Q309" s="205">
        <f>SUMIF('6'!$A$3:$A$500,'TOTAL FEED'!$J309,'6'!$P$3:$P$1000)</f>
        <v>0</v>
      </c>
      <c r="R309" s="205">
        <f>SUMIF('7'!$A$3:$A$500,'TOTAL FEED'!$J309,'7'!$P$3:$P$1000)</f>
        <v>0</v>
      </c>
      <c r="S309" s="205">
        <f>SUMIF('8'!$A$3:$A$500,'TOTAL FEED'!$J309,'8'!$P$3:$P$1000)</f>
        <v>0</v>
      </c>
      <c r="T309" s="205">
        <f>SUMIF('9'!$A$3:$A$500,'TOTAL FEED'!$J309,'9'!$P$3:$P$1000)</f>
        <v>0</v>
      </c>
      <c r="U309" s="258">
        <f>SUMIF('10'!$A$3:$A$500,'TOTAL FEED'!$J309,'10'!$P$3:$P$1000)</f>
        <v>0</v>
      </c>
      <c r="V309" s="205">
        <f>SUMIF('11'!$A$3:$A$500,'TOTAL FEED'!$J309,'11'!$P$3:$P$1000)</f>
        <v>0</v>
      </c>
      <c r="W309" s="205">
        <f>SUMIF('12'!$A$3:$A$500,'TOTAL FEED'!$J309,'12'!$P$3:$P$1000)</f>
        <v>0</v>
      </c>
      <c r="X309" s="205">
        <f>SUMIF('13'!$A$3:$A$500,'TOTAL FEED'!$J309,'13'!$P$3:$P$1000)</f>
        <v>0</v>
      </c>
      <c r="Y309" s="272">
        <f>SUMIF('14'!$A$3:$A$500,'TOTAL FEED'!$J309,'14'!$P$3:$P$1000)</f>
        <v>0</v>
      </c>
      <c r="Z309" s="205">
        <f>SUMIF('15'!$A$3:$A$500,'TOTAL FEED'!$J309,'15'!$P$3:$P$1000)</f>
        <v>0</v>
      </c>
      <c r="AA309" s="205">
        <f>SUMIF('16'!$A$3:$A$500,'TOTAL FEED'!$J309,'16'!$P$3:$P$1000)</f>
        <v>0</v>
      </c>
      <c r="AB309" s="258">
        <f>SUMIF('17'!$A$3:$A$500,'TOTAL FEED'!$J309,'17'!$P$3:$P$1000)</f>
        <v>0</v>
      </c>
      <c r="AC309" s="205">
        <f>SUMIF('18'!$A$3:$A$500,'TOTAL FEED'!$J309,'18'!$P$3:$P$1000)</f>
        <v>0</v>
      </c>
      <c r="AD309" s="205">
        <f>SUMIF('19'!$A$3:$A$500,'TOTAL FEED'!$J309,'19'!$P$3:$P$1000)</f>
        <v>0</v>
      </c>
      <c r="AE309" s="205">
        <f>SUMIF('20'!$A$3:$A$500,'TOTAL FEED'!$J309,'20'!$P$3:$P$1000)</f>
        <v>0</v>
      </c>
      <c r="AF309" s="205">
        <f>SUMIF('21'!$A$3:$A$500,'TOTAL FEED'!$J309,'21'!$P$3:$P$1000)</f>
        <v>0</v>
      </c>
      <c r="AG309" s="205">
        <f>SUMIF('22'!$A$3:$A$500,'TOTAL FEED'!$J309,'22'!$P$3:$P$1000)</f>
        <v>0</v>
      </c>
      <c r="AH309" s="205">
        <f>SUMIF('23'!$A$3:$A$500,'TOTAL FEED'!$J309,'23'!$P$3:$P$1000)</f>
        <v>0</v>
      </c>
      <c r="AI309" s="205">
        <f>SUMIF('24'!$A$3:$A$500,'TOTAL FEED'!$J309,'24'!$P$3:$P$1000)</f>
        <v>0</v>
      </c>
      <c r="AJ309" s="205">
        <f>SUMIF('25'!$A$3:$A$500,'TOTAL FEED'!$J309,'25'!$P$3:$P$1000)</f>
        <v>0</v>
      </c>
      <c r="AK309" s="205">
        <f>SUMIF('26'!$A$3:$A$500,'TOTAL FEED'!$J309,'26'!$P$3:$P$1000)</f>
        <v>0</v>
      </c>
      <c r="AL309" s="205">
        <f>SUMIF('27'!$A$3:$A$500,'TOTAL FEED'!$J309,'27'!$P$3:$P$1000)</f>
        <v>0</v>
      </c>
      <c r="AM309" s="205">
        <f>SUMIF('28'!$A$3:$A$500,'TOTAL FEED'!$J309,'28'!$P$3:$P$1000)</f>
        <v>0</v>
      </c>
      <c r="AN309" s="205">
        <f>SUMIF('29'!$A$3:$A$500,'TOTAL FEED'!$J309,'29'!$P$3:$P$1000)</f>
        <v>0</v>
      </c>
      <c r="AO309" s="205">
        <f>SUMIF('30'!$A$3:$A$500,'TOTAL FEED'!$J309,'30'!$P$3:$P$1000)</f>
        <v>0</v>
      </c>
      <c r="AP309" s="205">
        <f>SUMIF('31'!$A$3:$A$500,'TOTAL FEED'!$J309,'31'!$P$3:$P$1000)</f>
        <v>0</v>
      </c>
      <c r="AQ309" s="113">
        <f t="shared" si="103"/>
        <v>0</v>
      </c>
      <c r="AR309">
        <v>2</v>
      </c>
      <c r="AS309">
        <v>8</v>
      </c>
      <c r="AT309">
        <f>SUMIF('PHAN LOAI'!$Q$5:$Q$410,K309,'PHAN LOAI'!$D$5:$D$410)</f>
        <v>0</v>
      </c>
      <c r="AU309">
        <f>SUMIF('SAN LUONG'!$AL$4:$AL$311,K309,'SAN LUONG'!$AJ$4:$AJ$311)</f>
        <v>0</v>
      </c>
      <c r="AV309">
        <f t="shared" si="100"/>
        <v>0</v>
      </c>
      <c r="AW309">
        <f>IF(COUNTIF('PHAN LOAI'!C:C, E309) &gt; 0, 1, 0)</f>
        <v>1</v>
      </c>
      <c r="AX309">
        <f>IF(COUNTIF('SAN LUONG'!D:D, E309) &gt; 0, 1, 0)</f>
        <v>1</v>
      </c>
    </row>
    <row r="310" spans="2:50" ht="15.75" x14ac:dyDescent="0.25">
      <c r="B310" s="5">
        <v>48</v>
      </c>
      <c r="C310" s="193" t="s">
        <v>110</v>
      </c>
      <c r="D310" s="193" t="s">
        <v>110</v>
      </c>
      <c r="E310" s="73">
        <v>115501</v>
      </c>
      <c r="F310" s="194">
        <v>3.5</v>
      </c>
      <c r="G310" s="195">
        <v>25</v>
      </c>
      <c r="H310" s="24" t="s">
        <v>110</v>
      </c>
      <c r="I310" s="9"/>
      <c r="J310" s="15" t="str">
        <f t="shared" si="101"/>
        <v>513F25</v>
      </c>
      <c r="K310" s="15" t="str">
        <f t="shared" si="102"/>
        <v>513F115501</v>
      </c>
      <c r="L310" s="205">
        <f>SUMIF('1'!$A$3:$A$500,'TOTAL FEED'!$J310,'1'!$P$3:$P$1000)</f>
        <v>0</v>
      </c>
      <c r="M310" s="205">
        <f>SUMIF('2'!$A$3:$A$500,'TOTAL FEED'!$J310,'2'!$P$3:$P$1000)</f>
        <v>0</v>
      </c>
      <c r="N310" s="258">
        <f>SUMIF('3'!$A$3:$A$500,'TOTAL FEED'!$J310,'3'!$P$3:$P$1000)</f>
        <v>0</v>
      </c>
      <c r="O310" s="205">
        <f>SUMIF('4'!$A$3:$A$500,'TOTAL FEED'!$J310,'4'!$P$3:$P$1000)</f>
        <v>0</v>
      </c>
      <c r="P310" s="205">
        <f>SUMIF('5'!$A$3:$A$500,'TOTAL FEED'!$J310,'5'!$P$3:$P$1000)</f>
        <v>0</v>
      </c>
      <c r="Q310" s="205">
        <f>SUMIF('6'!$A$3:$A$500,'TOTAL FEED'!$J310,'6'!$P$3:$P$1000)</f>
        <v>0</v>
      </c>
      <c r="R310" s="205">
        <f>SUMIF('7'!$A$3:$A$500,'TOTAL FEED'!$J310,'7'!$P$3:$P$1000)</f>
        <v>0</v>
      </c>
      <c r="S310" s="205">
        <f>SUMIF('8'!$A$3:$A$500,'TOTAL FEED'!$J310,'8'!$P$3:$P$1000)</f>
        <v>0</v>
      </c>
      <c r="T310" s="205">
        <f>SUMIF('9'!$A$3:$A$500,'TOTAL FEED'!$J310,'9'!$P$3:$P$1000)</f>
        <v>0</v>
      </c>
      <c r="U310" s="258">
        <f>SUMIF('10'!$A$3:$A$500,'TOTAL FEED'!$J310,'10'!$P$3:$P$1000)</f>
        <v>0</v>
      </c>
      <c r="V310" s="205">
        <f>SUMIF('11'!$A$3:$A$500,'TOTAL FEED'!$J310,'11'!$P$3:$P$1000)</f>
        <v>0</v>
      </c>
      <c r="W310" s="205">
        <f>SUMIF('12'!$A$3:$A$500,'TOTAL FEED'!$J310,'12'!$P$3:$P$1000)</f>
        <v>0</v>
      </c>
      <c r="X310" s="205">
        <f>SUMIF('13'!$A$3:$A$500,'TOTAL FEED'!$J310,'13'!$P$3:$P$1000)</f>
        <v>0</v>
      </c>
      <c r="Y310" s="272">
        <f>SUMIF('14'!$A$3:$A$500,'TOTAL FEED'!$J310,'14'!$P$3:$P$1000)</f>
        <v>0</v>
      </c>
      <c r="Z310" s="205">
        <f>SUMIF('15'!$A$3:$A$500,'TOTAL FEED'!$J310,'15'!$P$3:$P$1000)</f>
        <v>0</v>
      </c>
      <c r="AA310" s="205">
        <f>SUMIF('16'!$A$3:$A$500,'TOTAL FEED'!$J310,'16'!$P$3:$P$1000)</f>
        <v>0</v>
      </c>
      <c r="AB310" s="258">
        <f>SUMIF('17'!$A$3:$A$500,'TOTAL FEED'!$J310,'17'!$P$3:$P$1000)</f>
        <v>0</v>
      </c>
      <c r="AC310" s="205">
        <f>SUMIF('18'!$A$3:$A$500,'TOTAL FEED'!$J310,'18'!$P$3:$P$1000)</f>
        <v>0</v>
      </c>
      <c r="AD310" s="205">
        <f>SUMIF('19'!$A$3:$A$500,'TOTAL FEED'!$J310,'19'!$P$3:$P$1000)</f>
        <v>0</v>
      </c>
      <c r="AE310" s="205">
        <f>SUMIF('20'!$A$3:$A$500,'TOTAL FEED'!$J310,'20'!$P$3:$P$1000)</f>
        <v>0</v>
      </c>
      <c r="AF310" s="205">
        <f>SUMIF('21'!$A$3:$A$500,'TOTAL FEED'!$J310,'21'!$P$3:$P$1000)</f>
        <v>0</v>
      </c>
      <c r="AG310" s="205">
        <f>SUMIF('22'!$A$3:$A$500,'TOTAL FEED'!$J310,'22'!$P$3:$P$1000)</f>
        <v>0</v>
      </c>
      <c r="AH310" s="205">
        <f>SUMIF('23'!$A$3:$A$500,'TOTAL FEED'!$J310,'23'!$P$3:$P$1000)</f>
        <v>0</v>
      </c>
      <c r="AI310" s="205">
        <f>SUMIF('24'!$A$3:$A$500,'TOTAL FEED'!$J310,'24'!$P$3:$P$1000)</f>
        <v>0</v>
      </c>
      <c r="AJ310" s="205">
        <f>SUMIF('25'!$A$3:$A$500,'TOTAL FEED'!$J310,'25'!$P$3:$P$1000)</f>
        <v>0</v>
      </c>
      <c r="AK310" s="205">
        <f>SUMIF('26'!$A$3:$A$500,'TOTAL FEED'!$J310,'26'!$P$3:$P$1000)</f>
        <v>0</v>
      </c>
      <c r="AL310" s="205">
        <f>SUMIF('27'!$A$3:$A$500,'TOTAL FEED'!$J310,'27'!$P$3:$P$1000)</f>
        <v>0</v>
      </c>
      <c r="AM310" s="205">
        <f>SUMIF('28'!$A$3:$A$500,'TOTAL FEED'!$J310,'28'!$P$3:$P$1000)</f>
        <v>0</v>
      </c>
      <c r="AN310" s="205">
        <f>SUMIF('29'!$A$3:$A$500,'TOTAL FEED'!$J310,'29'!$P$3:$P$1000)</f>
        <v>0</v>
      </c>
      <c r="AO310" s="205">
        <f>SUMIF('30'!$A$3:$A$500,'TOTAL FEED'!$J310,'30'!$P$3:$P$1000)</f>
        <v>0</v>
      </c>
      <c r="AP310" s="205">
        <f>SUMIF('31'!$A$3:$A$500,'TOTAL FEED'!$J310,'31'!$P$3:$P$1000)</f>
        <v>0</v>
      </c>
      <c r="AQ310" s="50">
        <f t="shared" si="103"/>
        <v>0</v>
      </c>
      <c r="AR310">
        <v>2</v>
      </c>
      <c r="AS310">
        <v>8</v>
      </c>
      <c r="AT310">
        <f>SUMIF('PHAN LOAI'!$Q$5:$Q$410,K310,'PHAN LOAI'!$D$5:$D$410)</f>
        <v>207050</v>
      </c>
      <c r="AU310">
        <f>SUMIF('SAN LUONG'!$AL$4:$AL$311,K310,'SAN LUONG'!$AJ$4:$AJ$311)</f>
        <v>207050</v>
      </c>
      <c r="AV310">
        <f t="shared" si="100"/>
        <v>414100</v>
      </c>
      <c r="AW310">
        <f>IF(COUNTIF('PHAN LOAI'!C:C, E310) &gt; 0, 1, 0)</f>
        <v>1</v>
      </c>
      <c r="AX310">
        <f>IF(COUNTIF('SAN LUONG'!D:D, E310) &gt; 0, 1, 0)</f>
        <v>1</v>
      </c>
    </row>
    <row r="311" spans="2:50" ht="15.75" x14ac:dyDescent="0.25">
      <c r="B311" s="5">
        <v>48</v>
      </c>
      <c r="C311" s="193" t="s">
        <v>110</v>
      </c>
      <c r="D311" s="193" t="s">
        <v>110</v>
      </c>
      <c r="E311" s="73">
        <v>115501</v>
      </c>
      <c r="F311" s="194">
        <v>3.5</v>
      </c>
      <c r="G311" s="195">
        <v>50</v>
      </c>
      <c r="H311" s="24" t="s">
        <v>110</v>
      </c>
      <c r="I311" s="9"/>
      <c r="J311" s="15" t="str">
        <f t="shared" si="101"/>
        <v>513F50</v>
      </c>
      <c r="K311" s="15" t="str">
        <f t="shared" si="102"/>
        <v>513F115501</v>
      </c>
      <c r="L311" s="205">
        <f>SUMIF('1'!$A$3:$A$500,'TOTAL FEED'!$J311,'1'!$P$3:$P$1000)</f>
        <v>0</v>
      </c>
      <c r="M311" s="205">
        <f>SUMIF('2'!$A$3:$A$500,'TOTAL FEED'!$J311,'2'!$P$3:$P$1000)</f>
        <v>0</v>
      </c>
      <c r="N311" s="258">
        <f>SUMIF('3'!$A$3:$A$500,'TOTAL FEED'!$J311,'3'!$P$3:$P$1000)</f>
        <v>0</v>
      </c>
      <c r="O311" s="205">
        <f>SUMIF('4'!$A$3:$A$500,'TOTAL FEED'!$J311,'4'!$P$3:$P$1000)</f>
        <v>0</v>
      </c>
      <c r="P311" s="205">
        <f>SUMIF('5'!$A$3:$A$500,'TOTAL FEED'!$J311,'5'!$P$3:$P$1000)</f>
        <v>0</v>
      </c>
      <c r="Q311" s="205">
        <f>SUMIF('6'!$A$3:$A$500,'TOTAL FEED'!$J311,'6'!$P$3:$P$1000)</f>
        <v>0</v>
      </c>
      <c r="R311" s="205">
        <f>SUMIF('7'!$A$3:$A$500,'TOTAL FEED'!$J311,'7'!$P$3:$P$1000)</f>
        <v>0</v>
      </c>
      <c r="S311" s="205">
        <f>SUMIF('8'!$A$3:$A$500,'TOTAL FEED'!$J311,'8'!$P$3:$P$1000)</f>
        <v>62500</v>
      </c>
      <c r="T311" s="205">
        <f>SUMIF('9'!$A$3:$A$500,'TOTAL FEED'!$J311,'9'!$P$3:$P$1000)</f>
        <v>0</v>
      </c>
      <c r="U311" s="258">
        <f>SUMIF('10'!$A$3:$A$500,'TOTAL FEED'!$J311,'10'!$P$3:$P$1000)</f>
        <v>122650</v>
      </c>
      <c r="V311" s="205">
        <f>SUMIF('11'!$A$3:$A$500,'TOTAL FEED'!$J311,'11'!$P$3:$P$1000)</f>
        <v>21900</v>
      </c>
      <c r="W311" s="205">
        <f>SUMIF('12'!$A$3:$A$500,'TOTAL FEED'!$J311,'12'!$P$3:$P$1000)</f>
        <v>0</v>
      </c>
      <c r="X311" s="205">
        <f>SUMIF('13'!$A$3:$A$500,'TOTAL FEED'!$J311,'13'!$P$3:$P$1000)</f>
        <v>0</v>
      </c>
      <c r="Y311" s="272">
        <f>SUMIF('14'!$A$3:$A$500,'TOTAL FEED'!$J311,'14'!$P$3:$P$1000)</f>
        <v>0</v>
      </c>
      <c r="Z311" s="205">
        <f>SUMIF('15'!$A$3:$A$500,'TOTAL FEED'!$J311,'15'!$P$3:$P$1000)</f>
        <v>0</v>
      </c>
      <c r="AA311" s="205">
        <f>SUMIF('16'!$A$3:$A$500,'TOTAL FEED'!$J311,'16'!$P$3:$P$1000)</f>
        <v>0</v>
      </c>
      <c r="AB311" s="258">
        <f>SUMIF('17'!$A$3:$A$500,'TOTAL FEED'!$J311,'17'!$P$3:$P$1000)</f>
        <v>0</v>
      </c>
      <c r="AC311" s="205">
        <f>SUMIF('18'!$A$3:$A$500,'TOTAL FEED'!$J311,'18'!$P$3:$P$1000)</f>
        <v>0</v>
      </c>
      <c r="AD311" s="205">
        <f>SUMIF('19'!$A$3:$A$500,'TOTAL FEED'!$J311,'19'!$P$3:$P$1000)</f>
        <v>0</v>
      </c>
      <c r="AE311" s="205">
        <f>SUMIF('20'!$A$3:$A$500,'TOTAL FEED'!$J311,'20'!$P$3:$P$1000)</f>
        <v>0</v>
      </c>
      <c r="AF311" s="205">
        <f>SUMIF('21'!$A$3:$A$500,'TOTAL FEED'!$J311,'21'!$P$3:$P$1000)</f>
        <v>0</v>
      </c>
      <c r="AG311" s="205">
        <f>SUMIF('22'!$A$3:$A$500,'TOTAL FEED'!$J311,'22'!$P$3:$P$1000)</f>
        <v>0</v>
      </c>
      <c r="AH311" s="205">
        <f>SUMIF('23'!$A$3:$A$500,'TOTAL FEED'!$J311,'23'!$P$3:$P$1000)</f>
        <v>0</v>
      </c>
      <c r="AI311" s="205">
        <f>SUMIF('24'!$A$3:$A$500,'TOTAL FEED'!$J311,'24'!$P$3:$P$1000)</f>
        <v>0</v>
      </c>
      <c r="AJ311" s="205">
        <f>SUMIF('25'!$A$3:$A$500,'TOTAL FEED'!$J311,'25'!$P$3:$P$1000)</f>
        <v>0</v>
      </c>
      <c r="AK311" s="205">
        <f>SUMIF('26'!$A$3:$A$500,'TOTAL FEED'!$J311,'26'!$P$3:$P$1000)</f>
        <v>0</v>
      </c>
      <c r="AL311" s="205">
        <f>SUMIF('27'!$A$3:$A$500,'TOTAL FEED'!$J311,'27'!$P$3:$P$1000)</f>
        <v>0</v>
      </c>
      <c r="AM311" s="205">
        <f>SUMIF('28'!$A$3:$A$500,'TOTAL FEED'!$J311,'28'!$P$3:$P$1000)</f>
        <v>0</v>
      </c>
      <c r="AN311" s="205">
        <f>SUMIF('29'!$A$3:$A$500,'TOTAL FEED'!$J311,'29'!$P$3:$P$1000)</f>
        <v>0</v>
      </c>
      <c r="AO311" s="205">
        <f>SUMIF('30'!$A$3:$A$500,'TOTAL FEED'!$J311,'30'!$P$3:$P$1000)</f>
        <v>0</v>
      </c>
      <c r="AP311" s="205">
        <f>SUMIF('31'!$A$3:$A$500,'TOTAL FEED'!$J311,'31'!$P$3:$P$1000)</f>
        <v>0</v>
      </c>
      <c r="AQ311" s="50">
        <f t="shared" si="103"/>
        <v>207050</v>
      </c>
      <c r="AR311">
        <v>2</v>
      </c>
      <c r="AS311">
        <v>8</v>
      </c>
      <c r="AT311">
        <f>SUMIF('PHAN LOAI'!$Q$5:$Q$410,K311,'PHAN LOAI'!$D$5:$D$410)</f>
        <v>207050</v>
      </c>
      <c r="AU311">
        <f>SUMIF('SAN LUONG'!$AL$4:$AL$311,K311,'SAN LUONG'!$AJ$4:$AJ$311)</f>
        <v>207050</v>
      </c>
      <c r="AV311">
        <f t="shared" si="100"/>
        <v>414100</v>
      </c>
      <c r="AW311">
        <f>IF(COUNTIF('PHAN LOAI'!C:C, E311) &gt; 0, 1, 0)</f>
        <v>1</v>
      </c>
      <c r="AX311">
        <f>IF(COUNTIF('SAN LUONG'!D:D, E311) &gt; 0, 1, 0)</f>
        <v>1</v>
      </c>
    </row>
    <row r="312" spans="2:50" ht="15.75" x14ac:dyDescent="0.25">
      <c r="B312" s="5">
        <v>48</v>
      </c>
      <c r="C312" s="193" t="s">
        <v>428</v>
      </c>
      <c r="D312" s="193" t="s">
        <v>428</v>
      </c>
      <c r="E312" s="73">
        <v>115591</v>
      </c>
      <c r="F312" s="194">
        <v>3.5</v>
      </c>
      <c r="G312" s="195">
        <v>50</v>
      </c>
      <c r="H312" s="24" t="s">
        <v>428</v>
      </c>
      <c r="I312" s="9"/>
      <c r="J312" s="15" t="str">
        <f t="shared" si="101"/>
        <v>513FTL350</v>
      </c>
      <c r="K312" s="15" t="str">
        <f t="shared" si="102"/>
        <v>513FTL3115591</v>
      </c>
      <c r="L312" s="205">
        <f>SUMIF('1'!$A$3:$A$500,'TOTAL FEED'!$J312,'1'!$P$3:$P$1000)</f>
        <v>0</v>
      </c>
      <c r="M312" s="205">
        <f>SUMIF('2'!$A$3:$A$500,'TOTAL FEED'!$J312,'2'!$P$3:$P$1000)</f>
        <v>0</v>
      </c>
      <c r="N312" s="258">
        <f>SUMIF('3'!$A$3:$A$500,'TOTAL FEED'!$J312,'3'!$P$3:$P$1000)</f>
        <v>0</v>
      </c>
      <c r="O312" s="205">
        <f>SUMIF('4'!$A$3:$A$500,'TOTAL FEED'!$J312,'4'!$P$3:$P$1000)</f>
        <v>0</v>
      </c>
      <c r="P312" s="205">
        <f>SUMIF('5'!$A$3:$A$500,'TOTAL FEED'!$J312,'5'!$P$3:$P$1000)</f>
        <v>0</v>
      </c>
      <c r="Q312" s="205">
        <f>SUMIF('6'!$A$3:$A$500,'TOTAL FEED'!$J312,'6'!$P$3:$P$1000)</f>
        <v>0</v>
      </c>
      <c r="R312" s="205">
        <f>SUMIF('7'!$A$3:$A$500,'TOTAL FEED'!$J312,'7'!$P$3:$P$1000)</f>
        <v>0</v>
      </c>
      <c r="S312" s="205">
        <f>SUMIF('8'!$A$3:$A$500,'TOTAL FEED'!$J312,'8'!$P$3:$P$1000)</f>
        <v>0</v>
      </c>
      <c r="T312" s="205">
        <f>SUMIF('9'!$A$3:$A$500,'TOTAL FEED'!$J312,'9'!$P$3:$P$1000)</f>
        <v>0</v>
      </c>
      <c r="U312" s="205">
        <f>SUMIF('10'!$A$3:$A$500,'TOTAL FEED'!$J312,'10'!$P$3:$P$1000)</f>
        <v>0</v>
      </c>
      <c r="V312" s="205">
        <f>SUMIF('11'!$A$3:$A$500,'TOTAL FEED'!$J312,'11'!$P$3:$P$1000)</f>
        <v>0</v>
      </c>
      <c r="W312" s="205">
        <f>SUMIF('12'!$A$3:$A$500,'TOTAL FEED'!$J312,'12'!$P$3:$P$1000)</f>
        <v>0</v>
      </c>
      <c r="X312" s="205">
        <f>SUMIF('13'!$A$3:$A$500,'TOTAL FEED'!$J312,'13'!$P$3:$P$1000)</f>
        <v>0</v>
      </c>
      <c r="Y312" s="272">
        <f>SUMIF('14'!$A$3:$A$500,'TOTAL FEED'!$J312,'14'!$P$3:$P$1000)</f>
        <v>0</v>
      </c>
      <c r="Z312" s="205">
        <f>SUMIF('15'!$A$3:$A$500,'TOTAL FEED'!$J312,'15'!$P$3:$P$1000)</f>
        <v>0</v>
      </c>
      <c r="AA312" s="205">
        <f>SUMIF('16'!$A$3:$A$500,'TOTAL FEED'!$J312,'16'!$P$3:$P$1000)</f>
        <v>0</v>
      </c>
      <c r="AB312" s="205">
        <f>SUMIF('17'!$A$3:$A$500,'TOTAL FEED'!$J312,'17'!$P$3:$P$1000)</f>
        <v>0</v>
      </c>
      <c r="AC312" s="205">
        <f>SUMIF('18'!$A$3:$A$500,'TOTAL FEED'!$J312,'18'!$P$3:$P$1000)</f>
        <v>0</v>
      </c>
      <c r="AD312" s="205">
        <f>SUMIF('19'!$A$3:$A$500,'TOTAL FEED'!$J312,'19'!$P$3:$P$1000)</f>
        <v>0</v>
      </c>
      <c r="AE312" s="205">
        <f>SUMIF('20'!$A$3:$A$500,'TOTAL FEED'!$J312,'20'!$P$3:$P$1000)</f>
        <v>0</v>
      </c>
      <c r="AF312" s="205">
        <f>SUMIF('21'!$A$3:$A$500,'TOTAL FEED'!$J312,'21'!$P$3:$P$1000)</f>
        <v>0</v>
      </c>
      <c r="AG312" s="205">
        <f>SUMIF('22'!$A$3:$A$500,'TOTAL FEED'!$J312,'22'!$P$3:$P$1000)</f>
        <v>0</v>
      </c>
      <c r="AH312" s="205">
        <f>SUMIF('23'!$A$3:$A$500,'TOTAL FEED'!$J312,'23'!$P$3:$P$1000)</f>
        <v>0</v>
      </c>
      <c r="AI312" s="205">
        <f>SUMIF('24'!$A$3:$A$500,'TOTAL FEED'!$J312,'24'!$P$3:$P$1000)</f>
        <v>0</v>
      </c>
      <c r="AJ312" s="205">
        <f>SUMIF('25'!$A$3:$A$500,'TOTAL FEED'!$J312,'25'!$P$3:$P$1000)</f>
        <v>0</v>
      </c>
      <c r="AK312" s="205">
        <f>SUMIF('26'!$A$3:$A$500,'TOTAL FEED'!$J312,'26'!$P$3:$P$1000)</f>
        <v>0</v>
      </c>
      <c r="AL312" s="205">
        <f>SUMIF('27'!$A$3:$A$500,'TOTAL FEED'!$J312,'27'!$P$3:$P$1000)</f>
        <v>0</v>
      </c>
      <c r="AM312" s="205">
        <f>SUMIF('28'!$A$3:$A$500,'TOTAL FEED'!$J312,'28'!$P$3:$P$1000)</f>
        <v>0</v>
      </c>
      <c r="AN312" s="205">
        <f>SUMIF('29'!$A$3:$A$500,'TOTAL FEED'!$J312,'29'!$P$3:$P$1000)</f>
        <v>0</v>
      </c>
      <c r="AO312" s="205">
        <f>SUMIF('30'!$A$3:$A$500,'TOTAL FEED'!$J312,'30'!$P$3:$P$1000)</f>
        <v>0</v>
      </c>
      <c r="AP312" s="205">
        <f>SUMIF('31'!$A$3:$A$500,'TOTAL FEED'!$J312,'31'!$P$3:$P$1000)</f>
        <v>0</v>
      </c>
      <c r="AQ312" s="50">
        <f t="shared" si="103"/>
        <v>0</v>
      </c>
      <c r="AS312">
        <v>8</v>
      </c>
      <c r="AT312">
        <f>SUMIF('PHAN LOAI'!$Q$5:$Q$410,K312,'PHAN LOAI'!$D$5:$D$410)</f>
        <v>0</v>
      </c>
      <c r="AU312">
        <f>SUMIF('SAN LUONG'!$AL$4:$AL$311,K312,'SAN LUONG'!$AJ$4:$AJ$311)</f>
        <v>0</v>
      </c>
      <c r="AV312">
        <f t="shared" si="100"/>
        <v>0</v>
      </c>
      <c r="AW312">
        <f>IF(COUNTIF('PHAN LOAI'!C:C, E312) &gt; 0, 1, 0)</f>
        <v>1</v>
      </c>
      <c r="AX312">
        <f>IF(COUNTIF('SAN LUONG'!D:D, E312) &gt; 0, 1, 0)</f>
        <v>1</v>
      </c>
    </row>
    <row r="313" spans="2:50" ht="15.75" x14ac:dyDescent="0.25">
      <c r="B313" s="5">
        <v>49</v>
      </c>
      <c r="C313" s="26" t="s">
        <v>111</v>
      </c>
      <c r="D313" s="26" t="s">
        <v>111</v>
      </c>
      <c r="E313" s="73" t="s">
        <v>429</v>
      </c>
      <c r="F313" s="27" t="s">
        <v>20</v>
      </c>
      <c r="G313" s="28">
        <v>50</v>
      </c>
      <c r="H313" s="24" t="s">
        <v>111</v>
      </c>
      <c r="I313" s="9" t="s">
        <v>243</v>
      </c>
      <c r="J313" s="15" t="str">
        <f t="shared" si="101"/>
        <v>521F 50</v>
      </c>
      <c r="K313" s="15" t="str">
        <f t="shared" si="102"/>
        <v>521F122031</v>
      </c>
      <c r="L313" s="205">
        <f>SUMIF('1'!$A$3:$A$500,'TOTAL FEED'!$J313,'1'!$P$3:$P$1000)</f>
        <v>0</v>
      </c>
      <c r="M313" s="205">
        <f>SUMIF('2'!$A$3:$A$500,'TOTAL FEED'!$J313,'2'!$P$3:$P$1000)</f>
        <v>0</v>
      </c>
      <c r="N313" s="258">
        <f>SUMIF('3'!$A$3:$A$500,'TOTAL FEED'!$J313,'3'!$P$3:$P$1000)</f>
        <v>0</v>
      </c>
      <c r="O313" s="205">
        <f>SUMIF('4'!$A$3:$A$500,'TOTAL FEED'!$J313,'4'!$P$3:$P$1000)</f>
        <v>0</v>
      </c>
      <c r="P313" s="205">
        <f>SUMIF('5'!$A$3:$A$500,'TOTAL FEED'!$J313,'5'!$P$3:$P$1000)</f>
        <v>0</v>
      </c>
      <c r="Q313" s="205">
        <f>SUMIF('6'!$A$3:$A$500,'TOTAL FEED'!$J313,'6'!$P$3:$P$1000)</f>
        <v>0</v>
      </c>
      <c r="R313" s="205">
        <f>SUMIF('7'!$A$3:$A$500,'TOTAL FEED'!$J313,'7'!$P$3:$P$1000)</f>
        <v>0</v>
      </c>
      <c r="S313" s="205">
        <f>SUMIF('8'!$A$3:$A$500,'TOTAL FEED'!$J313,'8'!$P$3:$P$1000)</f>
        <v>0</v>
      </c>
      <c r="T313" s="205">
        <f>SUMIF('9'!$A$3:$A$500,'TOTAL FEED'!$J313,'9'!$P$3:$P$1000)</f>
        <v>0</v>
      </c>
      <c r="U313" s="205">
        <f>SUMIF('10'!$A$3:$A$500,'TOTAL FEED'!$J313,'10'!$P$3:$P$1000)</f>
        <v>0</v>
      </c>
      <c r="V313" s="205">
        <f>SUMIF('11'!$A$3:$A$500,'TOTAL FEED'!$J313,'11'!$P$3:$P$1000)</f>
        <v>0</v>
      </c>
      <c r="W313" s="205">
        <f>SUMIF('12'!$A$3:$A$500,'TOTAL FEED'!$J313,'12'!$P$3:$P$1000)</f>
        <v>0</v>
      </c>
      <c r="X313" s="205">
        <f>SUMIF('13'!$A$3:$A$500,'TOTAL FEED'!$J313,'13'!$P$3:$P$1000)</f>
        <v>0</v>
      </c>
      <c r="Y313" s="272">
        <f>SUMIF('14'!$A$3:$A$500,'TOTAL FEED'!$J313,'14'!$P$3:$P$1000)</f>
        <v>0</v>
      </c>
      <c r="Z313" s="205">
        <f>SUMIF('15'!$A$3:$A$500,'TOTAL FEED'!$J313,'15'!$P$3:$P$1000)</f>
        <v>0</v>
      </c>
      <c r="AA313" s="205">
        <f>SUMIF('16'!$A$3:$A$500,'TOTAL FEED'!$J313,'16'!$P$3:$P$1000)</f>
        <v>0</v>
      </c>
      <c r="AB313" s="205">
        <f>SUMIF('17'!$A$3:$A$500,'TOTAL FEED'!$J313,'17'!$P$3:$P$1000)</f>
        <v>0</v>
      </c>
      <c r="AC313" s="205">
        <f>SUMIF('18'!$A$3:$A$500,'TOTAL FEED'!$J313,'18'!$P$3:$P$1000)</f>
        <v>0</v>
      </c>
      <c r="AD313" s="205">
        <f>SUMIF('19'!$A$3:$A$500,'TOTAL FEED'!$J313,'19'!$P$3:$P$1000)</f>
        <v>0</v>
      </c>
      <c r="AE313" s="205">
        <f>SUMIF('20'!$A$3:$A$500,'TOTAL FEED'!$J313,'20'!$P$3:$P$1000)</f>
        <v>0</v>
      </c>
      <c r="AF313" s="205">
        <f>SUMIF('21'!$A$3:$A$500,'TOTAL FEED'!$J313,'21'!$P$3:$P$1000)</f>
        <v>0</v>
      </c>
      <c r="AG313" s="205">
        <f>SUMIF('22'!$A$3:$A$500,'TOTAL FEED'!$J313,'22'!$P$3:$P$1000)</f>
        <v>0</v>
      </c>
      <c r="AH313" s="205">
        <f>SUMIF('23'!$A$3:$A$500,'TOTAL FEED'!$J313,'23'!$P$3:$P$1000)</f>
        <v>0</v>
      </c>
      <c r="AI313" s="205">
        <f>SUMIF('24'!$A$3:$A$500,'TOTAL FEED'!$J313,'24'!$P$3:$P$1000)</f>
        <v>0</v>
      </c>
      <c r="AJ313" s="205">
        <f>SUMIF('25'!$A$3:$A$500,'TOTAL FEED'!$J313,'25'!$P$3:$P$1000)</f>
        <v>0</v>
      </c>
      <c r="AK313" s="205">
        <f>SUMIF('26'!$A$3:$A$500,'TOTAL FEED'!$J313,'26'!$P$3:$P$1000)</f>
        <v>0</v>
      </c>
      <c r="AL313" s="205">
        <f>SUMIF('27'!$A$3:$A$500,'TOTAL FEED'!$J313,'27'!$P$3:$P$1000)</f>
        <v>0</v>
      </c>
      <c r="AM313" s="205">
        <f>SUMIF('28'!$A$3:$A$500,'TOTAL FEED'!$J313,'28'!$P$3:$P$1000)</f>
        <v>0</v>
      </c>
      <c r="AN313" s="205">
        <f>SUMIF('29'!$A$3:$A$500,'TOTAL FEED'!$J313,'29'!$P$3:$P$1000)</f>
        <v>0</v>
      </c>
      <c r="AO313" s="205">
        <f>SUMIF('30'!$A$3:$A$500,'TOTAL FEED'!$J313,'30'!$P$3:$P$1000)</f>
        <v>0</v>
      </c>
      <c r="AP313" s="205">
        <f>SUMIF('31'!$A$3:$A$500,'TOTAL FEED'!$J313,'31'!$P$3:$P$1000)</f>
        <v>0</v>
      </c>
      <c r="AQ313" s="50">
        <f t="shared" si="103"/>
        <v>0</v>
      </c>
      <c r="AS313">
        <v>8</v>
      </c>
      <c r="AT313">
        <f>SUMIF('PHAN LOAI'!$Q$5:$Q$410,K313,'PHAN LOAI'!$D$5:$D$410)</f>
        <v>0</v>
      </c>
      <c r="AU313">
        <f>SUMIF('SAN LUONG'!$AL$4:$AL$311,K313,'SAN LUONG'!$AJ$4:$AJ$311)</f>
        <v>0</v>
      </c>
      <c r="AV313">
        <f t="shared" si="100"/>
        <v>0</v>
      </c>
      <c r="AW313">
        <f>IF(COUNTIF('PHAN LOAI'!C:C, E313) &gt; 0, 1, 0)</f>
        <v>1</v>
      </c>
      <c r="AX313">
        <f>IF(COUNTIF('SAN LUONG'!D:D, E313) &gt; 0, 1, 0)</f>
        <v>1</v>
      </c>
    </row>
    <row r="314" spans="2:50" ht="15.75" x14ac:dyDescent="0.25">
      <c r="B314" s="5">
        <v>50</v>
      </c>
      <c r="C314" s="26" t="s">
        <v>112</v>
      </c>
      <c r="D314" s="26" t="s">
        <v>112</v>
      </c>
      <c r="E314" s="73">
        <v>122021</v>
      </c>
      <c r="F314" s="27" t="s">
        <v>20</v>
      </c>
      <c r="G314" s="28">
        <v>50</v>
      </c>
      <c r="H314" s="24" t="s">
        <v>112</v>
      </c>
      <c r="I314" s="9"/>
      <c r="J314" s="15" t="str">
        <f t="shared" si="101"/>
        <v>521NF50</v>
      </c>
      <c r="K314" s="15" t="str">
        <f t="shared" si="102"/>
        <v>521NF122021</v>
      </c>
      <c r="L314" s="205">
        <f>SUMIF('1'!$A$3:$A$500,'TOTAL FEED'!$J314,'1'!$P$3:$P$1000)</f>
        <v>0</v>
      </c>
      <c r="M314" s="205">
        <f>SUMIF('2'!$A$3:$A$500,'TOTAL FEED'!$J314,'2'!$P$3:$P$1000)</f>
        <v>0</v>
      </c>
      <c r="N314" s="258">
        <f>SUMIF('3'!$A$3:$A$500,'TOTAL FEED'!$J314,'3'!$P$3:$P$1000)</f>
        <v>0</v>
      </c>
      <c r="O314" s="205">
        <f>SUMIF('4'!$A$3:$A$500,'TOTAL FEED'!$J314,'4'!$P$3:$P$1000)</f>
        <v>0</v>
      </c>
      <c r="P314" s="205">
        <f>SUMIF('5'!$A$3:$A$500,'TOTAL FEED'!$J314,'5'!$P$3:$P$1000)</f>
        <v>0</v>
      </c>
      <c r="Q314" s="205">
        <f>SUMIF('6'!$A$3:$A$500,'TOTAL FEED'!$J314,'6'!$P$3:$P$1000)</f>
        <v>0</v>
      </c>
      <c r="R314" s="205">
        <f>SUMIF('7'!$A$3:$A$500,'TOTAL FEED'!$J314,'7'!$P$3:$P$1000)</f>
        <v>0</v>
      </c>
      <c r="S314" s="205">
        <f>SUMIF('8'!$A$3:$A$500,'TOTAL FEED'!$J314,'8'!$P$3:$P$1000)</f>
        <v>0</v>
      </c>
      <c r="T314" s="205">
        <f>SUMIF('9'!$A$3:$A$500,'TOTAL FEED'!$J314,'9'!$P$3:$P$1000)</f>
        <v>0</v>
      </c>
      <c r="U314" s="205">
        <f>SUMIF('10'!$A$3:$A$500,'TOTAL FEED'!$J314,'10'!$P$3:$P$1000)</f>
        <v>0</v>
      </c>
      <c r="V314" s="205">
        <f>SUMIF('11'!$A$3:$A$500,'TOTAL FEED'!$J314,'11'!$P$3:$P$1000)</f>
        <v>0</v>
      </c>
      <c r="W314" s="205">
        <f>SUMIF('12'!$A$3:$A$500,'TOTAL FEED'!$J314,'12'!$P$3:$P$1000)</f>
        <v>0</v>
      </c>
      <c r="X314" s="205">
        <f>SUMIF('13'!$A$3:$A$500,'TOTAL FEED'!$J314,'13'!$P$3:$P$1000)</f>
        <v>0</v>
      </c>
      <c r="Y314" s="272">
        <f>SUMIF('14'!$A$3:$A$500,'TOTAL FEED'!$J314,'14'!$P$3:$P$1000)</f>
        <v>0</v>
      </c>
      <c r="Z314" s="205">
        <f>SUMIF('15'!$A$3:$A$500,'TOTAL FEED'!$J314,'15'!$P$3:$P$1000)</f>
        <v>0</v>
      </c>
      <c r="AA314" s="205">
        <f>SUMIF('16'!$A$3:$A$500,'TOTAL FEED'!$J314,'16'!$P$3:$P$1000)</f>
        <v>0</v>
      </c>
      <c r="AB314" s="205">
        <f>SUMIF('17'!$A$3:$A$500,'TOTAL FEED'!$J314,'17'!$P$3:$P$1000)</f>
        <v>0</v>
      </c>
      <c r="AC314" s="205">
        <f>SUMIF('18'!$A$3:$A$500,'TOTAL FEED'!$J314,'18'!$P$3:$P$1000)</f>
        <v>0</v>
      </c>
      <c r="AD314" s="205">
        <f>SUMIF('19'!$A$3:$A$500,'TOTAL FEED'!$J314,'19'!$P$3:$P$1000)</f>
        <v>0</v>
      </c>
      <c r="AE314" s="205">
        <f>SUMIF('20'!$A$3:$A$500,'TOTAL FEED'!$J314,'20'!$P$3:$P$1000)</f>
        <v>0</v>
      </c>
      <c r="AF314" s="205">
        <f>SUMIF('21'!$A$3:$A$500,'TOTAL FEED'!$J314,'21'!$P$3:$P$1000)</f>
        <v>0</v>
      </c>
      <c r="AG314" s="205">
        <f>SUMIF('22'!$A$3:$A$500,'TOTAL FEED'!$J314,'22'!$P$3:$P$1000)</f>
        <v>0</v>
      </c>
      <c r="AH314" s="205">
        <f>SUMIF('23'!$A$3:$A$500,'TOTAL FEED'!$J314,'23'!$P$3:$P$1000)</f>
        <v>0</v>
      </c>
      <c r="AI314" s="205">
        <f>SUMIF('24'!$A$3:$A$500,'TOTAL FEED'!$J314,'24'!$P$3:$P$1000)</f>
        <v>0</v>
      </c>
      <c r="AJ314" s="205">
        <f>SUMIF('25'!$A$3:$A$500,'TOTAL FEED'!$J314,'25'!$P$3:$P$1000)</f>
        <v>0</v>
      </c>
      <c r="AK314" s="205">
        <f>SUMIF('26'!$A$3:$A$500,'TOTAL FEED'!$J314,'26'!$P$3:$P$1000)</f>
        <v>0</v>
      </c>
      <c r="AL314" s="205">
        <f>SUMIF('27'!$A$3:$A$500,'TOTAL FEED'!$J314,'27'!$P$3:$P$1000)</f>
        <v>0</v>
      </c>
      <c r="AM314" s="205">
        <f>SUMIF('28'!$A$3:$A$500,'TOTAL FEED'!$J314,'28'!$P$3:$P$1000)</f>
        <v>0</v>
      </c>
      <c r="AN314" s="205">
        <f>SUMIF('29'!$A$3:$A$500,'TOTAL FEED'!$J314,'29'!$P$3:$P$1000)</f>
        <v>0</v>
      </c>
      <c r="AO314" s="205">
        <f>SUMIF('30'!$A$3:$A$500,'TOTAL FEED'!$J314,'30'!$P$3:$P$1000)</f>
        <v>0</v>
      </c>
      <c r="AP314" s="205">
        <f>SUMIF('31'!$A$3:$A$500,'TOTAL FEED'!$J314,'31'!$P$3:$P$1000)</f>
        <v>0</v>
      </c>
      <c r="AQ314" s="50">
        <f t="shared" si="103"/>
        <v>0</v>
      </c>
      <c r="AS314">
        <v>8</v>
      </c>
      <c r="AT314">
        <f>SUMIF('PHAN LOAI'!$Q$5:$Q$410,K314,'PHAN LOAI'!$D$5:$D$410)</f>
        <v>0</v>
      </c>
      <c r="AU314">
        <f>SUMIF('SAN LUONG'!$AL$4:$AL$311,K314,'SAN LUONG'!$AJ$4:$AJ$311)</f>
        <v>0</v>
      </c>
      <c r="AV314">
        <f t="shared" si="100"/>
        <v>0</v>
      </c>
      <c r="AW314">
        <f>IF(COUNTIF('PHAN LOAI'!C:C, E314) &gt; 0, 1, 0)</f>
        <v>1</v>
      </c>
      <c r="AX314">
        <f>IF(COUNTIF('SAN LUONG'!D:D, E314) &gt; 0, 1, 0)</f>
        <v>1</v>
      </c>
    </row>
    <row r="315" spans="2:50" ht="15.75" x14ac:dyDescent="0.25">
      <c r="B315" s="5">
        <v>51</v>
      </c>
      <c r="C315" s="26" t="s">
        <v>430</v>
      </c>
      <c r="D315" s="26" t="s">
        <v>430</v>
      </c>
      <c r="E315" s="73">
        <v>12202840</v>
      </c>
      <c r="F315" s="27" t="s">
        <v>20</v>
      </c>
      <c r="G315" s="28">
        <v>50</v>
      </c>
      <c r="H315" s="24" t="s">
        <v>112</v>
      </c>
      <c r="I315" s="9" t="s">
        <v>431</v>
      </c>
      <c r="J315" s="15" t="str">
        <f t="shared" si="101"/>
        <v>521NFP4050</v>
      </c>
      <c r="K315" s="15" t="str">
        <f t="shared" si="102"/>
        <v>521NFP4012202840</v>
      </c>
      <c r="L315" s="205">
        <f>SUMIF('1'!$A$3:$A$500,'TOTAL FEED'!$J315,'1'!$P$3:$P$1000)</f>
        <v>0</v>
      </c>
      <c r="M315" s="205">
        <f>SUMIF('2'!$A$3:$A$500,'TOTAL FEED'!$J315,'2'!$P$3:$P$1000)</f>
        <v>0</v>
      </c>
      <c r="N315" s="258">
        <f>SUMIF('3'!$A$3:$A$500,'TOTAL FEED'!$J315,'3'!$P$3:$P$1000)</f>
        <v>0</v>
      </c>
      <c r="O315" s="205">
        <f>SUMIF('4'!$A$3:$A$500,'TOTAL FEED'!$J315,'4'!$P$3:$P$1000)</f>
        <v>0</v>
      </c>
      <c r="P315" s="205">
        <f>SUMIF('5'!$A$3:$A$500,'TOTAL FEED'!$J315,'5'!$P$3:$P$1000)</f>
        <v>0</v>
      </c>
      <c r="Q315" s="205">
        <f>SUMIF('6'!$A$3:$A$500,'TOTAL FEED'!$J315,'6'!$P$3:$P$1000)</f>
        <v>0</v>
      </c>
      <c r="R315" s="205">
        <f>SUMIF('7'!$A$3:$A$500,'TOTAL FEED'!$J315,'7'!$P$3:$P$1000)</f>
        <v>0</v>
      </c>
      <c r="S315" s="205">
        <f>SUMIF('8'!$A$3:$A$500,'TOTAL FEED'!$J315,'8'!$P$3:$P$1000)</f>
        <v>0</v>
      </c>
      <c r="T315" s="205">
        <f>SUMIF('9'!$A$3:$A$500,'TOTAL FEED'!$J315,'9'!$P$3:$P$1000)</f>
        <v>0</v>
      </c>
      <c r="U315" s="205">
        <f>SUMIF('10'!$A$3:$A$500,'TOTAL FEED'!$J315,'10'!$P$3:$P$1000)</f>
        <v>0</v>
      </c>
      <c r="V315" s="205">
        <f>SUMIF('11'!$A$3:$A$500,'TOTAL FEED'!$J315,'11'!$P$3:$P$1000)</f>
        <v>0</v>
      </c>
      <c r="W315" s="205">
        <f>SUMIF('12'!$A$3:$A$500,'TOTAL FEED'!$J315,'12'!$P$3:$P$1000)</f>
        <v>0</v>
      </c>
      <c r="X315" s="205">
        <f>SUMIF('13'!$A$3:$A$500,'TOTAL FEED'!$J315,'13'!$P$3:$P$1000)</f>
        <v>0</v>
      </c>
      <c r="Y315" s="272">
        <f>SUMIF('14'!$A$3:$A$500,'TOTAL FEED'!$J315,'14'!$P$3:$P$1000)</f>
        <v>0</v>
      </c>
      <c r="Z315" s="205">
        <f>SUMIF('15'!$A$3:$A$500,'TOTAL FEED'!$J315,'15'!$P$3:$P$1000)</f>
        <v>0</v>
      </c>
      <c r="AA315" s="205">
        <f>SUMIF('16'!$A$3:$A$500,'TOTAL FEED'!$J315,'16'!$P$3:$P$1000)</f>
        <v>0</v>
      </c>
      <c r="AB315" s="205">
        <f>SUMIF('17'!$A$3:$A$500,'TOTAL FEED'!$J315,'17'!$P$3:$P$1000)</f>
        <v>0</v>
      </c>
      <c r="AC315" s="205">
        <f>SUMIF('18'!$A$3:$A$500,'TOTAL FEED'!$J315,'18'!$P$3:$P$1000)</f>
        <v>0</v>
      </c>
      <c r="AD315" s="205">
        <f>SUMIF('19'!$A$3:$A$500,'TOTAL FEED'!$J315,'19'!$P$3:$P$1000)</f>
        <v>0</v>
      </c>
      <c r="AE315" s="205">
        <f>SUMIF('20'!$A$3:$A$500,'TOTAL FEED'!$J315,'20'!$P$3:$P$1000)</f>
        <v>0</v>
      </c>
      <c r="AF315" s="205">
        <f>SUMIF('21'!$A$3:$A$500,'TOTAL FEED'!$J315,'21'!$P$3:$P$1000)</f>
        <v>0</v>
      </c>
      <c r="AG315" s="205">
        <f>SUMIF('22'!$A$3:$A$500,'TOTAL FEED'!$J315,'22'!$P$3:$P$1000)</f>
        <v>0</v>
      </c>
      <c r="AH315" s="205">
        <f>SUMIF('23'!$A$3:$A$500,'TOTAL FEED'!$J315,'23'!$P$3:$P$1000)</f>
        <v>0</v>
      </c>
      <c r="AI315" s="205">
        <f>SUMIF('24'!$A$3:$A$500,'TOTAL FEED'!$J315,'24'!$P$3:$P$1000)</f>
        <v>0</v>
      </c>
      <c r="AJ315" s="205">
        <f>SUMIF('25'!$A$3:$A$500,'TOTAL FEED'!$J315,'25'!$P$3:$P$1000)</f>
        <v>0</v>
      </c>
      <c r="AK315" s="205">
        <f>SUMIF('26'!$A$3:$A$500,'TOTAL FEED'!$J315,'26'!$P$3:$P$1000)</f>
        <v>0</v>
      </c>
      <c r="AL315" s="205">
        <f>SUMIF('27'!$A$3:$A$500,'TOTAL FEED'!$J315,'27'!$P$3:$P$1000)</f>
        <v>0</v>
      </c>
      <c r="AM315" s="205">
        <f>SUMIF('28'!$A$3:$A$500,'TOTAL FEED'!$J315,'28'!$P$3:$P$1000)</f>
        <v>0</v>
      </c>
      <c r="AN315" s="205">
        <f>SUMIF('29'!$A$3:$A$500,'TOTAL FEED'!$J315,'29'!$P$3:$P$1000)</f>
        <v>0</v>
      </c>
      <c r="AO315" s="205">
        <f>SUMIF('30'!$A$3:$A$500,'TOTAL FEED'!$J315,'30'!$P$3:$P$1000)</f>
        <v>0</v>
      </c>
      <c r="AP315" s="205">
        <f>SUMIF('31'!$A$3:$A$500,'TOTAL FEED'!$J315,'31'!$P$3:$P$1000)</f>
        <v>0</v>
      </c>
      <c r="AQ315" s="50">
        <f t="shared" si="103"/>
        <v>0</v>
      </c>
      <c r="AS315">
        <v>8</v>
      </c>
      <c r="AT315">
        <f>SUMIF('PHAN LOAI'!$Q$5:$Q$410,K315,'PHAN LOAI'!$D$5:$D$410)</f>
        <v>0</v>
      </c>
      <c r="AU315">
        <f>SUMIF('SAN LUONG'!$AL$4:$AL$311,K315,'SAN LUONG'!$AJ$4:$AJ$311)</f>
        <v>0</v>
      </c>
      <c r="AV315">
        <f t="shared" si="100"/>
        <v>0</v>
      </c>
      <c r="AW315">
        <f>IF(COUNTIF('PHAN LOAI'!C:C, E315) &gt; 0, 1, 0)</f>
        <v>1</v>
      </c>
      <c r="AX315">
        <f>IF(COUNTIF('SAN LUONG'!D:D, E315) &gt; 0, 1, 0)</f>
        <v>1</v>
      </c>
    </row>
    <row r="316" spans="2:50" ht="15.75" x14ac:dyDescent="0.25">
      <c r="B316" s="5">
        <v>52</v>
      </c>
      <c r="C316" s="26" t="s">
        <v>432</v>
      </c>
      <c r="D316" s="26" t="s">
        <v>432</v>
      </c>
      <c r="E316" s="73">
        <v>12202844</v>
      </c>
      <c r="F316" s="27" t="s">
        <v>20</v>
      </c>
      <c r="G316" s="28">
        <v>50</v>
      </c>
      <c r="H316" s="24" t="s">
        <v>112</v>
      </c>
      <c r="I316" s="9" t="s">
        <v>433</v>
      </c>
      <c r="J316" s="15" t="str">
        <f t="shared" si="101"/>
        <v>521NFP4450</v>
      </c>
      <c r="K316" s="15" t="str">
        <f t="shared" si="102"/>
        <v>521NFP4412202844</v>
      </c>
      <c r="L316" s="205">
        <f>SUMIF('1'!$A$3:$A$500,'TOTAL FEED'!$J316,'1'!$P$3:$P$1000)</f>
        <v>0</v>
      </c>
      <c r="M316" s="205">
        <f>SUMIF('2'!$A$3:$A$500,'TOTAL FEED'!$J316,'2'!$P$3:$P$1000)</f>
        <v>0</v>
      </c>
      <c r="N316" s="258">
        <f>SUMIF('3'!$A$3:$A$500,'TOTAL FEED'!$J316,'3'!$P$3:$P$1000)</f>
        <v>0</v>
      </c>
      <c r="O316" s="205">
        <f>SUMIF('4'!$A$3:$A$500,'TOTAL FEED'!$J316,'4'!$P$3:$P$1000)</f>
        <v>0</v>
      </c>
      <c r="P316" s="205">
        <f>SUMIF('5'!$A$3:$A$500,'TOTAL FEED'!$J316,'5'!$P$3:$P$1000)</f>
        <v>0</v>
      </c>
      <c r="Q316" s="205">
        <f>SUMIF('6'!$A$3:$A$500,'TOTAL FEED'!$J316,'6'!$P$3:$P$1000)</f>
        <v>0</v>
      </c>
      <c r="R316" s="205">
        <f>SUMIF('7'!$A$3:$A$500,'TOTAL FEED'!$J316,'7'!$P$3:$P$1000)</f>
        <v>0</v>
      </c>
      <c r="S316" s="205">
        <f>SUMIF('8'!$A$3:$A$500,'TOTAL FEED'!$J316,'8'!$P$3:$P$1000)</f>
        <v>0</v>
      </c>
      <c r="T316" s="205">
        <f>SUMIF('9'!$A$3:$A$500,'TOTAL FEED'!$J316,'9'!$P$3:$P$1000)</f>
        <v>0</v>
      </c>
      <c r="U316" s="205">
        <f>SUMIF('10'!$A$3:$A$500,'TOTAL FEED'!$J316,'10'!$P$3:$P$1000)</f>
        <v>0</v>
      </c>
      <c r="V316" s="205">
        <f>SUMIF('11'!$A$3:$A$500,'TOTAL FEED'!$J316,'11'!$P$3:$P$1000)</f>
        <v>0</v>
      </c>
      <c r="W316" s="205">
        <f>SUMIF('12'!$A$3:$A$500,'TOTAL FEED'!$J316,'12'!$P$3:$P$1000)</f>
        <v>0</v>
      </c>
      <c r="X316" s="205">
        <f>SUMIF('13'!$A$3:$A$500,'TOTAL FEED'!$J316,'13'!$P$3:$P$1000)</f>
        <v>0</v>
      </c>
      <c r="Y316" s="272">
        <f>SUMIF('14'!$A$3:$A$500,'TOTAL FEED'!$J316,'14'!$P$3:$P$1000)</f>
        <v>0</v>
      </c>
      <c r="Z316" s="205">
        <f>SUMIF('15'!$A$3:$A$500,'TOTAL FEED'!$J316,'15'!$P$3:$P$1000)</f>
        <v>0</v>
      </c>
      <c r="AA316" s="205">
        <f>SUMIF('16'!$A$3:$A$500,'TOTAL FEED'!$J316,'16'!$P$3:$P$1000)</f>
        <v>0</v>
      </c>
      <c r="AB316" s="205">
        <f>SUMIF('17'!$A$3:$A$500,'TOTAL FEED'!$J316,'17'!$P$3:$P$1000)</f>
        <v>0</v>
      </c>
      <c r="AC316" s="205">
        <f>SUMIF('18'!$A$3:$A$500,'TOTAL FEED'!$J316,'18'!$P$3:$P$1000)</f>
        <v>0</v>
      </c>
      <c r="AD316" s="205">
        <f>SUMIF('19'!$A$3:$A$500,'TOTAL FEED'!$J316,'19'!$P$3:$P$1000)</f>
        <v>0</v>
      </c>
      <c r="AE316" s="205">
        <f>SUMIF('20'!$A$3:$A$500,'TOTAL FEED'!$J316,'20'!$P$3:$P$1000)</f>
        <v>0</v>
      </c>
      <c r="AF316" s="205">
        <f>SUMIF('21'!$A$3:$A$500,'TOTAL FEED'!$J316,'21'!$P$3:$P$1000)</f>
        <v>0</v>
      </c>
      <c r="AG316" s="205">
        <f>SUMIF('22'!$A$3:$A$500,'TOTAL FEED'!$J316,'22'!$P$3:$P$1000)</f>
        <v>0</v>
      </c>
      <c r="AH316" s="205">
        <f>SUMIF('23'!$A$3:$A$500,'TOTAL FEED'!$J316,'23'!$P$3:$P$1000)</f>
        <v>0</v>
      </c>
      <c r="AI316" s="205">
        <f>SUMIF('24'!$A$3:$A$500,'TOTAL FEED'!$J316,'24'!$P$3:$P$1000)</f>
        <v>0</v>
      </c>
      <c r="AJ316" s="205">
        <f>SUMIF('25'!$A$3:$A$500,'TOTAL FEED'!$J316,'25'!$P$3:$P$1000)</f>
        <v>0</v>
      </c>
      <c r="AK316" s="205">
        <f>SUMIF('26'!$A$3:$A$500,'TOTAL FEED'!$J316,'26'!$P$3:$P$1000)</f>
        <v>0</v>
      </c>
      <c r="AL316" s="205">
        <f>SUMIF('27'!$A$3:$A$500,'TOTAL FEED'!$J316,'27'!$P$3:$P$1000)</f>
        <v>0</v>
      </c>
      <c r="AM316" s="205">
        <f>SUMIF('28'!$A$3:$A$500,'TOTAL FEED'!$J316,'28'!$P$3:$P$1000)</f>
        <v>0</v>
      </c>
      <c r="AN316" s="205">
        <f>SUMIF('29'!$A$3:$A$500,'TOTAL FEED'!$J316,'29'!$P$3:$P$1000)</f>
        <v>0</v>
      </c>
      <c r="AO316" s="205">
        <f>SUMIF('30'!$A$3:$A$500,'TOTAL FEED'!$J316,'30'!$P$3:$P$1000)</f>
        <v>0</v>
      </c>
      <c r="AP316" s="205">
        <f>SUMIF('31'!$A$3:$A$500,'TOTAL FEED'!$J316,'31'!$P$3:$P$1000)</f>
        <v>0</v>
      </c>
      <c r="AQ316" s="50">
        <f t="shared" si="103"/>
        <v>0</v>
      </c>
      <c r="AS316">
        <v>8</v>
      </c>
      <c r="AT316">
        <f>SUMIF('PHAN LOAI'!$Q$5:$Q$410,K316,'PHAN LOAI'!$D$5:$D$410)</f>
        <v>0</v>
      </c>
      <c r="AU316">
        <f>SUMIF('SAN LUONG'!$AL$4:$AL$311,K316,'SAN LUONG'!$AJ$4:$AJ$311)</f>
        <v>0</v>
      </c>
      <c r="AV316">
        <f t="shared" si="100"/>
        <v>0</v>
      </c>
      <c r="AW316">
        <f>IF(COUNTIF('PHAN LOAI'!C:C, E316) &gt; 0, 1, 0)</f>
        <v>1</v>
      </c>
      <c r="AX316">
        <f>IF(COUNTIF('SAN LUONG'!D:D, E316) &gt; 0, 1, 0)</f>
        <v>1</v>
      </c>
    </row>
    <row r="317" spans="2:50" ht="15.75" x14ac:dyDescent="0.25">
      <c r="B317" s="5">
        <v>52</v>
      </c>
      <c r="C317" s="26" t="s">
        <v>434</v>
      </c>
      <c r="D317" s="26" t="s">
        <v>434</v>
      </c>
      <c r="E317" s="73">
        <v>12202880</v>
      </c>
      <c r="F317" s="27" t="s">
        <v>20</v>
      </c>
      <c r="G317" s="28">
        <v>50</v>
      </c>
      <c r="H317" s="24" t="s">
        <v>112</v>
      </c>
      <c r="I317" s="9" t="s">
        <v>366</v>
      </c>
      <c r="J317" s="15" t="str">
        <f t="shared" si="101"/>
        <v>521NFP8050</v>
      </c>
      <c r="K317" s="15" t="str">
        <f t="shared" si="102"/>
        <v>521NFP8012202880</v>
      </c>
      <c r="L317" s="205">
        <f>SUMIF('1'!$A$3:$A$500,'TOTAL FEED'!$J317,'1'!$P$3:$P$1000)</f>
        <v>0</v>
      </c>
      <c r="M317" s="205">
        <f>SUMIF('2'!$A$3:$A$500,'TOTAL FEED'!$J317,'2'!$P$3:$P$1000)</f>
        <v>0</v>
      </c>
      <c r="N317" s="258">
        <f>SUMIF('3'!$A$3:$A$500,'TOTAL FEED'!$J317,'3'!$P$3:$P$1000)</f>
        <v>0</v>
      </c>
      <c r="O317" s="205">
        <f>SUMIF('4'!$A$3:$A$500,'TOTAL FEED'!$J317,'4'!$P$3:$P$1000)</f>
        <v>0</v>
      </c>
      <c r="P317" s="205">
        <f>SUMIF('5'!$A$3:$A$500,'TOTAL FEED'!$J317,'5'!$P$3:$P$1000)</f>
        <v>0</v>
      </c>
      <c r="Q317" s="205">
        <f>SUMIF('6'!$A$3:$A$500,'TOTAL FEED'!$J317,'6'!$P$3:$P$1000)</f>
        <v>0</v>
      </c>
      <c r="R317" s="205">
        <f>SUMIF('7'!$A$3:$A$500,'TOTAL FEED'!$J317,'7'!$P$3:$P$1000)</f>
        <v>0</v>
      </c>
      <c r="S317" s="205">
        <f>SUMIF('8'!$A$3:$A$500,'TOTAL FEED'!$J317,'8'!$P$3:$P$1000)</f>
        <v>0</v>
      </c>
      <c r="T317" s="205">
        <f>SUMIF('9'!$A$3:$A$500,'TOTAL FEED'!$J317,'9'!$P$3:$P$1000)</f>
        <v>0</v>
      </c>
      <c r="U317" s="205">
        <f>SUMIF('10'!$A$3:$A$500,'TOTAL FEED'!$J317,'10'!$P$3:$P$1000)</f>
        <v>0</v>
      </c>
      <c r="V317" s="205">
        <f>SUMIF('11'!$A$3:$A$500,'TOTAL FEED'!$J317,'11'!$P$3:$P$1000)</f>
        <v>0</v>
      </c>
      <c r="W317" s="205">
        <f>SUMIF('12'!$A$3:$A$500,'TOTAL FEED'!$J317,'12'!$P$3:$P$1000)</f>
        <v>0</v>
      </c>
      <c r="X317" s="205">
        <f>SUMIF('13'!$A$3:$A$500,'TOTAL FEED'!$J317,'13'!$P$3:$P$1000)</f>
        <v>0</v>
      </c>
      <c r="Y317" s="272">
        <f>SUMIF('14'!$A$3:$A$500,'TOTAL FEED'!$J317,'14'!$P$3:$P$1000)</f>
        <v>0</v>
      </c>
      <c r="Z317" s="205">
        <f>SUMIF('15'!$A$3:$A$500,'TOTAL FEED'!$J317,'15'!$P$3:$P$1000)</f>
        <v>0</v>
      </c>
      <c r="AA317" s="205">
        <f>SUMIF('16'!$A$3:$A$500,'TOTAL FEED'!$J317,'16'!$P$3:$P$1000)</f>
        <v>0</v>
      </c>
      <c r="AB317" s="205">
        <f>SUMIF('17'!$A$3:$A$500,'TOTAL FEED'!$J317,'17'!$P$3:$P$1000)</f>
        <v>0</v>
      </c>
      <c r="AC317" s="205">
        <f>SUMIF('18'!$A$3:$A$500,'TOTAL FEED'!$J317,'18'!$P$3:$P$1000)</f>
        <v>0</v>
      </c>
      <c r="AD317" s="205">
        <f>SUMIF('19'!$A$3:$A$500,'TOTAL FEED'!$J317,'19'!$P$3:$P$1000)</f>
        <v>0</v>
      </c>
      <c r="AE317" s="205">
        <f>SUMIF('20'!$A$3:$A$500,'TOTAL FEED'!$J317,'20'!$P$3:$P$1000)</f>
        <v>0</v>
      </c>
      <c r="AF317" s="205">
        <f>SUMIF('21'!$A$3:$A$500,'TOTAL FEED'!$J317,'21'!$P$3:$P$1000)</f>
        <v>0</v>
      </c>
      <c r="AG317" s="205">
        <f>SUMIF('22'!$A$3:$A$500,'TOTAL FEED'!$J317,'22'!$P$3:$P$1000)</f>
        <v>0</v>
      </c>
      <c r="AH317" s="205">
        <f>SUMIF('23'!$A$3:$A$500,'TOTAL FEED'!$J317,'23'!$P$3:$P$1000)</f>
        <v>0</v>
      </c>
      <c r="AI317" s="205">
        <f>SUMIF('24'!$A$3:$A$500,'TOTAL FEED'!$J317,'24'!$P$3:$P$1000)</f>
        <v>0</v>
      </c>
      <c r="AJ317" s="205">
        <f>SUMIF('25'!$A$3:$A$500,'TOTAL FEED'!$J317,'25'!$P$3:$P$1000)</f>
        <v>0</v>
      </c>
      <c r="AK317" s="205">
        <f>SUMIF('26'!$A$3:$A$500,'TOTAL FEED'!$J317,'26'!$P$3:$P$1000)</f>
        <v>0</v>
      </c>
      <c r="AL317" s="205">
        <f>SUMIF('27'!$A$3:$A$500,'TOTAL FEED'!$J317,'27'!$P$3:$P$1000)</f>
        <v>0</v>
      </c>
      <c r="AM317" s="205">
        <f>SUMIF('28'!$A$3:$A$500,'TOTAL FEED'!$J317,'28'!$P$3:$P$1000)</f>
        <v>0</v>
      </c>
      <c r="AN317" s="205">
        <f>SUMIF('29'!$A$3:$A$500,'TOTAL FEED'!$J317,'29'!$P$3:$P$1000)</f>
        <v>0</v>
      </c>
      <c r="AO317" s="205">
        <f>SUMIF('30'!$A$3:$A$500,'TOTAL FEED'!$J317,'30'!$P$3:$P$1000)</f>
        <v>0</v>
      </c>
      <c r="AP317" s="205">
        <f>SUMIF('31'!$A$3:$A$500,'TOTAL FEED'!$J317,'31'!$P$3:$P$1000)</f>
        <v>0</v>
      </c>
      <c r="AQ317" s="50">
        <f t="shared" si="103"/>
        <v>0</v>
      </c>
      <c r="AS317">
        <v>8</v>
      </c>
      <c r="AT317">
        <f>SUMIF('PHAN LOAI'!$Q$5:$Q$410,K317,'PHAN LOAI'!$D$5:$D$410)</f>
        <v>0</v>
      </c>
      <c r="AU317">
        <f>SUMIF('SAN LUONG'!$AL$4:$AL$311,K317,'SAN LUONG'!$AJ$4:$AJ$311)</f>
        <v>0</v>
      </c>
      <c r="AV317">
        <f t="shared" si="100"/>
        <v>0</v>
      </c>
      <c r="AW317">
        <f>IF(COUNTIF('PHAN LOAI'!C:C, E317) &gt; 0, 1, 0)</f>
        <v>1</v>
      </c>
      <c r="AX317">
        <f>IF(COUNTIF('SAN LUONG'!D:D, E317) &gt; 0, 1, 0)</f>
        <v>1</v>
      </c>
    </row>
    <row r="318" spans="2:50" ht="15.75" x14ac:dyDescent="0.25">
      <c r="B318" s="5">
        <v>53</v>
      </c>
      <c r="C318" s="26" t="s">
        <v>116</v>
      </c>
      <c r="D318" s="26" t="s">
        <v>116</v>
      </c>
      <c r="E318" s="73">
        <v>204501</v>
      </c>
      <c r="F318" s="27">
        <v>3.5</v>
      </c>
      <c r="G318" s="28">
        <v>50</v>
      </c>
      <c r="H318" s="24" t="s">
        <v>116</v>
      </c>
      <c r="I318" s="9"/>
      <c r="J318" s="15" t="str">
        <f t="shared" si="101"/>
        <v>540F50</v>
      </c>
      <c r="K318" s="15" t="str">
        <f t="shared" si="102"/>
        <v>540F204501</v>
      </c>
      <c r="L318" s="205">
        <f>SUMIF('1'!$A$3:$A$500,'TOTAL FEED'!$J318,'1'!$P$3:$P$1000)</f>
        <v>0</v>
      </c>
      <c r="M318" s="205">
        <f>SUMIF('2'!$A$3:$A$500,'TOTAL FEED'!$J318,'2'!$P$3:$P$1000)</f>
        <v>29200</v>
      </c>
      <c r="N318" s="258">
        <f>SUMIF('3'!$A$3:$A$500,'TOTAL FEED'!$J318,'3'!$P$3:$P$1000)</f>
        <v>45900</v>
      </c>
      <c r="O318" s="205">
        <f>SUMIF('4'!$A$3:$A$500,'TOTAL FEED'!$J318,'4'!$P$3:$P$1000)</f>
        <v>21000</v>
      </c>
      <c r="P318" s="205">
        <f>SUMIF('5'!$A$3:$A$500,'TOTAL FEED'!$J318,'5'!$P$3:$P$1000)</f>
        <v>38600</v>
      </c>
      <c r="Q318" s="205">
        <f>SUMIF('6'!$A$3:$A$500,'TOTAL FEED'!$J318,'6'!$P$3:$P$1000)</f>
        <v>0</v>
      </c>
      <c r="R318" s="205">
        <f>SUMIF('7'!$A$3:$A$500,'TOTAL FEED'!$J318,'7'!$P$3:$P$1000)</f>
        <v>13500</v>
      </c>
      <c r="S318" s="205">
        <f>SUMIF('8'!$A$3:$A$500,'TOTAL FEED'!$J318,'8'!$P$3:$P$1000)</f>
        <v>24950</v>
      </c>
      <c r="T318" s="205">
        <f>SUMIF('9'!$A$3:$A$500,'TOTAL FEED'!$J318,'9'!$P$3:$P$1000)</f>
        <v>102200</v>
      </c>
      <c r="U318" s="258">
        <f>SUMIF('10'!$A$3:$A$500,'TOTAL FEED'!$J318,'10'!$P$3:$P$1000)</f>
        <v>0</v>
      </c>
      <c r="V318" s="205">
        <f>SUMIF('11'!$A$3:$A$500,'TOTAL FEED'!$J318,'11'!$P$3:$P$1000)</f>
        <v>0</v>
      </c>
      <c r="W318" s="205">
        <f>SUMIF('12'!$A$3:$A$500,'TOTAL FEED'!$J318,'12'!$P$3:$P$1000)</f>
        <v>0</v>
      </c>
      <c r="X318" s="205">
        <f>SUMIF('13'!$A$3:$A$500,'TOTAL FEED'!$J318,'13'!$P$3:$P$1000)</f>
        <v>0</v>
      </c>
      <c r="Y318" s="272">
        <f>SUMIF('14'!$A$3:$A$500,'TOTAL FEED'!$J318,'14'!$P$3:$P$1000)</f>
        <v>33750</v>
      </c>
      <c r="Z318" s="205">
        <f>SUMIF('15'!$A$3:$A$500,'TOTAL FEED'!$J318,'15'!$P$3:$P$1000)</f>
        <v>0</v>
      </c>
      <c r="AA318" s="205">
        <f>SUMIF('16'!$A$3:$A$500,'TOTAL FEED'!$J318,'16'!$P$3:$P$1000)</f>
        <v>0</v>
      </c>
      <c r="AB318" s="258">
        <f>SUMIF('17'!$A$3:$A$500,'TOTAL FEED'!$J318,'17'!$P$3:$P$1000)</f>
        <v>74850</v>
      </c>
      <c r="AC318" s="205">
        <f>SUMIF('18'!$A$3:$A$500,'TOTAL FEED'!$J318,'18'!$P$3:$P$1000)</f>
        <v>0</v>
      </c>
      <c r="AD318" s="205">
        <f>SUMIF('19'!$A$3:$A$500,'TOTAL FEED'!$J318,'19'!$P$3:$P$1000)</f>
        <v>0</v>
      </c>
      <c r="AE318" s="205">
        <f>SUMIF('20'!$A$3:$A$500,'TOTAL FEED'!$J318,'20'!$P$3:$P$1000)</f>
        <v>0</v>
      </c>
      <c r="AF318" s="205">
        <f>SUMIF('21'!$A$3:$A$500,'TOTAL FEED'!$J318,'21'!$P$3:$P$1000)</f>
        <v>0</v>
      </c>
      <c r="AG318" s="205">
        <f>SUMIF('22'!$A$3:$A$500,'TOTAL FEED'!$J318,'22'!$P$3:$P$1000)</f>
        <v>0</v>
      </c>
      <c r="AH318" s="205">
        <f>SUMIF('23'!$A$3:$A$500,'TOTAL FEED'!$J318,'23'!$P$3:$P$1000)</f>
        <v>0</v>
      </c>
      <c r="AI318" s="205">
        <f>SUMIF('24'!$A$3:$A$500,'TOTAL FEED'!$J318,'24'!$P$3:$P$1000)</f>
        <v>0</v>
      </c>
      <c r="AJ318" s="205">
        <f>SUMIF('25'!$A$3:$A$500,'TOTAL FEED'!$J318,'25'!$P$3:$P$1000)</f>
        <v>0</v>
      </c>
      <c r="AK318" s="205">
        <f>SUMIF('26'!$A$3:$A$500,'TOTAL FEED'!$J318,'26'!$P$3:$P$1000)</f>
        <v>0</v>
      </c>
      <c r="AL318" s="205">
        <f>SUMIF('27'!$A$3:$A$500,'TOTAL FEED'!$J318,'27'!$P$3:$P$1000)</f>
        <v>0</v>
      </c>
      <c r="AM318" s="205">
        <f>SUMIF('28'!$A$3:$A$500,'TOTAL FEED'!$J318,'28'!$P$3:$P$1000)</f>
        <v>0</v>
      </c>
      <c r="AN318" s="205">
        <f>SUMIF('29'!$A$3:$A$500,'TOTAL FEED'!$J318,'29'!$P$3:$P$1000)</f>
        <v>0</v>
      </c>
      <c r="AO318" s="205">
        <f>SUMIF('30'!$A$3:$A$500,'TOTAL FEED'!$J318,'30'!$P$3:$P$1000)</f>
        <v>0</v>
      </c>
      <c r="AP318" s="205">
        <f>SUMIF('31'!$A$3:$A$500,'TOTAL FEED'!$J318,'31'!$P$3:$P$1000)</f>
        <v>0</v>
      </c>
      <c r="AQ318" s="50">
        <f t="shared" si="103"/>
        <v>383950</v>
      </c>
      <c r="AR318">
        <v>3</v>
      </c>
      <c r="AS318">
        <v>8</v>
      </c>
      <c r="AT318">
        <f>SUMIF('PHAN LOAI'!$Q$5:$Q$410,K318,'PHAN LOAI'!$D$5:$D$410)</f>
        <v>383950</v>
      </c>
      <c r="AU318">
        <f>SUMIF('SAN LUONG'!$AL$4:$AL$311,K318,'SAN LUONG'!$AJ$4:$AJ$311)</f>
        <v>383950</v>
      </c>
      <c r="AV318">
        <f t="shared" si="100"/>
        <v>767900</v>
      </c>
      <c r="AW318">
        <f>IF(COUNTIF('PHAN LOAI'!C:C, E318) &gt; 0, 1, 0)</f>
        <v>1</v>
      </c>
      <c r="AX318">
        <f>IF(COUNTIF('SAN LUONG'!D:D, E318) &gt; 0, 1, 0)</f>
        <v>1</v>
      </c>
    </row>
    <row r="319" spans="2:50" ht="15.75" x14ac:dyDescent="0.25">
      <c r="B319" s="5"/>
      <c r="C319" s="26" t="s">
        <v>435</v>
      </c>
      <c r="D319" s="26" t="s">
        <v>435</v>
      </c>
      <c r="E319" s="73">
        <v>127301</v>
      </c>
      <c r="F319" s="27">
        <v>3.5</v>
      </c>
      <c r="G319" s="28">
        <v>25</v>
      </c>
      <c r="H319" s="24" t="s">
        <v>435</v>
      </c>
      <c r="I319" s="9"/>
      <c r="J319" s="15" t="str">
        <f t="shared" si="101"/>
        <v>524F25</v>
      </c>
      <c r="K319" s="15" t="str">
        <f t="shared" si="102"/>
        <v>524F127301</v>
      </c>
      <c r="L319" s="205">
        <f>SUMIF('1'!$A$3:$A$500,'TOTAL FEED'!$J319,'1'!$P$3:$P$1000)</f>
        <v>0</v>
      </c>
      <c r="M319" s="205">
        <f>SUMIF('2'!$A$3:$A$500,'TOTAL FEED'!$J319,'2'!$P$3:$P$1000)</f>
        <v>0</v>
      </c>
      <c r="N319" s="258">
        <f>SUMIF('3'!$A$3:$A$500,'TOTAL FEED'!$J319,'3'!$P$3:$P$1000)</f>
        <v>0</v>
      </c>
      <c r="O319" s="205">
        <f>SUMIF('4'!$A$3:$A$500,'TOTAL FEED'!$J319,'4'!$P$3:$P$1000)</f>
        <v>0</v>
      </c>
      <c r="P319" s="205">
        <f>SUMIF('5'!$A$3:$A$500,'TOTAL FEED'!$J319,'5'!$P$3:$P$1000)</f>
        <v>0</v>
      </c>
      <c r="Q319" s="205">
        <f>SUMIF('6'!$A$3:$A$500,'TOTAL FEED'!$J319,'6'!$P$3:$P$1000)</f>
        <v>0</v>
      </c>
      <c r="R319" s="205">
        <f>SUMIF('7'!$A$3:$A$500,'TOTAL FEED'!$J319,'7'!$P$3:$P$1000)</f>
        <v>0</v>
      </c>
      <c r="S319" s="205">
        <f>SUMIF('8'!$A$3:$A$500,'TOTAL FEED'!$J319,'8'!$P$3:$P$1000)</f>
        <v>0</v>
      </c>
      <c r="T319" s="205">
        <f>SUMIF('9'!$A$3:$A$500,'TOTAL FEED'!$J319,'9'!$P$3:$P$1000)</f>
        <v>0</v>
      </c>
      <c r="U319" s="205">
        <f>SUMIF('10'!$A$3:$A$500,'TOTAL FEED'!$J319,'10'!$P$3:$P$1000)</f>
        <v>0</v>
      </c>
      <c r="V319" s="205">
        <f>SUMIF('11'!$A$3:$A$500,'TOTAL FEED'!$J319,'11'!$P$3:$P$1000)</f>
        <v>0</v>
      </c>
      <c r="W319" s="205">
        <f>SUMIF('12'!$A$3:$A$500,'TOTAL FEED'!$J319,'12'!$P$3:$P$1000)</f>
        <v>0</v>
      </c>
      <c r="X319" s="205">
        <f>SUMIF('13'!$A$3:$A$500,'TOTAL FEED'!$J319,'13'!$P$3:$P$1000)</f>
        <v>0</v>
      </c>
      <c r="Y319" s="272">
        <f>SUMIF('14'!$A$3:$A$500,'TOTAL FEED'!$J319,'14'!$P$3:$P$1000)</f>
        <v>0</v>
      </c>
      <c r="Z319" s="205">
        <f>SUMIF('15'!$A$3:$A$500,'TOTAL FEED'!$J319,'15'!$P$3:$P$1000)</f>
        <v>0</v>
      </c>
      <c r="AA319" s="205">
        <f>SUMIF('16'!$A$3:$A$500,'TOTAL FEED'!$J319,'16'!$P$3:$P$1000)</f>
        <v>0</v>
      </c>
      <c r="AB319" s="205">
        <f>SUMIF('17'!$A$3:$A$500,'TOTAL FEED'!$J319,'17'!$P$3:$P$1000)</f>
        <v>0</v>
      </c>
      <c r="AC319" s="205">
        <f>SUMIF('18'!$A$3:$A$500,'TOTAL FEED'!$J319,'18'!$P$3:$P$1000)</f>
        <v>0</v>
      </c>
      <c r="AD319" s="205">
        <f>SUMIF('19'!$A$3:$A$500,'TOTAL FEED'!$J319,'19'!$P$3:$P$1000)</f>
        <v>0</v>
      </c>
      <c r="AE319" s="205">
        <f>SUMIF('20'!$A$3:$A$500,'TOTAL FEED'!$J319,'20'!$P$3:$P$1000)</f>
        <v>0</v>
      </c>
      <c r="AF319" s="205">
        <f>SUMIF('21'!$A$3:$A$500,'TOTAL FEED'!$J319,'21'!$P$3:$P$1000)</f>
        <v>0</v>
      </c>
      <c r="AG319" s="205">
        <f>SUMIF('22'!$A$3:$A$500,'TOTAL FEED'!$J319,'22'!$P$3:$P$1000)</f>
        <v>0</v>
      </c>
      <c r="AH319" s="205">
        <f>SUMIF('23'!$A$3:$A$500,'TOTAL FEED'!$J319,'23'!$P$3:$P$1000)</f>
        <v>0</v>
      </c>
      <c r="AI319" s="205">
        <f>SUMIF('24'!$A$3:$A$500,'TOTAL FEED'!$J319,'24'!$P$3:$P$1000)</f>
        <v>0</v>
      </c>
      <c r="AJ319" s="205">
        <f>SUMIF('25'!$A$3:$A$500,'TOTAL FEED'!$J319,'25'!$P$3:$P$1000)</f>
        <v>0</v>
      </c>
      <c r="AK319" s="205">
        <f>SUMIF('26'!$A$3:$A$500,'TOTAL FEED'!$J319,'26'!$P$3:$P$1000)</f>
        <v>0</v>
      </c>
      <c r="AL319" s="205">
        <f>SUMIF('27'!$A$3:$A$500,'TOTAL FEED'!$J319,'27'!$P$3:$P$1000)</f>
        <v>0</v>
      </c>
      <c r="AM319" s="205">
        <f>SUMIF('28'!$A$3:$A$500,'TOTAL FEED'!$J319,'28'!$P$3:$P$1000)</f>
        <v>0</v>
      </c>
      <c r="AN319" s="205">
        <f>SUMIF('29'!$A$3:$A$500,'TOTAL FEED'!$J319,'29'!$P$3:$P$1000)</f>
        <v>0</v>
      </c>
      <c r="AO319" s="205">
        <f>SUMIF('30'!$A$3:$A$500,'TOTAL FEED'!$J319,'30'!$P$3:$P$1000)</f>
        <v>0</v>
      </c>
      <c r="AP319" s="205">
        <f>SUMIF('31'!$A$3:$A$500,'TOTAL FEED'!$J319,'31'!$P$3:$P$1000)</f>
        <v>0</v>
      </c>
      <c r="AQ319" s="50">
        <f t="shared" si="103"/>
        <v>0</v>
      </c>
      <c r="AS319">
        <v>8</v>
      </c>
      <c r="AT319">
        <f>SUMIF('PHAN LOAI'!$Q$5:$Q$410,K319,'PHAN LOAI'!$D$5:$D$410)</f>
        <v>0</v>
      </c>
      <c r="AU319">
        <f>SUMIF('SAN LUONG'!$AL$4:$AL$311,K319,'SAN LUONG'!$AJ$4:$AJ$311)</f>
        <v>0</v>
      </c>
      <c r="AV319">
        <f t="shared" si="100"/>
        <v>0</v>
      </c>
      <c r="AW319">
        <f>IF(COUNTIF('PHAN LOAI'!C:C, E319) &gt; 0, 1, 0)</f>
        <v>0</v>
      </c>
      <c r="AX319">
        <f>IF(COUNTIF('SAN LUONG'!D:D, E319) &gt; 0, 1, 0)</f>
        <v>0</v>
      </c>
    </row>
    <row r="320" spans="2:50" ht="15.75" x14ac:dyDescent="0.25">
      <c r="B320" s="5">
        <v>54</v>
      </c>
      <c r="C320" s="26" t="s">
        <v>117</v>
      </c>
      <c r="D320" s="26" t="s">
        <v>117</v>
      </c>
      <c r="E320" s="73">
        <v>201501</v>
      </c>
      <c r="F320" s="27">
        <v>2.5</v>
      </c>
      <c r="G320" s="28">
        <v>50</v>
      </c>
      <c r="H320" s="24" t="s">
        <v>117</v>
      </c>
      <c r="I320" s="9"/>
      <c r="J320" s="15" t="str">
        <f t="shared" si="101"/>
        <v>548F50</v>
      </c>
      <c r="K320" s="15" t="str">
        <f t="shared" si="102"/>
        <v>548F201501</v>
      </c>
      <c r="L320" s="205">
        <f>SUMIF('1'!$A$3:$A$500,'TOTAL FEED'!$J320,'1'!$P$3:$P$1000)</f>
        <v>0</v>
      </c>
      <c r="M320" s="205">
        <f>SUMIF('2'!$A$3:$A$500,'TOTAL FEED'!$J320,'2'!$P$3:$P$1000)</f>
        <v>0</v>
      </c>
      <c r="N320" s="258">
        <f>SUMIF('3'!$A$3:$A$500,'TOTAL FEED'!$J320,'3'!$P$3:$P$1000)</f>
        <v>15500</v>
      </c>
      <c r="O320" s="205">
        <f>SUMIF('4'!$A$3:$A$500,'TOTAL FEED'!$J320,'4'!$P$3:$P$1000)</f>
        <v>0</v>
      </c>
      <c r="P320" s="205">
        <f>SUMIF('5'!$A$3:$A$500,'TOTAL FEED'!$J320,'5'!$P$3:$P$1000)</f>
        <v>0</v>
      </c>
      <c r="Q320" s="205">
        <f>SUMIF('6'!$A$3:$A$500,'TOTAL FEED'!$J320,'6'!$P$3:$P$1000)</f>
        <v>0</v>
      </c>
      <c r="R320" s="205">
        <f>SUMIF('7'!$A$3:$A$500,'TOTAL FEED'!$J320,'7'!$P$3:$P$1000)</f>
        <v>0</v>
      </c>
      <c r="S320" s="205">
        <f>SUMIF('8'!$A$3:$A$500,'TOTAL FEED'!$J320,'8'!$P$3:$P$1000)</f>
        <v>13900</v>
      </c>
      <c r="T320" s="205">
        <f>SUMIF('9'!$A$3:$A$500,'TOTAL FEED'!$J320,'9'!$P$3:$P$1000)</f>
        <v>0</v>
      </c>
      <c r="U320" s="258">
        <f>SUMIF('10'!$A$3:$A$500,'TOTAL FEED'!$J320,'10'!$P$3:$P$1000)</f>
        <v>23150</v>
      </c>
      <c r="V320" s="205">
        <f>SUMIF('11'!$A$3:$A$500,'TOTAL FEED'!$J320,'11'!$P$3:$P$1000)</f>
        <v>0</v>
      </c>
      <c r="W320" s="205">
        <f>SUMIF('12'!$A$3:$A$500,'TOTAL FEED'!$J320,'12'!$P$3:$P$1000)</f>
        <v>0</v>
      </c>
      <c r="X320" s="205">
        <f>SUMIF('13'!$A$3:$A$500,'TOTAL FEED'!$J320,'13'!$P$3:$P$1000)</f>
        <v>0</v>
      </c>
      <c r="Y320" s="272">
        <f>SUMIF('14'!$A$3:$A$500,'TOTAL FEED'!$J320,'14'!$P$3:$P$1000)</f>
        <v>0</v>
      </c>
      <c r="Z320" s="205">
        <f>SUMIF('15'!$A$3:$A$500,'TOTAL FEED'!$J320,'15'!$P$3:$P$1000)</f>
        <v>0</v>
      </c>
      <c r="AA320" s="205">
        <f>SUMIF('16'!$A$3:$A$500,'TOTAL FEED'!$J320,'16'!$P$3:$P$1000)</f>
        <v>400</v>
      </c>
      <c r="AB320" s="258">
        <f>SUMIF('17'!$A$3:$A$500,'TOTAL FEED'!$J320,'17'!$P$3:$P$1000)</f>
        <v>0</v>
      </c>
      <c r="AC320" s="205">
        <f>SUMIF('18'!$A$3:$A$500,'TOTAL FEED'!$J320,'18'!$P$3:$P$1000)</f>
        <v>0</v>
      </c>
      <c r="AD320" s="205">
        <f>SUMIF('19'!$A$3:$A$500,'TOTAL FEED'!$J320,'19'!$P$3:$P$1000)</f>
        <v>0</v>
      </c>
      <c r="AE320" s="205">
        <f>SUMIF('20'!$A$3:$A$500,'TOTAL FEED'!$J320,'20'!$P$3:$P$1000)</f>
        <v>0</v>
      </c>
      <c r="AF320" s="205">
        <f>SUMIF('21'!$A$3:$A$500,'TOTAL FEED'!$J320,'21'!$P$3:$P$1000)</f>
        <v>0</v>
      </c>
      <c r="AG320" s="205">
        <f>SUMIF('22'!$A$3:$A$500,'TOTAL FEED'!$J320,'22'!$P$3:$P$1000)</f>
        <v>0</v>
      </c>
      <c r="AH320" s="205">
        <f>SUMIF('23'!$A$3:$A$500,'TOTAL FEED'!$J320,'23'!$P$3:$P$1000)</f>
        <v>0</v>
      </c>
      <c r="AI320" s="205">
        <f>SUMIF('24'!$A$3:$A$500,'TOTAL FEED'!$J320,'24'!$P$3:$P$1000)</f>
        <v>0</v>
      </c>
      <c r="AJ320" s="205">
        <f>SUMIF('25'!$A$3:$A$500,'TOTAL FEED'!$J320,'25'!$P$3:$P$1000)</f>
        <v>0</v>
      </c>
      <c r="AK320" s="205">
        <f>SUMIF('26'!$A$3:$A$500,'TOTAL FEED'!$J320,'26'!$P$3:$P$1000)</f>
        <v>0</v>
      </c>
      <c r="AL320" s="205">
        <f>SUMIF('27'!$A$3:$A$500,'TOTAL FEED'!$J320,'27'!$P$3:$P$1000)</f>
        <v>0</v>
      </c>
      <c r="AM320" s="205">
        <f>SUMIF('28'!$A$3:$A$500,'TOTAL FEED'!$J320,'28'!$P$3:$P$1000)</f>
        <v>0</v>
      </c>
      <c r="AN320" s="205">
        <f>SUMIF('29'!$A$3:$A$500,'TOTAL FEED'!$J320,'29'!$P$3:$P$1000)</f>
        <v>0</v>
      </c>
      <c r="AO320" s="205">
        <f>SUMIF('30'!$A$3:$A$500,'TOTAL FEED'!$J320,'30'!$P$3:$P$1000)</f>
        <v>0</v>
      </c>
      <c r="AP320" s="205">
        <f>SUMIF('31'!$A$3:$A$500,'TOTAL FEED'!$J320,'31'!$P$3:$P$1000)</f>
        <v>0</v>
      </c>
      <c r="AQ320" s="50">
        <f t="shared" si="103"/>
        <v>52950</v>
      </c>
      <c r="AR320">
        <v>3</v>
      </c>
      <c r="AS320">
        <v>8</v>
      </c>
      <c r="AT320">
        <f>SUMIF('PHAN LOAI'!$Q$5:$Q$410,K320,'PHAN LOAI'!$D$5:$D$410)</f>
        <v>52950</v>
      </c>
      <c r="AU320">
        <f>SUMIF('SAN LUONG'!$AL$4:$AL$311,K320,'SAN LUONG'!$AJ$4:$AJ$311)</f>
        <v>52950</v>
      </c>
      <c r="AV320">
        <f t="shared" si="100"/>
        <v>105900</v>
      </c>
      <c r="AW320">
        <f>IF(COUNTIF('PHAN LOAI'!C:C, E320) &gt; 0, 1, 0)</f>
        <v>1</v>
      </c>
      <c r="AX320">
        <f>IF(COUNTIF('SAN LUONG'!D:D, E320) &gt; 0, 1, 0)</f>
        <v>1</v>
      </c>
    </row>
    <row r="321" spans="2:50" ht="16.350000000000001" customHeight="1" x14ac:dyDescent="0.25">
      <c r="B321" s="5"/>
      <c r="C321" s="26" t="s">
        <v>436</v>
      </c>
      <c r="D321" s="26" t="s">
        <v>436</v>
      </c>
      <c r="E321" s="73">
        <v>20150833</v>
      </c>
      <c r="F321" s="27">
        <v>2.5</v>
      </c>
      <c r="G321" s="28">
        <v>0</v>
      </c>
      <c r="H321" s="24" t="s">
        <v>117</v>
      </c>
      <c r="I321" s="9" t="s">
        <v>362</v>
      </c>
      <c r="J321" s="15" t="str">
        <f t="shared" si="101"/>
        <v>548FP330</v>
      </c>
      <c r="K321" s="15" t="str">
        <f t="shared" si="102"/>
        <v>548FP3320150833</v>
      </c>
      <c r="L321" s="205">
        <f>SUMIF('1'!$A$3:$A$500,'TOTAL FEED'!$J321,'1'!$P$3:$P$1000)</f>
        <v>0</v>
      </c>
      <c r="M321" s="205">
        <f>SUMIF('2'!$A$3:$A$500,'TOTAL FEED'!$J321,'2'!$P$3:$P$1000)</f>
        <v>0</v>
      </c>
      <c r="N321" s="258">
        <f>SUMIF('3'!$A$3:$A$500,'TOTAL FEED'!$J321,'3'!$P$3:$P$1000)</f>
        <v>0</v>
      </c>
      <c r="O321" s="205">
        <f>SUMIF('4'!$A$3:$A$500,'TOTAL FEED'!$J321,'4'!$P$3:$P$1000)</f>
        <v>0</v>
      </c>
      <c r="P321" s="205">
        <f>SUMIF('5'!$A$3:$A$500,'TOTAL FEED'!$J321,'5'!$P$3:$P$1000)</f>
        <v>0</v>
      </c>
      <c r="Q321" s="205">
        <f>SUMIF('6'!$A$3:$A$500,'TOTAL FEED'!$J321,'6'!$P$3:$P$1000)</f>
        <v>0</v>
      </c>
      <c r="R321" s="205">
        <f>SUMIF('7'!$A$3:$A$500,'TOTAL FEED'!$J321,'7'!$P$3:$P$1000)</f>
        <v>0</v>
      </c>
      <c r="S321" s="205">
        <f>SUMIF('8'!$A$3:$A$500,'TOTAL FEED'!$J321,'8'!$P$3:$P$1000)</f>
        <v>0</v>
      </c>
      <c r="T321" s="205">
        <f>SUMIF('9'!$A$3:$A$500,'TOTAL FEED'!$J321,'9'!$P$3:$P$1000)</f>
        <v>0</v>
      </c>
      <c r="U321" s="205">
        <f>SUMIF('10'!$A$3:$A$500,'TOTAL FEED'!$J321,'10'!$P$3:$P$1000)</f>
        <v>0</v>
      </c>
      <c r="V321" s="205">
        <f>SUMIF('11'!$A$3:$A$500,'TOTAL FEED'!$J321,'11'!$P$3:$P$1000)</f>
        <v>0</v>
      </c>
      <c r="W321" s="205">
        <f>SUMIF('12'!$A$3:$A$500,'TOTAL FEED'!$J321,'12'!$P$3:$P$1000)</f>
        <v>0</v>
      </c>
      <c r="X321" s="205">
        <f>SUMIF('13'!$A$3:$A$500,'TOTAL FEED'!$J321,'13'!$P$3:$P$1000)</f>
        <v>0</v>
      </c>
      <c r="Y321" s="272">
        <f>SUMIF('14'!$A$3:$A$500,'TOTAL FEED'!$J321,'14'!$P$3:$P$1000)</f>
        <v>0</v>
      </c>
      <c r="Z321" s="205">
        <f>SUMIF('15'!$A$3:$A$500,'TOTAL FEED'!$J321,'15'!$P$3:$P$1000)</f>
        <v>0</v>
      </c>
      <c r="AA321" s="205">
        <f>SUMIF('16'!$A$3:$A$500,'TOTAL FEED'!$J321,'16'!$P$3:$P$1000)</f>
        <v>0</v>
      </c>
      <c r="AB321" s="205">
        <f>SUMIF('17'!$A$3:$A$500,'TOTAL FEED'!$J321,'17'!$P$3:$P$1000)</f>
        <v>0</v>
      </c>
      <c r="AC321" s="205">
        <f>SUMIF('18'!$A$3:$A$500,'TOTAL FEED'!$J321,'18'!$P$3:$P$1000)</f>
        <v>0</v>
      </c>
      <c r="AD321" s="205">
        <f>SUMIF('19'!$A$3:$A$500,'TOTAL FEED'!$J321,'19'!$P$3:$P$1000)</f>
        <v>0</v>
      </c>
      <c r="AE321" s="205">
        <f>SUMIF('20'!$A$3:$A$500,'TOTAL FEED'!$J321,'20'!$P$3:$P$1000)</f>
        <v>0</v>
      </c>
      <c r="AF321" s="205">
        <f>SUMIF('21'!$A$3:$A$500,'TOTAL FEED'!$J321,'21'!$P$3:$P$1000)</f>
        <v>0</v>
      </c>
      <c r="AG321" s="205">
        <f>SUMIF('22'!$A$3:$A$500,'TOTAL FEED'!$J321,'22'!$P$3:$P$1000)</f>
        <v>0</v>
      </c>
      <c r="AH321" s="205">
        <f>SUMIF('23'!$A$3:$A$500,'TOTAL FEED'!$J321,'23'!$P$3:$P$1000)</f>
        <v>0</v>
      </c>
      <c r="AI321" s="205">
        <f>SUMIF('24'!$A$3:$A$500,'TOTAL FEED'!$J321,'24'!$P$3:$P$1000)</f>
        <v>0</v>
      </c>
      <c r="AJ321" s="205">
        <f>SUMIF('25'!$A$3:$A$500,'TOTAL FEED'!$J321,'25'!$P$3:$P$1000)</f>
        <v>0</v>
      </c>
      <c r="AK321" s="205">
        <f>SUMIF('26'!$A$3:$A$500,'TOTAL FEED'!$J321,'26'!$P$3:$P$1000)</f>
        <v>0</v>
      </c>
      <c r="AL321" s="205">
        <f>SUMIF('27'!$A$3:$A$500,'TOTAL FEED'!$J321,'27'!$P$3:$P$1000)</f>
        <v>0</v>
      </c>
      <c r="AM321" s="205">
        <f>SUMIF('28'!$A$3:$A$500,'TOTAL FEED'!$J321,'28'!$P$3:$P$1000)</f>
        <v>0</v>
      </c>
      <c r="AN321" s="205">
        <f>SUMIF('29'!$A$3:$A$500,'TOTAL FEED'!$J321,'29'!$P$3:$P$1000)</f>
        <v>0</v>
      </c>
      <c r="AO321" s="205">
        <f>SUMIF('30'!$A$3:$A$500,'TOTAL FEED'!$J321,'30'!$P$3:$P$1000)</f>
        <v>0</v>
      </c>
      <c r="AP321" s="205">
        <f>SUMIF('31'!$A$3:$A$500,'TOTAL FEED'!$J321,'31'!$P$3:$P$1000)</f>
        <v>0</v>
      </c>
      <c r="AQ321" s="50">
        <f t="shared" si="103"/>
        <v>0</v>
      </c>
      <c r="AS321">
        <v>8</v>
      </c>
      <c r="AT321">
        <f>SUMIF('PHAN LOAI'!$Q$5:$Q$410,K321,'PHAN LOAI'!$D$5:$D$410)</f>
        <v>0</v>
      </c>
      <c r="AU321">
        <f>SUMIF('SAN LUONG'!$AL$4:$AL$311,K321,'SAN LUONG'!$AJ$4:$AJ$311)</f>
        <v>0</v>
      </c>
      <c r="AV321">
        <f t="shared" si="100"/>
        <v>0</v>
      </c>
      <c r="AW321">
        <f>IF(COUNTIF('PHAN LOAI'!C:C, E321) &gt; 0, 1, 0)</f>
        <v>1</v>
      </c>
      <c r="AX321">
        <f>IF(COUNTIF('SAN LUONG'!D:D, E321) &gt; 0, 1, 0)</f>
        <v>1</v>
      </c>
    </row>
    <row r="322" spans="2:50" ht="15.75" x14ac:dyDescent="0.25">
      <c r="B322" s="5"/>
      <c r="C322" s="26" t="s">
        <v>437</v>
      </c>
      <c r="D322" s="26" t="s">
        <v>437</v>
      </c>
      <c r="E322" s="73">
        <v>20150835</v>
      </c>
      <c r="F322" s="27">
        <v>2.5</v>
      </c>
      <c r="G322" s="28">
        <v>0</v>
      </c>
      <c r="H322" s="24" t="s">
        <v>117</v>
      </c>
      <c r="I322" s="9" t="s">
        <v>397</v>
      </c>
      <c r="J322" s="15" t="str">
        <f t="shared" si="101"/>
        <v>548FP350</v>
      </c>
      <c r="K322" s="15" t="str">
        <f t="shared" si="102"/>
        <v>548FP3520150835</v>
      </c>
      <c r="L322" s="205">
        <f>SUMIF('1'!$A$3:$A$500,'TOTAL FEED'!$J322,'1'!$P$3:$P$1000)</f>
        <v>0</v>
      </c>
      <c r="M322" s="205">
        <f>SUMIF('2'!$A$3:$A$500,'TOTAL FEED'!$J322,'2'!$P$3:$P$1000)</f>
        <v>0</v>
      </c>
      <c r="N322" s="258">
        <f>SUMIF('3'!$A$3:$A$500,'TOTAL FEED'!$J322,'3'!$P$3:$P$1000)</f>
        <v>0</v>
      </c>
      <c r="O322" s="205">
        <f>SUMIF('4'!$A$3:$A$500,'TOTAL FEED'!$J322,'4'!$P$3:$P$1000)</f>
        <v>0</v>
      </c>
      <c r="P322" s="205">
        <f>SUMIF('5'!$A$3:$A$500,'TOTAL FEED'!$J322,'5'!$P$3:$P$1000)</f>
        <v>0</v>
      </c>
      <c r="Q322" s="205">
        <f>SUMIF('6'!$A$3:$A$500,'TOTAL FEED'!$J322,'6'!$P$3:$P$1000)</f>
        <v>0</v>
      </c>
      <c r="R322" s="205">
        <f>SUMIF('7'!$A$3:$A$500,'TOTAL FEED'!$J322,'7'!$P$3:$P$1000)</f>
        <v>0</v>
      </c>
      <c r="S322" s="205">
        <f>SUMIF('8'!$A$3:$A$500,'TOTAL FEED'!$J322,'8'!$P$3:$P$1000)</f>
        <v>0</v>
      </c>
      <c r="T322" s="205">
        <f>SUMIF('9'!$A$3:$A$500,'TOTAL FEED'!$J322,'9'!$P$3:$P$1000)</f>
        <v>0</v>
      </c>
      <c r="U322" s="205">
        <f>SUMIF('10'!$A$3:$A$500,'TOTAL FEED'!$J322,'10'!$P$3:$P$1000)</f>
        <v>0</v>
      </c>
      <c r="V322" s="205">
        <f>SUMIF('11'!$A$3:$A$500,'TOTAL FEED'!$J322,'11'!$P$3:$P$1000)</f>
        <v>0</v>
      </c>
      <c r="W322" s="205">
        <f>SUMIF('12'!$A$3:$A$500,'TOTAL FEED'!$J322,'12'!$P$3:$P$1000)</f>
        <v>0</v>
      </c>
      <c r="X322" s="205">
        <f>SUMIF('13'!$A$3:$A$500,'TOTAL FEED'!$J322,'13'!$P$3:$P$1000)</f>
        <v>0</v>
      </c>
      <c r="Y322" s="272">
        <f>SUMIF('14'!$A$3:$A$500,'TOTAL FEED'!$J322,'14'!$P$3:$P$1000)</f>
        <v>0</v>
      </c>
      <c r="Z322" s="205">
        <f>SUMIF('15'!$A$3:$A$500,'TOTAL FEED'!$J322,'15'!$P$3:$P$1000)</f>
        <v>0</v>
      </c>
      <c r="AA322" s="205">
        <f>SUMIF('16'!$A$3:$A$500,'TOTAL FEED'!$J322,'16'!$P$3:$P$1000)</f>
        <v>0</v>
      </c>
      <c r="AB322" s="205">
        <f>SUMIF('17'!$A$3:$A$500,'TOTAL FEED'!$J322,'17'!$P$3:$P$1000)</f>
        <v>0</v>
      </c>
      <c r="AC322" s="205">
        <f>SUMIF('18'!$A$3:$A$500,'TOTAL FEED'!$J322,'18'!$P$3:$P$1000)</f>
        <v>0</v>
      </c>
      <c r="AD322" s="205">
        <f>SUMIF('19'!$A$3:$A$500,'TOTAL FEED'!$J322,'19'!$P$3:$P$1000)</f>
        <v>0</v>
      </c>
      <c r="AE322" s="205">
        <f>SUMIF('20'!$A$3:$A$500,'TOTAL FEED'!$J322,'20'!$P$3:$P$1000)</f>
        <v>0</v>
      </c>
      <c r="AF322" s="205">
        <f>SUMIF('21'!$A$3:$A$500,'TOTAL FEED'!$J322,'21'!$P$3:$P$1000)</f>
        <v>0</v>
      </c>
      <c r="AG322" s="205">
        <f>SUMIF('22'!$A$3:$A$500,'TOTAL FEED'!$J322,'22'!$P$3:$P$1000)</f>
        <v>0</v>
      </c>
      <c r="AH322" s="205">
        <f>SUMIF('23'!$A$3:$A$500,'TOTAL FEED'!$J322,'23'!$P$3:$P$1000)</f>
        <v>0</v>
      </c>
      <c r="AI322" s="205">
        <f>SUMIF('24'!$A$3:$A$500,'TOTAL FEED'!$J322,'24'!$P$3:$P$1000)</f>
        <v>0</v>
      </c>
      <c r="AJ322" s="205">
        <f>SUMIF('25'!$A$3:$A$500,'TOTAL FEED'!$J322,'25'!$P$3:$P$1000)</f>
        <v>0</v>
      </c>
      <c r="AK322" s="205">
        <f>SUMIF('26'!$A$3:$A$500,'TOTAL FEED'!$J322,'26'!$P$3:$P$1000)</f>
        <v>0</v>
      </c>
      <c r="AL322" s="205">
        <f>SUMIF('27'!$A$3:$A$500,'TOTAL FEED'!$J322,'27'!$P$3:$P$1000)</f>
        <v>0</v>
      </c>
      <c r="AM322" s="205">
        <f>SUMIF('28'!$A$3:$A$500,'TOTAL FEED'!$J322,'28'!$P$3:$P$1000)</f>
        <v>0</v>
      </c>
      <c r="AN322" s="205">
        <f>SUMIF('29'!$A$3:$A$500,'TOTAL FEED'!$J322,'29'!$P$3:$P$1000)</f>
        <v>0</v>
      </c>
      <c r="AO322" s="205">
        <f>SUMIF('30'!$A$3:$A$500,'TOTAL FEED'!$J322,'30'!$P$3:$P$1000)</f>
        <v>0</v>
      </c>
      <c r="AP322" s="205">
        <f>SUMIF('31'!$A$3:$A$500,'TOTAL FEED'!$J322,'31'!$P$3:$P$1000)</f>
        <v>0</v>
      </c>
      <c r="AQ322" s="50">
        <f t="shared" si="103"/>
        <v>0</v>
      </c>
      <c r="AS322">
        <v>8</v>
      </c>
      <c r="AT322">
        <f>SUMIF('PHAN LOAI'!$Q$5:$Q$410,K322,'PHAN LOAI'!$D$5:$D$410)</f>
        <v>0</v>
      </c>
      <c r="AU322">
        <f>SUMIF('SAN LUONG'!$AL$4:$AL$311,K322,'SAN LUONG'!$AJ$4:$AJ$311)</f>
        <v>0</v>
      </c>
      <c r="AV322">
        <f t="shared" si="100"/>
        <v>0</v>
      </c>
      <c r="AW322">
        <f>IF(COUNTIF('PHAN LOAI'!C:C, E322) &gt; 0, 1, 0)</f>
        <v>1</v>
      </c>
      <c r="AX322">
        <f>IF(COUNTIF('SAN LUONG'!D:D, E322) &gt; 0, 1, 0)</f>
        <v>1</v>
      </c>
    </row>
    <row r="323" spans="2:50" ht="15.75" x14ac:dyDescent="0.25">
      <c r="B323" s="5">
        <v>55</v>
      </c>
      <c r="C323" s="75" t="s">
        <v>119</v>
      </c>
      <c r="D323" s="75" t="s">
        <v>119</v>
      </c>
      <c r="E323" s="73">
        <v>203501</v>
      </c>
      <c r="F323" s="27">
        <v>3.5</v>
      </c>
      <c r="G323" s="28">
        <v>50</v>
      </c>
      <c r="H323" s="24" t="s">
        <v>119</v>
      </c>
      <c r="I323" s="9"/>
      <c r="J323" s="15" t="str">
        <f t="shared" si="101"/>
        <v>549F50</v>
      </c>
      <c r="K323" s="15" t="str">
        <f t="shared" si="102"/>
        <v>549F203501</v>
      </c>
      <c r="L323" s="205">
        <f>SUMIF('1'!$A$3:$A$500,'TOTAL FEED'!$J323,'1'!$P$3:$P$1000)</f>
        <v>0</v>
      </c>
      <c r="M323" s="205">
        <f>SUMIF('2'!$A$3:$A$500,'TOTAL FEED'!$J323,'2'!$P$3:$P$1000)</f>
        <v>0</v>
      </c>
      <c r="N323" s="258">
        <f>SUMIF('3'!$A$3:$A$500,'TOTAL FEED'!$J323,'3'!$P$3:$P$1000)</f>
        <v>5650</v>
      </c>
      <c r="O323" s="205">
        <f>SUMIF('4'!$A$3:$A$500,'TOTAL FEED'!$J323,'4'!$P$3:$P$1000)</f>
        <v>0</v>
      </c>
      <c r="P323" s="205">
        <f>SUMIF('5'!$A$3:$A$500,'TOTAL FEED'!$J323,'5'!$P$3:$P$1000)</f>
        <v>9900</v>
      </c>
      <c r="Q323" s="205">
        <f>SUMIF('6'!$A$3:$A$500,'TOTAL FEED'!$J323,'6'!$P$3:$P$1000)</f>
        <v>0</v>
      </c>
      <c r="R323" s="205">
        <f>SUMIF('7'!$A$3:$A$500,'TOTAL FEED'!$J323,'7'!$P$3:$P$1000)</f>
        <v>0</v>
      </c>
      <c r="S323" s="205">
        <f>SUMIF('8'!$A$3:$A$500,'TOTAL FEED'!$J323,'8'!$P$3:$P$1000)</f>
        <v>0</v>
      </c>
      <c r="T323" s="205">
        <f>SUMIF('9'!$A$3:$A$500,'TOTAL FEED'!$J323,'9'!$P$3:$P$1000)</f>
        <v>0</v>
      </c>
      <c r="U323" s="258">
        <f>SUMIF('10'!$A$3:$A$500,'TOTAL FEED'!$J323,'10'!$P$3:$P$1000)</f>
        <v>67150</v>
      </c>
      <c r="V323" s="205">
        <f>SUMIF('11'!$A$3:$A$500,'TOTAL FEED'!$J323,'11'!$P$3:$P$1000)</f>
        <v>0</v>
      </c>
      <c r="W323" s="205">
        <f>SUMIF('12'!$A$3:$A$500,'TOTAL FEED'!$J323,'12'!$P$3:$P$1000)</f>
        <v>0</v>
      </c>
      <c r="X323" s="205">
        <f>SUMIF('13'!$A$3:$A$500,'TOTAL FEED'!$J323,'13'!$P$3:$P$1000)</f>
        <v>0</v>
      </c>
      <c r="Y323" s="272">
        <f>SUMIF('14'!$A$3:$A$500,'TOTAL FEED'!$J323,'14'!$P$3:$P$1000)</f>
        <v>0</v>
      </c>
      <c r="Z323" s="205">
        <f>SUMIF('15'!$A$3:$A$500,'TOTAL FEED'!$J323,'15'!$P$3:$P$1000)</f>
        <v>0</v>
      </c>
      <c r="AA323" s="205">
        <f>SUMIF('16'!$A$3:$A$500,'TOTAL FEED'!$J323,'16'!$P$3:$P$1000)</f>
        <v>0</v>
      </c>
      <c r="AB323" s="258">
        <f>SUMIF('17'!$A$3:$A$500,'TOTAL FEED'!$J323,'17'!$P$3:$P$1000)</f>
        <v>0</v>
      </c>
      <c r="AC323" s="205">
        <f>SUMIF('18'!$A$3:$A$500,'TOTAL FEED'!$J323,'18'!$P$3:$P$1000)</f>
        <v>0</v>
      </c>
      <c r="AD323" s="205">
        <f>SUMIF('19'!$A$3:$A$500,'TOTAL FEED'!$J323,'19'!$P$3:$P$1000)</f>
        <v>0</v>
      </c>
      <c r="AE323" s="205">
        <f>SUMIF('20'!$A$3:$A$500,'TOTAL FEED'!$J323,'20'!$P$3:$P$1000)</f>
        <v>0</v>
      </c>
      <c r="AF323" s="205">
        <f>SUMIF('21'!$A$3:$A$500,'TOTAL FEED'!$J323,'21'!$P$3:$P$1000)</f>
        <v>0</v>
      </c>
      <c r="AG323" s="205">
        <f>SUMIF('22'!$A$3:$A$500,'TOTAL FEED'!$J323,'22'!$P$3:$P$1000)</f>
        <v>0</v>
      </c>
      <c r="AH323" s="205">
        <f>SUMIF('23'!$A$3:$A$500,'TOTAL FEED'!$J323,'23'!$P$3:$P$1000)</f>
        <v>0</v>
      </c>
      <c r="AI323" s="205">
        <f>SUMIF('24'!$A$3:$A$500,'TOTAL FEED'!$J323,'24'!$P$3:$P$1000)</f>
        <v>0</v>
      </c>
      <c r="AJ323" s="205">
        <f>SUMIF('25'!$A$3:$A$500,'TOTAL FEED'!$J323,'25'!$P$3:$P$1000)</f>
        <v>0</v>
      </c>
      <c r="AK323" s="205">
        <f>SUMIF('26'!$A$3:$A$500,'TOTAL FEED'!$J323,'26'!$P$3:$P$1000)</f>
        <v>0</v>
      </c>
      <c r="AL323" s="205">
        <f>SUMIF('27'!$A$3:$A$500,'TOTAL FEED'!$J323,'27'!$P$3:$P$1000)</f>
        <v>0</v>
      </c>
      <c r="AM323" s="205">
        <f>SUMIF('28'!$A$3:$A$500,'TOTAL FEED'!$J323,'28'!$P$3:$P$1000)</f>
        <v>0</v>
      </c>
      <c r="AN323" s="205">
        <f>SUMIF('29'!$A$3:$A$500,'TOTAL FEED'!$J323,'29'!$P$3:$P$1000)</f>
        <v>0</v>
      </c>
      <c r="AO323" s="205">
        <f>SUMIF('30'!$A$3:$A$500,'TOTAL FEED'!$J323,'30'!$P$3:$P$1000)</f>
        <v>0</v>
      </c>
      <c r="AP323" s="205">
        <f>SUMIF('31'!$A$3:$A$500,'TOTAL FEED'!$J323,'31'!$P$3:$P$1000)</f>
        <v>0</v>
      </c>
      <c r="AQ323" s="50">
        <f t="shared" si="103"/>
        <v>82700</v>
      </c>
      <c r="AR323">
        <v>3</v>
      </c>
      <c r="AS323">
        <v>8</v>
      </c>
      <c r="AT323">
        <f>SUMIF('PHAN LOAI'!$Q$5:$Q$410,K323,'PHAN LOAI'!$D$5:$D$410)</f>
        <v>82700</v>
      </c>
      <c r="AU323">
        <f>SUMIF('SAN LUONG'!$AL$4:$AL$311,K323,'SAN LUONG'!$AJ$4:$AJ$311)</f>
        <v>82700</v>
      </c>
      <c r="AV323">
        <f t="shared" si="100"/>
        <v>165400</v>
      </c>
      <c r="AW323">
        <f>IF(COUNTIF('PHAN LOAI'!C:C, E323) &gt; 0, 1, 0)</f>
        <v>1</v>
      </c>
      <c r="AX323">
        <f>IF(COUNTIF('SAN LUONG'!D:D, E323) &gt; 0, 1, 0)</f>
        <v>1</v>
      </c>
    </row>
    <row r="324" spans="2:50" ht="15.75" x14ac:dyDescent="0.25">
      <c r="B324" s="5">
        <v>56</v>
      </c>
      <c r="C324" s="26" t="s">
        <v>120</v>
      </c>
      <c r="D324" s="26" t="s">
        <v>120</v>
      </c>
      <c r="E324" s="73">
        <v>132011</v>
      </c>
      <c r="F324" s="27">
        <v>3.5</v>
      </c>
      <c r="G324" s="28">
        <v>25</v>
      </c>
      <c r="H324" s="24" t="s">
        <v>120</v>
      </c>
      <c r="I324" s="9"/>
      <c r="J324" s="15" t="str">
        <f t="shared" si="101"/>
        <v>531NF25</v>
      </c>
      <c r="K324" s="15" t="str">
        <f t="shared" si="102"/>
        <v>531NF132011</v>
      </c>
      <c r="L324" s="205">
        <f>SUMIF('1'!$A$3:$A$500,'TOTAL FEED'!$J324,'1'!$P$3:$P$1000)</f>
        <v>0</v>
      </c>
      <c r="M324" s="205">
        <f>SUMIF('2'!$A$3:$A$500,'TOTAL FEED'!$J324,'2'!$P$3:$P$1000)</f>
        <v>0</v>
      </c>
      <c r="N324" s="258">
        <f>SUMIF('3'!$A$3:$A$500,'TOTAL FEED'!$J324,'3'!$P$3:$P$1000)</f>
        <v>0</v>
      </c>
      <c r="O324" s="205">
        <f>SUMIF('4'!$A$3:$A$500,'TOTAL FEED'!$J324,'4'!$P$3:$P$1000)</f>
        <v>0</v>
      </c>
      <c r="P324" s="205">
        <f>SUMIF('5'!$A$3:$A$500,'TOTAL FEED'!$J324,'5'!$P$3:$P$1000)</f>
        <v>0</v>
      </c>
      <c r="Q324" s="205">
        <f>SUMIF('6'!$A$3:$A$500,'TOTAL FEED'!$J324,'6'!$P$3:$P$1000)</f>
        <v>0</v>
      </c>
      <c r="R324" s="205">
        <f>SUMIF('7'!$A$3:$A$500,'TOTAL FEED'!$J324,'7'!$P$3:$P$1000)</f>
        <v>0</v>
      </c>
      <c r="S324" s="205">
        <f>SUMIF('8'!$A$3:$A$500,'TOTAL FEED'!$J324,'8'!$P$3:$P$1000)</f>
        <v>0</v>
      </c>
      <c r="T324" s="205">
        <f>SUMIF('9'!$A$3:$A$500,'TOTAL FEED'!$J324,'9'!$P$3:$P$1000)</f>
        <v>0</v>
      </c>
      <c r="U324" s="205">
        <f>SUMIF('10'!$A$3:$A$500,'TOTAL FEED'!$J324,'10'!$P$3:$P$1000)</f>
        <v>0</v>
      </c>
      <c r="V324" s="205">
        <f>SUMIF('11'!$A$3:$A$500,'TOTAL FEED'!$J324,'11'!$P$3:$P$1000)</f>
        <v>0</v>
      </c>
      <c r="W324" s="205">
        <f>SUMIF('12'!$A$3:$A$500,'TOTAL FEED'!$J324,'12'!$P$3:$P$1000)</f>
        <v>0</v>
      </c>
      <c r="X324" s="205">
        <f>SUMIF('13'!$A$3:$A$500,'TOTAL FEED'!$J324,'13'!$P$3:$P$1000)</f>
        <v>0</v>
      </c>
      <c r="Y324" s="272">
        <f>SUMIF('14'!$A$3:$A$500,'TOTAL FEED'!$J324,'14'!$P$3:$P$1000)</f>
        <v>0</v>
      </c>
      <c r="Z324" s="205">
        <f>SUMIF('15'!$A$3:$A$500,'TOTAL FEED'!$J324,'15'!$P$3:$P$1000)</f>
        <v>0</v>
      </c>
      <c r="AA324" s="205">
        <f>SUMIF('16'!$A$3:$A$500,'TOTAL FEED'!$J324,'16'!$P$3:$P$1000)</f>
        <v>0</v>
      </c>
      <c r="AB324" s="205">
        <f>SUMIF('17'!$A$3:$A$500,'TOTAL FEED'!$J324,'17'!$P$3:$P$1000)</f>
        <v>0</v>
      </c>
      <c r="AC324" s="205">
        <f>SUMIF('18'!$A$3:$A$500,'TOTAL FEED'!$J324,'18'!$P$3:$P$1000)</f>
        <v>0</v>
      </c>
      <c r="AD324" s="205">
        <f>SUMIF('19'!$A$3:$A$500,'TOTAL FEED'!$J324,'19'!$P$3:$P$1000)</f>
        <v>0</v>
      </c>
      <c r="AE324" s="205">
        <f>SUMIF('20'!$A$3:$A$500,'TOTAL FEED'!$J324,'20'!$P$3:$P$1000)</f>
        <v>0</v>
      </c>
      <c r="AF324" s="205">
        <f>SUMIF('21'!$A$3:$A$500,'TOTAL FEED'!$J324,'21'!$P$3:$P$1000)</f>
        <v>0</v>
      </c>
      <c r="AG324" s="205">
        <f>SUMIF('22'!$A$3:$A$500,'TOTAL FEED'!$J324,'22'!$P$3:$P$1000)</f>
        <v>0</v>
      </c>
      <c r="AH324" s="205">
        <f>SUMIF('23'!$A$3:$A$500,'TOTAL FEED'!$J324,'23'!$P$3:$P$1000)</f>
        <v>0</v>
      </c>
      <c r="AI324" s="205">
        <f>SUMIF('24'!$A$3:$A$500,'TOTAL FEED'!$J324,'24'!$P$3:$P$1000)</f>
        <v>0</v>
      </c>
      <c r="AJ324" s="205">
        <f>SUMIF('25'!$A$3:$A$500,'TOTAL FEED'!$J324,'25'!$P$3:$P$1000)</f>
        <v>0</v>
      </c>
      <c r="AK324" s="205">
        <f>SUMIF('26'!$A$3:$A$500,'TOTAL FEED'!$J324,'26'!$P$3:$P$1000)</f>
        <v>0</v>
      </c>
      <c r="AL324" s="205">
        <f>SUMIF('27'!$A$3:$A$500,'TOTAL FEED'!$J324,'27'!$P$3:$P$1000)</f>
        <v>0</v>
      </c>
      <c r="AM324" s="205">
        <f>SUMIF('28'!$A$3:$A$500,'TOTAL FEED'!$J324,'28'!$P$3:$P$1000)</f>
        <v>0</v>
      </c>
      <c r="AN324" s="205">
        <f>SUMIF('29'!$A$3:$A$500,'TOTAL FEED'!$J324,'29'!$P$3:$P$1000)</f>
        <v>0</v>
      </c>
      <c r="AO324" s="205">
        <f>SUMIF('30'!$A$3:$A$500,'TOTAL FEED'!$J324,'30'!$P$3:$P$1000)</f>
        <v>0</v>
      </c>
      <c r="AP324" s="205">
        <f>SUMIF('31'!$A$3:$A$500,'TOTAL FEED'!$J324,'31'!$P$3:$P$1000)</f>
        <v>0</v>
      </c>
      <c r="AQ324" s="50">
        <f t="shared" si="103"/>
        <v>0</v>
      </c>
      <c r="AS324">
        <v>8</v>
      </c>
      <c r="AT324">
        <f>SUMIF('PHAN LOAI'!$Q$5:$Q$410,K324,'PHAN LOAI'!$D$5:$D$410)</f>
        <v>0</v>
      </c>
      <c r="AU324">
        <f>SUMIF('SAN LUONG'!$AL$4:$AL$311,K324,'SAN LUONG'!$AJ$4:$AJ$311)</f>
        <v>0</v>
      </c>
      <c r="AV324">
        <f t="shared" si="100"/>
        <v>0</v>
      </c>
      <c r="AW324">
        <f>IF(COUNTIF('PHAN LOAI'!C:C, E324) &gt; 0, 1, 0)</f>
        <v>1</v>
      </c>
      <c r="AX324">
        <f>IF(COUNTIF('SAN LUONG'!D:D, E324) &gt; 0, 1, 0)</f>
        <v>1</v>
      </c>
    </row>
    <row r="325" spans="2:50" ht="15.75" x14ac:dyDescent="0.25">
      <c r="B325" s="5">
        <v>57</v>
      </c>
      <c r="C325" s="26" t="s">
        <v>120</v>
      </c>
      <c r="D325" s="26" t="s">
        <v>120</v>
      </c>
      <c r="E325" s="73">
        <v>132011</v>
      </c>
      <c r="F325" s="27">
        <v>3.5</v>
      </c>
      <c r="G325" s="28">
        <v>50</v>
      </c>
      <c r="H325" s="24" t="s">
        <v>120</v>
      </c>
      <c r="I325" s="9"/>
      <c r="J325" s="15" t="str">
        <f t="shared" si="101"/>
        <v>531NF50</v>
      </c>
      <c r="K325" s="15" t="str">
        <f t="shared" si="102"/>
        <v>531NF132011</v>
      </c>
      <c r="L325" s="205">
        <f>SUMIF('1'!$A$3:$A$500,'TOTAL FEED'!$J325,'1'!$P$3:$P$1000)</f>
        <v>0</v>
      </c>
      <c r="M325" s="205">
        <f>SUMIF('2'!$A$3:$A$500,'TOTAL FEED'!$J325,'2'!$P$3:$P$1000)</f>
        <v>0</v>
      </c>
      <c r="N325" s="258">
        <f>SUMIF('3'!$A$3:$A$500,'TOTAL FEED'!$J325,'3'!$P$3:$P$1000)</f>
        <v>0</v>
      </c>
      <c r="O325" s="205">
        <f>SUMIF('4'!$A$3:$A$500,'TOTAL FEED'!$J325,'4'!$P$3:$P$1000)</f>
        <v>0</v>
      </c>
      <c r="P325" s="205">
        <f>SUMIF('5'!$A$3:$A$500,'TOTAL FEED'!$J325,'5'!$P$3:$P$1000)</f>
        <v>0</v>
      </c>
      <c r="Q325" s="205">
        <f>SUMIF('6'!$A$3:$A$500,'TOTAL FEED'!$J325,'6'!$P$3:$P$1000)</f>
        <v>0</v>
      </c>
      <c r="R325" s="205">
        <f>SUMIF('7'!$A$3:$A$500,'TOTAL FEED'!$J325,'7'!$P$3:$P$1000)</f>
        <v>0</v>
      </c>
      <c r="S325" s="205">
        <f>SUMIF('8'!$A$3:$A$500,'TOTAL FEED'!$J325,'8'!$P$3:$P$1000)</f>
        <v>0</v>
      </c>
      <c r="T325" s="205">
        <f>SUMIF('9'!$A$3:$A$500,'TOTAL FEED'!$J325,'9'!$P$3:$P$1000)</f>
        <v>0</v>
      </c>
      <c r="U325" s="205">
        <f>SUMIF('10'!$A$3:$A$500,'TOTAL FEED'!$J325,'10'!$P$3:$P$1000)</f>
        <v>0</v>
      </c>
      <c r="V325" s="205">
        <f>SUMIF('11'!$A$3:$A$500,'TOTAL FEED'!$J325,'11'!$P$3:$P$1000)</f>
        <v>0</v>
      </c>
      <c r="W325" s="205">
        <f>SUMIF('12'!$A$3:$A$500,'TOTAL FEED'!$J325,'12'!$P$3:$P$1000)</f>
        <v>0</v>
      </c>
      <c r="X325" s="205">
        <f>SUMIF('13'!$A$3:$A$500,'TOTAL FEED'!$J325,'13'!$P$3:$P$1000)</f>
        <v>0</v>
      </c>
      <c r="Y325" s="272">
        <f>SUMIF('14'!$A$3:$A$500,'TOTAL FEED'!$J325,'14'!$P$3:$P$1000)</f>
        <v>0</v>
      </c>
      <c r="Z325" s="205">
        <f>SUMIF('15'!$A$3:$A$500,'TOTAL FEED'!$J325,'15'!$P$3:$P$1000)</f>
        <v>0</v>
      </c>
      <c r="AA325" s="205">
        <f>SUMIF('16'!$A$3:$A$500,'TOTAL FEED'!$J325,'16'!$P$3:$P$1000)</f>
        <v>0</v>
      </c>
      <c r="AB325" s="205">
        <f>SUMIF('17'!$A$3:$A$500,'TOTAL FEED'!$J325,'17'!$P$3:$P$1000)</f>
        <v>0</v>
      </c>
      <c r="AC325" s="205">
        <f>SUMIF('18'!$A$3:$A$500,'TOTAL FEED'!$J325,'18'!$P$3:$P$1000)</f>
        <v>0</v>
      </c>
      <c r="AD325" s="205">
        <f>SUMIF('19'!$A$3:$A$500,'TOTAL FEED'!$J325,'19'!$P$3:$P$1000)</f>
        <v>0</v>
      </c>
      <c r="AE325" s="205">
        <f>SUMIF('20'!$A$3:$A$500,'TOTAL FEED'!$J325,'20'!$P$3:$P$1000)</f>
        <v>0</v>
      </c>
      <c r="AF325" s="205">
        <f>SUMIF('21'!$A$3:$A$500,'TOTAL FEED'!$J325,'21'!$P$3:$P$1000)</f>
        <v>0</v>
      </c>
      <c r="AG325" s="205">
        <f>SUMIF('22'!$A$3:$A$500,'TOTAL FEED'!$J325,'22'!$P$3:$P$1000)</f>
        <v>0</v>
      </c>
      <c r="AH325" s="205">
        <f>SUMIF('23'!$A$3:$A$500,'TOTAL FEED'!$J325,'23'!$P$3:$P$1000)</f>
        <v>0</v>
      </c>
      <c r="AI325" s="205">
        <f>SUMIF('24'!$A$3:$A$500,'TOTAL FEED'!$J325,'24'!$P$3:$P$1000)</f>
        <v>0</v>
      </c>
      <c r="AJ325" s="205">
        <f>SUMIF('25'!$A$3:$A$500,'TOTAL FEED'!$J325,'25'!$P$3:$P$1000)</f>
        <v>0</v>
      </c>
      <c r="AK325" s="205">
        <f>SUMIF('26'!$A$3:$A$500,'TOTAL FEED'!$J325,'26'!$P$3:$P$1000)</f>
        <v>0</v>
      </c>
      <c r="AL325" s="205">
        <f>SUMIF('27'!$A$3:$A$500,'TOTAL FEED'!$J325,'27'!$P$3:$P$1000)</f>
        <v>0</v>
      </c>
      <c r="AM325" s="205">
        <f>SUMIF('28'!$A$3:$A$500,'TOTAL FEED'!$J325,'28'!$P$3:$P$1000)</f>
        <v>0</v>
      </c>
      <c r="AN325" s="205">
        <f>SUMIF('29'!$A$3:$A$500,'TOTAL FEED'!$J325,'29'!$P$3:$P$1000)</f>
        <v>0</v>
      </c>
      <c r="AO325" s="205">
        <f>SUMIF('30'!$A$3:$A$500,'TOTAL FEED'!$J325,'30'!$P$3:$P$1000)</f>
        <v>0</v>
      </c>
      <c r="AP325" s="205">
        <f>SUMIF('31'!$A$3:$A$500,'TOTAL FEED'!$J325,'31'!$P$3:$P$1000)</f>
        <v>0</v>
      </c>
      <c r="AQ325" s="50">
        <f t="shared" si="103"/>
        <v>0</v>
      </c>
      <c r="AS325">
        <v>8</v>
      </c>
      <c r="AT325">
        <f>SUMIF('PHAN LOAI'!$Q$5:$Q$410,K325,'PHAN LOAI'!$D$5:$D$410)</f>
        <v>0</v>
      </c>
      <c r="AU325">
        <f>SUMIF('SAN LUONG'!$AL$4:$AL$311,K325,'SAN LUONG'!$AJ$4:$AJ$311)</f>
        <v>0</v>
      </c>
      <c r="AV325">
        <f t="shared" si="100"/>
        <v>0</v>
      </c>
      <c r="AW325">
        <f>IF(COUNTIF('PHAN LOAI'!C:C, E325) &gt; 0, 1, 0)</f>
        <v>1</v>
      </c>
      <c r="AX325">
        <f>IF(COUNTIF('SAN LUONG'!D:D, E325) &gt; 0, 1, 0)</f>
        <v>1</v>
      </c>
    </row>
    <row r="326" spans="2:50" ht="15.75" x14ac:dyDescent="0.25">
      <c r="B326" s="5">
        <v>58</v>
      </c>
      <c r="C326" s="26" t="s">
        <v>121</v>
      </c>
      <c r="D326" s="26" t="s">
        <v>121</v>
      </c>
      <c r="E326" s="73">
        <v>133011</v>
      </c>
      <c r="F326" s="27">
        <v>3.5</v>
      </c>
      <c r="G326" s="28">
        <v>50</v>
      </c>
      <c r="H326" s="24" t="s">
        <v>121</v>
      </c>
      <c r="I326" s="9"/>
      <c r="J326" s="15" t="str">
        <f t="shared" si="101"/>
        <v>532NF50</v>
      </c>
      <c r="K326" s="15" t="str">
        <f t="shared" si="102"/>
        <v>532NF133011</v>
      </c>
      <c r="L326" s="205">
        <f>SUMIF('1'!$A$3:$A$500,'TOTAL FEED'!$J326,'1'!$P$3:$P$1000)</f>
        <v>0</v>
      </c>
      <c r="M326" s="205">
        <f>SUMIF('2'!$A$3:$A$500,'TOTAL FEED'!$J326,'2'!$P$3:$P$1000)</f>
        <v>0</v>
      </c>
      <c r="N326" s="258">
        <f>SUMIF('3'!$A$3:$A$500,'TOTAL FEED'!$J326,'3'!$P$3:$P$1000)</f>
        <v>0</v>
      </c>
      <c r="O326" s="205">
        <f>SUMIF('4'!$A$3:$A$500,'TOTAL FEED'!$J326,'4'!$P$3:$P$1000)</f>
        <v>0</v>
      </c>
      <c r="P326" s="205">
        <f>SUMIF('5'!$A$3:$A$500,'TOTAL FEED'!$J326,'5'!$P$3:$P$1000)</f>
        <v>0</v>
      </c>
      <c r="Q326" s="205">
        <f>SUMIF('6'!$A$3:$A$500,'TOTAL FEED'!$J326,'6'!$P$3:$P$1000)</f>
        <v>0</v>
      </c>
      <c r="R326" s="205">
        <f>SUMIF('7'!$A$3:$A$500,'TOTAL FEED'!$J326,'7'!$P$3:$P$1000)</f>
        <v>0</v>
      </c>
      <c r="S326" s="205">
        <f>SUMIF('8'!$A$3:$A$500,'TOTAL FEED'!$J326,'8'!$P$3:$P$1000)</f>
        <v>0</v>
      </c>
      <c r="T326" s="205">
        <f>SUMIF('9'!$A$3:$A$500,'TOTAL FEED'!$J326,'9'!$P$3:$P$1000)</f>
        <v>0</v>
      </c>
      <c r="U326" s="205">
        <f>SUMIF('10'!$A$3:$A$500,'TOTAL FEED'!$J326,'10'!$P$3:$P$1000)</f>
        <v>0</v>
      </c>
      <c r="V326" s="205">
        <f>SUMIF('11'!$A$3:$A$500,'TOTAL FEED'!$J326,'11'!$P$3:$P$1000)</f>
        <v>0</v>
      </c>
      <c r="W326" s="205">
        <f>SUMIF('12'!$A$3:$A$500,'TOTAL FEED'!$J326,'12'!$P$3:$P$1000)</f>
        <v>0</v>
      </c>
      <c r="X326" s="205">
        <f>SUMIF('13'!$A$3:$A$500,'TOTAL FEED'!$J326,'13'!$P$3:$P$1000)</f>
        <v>0</v>
      </c>
      <c r="Y326" s="272">
        <f>SUMIF('14'!$A$3:$A$500,'TOTAL FEED'!$J326,'14'!$P$3:$P$1000)</f>
        <v>0</v>
      </c>
      <c r="Z326" s="205">
        <f>SUMIF('15'!$A$3:$A$500,'TOTAL FEED'!$J326,'15'!$P$3:$P$1000)</f>
        <v>0</v>
      </c>
      <c r="AA326" s="205">
        <f>SUMIF('16'!$A$3:$A$500,'TOTAL FEED'!$J326,'16'!$P$3:$P$1000)</f>
        <v>0</v>
      </c>
      <c r="AB326" s="205">
        <f>SUMIF('17'!$A$3:$A$500,'TOTAL FEED'!$J326,'17'!$P$3:$P$1000)</f>
        <v>0</v>
      </c>
      <c r="AC326" s="205">
        <f>SUMIF('18'!$A$3:$A$500,'TOTAL FEED'!$J326,'18'!$P$3:$P$1000)</f>
        <v>0</v>
      </c>
      <c r="AD326" s="205">
        <f>SUMIF('19'!$A$3:$A$500,'TOTAL FEED'!$J326,'19'!$P$3:$P$1000)</f>
        <v>0</v>
      </c>
      <c r="AE326" s="205">
        <f>SUMIF('20'!$A$3:$A$500,'TOTAL FEED'!$J326,'20'!$P$3:$P$1000)</f>
        <v>0</v>
      </c>
      <c r="AF326" s="205">
        <f>SUMIF('21'!$A$3:$A$500,'TOTAL FEED'!$J326,'21'!$P$3:$P$1000)</f>
        <v>0</v>
      </c>
      <c r="AG326" s="205">
        <f>SUMIF('22'!$A$3:$A$500,'TOTAL FEED'!$J326,'22'!$P$3:$P$1000)</f>
        <v>0</v>
      </c>
      <c r="AH326" s="205">
        <f>SUMIF('23'!$A$3:$A$500,'TOTAL FEED'!$J326,'23'!$P$3:$P$1000)</f>
        <v>0</v>
      </c>
      <c r="AI326" s="205">
        <f>SUMIF('24'!$A$3:$A$500,'TOTAL FEED'!$J326,'24'!$P$3:$P$1000)</f>
        <v>0</v>
      </c>
      <c r="AJ326" s="205">
        <f>SUMIF('25'!$A$3:$A$500,'TOTAL FEED'!$J326,'25'!$P$3:$P$1000)</f>
        <v>0</v>
      </c>
      <c r="AK326" s="205">
        <f>SUMIF('26'!$A$3:$A$500,'TOTAL FEED'!$J326,'26'!$P$3:$P$1000)</f>
        <v>0</v>
      </c>
      <c r="AL326" s="205">
        <f>SUMIF('27'!$A$3:$A$500,'TOTAL FEED'!$J326,'27'!$P$3:$P$1000)</f>
        <v>0</v>
      </c>
      <c r="AM326" s="205">
        <f>SUMIF('28'!$A$3:$A$500,'TOTAL FEED'!$J326,'28'!$P$3:$P$1000)</f>
        <v>0</v>
      </c>
      <c r="AN326" s="205">
        <f>SUMIF('29'!$A$3:$A$500,'TOTAL FEED'!$J326,'29'!$P$3:$P$1000)</f>
        <v>0</v>
      </c>
      <c r="AO326" s="205">
        <f>SUMIF('30'!$A$3:$A$500,'TOTAL FEED'!$J326,'30'!$P$3:$P$1000)</f>
        <v>0</v>
      </c>
      <c r="AP326" s="205">
        <f>SUMIF('31'!$A$3:$A$500,'TOTAL FEED'!$J326,'31'!$P$3:$P$1000)</f>
        <v>0</v>
      </c>
      <c r="AQ326" s="50">
        <f t="shared" si="103"/>
        <v>0</v>
      </c>
      <c r="AS326">
        <v>8</v>
      </c>
      <c r="AT326">
        <f>SUMIF('PHAN LOAI'!$Q$5:$Q$410,K326,'PHAN LOAI'!$D$5:$D$410)</f>
        <v>0</v>
      </c>
      <c r="AU326">
        <f>SUMIF('SAN LUONG'!$AL$4:$AL$311,K326,'SAN LUONG'!$AJ$4:$AJ$311)</f>
        <v>0</v>
      </c>
      <c r="AV326">
        <f t="shared" si="100"/>
        <v>0</v>
      </c>
      <c r="AW326">
        <f>IF(COUNTIF('PHAN LOAI'!C:C, E326) &gt; 0, 1, 0)</f>
        <v>1</v>
      </c>
      <c r="AX326">
        <f>IF(COUNTIF('SAN LUONG'!D:D, E326) &gt; 0, 1, 0)</f>
        <v>1</v>
      </c>
    </row>
    <row r="327" spans="2:50" ht="15.75" x14ac:dyDescent="0.25">
      <c r="B327" s="5">
        <v>59</v>
      </c>
      <c r="C327" s="26" t="s">
        <v>112</v>
      </c>
      <c r="D327" s="26" t="s">
        <v>112</v>
      </c>
      <c r="E327" s="73">
        <v>122021</v>
      </c>
      <c r="F327" s="27">
        <v>3.5</v>
      </c>
      <c r="G327" s="28">
        <v>25</v>
      </c>
      <c r="H327" s="24" t="s">
        <v>245</v>
      </c>
      <c r="I327" s="9"/>
      <c r="J327" s="15" t="str">
        <f t="shared" si="101"/>
        <v>521NF 2525</v>
      </c>
      <c r="K327" s="15" t="str">
        <f t="shared" si="102"/>
        <v>521NF122021</v>
      </c>
      <c r="L327" s="205">
        <f>SUMIF('1'!$A$3:$A$500,'TOTAL FEED'!$J327,'1'!$P$3:$P$1000)</f>
        <v>0</v>
      </c>
      <c r="M327" s="205">
        <f>SUMIF('2'!$A$3:$A$500,'TOTAL FEED'!$J327,'2'!$P$3:$P$1000)</f>
        <v>0</v>
      </c>
      <c r="N327" s="258">
        <f>SUMIF('3'!$A$3:$A$500,'TOTAL FEED'!$J327,'3'!$P$3:$P$1000)</f>
        <v>0</v>
      </c>
      <c r="O327" s="205">
        <f>SUMIF('4'!$A$3:$A$500,'TOTAL FEED'!$J327,'4'!$P$3:$P$1000)</f>
        <v>0</v>
      </c>
      <c r="P327" s="205">
        <f>SUMIF('5'!$A$3:$A$500,'TOTAL FEED'!$J327,'5'!$P$3:$P$1000)</f>
        <v>0</v>
      </c>
      <c r="Q327" s="205">
        <f>SUMIF('6'!$A$3:$A$500,'TOTAL FEED'!$J327,'6'!$P$3:$P$1000)</f>
        <v>0</v>
      </c>
      <c r="R327" s="205">
        <f>SUMIF('7'!$A$3:$A$500,'TOTAL FEED'!$J327,'7'!$P$3:$P$1000)</f>
        <v>0</v>
      </c>
      <c r="S327" s="205">
        <f>SUMIF('8'!$A$3:$A$500,'TOTAL FEED'!$J327,'8'!$P$3:$P$1000)</f>
        <v>0</v>
      </c>
      <c r="T327" s="205">
        <f>SUMIF('9'!$A$3:$A$500,'TOTAL FEED'!$J327,'9'!$P$3:$P$1000)</f>
        <v>0</v>
      </c>
      <c r="U327" s="205">
        <f>SUMIF('10'!$A$3:$A$500,'TOTAL FEED'!$J327,'10'!$P$3:$P$1000)</f>
        <v>0</v>
      </c>
      <c r="V327" s="205">
        <f>SUMIF('11'!$A$3:$A$500,'TOTAL FEED'!$J327,'11'!$P$3:$P$1000)</f>
        <v>0</v>
      </c>
      <c r="W327" s="205">
        <f>SUMIF('12'!$A$3:$A$500,'TOTAL FEED'!$J327,'12'!$P$3:$P$1000)</f>
        <v>0</v>
      </c>
      <c r="X327" s="205">
        <f>SUMIF('13'!$A$3:$A$500,'TOTAL FEED'!$J327,'13'!$P$3:$P$1000)</f>
        <v>0</v>
      </c>
      <c r="Y327" s="272">
        <f>SUMIF('14'!$A$3:$A$500,'TOTAL FEED'!$J327,'14'!$P$3:$P$1000)</f>
        <v>0</v>
      </c>
      <c r="Z327" s="205">
        <f>SUMIF('15'!$A$3:$A$500,'TOTAL FEED'!$J327,'15'!$P$3:$P$1000)</f>
        <v>0</v>
      </c>
      <c r="AA327" s="205">
        <f>SUMIF('16'!$A$3:$A$500,'TOTAL FEED'!$J327,'16'!$P$3:$P$1000)</f>
        <v>0</v>
      </c>
      <c r="AB327" s="205">
        <f>SUMIF('17'!$A$3:$A$500,'TOTAL FEED'!$J327,'17'!$P$3:$P$1000)</f>
        <v>0</v>
      </c>
      <c r="AC327" s="205">
        <f>SUMIF('18'!$A$3:$A$500,'TOTAL FEED'!$J327,'18'!$P$3:$P$1000)</f>
        <v>0</v>
      </c>
      <c r="AD327" s="205">
        <f>SUMIF('19'!$A$3:$A$500,'TOTAL FEED'!$J327,'19'!$P$3:$P$1000)</f>
        <v>0</v>
      </c>
      <c r="AE327" s="205">
        <f>SUMIF('20'!$A$3:$A$500,'TOTAL FEED'!$J327,'20'!$P$3:$P$1000)</f>
        <v>0</v>
      </c>
      <c r="AF327" s="205">
        <f>SUMIF('21'!$A$3:$A$500,'TOTAL FEED'!$J327,'21'!$P$3:$P$1000)</f>
        <v>0</v>
      </c>
      <c r="AG327" s="205">
        <f>SUMIF('22'!$A$3:$A$500,'TOTAL FEED'!$J327,'22'!$P$3:$P$1000)</f>
        <v>0</v>
      </c>
      <c r="AH327" s="205">
        <f>SUMIF('23'!$A$3:$A$500,'TOTAL FEED'!$J327,'23'!$P$3:$P$1000)</f>
        <v>0</v>
      </c>
      <c r="AI327" s="205">
        <f>SUMIF('24'!$A$3:$A$500,'TOTAL FEED'!$J327,'24'!$P$3:$P$1000)</f>
        <v>0</v>
      </c>
      <c r="AJ327" s="205">
        <f>SUMIF('25'!$A$3:$A$500,'TOTAL FEED'!$J327,'25'!$P$3:$P$1000)</f>
        <v>0</v>
      </c>
      <c r="AK327" s="205">
        <f>SUMIF('26'!$A$3:$A$500,'TOTAL FEED'!$J327,'26'!$P$3:$P$1000)</f>
        <v>0</v>
      </c>
      <c r="AL327" s="205">
        <f>SUMIF('27'!$A$3:$A$500,'TOTAL FEED'!$J327,'27'!$P$3:$P$1000)</f>
        <v>0</v>
      </c>
      <c r="AM327" s="205">
        <f>SUMIF('28'!$A$3:$A$500,'TOTAL FEED'!$J327,'28'!$P$3:$P$1000)</f>
        <v>0</v>
      </c>
      <c r="AN327" s="205">
        <f>SUMIF('29'!$A$3:$A$500,'TOTAL FEED'!$J327,'29'!$P$3:$P$1000)</f>
        <v>0</v>
      </c>
      <c r="AO327" s="205">
        <f>SUMIF('30'!$A$3:$A$500,'TOTAL FEED'!$J327,'30'!$P$3:$P$1000)</f>
        <v>0</v>
      </c>
      <c r="AP327" s="205">
        <f>SUMIF('31'!$A$3:$A$500,'TOTAL FEED'!$J327,'31'!$P$3:$P$1000)</f>
        <v>0</v>
      </c>
      <c r="AQ327" s="50">
        <f t="shared" si="103"/>
        <v>0</v>
      </c>
      <c r="AS327">
        <v>8</v>
      </c>
      <c r="AT327">
        <f>SUMIF('PHAN LOAI'!$Q$5:$Q$410,K327,'PHAN LOAI'!$D$5:$D$410)</f>
        <v>0</v>
      </c>
      <c r="AU327">
        <f>SUMIF('SAN LUONG'!$AL$4:$AL$311,K327,'SAN LUONG'!$AJ$4:$AJ$311)</f>
        <v>0</v>
      </c>
      <c r="AV327">
        <f t="shared" si="100"/>
        <v>0</v>
      </c>
      <c r="AW327">
        <f>IF(COUNTIF('PHAN LOAI'!C:C, E327) &gt; 0, 1, 0)</f>
        <v>1</v>
      </c>
      <c r="AX327">
        <f>IF(COUNTIF('SAN LUONG'!D:D, E327) &gt; 0, 1, 0)</f>
        <v>1</v>
      </c>
    </row>
    <row r="328" spans="2:50" ht="15.75" x14ac:dyDescent="0.25">
      <c r="B328" s="5">
        <v>60</v>
      </c>
      <c r="C328" s="26" t="s">
        <v>122</v>
      </c>
      <c r="D328" s="26" t="s">
        <v>122</v>
      </c>
      <c r="E328" s="73">
        <v>123031</v>
      </c>
      <c r="F328" s="27">
        <v>3.5</v>
      </c>
      <c r="G328" s="28">
        <v>50</v>
      </c>
      <c r="H328" s="24" t="s">
        <v>122</v>
      </c>
      <c r="I328" s="9"/>
      <c r="J328" s="15" t="str">
        <f t="shared" si="101"/>
        <v>522F50</v>
      </c>
      <c r="K328" s="15" t="str">
        <f t="shared" si="102"/>
        <v>522F123031</v>
      </c>
      <c r="L328" s="205">
        <f>SUMIF('1'!$A$3:$A$500,'TOTAL FEED'!$J328,'1'!$P$3:$P$1000)</f>
        <v>0</v>
      </c>
      <c r="M328" s="205">
        <f>SUMIF('2'!$A$3:$A$500,'TOTAL FEED'!$J328,'2'!$P$3:$P$1000)</f>
        <v>0</v>
      </c>
      <c r="N328" s="258">
        <f>SUMIF('3'!$A$3:$A$500,'TOTAL FEED'!$J328,'3'!$P$3:$P$1000)</f>
        <v>0</v>
      </c>
      <c r="O328" s="205">
        <f>SUMIF('4'!$A$3:$A$500,'TOTAL FEED'!$J328,'4'!$P$3:$P$1000)</f>
        <v>0</v>
      </c>
      <c r="P328" s="205">
        <f>SUMIF('5'!$A$3:$A$500,'TOTAL FEED'!$J328,'5'!$P$3:$P$1000)</f>
        <v>0</v>
      </c>
      <c r="Q328" s="205">
        <f>SUMIF('6'!$A$3:$A$500,'TOTAL FEED'!$J328,'6'!$P$3:$P$1000)</f>
        <v>0</v>
      </c>
      <c r="R328" s="205">
        <f>SUMIF('7'!$A$3:$A$500,'TOTAL FEED'!$J328,'7'!$P$3:$P$1000)</f>
        <v>0</v>
      </c>
      <c r="S328" s="205">
        <f>SUMIF('8'!$A$3:$A$500,'TOTAL FEED'!$J328,'8'!$P$3:$P$1000)</f>
        <v>0</v>
      </c>
      <c r="T328" s="205">
        <f>SUMIF('9'!$A$3:$A$500,'TOTAL FEED'!$J328,'9'!$P$3:$P$1000)</f>
        <v>0</v>
      </c>
      <c r="U328" s="205">
        <f>SUMIF('10'!$A$3:$A$500,'TOTAL FEED'!$J328,'10'!$P$3:$P$1000)</f>
        <v>0</v>
      </c>
      <c r="V328" s="205">
        <f>SUMIF('11'!$A$3:$A$500,'TOTAL FEED'!$J328,'11'!$P$3:$P$1000)</f>
        <v>0</v>
      </c>
      <c r="W328" s="205">
        <f>SUMIF('12'!$A$3:$A$500,'TOTAL FEED'!$J328,'12'!$P$3:$P$1000)</f>
        <v>0</v>
      </c>
      <c r="X328" s="205">
        <f>SUMIF('13'!$A$3:$A$500,'TOTAL FEED'!$J328,'13'!$P$3:$P$1000)</f>
        <v>0</v>
      </c>
      <c r="Y328" s="272">
        <f>SUMIF('14'!$A$3:$A$500,'TOTAL FEED'!$J328,'14'!$P$3:$P$1000)</f>
        <v>0</v>
      </c>
      <c r="Z328" s="205">
        <f>SUMIF('15'!$A$3:$A$500,'TOTAL FEED'!$J328,'15'!$P$3:$P$1000)</f>
        <v>0</v>
      </c>
      <c r="AA328" s="205">
        <f>SUMIF('16'!$A$3:$A$500,'TOTAL FEED'!$J328,'16'!$P$3:$P$1000)</f>
        <v>0</v>
      </c>
      <c r="AB328" s="205">
        <f>SUMIF('17'!$A$3:$A$500,'TOTAL FEED'!$J328,'17'!$P$3:$P$1000)</f>
        <v>0</v>
      </c>
      <c r="AC328" s="205">
        <f>SUMIF('18'!$A$3:$A$500,'TOTAL FEED'!$J328,'18'!$P$3:$P$1000)</f>
        <v>0</v>
      </c>
      <c r="AD328" s="205">
        <f>SUMIF('19'!$A$3:$A$500,'TOTAL FEED'!$J328,'19'!$P$3:$P$1000)</f>
        <v>0</v>
      </c>
      <c r="AE328" s="205">
        <f>SUMIF('20'!$A$3:$A$500,'TOTAL FEED'!$J328,'20'!$P$3:$P$1000)</f>
        <v>0</v>
      </c>
      <c r="AF328" s="205">
        <f>SUMIF('21'!$A$3:$A$500,'TOTAL FEED'!$J328,'21'!$P$3:$P$1000)</f>
        <v>0</v>
      </c>
      <c r="AG328" s="205">
        <f>SUMIF('22'!$A$3:$A$500,'TOTAL FEED'!$J328,'22'!$P$3:$P$1000)</f>
        <v>0</v>
      </c>
      <c r="AH328" s="205">
        <f>SUMIF('23'!$A$3:$A$500,'TOTAL FEED'!$J328,'23'!$P$3:$P$1000)</f>
        <v>0</v>
      </c>
      <c r="AI328" s="205">
        <f>SUMIF('24'!$A$3:$A$500,'TOTAL FEED'!$J328,'24'!$P$3:$P$1000)</f>
        <v>0</v>
      </c>
      <c r="AJ328" s="205">
        <f>SUMIF('25'!$A$3:$A$500,'TOTAL FEED'!$J328,'25'!$P$3:$P$1000)</f>
        <v>0</v>
      </c>
      <c r="AK328" s="205">
        <f>SUMIF('26'!$A$3:$A$500,'TOTAL FEED'!$J328,'26'!$P$3:$P$1000)</f>
        <v>0</v>
      </c>
      <c r="AL328" s="205">
        <f>SUMIF('27'!$A$3:$A$500,'TOTAL FEED'!$J328,'27'!$P$3:$P$1000)</f>
        <v>0</v>
      </c>
      <c r="AM328" s="205">
        <f>SUMIF('28'!$A$3:$A$500,'TOTAL FEED'!$J328,'28'!$P$3:$P$1000)</f>
        <v>0</v>
      </c>
      <c r="AN328" s="205">
        <f>SUMIF('29'!$A$3:$A$500,'TOTAL FEED'!$J328,'29'!$P$3:$P$1000)</f>
        <v>0</v>
      </c>
      <c r="AO328" s="205">
        <f>SUMIF('30'!$A$3:$A$500,'TOTAL FEED'!$J328,'30'!$P$3:$P$1000)</f>
        <v>0</v>
      </c>
      <c r="AP328" s="205">
        <f>SUMIF('31'!$A$3:$A$500,'TOTAL FEED'!$J328,'31'!$P$3:$P$1000)</f>
        <v>0</v>
      </c>
      <c r="AQ328" s="50">
        <f t="shared" si="103"/>
        <v>0</v>
      </c>
      <c r="AS328">
        <v>8</v>
      </c>
      <c r="AT328">
        <f>SUMIF('PHAN LOAI'!$Q$5:$Q$410,K328,'PHAN LOAI'!$D$5:$D$410)</f>
        <v>0</v>
      </c>
      <c r="AU328">
        <f>SUMIF('SAN LUONG'!$AL$4:$AL$311,K328,'SAN LUONG'!$AJ$4:$AJ$311)</f>
        <v>0</v>
      </c>
      <c r="AV328">
        <f t="shared" si="100"/>
        <v>0</v>
      </c>
      <c r="AW328">
        <f>IF(COUNTIF('PHAN LOAI'!C:C, E328) &gt; 0, 1, 0)</f>
        <v>1</v>
      </c>
      <c r="AX328">
        <f>IF(COUNTIF('SAN LUONG'!D:D, E328) &gt; 0, 1, 0)</f>
        <v>1</v>
      </c>
    </row>
    <row r="329" spans="2:50" ht="15.75" x14ac:dyDescent="0.25">
      <c r="B329" s="5"/>
      <c r="C329" s="26" t="s">
        <v>123</v>
      </c>
      <c r="D329" s="26" t="s">
        <v>123</v>
      </c>
      <c r="E329" s="73">
        <v>123021</v>
      </c>
      <c r="F329" s="27">
        <v>3.5</v>
      </c>
      <c r="G329" s="28">
        <v>50</v>
      </c>
      <c r="H329" s="24" t="s">
        <v>123</v>
      </c>
      <c r="I329" s="9"/>
      <c r="J329" s="15" t="str">
        <f t="shared" si="101"/>
        <v>522NF50</v>
      </c>
      <c r="K329" s="15" t="str">
        <f t="shared" si="102"/>
        <v>522NF123021</v>
      </c>
      <c r="L329" s="205">
        <f>SUMIF('1'!$A$3:$A$500,'TOTAL FEED'!$J329,'1'!$P$3:$P$1000)</f>
        <v>0</v>
      </c>
      <c r="M329" s="205">
        <f>SUMIF('2'!$A$3:$A$500,'TOTAL FEED'!$J329,'2'!$P$3:$P$1000)</f>
        <v>0</v>
      </c>
      <c r="N329" s="258">
        <f>SUMIF('3'!$A$3:$A$500,'TOTAL FEED'!$J329,'3'!$P$3:$P$1000)</f>
        <v>0</v>
      </c>
      <c r="O329" s="205">
        <f>SUMIF('4'!$A$3:$A$500,'TOTAL FEED'!$J329,'4'!$P$3:$P$1000)</f>
        <v>0</v>
      </c>
      <c r="P329" s="205">
        <f>SUMIF('5'!$A$3:$A$500,'TOTAL FEED'!$J329,'5'!$P$3:$P$1000)</f>
        <v>0</v>
      </c>
      <c r="Q329" s="205">
        <f>SUMIF('6'!$A$3:$A$500,'TOTAL FEED'!$J329,'6'!$P$3:$P$1000)</f>
        <v>0</v>
      </c>
      <c r="R329" s="205">
        <f>SUMIF('7'!$A$3:$A$500,'TOTAL FEED'!$J329,'7'!$P$3:$P$1000)</f>
        <v>0</v>
      </c>
      <c r="S329" s="205">
        <f>SUMIF('8'!$A$3:$A$500,'TOTAL FEED'!$J329,'8'!$P$3:$P$1000)</f>
        <v>0</v>
      </c>
      <c r="T329" s="205">
        <f>SUMIF('9'!$A$3:$A$500,'TOTAL FEED'!$J329,'9'!$P$3:$P$1000)</f>
        <v>0</v>
      </c>
      <c r="U329" s="205">
        <f>SUMIF('10'!$A$3:$A$500,'TOTAL FEED'!$J329,'10'!$P$3:$P$1000)</f>
        <v>0</v>
      </c>
      <c r="V329" s="205">
        <f>SUMIF('11'!$A$3:$A$500,'TOTAL FEED'!$J329,'11'!$P$3:$P$1000)</f>
        <v>0</v>
      </c>
      <c r="W329" s="205">
        <f>SUMIF('12'!$A$3:$A$500,'TOTAL FEED'!$J329,'12'!$P$3:$P$1000)</f>
        <v>0</v>
      </c>
      <c r="X329" s="205">
        <f>SUMIF('13'!$A$3:$A$500,'TOTAL FEED'!$J329,'13'!$P$3:$P$1000)</f>
        <v>0</v>
      </c>
      <c r="Y329" s="272">
        <f>SUMIF('14'!$A$3:$A$500,'TOTAL FEED'!$J329,'14'!$P$3:$P$1000)</f>
        <v>0</v>
      </c>
      <c r="Z329" s="205">
        <f>SUMIF('15'!$A$3:$A$500,'TOTAL FEED'!$J329,'15'!$P$3:$P$1000)</f>
        <v>0</v>
      </c>
      <c r="AA329" s="205">
        <f>SUMIF('16'!$A$3:$A$500,'TOTAL FEED'!$J329,'16'!$P$3:$P$1000)</f>
        <v>0</v>
      </c>
      <c r="AB329" s="205">
        <f>SUMIF('17'!$A$3:$A$500,'TOTAL FEED'!$J329,'17'!$P$3:$P$1000)</f>
        <v>0</v>
      </c>
      <c r="AC329" s="205">
        <f>SUMIF('18'!$A$3:$A$500,'TOTAL FEED'!$J329,'18'!$P$3:$P$1000)</f>
        <v>0</v>
      </c>
      <c r="AD329" s="205">
        <f>SUMIF('19'!$A$3:$A$500,'TOTAL FEED'!$J329,'19'!$P$3:$P$1000)</f>
        <v>0</v>
      </c>
      <c r="AE329" s="205">
        <f>SUMIF('20'!$A$3:$A$500,'TOTAL FEED'!$J329,'20'!$P$3:$P$1000)</f>
        <v>0</v>
      </c>
      <c r="AF329" s="205">
        <f>SUMIF('21'!$A$3:$A$500,'TOTAL FEED'!$J329,'21'!$P$3:$P$1000)</f>
        <v>0</v>
      </c>
      <c r="AG329" s="205">
        <f>SUMIF('22'!$A$3:$A$500,'TOTAL FEED'!$J329,'22'!$P$3:$P$1000)</f>
        <v>0</v>
      </c>
      <c r="AH329" s="205">
        <f>SUMIF('23'!$A$3:$A$500,'TOTAL FEED'!$J329,'23'!$P$3:$P$1000)</f>
        <v>0</v>
      </c>
      <c r="AI329" s="205">
        <f>SUMIF('24'!$A$3:$A$500,'TOTAL FEED'!$J329,'24'!$P$3:$P$1000)</f>
        <v>0</v>
      </c>
      <c r="AJ329" s="205">
        <f>SUMIF('25'!$A$3:$A$500,'TOTAL FEED'!$J329,'25'!$P$3:$P$1000)</f>
        <v>0</v>
      </c>
      <c r="AK329" s="205">
        <f>SUMIF('26'!$A$3:$A$500,'TOTAL FEED'!$J329,'26'!$P$3:$P$1000)</f>
        <v>0</v>
      </c>
      <c r="AL329" s="205">
        <f>SUMIF('27'!$A$3:$A$500,'TOTAL FEED'!$J329,'27'!$P$3:$P$1000)</f>
        <v>0</v>
      </c>
      <c r="AM329" s="205">
        <f>SUMIF('28'!$A$3:$A$500,'TOTAL FEED'!$J329,'28'!$P$3:$P$1000)</f>
        <v>0</v>
      </c>
      <c r="AN329" s="205">
        <f>SUMIF('29'!$A$3:$A$500,'TOTAL FEED'!$J329,'29'!$P$3:$P$1000)</f>
        <v>0</v>
      </c>
      <c r="AO329" s="205">
        <f>SUMIF('30'!$A$3:$A$500,'TOTAL FEED'!$J329,'30'!$P$3:$P$1000)</f>
        <v>0</v>
      </c>
      <c r="AP329" s="205">
        <f>SUMIF('31'!$A$3:$A$500,'TOTAL FEED'!$J329,'31'!$P$3:$P$1000)</f>
        <v>0</v>
      </c>
      <c r="AQ329" s="50">
        <f t="shared" si="103"/>
        <v>0</v>
      </c>
      <c r="AS329">
        <v>8</v>
      </c>
      <c r="AT329">
        <f>SUMIF('PHAN LOAI'!$Q$5:$Q$410,K329,'PHAN LOAI'!$D$5:$D$410)</f>
        <v>0</v>
      </c>
      <c r="AU329">
        <f>SUMIF('SAN LUONG'!$AL$4:$AL$311,K329,'SAN LUONG'!$AJ$4:$AJ$311)</f>
        <v>0</v>
      </c>
      <c r="AV329">
        <f t="shared" si="100"/>
        <v>0</v>
      </c>
      <c r="AW329">
        <f>IF(COUNTIF('PHAN LOAI'!C:C, E329) &gt; 0, 1, 0)</f>
        <v>1</v>
      </c>
      <c r="AX329">
        <f>IF(COUNTIF('SAN LUONG'!D:D, E329) &gt; 0, 1, 0)</f>
        <v>1</v>
      </c>
    </row>
    <row r="330" spans="2:50" ht="15.75" x14ac:dyDescent="0.25">
      <c r="B330" s="5">
        <v>61</v>
      </c>
      <c r="C330" s="26" t="s">
        <v>438</v>
      </c>
      <c r="D330" s="26" t="s">
        <v>438</v>
      </c>
      <c r="E330" s="73">
        <v>12302870</v>
      </c>
      <c r="F330" s="27">
        <v>3.5</v>
      </c>
      <c r="G330" s="28">
        <v>25</v>
      </c>
      <c r="H330" s="24" t="s">
        <v>123</v>
      </c>
      <c r="I330" s="9" t="s">
        <v>439</v>
      </c>
      <c r="J330" s="15" t="str">
        <f t="shared" si="101"/>
        <v>522NFP7025</v>
      </c>
      <c r="K330" s="15" t="str">
        <f t="shared" si="102"/>
        <v>522NFP7012302870</v>
      </c>
      <c r="L330" s="205">
        <f>SUMIF('1'!$A$3:$A$500,'TOTAL FEED'!$J330,'1'!$P$3:$P$1000)</f>
        <v>0</v>
      </c>
      <c r="M330" s="205">
        <f>SUMIF('2'!$A$3:$A$500,'TOTAL FEED'!$J330,'2'!$P$3:$P$1000)</f>
        <v>0</v>
      </c>
      <c r="N330" s="258">
        <f>SUMIF('3'!$A$3:$A$500,'TOTAL FEED'!$J330,'3'!$P$3:$P$1000)</f>
        <v>0</v>
      </c>
      <c r="O330" s="205">
        <f>SUMIF('4'!$A$3:$A$500,'TOTAL FEED'!$J330,'4'!$P$3:$P$1000)</f>
        <v>0</v>
      </c>
      <c r="P330" s="205">
        <f>SUMIF('5'!$A$3:$A$500,'TOTAL FEED'!$J330,'5'!$P$3:$P$1000)</f>
        <v>0</v>
      </c>
      <c r="Q330" s="205">
        <f>SUMIF('6'!$A$3:$A$500,'TOTAL FEED'!$J330,'6'!$P$3:$P$1000)</f>
        <v>0</v>
      </c>
      <c r="R330" s="205">
        <f>SUMIF('7'!$A$3:$A$500,'TOTAL FEED'!$J330,'7'!$P$3:$P$1000)</f>
        <v>0</v>
      </c>
      <c r="S330" s="205">
        <f>SUMIF('8'!$A$3:$A$500,'TOTAL FEED'!$J330,'8'!$P$3:$P$1000)</f>
        <v>0</v>
      </c>
      <c r="T330" s="205">
        <f>SUMIF('9'!$A$3:$A$500,'TOTAL FEED'!$J330,'9'!$P$3:$P$1000)</f>
        <v>0</v>
      </c>
      <c r="U330" s="205">
        <f>SUMIF('10'!$A$3:$A$500,'TOTAL FEED'!$J330,'10'!$P$3:$P$1000)</f>
        <v>0</v>
      </c>
      <c r="V330" s="205">
        <f>SUMIF('11'!$A$3:$A$500,'TOTAL FEED'!$J330,'11'!$P$3:$P$1000)</f>
        <v>0</v>
      </c>
      <c r="W330" s="205">
        <f>SUMIF('12'!$A$3:$A$500,'TOTAL FEED'!$J330,'12'!$P$3:$P$1000)</f>
        <v>0</v>
      </c>
      <c r="X330" s="205">
        <f>SUMIF('13'!$A$3:$A$500,'TOTAL FEED'!$J330,'13'!$P$3:$P$1000)</f>
        <v>0</v>
      </c>
      <c r="Y330" s="272">
        <f>SUMIF('14'!$A$3:$A$500,'TOTAL FEED'!$J330,'14'!$P$3:$P$1000)</f>
        <v>0</v>
      </c>
      <c r="Z330" s="205">
        <f>SUMIF('15'!$A$3:$A$500,'TOTAL FEED'!$J330,'15'!$P$3:$P$1000)</f>
        <v>0</v>
      </c>
      <c r="AA330" s="205">
        <f>SUMIF('16'!$A$3:$A$500,'TOTAL FEED'!$J330,'16'!$P$3:$P$1000)</f>
        <v>0</v>
      </c>
      <c r="AB330" s="205">
        <f>SUMIF('17'!$A$3:$A$500,'TOTAL FEED'!$J330,'17'!$P$3:$P$1000)</f>
        <v>0</v>
      </c>
      <c r="AC330" s="205">
        <f>SUMIF('18'!$A$3:$A$500,'TOTAL FEED'!$J330,'18'!$P$3:$P$1000)</f>
        <v>0</v>
      </c>
      <c r="AD330" s="205">
        <f>SUMIF('19'!$A$3:$A$500,'TOTAL FEED'!$J330,'19'!$P$3:$P$1000)</f>
        <v>0</v>
      </c>
      <c r="AE330" s="205">
        <f>SUMIF('20'!$A$3:$A$500,'TOTAL FEED'!$J330,'20'!$P$3:$P$1000)</f>
        <v>0</v>
      </c>
      <c r="AF330" s="205">
        <f>SUMIF('21'!$A$3:$A$500,'TOTAL FEED'!$J330,'21'!$P$3:$P$1000)</f>
        <v>0</v>
      </c>
      <c r="AG330" s="205">
        <f>SUMIF('22'!$A$3:$A$500,'TOTAL FEED'!$J330,'22'!$P$3:$P$1000)</f>
        <v>0</v>
      </c>
      <c r="AH330" s="205">
        <f>SUMIF('23'!$A$3:$A$500,'TOTAL FEED'!$J330,'23'!$P$3:$P$1000)</f>
        <v>0</v>
      </c>
      <c r="AI330" s="205">
        <f>SUMIF('24'!$A$3:$A$500,'TOTAL FEED'!$J330,'24'!$P$3:$P$1000)</f>
        <v>0</v>
      </c>
      <c r="AJ330" s="205">
        <f>SUMIF('25'!$A$3:$A$500,'TOTAL FEED'!$J330,'25'!$P$3:$P$1000)</f>
        <v>0</v>
      </c>
      <c r="AK330" s="205">
        <f>SUMIF('26'!$A$3:$A$500,'TOTAL FEED'!$J330,'26'!$P$3:$P$1000)</f>
        <v>0</v>
      </c>
      <c r="AL330" s="205">
        <f>SUMIF('27'!$A$3:$A$500,'TOTAL FEED'!$J330,'27'!$P$3:$P$1000)</f>
        <v>0</v>
      </c>
      <c r="AM330" s="205">
        <f>SUMIF('28'!$A$3:$A$500,'TOTAL FEED'!$J330,'28'!$P$3:$P$1000)</f>
        <v>0</v>
      </c>
      <c r="AN330" s="205">
        <f>SUMIF('29'!$A$3:$A$500,'TOTAL FEED'!$J330,'29'!$P$3:$P$1000)</f>
        <v>0</v>
      </c>
      <c r="AO330" s="205">
        <f>SUMIF('30'!$A$3:$A$500,'TOTAL FEED'!$J330,'30'!$P$3:$P$1000)</f>
        <v>0</v>
      </c>
      <c r="AP330" s="205">
        <f>SUMIF('31'!$A$3:$A$500,'TOTAL FEED'!$J330,'31'!$P$3:$P$1000)</f>
        <v>0</v>
      </c>
      <c r="AQ330" s="50">
        <f t="shared" si="103"/>
        <v>0</v>
      </c>
      <c r="AS330">
        <v>8</v>
      </c>
      <c r="AT330">
        <f>SUMIF('PHAN LOAI'!$Q$5:$Q$410,K330,'PHAN LOAI'!$D$5:$D$410)</f>
        <v>0</v>
      </c>
      <c r="AU330">
        <f>SUMIF('SAN LUONG'!$AL$4:$AL$311,K330,'SAN LUONG'!$AJ$4:$AJ$311)</f>
        <v>0</v>
      </c>
      <c r="AV330">
        <f t="shared" si="100"/>
        <v>0</v>
      </c>
      <c r="AW330">
        <f>IF(COUNTIF('PHAN LOAI'!C:C, E330) &gt; 0, 1, 0)</f>
        <v>1</v>
      </c>
      <c r="AX330">
        <f>IF(COUNTIF('SAN LUONG'!D:D, E330) &gt; 0, 1, 0)</f>
        <v>1</v>
      </c>
    </row>
    <row r="331" spans="2:50" ht="15.75" x14ac:dyDescent="0.25">
      <c r="B331" s="5">
        <v>62</v>
      </c>
      <c r="C331" s="26" t="s">
        <v>110</v>
      </c>
      <c r="D331" s="26" t="s">
        <v>110</v>
      </c>
      <c r="E331" s="73">
        <v>115501</v>
      </c>
      <c r="F331" s="27">
        <v>3.5</v>
      </c>
      <c r="G331" s="28">
        <v>25</v>
      </c>
      <c r="H331" s="24" t="s">
        <v>246</v>
      </c>
      <c r="I331" s="9"/>
      <c r="J331" s="15" t="str">
        <f t="shared" si="101"/>
        <v>513F BAO LỘN25</v>
      </c>
      <c r="K331" s="15" t="str">
        <f t="shared" si="102"/>
        <v>513F115501</v>
      </c>
      <c r="L331" s="205">
        <f>SUMIF('1'!$A$3:$A$500,'TOTAL FEED'!$J331,'1'!$P$3:$P$1000)</f>
        <v>0</v>
      </c>
      <c r="M331" s="205">
        <f>SUMIF('2'!$A$3:$A$500,'TOTAL FEED'!$J331,'2'!$P$3:$P$1000)</f>
        <v>0</v>
      </c>
      <c r="N331" s="258">
        <f>SUMIF('3'!$A$3:$A$500,'TOTAL FEED'!$J331,'3'!$P$3:$P$1000)</f>
        <v>0</v>
      </c>
      <c r="O331" s="205">
        <f>SUMIF('4'!$A$3:$A$500,'TOTAL FEED'!$J331,'4'!$P$3:$P$1000)</f>
        <v>0</v>
      </c>
      <c r="P331" s="205">
        <f>SUMIF('5'!$A$3:$A$500,'TOTAL FEED'!$J331,'5'!$P$3:$P$1000)</f>
        <v>0</v>
      </c>
      <c r="Q331" s="205">
        <f>SUMIF('6'!$A$3:$A$500,'TOTAL FEED'!$J331,'6'!$P$3:$P$1000)</f>
        <v>0</v>
      </c>
      <c r="R331" s="205">
        <f>SUMIF('7'!$A$3:$A$500,'TOTAL FEED'!$J331,'7'!$P$3:$P$1000)</f>
        <v>0</v>
      </c>
      <c r="S331" s="205">
        <f>SUMIF('8'!$A$3:$A$500,'TOTAL FEED'!$J331,'8'!$P$3:$P$1000)</f>
        <v>0</v>
      </c>
      <c r="T331" s="205">
        <f>SUMIF('9'!$A$3:$A$500,'TOTAL FEED'!$J331,'9'!$P$3:$P$1000)</f>
        <v>0</v>
      </c>
      <c r="U331" s="205">
        <f>SUMIF('10'!$A$3:$A$500,'TOTAL FEED'!$J331,'10'!$P$3:$P$1000)</f>
        <v>0</v>
      </c>
      <c r="V331" s="205">
        <f>SUMIF('11'!$A$3:$A$500,'TOTAL FEED'!$J331,'11'!$P$3:$P$1000)</f>
        <v>0</v>
      </c>
      <c r="W331" s="205">
        <f>SUMIF('12'!$A$3:$A$500,'TOTAL FEED'!$J331,'12'!$P$3:$P$1000)</f>
        <v>0</v>
      </c>
      <c r="X331" s="205">
        <f>SUMIF('13'!$A$3:$A$500,'TOTAL FEED'!$J331,'13'!$P$3:$P$1000)</f>
        <v>0</v>
      </c>
      <c r="Y331" s="272">
        <f>SUMIF('14'!$A$3:$A$500,'TOTAL FEED'!$J331,'14'!$P$3:$P$1000)</f>
        <v>0</v>
      </c>
      <c r="Z331" s="205">
        <f>SUMIF('15'!$A$3:$A$500,'TOTAL FEED'!$J331,'15'!$P$3:$P$1000)</f>
        <v>0</v>
      </c>
      <c r="AA331" s="205">
        <f>SUMIF('16'!$A$3:$A$500,'TOTAL FEED'!$J331,'16'!$P$3:$P$1000)</f>
        <v>0</v>
      </c>
      <c r="AB331" s="205">
        <f>SUMIF('17'!$A$3:$A$500,'TOTAL FEED'!$J331,'17'!$P$3:$P$1000)</f>
        <v>0</v>
      </c>
      <c r="AC331" s="205">
        <f>SUMIF('18'!$A$3:$A$500,'TOTAL FEED'!$J331,'18'!$P$3:$P$1000)</f>
        <v>0</v>
      </c>
      <c r="AD331" s="205">
        <f>SUMIF('19'!$A$3:$A$500,'TOTAL FEED'!$J331,'19'!$P$3:$P$1000)</f>
        <v>0</v>
      </c>
      <c r="AE331" s="205">
        <f>SUMIF('20'!$A$3:$A$500,'TOTAL FEED'!$J331,'20'!$P$3:$P$1000)</f>
        <v>0</v>
      </c>
      <c r="AF331" s="205">
        <f>SUMIF('21'!$A$3:$A$500,'TOTAL FEED'!$J331,'21'!$P$3:$P$1000)</f>
        <v>0</v>
      </c>
      <c r="AG331" s="205">
        <f>SUMIF('22'!$A$3:$A$500,'TOTAL FEED'!$J331,'22'!$P$3:$P$1000)</f>
        <v>0</v>
      </c>
      <c r="AH331" s="205">
        <f>SUMIF('23'!$A$3:$A$500,'TOTAL FEED'!$J331,'23'!$P$3:$P$1000)</f>
        <v>0</v>
      </c>
      <c r="AI331" s="205">
        <f>SUMIF('24'!$A$3:$A$500,'TOTAL FEED'!$J331,'24'!$P$3:$P$1000)</f>
        <v>0</v>
      </c>
      <c r="AJ331" s="205">
        <f>SUMIF('25'!$A$3:$A$500,'TOTAL FEED'!$J331,'25'!$P$3:$P$1000)</f>
        <v>0</v>
      </c>
      <c r="AK331" s="205">
        <f>SUMIF('26'!$A$3:$A$500,'TOTAL FEED'!$J331,'26'!$P$3:$P$1000)</f>
        <v>0</v>
      </c>
      <c r="AL331" s="205">
        <f>SUMIF('27'!$A$3:$A$500,'TOTAL FEED'!$J331,'27'!$P$3:$P$1000)</f>
        <v>0</v>
      </c>
      <c r="AM331" s="205">
        <f>SUMIF('28'!$A$3:$A$500,'TOTAL FEED'!$J331,'28'!$P$3:$P$1000)</f>
        <v>0</v>
      </c>
      <c r="AN331" s="205">
        <f>SUMIF('29'!$A$3:$A$500,'TOTAL FEED'!$J331,'29'!$P$3:$P$1000)</f>
        <v>0</v>
      </c>
      <c r="AO331" s="205">
        <f>SUMIF('30'!$A$3:$A$500,'TOTAL FEED'!$J331,'30'!$P$3:$P$1000)</f>
        <v>0</v>
      </c>
      <c r="AP331" s="205">
        <f>SUMIF('31'!$A$3:$A$500,'TOTAL FEED'!$J331,'31'!$P$3:$P$1000)</f>
        <v>0</v>
      </c>
      <c r="AQ331" s="50">
        <f t="shared" ref="AQ331:AQ363" si="104">SUM(L331:AP331)</f>
        <v>0</v>
      </c>
      <c r="AS331">
        <v>8</v>
      </c>
      <c r="AT331">
        <f>SUMIF('PHAN LOAI'!$Q$5:$Q$410,K331,'PHAN LOAI'!$D$5:$D$410)</f>
        <v>207050</v>
      </c>
      <c r="AU331">
        <f>SUMIF('SAN LUONG'!$AL$4:$AL$311,K331,'SAN LUONG'!$AJ$4:$AJ$311)</f>
        <v>207050</v>
      </c>
      <c r="AV331">
        <f t="shared" si="100"/>
        <v>414100</v>
      </c>
      <c r="AW331">
        <f>IF(COUNTIF('PHAN LOAI'!C:C, E331) &gt; 0, 1, 0)</f>
        <v>1</v>
      </c>
      <c r="AX331">
        <f>IF(COUNTIF('SAN LUONG'!D:D, E331) &gt; 0, 1, 0)</f>
        <v>1</v>
      </c>
    </row>
    <row r="332" spans="2:50" ht="15.75" x14ac:dyDescent="0.25">
      <c r="B332" s="5">
        <v>63</v>
      </c>
      <c r="C332" s="26" t="s">
        <v>104</v>
      </c>
      <c r="D332" s="26" t="s">
        <v>104</v>
      </c>
      <c r="E332" s="73" t="s">
        <v>440</v>
      </c>
      <c r="F332" s="27">
        <v>3.5</v>
      </c>
      <c r="G332" s="28">
        <v>25</v>
      </c>
      <c r="H332" s="24" t="s">
        <v>247</v>
      </c>
      <c r="I332" s="9"/>
      <c r="J332" s="15" t="str">
        <f t="shared" si="101"/>
        <v>511F BAO LỘN25</v>
      </c>
      <c r="K332" s="15" t="str">
        <f t="shared" si="102"/>
        <v>511F114501b</v>
      </c>
      <c r="L332" s="205">
        <f>SUMIF('1'!$A$3:$A$500,'TOTAL FEED'!$J332,'1'!$P$3:$P$1000)</f>
        <v>0</v>
      </c>
      <c r="M332" s="205">
        <f>SUMIF('2'!$A$3:$A$500,'TOTAL FEED'!$J332,'2'!$P$3:$P$1000)</f>
        <v>0</v>
      </c>
      <c r="N332" s="258">
        <f>SUMIF('3'!$A$3:$A$500,'TOTAL FEED'!$J332,'3'!$P$3:$P$1000)</f>
        <v>0</v>
      </c>
      <c r="O332" s="205">
        <f>SUMIF('4'!$A$3:$A$500,'TOTAL FEED'!$J332,'4'!$P$3:$P$1000)</f>
        <v>0</v>
      </c>
      <c r="P332" s="205">
        <f>SUMIF('5'!$A$3:$A$500,'TOTAL FEED'!$J332,'5'!$P$3:$P$1000)</f>
        <v>0</v>
      </c>
      <c r="Q332" s="205">
        <f>SUMIF('6'!$A$3:$A$500,'TOTAL FEED'!$J332,'6'!$P$3:$P$1000)</f>
        <v>0</v>
      </c>
      <c r="R332" s="205">
        <f>SUMIF('7'!$A$3:$A$500,'TOTAL FEED'!$J332,'7'!$P$3:$P$1000)</f>
        <v>0</v>
      </c>
      <c r="S332" s="205">
        <f>SUMIF('8'!$A$3:$A$500,'TOTAL FEED'!$J332,'8'!$P$3:$P$1000)</f>
        <v>0</v>
      </c>
      <c r="T332" s="205">
        <f>SUMIF('9'!$A$3:$A$500,'TOTAL FEED'!$J332,'9'!$P$3:$P$1000)</f>
        <v>0</v>
      </c>
      <c r="U332" s="205">
        <f>SUMIF('10'!$A$3:$A$500,'TOTAL FEED'!$J332,'10'!$P$3:$P$1000)</f>
        <v>0</v>
      </c>
      <c r="V332" s="205">
        <f>SUMIF('11'!$A$3:$A$500,'TOTAL FEED'!$J332,'11'!$P$3:$P$1000)</f>
        <v>0</v>
      </c>
      <c r="W332" s="205">
        <f>SUMIF('12'!$A$3:$A$500,'TOTAL FEED'!$J332,'12'!$P$3:$P$1000)</f>
        <v>0</v>
      </c>
      <c r="X332" s="205">
        <f>SUMIF('13'!$A$3:$A$500,'TOTAL FEED'!$J332,'13'!$P$3:$P$1000)</f>
        <v>0</v>
      </c>
      <c r="Y332" s="272">
        <f>SUMIF('14'!$A$3:$A$500,'TOTAL FEED'!$J332,'14'!$P$3:$P$1000)</f>
        <v>0</v>
      </c>
      <c r="Z332" s="205">
        <f>SUMIF('15'!$A$3:$A$500,'TOTAL FEED'!$J332,'15'!$P$3:$P$1000)</f>
        <v>0</v>
      </c>
      <c r="AA332" s="205">
        <f>SUMIF('16'!$A$3:$A$500,'TOTAL FEED'!$J332,'16'!$P$3:$P$1000)</f>
        <v>0</v>
      </c>
      <c r="AB332" s="205">
        <f>SUMIF('17'!$A$3:$A$500,'TOTAL FEED'!$J332,'17'!$P$3:$P$1000)</f>
        <v>0</v>
      </c>
      <c r="AC332" s="205">
        <f>SUMIF('18'!$A$3:$A$500,'TOTAL FEED'!$J332,'18'!$P$3:$P$1000)</f>
        <v>0</v>
      </c>
      <c r="AD332" s="205">
        <f>SUMIF('19'!$A$3:$A$500,'TOTAL FEED'!$J332,'19'!$P$3:$P$1000)</f>
        <v>0</v>
      </c>
      <c r="AE332" s="205">
        <f>SUMIF('20'!$A$3:$A$500,'TOTAL FEED'!$J332,'20'!$P$3:$P$1000)</f>
        <v>0</v>
      </c>
      <c r="AF332" s="205">
        <f>SUMIF('21'!$A$3:$A$500,'TOTAL FEED'!$J332,'21'!$P$3:$P$1000)</f>
        <v>0</v>
      </c>
      <c r="AG332" s="205">
        <f>SUMIF('22'!$A$3:$A$500,'TOTAL FEED'!$J332,'22'!$P$3:$P$1000)</f>
        <v>0</v>
      </c>
      <c r="AH332" s="205">
        <f>SUMIF('23'!$A$3:$A$500,'TOTAL FEED'!$J332,'23'!$P$3:$P$1000)</f>
        <v>0</v>
      </c>
      <c r="AI332" s="205">
        <f>SUMIF('24'!$A$3:$A$500,'TOTAL FEED'!$J332,'24'!$P$3:$P$1000)</f>
        <v>0</v>
      </c>
      <c r="AJ332" s="205">
        <f>SUMIF('25'!$A$3:$A$500,'TOTAL FEED'!$J332,'25'!$P$3:$P$1000)</f>
        <v>0</v>
      </c>
      <c r="AK332" s="205">
        <f>SUMIF('26'!$A$3:$A$500,'TOTAL FEED'!$J332,'26'!$P$3:$P$1000)</f>
        <v>0</v>
      </c>
      <c r="AL332" s="205">
        <f>SUMIF('27'!$A$3:$A$500,'TOTAL FEED'!$J332,'27'!$P$3:$P$1000)</f>
        <v>0</v>
      </c>
      <c r="AM332" s="205">
        <f>SUMIF('28'!$A$3:$A$500,'TOTAL FEED'!$J332,'28'!$P$3:$P$1000)</f>
        <v>0</v>
      </c>
      <c r="AN332" s="205">
        <f>SUMIF('29'!$A$3:$A$500,'TOTAL FEED'!$J332,'29'!$P$3:$P$1000)</f>
        <v>0</v>
      </c>
      <c r="AO332" s="205">
        <f>SUMIF('30'!$A$3:$A$500,'TOTAL FEED'!$J332,'30'!$P$3:$P$1000)</f>
        <v>0</v>
      </c>
      <c r="AP332" s="205">
        <f>SUMIF('31'!$A$3:$A$500,'TOTAL FEED'!$J332,'31'!$P$3:$P$1000)</f>
        <v>0</v>
      </c>
      <c r="AQ332" s="50">
        <f t="shared" si="104"/>
        <v>0</v>
      </c>
      <c r="AS332">
        <v>8</v>
      </c>
      <c r="AT332">
        <f>SUMIF('PHAN LOAI'!$Q$5:$Q$410,K332,'PHAN LOAI'!$D$5:$D$410)</f>
        <v>0</v>
      </c>
      <c r="AU332">
        <f>SUMIF('SAN LUONG'!$AL$4:$AL$311,K332,'SAN LUONG'!$AJ$4:$AJ$311)</f>
        <v>0</v>
      </c>
      <c r="AV332">
        <f t="shared" si="100"/>
        <v>0</v>
      </c>
      <c r="AW332">
        <f>IF(COUNTIF('PHAN LOAI'!C:C, E332) &gt; 0, 1, 0)</f>
        <v>0</v>
      </c>
      <c r="AX332">
        <f>IF(COUNTIF('SAN LUONG'!D:D, E332) &gt; 0, 1, 0)</f>
        <v>0</v>
      </c>
    </row>
    <row r="333" spans="2:50" ht="18.75" x14ac:dyDescent="0.25">
      <c r="B333" s="60" t="s">
        <v>165</v>
      </c>
      <c r="C333" s="63"/>
      <c r="D333" s="63"/>
      <c r="E333" s="68"/>
      <c r="F333" s="63"/>
      <c r="G333" s="63">
        <v>0</v>
      </c>
      <c r="H333" s="63"/>
      <c r="I333" s="63"/>
      <c r="J333" s="15" t="str">
        <f t="shared" si="101"/>
        <v>0</v>
      </c>
      <c r="K333" s="15" t="str">
        <f t="shared" si="102"/>
        <v/>
      </c>
      <c r="L333" s="205">
        <f>SUMIF('1'!$A$3:$A$500,'TOTAL FEED'!$J333,'1'!$P$3:$P$1000)</f>
        <v>0</v>
      </c>
      <c r="M333" s="205">
        <f>SUMIF('2'!$A$3:$A$500,'TOTAL FEED'!$J333,'2'!$P$3:$P$1000)</f>
        <v>0</v>
      </c>
      <c r="N333" s="258">
        <f>SUMIF('3'!$A$3:$A$500,'TOTAL FEED'!$J333,'3'!$P$3:$P$1000)</f>
        <v>0</v>
      </c>
      <c r="O333" s="205">
        <f>SUMIF('4'!$A$3:$A$500,'TOTAL FEED'!$J333,'4'!$P$3:$P$1000)</f>
        <v>0</v>
      </c>
      <c r="P333" s="205">
        <f>SUMIF('5'!$A$3:$A$500,'TOTAL FEED'!$J333,'5'!$P$3:$P$1000)</f>
        <v>0</v>
      </c>
      <c r="Q333" s="205">
        <f>SUMIF('6'!$A$3:$A$500,'TOTAL FEED'!$J333,'6'!$P$3:$P$1000)</f>
        <v>0</v>
      </c>
      <c r="R333" s="205">
        <f>SUMIF('7'!$A$3:$A$500,'TOTAL FEED'!$J333,'7'!$P$3:$P$1000)</f>
        <v>0</v>
      </c>
      <c r="S333" s="205">
        <f>SUMIF('8'!$A$3:$A$500,'TOTAL FEED'!$J333,'8'!$P$3:$P$1000)</f>
        <v>0</v>
      </c>
      <c r="T333" s="205">
        <f>SUMIF('9'!$A$3:$A$500,'TOTAL FEED'!$J333,'9'!$P$3:$P$1000)</f>
        <v>0</v>
      </c>
      <c r="U333" s="205">
        <f>SUMIF('10'!$A$3:$A$500,'TOTAL FEED'!$J333,'10'!$P$3:$P$1000)</f>
        <v>0</v>
      </c>
      <c r="V333" s="205">
        <f>SUMIF('11'!$A$3:$A$500,'TOTAL FEED'!$J333,'11'!$P$3:$P$1000)</f>
        <v>0</v>
      </c>
      <c r="W333" s="205">
        <f>SUMIF('12'!$A$3:$A$500,'TOTAL FEED'!$J333,'12'!$P$3:$P$1000)</f>
        <v>0</v>
      </c>
      <c r="X333" s="205">
        <f>SUMIF('13'!$A$3:$A$500,'TOTAL FEED'!$J333,'13'!$P$3:$P$1000)</f>
        <v>0</v>
      </c>
      <c r="Y333" s="272">
        <f>SUMIF('14'!$A$3:$A$500,'TOTAL FEED'!$J333,'14'!$P$3:$P$1000)</f>
        <v>0</v>
      </c>
      <c r="Z333" s="205">
        <f>SUMIF('15'!$A$3:$A$500,'TOTAL FEED'!$J333,'15'!$P$3:$P$1000)</f>
        <v>0</v>
      </c>
      <c r="AA333" s="205">
        <f>SUMIF('16'!$A$3:$A$500,'TOTAL FEED'!$J333,'16'!$P$3:$P$1000)</f>
        <v>0</v>
      </c>
      <c r="AB333" s="205">
        <f>SUMIF('17'!$A$3:$A$500,'TOTAL FEED'!$J333,'17'!$P$3:$P$1000)</f>
        <v>0</v>
      </c>
      <c r="AC333" s="205">
        <f>SUMIF('18'!$A$3:$A$500,'TOTAL FEED'!$J333,'18'!$P$3:$P$1000)</f>
        <v>0</v>
      </c>
      <c r="AD333" s="205">
        <f>SUMIF('19'!$A$3:$A$500,'TOTAL FEED'!$J333,'19'!$P$3:$P$1000)</f>
        <v>0</v>
      </c>
      <c r="AE333" s="205">
        <f>SUMIF('20'!$A$3:$A$500,'TOTAL FEED'!$J333,'20'!$P$3:$P$1000)</f>
        <v>0</v>
      </c>
      <c r="AF333" s="205">
        <f>SUMIF('21'!$A$3:$A$500,'TOTAL FEED'!$J333,'21'!$P$3:$P$1000)</f>
        <v>0</v>
      </c>
      <c r="AG333" s="205">
        <f>SUMIF('22'!$A$3:$A$500,'TOTAL FEED'!$J333,'22'!$P$3:$P$1000)</f>
        <v>0</v>
      </c>
      <c r="AH333" s="205">
        <f>SUMIF('23'!$A$3:$A$500,'TOTAL FEED'!$J333,'23'!$P$3:$P$1000)</f>
        <v>0</v>
      </c>
      <c r="AI333" s="205">
        <f>SUMIF('24'!$A$3:$A$500,'TOTAL FEED'!$J333,'24'!$P$3:$P$1000)</f>
        <v>0</v>
      </c>
      <c r="AJ333" s="205">
        <f>SUMIF('25'!$A$3:$A$500,'TOTAL FEED'!$J333,'25'!$P$3:$P$1000)</f>
        <v>0</v>
      </c>
      <c r="AK333" s="205">
        <f>SUMIF('26'!$A$3:$A$500,'TOTAL FEED'!$J333,'26'!$P$3:$P$1000)</f>
        <v>0</v>
      </c>
      <c r="AL333" s="205">
        <f>SUMIF('27'!$A$3:$A$500,'TOTAL FEED'!$J333,'27'!$P$3:$P$1000)</f>
        <v>0</v>
      </c>
      <c r="AM333" s="205">
        <f>SUMIF('28'!$A$3:$A$500,'TOTAL FEED'!$J333,'28'!$P$3:$P$1000)</f>
        <v>0</v>
      </c>
      <c r="AN333" s="205">
        <f>SUMIF('29'!$A$3:$A$500,'TOTAL FEED'!$J333,'29'!$P$3:$P$1000)</f>
        <v>0</v>
      </c>
      <c r="AO333" s="205">
        <f>SUMIF('30'!$A$3:$A$500,'TOTAL FEED'!$J333,'30'!$P$3:$P$1000)</f>
        <v>0</v>
      </c>
      <c r="AP333" s="205">
        <f>SUMIF('31'!$A$3:$A$500,'TOTAL FEED'!$J333,'31'!$P$3:$P$1000)</f>
        <v>0</v>
      </c>
      <c r="AQ333" s="50">
        <f t="shared" si="104"/>
        <v>0</v>
      </c>
      <c r="AS333">
        <v>8</v>
      </c>
      <c r="AT333">
        <f>SUMIF('PHAN LOAI'!$Q$5:$Q$410,K333,'PHAN LOAI'!$D$5:$D$410)</f>
        <v>0</v>
      </c>
      <c r="AU333">
        <f>SUMIF('SAN LUONG'!$AL$4:$AL$311,K333,'SAN LUONG'!$AJ$4:$AJ$311)</f>
        <v>0</v>
      </c>
      <c r="AV333">
        <f t="shared" si="100"/>
        <v>0</v>
      </c>
      <c r="AW333">
        <f>IF(COUNTIF('PHAN LOAI'!C:C, E333) &gt; 0, 1, 0)</f>
        <v>0</v>
      </c>
      <c r="AX333">
        <f>IF(COUNTIF('SAN LUONG'!D:D, E333) &gt; 0, 1, 0)</f>
        <v>1</v>
      </c>
    </row>
    <row r="334" spans="2:50" ht="15.75" x14ac:dyDescent="0.25">
      <c r="B334" s="5">
        <v>1</v>
      </c>
      <c r="C334" s="33" t="s">
        <v>168</v>
      </c>
      <c r="D334" s="33" t="s">
        <v>168</v>
      </c>
      <c r="E334" s="74" t="s">
        <v>441</v>
      </c>
      <c r="F334" s="27">
        <v>2.5</v>
      </c>
      <c r="G334" s="34">
        <v>25</v>
      </c>
      <c r="H334" s="24" t="s">
        <v>168</v>
      </c>
      <c r="I334" s="9"/>
      <c r="J334" s="15" t="str">
        <f t="shared" si="101"/>
        <v>550SF25</v>
      </c>
      <c r="K334" s="15" t="str">
        <f t="shared" si="102"/>
        <v>550SF312101</v>
      </c>
      <c r="L334" s="205">
        <f>SUMIF('1'!$A$3:$A$500,'TOTAL FEED'!$J334,'1'!$P$3:$P$1000)</f>
        <v>0</v>
      </c>
      <c r="M334" s="205">
        <f>SUMIF('2'!$A$3:$A$500,'TOTAL FEED'!$J334,'2'!$P$3:$P$1000)</f>
        <v>0</v>
      </c>
      <c r="N334" s="258">
        <f>SUMIF('3'!$A$3:$A$500,'TOTAL FEED'!$J334,'3'!$P$3:$P$1000)</f>
        <v>0</v>
      </c>
      <c r="O334" s="205">
        <f>SUMIF('4'!$A$3:$A$500,'TOTAL FEED'!$J334,'4'!$P$3:$P$1000)</f>
        <v>0</v>
      </c>
      <c r="P334" s="205">
        <f>SUMIF('5'!$A$3:$A$500,'TOTAL FEED'!$J334,'5'!$P$3:$P$1000)</f>
        <v>0</v>
      </c>
      <c r="Q334" s="205">
        <f>SUMIF('6'!$A$3:$A$500,'TOTAL FEED'!$J334,'6'!$P$3:$P$1000)</f>
        <v>0</v>
      </c>
      <c r="R334" s="205">
        <f>SUMIF('7'!$A$3:$A$500,'TOTAL FEED'!$J334,'7'!$P$3:$P$1000)</f>
        <v>0</v>
      </c>
      <c r="S334" s="205">
        <f>SUMIF('8'!$A$3:$A$500,'TOTAL FEED'!$J334,'8'!$P$3:$P$1000)</f>
        <v>0</v>
      </c>
      <c r="T334" s="205">
        <f>SUMIF('9'!$A$3:$A$500,'TOTAL FEED'!$J334,'9'!$P$3:$P$1000)</f>
        <v>0</v>
      </c>
      <c r="U334" s="205">
        <f>SUMIF('10'!$A$3:$A$500,'TOTAL FEED'!$J334,'10'!$P$3:$P$1000)</f>
        <v>0</v>
      </c>
      <c r="V334" s="205">
        <f>SUMIF('11'!$A$3:$A$500,'TOTAL FEED'!$J334,'11'!$P$3:$P$1000)</f>
        <v>0</v>
      </c>
      <c r="W334" s="205">
        <f>SUMIF('12'!$A$3:$A$500,'TOTAL FEED'!$J334,'12'!$P$3:$P$1000)</f>
        <v>0</v>
      </c>
      <c r="X334" s="205">
        <f>SUMIF('13'!$A$3:$A$500,'TOTAL FEED'!$J334,'13'!$P$3:$P$1000)</f>
        <v>0</v>
      </c>
      <c r="Y334" s="272">
        <f>SUMIF('14'!$A$3:$A$500,'TOTAL FEED'!$J334,'14'!$P$3:$P$1000)</f>
        <v>0</v>
      </c>
      <c r="Z334" s="205">
        <f>SUMIF('15'!$A$3:$A$500,'TOTAL FEED'!$J334,'15'!$P$3:$P$1000)</f>
        <v>0</v>
      </c>
      <c r="AA334" s="205">
        <f>SUMIF('16'!$A$3:$A$500,'TOTAL FEED'!$J334,'16'!$P$3:$P$1000)</f>
        <v>0</v>
      </c>
      <c r="AB334" s="205">
        <f>SUMIF('17'!$A$3:$A$500,'TOTAL FEED'!$J334,'17'!$P$3:$P$1000)</f>
        <v>0</v>
      </c>
      <c r="AC334" s="205">
        <f>SUMIF('18'!$A$3:$A$500,'TOTAL FEED'!$J334,'18'!$P$3:$P$1000)</f>
        <v>0</v>
      </c>
      <c r="AD334" s="205">
        <f>SUMIF('19'!$A$3:$A$500,'TOTAL FEED'!$J334,'19'!$P$3:$P$1000)</f>
        <v>0</v>
      </c>
      <c r="AE334" s="205">
        <f>SUMIF('20'!$A$3:$A$500,'TOTAL FEED'!$J334,'20'!$P$3:$P$1000)</f>
        <v>0</v>
      </c>
      <c r="AF334" s="205">
        <f>SUMIF('21'!$A$3:$A$500,'TOTAL FEED'!$J334,'21'!$P$3:$P$1000)</f>
        <v>0</v>
      </c>
      <c r="AG334" s="205">
        <f>SUMIF('22'!$A$3:$A$500,'TOTAL FEED'!$J334,'22'!$P$3:$P$1000)</f>
        <v>0</v>
      </c>
      <c r="AH334" s="205">
        <f>SUMIF('23'!$A$3:$A$500,'TOTAL FEED'!$J334,'23'!$P$3:$P$1000)</f>
        <v>0</v>
      </c>
      <c r="AI334" s="205">
        <f>SUMIF('24'!$A$3:$A$500,'TOTAL FEED'!$J334,'24'!$P$3:$P$1000)</f>
        <v>0</v>
      </c>
      <c r="AJ334" s="205">
        <f>SUMIF('25'!$A$3:$A$500,'TOTAL FEED'!$J334,'25'!$P$3:$P$1000)</f>
        <v>0</v>
      </c>
      <c r="AK334" s="205">
        <f>SUMIF('26'!$A$3:$A$500,'TOTAL FEED'!$J334,'26'!$P$3:$P$1000)</f>
        <v>0</v>
      </c>
      <c r="AL334" s="205">
        <f>SUMIF('27'!$A$3:$A$500,'TOTAL FEED'!$J334,'27'!$P$3:$P$1000)</f>
        <v>0</v>
      </c>
      <c r="AM334" s="205">
        <f>SUMIF('28'!$A$3:$A$500,'TOTAL FEED'!$J334,'28'!$P$3:$P$1000)</f>
        <v>0</v>
      </c>
      <c r="AN334" s="205">
        <f>SUMIF('29'!$A$3:$A$500,'TOTAL FEED'!$J334,'29'!$P$3:$P$1000)</f>
        <v>0</v>
      </c>
      <c r="AO334" s="205">
        <f>SUMIF('30'!$A$3:$A$500,'TOTAL FEED'!$J334,'30'!$P$3:$P$1000)</f>
        <v>0</v>
      </c>
      <c r="AP334" s="205">
        <f>SUMIF('31'!$A$3:$A$500,'TOTAL FEED'!$J334,'31'!$P$3:$P$1000)</f>
        <v>0</v>
      </c>
      <c r="AQ334" s="50">
        <f t="shared" si="104"/>
        <v>0</v>
      </c>
      <c r="AS334">
        <v>8</v>
      </c>
      <c r="AT334">
        <f>SUMIF('PHAN LOAI'!$Q$5:$Q$410,K334,'PHAN LOAI'!$D$5:$D$410)</f>
        <v>83900</v>
      </c>
      <c r="AU334">
        <f>SUMIF('SAN LUONG'!$AL$4:$AL$311,K334,'SAN LUONG'!$AJ$4:$AJ$311)</f>
        <v>83900</v>
      </c>
      <c r="AV334">
        <f t="shared" si="100"/>
        <v>167800</v>
      </c>
      <c r="AW334">
        <f>IF(COUNTIF('PHAN LOAI'!C:C, E334) &gt; 0, 1, 0)</f>
        <v>1</v>
      </c>
      <c r="AX334">
        <f>IF(COUNTIF('SAN LUONG'!D:D, E334) &gt; 0, 1, 0)</f>
        <v>1</v>
      </c>
    </row>
    <row r="335" spans="2:50" ht="15.75" x14ac:dyDescent="0.25">
      <c r="B335" s="5">
        <v>2</v>
      </c>
      <c r="C335" s="33" t="s">
        <v>610</v>
      </c>
      <c r="D335" s="33" t="s">
        <v>610</v>
      </c>
      <c r="E335" s="73">
        <v>31210825</v>
      </c>
      <c r="F335" s="27">
        <v>2.5</v>
      </c>
      <c r="G335" s="34">
        <v>50</v>
      </c>
      <c r="H335" s="24" t="s">
        <v>168</v>
      </c>
      <c r="I335" s="9" t="s">
        <v>598</v>
      </c>
      <c r="J335" s="15" t="str">
        <f t="shared" si="101"/>
        <v>550SFS2550</v>
      </c>
      <c r="K335" s="15" t="str">
        <f t="shared" si="102"/>
        <v>550SFS2531210825</v>
      </c>
      <c r="L335" s="205">
        <f>SUMIF('1'!$A$3:$A$500,'TOTAL FEED'!$J335,'1'!$P$3:$P$1000)</f>
        <v>0</v>
      </c>
      <c r="M335" s="205">
        <f>SUMIF('2'!$A$3:$A$500,'TOTAL FEED'!$J335,'2'!$P$3:$P$1000)</f>
        <v>0</v>
      </c>
      <c r="N335" s="258">
        <f>SUMIF('3'!$A$3:$A$500,'TOTAL FEED'!$J335,'3'!$P$3:$P$1000)</f>
        <v>0</v>
      </c>
      <c r="O335" s="205">
        <f>SUMIF('4'!$A$3:$A$500,'TOTAL FEED'!$J335,'4'!$P$3:$P$1000)</f>
        <v>0</v>
      </c>
      <c r="P335" s="205">
        <f>SUMIF('5'!$A$3:$A$500,'TOTAL FEED'!$J335,'5'!$P$3:$P$1000)</f>
        <v>0</v>
      </c>
      <c r="Q335" s="205">
        <f>SUMIF('6'!$A$3:$A$500,'TOTAL FEED'!$J335,'6'!$P$3:$P$1000)</f>
        <v>76300</v>
      </c>
      <c r="R335" s="205">
        <f>SUMIF('7'!$A$3:$A$500,'TOTAL FEED'!$J335,'7'!$P$3:$P$1000)</f>
        <v>23250</v>
      </c>
      <c r="S335" s="205">
        <f>SUMIF('8'!$A$3:$A$500,'TOTAL FEED'!$J335,'8'!$P$3:$P$1000)</f>
        <v>0</v>
      </c>
      <c r="T335" s="205">
        <f>SUMIF('9'!$A$3:$A$500,'TOTAL FEED'!$J335,'9'!$P$3:$P$1000)</f>
        <v>0</v>
      </c>
      <c r="U335" s="258">
        <f>SUMIF('10'!$A$3:$A$500,'TOTAL FEED'!$J335,'10'!$P$3:$P$1000)</f>
        <v>0</v>
      </c>
      <c r="V335" s="205">
        <f>SUMIF('11'!$A$3:$A$500,'TOTAL FEED'!$J335,'11'!$P$3:$P$1000)</f>
        <v>0</v>
      </c>
      <c r="W335" s="205">
        <f>SUMIF('12'!$A$3:$A$500,'TOTAL FEED'!$J335,'12'!$P$3:$P$1000)</f>
        <v>0</v>
      </c>
      <c r="X335" s="205">
        <f>SUMIF('13'!$A$3:$A$500,'TOTAL FEED'!$J335,'13'!$P$3:$P$1000)</f>
        <v>90700</v>
      </c>
      <c r="Y335" s="272">
        <f>SUMIF('14'!$A$3:$A$500,'TOTAL FEED'!$J335,'14'!$P$3:$P$1000)</f>
        <v>9700</v>
      </c>
      <c r="Z335" s="205">
        <f>SUMIF('15'!$A$3:$A$500,'TOTAL FEED'!$J335,'15'!$P$3:$P$1000)</f>
        <v>0</v>
      </c>
      <c r="AA335" s="205">
        <f>SUMIF('16'!$A$3:$A$500,'TOTAL FEED'!$J335,'16'!$P$3:$P$1000)</f>
        <v>48850</v>
      </c>
      <c r="AB335" s="258">
        <f>SUMIF('17'!$A$3:$A$500,'TOTAL FEED'!$J335,'17'!$P$3:$P$1000)</f>
        <v>0</v>
      </c>
      <c r="AC335" s="205">
        <f>SUMIF('18'!$A$3:$A$500,'TOTAL FEED'!$J335,'18'!$P$3:$P$1000)</f>
        <v>0</v>
      </c>
      <c r="AD335" s="205">
        <f>SUMIF('19'!$A$3:$A$500,'TOTAL FEED'!$J335,'19'!$P$3:$P$1000)</f>
        <v>0</v>
      </c>
      <c r="AE335" s="205">
        <f>SUMIF('20'!$A$3:$A$500,'TOTAL FEED'!$J335,'20'!$P$3:$P$1000)</f>
        <v>0</v>
      </c>
      <c r="AF335" s="205">
        <f>SUMIF('21'!$A$3:$A$500,'TOTAL FEED'!$J335,'21'!$P$3:$P$1000)</f>
        <v>0</v>
      </c>
      <c r="AG335" s="205">
        <f>SUMIF('22'!$A$3:$A$500,'TOTAL FEED'!$J335,'22'!$P$3:$P$1000)</f>
        <v>0</v>
      </c>
      <c r="AH335" s="205">
        <f>SUMIF('23'!$A$3:$A$500,'TOTAL FEED'!$J335,'23'!$P$3:$P$1000)</f>
        <v>0</v>
      </c>
      <c r="AI335" s="205">
        <f>SUMIF('24'!$A$3:$A$500,'TOTAL FEED'!$J335,'24'!$P$3:$P$1000)</f>
        <v>0</v>
      </c>
      <c r="AJ335" s="205">
        <f>SUMIF('25'!$A$3:$A$500,'TOTAL FEED'!$J335,'25'!$P$3:$P$1000)</f>
        <v>0</v>
      </c>
      <c r="AK335" s="205">
        <f>SUMIF('26'!$A$3:$A$500,'TOTAL FEED'!$J335,'26'!$P$3:$P$1000)</f>
        <v>0</v>
      </c>
      <c r="AL335" s="205">
        <f>SUMIF('27'!$A$3:$A$500,'TOTAL FEED'!$J335,'27'!$P$3:$P$1000)</f>
        <v>0</v>
      </c>
      <c r="AM335" s="205">
        <f>SUMIF('28'!$A$3:$A$500,'TOTAL FEED'!$J335,'28'!$P$3:$P$1000)</f>
        <v>0</v>
      </c>
      <c r="AN335" s="205">
        <f>SUMIF('29'!$A$3:$A$500,'TOTAL FEED'!$J335,'29'!$P$3:$P$1000)</f>
        <v>0</v>
      </c>
      <c r="AO335" s="205">
        <f>SUMIF('30'!$A$3:$A$500,'TOTAL FEED'!$J335,'30'!$P$3:$P$1000)</f>
        <v>0</v>
      </c>
      <c r="AP335" s="205">
        <f>SUMIF('31'!$A$3:$A$500,'TOTAL FEED'!$J335,'31'!$P$3:$P$1000)</f>
        <v>0</v>
      </c>
      <c r="AQ335" s="50">
        <f t="shared" si="104"/>
        <v>248800</v>
      </c>
      <c r="AR335">
        <v>1</v>
      </c>
      <c r="AS335">
        <v>8</v>
      </c>
      <c r="AT335">
        <f>SUMIF('PHAN LOAI'!$Q$5:$Q$410,K335,'PHAN LOAI'!$D$5:$D$410)</f>
        <v>248800</v>
      </c>
      <c r="AU335">
        <f>SUMIF('SAN LUONG'!$AL$4:$AL$311,K335,'SAN LUONG'!$AJ$4:$AJ$311)</f>
        <v>248800</v>
      </c>
      <c r="AV335">
        <f t="shared" si="100"/>
        <v>497600</v>
      </c>
      <c r="AW335">
        <f>IF(COUNTIF('PHAN LOAI'!C:C, E335) &gt; 0, 1, 0)</f>
        <v>1</v>
      </c>
      <c r="AX335">
        <f>IF(COUNTIF('SAN LUONG'!D:D, E335) &gt; 0, 1, 0)</f>
        <v>1</v>
      </c>
    </row>
    <row r="336" spans="2:50" ht="15.75" x14ac:dyDescent="0.25">
      <c r="B336" s="5">
        <v>3</v>
      </c>
      <c r="C336" s="33" t="s">
        <v>613</v>
      </c>
      <c r="D336" s="33" t="s">
        <v>613</v>
      </c>
      <c r="E336" s="73">
        <v>31210831</v>
      </c>
      <c r="F336" s="27">
        <v>2.5</v>
      </c>
      <c r="G336" s="34">
        <v>50</v>
      </c>
      <c r="H336" s="24" t="s">
        <v>168</v>
      </c>
      <c r="I336" s="9" t="s">
        <v>481</v>
      </c>
      <c r="J336" s="15" t="str">
        <f t="shared" si="101"/>
        <v>550SFS3150</v>
      </c>
      <c r="K336" s="15" t="str">
        <f t="shared" si="102"/>
        <v>550SFS3131210831</v>
      </c>
      <c r="L336" s="205">
        <f>SUMIF('1'!$A$3:$A$500,'TOTAL FEED'!$J336,'1'!$P$3:$P$1000)</f>
        <v>0</v>
      </c>
      <c r="M336" s="205">
        <f>SUMIF('2'!$A$3:$A$500,'TOTAL FEED'!$J336,'2'!$P$3:$P$1000)</f>
        <v>72900</v>
      </c>
      <c r="N336" s="258">
        <f>SUMIF('3'!$A$3:$A$500,'TOTAL FEED'!$J336,'3'!$P$3:$P$1000)</f>
        <v>48350</v>
      </c>
      <c r="O336" s="205">
        <f>SUMIF('4'!$A$3:$A$500,'TOTAL FEED'!$J336,'4'!$P$3:$P$1000)</f>
        <v>0</v>
      </c>
      <c r="P336" s="205">
        <f>SUMIF('5'!$A$3:$A$500,'TOTAL FEED'!$J336,'5'!$P$3:$P$1000)</f>
        <v>0</v>
      </c>
      <c r="Q336" s="205">
        <f>SUMIF('6'!$A$3:$A$500,'TOTAL FEED'!$J336,'6'!$P$3:$P$1000)</f>
        <v>0</v>
      </c>
      <c r="R336" s="205">
        <f>SUMIF('7'!$A$3:$A$500,'TOTAL FEED'!$J336,'7'!$P$3:$P$1000)</f>
        <v>0</v>
      </c>
      <c r="S336" s="205">
        <f>SUMIF('8'!$A$3:$A$500,'TOTAL FEED'!$J336,'8'!$P$3:$P$1000)</f>
        <v>53000</v>
      </c>
      <c r="T336" s="205">
        <f>SUMIF('9'!$A$3:$A$500,'TOTAL FEED'!$J336,'9'!$P$3:$P$1000)</f>
        <v>78000</v>
      </c>
      <c r="U336" s="258">
        <f>SUMIF('10'!$A$3:$A$500,'TOTAL FEED'!$J336,'10'!$P$3:$P$1000)</f>
        <v>167850</v>
      </c>
      <c r="V336" s="205">
        <f>SUMIF('11'!$A$3:$A$500,'TOTAL FEED'!$J336,'11'!$P$3:$P$1000)</f>
        <v>0</v>
      </c>
      <c r="W336" s="205">
        <f>SUMIF('12'!$A$3:$A$500,'TOTAL FEED'!$J336,'12'!$P$3:$P$1000)</f>
        <v>0</v>
      </c>
      <c r="X336" s="205">
        <f>SUMIF('13'!$A$3:$A$500,'TOTAL FEED'!$J336,'13'!$P$3:$P$1000)</f>
        <v>94500</v>
      </c>
      <c r="Y336" s="272">
        <f>SUMIF('14'!$A$3:$A$500,'TOTAL FEED'!$J336,'14'!$P$3:$P$1000)</f>
        <v>210050</v>
      </c>
      <c r="Z336" s="205">
        <f>SUMIF('15'!$A$3:$A$500,'TOTAL FEED'!$J336,'15'!$P$3:$P$1000)</f>
        <v>40400</v>
      </c>
      <c r="AA336" s="205">
        <f>SUMIF('16'!$A$3:$A$500,'TOTAL FEED'!$J336,'16'!$P$3:$P$1000)</f>
        <v>48750</v>
      </c>
      <c r="AB336" s="258">
        <f>SUMIF('17'!$A$3:$A$500,'TOTAL FEED'!$J336,'17'!$P$3:$P$1000)</f>
        <v>121500</v>
      </c>
      <c r="AC336" s="205">
        <f>SUMIF('18'!$A$3:$A$500,'TOTAL FEED'!$J336,'18'!$P$3:$P$1000)</f>
        <v>0</v>
      </c>
      <c r="AD336" s="205">
        <f>SUMIF('19'!$A$3:$A$500,'TOTAL FEED'!$J336,'19'!$P$3:$P$1000)</f>
        <v>0</v>
      </c>
      <c r="AE336" s="205">
        <f>SUMIF('20'!$A$3:$A$500,'TOTAL FEED'!$J336,'20'!$P$3:$P$1000)</f>
        <v>0</v>
      </c>
      <c r="AF336" s="205">
        <f>SUMIF('21'!$A$3:$A$500,'TOTAL FEED'!$J336,'21'!$P$3:$P$1000)</f>
        <v>0</v>
      </c>
      <c r="AG336" s="205">
        <f>SUMIF('22'!$A$3:$A$500,'TOTAL FEED'!$J336,'22'!$P$3:$P$1000)</f>
        <v>0</v>
      </c>
      <c r="AH336" s="205">
        <f>SUMIF('23'!$A$3:$A$500,'TOTAL FEED'!$J336,'23'!$P$3:$P$1000)</f>
        <v>0</v>
      </c>
      <c r="AI336" s="205">
        <f>SUMIF('24'!$A$3:$A$500,'TOTAL FEED'!$J336,'24'!$P$3:$P$1000)</f>
        <v>0</v>
      </c>
      <c r="AJ336" s="205">
        <f>SUMIF('25'!$A$3:$A$500,'TOTAL FEED'!$J336,'25'!$P$3:$P$1000)</f>
        <v>0</v>
      </c>
      <c r="AK336" s="205">
        <f>SUMIF('26'!$A$3:$A$500,'TOTAL FEED'!$J336,'26'!$P$3:$P$1000)</f>
        <v>0</v>
      </c>
      <c r="AL336" s="205">
        <f>SUMIF('27'!$A$3:$A$500,'TOTAL FEED'!$J336,'27'!$P$3:$P$1000)</f>
        <v>0</v>
      </c>
      <c r="AM336" s="205">
        <f>SUMIF('28'!$A$3:$A$500,'TOTAL FEED'!$J336,'28'!$P$3:$P$1000)</f>
        <v>0</v>
      </c>
      <c r="AN336" s="205">
        <f>SUMIF('29'!$A$3:$A$500,'TOTAL FEED'!$J336,'29'!$P$3:$P$1000)</f>
        <v>0</v>
      </c>
      <c r="AO336" s="205">
        <f>SUMIF('30'!$A$3:$A$500,'TOTAL FEED'!$J336,'30'!$P$3:$P$1000)</f>
        <v>0</v>
      </c>
      <c r="AP336" s="205">
        <f>SUMIF('31'!$A$3:$A$500,'TOTAL FEED'!$J336,'31'!$P$3:$P$1000)</f>
        <v>0</v>
      </c>
      <c r="AQ336" s="50">
        <f t="shared" si="104"/>
        <v>935300</v>
      </c>
      <c r="AR336">
        <v>1</v>
      </c>
      <c r="AS336">
        <v>8</v>
      </c>
      <c r="AT336">
        <f>SUMIF('PHAN LOAI'!$Q$5:$Q$410,K336,'PHAN LOAI'!$D$5:$D$410)</f>
        <v>935300</v>
      </c>
      <c r="AU336">
        <f>SUMIF('SAN LUONG'!$AL$4:$AL$311,K336,'SAN LUONG'!$AJ$4:$AJ$311)</f>
        <v>935300</v>
      </c>
      <c r="AV336">
        <f t="shared" si="100"/>
        <v>1870600</v>
      </c>
      <c r="AW336">
        <f>IF(COUNTIF('PHAN LOAI'!C:C, E336) &gt; 0, 1, 0)</f>
        <v>1</v>
      </c>
      <c r="AX336">
        <f>IF(COUNTIF('SAN LUONG'!D:D, E336) &gt; 0, 1, 0)</f>
        <v>1</v>
      </c>
    </row>
    <row r="337" spans="2:50" ht="15.75" x14ac:dyDescent="0.25">
      <c r="B337" s="5"/>
      <c r="C337" s="33" t="s">
        <v>168</v>
      </c>
      <c r="D337" s="33" t="s">
        <v>168</v>
      </c>
      <c r="E337" s="73">
        <v>312101</v>
      </c>
      <c r="F337" s="27">
        <v>2.5</v>
      </c>
      <c r="G337" s="34">
        <v>50</v>
      </c>
      <c r="H337" s="24" t="s">
        <v>168</v>
      </c>
      <c r="I337" s="9"/>
      <c r="J337" s="15" t="str">
        <f t="shared" si="101"/>
        <v>550SF50</v>
      </c>
      <c r="K337" s="15" t="str">
        <f t="shared" si="102"/>
        <v>550SF312101</v>
      </c>
      <c r="L337" s="205">
        <f>SUMIF('1'!$A$3:$A$500,'TOTAL FEED'!$J337,'1'!$P$3:$P$1000)</f>
        <v>0</v>
      </c>
      <c r="M337" s="205">
        <f>SUMIF('2'!$A$3:$A$500,'TOTAL FEED'!$J337,'2'!$P$3:$P$1000)</f>
        <v>8650</v>
      </c>
      <c r="N337" s="258">
        <f>SUMIF('3'!$A$3:$A$500,'TOTAL FEED'!$J337,'3'!$P$3:$P$1000)</f>
        <v>2350</v>
      </c>
      <c r="O337" s="205">
        <f>SUMIF('4'!$A$3:$A$500,'TOTAL FEED'!$J337,'4'!$P$3:$P$1000)</f>
        <v>1350</v>
      </c>
      <c r="P337" s="205">
        <f>SUMIF('5'!$A$3:$A$500,'TOTAL FEED'!$J337,'5'!$P$3:$P$1000)</f>
        <v>0</v>
      </c>
      <c r="Q337" s="205">
        <f>SUMIF('6'!$A$3:$A$500,'TOTAL FEED'!$J337,'6'!$P$3:$P$1000)</f>
        <v>0</v>
      </c>
      <c r="R337" s="205">
        <f>SUMIF('7'!$A$3:$A$500,'TOTAL FEED'!$J337,'7'!$P$3:$P$1000)</f>
        <v>0</v>
      </c>
      <c r="S337" s="205">
        <f>SUMIF('8'!$A$3:$A$500,'TOTAL FEED'!$J337,'8'!$P$3:$P$1000)</f>
        <v>0</v>
      </c>
      <c r="T337" s="205">
        <f>SUMIF('9'!$A$3:$A$500,'TOTAL FEED'!$J337,'9'!$P$3:$P$1000)</f>
        <v>4650</v>
      </c>
      <c r="U337" s="258">
        <f>SUMIF('10'!$A$3:$A$500,'TOTAL FEED'!$J337,'10'!$P$3:$P$1000)</f>
        <v>0</v>
      </c>
      <c r="V337" s="205">
        <f>SUMIF('11'!$A$3:$A$500,'TOTAL FEED'!$J337,'11'!$P$3:$P$1000)</f>
        <v>5900</v>
      </c>
      <c r="W337" s="205">
        <f>SUMIF('12'!$A$3:$A$500,'TOTAL FEED'!$J337,'12'!$P$3:$P$1000)</f>
        <v>0</v>
      </c>
      <c r="X337" s="205">
        <f>SUMIF('13'!$A$3:$A$500,'TOTAL FEED'!$J337,'13'!$P$3:$P$1000)</f>
        <v>0</v>
      </c>
      <c r="Y337" s="272">
        <f>SUMIF('14'!$A$3:$A$500,'TOTAL FEED'!$J337,'14'!$P$3:$P$1000)</f>
        <v>0</v>
      </c>
      <c r="Z337" s="205">
        <f>SUMIF('15'!$A$3:$A$500,'TOTAL FEED'!$J337,'15'!$P$3:$P$1000)</f>
        <v>12250</v>
      </c>
      <c r="AA337" s="205">
        <f>SUMIF('16'!$A$3:$A$500,'TOTAL FEED'!$J337,'16'!$P$3:$P$1000)</f>
        <v>48750</v>
      </c>
      <c r="AB337" s="258">
        <f>SUMIF('17'!$A$3:$A$500,'TOTAL FEED'!$J337,'17'!$P$3:$P$1000)</f>
        <v>0</v>
      </c>
      <c r="AC337" s="205">
        <f>SUMIF('18'!$A$3:$A$500,'TOTAL FEED'!$J337,'18'!$P$3:$P$1000)</f>
        <v>0</v>
      </c>
      <c r="AD337" s="205">
        <f>SUMIF('19'!$A$3:$A$500,'TOTAL FEED'!$J337,'19'!$P$3:$P$1000)</f>
        <v>0</v>
      </c>
      <c r="AE337" s="205">
        <f>SUMIF('20'!$A$3:$A$500,'TOTAL FEED'!$J337,'20'!$P$3:$P$1000)</f>
        <v>0</v>
      </c>
      <c r="AF337" s="205">
        <f>SUMIF('21'!$A$3:$A$500,'TOTAL FEED'!$J337,'21'!$P$3:$P$1000)</f>
        <v>0</v>
      </c>
      <c r="AG337" s="205">
        <f>SUMIF('22'!$A$3:$A$500,'TOTAL FEED'!$J337,'22'!$P$3:$P$1000)</f>
        <v>0</v>
      </c>
      <c r="AH337" s="205">
        <f>SUMIF('23'!$A$3:$A$500,'TOTAL FEED'!$J337,'23'!$P$3:$P$1000)</f>
        <v>0</v>
      </c>
      <c r="AI337" s="205">
        <f>SUMIF('24'!$A$3:$A$500,'TOTAL FEED'!$J337,'24'!$P$3:$P$1000)</f>
        <v>0</v>
      </c>
      <c r="AJ337" s="205">
        <f>SUMIF('25'!$A$3:$A$500,'TOTAL FEED'!$J337,'25'!$P$3:$P$1000)</f>
        <v>0</v>
      </c>
      <c r="AK337" s="205">
        <f>SUMIF('26'!$A$3:$A$500,'TOTAL FEED'!$J337,'26'!$P$3:$P$1000)</f>
        <v>0</v>
      </c>
      <c r="AL337" s="205">
        <f>SUMIF('27'!$A$3:$A$500,'TOTAL FEED'!$J337,'27'!$P$3:$P$1000)</f>
        <v>0</v>
      </c>
      <c r="AM337" s="205">
        <f>SUMIF('28'!$A$3:$A$500,'TOTAL FEED'!$J337,'28'!$P$3:$P$1000)</f>
        <v>0</v>
      </c>
      <c r="AN337" s="205">
        <f>SUMIF('29'!$A$3:$A$500,'TOTAL FEED'!$J337,'29'!$P$3:$P$1000)</f>
        <v>0</v>
      </c>
      <c r="AO337" s="205">
        <f>SUMIF('30'!$A$3:$A$500,'TOTAL FEED'!$J337,'30'!$P$3:$P$1000)</f>
        <v>0</v>
      </c>
      <c r="AP337" s="205">
        <f>SUMIF('31'!$A$3:$A$500,'TOTAL FEED'!$J337,'31'!$P$3:$P$1000)</f>
        <v>0</v>
      </c>
      <c r="AQ337" s="50">
        <f t="shared" si="104"/>
        <v>83900</v>
      </c>
      <c r="AR337">
        <v>1</v>
      </c>
      <c r="AS337">
        <v>8</v>
      </c>
      <c r="AT337">
        <f>SUMIF('PHAN LOAI'!$Q$5:$Q$410,K337,'PHAN LOAI'!$D$5:$D$410)</f>
        <v>83900</v>
      </c>
      <c r="AU337">
        <f>SUMIF('SAN LUONG'!$AL$4:$AL$311,K337,'SAN LUONG'!$AJ$4:$AJ$311)</f>
        <v>83900</v>
      </c>
      <c r="AV337">
        <f t="shared" si="100"/>
        <v>167800</v>
      </c>
      <c r="AW337">
        <f>IF(COUNTIF('PHAN LOAI'!C:C, E337) &gt; 0, 1, 0)</f>
        <v>1</v>
      </c>
      <c r="AX337">
        <f>IF(COUNTIF('SAN LUONG'!D:D, E337) &gt; 0, 1, 0)</f>
        <v>1</v>
      </c>
    </row>
    <row r="338" spans="2:50" ht="15.75" x14ac:dyDescent="0.25">
      <c r="B338" s="5"/>
      <c r="C338" s="33" t="s">
        <v>443</v>
      </c>
      <c r="D338" s="33" t="s">
        <v>443</v>
      </c>
      <c r="E338" s="73">
        <v>31210843</v>
      </c>
      <c r="F338" s="27">
        <v>2.5</v>
      </c>
      <c r="G338" s="34">
        <v>25</v>
      </c>
      <c r="H338" s="24" t="s">
        <v>168</v>
      </c>
      <c r="I338" s="9" t="s">
        <v>444</v>
      </c>
      <c r="J338" s="15" t="str">
        <f t="shared" si="101"/>
        <v>550SFS4325</v>
      </c>
      <c r="K338" s="15" t="str">
        <f t="shared" si="102"/>
        <v>550SFS4331210843</v>
      </c>
      <c r="L338" s="205">
        <f>SUMIF('1'!$A$3:$A$500,'TOTAL FEED'!$J338,'1'!$P$3:$P$1000)</f>
        <v>0</v>
      </c>
      <c r="M338" s="205">
        <f>SUMIF('2'!$A$3:$A$500,'TOTAL FEED'!$J338,'2'!$P$3:$P$1000)</f>
        <v>0</v>
      </c>
      <c r="N338" s="258">
        <f>SUMIF('3'!$A$3:$A$500,'TOTAL FEED'!$J338,'3'!$P$3:$P$1000)</f>
        <v>0</v>
      </c>
      <c r="O338" s="205">
        <f>SUMIF('4'!$A$3:$A$500,'TOTAL FEED'!$J338,'4'!$P$3:$P$1000)</f>
        <v>0</v>
      </c>
      <c r="P338" s="205">
        <f>SUMIF('5'!$A$3:$A$500,'TOTAL FEED'!$J338,'5'!$P$3:$P$1000)</f>
        <v>0</v>
      </c>
      <c r="Q338" s="205">
        <f>SUMIF('6'!$A$3:$A$500,'TOTAL FEED'!$J338,'6'!$P$3:$P$1000)</f>
        <v>0</v>
      </c>
      <c r="R338" s="205">
        <f>SUMIF('7'!$A$3:$A$500,'TOTAL FEED'!$J338,'7'!$P$3:$P$1000)</f>
        <v>0</v>
      </c>
      <c r="S338" s="205">
        <f>SUMIF('8'!$A$3:$A$500,'TOTAL FEED'!$J338,'8'!$P$3:$P$1000)</f>
        <v>0</v>
      </c>
      <c r="T338" s="205">
        <f>SUMIF('9'!$A$3:$A$500,'TOTAL FEED'!$J338,'9'!$P$3:$P$1000)</f>
        <v>0</v>
      </c>
      <c r="U338" s="205">
        <f>SUMIF('10'!$A$3:$A$500,'TOTAL FEED'!$J338,'10'!$P$3:$P$1000)</f>
        <v>0</v>
      </c>
      <c r="V338" s="205">
        <f>SUMIF('11'!$A$3:$A$500,'TOTAL FEED'!$J338,'11'!$P$3:$P$1000)</f>
        <v>0</v>
      </c>
      <c r="W338" s="205">
        <f>SUMIF('12'!$A$3:$A$500,'TOTAL FEED'!$J338,'12'!$P$3:$P$1000)</f>
        <v>0</v>
      </c>
      <c r="X338" s="205">
        <f>SUMIF('13'!$A$3:$A$500,'TOTAL FEED'!$J338,'13'!$P$3:$P$1000)</f>
        <v>0</v>
      </c>
      <c r="Y338" s="272">
        <f>SUMIF('14'!$A$3:$A$500,'TOTAL FEED'!$J338,'14'!$P$3:$P$1000)</f>
        <v>0</v>
      </c>
      <c r="Z338" s="205">
        <f>SUMIF('15'!$A$3:$A$500,'TOTAL FEED'!$J338,'15'!$P$3:$P$1000)</f>
        <v>0</v>
      </c>
      <c r="AA338" s="205">
        <f>SUMIF('16'!$A$3:$A$500,'TOTAL FEED'!$J338,'16'!$P$3:$P$1000)</f>
        <v>0</v>
      </c>
      <c r="AB338" s="205">
        <f>SUMIF('17'!$A$3:$A$500,'TOTAL FEED'!$J338,'17'!$P$3:$P$1000)</f>
        <v>0</v>
      </c>
      <c r="AC338" s="205">
        <f>SUMIF('18'!$A$3:$A$500,'TOTAL FEED'!$J338,'18'!$P$3:$P$1000)</f>
        <v>0</v>
      </c>
      <c r="AD338" s="205">
        <f>SUMIF('19'!$A$3:$A$500,'TOTAL FEED'!$J338,'19'!$P$3:$P$1000)</f>
        <v>0</v>
      </c>
      <c r="AE338" s="205">
        <f>SUMIF('20'!$A$3:$A$500,'TOTAL FEED'!$J338,'20'!$P$3:$P$1000)</f>
        <v>0</v>
      </c>
      <c r="AF338" s="205">
        <f>SUMIF('21'!$A$3:$A$500,'TOTAL FEED'!$J338,'21'!$P$3:$P$1000)</f>
        <v>0</v>
      </c>
      <c r="AG338" s="205">
        <f>SUMIF('22'!$A$3:$A$500,'TOTAL FEED'!$J338,'22'!$P$3:$P$1000)</f>
        <v>0</v>
      </c>
      <c r="AH338" s="205">
        <f>SUMIF('23'!$A$3:$A$500,'TOTAL FEED'!$J338,'23'!$P$3:$P$1000)</f>
        <v>0</v>
      </c>
      <c r="AI338" s="205">
        <f>SUMIF('24'!$A$3:$A$500,'TOTAL FEED'!$J338,'24'!$P$3:$P$1000)</f>
        <v>0</v>
      </c>
      <c r="AJ338" s="205">
        <f>SUMIF('25'!$A$3:$A$500,'TOTAL FEED'!$J338,'25'!$P$3:$P$1000)</f>
        <v>0</v>
      </c>
      <c r="AK338" s="205">
        <f>SUMIF('26'!$A$3:$A$500,'TOTAL FEED'!$J338,'26'!$P$3:$P$1000)</f>
        <v>0</v>
      </c>
      <c r="AL338" s="205">
        <f>SUMIF('27'!$A$3:$A$500,'TOTAL FEED'!$J338,'27'!$P$3:$P$1000)</f>
        <v>0</v>
      </c>
      <c r="AM338" s="205">
        <f>SUMIF('28'!$A$3:$A$500,'TOTAL FEED'!$J338,'28'!$P$3:$P$1000)</f>
        <v>0</v>
      </c>
      <c r="AN338" s="205">
        <f>SUMIF('29'!$A$3:$A$500,'TOTAL FEED'!$J338,'29'!$P$3:$P$1000)</f>
        <v>0</v>
      </c>
      <c r="AO338" s="205">
        <f>SUMIF('30'!$A$3:$A$500,'TOTAL FEED'!$J338,'30'!$P$3:$P$1000)</f>
        <v>0</v>
      </c>
      <c r="AP338" s="205">
        <f>SUMIF('31'!$A$3:$A$500,'TOTAL FEED'!$J338,'31'!$P$3:$P$1000)</f>
        <v>0</v>
      </c>
      <c r="AQ338" s="50">
        <f t="shared" si="104"/>
        <v>0</v>
      </c>
      <c r="AS338">
        <v>8</v>
      </c>
      <c r="AT338">
        <f>SUMIF('PHAN LOAI'!$Q$5:$Q$410,K338,'PHAN LOAI'!$D$5:$D$410)</f>
        <v>0</v>
      </c>
      <c r="AU338">
        <f>SUMIF('SAN LUONG'!$AL$4:$AL$311,K338,'SAN LUONG'!$AJ$4:$AJ$311)</f>
        <v>0</v>
      </c>
      <c r="AV338">
        <f t="shared" si="100"/>
        <v>0</v>
      </c>
      <c r="AW338">
        <f>IF(COUNTIF('PHAN LOAI'!C:C, E338) &gt; 0, 1, 0)</f>
        <v>1</v>
      </c>
      <c r="AX338">
        <f>IF(COUNTIF('SAN LUONG'!D:D, E338) &gt; 0, 1, 0)</f>
        <v>1</v>
      </c>
    </row>
    <row r="339" spans="2:50" ht="15.75" x14ac:dyDescent="0.25">
      <c r="B339" s="5"/>
      <c r="C339" s="33" t="s">
        <v>445</v>
      </c>
      <c r="D339" s="33" t="s">
        <v>445</v>
      </c>
      <c r="E339" s="73">
        <v>31210846</v>
      </c>
      <c r="F339" s="27">
        <v>2.5</v>
      </c>
      <c r="G339" s="34">
        <v>25</v>
      </c>
      <c r="H339" s="24" t="s">
        <v>168</v>
      </c>
      <c r="I339" s="9" t="s">
        <v>446</v>
      </c>
      <c r="J339" s="15" t="str">
        <f t="shared" si="101"/>
        <v>550SFS4625</v>
      </c>
      <c r="K339" s="15" t="str">
        <f t="shared" si="102"/>
        <v>550SFS4631210846</v>
      </c>
      <c r="L339" s="205">
        <f>SUMIF('1'!$A$3:$A$500,'TOTAL FEED'!$J339,'1'!$P$3:$P$1000)</f>
        <v>0</v>
      </c>
      <c r="M339" s="205">
        <f>SUMIF('2'!$A$3:$A$500,'TOTAL FEED'!$J339,'2'!$P$3:$P$1000)</f>
        <v>0</v>
      </c>
      <c r="N339" s="258">
        <f>SUMIF('3'!$A$3:$A$500,'TOTAL FEED'!$J339,'3'!$P$3:$P$1000)</f>
        <v>0</v>
      </c>
      <c r="O339" s="205">
        <f>SUMIF('4'!$A$3:$A$500,'TOTAL FEED'!$J339,'4'!$P$3:$P$1000)</f>
        <v>0</v>
      </c>
      <c r="P339" s="205">
        <f>SUMIF('5'!$A$3:$A$500,'TOTAL FEED'!$J339,'5'!$P$3:$P$1000)</f>
        <v>0</v>
      </c>
      <c r="Q339" s="205">
        <f>SUMIF('6'!$A$3:$A$500,'TOTAL FEED'!$J339,'6'!$P$3:$P$1000)</f>
        <v>0</v>
      </c>
      <c r="R339" s="205">
        <f>SUMIF('7'!$A$3:$A$500,'TOTAL FEED'!$J339,'7'!$P$3:$P$1000)</f>
        <v>0</v>
      </c>
      <c r="S339" s="205">
        <f>SUMIF('8'!$A$3:$A$500,'TOTAL FEED'!$J339,'8'!$P$3:$P$1000)</f>
        <v>0</v>
      </c>
      <c r="T339" s="205">
        <f>SUMIF('9'!$A$3:$A$500,'TOTAL FEED'!$J339,'9'!$P$3:$P$1000)</f>
        <v>0</v>
      </c>
      <c r="U339" s="205">
        <f>SUMIF('10'!$A$3:$A$500,'TOTAL FEED'!$J339,'10'!$P$3:$P$1000)</f>
        <v>0</v>
      </c>
      <c r="V339" s="205">
        <f>SUMIF('11'!$A$3:$A$500,'TOTAL FEED'!$J339,'11'!$P$3:$P$1000)</f>
        <v>0</v>
      </c>
      <c r="W339" s="205">
        <f>SUMIF('12'!$A$3:$A$500,'TOTAL FEED'!$J339,'12'!$P$3:$P$1000)</f>
        <v>0</v>
      </c>
      <c r="X339" s="205">
        <f>SUMIF('13'!$A$3:$A$500,'TOTAL FEED'!$J339,'13'!$P$3:$P$1000)</f>
        <v>0</v>
      </c>
      <c r="Y339" s="272">
        <f>SUMIF('14'!$A$3:$A$500,'TOTAL FEED'!$J339,'14'!$P$3:$P$1000)</f>
        <v>0</v>
      </c>
      <c r="Z339" s="205">
        <f>SUMIF('15'!$A$3:$A$500,'TOTAL FEED'!$J339,'15'!$P$3:$P$1000)</f>
        <v>0</v>
      </c>
      <c r="AA339" s="205">
        <f>SUMIF('16'!$A$3:$A$500,'TOTAL FEED'!$J339,'16'!$P$3:$P$1000)</f>
        <v>0</v>
      </c>
      <c r="AB339" s="205">
        <f>SUMIF('17'!$A$3:$A$500,'TOTAL FEED'!$J339,'17'!$P$3:$P$1000)</f>
        <v>0</v>
      </c>
      <c r="AC339" s="205">
        <f>SUMIF('18'!$A$3:$A$500,'TOTAL FEED'!$J339,'18'!$P$3:$P$1000)</f>
        <v>0</v>
      </c>
      <c r="AD339" s="205">
        <f>SUMIF('19'!$A$3:$A$500,'TOTAL FEED'!$J339,'19'!$P$3:$P$1000)</f>
        <v>0</v>
      </c>
      <c r="AE339" s="205">
        <f>SUMIF('20'!$A$3:$A$500,'TOTAL FEED'!$J339,'20'!$P$3:$P$1000)</f>
        <v>0</v>
      </c>
      <c r="AF339" s="205">
        <f>SUMIF('21'!$A$3:$A$500,'TOTAL FEED'!$J339,'21'!$P$3:$P$1000)</f>
        <v>0</v>
      </c>
      <c r="AG339" s="205">
        <f>SUMIF('22'!$A$3:$A$500,'TOTAL FEED'!$J339,'22'!$P$3:$P$1000)</f>
        <v>0</v>
      </c>
      <c r="AH339" s="205">
        <f>SUMIF('23'!$A$3:$A$500,'TOTAL FEED'!$J339,'23'!$P$3:$P$1000)</f>
        <v>0</v>
      </c>
      <c r="AI339" s="205">
        <f>SUMIF('24'!$A$3:$A$500,'TOTAL FEED'!$J339,'24'!$P$3:$P$1000)</f>
        <v>0</v>
      </c>
      <c r="AJ339" s="205">
        <f>SUMIF('25'!$A$3:$A$500,'TOTAL FEED'!$J339,'25'!$P$3:$P$1000)</f>
        <v>0</v>
      </c>
      <c r="AK339" s="205">
        <f>SUMIF('26'!$A$3:$A$500,'TOTAL FEED'!$J339,'26'!$P$3:$P$1000)</f>
        <v>0</v>
      </c>
      <c r="AL339" s="205">
        <f>SUMIF('27'!$A$3:$A$500,'TOTAL FEED'!$J339,'27'!$P$3:$P$1000)</f>
        <v>0</v>
      </c>
      <c r="AM339" s="205">
        <f>SUMIF('28'!$A$3:$A$500,'TOTAL FEED'!$J339,'28'!$P$3:$P$1000)</f>
        <v>0</v>
      </c>
      <c r="AN339" s="205">
        <f>SUMIF('29'!$A$3:$A$500,'TOTAL FEED'!$J339,'29'!$P$3:$P$1000)</f>
        <v>0</v>
      </c>
      <c r="AO339" s="205">
        <f>SUMIF('30'!$A$3:$A$500,'TOTAL FEED'!$J339,'30'!$P$3:$P$1000)</f>
        <v>0</v>
      </c>
      <c r="AP339" s="205">
        <f>SUMIF('31'!$A$3:$A$500,'TOTAL FEED'!$J339,'31'!$P$3:$P$1000)</f>
        <v>0</v>
      </c>
      <c r="AQ339" s="50">
        <f t="shared" si="104"/>
        <v>0</v>
      </c>
      <c r="AS339">
        <v>8</v>
      </c>
      <c r="AT339">
        <f>SUMIF('PHAN LOAI'!$Q$5:$Q$410,K339,'PHAN LOAI'!$D$5:$D$410)</f>
        <v>0</v>
      </c>
      <c r="AU339">
        <f>SUMIF('SAN LUONG'!$AL$4:$AL$311,K339,'SAN LUONG'!$AJ$4:$AJ$311)</f>
        <v>0</v>
      </c>
      <c r="AV339">
        <f t="shared" si="100"/>
        <v>0</v>
      </c>
      <c r="AW339">
        <f>IF(COUNTIF('PHAN LOAI'!C:C, E339) &gt; 0, 1, 0)</f>
        <v>1</v>
      </c>
      <c r="AX339">
        <f>IF(COUNTIF('SAN LUONG'!D:D, E339) &gt; 0, 1, 0)</f>
        <v>1</v>
      </c>
    </row>
    <row r="340" spans="2:50" ht="15.75" x14ac:dyDescent="0.25">
      <c r="B340" s="5"/>
      <c r="C340" s="33" t="s">
        <v>447</v>
      </c>
      <c r="D340" s="33" t="s">
        <v>447</v>
      </c>
      <c r="E340" s="73">
        <v>31210887</v>
      </c>
      <c r="F340" s="27">
        <v>2.5</v>
      </c>
      <c r="G340" s="34">
        <v>25</v>
      </c>
      <c r="H340" s="24" t="s">
        <v>168</v>
      </c>
      <c r="I340" s="9" t="s">
        <v>448</v>
      </c>
      <c r="J340" s="15" t="str">
        <f t="shared" si="101"/>
        <v>550SFS8725</v>
      </c>
      <c r="K340" s="15" t="str">
        <f t="shared" si="102"/>
        <v>550SFS8731210887</v>
      </c>
      <c r="L340" s="205">
        <f>SUMIF('1'!$A$3:$A$500,'TOTAL FEED'!$J340,'1'!$P$3:$P$1000)</f>
        <v>0</v>
      </c>
      <c r="M340" s="205">
        <f>SUMIF('2'!$A$3:$A$500,'TOTAL FEED'!$J340,'2'!$P$3:$P$1000)</f>
        <v>0</v>
      </c>
      <c r="N340" s="258">
        <f>SUMIF('3'!$A$3:$A$500,'TOTAL FEED'!$J340,'3'!$P$3:$P$1000)</f>
        <v>0</v>
      </c>
      <c r="O340" s="205">
        <f>SUMIF('4'!$A$3:$A$500,'TOTAL FEED'!$J340,'4'!$P$3:$P$1000)</f>
        <v>0</v>
      </c>
      <c r="P340" s="205">
        <f>SUMIF('5'!$A$3:$A$500,'TOTAL FEED'!$J340,'5'!$P$3:$P$1000)</f>
        <v>0</v>
      </c>
      <c r="Q340" s="205">
        <f>SUMIF('6'!$A$3:$A$500,'TOTAL FEED'!$J340,'6'!$P$3:$P$1000)</f>
        <v>0</v>
      </c>
      <c r="R340" s="205">
        <f>SUMIF('7'!$A$3:$A$500,'TOTAL FEED'!$J340,'7'!$P$3:$P$1000)</f>
        <v>0</v>
      </c>
      <c r="S340" s="205">
        <f>SUMIF('8'!$A$3:$A$500,'TOTAL FEED'!$J340,'8'!$P$3:$P$1000)</f>
        <v>0</v>
      </c>
      <c r="T340" s="205">
        <f>SUMIF('9'!$A$3:$A$500,'TOTAL FEED'!$J340,'9'!$P$3:$P$1000)</f>
        <v>0</v>
      </c>
      <c r="U340" s="205">
        <f>SUMIF('10'!$A$3:$A$500,'TOTAL FEED'!$J340,'10'!$P$3:$P$1000)</f>
        <v>0</v>
      </c>
      <c r="V340" s="205">
        <f>SUMIF('11'!$A$3:$A$500,'TOTAL FEED'!$J340,'11'!$P$3:$P$1000)</f>
        <v>0</v>
      </c>
      <c r="W340" s="205">
        <f>SUMIF('12'!$A$3:$A$500,'TOTAL FEED'!$J340,'12'!$P$3:$P$1000)</f>
        <v>0</v>
      </c>
      <c r="X340" s="205">
        <f>SUMIF('13'!$A$3:$A$500,'TOTAL FEED'!$J340,'13'!$P$3:$P$1000)</f>
        <v>0</v>
      </c>
      <c r="Y340" s="272">
        <f>SUMIF('14'!$A$3:$A$500,'TOTAL FEED'!$J340,'14'!$P$3:$P$1000)</f>
        <v>0</v>
      </c>
      <c r="Z340" s="205">
        <f>SUMIF('15'!$A$3:$A$500,'TOTAL FEED'!$J340,'15'!$P$3:$P$1000)</f>
        <v>0</v>
      </c>
      <c r="AA340" s="205">
        <f>SUMIF('16'!$A$3:$A$500,'TOTAL FEED'!$J340,'16'!$P$3:$P$1000)</f>
        <v>0</v>
      </c>
      <c r="AB340" s="205">
        <f>SUMIF('17'!$A$3:$A$500,'TOTAL FEED'!$J340,'17'!$P$3:$P$1000)</f>
        <v>0</v>
      </c>
      <c r="AC340" s="205">
        <f>SUMIF('18'!$A$3:$A$500,'TOTAL FEED'!$J340,'18'!$P$3:$P$1000)</f>
        <v>0</v>
      </c>
      <c r="AD340" s="205">
        <f>SUMIF('19'!$A$3:$A$500,'TOTAL FEED'!$J340,'19'!$P$3:$P$1000)</f>
        <v>0</v>
      </c>
      <c r="AE340" s="205">
        <f>SUMIF('20'!$A$3:$A$500,'TOTAL FEED'!$J340,'20'!$P$3:$P$1000)</f>
        <v>0</v>
      </c>
      <c r="AF340" s="205">
        <f>SUMIF('21'!$A$3:$A$500,'TOTAL FEED'!$J340,'21'!$P$3:$P$1000)</f>
        <v>0</v>
      </c>
      <c r="AG340" s="205">
        <f>SUMIF('22'!$A$3:$A$500,'TOTAL FEED'!$J340,'22'!$P$3:$P$1000)</f>
        <v>0</v>
      </c>
      <c r="AH340" s="205">
        <f>SUMIF('23'!$A$3:$A$500,'TOTAL FEED'!$J340,'23'!$P$3:$P$1000)</f>
        <v>0</v>
      </c>
      <c r="AI340" s="205">
        <f>SUMIF('24'!$A$3:$A$500,'TOTAL FEED'!$J340,'24'!$P$3:$P$1000)</f>
        <v>0</v>
      </c>
      <c r="AJ340" s="205">
        <f>SUMIF('25'!$A$3:$A$500,'TOTAL FEED'!$J340,'25'!$P$3:$P$1000)</f>
        <v>0</v>
      </c>
      <c r="AK340" s="205">
        <f>SUMIF('26'!$A$3:$A$500,'TOTAL FEED'!$J340,'26'!$P$3:$P$1000)</f>
        <v>0</v>
      </c>
      <c r="AL340" s="205">
        <f>SUMIF('27'!$A$3:$A$500,'TOTAL FEED'!$J340,'27'!$P$3:$P$1000)</f>
        <v>0</v>
      </c>
      <c r="AM340" s="205">
        <f>SUMIF('28'!$A$3:$A$500,'TOTAL FEED'!$J340,'28'!$P$3:$P$1000)</f>
        <v>0</v>
      </c>
      <c r="AN340" s="205">
        <f>SUMIF('29'!$A$3:$A$500,'TOTAL FEED'!$J340,'29'!$P$3:$P$1000)</f>
        <v>0</v>
      </c>
      <c r="AO340" s="205">
        <f>SUMIF('30'!$A$3:$A$500,'TOTAL FEED'!$J340,'30'!$P$3:$P$1000)</f>
        <v>0</v>
      </c>
      <c r="AP340" s="205">
        <f>SUMIF('31'!$A$3:$A$500,'TOTAL FEED'!$J340,'31'!$P$3:$P$1000)</f>
        <v>0</v>
      </c>
      <c r="AQ340" s="50">
        <f t="shared" si="104"/>
        <v>0</v>
      </c>
      <c r="AS340">
        <v>8</v>
      </c>
      <c r="AT340">
        <f>SUMIF('PHAN LOAI'!$Q$5:$Q$410,K340,'PHAN LOAI'!$D$5:$D$410)</f>
        <v>0</v>
      </c>
      <c r="AU340">
        <f>SUMIF('SAN LUONG'!$AL$4:$AL$311,K340,'SAN LUONG'!$AJ$4:$AJ$311)</f>
        <v>0</v>
      </c>
      <c r="AV340">
        <f t="shared" si="100"/>
        <v>0</v>
      </c>
      <c r="AW340">
        <f>IF(COUNTIF('PHAN LOAI'!C:C, E340) &gt; 0, 1, 0)</f>
        <v>1</v>
      </c>
      <c r="AX340">
        <f>IF(COUNTIF('SAN LUONG'!D:D, E340) &gt; 0, 1, 0)</f>
        <v>1</v>
      </c>
    </row>
    <row r="341" spans="2:50" ht="15.75" x14ac:dyDescent="0.25">
      <c r="B341" s="5"/>
      <c r="C341" s="33" t="s">
        <v>449</v>
      </c>
      <c r="D341" s="33" t="s">
        <v>449</v>
      </c>
      <c r="E341" s="73">
        <v>31210888</v>
      </c>
      <c r="F341" s="27">
        <v>2.5</v>
      </c>
      <c r="G341" s="34">
        <v>25</v>
      </c>
      <c r="H341" t="s">
        <v>168</v>
      </c>
      <c r="I341" t="s">
        <v>450</v>
      </c>
      <c r="J341" s="15" t="str">
        <f t="shared" si="101"/>
        <v>550SFS8825</v>
      </c>
      <c r="K341" s="15" t="str">
        <f t="shared" si="102"/>
        <v>550SFS8831210888</v>
      </c>
      <c r="L341" s="205">
        <f>SUMIF('1'!$A$3:$A$500,'TOTAL FEED'!$J341,'1'!$P$3:$P$1000)</f>
        <v>0</v>
      </c>
      <c r="M341" s="205">
        <f>SUMIF('2'!$A$3:$A$500,'TOTAL FEED'!$J341,'2'!$P$3:$P$1000)</f>
        <v>0</v>
      </c>
      <c r="N341" s="258">
        <f>SUMIF('3'!$A$3:$A$500,'TOTAL FEED'!$J341,'3'!$P$3:$P$1000)</f>
        <v>0</v>
      </c>
      <c r="O341" s="205">
        <f>SUMIF('4'!$A$3:$A$500,'TOTAL FEED'!$J341,'4'!$P$3:$P$1000)</f>
        <v>0</v>
      </c>
      <c r="P341" s="205">
        <f>SUMIF('5'!$A$3:$A$500,'TOTAL FEED'!$J341,'5'!$P$3:$P$1000)</f>
        <v>0</v>
      </c>
      <c r="Q341" s="205">
        <f>SUMIF('6'!$A$3:$A$500,'TOTAL FEED'!$J341,'6'!$P$3:$P$1000)</f>
        <v>0</v>
      </c>
      <c r="R341" s="205">
        <f>SUMIF('7'!$A$3:$A$500,'TOTAL FEED'!$J341,'7'!$P$3:$P$1000)</f>
        <v>0</v>
      </c>
      <c r="S341" s="205">
        <f>SUMIF('8'!$A$3:$A$500,'TOTAL FEED'!$J341,'8'!$P$3:$P$1000)</f>
        <v>0</v>
      </c>
      <c r="T341" s="205">
        <f>SUMIF('9'!$A$3:$A$500,'TOTAL FEED'!$J341,'9'!$P$3:$P$1000)</f>
        <v>0</v>
      </c>
      <c r="U341" s="205">
        <f>SUMIF('10'!$A$3:$A$500,'TOTAL FEED'!$J341,'10'!$P$3:$P$1000)</f>
        <v>0</v>
      </c>
      <c r="V341" s="205">
        <f>SUMIF('11'!$A$3:$A$500,'TOTAL FEED'!$J341,'11'!$P$3:$P$1000)</f>
        <v>0</v>
      </c>
      <c r="W341" s="205">
        <f>SUMIF('12'!$A$3:$A$500,'TOTAL FEED'!$J341,'12'!$P$3:$P$1000)</f>
        <v>0</v>
      </c>
      <c r="X341" s="205">
        <f>SUMIF('13'!$A$3:$A$500,'TOTAL FEED'!$J341,'13'!$P$3:$P$1000)</f>
        <v>0</v>
      </c>
      <c r="Y341" s="272">
        <f>SUMIF('14'!$A$3:$A$500,'TOTAL FEED'!$J341,'14'!$P$3:$P$1000)</f>
        <v>0</v>
      </c>
      <c r="Z341" s="205">
        <f>SUMIF('15'!$A$3:$A$500,'TOTAL FEED'!$J341,'15'!$P$3:$P$1000)</f>
        <v>0</v>
      </c>
      <c r="AA341" s="205">
        <f>SUMIF('16'!$A$3:$A$500,'TOTAL FEED'!$J341,'16'!$P$3:$P$1000)</f>
        <v>0</v>
      </c>
      <c r="AB341" s="205">
        <f>SUMIF('17'!$A$3:$A$500,'TOTAL FEED'!$J341,'17'!$P$3:$P$1000)</f>
        <v>0</v>
      </c>
      <c r="AC341" s="205">
        <f>SUMIF('18'!$A$3:$A$500,'TOTAL FEED'!$J341,'18'!$P$3:$P$1000)</f>
        <v>0</v>
      </c>
      <c r="AD341" s="205">
        <f>SUMIF('19'!$A$3:$A$500,'TOTAL FEED'!$J341,'19'!$P$3:$P$1000)</f>
        <v>0</v>
      </c>
      <c r="AE341" s="205">
        <f>SUMIF('20'!$A$3:$A$500,'TOTAL FEED'!$J341,'20'!$P$3:$P$1000)</f>
        <v>0</v>
      </c>
      <c r="AF341" s="205">
        <f>SUMIF('21'!$A$3:$A$500,'TOTAL FEED'!$J341,'21'!$P$3:$P$1000)</f>
        <v>0</v>
      </c>
      <c r="AG341" s="205">
        <f>SUMIF('22'!$A$3:$A$500,'TOTAL FEED'!$J341,'22'!$P$3:$P$1000)</f>
        <v>0</v>
      </c>
      <c r="AH341" s="205">
        <f>SUMIF('23'!$A$3:$A$500,'TOTAL FEED'!$J341,'23'!$P$3:$P$1000)</f>
        <v>0</v>
      </c>
      <c r="AI341" s="205">
        <f>SUMIF('24'!$A$3:$A$500,'TOTAL FEED'!$J341,'24'!$P$3:$P$1000)</f>
        <v>0</v>
      </c>
      <c r="AJ341" s="205">
        <f>SUMIF('25'!$A$3:$A$500,'TOTAL FEED'!$J341,'25'!$P$3:$P$1000)</f>
        <v>0</v>
      </c>
      <c r="AK341" s="205">
        <f>SUMIF('26'!$A$3:$A$500,'TOTAL FEED'!$J341,'26'!$P$3:$P$1000)</f>
        <v>0</v>
      </c>
      <c r="AL341" s="205">
        <f>SUMIF('27'!$A$3:$A$500,'TOTAL FEED'!$J341,'27'!$P$3:$P$1000)</f>
        <v>0</v>
      </c>
      <c r="AM341" s="205">
        <f>SUMIF('28'!$A$3:$A$500,'TOTAL FEED'!$J341,'28'!$P$3:$P$1000)</f>
        <v>0</v>
      </c>
      <c r="AN341" s="205">
        <f>SUMIF('29'!$A$3:$A$500,'TOTAL FEED'!$J341,'29'!$P$3:$P$1000)</f>
        <v>0</v>
      </c>
      <c r="AO341" s="205">
        <f>SUMIF('30'!$A$3:$A$500,'TOTAL FEED'!$J341,'30'!$P$3:$P$1000)</f>
        <v>0</v>
      </c>
      <c r="AP341" s="205">
        <f>SUMIF('31'!$A$3:$A$500,'TOTAL FEED'!$J341,'31'!$P$3:$P$1000)</f>
        <v>0</v>
      </c>
      <c r="AQ341" s="50">
        <f t="shared" si="104"/>
        <v>0</v>
      </c>
      <c r="AS341">
        <v>8</v>
      </c>
      <c r="AT341">
        <f>SUMIF('PHAN LOAI'!$Q$5:$Q$410,K341,'PHAN LOAI'!$D$5:$D$410)</f>
        <v>0</v>
      </c>
      <c r="AU341">
        <f>SUMIF('SAN LUONG'!$AL$4:$AL$311,K341,'SAN LUONG'!$AJ$4:$AJ$311)</f>
        <v>0</v>
      </c>
      <c r="AV341">
        <f t="shared" si="100"/>
        <v>0</v>
      </c>
      <c r="AW341">
        <f>IF(COUNTIF('PHAN LOAI'!C:C, E341) &gt; 0, 1, 0)</f>
        <v>1</v>
      </c>
      <c r="AX341">
        <f>IF(COUNTIF('SAN LUONG'!D:D, E341) &gt; 0, 1, 0)</f>
        <v>1</v>
      </c>
    </row>
    <row r="342" spans="2:50" ht="15.75" x14ac:dyDescent="0.25">
      <c r="B342" s="5"/>
      <c r="C342" s="33" t="s">
        <v>449</v>
      </c>
      <c r="D342" s="33" t="s">
        <v>449</v>
      </c>
      <c r="E342" s="73">
        <v>31210888</v>
      </c>
      <c r="F342" s="27">
        <v>2.5</v>
      </c>
      <c r="G342">
        <v>50</v>
      </c>
      <c r="H342" t="s">
        <v>168</v>
      </c>
      <c r="I342" t="s">
        <v>450</v>
      </c>
      <c r="J342" s="15" t="str">
        <f t="shared" si="101"/>
        <v>550SFS8850</v>
      </c>
      <c r="K342" s="15" t="str">
        <f t="shared" si="102"/>
        <v>550SFS8831210888</v>
      </c>
      <c r="L342" s="205">
        <f>SUMIF('1'!$A$3:$A$500,'TOTAL FEED'!$J342,'1'!$P$3:$P$1000)</f>
        <v>0</v>
      </c>
      <c r="M342" s="205">
        <f>SUMIF('2'!$A$3:$A$500,'TOTAL FEED'!$J342,'2'!$P$3:$P$1000)</f>
        <v>0</v>
      </c>
      <c r="N342" s="258">
        <f>SUMIF('3'!$A$3:$A$500,'TOTAL FEED'!$J342,'3'!$P$3:$P$1000)</f>
        <v>0</v>
      </c>
      <c r="O342" s="205">
        <f>SUMIF('4'!$A$3:$A$500,'TOTAL FEED'!$J342,'4'!$P$3:$P$1000)</f>
        <v>0</v>
      </c>
      <c r="P342" s="205">
        <f>SUMIF('5'!$A$3:$A$500,'TOTAL FEED'!$J342,'5'!$P$3:$P$1000)</f>
        <v>0</v>
      </c>
      <c r="Q342" s="205">
        <f>SUMIF('6'!$A$3:$A$500,'TOTAL FEED'!$J342,'6'!$P$3:$P$1000)</f>
        <v>0</v>
      </c>
      <c r="R342" s="205">
        <f>SUMIF('7'!$A$3:$A$500,'TOTAL FEED'!$J342,'7'!$P$3:$P$1000)</f>
        <v>0</v>
      </c>
      <c r="S342" s="205">
        <f>SUMIF('8'!$A$3:$A$500,'TOTAL FEED'!$J342,'8'!$P$3:$P$1000)</f>
        <v>0</v>
      </c>
      <c r="T342" s="205">
        <f>SUMIF('9'!$A$3:$A$500,'TOTAL FEED'!$J342,'9'!$P$3:$P$1000)</f>
        <v>0</v>
      </c>
      <c r="U342" s="205">
        <f>SUMIF('10'!$A$3:$A$500,'TOTAL FEED'!$J342,'10'!$P$3:$P$1000)</f>
        <v>0</v>
      </c>
      <c r="V342" s="205">
        <f>SUMIF('11'!$A$3:$A$500,'TOTAL FEED'!$J342,'11'!$P$3:$P$1000)</f>
        <v>0</v>
      </c>
      <c r="W342" s="205">
        <f>SUMIF('12'!$A$3:$A$500,'TOTAL FEED'!$J342,'12'!$P$3:$P$1000)</f>
        <v>0</v>
      </c>
      <c r="X342" s="205">
        <f>SUMIF('13'!$A$3:$A$500,'TOTAL FEED'!$J342,'13'!$P$3:$P$1000)</f>
        <v>0</v>
      </c>
      <c r="Y342" s="272">
        <f>SUMIF('14'!$A$3:$A$500,'TOTAL FEED'!$J342,'14'!$P$3:$P$1000)</f>
        <v>0</v>
      </c>
      <c r="Z342" s="205">
        <f>SUMIF('15'!$A$3:$A$500,'TOTAL FEED'!$J342,'15'!$P$3:$P$1000)</f>
        <v>0</v>
      </c>
      <c r="AA342" s="205">
        <f>SUMIF('16'!$A$3:$A$500,'TOTAL FEED'!$J342,'16'!$P$3:$P$1000)</f>
        <v>0</v>
      </c>
      <c r="AB342" s="205">
        <f>SUMIF('17'!$A$3:$A$500,'TOTAL FEED'!$J342,'17'!$P$3:$P$1000)</f>
        <v>0</v>
      </c>
      <c r="AC342" s="205">
        <f>SUMIF('18'!$A$3:$A$500,'TOTAL FEED'!$J342,'18'!$P$3:$P$1000)</f>
        <v>0</v>
      </c>
      <c r="AD342" s="205">
        <f>SUMIF('19'!$A$3:$A$500,'TOTAL FEED'!$J342,'19'!$P$3:$P$1000)</f>
        <v>0</v>
      </c>
      <c r="AE342" s="205">
        <f>SUMIF('20'!$A$3:$A$500,'TOTAL FEED'!$J342,'20'!$P$3:$P$1000)</f>
        <v>0</v>
      </c>
      <c r="AF342" s="205">
        <f>SUMIF('21'!$A$3:$A$500,'TOTAL FEED'!$J342,'21'!$P$3:$P$1000)</f>
        <v>0</v>
      </c>
      <c r="AG342" s="205">
        <f>SUMIF('22'!$A$3:$A$500,'TOTAL FEED'!$J342,'22'!$P$3:$P$1000)</f>
        <v>0</v>
      </c>
      <c r="AH342" s="205">
        <f>SUMIF('23'!$A$3:$A$500,'TOTAL FEED'!$J342,'23'!$P$3:$P$1000)</f>
        <v>0</v>
      </c>
      <c r="AI342" s="205">
        <f>SUMIF('24'!$A$3:$A$500,'TOTAL FEED'!$J342,'24'!$P$3:$P$1000)</f>
        <v>0</v>
      </c>
      <c r="AJ342" s="205">
        <f>SUMIF('25'!$A$3:$A$500,'TOTAL FEED'!$J342,'25'!$P$3:$P$1000)</f>
        <v>0</v>
      </c>
      <c r="AK342" s="205">
        <f>SUMIF('26'!$A$3:$A$500,'TOTAL FEED'!$J342,'26'!$P$3:$P$1000)</f>
        <v>0</v>
      </c>
      <c r="AL342" s="205">
        <f>SUMIF('27'!$A$3:$A$500,'TOTAL FEED'!$J342,'27'!$P$3:$P$1000)</f>
        <v>0</v>
      </c>
      <c r="AM342" s="205">
        <f>SUMIF('28'!$A$3:$A$500,'TOTAL FEED'!$J342,'28'!$P$3:$P$1000)</f>
        <v>0</v>
      </c>
      <c r="AN342" s="205">
        <f>SUMIF('29'!$A$3:$A$500,'TOTAL FEED'!$J342,'29'!$P$3:$P$1000)</f>
        <v>0</v>
      </c>
      <c r="AO342" s="205">
        <f>SUMIF('30'!$A$3:$A$500,'TOTAL FEED'!$J342,'30'!$P$3:$P$1000)</f>
        <v>0</v>
      </c>
      <c r="AP342" s="205">
        <f>SUMIF('31'!$A$3:$A$500,'TOTAL FEED'!$J342,'31'!$P$3:$P$1000)</f>
        <v>0</v>
      </c>
      <c r="AQ342" s="50">
        <f t="shared" si="104"/>
        <v>0</v>
      </c>
      <c r="AS342">
        <v>8</v>
      </c>
      <c r="AT342">
        <f>SUMIF('PHAN LOAI'!$Q$5:$Q$410,K342,'PHAN LOAI'!$D$5:$D$410)</f>
        <v>0</v>
      </c>
      <c r="AU342">
        <f>SUMIF('SAN LUONG'!$AL$4:$AL$311,K342,'SAN LUONG'!$AJ$4:$AJ$311)</f>
        <v>0</v>
      </c>
      <c r="AV342">
        <f t="shared" si="100"/>
        <v>0</v>
      </c>
      <c r="AW342">
        <f>IF(COUNTIF('PHAN LOAI'!C:C, E342) &gt; 0, 1, 0)</f>
        <v>1</v>
      </c>
      <c r="AX342">
        <f>IF(COUNTIF('SAN LUONG'!D:D, E342) &gt; 0, 1, 0)</f>
        <v>1</v>
      </c>
    </row>
    <row r="343" spans="2:50" ht="15.75" x14ac:dyDescent="0.25">
      <c r="B343" s="5">
        <v>4</v>
      </c>
      <c r="C343" s="33" t="s">
        <v>451</v>
      </c>
      <c r="D343" s="33" t="s">
        <v>451</v>
      </c>
      <c r="E343" s="73">
        <v>312501</v>
      </c>
      <c r="F343" s="27">
        <v>2.5</v>
      </c>
      <c r="G343" s="34">
        <v>25</v>
      </c>
      <c r="H343" s="24" t="s">
        <v>451</v>
      </c>
      <c r="I343" s="9"/>
      <c r="J343" s="15" t="str">
        <f t="shared" si="101"/>
        <v>550BSF25</v>
      </c>
      <c r="K343" s="15" t="str">
        <f t="shared" si="102"/>
        <v>550BSF312501</v>
      </c>
      <c r="L343" s="205">
        <f>SUMIF('1'!$A$3:$A$500,'TOTAL FEED'!$J343,'1'!$P$3:$P$1000)</f>
        <v>0</v>
      </c>
      <c r="M343" s="205">
        <f>SUMIF('2'!$A$3:$A$500,'TOTAL FEED'!$J343,'2'!$P$3:$P$1000)</f>
        <v>0</v>
      </c>
      <c r="N343" s="258">
        <f>SUMIF('3'!$A$3:$A$500,'TOTAL FEED'!$J343,'3'!$P$3:$P$1000)</f>
        <v>0</v>
      </c>
      <c r="O343" s="205">
        <f>SUMIF('4'!$A$3:$A$500,'TOTAL FEED'!$J343,'4'!$P$3:$P$1000)</f>
        <v>0</v>
      </c>
      <c r="P343" s="205">
        <f>SUMIF('5'!$A$3:$A$500,'TOTAL FEED'!$J343,'5'!$P$3:$P$1000)</f>
        <v>0</v>
      </c>
      <c r="Q343" s="205">
        <f>SUMIF('6'!$A$3:$A$500,'TOTAL FEED'!$J343,'6'!$P$3:$P$1000)</f>
        <v>0</v>
      </c>
      <c r="R343" s="205">
        <f>SUMIF('7'!$A$3:$A$500,'TOTAL FEED'!$J343,'7'!$P$3:$P$1000)</f>
        <v>0</v>
      </c>
      <c r="S343" s="205">
        <f>SUMIF('8'!$A$3:$A$500,'TOTAL FEED'!$J343,'8'!$P$3:$P$1000)</f>
        <v>0</v>
      </c>
      <c r="T343" s="205">
        <f>SUMIF('9'!$A$3:$A$500,'TOTAL FEED'!$J343,'9'!$P$3:$P$1000)</f>
        <v>0</v>
      </c>
      <c r="U343" s="205">
        <f>SUMIF('10'!$A$3:$A$500,'TOTAL FEED'!$J343,'10'!$P$3:$P$1000)</f>
        <v>0</v>
      </c>
      <c r="V343" s="205">
        <f>SUMIF('11'!$A$3:$A$500,'TOTAL FEED'!$J343,'11'!$P$3:$P$1000)</f>
        <v>0</v>
      </c>
      <c r="W343" s="205">
        <f>SUMIF('12'!$A$3:$A$500,'TOTAL FEED'!$J343,'12'!$P$3:$P$1000)</f>
        <v>0</v>
      </c>
      <c r="X343" s="205">
        <f>SUMIF('13'!$A$3:$A$500,'TOTAL FEED'!$J343,'13'!$P$3:$P$1000)</f>
        <v>0</v>
      </c>
      <c r="Y343" s="272">
        <f>SUMIF('14'!$A$3:$A$500,'TOTAL FEED'!$J343,'14'!$P$3:$P$1000)</f>
        <v>0</v>
      </c>
      <c r="Z343" s="205">
        <f>SUMIF('15'!$A$3:$A$500,'TOTAL FEED'!$J343,'15'!$P$3:$P$1000)</f>
        <v>0</v>
      </c>
      <c r="AA343" s="205">
        <f>SUMIF('16'!$A$3:$A$500,'TOTAL FEED'!$J343,'16'!$P$3:$P$1000)</f>
        <v>0</v>
      </c>
      <c r="AB343" s="205">
        <f>SUMIF('17'!$A$3:$A$500,'TOTAL FEED'!$J343,'17'!$P$3:$P$1000)</f>
        <v>0</v>
      </c>
      <c r="AC343" s="205">
        <f>SUMIF('18'!$A$3:$A$500,'TOTAL FEED'!$J343,'18'!$P$3:$P$1000)</f>
        <v>0</v>
      </c>
      <c r="AD343" s="205">
        <f>SUMIF('19'!$A$3:$A$500,'TOTAL FEED'!$J343,'19'!$P$3:$P$1000)</f>
        <v>0</v>
      </c>
      <c r="AE343" s="205">
        <f>SUMIF('20'!$A$3:$A$500,'TOTAL FEED'!$J343,'20'!$P$3:$P$1000)</f>
        <v>0</v>
      </c>
      <c r="AF343" s="205">
        <f>SUMIF('21'!$A$3:$A$500,'TOTAL FEED'!$J343,'21'!$P$3:$P$1000)</f>
        <v>0</v>
      </c>
      <c r="AG343" s="205">
        <f>SUMIF('22'!$A$3:$A$500,'TOTAL FEED'!$J343,'22'!$P$3:$P$1000)</f>
        <v>0</v>
      </c>
      <c r="AH343" s="205">
        <f>SUMIF('23'!$A$3:$A$500,'TOTAL FEED'!$J343,'23'!$P$3:$P$1000)</f>
        <v>0</v>
      </c>
      <c r="AI343" s="205">
        <f>SUMIF('24'!$A$3:$A$500,'TOTAL FEED'!$J343,'24'!$P$3:$P$1000)</f>
        <v>0</v>
      </c>
      <c r="AJ343" s="205">
        <f>SUMIF('25'!$A$3:$A$500,'TOTAL FEED'!$J343,'25'!$P$3:$P$1000)</f>
        <v>0</v>
      </c>
      <c r="AK343" s="205">
        <f>SUMIF('26'!$A$3:$A$500,'TOTAL FEED'!$J343,'26'!$P$3:$P$1000)</f>
        <v>0</v>
      </c>
      <c r="AL343" s="205">
        <f>SUMIF('27'!$A$3:$A$500,'TOTAL FEED'!$J343,'27'!$P$3:$P$1000)</f>
        <v>0</v>
      </c>
      <c r="AM343" s="205">
        <f>SUMIF('28'!$A$3:$A$500,'TOTAL FEED'!$J343,'28'!$P$3:$P$1000)</f>
        <v>0</v>
      </c>
      <c r="AN343" s="205">
        <f>SUMIF('29'!$A$3:$A$500,'TOTAL FEED'!$J343,'29'!$P$3:$P$1000)</f>
        <v>0</v>
      </c>
      <c r="AO343" s="205">
        <f>SUMIF('30'!$A$3:$A$500,'TOTAL FEED'!$J343,'30'!$P$3:$P$1000)</f>
        <v>0</v>
      </c>
      <c r="AP343" s="205">
        <f>SUMIF('31'!$A$3:$A$500,'TOTAL FEED'!$J343,'31'!$P$3:$P$1000)</f>
        <v>0</v>
      </c>
      <c r="AQ343" s="50">
        <f t="shared" si="104"/>
        <v>0</v>
      </c>
      <c r="AS343">
        <v>8</v>
      </c>
      <c r="AT343">
        <f>SUMIF('PHAN LOAI'!$Q$5:$Q$410,K343,'PHAN LOAI'!$D$5:$D$410)</f>
        <v>0</v>
      </c>
      <c r="AU343">
        <f>SUMIF('SAN LUONG'!$AL$4:$AL$311,K343,'SAN LUONG'!$AJ$4:$AJ$311)</f>
        <v>0</v>
      </c>
      <c r="AV343">
        <f t="shared" si="100"/>
        <v>0</v>
      </c>
      <c r="AW343">
        <f>IF(COUNTIF('PHAN LOAI'!C:C, E343) &gt; 0, 1, 0)</f>
        <v>1</v>
      </c>
      <c r="AX343">
        <f>IF(COUNTIF('SAN LUONG'!D:D, E343) &gt; 0, 1, 0)</f>
        <v>1</v>
      </c>
    </row>
    <row r="344" spans="2:50" ht="15.75" x14ac:dyDescent="0.25">
      <c r="B344" s="5">
        <v>5</v>
      </c>
      <c r="C344" s="6" t="s">
        <v>167</v>
      </c>
      <c r="D344" s="6" t="s">
        <v>167</v>
      </c>
      <c r="E344" s="74"/>
      <c r="F344" s="7" t="s">
        <v>13</v>
      </c>
      <c r="G344" s="8">
        <v>25</v>
      </c>
      <c r="H344" s="24" t="s">
        <v>167</v>
      </c>
      <c r="I344" s="9"/>
      <c r="J344" s="15" t="str">
        <f t="shared" si="101"/>
        <v>550P25</v>
      </c>
      <c r="K344" s="15" t="str">
        <f t="shared" si="102"/>
        <v>550P</v>
      </c>
      <c r="L344" s="205">
        <f>SUMIF('1'!$A$3:$A$500,'TOTAL FEED'!$J344,'1'!$P$3:$P$1000)</f>
        <v>0</v>
      </c>
      <c r="M344" s="205">
        <f>SUMIF('2'!$A$3:$A$500,'TOTAL FEED'!$J344,'2'!$P$3:$P$1000)</f>
        <v>0</v>
      </c>
      <c r="N344" s="258">
        <f>SUMIF('3'!$A$3:$A$500,'TOTAL FEED'!$J344,'3'!$P$3:$P$1000)</f>
        <v>0</v>
      </c>
      <c r="O344" s="205">
        <f>SUMIF('4'!$A$3:$A$500,'TOTAL FEED'!$J344,'4'!$P$3:$P$1000)</f>
        <v>0</v>
      </c>
      <c r="P344" s="205">
        <f>SUMIF('5'!$A$3:$A$500,'TOTAL FEED'!$J344,'5'!$P$3:$P$1000)</f>
        <v>0</v>
      </c>
      <c r="Q344" s="205">
        <f>SUMIF('6'!$A$3:$A$500,'TOTAL FEED'!$J344,'6'!$P$3:$P$1000)</f>
        <v>0</v>
      </c>
      <c r="R344" s="205">
        <f>SUMIF('7'!$A$3:$A$500,'TOTAL FEED'!$J344,'7'!$P$3:$P$1000)</f>
        <v>0</v>
      </c>
      <c r="S344" s="205">
        <f>SUMIF('8'!$A$3:$A$500,'TOTAL FEED'!$J344,'8'!$P$3:$P$1000)</f>
        <v>0</v>
      </c>
      <c r="T344" s="205">
        <f>SUMIF('9'!$A$3:$A$500,'TOTAL FEED'!$J344,'9'!$P$3:$P$1000)</f>
        <v>0</v>
      </c>
      <c r="U344" s="205">
        <f>SUMIF('10'!$A$3:$A$500,'TOTAL FEED'!$J344,'10'!$P$3:$P$1000)</f>
        <v>0</v>
      </c>
      <c r="V344" s="205">
        <f>SUMIF('11'!$A$3:$A$500,'TOTAL FEED'!$J344,'11'!$P$3:$P$1000)</f>
        <v>0</v>
      </c>
      <c r="W344" s="205">
        <f>SUMIF('12'!$A$3:$A$500,'TOTAL FEED'!$J344,'12'!$P$3:$P$1000)</f>
        <v>0</v>
      </c>
      <c r="X344" s="205">
        <f>SUMIF('13'!$A$3:$A$500,'TOTAL FEED'!$J344,'13'!$P$3:$P$1000)</f>
        <v>0</v>
      </c>
      <c r="Y344" s="272">
        <f>SUMIF('14'!$A$3:$A$500,'TOTAL FEED'!$J344,'14'!$P$3:$P$1000)</f>
        <v>0</v>
      </c>
      <c r="Z344" s="205">
        <f>SUMIF('15'!$A$3:$A$500,'TOTAL FEED'!$J344,'15'!$P$3:$P$1000)</f>
        <v>0</v>
      </c>
      <c r="AA344" s="205">
        <f>SUMIF('16'!$A$3:$A$500,'TOTAL FEED'!$J344,'16'!$P$3:$P$1000)</f>
        <v>0</v>
      </c>
      <c r="AB344" s="205">
        <f>SUMIF('17'!$A$3:$A$500,'TOTAL FEED'!$J344,'17'!$P$3:$P$1000)</f>
        <v>0</v>
      </c>
      <c r="AC344" s="205">
        <f>SUMIF('18'!$A$3:$A$500,'TOTAL FEED'!$J344,'18'!$P$3:$P$1000)</f>
        <v>0</v>
      </c>
      <c r="AD344" s="205">
        <f>SUMIF('19'!$A$3:$A$500,'TOTAL FEED'!$J344,'19'!$P$3:$P$1000)</f>
        <v>0</v>
      </c>
      <c r="AE344" s="205">
        <f>SUMIF('20'!$A$3:$A$500,'TOTAL FEED'!$J344,'20'!$P$3:$P$1000)</f>
        <v>0</v>
      </c>
      <c r="AF344" s="205">
        <f>SUMIF('21'!$A$3:$A$500,'TOTAL FEED'!$J344,'21'!$P$3:$P$1000)</f>
        <v>0</v>
      </c>
      <c r="AG344" s="205">
        <f>SUMIF('22'!$A$3:$A$500,'TOTAL FEED'!$J344,'22'!$P$3:$P$1000)</f>
        <v>0</v>
      </c>
      <c r="AH344" s="205">
        <f>SUMIF('23'!$A$3:$A$500,'TOTAL FEED'!$J344,'23'!$P$3:$P$1000)</f>
        <v>0</v>
      </c>
      <c r="AI344" s="205">
        <f>SUMIF('24'!$A$3:$A$500,'TOTAL FEED'!$J344,'24'!$P$3:$P$1000)</f>
        <v>0</v>
      </c>
      <c r="AJ344" s="205">
        <f>SUMIF('25'!$A$3:$A$500,'TOTAL FEED'!$J344,'25'!$P$3:$P$1000)</f>
        <v>0</v>
      </c>
      <c r="AK344" s="205">
        <f>SUMIF('26'!$A$3:$A$500,'TOTAL FEED'!$J344,'26'!$P$3:$P$1000)</f>
        <v>0</v>
      </c>
      <c r="AL344" s="205">
        <f>SUMIF('27'!$A$3:$A$500,'TOTAL FEED'!$J344,'27'!$P$3:$P$1000)</f>
        <v>0</v>
      </c>
      <c r="AM344" s="205">
        <f>SUMIF('28'!$A$3:$A$500,'TOTAL FEED'!$J344,'28'!$P$3:$P$1000)</f>
        <v>0</v>
      </c>
      <c r="AN344" s="205">
        <f>SUMIF('29'!$A$3:$A$500,'TOTAL FEED'!$J344,'29'!$P$3:$P$1000)</f>
        <v>0</v>
      </c>
      <c r="AO344" s="205">
        <f>SUMIF('30'!$A$3:$A$500,'TOTAL FEED'!$J344,'30'!$P$3:$P$1000)</f>
        <v>0</v>
      </c>
      <c r="AP344" s="205">
        <f>SUMIF('31'!$A$3:$A$500,'TOTAL FEED'!$J344,'31'!$P$3:$P$1000)</f>
        <v>0</v>
      </c>
      <c r="AQ344" s="50">
        <f t="shared" si="104"/>
        <v>0</v>
      </c>
      <c r="AS344">
        <v>8</v>
      </c>
      <c r="AT344">
        <f>SUMIF('PHAN LOAI'!$Q$5:$Q$410,K344,'PHAN LOAI'!$D$5:$D$410)</f>
        <v>0</v>
      </c>
      <c r="AU344">
        <f>SUMIF('SAN LUONG'!$AL$4:$AL$311,K344,'SAN LUONG'!$AJ$4:$AJ$311)</f>
        <v>0</v>
      </c>
      <c r="AV344">
        <f t="shared" si="100"/>
        <v>0</v>
      </c>
      <c r="AW344">
        <f>IF(COUNTIF('PHAN LOAI'!C:C, E344) &gt; 0, 1, 0)</f>
        <v>0</v>
      </c>
      <c r="AX344">
        <f>IF(COUNTIF('SAN LUONG'!D:D, E344) &gt; 0, 1, 0)</f>
        <v>1</v>
      </c>
    </row>
    <row r="345" spans="2:50" ht="15.75" x14ac:dyDescent="0.25">
      <c r="B345" s="5">
        <v>6</v>
      </c>
      <c r="C345" s="33" t="s">
        <v>652</v>
      </c>
      <c r="D345" s="33" t="s">
        <v>170</v>
      </c>
      <c r="E345" s="73">
        <v>31410831</v>
      </c>
      <c r="F345" s="27">
        <v>2.5</v>
      </c>
      <c r="G345" s="34">
        <v>50</v>
      </c>
      <c r="H345" s="24" t="s">
        <v>170</v>
      </c>
      <c r="I345" s="9" t="s">
        <v>481</v>
      </c>
      <c r="J345" s="15" t="str">
        <f t="shared" si="101"/>
        <v>551FS3150</v>
      </c>
      <c r="K345" s="15" t="str">
        <f t="shared" si="102"/>
        <v>551FS3131410831</v>
      </c>
      <c r="L345" s="205">
        <f>SUMIF('1'!$A$3:$A$500,'TOTAL FEED'!$J345,'1'!$P$3:$P$1000)</f>
        <v>0</v>
      </c>
      <c r="M345" s="205">
        <f>SUMIF('2'!$A$3:$A$500,'TOTAL FEED'!$J345,'2'!$P$3:$P$1000)</f>
        <v>0</v>
      </c>
      <c r="N345" s="258">
        <f>SUMIF('3'!$A$3:$A$500,'TOTAL FEED'!$J345,'3'!$P$3:$P$1000)</f>
        <v>47100</v>
      </c>
      <c r="O345" s="205">
        <f>SUMIF('4'!$A$3:$A$500,'TOTAL FEED'!$J345,'4'!$P$3:$P$1000)</f>
        <v>34200</v>
      </c>
      <c r="P345" s="205">
        <f>SUMIF('5'!$A$3:$A$500,'TOTAL FEED'!$J345,'5'!$P$3:$P$1000)</f>
        <v>0</v>
      </c>
      <c r="Q345" s="205">
        <f>SUMIF('6'!$A$3:$A$500,'TOTAL FEED'!$J345,'6'!$P$3:$P$1000)</f>
        <v>0</v>
      </c>
      <c r="R345" s="205">
        <f>SUMIF('7'!$A$3:$A$500,'TOTAL FEED'!$J345,'7'!$P$3:$P$1000)</f>
        <v>0</v>
      </c>
      <c r="S345" s="205">
        <f>SUMIF('8'!$A$3:$A$500,'TOTAL FEED'!$J345,'8'!$P$3:$P$1000)</f>
        <v>80400</v>
      </c>
      <c r="T345" s="205">
        <f>SUMIF('9'!$A$3:$A$500,'TOTAL FEED'!$J345,'9'!$P$3:$P$1000)</f>
        <v>0</v>
      </c>
      <c r="U345" s="205">
        <f>SUMIF('10'!$A$3:$A$500,'TOTAL FEED'!$J345,'10'!$P$3:$P$1000)</f>
        <v>0</v>
      </c>
      <c r="V345" s="205">
        <f>SUMIF('11'!$A$3:$A$500,'TOTAL FEED'!$J345,'11'!$P$3:$P$1000)</f>
        <v>0</v>
      </c>
      <c r="W345" s="205">
        <f>SUMIF('12'!$A$3:$A$500,'TOTAL FEED'!$J345,'12'!$P$3:$P$1000)</f>
        <v>0</v>
      </c>
      <c r="X345" s="205">
        <f>SUMIF('13'!$A$3:$A$500,'TOTAL FEED'!$J345,'13'!$P$3:$P$1000)</f>
        <v>0</v>
      </c>
      <c r="Y345" s="272">
        <f>SUMIF('14'!$A$3:$A$500,'TOTAL FEED'!$J345,'14'!$P$3:$P$1000)</f>
        <v>47500</v>
      </c>
      <c r="Z345" s="205">
        <f>SUMIF('15'!$A$3:$A$500,'TOTAL FEED'!$J345,'15'!$P$3:$P$1000)</f>
        <v>0</v>
      </c>
      <c r="AA345" s="205">
        <f>SUMIF('16'!$A$3:$A$500,'TOTAL FEED'!$J345,'16'!$P$3:$P$1000)</f>
        <v>0</v>
      </c>
      <c r="AB345" s="205">
        <f>SUMIF('17'!$A$3:$A$500,'TOTAL FEED'!$J345,'17'!$P$3:$P$1000)</f>
        <v>0</v>
      </c>
      <c r="AC345" s="205">
        <f>SUMIF('18'!$A$3:$A$500,'TOTAL FEED'!$J345,'18'!$P$3:$P$1000)</f>
        <v>0</v>
      </c>
      <c r="AD345" s="205">
        <f>SUMIF('19'!$A$3:$A$500,'TOTAL FEED'!$J345,'19'!$P$3:$P$1000)</f>
        <v>0</v>
      </c>
      <c r="AE345" s="205">
        <f>SUMIF('20'!$A$3:$A$500,'TOTAL FEED'!$J345,'20'!$P$3:$P$1000)</f>
        <v>0</v>
      </c>
      <c r="AF345" s="205">
        <f>SUMIF('21'!$A$3:$A$500,'TOTAL FEED'!$J345,'21'!$P$3:$P$1000)</f>
        <v>0</v>
      </c>
      <c r="AG345" s="205">
        <f>SUMIF('22'!$A$3:$A$500,'TOTAL FEED'!$J345,'22'!$P$3:$P$1000)</f>
        <v>0</v>
      </c>
      <c r="AH345" s="205">
        <f>SUMIF('23'!$A$3:$A$500,'TOTAL FEED'!$J345,'23'!$P$3:$P$1000)</f>
        <v>0</v>
      </c>
      <c r="AI345" s="205">
        <f>SUMIF('24'!$A$3:$A$500,'TOTAL FEED'!$J345,'24'!$P$3:$P$1000)</f>
        <v>0</v>
      </c>
      <c r="AJ345" s="205">
        <f>SUMIF('25'!$A$3:$A$500,'TOTAL FEED'!$J345,'25'!$P$3:$P$1000)</f>
        <v>0</v>
      </c>
      <c r="AK345" s="205">
        <f>SUMIF('26'!$A$3:$A$500,'TOTAL FEED'!$J345,'26'!$P$3:$P$1000)</f>
        <v>0</v>
      </c>
      <c r="AL345" s="205">
        <f>SUMIF('27'!$A$3:$A$500,'TOTAL FEED'!$J345,'27'!$P$3:$P$1000)</f>
        <v>0</v>
      </c>
      <c r="AM345" s="205">
        <f>SUMIF('28'!$A$3:$A$500,'TOTAL FEED'!$J345,'28'!$P$3:$P$1000)</f>
        <v>0</v>
      </c>
      <c r="AN345" s="205">
        <f>SUMIF('29'!$A$3:$A$500,'TOTAL FEED'!$J345,'29'!$P$3:$P$1000)</f>
        <v>0</v>
      </c>
      <c r="AO345" s="205">
        <f>SUMIF('30'!$A$3:$A$500,'TOTAL FEED'!$J345,'30'!$P$3:$P$1000)</f>
        <v>0</v>
      </c>
      <c r="AP345" s="205">
        <f>SUMIF('31'!$A$3:$A$500,'TOTAL FEED'!$J345,'31'!$P$3:$P$1000)</f>
        <v>0</v>
      </c>
      <c r="AQ345" s="50">
        <f t="shared" si="104"/>
        <v>209200</v>
      </c>
      <c r="AR345">
        <v>1</v>
      </c>
      <c r="AS345">
        <v>8</v>
      </c>
      <c r="AT345">
        <f>SUMIF('PHAN LOAI'!$Q$5:$Q$410,K345,'PHAN LOAI'!$D$5:$D$410)</f>
        <v>209200</v>
      </c>
      <c r="AU345">
        <f>SUMIF('SAN LUONG'!$AL$4:$AL$311,K345,'SAN LUONG'!$AJ$4:$AJ$311)</f>
        <v>209200</v>
      </c>
      <c r="AV345">
        <f t="shared" si="100"/>
        <v>418400</v>
      </c>
      <c r="AW345">
        <f>IF(COUNTIF('PHAN LOAI'!C:C, E345) &gt; 0, 1, 0)</f>
        <v>1</v>
      </c>
      <c r="AX345">
        <f>IF(COUNTIF('SAN LUONG'!D:D, E345) &gt; 0, 1, 0)</f>
        <v>1</v>
      </c>
    </row>
    <row r="346" spans="2:50" ht="15.75" x14ac:dyDescent="0.25">
      <c r="B346" s="5"/>
      <c r="C346" s="72" t="s">
        <v>453</v>
      </c>
      <c r="D346" s="72" t="s">
        <v>453</v>
      </c>
      <c r="E346" s="73">
        <v>31410821</v>
      </c>
      <c r="F346" s="27">
        <v>2.5</v>
      </c>
      <c r="G346" s="34">
        <v>50</v>
      </c>
      <c r="H346" s="24" t="s">
        <v>170</v>
      </c>
      <c r="I346" s="9" t="s">
        <v>442</v>
      </c>
      <c r="J346" s="15" t="str">
        <f t="shared" si="101"/>
        <v>551FS2150</v>
      </c>
      <c r="K346" s="15" t="str">
        <f t="shared" si="102"/>
        <v>551FS2131410821</v>
      </c>
      <c r="L346" s="205">
        <f>SUMIF('1'!$A$3:$A$500,'TOTAL FEED'!$J346,'1'!$P$3:$P$1000)</f>
        <v>0</v>
      </c>
      <c r="M346" s="205">
        <f>SUMIF('2'!$A$3:$A$500,'TOTAL FEED'!$J346,'2'!$P$3:$P$1000)</f>
        <v>0</v>
      </c>
      <c r="N346" s="258">
        <f>SUMIF('3'!$A$3:$A$500,'TOTAL FEED'!$J346,'3'!$P$3:$P$1000)</f>
        <v>0</v>
      </c>
      <c r="O346" s="205">
        <f>SUMIF('4'!$A$3:$A$500,'TOTAL FEED'!$J346,'4'!$P$3:$P$1000)</f>
        <v>0</v>
      </c>
      <c r="P346" s="205">
        <f>SUMIF('5'!$A$3:$A$500,'TOTAL FEED'!$J346,'5'!$P$3:$P$1000)</f>
        <v>0</v>
      </c>
      <c r="Q346" s="205">
        <f>SUMIF('6'!$A$3:$A$500,'TOTAL FEED'!$J346,'6'!$P$3:$P$1000)</f>
        <v>0</v>
      </c>
      <c r="R346" s="205">
        <f>SUMIF('7'!$A$3:$A$500,'TOTAL FEED'!$J346,'7'!$P$3:$P$1000)</f>
        <v>0</v>
      </c>
      <c r="S346" s="205">
        <f>SUMIF('8'!$A$3:$A$500,'TOTAL FEED'!$J346,'8'!$P$3:$P$1000)</f>
        <v>0</v>
      </c>
      <c r="T346" s="205">
        <f>SUMIF('9'!$A$3:$A$500,'TOTAL FEED'!$J346,'9'!$P$3:$P$1000)</f>
        <v>0</v>
      </c>
      <c r="U346" s="205">
        <f>SUMIF('10'!$A$3:$A$500,'TOTAL FEED'!$J346,'10'!$P$3:$P$1000)</f>
        <v>0</v>
      </c>
      <c r="V346" s="205">
        <f>SUMIF('11'!$A$3:$A$500,'TOTAL FEED'!$J346,'11'!$P$3:$P$1000)</f>
        <v>0</v>
      </c>
      <c r="W346" s="205">
        <f>SUMIF('12'!$A$3:$A$500,'TOTAL FEED'!$J346,'12'!$P$3:$P$1000)</f>
        <v>0</v>
      </c>
      <c r="X346" s="205">
        <f>SUMIF('13'!$A$3:$A$500,'TOTAL FEED'!$J346,'13'!$P$3:$P$1000)</f>
        <v>0</v>
      </c>
      <c r="Y346" s="272">
        <f>SUMIF('14'!$A$3:$A$500,'TOTAL FEED'!$J346,'14'!$P$3:$P$1000)</f>
        <v>0</v>
      </c>
      <c r="Z346" s="205">
        <f>SUMIF('15'!$A$3:$A$500,'TOTAL FEED'!$J346,'15'!$P$3:$P$1000)</f>
        <v>0</v>
      </c>
      <c r="AA346" s="205">
        <f>SUMIF('16'!$A$3:$A$500,'TOTAL FEED'!$J346,'16'!$P$3:$P$1000)</f>
        <v>0</v>
      </c>
      <c r="AB346" s="205">
        <f>SUMIF('17'!$A$3:$A$500,'TOTAL FEED'!$J346,'17'!$P$3:$P$1000)</f>
        <v>0</v>
      </c>
      <c r="AC346" s="205">
        <f>SUMIF('18'!$A$3:$A$500,'TOTAL FEED'!$J346,'18'!$P$3:$P$1000)</f>
        <v>0</v>
      </c>
      <c r="AD346" s="205">
        <f>SUMIF('19'!$A$3:$A$500,'TOTAL FEED'!$J346,'19'!$P$3:$P$1000)</f>
        <v>0</v>
      </c>
      <c r="AE346" s="205">
        <f>SUMIF('20'!$A$3:$A$500,'TOTAL FEED'!$J346,'20'!$P$3:$P$1000)</f>
        <v>0</v>
      </c>
      <c r="AF346" s="205">
        <f>SUMIF('21'!$A$3:$A$500,'TOTAL FEED'!$J346,'21'!$P$3:$P$1000)</f>
        <v>0</v>
      </c>
      <c r="AG346" s="205">
        <f>SUMIF('22'!$A$3:$A$500,'TOTAL FEED'!$J346,'22'!$P$3:$P$1000)</f>
        <v>0</v>
      </c>
      <c r="AH346" s="205">
        <f>SUMIF('23'!$A$3:$A$500,'TOTAL FEED'!$J346,'23'!$P$3:$P$1000)</f>
        <v>0</v>
      </c>
      <c r="AI346" s="205">
        <f>SUMIF('24'!$A$3:$A$500,'TOTAL FEED'!$J346,'24'!$P$3:$P$1000)</f>
        <v>0</v>
      </c>
      <c r="AJ346" s="205">
        <f>SUMIF('25'!$A$3:$A$500,'TOTAL FEED'!$J346,'25'!$P$3:$P$1000)</f>
        <v>0</v>
      </c>
      <c r="AK346" s="205">
        <f>SUMIF('26'!$A$3:$A$500,'TOTAL FEED'!$J346,'26'!$P$3:$P$1000)</f>
        <v>0</v>
      </c>
      <c r="AL346" s="205">
        <f>SUMIF('27'!$A$3:$A$500,'TOTAL FEED'!$J346,'27'!$P$3:$P$1000)</f>
        <v>0</v>
      </c>
      <c r="AM346" s="205">
        <f>SUMIF('28'!$A$3:$A$500,'TOTAL FEED'!$J346,'28'!$P$3:$P$1000)</f>
        <v>0</v>
      </c>
      <c r="AN346" s="205">
        <f>SUMIF('29'!$A$3:$A$500,'TOTAL FEED'!$J346,'29'!$P$3:$P$1000)</f>
        <v>0</v>
      </c>
      <c r="AO346" s="205">
        <f>SUMIF('30'!$A$3:$A$500,'TOTAL FEED'!$J346,'30'!$P$3:$P$1000)</f>
        <v>0</v>
      </c>
      <c r="AP346" s="205">
        <f>SUMIF('31'!$A$3:$A$500,'TOTAL FEED'!$J346,'31'!$P$3:$P$1000)</f>
        <v>0</v>
      </c>
      <c r="AQ346" s="50">
        <f t="shared" si="104"/>
        <v>0</v>
      </c>
      <c r="AS346">
        <v>8</v>
      </c>
      <c r="AT346">
        <f>SUMIF('PHAN LOAI'!$Q$5:$Q$410,K346,'PHAN LOAI'!$D$5:$D$410)</f>
        <v>0</v>
      </c>
      <c r="AU346">
        <f>SUMIF('SAN LUONG'!$AL$4:$AL$311,K346,'SAN LUONG'!$AJ$4:$AJ$311)</f>
        <v>0</v>
      </c>
      <c r="AV346">
        <f t="shared" si="100"/>
        <v>0</v>
      </c>
      <c r="AW346">
        <f>IF(COUNTIF('PHAN LOAI'!C:C, E346) &gt; 0, 1, 0)</f>
        <v>1</v>
      </c>
      <c r="AX346">
        <f>IF(COUNTIF('SAN LUONG'!D:D, E346) &gt; 0, 1, 0)</f>
        <v>1</v>
      </c>
    </row>
    <row r="347" spans="2:50" ht="15.75" x14ac:dyDescent="0.25">
      <c r="B347" s="5"/>
      <c r="C347" s="72" t="s">
        <v>637</v>
      </c>
      <c r="D347" s="72" t="s">
        <v>637</v>
      </c>
      <c r="E347" s="73">
        <v>31410825</v>
      </c>
      <c r="F347" s="27">
        <v>2.5</v>
      </c>
      <c r="G347" s="34">
        <v>50</v>
      </c>
      <c r="H347" s="24" t="s">
        <v>170</v>
      </c>
      <c r="I347" s="9" t="s">
        <v>598</v>
      </c>
      <c r="J347" s="15" t="str">
        <f t="shared" ref="J347" si="105">CONCATENATE(H347,I347,G347)</f>
        <v>551FS2550</v>
      </c>
      <c r="K347" s="15" t="str">
        <f t="shared" ref="K347" si="106">CONCATENATE(C347,E347)</f>
        <v>551FS2531410825</v>
      </c>
      <c r="L347" s="205">
        <f>SUMIF('1'!$A$3:$A$500,'TOTAL FEED'!$J347,'1'!$P$3:$P$1000)</f>
        <v>0</v>
      </c>
      <c r="M347" s="205">
        <f>SUMIF('2'!$A$3:$A$500,'TOTAL FEED'!$J347,'2'!$P$3:$P$1000)</f>
        <v>0</v>
      </c>
      <c r="N347" s="258">
        <f>SUMIF('3'!$A$3:$A$500,'TOTAL FEED'!$J347,'3'!$P$3:$P$1000)</f>
        <v>0</v>
      </c>
      <c r="O347" s="205">
        <f>SUMIF('4'!$A$3:$A$500,'TOTAL FEED'!$J347,'4'!$P$3:$P$1000)</f>
        <v>0</v>
      </c>
      <c r="P347" s="205">
        <f>SUMIF('5'!$A$3:$A$500,'TOTAL FEED'!$J347,'5'!$P$3:$P$1000)</f>
        <v>0</v>
      </c>
      <c r="Q347" s="205">
        <f>SUMIF('6'!$A$3:$A$500,'TOTAL FEED'!$J347,'6'!$P$3:$P$1000)</f>
        <v>0</v>
      </c>
      <c r="R347" s="205">
        <f>SUMIF('7'!$A$3:$A$500,'TOTAL FEED'!$J347,'7'!$P$3:$P$1000)</f>
        <v>0</v>
      </c>
      <c r="S347" s="205">
        <f>SUMIF('8'!$A$3:$A$500,'TOTAL FEED'!$J347,'8'!$P$3:$P$1000)</f>
        <v>0</v>
      </c>
      <c r="T347" s="205">
        <f>SUMIF('9'!$A$3:$A$500,'TOTAL FEED'!$J347,'9'!$P$3:$P$1000)</f>
        <v>0</v>
      </c>
      <c r="U347" s="258">
        <f>SUMIF('10'!$A$3:$A$500,'TOTAL FEED'!$J347,'10'!$P$3:$P$1000)</f>
        <v>0</v>
      </c>
      <c r="V347" s="205">
        <f>SUMIF('11'!$A$3:$A$500,'TOTAL FEED'!$J347,'11'!$P$3:$P$1000)</f>
        <v>0</v>
      </c>
      <c r="W347" s="205">
        <f>SUMIF('12'!$A$3:$A$500,'TOTAL FEED'!$J347,'12'!$P$3:$P$1000)</f>
        <v>23450</v>
      </c>
      <c r="X347" s="205">
        <f>SUMIF('13'!$A$3:$A$500,'TOTAL FEED'!$J347,'13'!$P$3:$P$1000)</f>
        <v>0</v>
      </c>
      <c r="Y347" s="272">
        <f>SUMIF('14'!$A$3:$A$500,'TOTAL FEED'!$J347,'14'!$P$3:$P$1000)</f>
        <v>0</v>
      </c>
      <c r="Z347" s="205">
        <f>SUMIF('15'!$A$3:$A$500,'TOTAL FEED'!$J347,'15'!$P$3:$P$1000)</f>
        <v>0</v>
      </c>
      <c r="AA347" s="205">
        <f>SUMIF('16'!$A$3:$A$500,'TOTAL FEED'!$J347,'16'!$P$3:$P$1000)</f>
        <v>0</v>
      </c>
      <c r="AB347" s="258">
        <f>SUMIF('17'!$A$3:$A$500,'TOTAL FEED'!$J347,'17'!$P$3:$P$1000)</f>
        <v>0</v>
      </c>
      <c r="AC347" s="205">
        <f>SUMIF('18'!$A$3:$A$500,'TOTAL FEED'!$J347,'18'!$P$3:$P$1000)</f>
        <v>0</v>
      </c>
      <c r="AD347" s="205">
        <f>SUMIF('19'!$A$3:$A$500,'TOTAL FEED'!$J347,'19'!$P$3:$P$1000)</f>
        <v>0</v>
      </c>
      <c r="AE347" s="205">
        <f>SUMIF('20'!$A$3:$A$500,'TOTAL FEED'!$J347,'20'!$P$3:$P$1000)</f>
        <v>0</v>
      </c>
      <c r="AF347" s="205">
        <f>SUMIF('21'!$A$3:$A$500,'TOTAL FEED'!$J347,'21'!$P$3:$P$1000)</f>
        <v>0</v>
      </c>
      <c r="AG347" s="205">
        <f>SUMIF('22'!$A$3:$A$500,'TOTAL FEED'!$J347,'22'!$P$3:$P$1000)</f>
        <v>0</v>
      </c>
      <c r="AH347" s="205">
        <f>SUMIF('23'!$A$3:$A$500,'TOTAL FEED'!$J347,'23'!$P$3:$P$1000)</f>
        <v>0</v>
      </c>
      <c r="AI347" s="205">
        <f>SUMIF('24'!$A$3:$A$500,'TOTAL FEED'!$J347,'24'!$P$3:$P$1000)</f>
        <v>0</v>
      </c>
      <c r="AJ347" s="205">
        <f>SUMIF('25'!$A$3:$A$500,'TOTAL FEED'!$J347,'25'!$P$3:$P$1000)</f>
        <v>0</v>
      </c>
      <c r="AK347" s="205">
        <f>SUMIF('26'!$A$3:$A$500,'TOTAL FEED'!$J347,'26'!$P$3:$P$1000)</f>
        <v>0</v>
      </c>
      <c r="AL347" s="205">
        <f>SUMIF('27'!$A$3:$A$500,'TOTAL FEED'!$J347,'27'!$P$3:$P$1000)</f>
        <v>0</v>
      </c>
      <c r="AM347" s="205">
        <f>SUMIF('28'!$A$3:$A$500,'TOTAL FEED'!$J347,'28'!$P$3:$P$1000)</f>
        <v>0</v>
      </c>
      <c r="AN347" s="205">
        <f>SUMIF('29'!$A$3:$A$500,'TOTAL FEED'!$J347,'29'!$P$3:$P$1000)</f>
        <v>0</v>
      </c>
      <c r="AO347" s="205">
        <f>SUMIF('30'!$A$3:$A$500,'TOTAL FEED'!$J347,'30'!$P$3:$P$1000)</f>
        <v>0</v>
      </c>
      <c r="AP347" s="205">
        <f>SUMIF('31'!$A$3:$A$500,'TOTAL FEED'!$J347,'31'!$P$3:$P$1000)</f>
        <v>0</v>
      </c>
      <c r="AQ347" s="50">
        <f t="shared" ref="AQ347" si="107">SUM(L347:AP347)</f>
        <v>23450</v>
      </c>
      <c r="AR347">
        <v>1</v>
      </c>
      <c r="AS347">
        <v>8</v>
      </c>
      <c r="AT347">
        <f>SUMIF('PHAN LOAI'!$Q$5:$Q$410,K347,'PHAN LOAI'!$D$5:$D$410)</f>
        <v>23450</v>
      </c>
      <c r="AU347">
        <f>SUMIF('SAN LUONG'!$AL$4:$AL$311,K347,'SAN LUONG'!$AJ$4:$AJ$311)</f>
        <v>23450</v>
      </c>
      <c r="AV347">
        <f t="shared" ref="AV347" si="108">AT347+AU347</f>
        <v>46900</v>
      </c>
      <c r="AW347">
        <f>IF(COUNTIF('PHAN LOAI'!C:C, E347) &gt; 0, 1, 0)</f>
        <v>1</v>
      </c>
      <c r="AX347">
        <f>IF(COUNTIF('SAN LUONG'!D:D, E347) &gt; 0, 1, 0)</f>
        <v>1</v>
      </c>
    </row>
    <row r="348" spans="2:50" s="126" customFormat="1" ht="15.75" x14ac:dyDescent="0.25">
      <c r="B348" s="118">
        <v>7</v>
      </c>
      <c r="C348" s="203" t="s">
        <v>454</v>
      </c>
      <c r="D348" s="203" t="s">
        <v>454</v>
      </c>
      <c r="E348" s="120">
        <v>31410854</v>
      </c>
      <c r="F348" s="121">
        <v>2.5</v>
      </c>
      <c r="G348" s="122">
        <v>50</v>
      </c>
      <c r="H348" s="123" t="s">
        <v>170</v>
      </c>
      <c r="I348" s="124" t="s">
        <v>455</v>
      </c>
      <c r="J348" s="15" t="str">
        <f t="shared" si="101"/>
        <v>551FS5450</v>
      </c>
      <c r="K348" s="15" t="str">
        <f t="shared" si="102"/>
        <v>551FS5431410854</v>
      </c>
      <c r="L348" s="205">
        <f>SUMIF('1'!$A$3:$A$500,'TOTAL FEED'!$J348,'1'!$P$3:$P$1000)</f>
        <v>0</v>
      </c>
      <c r="M348" s="205">
        <f>SUMIF('2'!$A$3:$A$500,'TOTAL FEED'!$J348,'2'!$P$3:$P$1000)</f>
        <v>0</v>
      </c>
      <c r="N348" s="258">
        <f>SUMIF('3'!$A$3:$A$500,'TOTAL FEED'!$J348,'3'!$P$3:$P$1000)</f>
        <v>9000</v>
      </c>
      <c r="O348" s="205">
        <f>SUMIF('4'!$A$3:$A$500,'TOTAL FEED'!$J348,'4'!$P$3:$P$1000)</f>
        <v>49050</v>
      </c>
      <c r="P348" s="205">
        <f>SUMIF('5'!$A$3:$A$500,'TOTAL FEED'!$J348,'5'!$P$3:$P$1000)</f>
        <v>48400</v>
      </c>
      <c r="Q348" s="205">
        <f>SUMIF('6'!$A$3:$A$500,'TOTAL FEED'!$J348,'6'!$P$3:$P$1000)</f>
        <v>0</v>
      </c>
      <c r="R348" s="205">
        <f>SUMIF('7'!$A$3:$A$500,'TOTAL FEED'!$J348,'7'!$P$3:$P$1000)</f>
        <v>115050</v>
      </c>
      <c r="S348" s="205">
        <f>SUMIF('8'!$A$3:$A$500,'TOTAL FEED'!$J348,'8'!$P$3:$P$1000)</f>
        <v>37050</v>
      </c>
      <c r="T348" s="205">
        <f>SUMIF('9'!$A$3:$A$500,'TOTAL FEED'!$J348,'9'!$P$3:$P$1000)</f>
        <v>0</v>
      </c>
      <c r="U348" s="258">
        <f>SUMIF('10'!$A$3:$A$500,'TOTAL FEED'!$J348,'10'!$P$3:$P$1000)</f>
        <v>21700</v>
      </c>
      <c r="V348" s="205">
        <f>SUMIF('11'!$A$3:$A$500,'TOTAL FEED'!$J348,'11'!$P$3:$P$1000)</f>
        <v>156450</v>
      </c>
      <c r="W348" s="205">
        <f>SUMIF('12'!$A$3:$A$500,'TOTAL FEED'!$J348,'12'!$P$3:$P$1000)</f>
        <v>38900</v>
      </c>
      <c r="X348" s="205">
        <f>SUMIF('13'!$A$3:$A$500,'TOTAL FEED'!$J348,'13'!$P$3:$P$1000)</f>
        <v>40900</v>
      </c>
      <c r="Y348" s="272">
        <f>SUMIF('14'!$A$3:$A$500,'TOTAL FEED'!$J348,'14'!$P$3:$P$1000)</f>
        <v>68550</v>
      </c>
      <c r="Z348" s="205">
        <f>SUMIF('15'!$A$3:$A$500,'TOTAL FEED'!$J348,'15'!$P$3:$P$1000)</f>
        <v>20500</v>
      </c>
      <c r="AA348" s="205">
        <f>SUMIF('16'!$A$3:$A$500,'TOTAL FEED'!$J348,'16'!$P$3:$P$1000)</f>
        <v>0</v>
      </c>
      <c r="AB348" s="258">
        <f>SUMIF('17'!$A$3:$A$500,'TOTAL FEED'!$J348,'17'!$P$3:$P$1000)</f>
        <v>0</v>
      </c>
      <c r="AC348" s="205">
        <f>SUMIF('18'!$A$3:$A$500,'TOTAL FEED'!$J348,'18'!$P$3:$P$1000)</f>
        <v>0</v>
      </c>
      <c r="AD348" s="205">
        <f>SUMIF('19'!$A$3:$A$500,'TOTAL FEED'!$J348,'19'!$P$3:$P$1000)</f>
        <v>0</v>
      </c>
      <c r="AE348" s="205">
        <f>SUMIF('20'!$A$3:$A$500,'TOTAL FEED'!$J348,'20'!$P$3:$P$1000)</f>
        <v>0</v>
      </c>
      <c r="AF348" s="205">
        <f>SUMIF('21'!$A$3:$A$500,'TOTAL FEED'!$J348,'21'!$P$3:$P$1000)</f>
        <v>0</v>
      </c>
      <c r="AG348" s="205">
        <f>SUMIF('22'!$A$3:$A$500,'TOTAL FEED'!$J348,'22'!$P$3:$P$1000)</f>
        <v>0</v>
      </c>
      <c r="AH348" s="205">
        <f>SUMIF('23'!$A$3:$A$500,'TOTAL FEED'!$J348,'23'!$P$3:$P$1000)</f>
        <v>0</v>
      </c>
      <c r="AI348" s="205">
        <f>SUMIF('24'!$A$3:$A$500,'TOTAL FEED'!$J348,'24'!$P$3:$P$1000)</f>
        <v>0</v>
      </c>
      <c r="AJ348" s="205">
        <f>SUMIF('25'!$A$3:$A$500,'TOTAL FEED'!$J348,'25'!$P$3:$P$1000)</f>
        <v>0</v>
      </c>
      <c r="AK348" s="205">
        <f>SUMIF('26'!$A$3:$A$500,'TOTAL FEED'!$J348,'26'!$P$3:$P$1000)</f>
        <v>0</v>
      </c>
      <c r="AL348" s="205">
        <f>SUMIF('27'!$A$3:$A$500,'TOTAL FEED'!$J348,'27'!$P$3:$P$1000)</f>
        <v>0</v>
      </c>
      <c r="AM348" s="205">
        <f>SUMIF('28'!$A$3:$A$500,'TOTAL FEED'!$J348,'28'!$P$3:$P$1000)</f>
        <v>0</v>
      </c>
      <c r="AN348" s="205">
        <f>SUMIF('29'!$A$3:$A$500,'TOTAL FEED'!$J348,'29'!$P$3:$P$1000)</f>
        <v>0</v>
      </c>
      <c r="AO348" s="205">
        <f>SUMIF('30'!$A$3:$A$500,'TOTAL FEED'!$J348,'30'!$P$3:$P$1000)</f>
        <v>0</v>
      </c>
      <c r="AP348" s="205">
        <f>SUMIF('31'!$A$3:$A$500,'TOTAL FEED'!$J348,'31'!$P$3:$P$1000)</f>
        <v>0</v>
      </c>
      <c r="AQ348" s="125">
        <f t="shared" si="104"/>
        <v>605550</v>
      </c>
      <c r="AR348">
        <v>1</v>
      </c>
      <c r="AS348">
        <v>8</v>
      </c>
      <c r="AT348">
        <f>SUMIF('PHAN LOAI'!$Q$5:$Q$410,K348,'PHAN LOAI'!$D$5:$D$410)</f>
        <v>605550</v>
      </c>
      <c r="AU348">
        <f>SUMIF('SAN LUONG'!$AL$4:$AL$311,K348,'SAN LUONG'!$AJ$4:$AJ$311)</f>
        <v>605550</v>
      </c>
      <c r="AV348">
        <f t="shared" si="100"/>
        <v>1211100</v>
      </c>
      <c r="AW348">
        <f>IF(COUNTIF('PHAN LOAI'!C:C, E348) &gt; 0, 1, 0)</f>
        <v>1</v>
      </c>
      <c r="AX348">
        <f>IF(COUNTIF('SAN LUONG'!D:D, E348) &gt; 0, 1, 0)</f>
        <v>1</v>
      </c>
    </row>
    <row r="349" spans="2:50" s="126" customFormat="1" ht="15.75" x14ac:dyDescent="0.25">
      <c r="B349" s="118"/>
      <c r="C349" s="119" t="s">
        <v>456</v>
      </c>
      <c r="D349" s="119" t="s">
        <v>456</v>
      </c>
      <c r="E349" s="120">
        <v>31410844</v>
      </c>
      <c r="F349" s="121">
        <v>2.5</v>
      </c>
      <c r="G349" s="122">
        <v>50</v>
      </c>
      <c r="H349" s="123" t="s">
        <v>170</v>
      </c>
      <c r="I349" s="124" t="s">
        <v>457</v>
      </c>
      <c r="J349" s="15" t="str">
        <f t="shared" si="101"/>
        <v>551FS4450</v>
      </c>
      <c r="K349" s="15" t="str">
        <f t="shared" si="102"/>
        <v>551FS4431410844</v>
      </c>
      <c r="L349" s="205">
        <f>SUMIF('1'!$A$3:$A$500,'TOTAL FEED'!$J349,'1'!$P$3:$P$1000)</f>
        <v>0</v>
      </c>
      <c r="M349" s="205">
        <f>SUMIF('2'!$A$3:$A$500,'TOTAL FEED'!$J349,'2'!$P$3:$P$1000)</f>
        <v>0</v>
      </c>
      <c r="N349" s="258">
        <f>SUMIF('3'!$A$3:$A$500,'TOTAL FEED'!$J349,'3'!$P$3:$P$1000)</f>
        <v>0</v>
      </c>
      <c r="O349" s="205">
        <f>SUMIF('4'!$A$3:$A$500,'TOTAL FEED'!$J349,'4'!$P$3:$P$1000)</f>
        <v>0</v>
      </c>
      <c r="P349" s="205">
        <f>SUMIF('5'!$A$3:$A$500,'TOTAL FEED'!$J349,'5'!$P$3:$P$1000)</f>
        <v>0</v>
      </c>
      <c r="Q349" s="205">
        <f>SUMIF('6'!$A$3:$A$500,'TOTAL FEED'!$J349,'6'!$P$3:$P$1000)</f>
        <v>0</v>
      </c>
      <c r="R349" s="205">
        <f>SUMIF('7'!$A$3:$A$500,'TOTAL FEED'!$J349,'7'!$P$3:$P$1000)</f>
        <v>0</v>
      </c>
      <c r="S349" s="205">
        <f>SUMIF('8'!$A$3:$A$500,'TOTAL FEED'!$J349,'8'!$P$3:$P$1000)</f>
        <v>0</v>
      </c>
      <c r="T349" s="205">
        <f>SUMIF('9'!$A$3:$A$500,'TOTAL FEED'!$J349,'9'!$P$3:$P$1000)</f>
        <v>0</v>
      </c>
      <c r="U349" s="205">
        <f>SUMIF('10'!$A$3:$A$500,'TOTAL FEED'!$J349,'10'!$P$3:$P$1000)</f>
        <v>0</v>
      </c>
      <c r="V349" s="205">
        <f>SUMIF('11'!$A$3:$A$500,'TOTAL FEED'!$J349,'11'!$P$3:$P$1000)</f>
        <v>0</v>
      </c>
      <c r="W349" s="205">
        <f>SUMIF('12'!$A$3:$A$500,'TOTAL FEED'!$J349,'12'!$P$3:$P$1000)</f>
        <v>0</v>
      </c>
      <c r="X349" s="205">
        <f>SUMIF('13'!$A$3:$A$500,'TOTAL FEED'!$J349,'13'!$P$3:$P$1000)</f>
        <v>0</v>
      </c>
      <c r="Y349" s="272">
        <f>SUMIF('14'!$A$3:$A$500,'TOTAL FEED'!$J349,'14'!$P$3:$P$1000)</f>
        <v>0</v>
      </c>
      <c r="Z349" s="205">
        <f>SUMIF('15'!$A$3:$A$500,'TOTAL FEED'!$J349,'15'!$P$3:$P$1000)</f>
        <v>0</v>
      </c>
      <c r="AA349" s="205">
        <f>SUMIF('16'!$A$3:$A$500,'TOTAL FEED'!$J349,'16'!$P$3:$P$1000)</f>
        <v>0</v>
      </c>
      <c r="AB349" s="205">
        <f>SUMIF('17'!$A$3:$A$500,'TOTAL FEED'!$J349,'17'!$P$3:$P$1000)</f>
        <v>0</v>
      </c>
      <c r="AC349" s="205">
        <f>SUMIF('18'!$A$3:$A$500,'TOTAL FEED'!$J349,'18'!$P$3:$P$1000)</f>
        <v>0</v>
      </c>
      <c r="AD349" s="205">
        <f>SUMIF('19'!$A$3:$A$500,'TOTAL FEED'!$J349,'19'!$P$3:$P$1000)</f>
        <v>0</v>
      </c>
      <c r="AE349" s="205">
        <f>SUMIF('20'!$A$3:$A$500,'TOTAL FEED'!$J349,'20'!$P$3:$P$1000)</f>
        <v>0</v>
      </c>
      <c r="AF349" s="205">
        <f>SUMIF('21'!$A$3:$A$500,'TOTAL FEED'!$J349,'21'!$P$3:$P$1000)</f>
        <v>0</v>
      </c>
      <c r="AG349" s="205">
        <f>SUMIF('22'!$A$3:$A$500,'TOTAL FEED'!$J349,'22'!$P$3:$P$1000)</f>
        <v>0</v>
      </c>
      <c r="AH349" s="205">
        <f>SUMIF('23'!$A$3:$A$500,'TOTAL FEED'!$J349,'23'!$P$3:$P$1000)</f>
        <v>0</v>
      </c>
      <c r="AI349" s="205">
        <f>SUMIF('24'!$A$3:$A$500,'TOTAL FEED'!$J349,'24'!$P$3:$P$1000)</f>
        <v>0</v>
      </c>
      <c r="AJ349" s="205">
        <f>SUMIF('25'!$A$3:$A$500,'TOTAL FEED'!$J349,'25'!$P$3:$P$1000)</f>
        <v>0</v>
      </c>
      <c r="AK349" s="205">
        <f>SUMIF('26'!$A$3:$A$500,'TOTAL FEED'!$J349,'26'!$P$3:$P$1000)</f>
        <v>0</v>
      </c>
      <c r="AL349" s="205">
        <f>SUMIF('27'!$A$3:$A$500,'TOTAL FEED'!$J349,'27'!$P$3:$P$1000)</f>
        <v>0</v>
      </c>
      <c r="AM349" s="205">
        <f>SUMIF('28'!$A$3:$A$500,'TOTAL FEED'!$J349,'28'!$P$3:$P$1000)</f>
        <v>0</v>
      </c>
      <c r="AN349" s="205">
        <f>SUMIF('29'!$A$3:$A$500,'TOTAL FEED'!$J349,'29'!$P$3:$P$1000)</f>
        <v>0</v>
      </c>
      <c r="AO349" s="205">
        <f>SUMIF('30'!$A$3:$A$500,'TOTAL FEED'!$J349,'30'!$P$3:$P$1000)</f>
        <v>0</v>
      </c>
      <c r="AP349" s="205">
        <f>SUMIF('31'!$A$3:$A$500,'TOTAL FEED'!$J349,'31'!$P$3:$P$1000)</f>
        <v>0</v>
      </c>
      <c r="AQ349" s="125">
        <f t="shared" si="104"/>
        <v>0</v>
      </c>
      <c r="AR349"/>
      <c r="AS349">
        <v>8</v>
      </c>
      <c r="AT349">
        <f>SUMIF('PHAN LOAI'!$Q$5:$Q$410,K349,'PHAN LOAI'!$D$5:$D$410)</f>
        <v>0</v>
      </c>
      <c r="AU349">
        <f>SUMIF('SAN LUONG'!$AL$4:$AL$311,K349,'SAN LUONG'!$AJ$4:$AJ$311)</f>
        <v>0</v>
      </c>
      <c r="AV349">
        <f t="shared" si="100"/>
        <v>0</v>
      </c>
      <c r="AW349">
        <f>IF(COUNTIF('PHAN LOAI'!C:C, E349) &gt; 0, 1, 0)</f>
        <v>1</v>
      </c>
      <c r="AX349">
        <f>IF(COUNTIF('SAN LUONG'!D:D, E349) &gt; 0, 1, 0)</f>
        <v>1</v>
      </c>
    </row>
    <row r="350" spans="2:50" s="126" customFormat="1" ht="15.75" x14ac:dyDescent="0.25">
      <c r="B350" s="118"/>
      <c r="C350" s="119" t="s">
        <v>458</v>
      </c>
      <c r="D350" s="119" t="s">
        <v>458</v>
      </c>
      <c r="E350" s="120">
        <v>31410847</v>
      </c>
      <c r="F350" s="121">
        <v>2.5</v>
      </c>
      <c r="G350" s="122">
        <v>50</v>
      </c>
      <c r="H350" s="123" t="s">
        <v>170</v>
      </c>
      <c r="I350" s="124" t="s">
        <v>459</v>
      </c>
      <c r="J350" s="15" t="str">
        <f t="shared" si="101"/>
        <v>551FS4750</v>
      </c>
      <c r="K350" s="15" t="str">
        <f t="shared" si="102"/>
        <v>551FS4731410847</v>
      </c>
      <c r="L350" s="205">
        <f>SUMIF('1'!$A$3:$A$500,'TOTAL FEED'!$J350,'1'!$P$3:$P$1000)</f>
        <v>0</v>
      </c>
      <c r="M350" s="205">
        <f>SUMIF('2'!$A$3:$A$500,'TOTAL FEED'!$J350,'2'!$P$3:$P$1000)</f>
        <v>0</v>
      </c>
      <c r="N350" s="258">
        <f>SUMIF('3'!$A$3:$A$500,'TOTAL FEED'!$J350,'3'!$P$3:$P$1000)</f>
        <v>0</v>
      </c>
      <c r="O350" s="205">
        <f>SUMIF('4'!$A$3:$A$500,'TOTAL FEED'!$J350,'4'!$P$3:$P$1000)</f>
        <v>0</v>
      </c>
      <c r="P350" s="205">
        <f>SUMIF('5'!$A$3:$A$500,'TOTAL FEED'!$J350,'5'!$P$3:$P$1000)</f>
        <v>0</v>
      </c>
      <c r="Q350" s="205">
        <f>SUMIF('6'!$A$3:$A$500,'TOTAL FEED'!$J350,'6'!$P$3:$P$1000)</f>
        <v>0</v>
      </c>
      <c r="R350" s="205">
        <f>SUMIF('7'!$A$3:$A$500,'TOTAL FEED'!$J350,'7'!$P$3:$P$1000)</f>
        <v>0</v>
      </c>
      <c r="S350" s="205">
        <f>SUMIF('8'!$A$3:$A$500,'TOTAL FEED'!$J350,'8'!$P$3:$P$1000)</f>
        <v>0</v>
      </c>
      <c r="T350" s="205">
        <f>SUMIF('9'!$A$3:$A$500,'TOTAL FEED'!$J350,'9'!$P$3:$P$1000)</f>
        <v>0</v>
      </c>
      <c r="U350" s="205">
        <f>SUMIF('10'!$A$3:$A$500,'TOTAL FEED'!$J350,'10'!$P$3:$P$1000)</f>
        <v>0</v>
      </c>
      <c r="V350" s="205">
        <f>SUMIF('11'!$A$3:$A$500,'TOTAL FEED'!$J350,'11'!$P$3:$P$1000)</f>
        <v>0</v>
      </c>
      <c r="W350" s="205">
        <f>SUMIF('12'!$A$3:$A$500,'TOTAL FEED'!$J350,'12'!$P$3:$P$1000)</f>
        <v>0</v>
      </c>
      <c r="X350" s="205">
        <f>SUMIF('13'!$A$3:$A$500,'TOTAL FEED'!$J350,'13'!$P$3:$P$1000)</f>
        <v>0</v>
      </c>
      <c r="Y350" s="272">
        <f>SUMIF('14'!$A$3:$A$500,'TOTAL FEED'!$J350,'14'!$P$3:$P$1000)</f>
        <v>0</v>
      </c>
      <c r="Z350" s="205">
        <f>SUMIF('15'!$A$3:$A$500,'TOTAL FEED'!$J350,'15'!$P$3:$P$1000)</f>
        <v>0</v>
      </c>
      <c r="AA350" s="205">
        <f>SUMIF('16'!$A$3:$A$500,'TOTAL FEED'!$J350,'16'!$P$3:$P$1000)</f>
        <v>0</v>
      </c>
      <c r="AB350" s="205">
        <f>SUMIF('17'!$A$3:$A$500,'TOTAL FEED'!$J350,'17'!$P$3:$P$1000)</f>
        <v>0</v>
      </c>
      <c r="AC350" s="205">
        <f>SUMIF('18'!$A$3:$A$500,'TOTAL FEED'!$J350,'18'!$P$3:$P$1000)</f>
        <v>0</v>
      </c>
      <c r="AD350" s="205">
        <f>SUMIF('19'!$A$3:$A$500,'TOTAL FEED'!$J350,'19'!$P$3:$P$1000)</f>
        <v>0</v>
      </c>
      <c r="AE350" s="205">
        <f>SUMIF('20'!$A$3:$A$500,'TOTAL FEED'!$J350,'20'!$P$3:$P$1000)</f>
        <v>0</v>
      </c>
      <c r="AF350" s="205">
        <f>SUMIF('21'!$A$3:$A$500,'TOTAL FEED'!$J350,'21'!$P$3:$P$1000)</f>
        <v>0</v>
      </c>
      <c r="AG350" s="205">
        <f>SUMIF('22'!$A$3:$A$500,'TOTAL FEED'!$J350,'22'!$P$3:$P$1000)</f>
        <v>0</v>
      </c>
      <c r="AH350" s="205">
        <f>SUMIF('23'!$A$3:$A$500,'TOTAL FEED'!$J350,'23'!$P$3:$P$1000)</f>
        <v>0</v>
      </c>
      <c r="AI350" s="205">
        <f>SUMIF('24'!$A$3:$A$500,'TOTAL FEED'!$J350,'24'!$P$3:$P$1000)</f>
        <v>0</v>
      </c>
      <c r="AJ350" s="205">
        <f>SUMIF('25'!$A$3:$A$500,'TOTAL FEED'!$J350,'25'!$P$3:$P$1000)</f>
        <v>0</v>
      </c>
      <c r="AK350" s="205">
        <f>SUMIF('26'!$A$3:$A$500,'TOTAL FEED'!$J350,'26'!$P$3:$P$1000)</f>
        <v>0</v>
      </c>
      <c r="AL350" s="205">
        <f>SUMIF('27'!$A$3:$A$500,'TOTAL FEED'!$J350,'27'!$P$3:$P$1000)</f>
        <v>0</v>
      </c>
      <c r="AM350" s="205">
        <f>SUMIF('28'!$A$3:$A$500,'TOTAL FEED'!$J350,'28'!$P$3:$P$1000)</f>
        <v>0</v>
      </c>
      <c r="AN350" s="205">
        <f>SUMIF('29'!$A$3:$A$500,'TOTAL FEED'!$J350,'29'!$P$3:$P$1000)</f>
        <v>0</v>
      </c>
      <c r="AO350" s="205">
        <f>SUMIF('30'!$A$3:$A$500,'TOTAL FEED'!$J350,'30'!$P$3:$P$1000)</f>
        <v>0</v>
      </c>
      <c r="AP350" s="205">
        <f>SUMIF('31'!$A$3:$A$500,'TOTAL FEED'!$J350,'31'!$P$3:$P$1000)</f>
        <v>0</v>
      </c>
      <c r="AQ350" s="125">
        <f t="shared" si="104"/>
        <v>0</v>
      </c>
      <c r="AR350"/>
      <c r="AS350">
        <v>8</v>
      </c>
      <c r="AT350">
        <f>SUMIF('PHAN LOAI'!$Q$5:$Q$410,K350,'PHAN LOAI'!$D$5:$D$410)</f>
        <v>0</v>
      </c>
      <c r="AU350">
        <f>SUMIF('SAN LUONG'!$AL$4:$AL$311,K350,'SAN LUONG'!$AJ$4:$AJ$311)</f>
        <v>0</v>
      </c>
      <c r="AV350">
        <f t="shared" si="100"/>
        <v>0</v>
      </c>
      <c r="AW350">
        <f>IF(COUNTIF('PHAN LOAI'!C:C, E350) &gt; 0, 1, 0)</f>
        <v>1</v>
      </c>
      <c r="AX350">
        <f>IF(COUNTIF('SAN LUONG'!D:D, E350) &gt; 0, 1, 0)</f>
        <v>1</v>
      </c>
    </row>
    <row r="351" spans="2:50" s="126" customFormat="1" ht="15.75" x14ac:dyDescent="0.25">
      <c r="B351" s="118"/>
      <c r="C351" s="119" t="s">
        <v>460</v>
      </c>
      <c r="D351" s="119" t="s">
        <v>460</v>
      </c>
      <c r="E351" s="120">
        <v>31410848</v>
      </c>
      <c r="F351" s="121">
        <v>2.5</v>
      </c>
      <c r="G351" s="122">
        <v>50</v>
      </c>
      <c r="H351" s="123" t="s">
        <v>170</v>
      </c>
      <c r="I351" s="124" t="s">
        <v>461</v>
      </c>
      <c r="J351" s="15" t="str">
        <f t="shared" si="101"/>
        <v>551FS4850</v>
      </c>
      <c r="K351" s="15" t="str">
        <f t="shared" si="102"/>
        <v>551FS4831410848</v>
      </c>
      <c r="L351" s="205">
        <f>SUMIF('1'!$A$3:$A$500,'TOTAL FEED'!$J351,'1'!$P$3:$P$1000)</f>
        <v>0</v>
      </c>
      <c r="M351" s="205">
        <f>SUMIF('2'!$A$3:$A$500,'TOTAL FEED'!$J351,'2'!$P$3:$P$1000)</f>
        <v>0</v>
      </c>
      <c r="N351" s="258">
        <f>SUMIF('3'!$A$3:$A$500,'TOTAL FEED'!$J351,'3'!$P$3:$P$1000)</f>
        <v>0</v>
      </c>
      <c r="O351" s="205">
        <f>SUMIF('4'!$A$3:$A$500,'TOTAL FEED'!$J351,'4'!$P$3:$P$1000)</f>
        <v>0</v>
      </c>
      <c r="P351" s="205">
        <f>SUMIF('5'!$A$3:$A$500,'TOTAL FEED'!$J351,'5'!$P$3:$P$1000)</f>
        <v>0</v>
      </c>
      <c r="Q351" s="205">
        <f>SUMIF('6'!$A$3:$A$500,'TOTAL FEED'!$J351,'6'!$P$3:$P$1000)</f>
        <v>0</v>
      </c>
      <c r="R351" s="205">
        <f>SUMIF('7'!$A$3:$A$500,'TOTAL FEED'!$J351,'7'!$P$3:$P$1000)</f>
        <v>0</v>
      </c>
      <c r="S351" s="205">
        <f>SUMIF('8'!$A$3:$A$500,'TOTAL FEED'!$J351,'8'!$P$3:$P$1000)</f>
        <v>0</v>
      </c>
      <c r="T351" s="205">
        <f>SUMIF('9'!$A$3:$A$500,'TOTAL FEED'!$J351,'9'!$P$3:$P$1000)</f>
        <v>0</v>
      </c>
      <c r="U351" s="205">
        <f>SUMIF('10'!$A$3:$A$500,'TOTAL FEED'!$J351,'10'!$P$3:$P$1000)</f>
        <v>0</v>
      </c>
      <c r="V351" s="205">
        <f>SUMIF('11'!$A$3:$A$500,'TOTAL FEED'!$J351,'11'!$P$3:$P$1000)</f>
        <v>0</v>
      </c>
      <c r="W351" s="205">
        <f>SUMIF('12'!$A$3:$A$500,'TOTAL FEED'!$J351,'12'!$P$3:$P$1000)</f>
        <v>0</v>
      </c>
      <c r="X351" s="205">
        <f>SUMIF('13'!$A$3:$A$500,'TOTAL FEED'!$J351,'13'!$P$3:$P$1000)</f>
        <v>0</v>
      </c>
      <c r="Y351" s="272">
        <f>SUMIF('14'!$A$3:$A$500,'TOTAL FEED'!$J351,'14'!$P$3:$P$1000)</f>
        <v>0</v>
      </c>
      <c r="Z351" s="205">
        <f>SUMIF('15'!$A$3:$A$500,'TOTAL FEED'!$J351,'15'!$P$3:$P$1000)</f>
        <v>0</v>
      </c>
      <c r="AA351" s="205">
        <f>SUMIF('16'!$A$3:$A$500,'TOTAL FEED'!$J351,'16'!$P$3:$P$1000)</f>
        <v>0</v>
      </c>
      <c r="AB351" s="205">
        <f>SUMIF('17'!$A$3:$A$500,'TOTAL FEED'!$J351,'17'!$P$3:$P$1000)</f>
        <v>0</v>
      </c>
      <c r="AC351" s="205">
        <f>SUMIF('18'!$A$3:$A$500,'TOTAL FEED'!$J351,'18'!$P$3:$P$1000)</f>
        <v>0</v>
      </c>
      <c r="AD351" s="205">
        <f>SUMIF('19'!$A$3:$A$500,'TOTAL FEED'!$J351,'19'!$P$3:$P$1000)</f>
        <v>0</v>
      </c>
      <c r="AE351" s="205">
        <f>SUMIF('20'!$A$3:$A$500,'TOTAL FEED'!$J351,'20'!$P$3:$P$1000)</f>
        <v>0</v>
      </c>
      <c r="AF351" s="205">
        <f>SUMIF('21'!$A$3:$A$500,'TOTAL FEED'!$J351,'21'!$P$3:$P$1000)</f>
        <v>0</v>
      </c>
      <c r="AG351" s="205">
        <f>SUMIF('22'!$A$3:$A$500,'TOTAL FEED'!$J351,'22'!$P$3:$P$1000)</f>
        <v>0</v>
      </c>
      <c r="AH351" s="205">
        <f>SUMIF('23'!$A$3:$A$500,'TOTAL FEED'!$J351,'23'!$P$3:$P$1000)</f>
        <v>0</v>
      </c>
      <c r="AI351" s="205">
        <f>SUMIF('24'!$A$3:$A$500,'TOTAL FEED'!$J351,'24'!$P$3:$P$1000)</f>
        <v>0</v>
      </c>
      <c r="AJ351" s="205">
        <f>SUMIF('25'!$A$3:$A$500,'TOTAL FEED'!$J351,'25'!$P$3:$P$1000)</f>
        <v>0</v>
      </c>
      <c r="AK351" s="205">
        <f>SUMIF('26'!$A$3:$A$500,'TOTAL FEED'!$J351,'26'!$P$3:$P$1000)</f>
        <v>0</v>
      </c>
      <c r="AL351" s="205">
        <f>SUMIF('27'!$A$3:$A$500,'TOTAL FEED'!$J351,'27'!$P$3:$P$1000)</f>
        <v>0</v>
      </c>
      <c r="AM351" s="205">
        <f>SUMIF('28'!$A$3:$A$500,'TOTAL FEED'!$J351,'28'!$P$3:$P$1000)</f>
        <v>0</v>
      </c>
      <c r="AN351" s="205">
        <f>SUMIF('29'!$A$3:$A$500,'TOTAL FEED'!$J351,'29'!$P$3:$P$1000)</f>
        <v>0</v>
      </c>
      <c r="AO351" s="205">
        <f>SUMIF('30'!$A$3:$A$500,'TOTAL FEED'!$J351,'30'!$P$3:$P$1000)</f>
        <v>0</v>
      </c>
      <c r="AP351" s="205">
        <f>SUMIF('31'!$A$3:$A$500,'TOTAL FEED'!$J351,'31'!$P$3:$P$1000)</f>
        <v>0</v>
      </c>
      <c r="AQ351" s="125">
        <f t="shared" si="104"/>
        <v>0</v>
      </c>
      <c r="AR351"/>
      <c r="AS351">
        <v>8</v>
      </c>
      <c r="AT351">
        <f>SUMIF('PHAN LOAI'!$Q$5:$Q$410,K351,'PHAN LOAI'!$D$5:$D$410)</f>
        <v>0</v>
      </c>
      <c r="AU351">
        <f>SUMIF('SAN LUONG'!$AL$4:$AL$311,K351,'SAN LUONG'!$AJ$4:$AJ$311)</f>
        <v>0</v>
      </c>
      <c r="AV351">
        <f t="shared" ref="AV351:AV415" si="109">AT351+AU351</f>
        <v>0</v>
      </c>
      <c r="AW351">
        <f>IF(COUNTIF('PHAN LOAI'!C:C, E351) &gt; 0, 1, 0)</f>
        <v>1</v>
      </c>
      <c r="AX351">
        <f>IF(COUNTIF('SAN LUONG'!D:D, E351) &gt; 0, 1, 0)</f>
        <v>1</v>
      </c>
    </row>
    <row r="352" spans="2:50" s="126" customFormat="1" ht="15.75" x14ac:dyDescent="0.25">
      <c r="B352" s="118"/>
      <c r="C352" s="119" t="s">
        <v>462</v>
      </c>
      <c r="D352" s="119" t="s">
        <v>462</v>
      </c>
      <c r="E352" s="120">
        <v>31410852</v>
      </c>
      <c r="F352" s="121">
        <v>2.5</v>
      </c>
      <c r="G352" s="122">
        <v>50</v>
      </c>
      <c r="H352" s="123" t="s">
        <v>170</v>
      </c>
      <c r="I352" s="124" t="s">
        <v>463</v>
      </c>
      <c r="J352" s="15" t="str">
        <f t="shared" ref="J352:J416" si="110">CONCATENATE(H352,I352,G352)</f>
        <v>551FS5250</v>
      </c>
      <c r="K352" s="15" t="str">
        <f t="shared" ref="K352:K416" si="111">CONCATENATE(C352,E352)</f>
        <v>551FS5231410852</v>
      </c>
      <c r="L352" s="205">
        <f>SUMIF('1'!$A$3:$A$500,'TOTAL FEED'!$J352,'1'!$P$3:$P$1000)</f>
        <v>0</v>
      </c>
      <c r="M352" s="205">
        <f>SUMIF('2'!$A$3:$A$500,'TOTAL FEED'!$J352,'2'!$P$3:$P$1000)</f>
        <v>0</v>
      </c>
      <c r="N352" s="258">
        <f>SUMIF('3'!$A$3:$A$500,'TOTAL FEED'!$J352,'3'!$P$3:$P$1000)</f>
        <v>0</v>
      </c>
      <c r="O352" s="205">
        <f>SUMIF('4'!$A$3:$A$500,'TOTAL FEED'!$J352,'4'!$P$3:$P$1000)</f>
        <v>0</v>
      </c>
      <c r="P352" s="205">
        <f>SUMIF('5'!$A$3:$A$500,'TOTAL FEED'!$J352,'5'!$P$3:$P$1000)</f>
        <v>0</v>
      </c>
      <c r="Q352" s="205">
        <f>SUMIF('6'!$A$3:$A$500,'TOTAL FEED'!$J352,'6'!$P$3:$P$1000)</f>
        <v>0</v>
      </c>
      <c r="R352" s="205">
        <f>SUMIF('7'!$A$3:$A$500,'TOTAL FEED'!$J352,'7'!$P$3:$P$1000)</f>
        <v>0</v>
      </c>
      <c r="S352" s="205">
        <f>SUMIF('8'!$A$3:$A$500,'TOTAL FEED'!$J352,'8'!$P$3:$P$1000)</f>
        <v>0</v>
      </c>
      <c r="T352" s="205">
        <f>SUMIF('9'!$A$3:$A$500,'TOTAL FEED'!$J352,'9'!$P$3:$P$1000)</f>
        <v>0</v>
      </c>
      <c r="U352" s="205">
        <f>SUMIF('10'!$A$3:$A$500,'TOTAL FEED'!$J352,'10'!$P$3:$P$1000)</f>
        <v>0</v>
      </c>
      <c r="V352" s="205">
        <f>SUMIF('11'!$A$3:$A$500,'TOTAL FEED'!$J352,'11'!$P$3:$P$1000)</f>
        <v>0</v>
      </c>
      <c r="W352" s="205">
        <f>SUMIF('12'!$A$3:$A$500,'TOTAL FEED'!$J352,'12'!$P$3:$P$1000)</f>
        <v>0</v>
      </c>
      <c r="X352" s="205">
        <f>SUMIF('13'!$A$3:$A$500,'TOTAL FEED'!$J352,'13'!$P$3:$P$1000)</f>
        <v>0</v>
      </c>
      <c r="Y352" s="272">
        <f>SUMIF('14'!$A$3:$A$500,'TOTAL FEED'!$J352,'14'!$P$3:$P$1000)</f>
        <v>0</v>
      </c>
      <c r="Z352" s="205">
        <f>SUMIF('15'!$A$3:$A$500,'TOTAL FEED'!$J352,'15'!$P$3:$P$1000)</f>
        <v>0</v>
      </c>
      <c r="AA352" s="205">
        <f>SUMIF('16'!$A$3:$A$500,'TOTAL FEED'!$J352,'16'!$P$3:$P$1000)</f>
        <v>0</v>
      </c>
      <c r="AB352" s="205">
        <f>SUMIF('17'!$A$3:$A$500,'TOTAL FEED'!$J352,'17'!$P$3:$P$1000)</f>
        <v>0</v>
      </c>
      <c r="AC352" s="205">
        <f>SUMIF('18'!$A$3:$A$500,'TOTAL FEED'!$J352,'18'!$P$3:$P$1000)</f>
        <v>0</v>
      </c>
      <c r="AD352" s="205">
        <f>SUMIF('19'!$A$3:$A$500,'TOTAL FEED'!$J352,'19'!$P$3:$P$1000)</f>
        <v>0</v>
      </c>
      <c r="AE352" s="205">
        <f>SUMIF('20'!$A$3:$A$500,'TOTAL FEED'!$J352,'20'!$P$3:$P$1000)</f>
        <v>0</v>
      </c>
      <c r="AF352" s="205">
        <f>SUMIF('21'!$A$3:$A$500,'TOTAL FEED'!$J352,'21'!$P$3:$P$1000)</f>
        <v>0</v>
      </c>
      <c r="AG352" s="205">
        <f>SUMIF('22'!$A$3:$A$500,'TOTAL FEED'!$J352,'22'!$P$3:$P$1000)</f>
        <v>0</v>
      </c>
      <c r="AH352" s="205">
        <f>SUMIF('23'!$A$3:$A$500,'TOTAL FEED'!$J352,'23'!$P$3:$P$1000)</f>
        <v>0</v>
      </c>
      <c r="AI352" s="205">
        <f>SUMIF('24'!$A$3:$A$500,'TOTAL FEED'!$J352,'24'!$P$3:$P$1000)</f>
        <v>0</v>
      </c>
      <c r="AJ352" s="205">
        <f>SUMIF('25'!$A$3:$A$500,'TOTAL FEED'!$J352,'25'!$P$3:$P$1000)</f>
        <v>0</v>
      </c>
      <c r="AK352" s="205">
        <f>SUMIF('26'!$A$3:$A$500,'TOTAL FEED'!$J352,'26'!$P$3:$P$1000)</f>
        <v>0</v>
      </c>
      <c r="AL352" s="205">
        <f>SUMIF('27'!$A$3:$A$500,'TOTAL FEED'!$J352,'27'!$P$3:$P$1000)</f>
        <v>0</v>
      </c>
      <c r="AM352" s="205">
        <f>SUMIF('28'!$A$3:$A$500,'TOTAL FEED'!$J352,'28'!$P$3:$P$1000)</f>
        <v>0</v>
      </c>
      <c r="AN352" s="205">
        <f>SUMIF('29'!$A$3:$A$500,'TOTAL FEED'!$J352,'29'!$P$3:$P$1000)</f>
        <v>0</v>
      </c>
      <c r="AO352" s="205">
        <f>SUMIF('30'!$A$3:$A$500,'TOTAL FEED'!$J352,'30'!$P$3:$P$1000)</f>
        <v>0</v>
      </c>
      <c r="AP352" s="205">
        <f>SUMIF('31'!$A$3:$A$500,'TOTAL FEED'!$J352,'31'!$P$3:$P$1000)</f>
        <v>0</v>
      </c>
      <c r="AQ352" s="125">
        <f t="shared" si="104"/>
        <v>0</v>
      </c>
      <c r="AR352"/>
      <c r="AS352">
        <v>8</v>
      </c>
      <c r="AT352">
        <f>SUMIF('PHAN LOAI'!$Q$5:$Q$410,K352,'PHAN LOAI'!$D$5:$D$410)</f>
        <v>0</v>
      </c>
      <c r="AU352">
        <f>SUMIF('SAN LUONG'!$AL$4:$AL$311,K352,'SAN LUONG'!$AJ$4:$AJ$311)</f>
        <v>0</v>
      </c>
      <c r="AV352">
        <f t="shared" si="109"/>
        <v>0</v>
      </c>
      <c r="AW352">
        <f>IF(COUNTIF('PHAN LOAI'!C:C, E352) &gt; 0, 1, 0)</f>
        <v>1</v>
      </c>
      <c r="AX352">
        <f>IF(COUNTIF('SAN LUONG'!D:D, E352) &gt; 0, 1, 0)</f>
        <v>1</v>
      </c>
    </row>
    <row r="353" spans="2:50" ht="15.75" x14ac:dyDescent="0.25">
      <c r="B353" s="5">
        <v>8</v>
      </c>
      <c r="C353" s="33" t="s">
        <v>464</v>
      </c>
      <c r="D353" s="33" t="s">
        <v>464</v>
      </c>
      <c r="E353" s="73">
        <v>314501</v>
      </c>
      <c r="F353" s="27">
        <v>2.5</v>
      </c>
      <c r="G353" s="34">
        <v>50</v>
      </c>
      <c r="H353" s="24" t="s">
        <v>464</v>
      </c>
      <c r="I353" s="9"/>
      <c r="J353" s="15" t="str">
        <f t="shared" si="110"/>
        <v>551BSF50</v>
      </c>
      <c r="K353" s="15" t="str">
        <f t="shared" si="111"/>
        <v>551BSF314501</v>
      </c>
      <c r="L353" s="205">
        <f>SUMIF('1'!$A$3:$A$500,'TOTAL FEED'!$J353,'1'!$P$3:$P$1000)</f>
        <v>0</v>
      </c>
      <c r="M353" s="205">
        <f>SUMIF('2'!$A$3:$A$500,'TOTAL FEED'!$J353,'2'!$P$3:$P$1000)</f>
        <v>0</v>
      </c>
      <c r="N353" s="258">
        <f>SUMIF('3'!$A$3:$A$500,'TOTAL FEED'!$J353,'3'!$P$3:$P$1000)</f>
        <v>0</v>
      </c>
      <c r="O353" s="205">
        <f>SUMIF('4'!$A$3:$A$500,'TOTAL FEED'!$J353,'4'!$P$3:$P$1000)</f>
        <v>0</v>
      </c>
      <c r="P353" s="205">
        <f>SUMIF('5'!$A$3:$A$500,'TOTAL FEED'!$J353,'5'!$P$3:$P$1000)</f>
        <v>0</v>
      </c>
      <c r="Q353" s="205">
        <f>SUMIF('6'!$A$3:$A$500,'TOTAL FEED'!$J353,'6'!$P$3:$P$1000)</f>
        <v>0</v>
      </c>
      <c r="R353" s="205">
        <f>SUMIF('7'!$A$3:$A$500,'TOTAL FEED'!$J353,'7'!$P$3:$P$1000)</f>
        <v>0</v>
      </c>
      <c r="S353" s="205">
        <f>SUMIF('8'!$A$3:$A$500,'TOTAL FEED'!$J353,'8'!$P$3:$P$1000)</f>
        <v>0</v>
      </c>
      <c r="T353" s="205">
        <f>SUMIF('9'!$A$3:$A$500,'TOTAL FEED'!$J353,'9'!$P$3:$P$1000)</f>
        <v>0</v>
      </c>
      <c r="U353" s="205">
        <f>SUMIF('10'!$A$3:$A$500,'TOTAL FEED'!$J353,'10'!$P$3:$P$1000)</f>
        <v>0</v>
      </c>
      <c r="V353" s="205">
        <f>SUMIF('11'!$A$3:$A$500,'TOTAL FEED'!$J353,'11'!$P$3:$P$1000)</f>
        <v>0</v>
      </c>
      <c r="W353" s="205">
        <f>SUMIF('12'!$A$3:$A$500,'TOTAL FEED'!$J353,'12'!$P$3:$P$1000)</f>
        <v>0</v>
      </c>
      <c r="X353" s="205">
        <f>SUMIF('13'!$A$3:$A$500,'TOTAL FEED'!$J353,'13'!$P$3:$P$1000)</f>
        <v>0</v>
      </c>
      <c r="Y353" s="272">
        <f>SUMIF('14'!$A$3:$A$500,'TOTAL FEED'!$J353,'14'!$P$3:$P$1000)</f>
        <v>0</v>
      </c>
      <c r="Z353" s="205">
        <f>SUMIF('15'!$A$3:$A$500,'TOTAL FEED'!$J353,'15'!$P$3:$P$1000)</f>
        <v>0</v>
      </c>
      <c r="AA353" s="205">
        <f>SUMIF('16'!$A$3:$A$500,'TOTAL FEED'!$J353,'16'!$P$3:$P$1000)</f>
        <v>0</v>
      </c>
      <c r="AB353" s="205">
        <f>SUMIF('17'!$A$3:$A$500,'TOTAL FEED'!$J353,'17'!$P$3:$P$1000)</f>
        <v>0</v>
      </c>
      <c r="AC353" s="205">
        <f>SUMIF('18'!$A$3:$A$500,'TOTAL FEED'!$J353,'18'!$P$3:$P$1000)</f>
        <v>0</v>
      </c>
      <c r="AD353" s="205">
        <f>SUMIF('19'!$A$3:$A$500,'TOTAL FEED'!$J353,'19'!$P$3:$P$1000)</f>
        <v>0</v>
      </c>
      <c r="AE353" s="205">
        <f>SUMIF('20'!$A$3:$A$500,'TOTAL FEED'!$J353,'20'!$P$3:$P$1000)</f>
        <v>0</v>
      </c>
      <c r="AF353" s="205">
        <f>SUMIF('21'!$A$3:$A$500,'TOTAL FEED'!$J353,'21'!$P$3:$P$1000)</f>
        <v>0</v>
      </c>
      <c r="AG353" s="205">
        <f>SUMIF('22'!$A$3:$A$500,'TOTAL FEED'!$J353,'22'!$P$3:$P$1000)</f>
        <v>0</v>
      </c>
      <c r="AH353" s="205">
        <f>SUMIF('23'!$A$3:$A$500,'TOTAL FEED'!$J353,'23'!$P$3:$P$1000)</f>
        <v>0</v>
      </c>
      <c r="AI353" s="205">
        <f>SUMIF('24'!$A$3:$A$500,'TOTAL FEED'!$J353,'24'!$P$3:$P$1000)</f>
        <v>0</v>
      </c>
      <c r="AJ353" s="205">
        <f>SUMIF('25'!$A$3:$A$500,'TOTAL FEED'!$J353,'25'!$P$3:$P$1000)</f>
        <v>0</v>
      </c>
      <c r="AK353" s="205">
        <f>SUMIF('26'!$A$3:$A$500,'TOTAL FEED'!$J353,'26'!$P$3:$P$1000)</f>
        <v>0</v>
      </c>
      <c r="AL353" s="205">
        <f>SUMIF('27'!$A$3:$A$500,'TOTAL FEED'!$J353,'27'!$P$3:$P$1000)</f>
        <v>0</v>
      </c>
      <c r="AM353" s="205">
        <f>SUMIF('28'!$A$3:$A$500,'TOTAL FEED'!$J353,'28'!$P$3:$P$1000)</f>
        <v>0</v>
      </c>
      <c r="AN353" s="205">
        <f>SUMIF('29'!$A$3:$A$500,'TOTAL FEED'!$J353,'29'!$P$3:$P$1000)</f>
        <v>0</v>
      </c>
      <c r="AO353" s="205">
        <f>SUMIF('30'!$A$3:$A$500,'TOTAL FEED'!$J353,'30'!$P$3:$P$1000)</f>
        <v>0</v>
      </c>
      <c r="AP353" s="205">
        <f>SUMIF('31'!$A$3:$A$500,'TOTAL FEED'!$J353,'31'!$P$3:$P$1000)</f>
        <v>0</v>
      </c>
      <c r="AQ353" s="50">
        <f t="shared" si="104"/>
        <v>0</v>
      </c>
      <c r="AS353">
        <v>8</v>
      </c>
      <c r="AT353">
        <f>SUMIF('PHAN LOAI'!$Q$5:$Q$410,K353,'PHAN LOAI'!$D$5:$D$410)</f>
        <v>0</v>
      </c>
      <c r="AU353">
        <f>SUMIF('SAN LUONG'!$AL$4:$AL$311,K353,'SAN LUONG'!$AJ$4:$AJ$311)</f>
        <v>0</v>
      </c>
      <c r="AV353">
        <f t="shared" si="109"/>
        <v>0</v>
      </c>
      <c r="AW353">
        <f>IF(COUNTIF('PHAN LOAI'!C:C, E353) &gt; 0, 1, 0)</f>
        <v>1</v>
      </c>
      <c r="AX353">
        <f>IF(COUNTIF('SAN LUONG'!D:D, E353) &gt; 0, 1, 0)</f>
        <v>1</v>
      </c>
    </row>
    <row r="354" spans="2:50" ht="15.75" x14ac:dyDescent="0.25">
      <c r="B354" s="5">
        <v>9</v>
      </c>
      <c r="C354" s="33" t="s">
        <v>174</v>
      </c>
      <c r="D354" s="33" t="s">
        <v>174</v>
      </c>
      <c r="E354" s="74"/>
      <c r="F354" s="27">
        <v>2.5</v>
      </c>
      <c r="G354" s="34">
        <v>50</v>
      </c>
      <c r="H354" s="24" t="s">
        <v>174</v>
      </c>
      <c r="I354" s="9"/>
      <c r="J354" s="15" t="str">
        <f t="shared" si="110"/>
        <v>551NF50</v>
      </c>
      <c r="K354" s="15" t="str">
        <f t="shared" si="111"/>
        <v>551NF</v>
      </c>
      <c r="L354" s="205">
        <f>SUMIF('1'!$A$3:$A$500,'TOTAL FEED'!$J354,'1'!$P$3:$P$1000)</f>
        <v>0</v>
      </c>
      <c r="M354" s="205">
        <f>SUMIF('2'!$A$3:$A$500,'TOTAL FEED'!$J354,'2'!$P$3:$P$1000)</f>
        <v>0</v>
      </c>
      <c r="N354" s="258">
        <f>SUMIF('3'!$A$3:$A$500,'TOTAL FEED'!$J354,'3'!$P$3:$P$1000)</f>
        <v>0</v>
      </c>
      <c r="O354" s="205">
        <f>SUMIF('4'!$A$3:$A$500,'TOTAL FEED'!$J354,'4'!$P$3:$P$1000)</f>
        <v>0</v>
      </c>
      <c r="P354" s="205">
        <f>SUMIF('5'!$A$3:$A$500,'TOTAL FEED'!$J354,'5'!$P$3:$P$1000)</f>
        <v>0</v>
      </c>
      <c r="Q354" s="205">
        <f>SUMIF('6'!$A$3:$A$500,'TOTAL FEED'!$J354,'6'!$P$3:$P$1000)</f>
        <v>0</v>
      </c>
      <c r="R354" s="205">
        <f>SUMIF('7'!$A$3:$A$500,'TOTAL FEED'!$J354,'7'!$P$3:$P$1000)</f>
        <v>0</v>
      </c>
      <c r="S354" s="205">
        <f>SUMIF('8'!$A$3:$A$500,'TOTAL FEED'!$J354,'8'!$P$3:$P$1000)</f>
        <v>0</v>
      </c>
      <c r="T354" s="205">
        <f>SUMIF('9'!$A$3:$A$500,'TOTAL FEED'!$J354,'9'!$P$3:$P$1000)</f>
        <v>0</v>
      </c>
      <c r="U354" s="205">
        <f>SUMIF('10'!$A$3:$A$500,'TOTAL FEED'!$J354,'10'!$P$3:$P$1000)</f>
        <v>0</v>
      </c>
      <c r="V354" s="205">
        <f>SUMIF('11'!$A$3:$A$500,'TOTAL FEED'!$J354,'11'!$P$3:$P$1000)</f>
        <v>0</v>
      </c>
      <c r="W354" s="205">
        <f>SUMIF('12'!$A$3:$A$500,'TOTAL FEED'!$J354,'12'!$P$3:$P$1000)</f>
        <v>0</v>
      </c>
      <c r="X354" s="205">
        <f>SUMIF('13'!$A$3:$A$500,'TOTAL FEED'!$J354,'13'!$P$3:$P$1000)</f>
        <v>0</v>
      </c>
      <c r="Y354" s="272">
        <f>SUMIF('14'!$A$3:$A$500,'TOTAL FEED'!$J354,'14'!$P$3:$P$1000)</f>
        <v>0</v>
      </c>
      <c r="Z354" s="205">
        <f>SUMIF('15'!$A$3:$A$500,'TOTAL FEED'!$J354,'15'!$P$3:$P$1000)</f>
        <v>0</v>
      </c>
      <c r="AA354" s="205">
        <f>SUMIF('16'!$A$3:$A$500,'TOTAL FEED'!$J354,'16'!$P$3:$P$1000)</f>
        <v>0</v>
      </c>
      <c r="AB354" s="205">
        <f>SUMIF('17'!$A$3:$A$500,'TOTAL FEED'!$J354,'17'!$P$3:$P$1000)</f>
        <v>0</v>
      </c>
      <c r="AC354" s="205">
        <f>SUMIF('18'!$A$3:$A$500,'TOTAL FEED'!$J354,'18'!$P$3:$P$1000)</f>
        <v>0</v>
      </c>
      <c r="AD354" s="205">
        <f>SUMIF('19'!$A$3:$A$500,'TOTAL FEED'!$J354,'19'!$P$3:$P$1000)</f>
        <v>0</v>
      </c>
      <c r="AE354" s="205">
        <f>SUMIF('20'!$A$3:$A$500,'TOTAL FEED'!$J354,'20'!$P$3:$P$1000)</f>
        <v>0</v>
      </c>
      <c r="AF354" s="205">
        <f>SUMIF('21'!$A$3:$A$500,'TOTAL FEED'!$J354,'21'!$P$3:$P$1000)</f>
        <v>0</v>
      </c>
      <c r="AG354" s="205">
        <f>SUMIF('22'!$A$3:$A$500,'TOTAL FEED'!$J354,'22'!$P$3:$P$1000)</f>
        <v>0</v>
      </c>
      <c r="AH354" s="205">
        <f>SUMIF('23'!$A$3:$A$500,'TOTAL FEED'!$J354,'23'!$P$3:$P$1000)</f>
        <v>0</v>
      </c>
      <c r="AI354" s="205">
        <f>SUMIF('24'!$A$3:$A$500,'TOTAL FEED'!$J354,'24'!$P$3:$P$1000)</f>
        <v>0</v>
      </c>
      <c r="AJ354" s="205">
        <f>SUMIF('25'!$A$3:$A$500,'TOTAL FEED'!$J354,'25'!$P$3:$P$1000)</f>
        <v>0</v>
      </c>
      <c r="AK354" s="205">
        <f>SUMIF('26'!$A$3:$A$500,'TOTAL FEED'!$J354,'26'!$P$3:$P$1000)</f>
        <v>0</v>
      </c>
      <c r="AL354" s="205">
        <f>SUMIF('27'!$A$3:$A$500,'TOTAL FEED'!$J354,'27'!$P$3:$P$1000)</f>
        <v>0</v>
      </c>
      <c r="AM354" s="205">
        <f>SUMIF('28'!$A$3:$A$500,'TOTAL FEED'!$J354,'28'!$P$3:$P$1000)</f>
        <v>0</v>
      </c>
      <c r="AN354" s="205">
        <f>SUMIF('29'!$A$3:$A$500,'TOTAL FEED'!$J354,'29'!$P$3:$P$1000)</f>
        <v>0</v>
      </c>
      <c r="AO354" s="205">
        <f>SUMIF('30'!$A$3:$A$500,'TOTAL FEED'!$J354,'30'!$P$3:$P$1000)</f>
        <v>0</v>
      </c>
      <c r="AP354" s="205">
        <f>SUMIF('31'!$A$3:$A$500,'TOTAL FEED'!$J354,'31'!$P$3:$P$1000)</f>
        <v>0</v>
      </c>
      <c r="AQ354" s="50">
        <f t="shared" si="104"/>
        <v>0</v>
      </c>
      <c r="AS354">
        <v>8</v>
      </c>
      <c r="AT354">
        <f>SUMIF('PHAN LOAI'!$Q$5:$Q$410,K354,'PHAN LOAI'!$D$5:$D$410)</f>
        <v>0</v>
      </c>
      <c r="AU354">
        <f>SUMIF('SAN LUONG'!$AL$4:$AL$311,K354,'SAN LUONG'!$AJ$4:$AJ$311)</f>
        <v>0</v>
      </c>
      <c r="AV354">
        <f t="shared" si="109"/>
        <v>0</v>
      </c>
      <c r="AW354">
        <f>IF(COUNTIF('PHAN LOAI'!C:C, E354) &gt; 0, 1, 0)</f>
        <v>0</v>
      </c>
      <c r="AX354">
        <f>IF(COUNTIF('SAN LUONG'!D:D, E354) &gt; 0, 1, 0)</f>
        <v>1</v>
      </c>
    </row>
    <row r="355" spans="2:50" ht="15.75" x14ac:dyDescent="0.25">
      <c r="B355" s="5">
        <v>10</v>
      </c>
      <c r="C355" s="33" t="s">
        <v>653</v>
      </c>
      <c r="D355" s="33" t="s">
        <v>175</v>
      </c>
      <c r="E355" s="73">
        <v>31411831</v>
      </c>
      <c r="F355" s="27">
        <v>2.5</v>
      </c>
      <c r="G355" s="34">
        <v>50</v>
      </c>
      <c r="H355" s="24" t="s">
        <v>175</v>
      </c>
      <c r="I355" s="9" t="s">
        <v>481</v>
      </c>
      <c r="J355" s="15" t="str">
        <f t="shared" si="110"/>
        <v>551GPFS3150</v>
      </c>
      <c r="K355" s="15" t="str">
        <f t="shared" si="111"/>
        <v>551GPFS3131411831</v>
      </c>
      <c r="L355" s="205">
        <f>SUMIF('1'!$A$3:$A$500,'TOTAL FEED'!$J355,'1'!$P$3:$P$1000)</f>
        <v>0</v>
      </c>
      <c r="M355" s="205">
        <f>SUMIF('2'!$A$3:$A$500,'TOTAL FEED'!$J355,'2'!$P$3:$P$1000)</f>
        <v>62400</v>
      </c>
      <c r="N355" s="258">
        <f>SUMIF('3'!$A$3:$A$500,'TOTAL FEED'!$J355,'3'!$P$3:$P$1000)</f>
        <v>0</v>
      </c>
      <c r="O355" s="205">
        <f>SUMIF('4'!$A$3:$A$500,'TOTAL FEED'!$J355,'4'!$P$3:$P$1000)</f>
        <v>26050</v>
      </c>
      <c r="P355" s="205">
        <f>SUMIF('5'!$A$3:$A$500,'TOTAL FEED'!$J355,'5'!$P$3:$P$1000)</f>
        <v>0</v>
      </c>
      <c r="Q355" s="205">
        <f>SUMIF('6'!$A$3:$A$500,'TOTAL FEED'!$J355,'6'!$P$3:$P$1000)</f>
        <v>27000</v>
      </c>
      <c r="R355" s="205">
        <f>SUMIF('7'!$A$3:$A$500,'TOTAL FEED'!$J355,'7'!$P$3:$P$1000)</f>
        <v>43550</v>
      </c>
      <c r="S355" s="205">
        <f>SUMIF('8'!$A$3:$A$500,'TOTAL FEED'!$J355,'8'!$P$3:$P$1000)</f>
        <v>0</v>
      </c>
      <c r="T355" s="205">
        <f>SUMIF('9'!$A$3:$A$500,'TOTAL FEED'!$J355,'9'!$P$3:$P$1000)</f>
        <v>4650</v>
      </c>
      <c r="U355" s="205">
        <f>SUMIF('10'!$A$3:$A$500,'TOTAL FEED'!$J355,'10'!$P$3:$P$1000)</f>
        <v>56700</v>
      </c>
      <c r="V355" s="205">
        <f>SUMIF('11'!$A$3:$A$500,'TOTAL FEED'!$J355,'11'!$P$3:$P$1000)</f>
        <v>10050</v>
      </c>
      <c r="W355" s="205">
        <f>SUMIF('12'!$A$3:$A$500,'TOTAL FEED'!$J355,'12'!$P$3:$P$1000)</f>
        <v>3950</v>
      </c>
      <c r="X355" s="205">
        <f>SUMIF('13'!$A$3:$A$500,'TOTAL FEED'!$J355,'13'!$P$3:$P$1000)</f>
        <v>0</v>
      </c>
      <c r="Y355" s="272">
        <f>SUMIF('14'!$A$3:$A$500,'TOTAL FEED'!$J355,'14'!$P$3:$P$1000)</f>
        <v>0</v>
      </c>
      <c r="Z355" s="205">
        <f>SUMIF('15'!$A$3:$A$500,'TOTAL FEED'!$J355,'15'!$P$3:$P$1000)</f>
        <v>64800</v>
      </c>
      <c r="AA355" s="205">
        <f>SUMIF('16'!$A$3:$A$500,'TOTAL FEED'!$J355,'16'!$P$3:$P$1000)</f>
        <v>53450</v>
      </c>
      <c r="AB355" s="205">
        <f>SUMIF('17'!$A$3:$A$500,'TOTAL FEED'!$J355,'17'!$P$3:$P$1000)</f>
        <v>0</v>
      </c>
      <c r="AC355" s="205">
        <f>SUMIF('18'!$A$3:$A$500,'TOTAL FEED'!$J355,'18'!$P$3:$P$1000)</f>
        <v>0</v>
      </c>
      <c r="AD355" s="205">
        <f>SUMIF('19'!$A$3:$A$500,'TOTAL FEED'!$J355,'19'!$P$3:$P$1000)</f>
        <v>0</v>
      </c>
      <c r="AE355" s="205">
        <f>SUMIF('20'!$A$3:$A$500,'TOTAL FEED'!$J355,'20'!$P$3:$P$1000)</f>
        <v>0</v>
      </c>
      <c r="AF355" s="205">
        <f>SUMIF('21'!$A$3:$A$500,'TOTAL FEED'!$J355,'21'!$P$3:$P$1000)</f>
        <v>0</v>
      </c>
      <c r="AG355" s="205">
        <f>SUMIF('22'!$A$3:$A$500,'TOTAL FEED'!$J355,'22'!$P$3:$P$1000)</f>
        <v>0</v>
      </c>
      <c r="AH355" s="205">
        <f>SUMIF('23'!$A$3:$A$500,'TOTAL FEED'!$J355,'23'!$P$3:$P$1000)</f>
        <v>0</v>
      </c>
      <c r="AI355" s="205">
        <f>SUMIF('24'!$A$3:$A$500,'TOTAL FEED'!$J355,'24'!$P$3:$P$1000)</f>
        <v>0</v>
      </c>
      <c r="AJ355" s="205">
        <f>SUMIF('25'!$A$3:$A$500,'TOTAL FEED'!$J355,'25'!$P$3:$P$1000)</f>
        <v>0</v>
      </c>
      <c r="AK355" s="205">
        <f>SUMIF('26'!$A$3:$A$500,'TOTAL FEED'!$J355,'26'!$P$3:$P$1000)</f>
        <v>0</v>
      </c>
      <c r="AL355" s="205">
        <f>SUMIF('27'!$A$3:$A$500,'TOTAL FEED'!$J355,'27'!$P$3:$P$1000)</f>
        <v>0</v>
      </c>
      <c r="AM355" s="205">
        <f>SUMIF('28'!$A$3:$A$500,'TOTAL FEED'!$J355,'28'!$P$3:$P$1000)</f>
        <v>0</v>
      </c>
      <c r="AN355" s="205">
        <f>SUMIF('29'!$A$3:$A$500,'TOTAL FEED'!$J355,'29'!$P$3:$P$1000)</f>
        <v>0</v>
      </c>
      <c r="AO355" s="205">
        <f>SUMIF('30'!$A$3:$A$500,'TOTAL FEED'!$J355,'30'!$P$3:$P$1000)</f>
        <v>0</v>
      </c>
      <c r="AP355" s="205">
        <f>SUMIF('31'!$A$3:$A$500,'TOTAL FEED'!$J355,'31'!$P$3:$P$1000)</f>
        <v>0</v>
      </c>
      <c r="AQ355" s="50">
        <f t="shared" si="104"/>
        <v>352600</v>
      </c>
      <c r="AR355">
        <v>1</v>
      </c>
      <c r="AS355">
        <v>8</v>
      </c>
      <c r="AT355">
        <f>SUMIF('PHAN LOAI'!$Q$5:$Q$410,K355,'PHAN LOAI'!$D$5:$D$410)</f>
        <v>352600</v>
      </c>
      <c r="AU355">
        <f>SUMIF('SAN LUONG'!$AL$4:$AL$311,K355,'SAN LUONG'!$AJ$4:$AJ$311)</f>
        <v>352600</v>
      </c>
      <c r="AV355">
        <f t="shared" si="109"/>
        <v>705200</v>
      </c>
      <c r="AW355">
        <f>IF(COUNTIF('PHAN LOAI'!C:C, E355) &gt; 0, 1, 0)</f>
        <v>1</v>
      </c>
      <c r="AX355">
        <f>IF(COUNTIF('SAN LUONG'!D:D, E355) &gt; 0, 1, 0)</f>
        <v>1</v>
      </c>
    </row>
    <row r="356" spans="2:50" ht="15.75" x14ac:dyDescent="0.25">
      <c r="B356" s="5">
        <v>11</v>
      </c>
      <c r="C356" s="33" t="s">
        <v>638</v>
      </c>
      <c r="D356" s="33" t="s">
        <v>638</v>
      </c>
      <c r="E356" s="73">
        <v>31411825</v>
      </c>
      <c r="F356" s="27">
        <v>2.5</v>
      </c>
      <c r="G356" s="34">
        <v>50</v>
      </c>
      <c r="H356" s="24" t="s">
        <v>175</v>
      </c>
      <c r="I356" s="9" t="s">
        <v>598</v>
      </c>
      <c r="J356" s="15" t="str">
        <f t="shared" si="110"/>
        <v>551GPFS2550</v>
      </c>
      <c r="K356" s="15" t="str">
        <f t="shared" si="111"/>
        <v>551GPFS2531411825</v>
      </c>
      <c r="L356" s="205">
        <f>SUMIF('1'!$A$3:$A$500,'TOTAL FEED'!$J356,'1'!$P$3:$P$1000)</f>
        <v>0</v>
      </c>
      <c r="M356" s="205">
        <f>SUMIF('2'!$A$3:$A$500,'TOTAL FEED'!$J356,'2'!$P$3:$P$1000)</f>
        <v>0</v>
      </c>
      <c r="N356" s="258">
        <f>SUMIF('3'!$A$3:$A$500,'TOTAL FEED'!$J356,'3'!$P$3:$P$1000)</f>
        <v>0</v>
      </c>
      <c r="O356" s="205">
        <f>SUMIF('4'!$A$3:$A$500,'TOTAL FEED'!$J356,'4'!$P$3:$P$1000)</f>
        <v>0</v>
      </c>
      <c r="P356" s="205">
        <f>SUMIF('5'!$A$3:$A$500,'TOTAL FEED'!$J356,'5'!$P$3:$P$1000)</f>
        <v>0</v>
      </c>
      <c r="Q356" s="205">
        <f>SUMIF('6'!$A$3:$A$500,'TOTAL FEED'!$J356,'6'!$P$3:$P$1000)</f>
        <v>0</v>
      </c>
      <c r="R356" s="205">
        <f>SUMIF('7'!$A$3:$A$500,'TOTAL FEED'!$J356,'7'!$P$3:$P$1000)</f>
        <v>0</v>
      </c>
      <c r="S356" s="205">
        <f>SUMIF('8'!$A$3:$A$500,'TOTAL FEED'!$J356,'8'!$P$3:$P$1000)</f>
        <v>0</v>
      </c>
      <c r="T356" s="205">
        <f>SUMIF('9'!$A$3:$A$500,'TOTAL FEED'!$J356,'9'!$P$3:$P$1000)</f>
        <v>0</v>
      </c>
      <c r="U356" s="258">
        <f>SUMIF('10'!$A$3:$A$500,'TOTAL FEED'!$J356,'10'!$P$3:$P$1000)</f>
        <v>0</v>
      </c>
      <c r="V356" s="205">
        <f>SUMIF('11'!$A$3:$A$500,'TOTAL FEED'!$J356,'11'!$P$3:$P$1000)</f>
        <v>0</v>
      </c>
      <c r="W356" s="205">
        <f>SUMIF('12'!$A$3:$A$500,'TOTAL FEED'!$J356,'12'!$P$3:$P$1000)</f>
        <v>0</v>
      </c>
      <c r="X356" s="205">
        <f>SUMIF('13'!$A$3:$A$500,'TOTAL FEED'!$J356,'13'!$P$3:$P$1000)</f>
        <v>0</v>
      </c>
      <c r="Y356" s="272">
        <f>SUMIF('14'!$A$3:$A$500,'TOTAL FEED'!$J356,'14'!$P$3:$P$1000)</f>
        <v>0</v>
      </c>
      <c r="Z356" s="205">
        <f>SUMIF('15'!$A$3:$A$500,'TOTAL FEED'!$J356,'15'!$P$3:$P$1000)</f>
        <v>0</v>
      </c>
      <c r="AA356" s="205">
        <f>SUMIF('16'!$A$3:$A$500,'TOTAL FEED'!$J356,'16'!$P$3:$P$1000)</f>
        <v>0</v>
      </c>
      <c r="AB356" s="258">
        <f>SUMIF('17'!$A$3:$A$500,'TOTAL FEED'!$J356,'17'!$P$3:$P$1000)</f>
        <v>0</v>
      </c>
      <c r="AC356" s="205">
        <f>SUMIF('18'!$A$3:$A$500,'TOTAL FEED'!$J356,'18'!$P$3:$P$1000)</f>
        <v>0</v>
      </c>
      <c r="AD356" s="205">
        <f>SUMIF('19'!$A$3:$A$500,'TOTAL FEED'!$J356,'19'!$P$3:$P$1000)</f>
        <v>0</v>
      </c>
      <c r="AE356" s="205">
        <f>SUMIF('20'!$A$3:$A$500,'TOTAL FEED'!$J356,'20'!$P$3:$P$1000)</f>
        <v>0</v>
      </c>
      <c r="AF356" s="205">
        <f>SUMIF('21'!$A$3:$A$500,'TOTAL FEED'!$J356,'21'!$P$3:$P$1000)</f>
        <v>0</v>
      </c>
      <c r="AG356" s="205">
        <f>SUMIF('22'!$A$3:$A$500,'TOTAL FEED'!$J356,'22'!$P$3:$P$1000)</f>
        <v>0</v>
      </c>
      <c r="AH356" s="205">
        <f>SUMIF('23'!$A$3:$A$500,'TOTAL FEED'!$J356,'23'!$P$3:$P$1000)</f>
        <v>0</v>
      </c>
      <c r="AI356" s="205">
        <f>SUMIF('24'!$A$3:$A$500,'TOTAL FEED'!$J356,'24'!$P$3:$P$1000)</f>
        <v>0</v>
      </c>
      <c r="AJ356" s="205">
        <f>SUMIF('25'!$A$3:$A$500,'TOTAL FEED'!$J356,'25'!$P$3:$P$1000)</f>
        <v>0</v>
      </c>
      <c r="AK356" s="205">
        <f>SUMIF('26'!$A$3:$A$500,'TOTAL FEED'!$J356,'26'!$P$3:$P$1000)</f>
        <v>0</v>
      </c>
      <c r="AL356" s="205">
        <f>SUMIF('27'!$A$3:$A$500,'TOTAL FEED'!$J356,'27'!$P$3:$P$1000)</f>
        <v>0</v>
      </c>
      <c r="AM356" s="205">
        <f>SUMIF('28'!$A$3:$A$500,'TOTAL FEED'!$J356,'28'!$P$3:$P$1000)</f>
        <v>0</v>
      </c>
      <c r="AN356" s="205">
        <f>SUMIF('29'!$A$3:$A$500,'TOTAL FEED'!$J356,'29'!$P$3:$P$1000)</f>
        <v>0</v>
      </c>
      <c r="AO356" s="205">
        <f>SUMIF('30'!$A$3:$A$500,'TOTAL FEED'!$J356,'30'!$P$3:$P$1000)</f>
        <v>0</v>
      </c>
      <c r="AP356" s="205">
        <f>SUMIF('31'!$A$3:$A$500,'TOTAL FEED'!$J356,'31'!$P$3:$P$1000)</f>
        <v>0</v>
      </c>
      <c r="AQ356" s="50">
        <f t="shared" si="104"/>
        <v>0</v>
      </c>
      <c r="AR356">
        <v>1</v>
      </c>
      <c r="AS356">
        <v>8</v>
      </c>
      <c r="AT356">
        <f>SUMIF('PHAN LOAI'!$Q$5:$Q$410,K356,'PHAN LOAI'!$D$5:$D$410)</f>
        <v>0</v>
      </c>
      <c r="AU356">
        <f>SUMIF('SAN LUONG'!$AL$4:$AL$311,K356,'SAN LUONG'!$AJ$4:$AJ$311)</f>
        <v>0</v>
      </c>
      <c r="AV356">
        <f t="shared" si="109"/>
        <v>0</v>
      </c>
      <c r="AW356">
        <f>IF(COUNTIF('PHAN LOAI'!C:C, E356) &gt; 0, 1, 0)</f>
        <v>1</v>
      </c>
      <c r="AX356">
        <f>IF(COUNTIF('SAN LUONG'!D:D, E356) &gt; 0, 1, 0)</f>
        <v>1</v>
      </c>
    </row>
    <row r="357" spans="2:50" s="126" customFormat="1" ht="15.75" x14ac:dyDescent="0.25">
      <c r="B357" s="118"/>
      <c r="C357" s="119" t="s">
        <v>468</v>
      </c>
      <c r="D357" s="119" t="s">
        <v>468</v>
      </c>
      <c r="E357" s="120">
        <v>31411811</v>
      </c>
      <c r="F357" s="121">
        <v>2.5</v>
      </c>
      <c r="G357" s="122">
        <v>50</v>
      </c>
      <c r="H357" s="123" t="s">
        <v>175</v>
      </c>
      <c r="I357" s="124" t="s">
        <v>469</v>
      </c>
      <c r="J357" s="15" t="str">
        <f t="shared" si="110"/>
        <v>551GPFS1150</v>
      </c>
      <c r="K357" s="15" t="str">
        <f t="shared" si="111"/>
        <v>551GPFS1131411811</v>
      </c>
      <c r="L357" s="205">
        <f>SUMIF('1'!$A$3:$A$500,'TOTAL FEED'!$J357,'1'!$P$3:$P$1000)</f>
        <v>0</v>
      </c>
      <c r="M357" s="205">
        <f>SUMIF('2'!$A$3:$A$500,'TOTAL FEED'!$J357,'2'!$P$3:$P$1000)</f>
        <v>0</v>
      </c>
      <c r="N357" s="258">
        <f>SUMIF('3'!$A$3:$A$500,'TOTAL FEED'!$J357,'3'!$P$3:$P$1000)</f>
        <v>0</v>
      </c>
      <c r="O357" s="205">
        <f>SUMIF('4'!$A$3:$A$500,'TOTAL FEED'!$J357,'4'!$P$3:$P$1000)</f>
        <v>0</v>
      </c>
      <c r="P357" s="205">
        <f>SUMIF('5'!$A$3:$A$500,'TOTAL FEED'!$J357,'5'!$P$3:$P$1000)</f>
        <v>0</v>
      </c>
      <c r="Q357" s="205">
        <f>SUMIF('6'!$A$3:$A$500,'TOTAL FEED'!$J357,'6'!$P$3:$P$1000)</f>
        <v>0</v>
      </c>
      <c r="R357" s="205">
        <f>SUMIF('7'!$A$3:$A$500,'TOTAL FEED'!$J357,'7'!$P$3:$P$1000)</f>
        <v>0</v>
      </c>
      <c r="S357" s="205">
        <f>SUMIF('8'!$A$3:$A$500,'TOTAL FEED'!$J357,'8'!$P$3:$P$1000)</f>
        <v>0</v>
      </c>
      <c r="T357" s="205">
        <f>SUMIF('9'!$A$3:$A$500,'TOTAL FEED'!$J357,'9'!$P$3:$P$1000)</f>
        <v>0</v>
      </c>
      <c r="U357" s="205">
        <f>SUMIF('10'!$A$3:$A$500,'TOTAL FEED'!$J357,'10'!$P$3:$P$1000)</f>
        <v>0</v>
      </c>
      <c r="V357" s="205">
        <f>SUMIF('11'!$A$3:$A$500,'TOTAL FEED'!$J357,'11'!$P$3:$P$1000)</f>
        <v>0</v>
      </c>
      <c r="W357" s="205">
        <f>SUMIF('12'!$A$3:$A$500,'TOTAL FEED'!$J357,'12'!$P$3:$P$1000)</f>
        <v>0</v>
      </c>
      <c r="X357" s="205">
        <f>SUMIF('13'!$A$3:$A$500,'TOTAL FEED'!$J357,'13'!$P$3:$P$1000)</f>
        <v>0</v>
      </c>
      <c r="Y357" s="272">
        <f>SUMIF('14'!$A$3:$A$500,'TOTAL FEED'!$J357,'14'!$P$3:$P$1000)</f>
        <v>0</v>
      </c>
      <c r="Z357" s="205">
        <f>SUMIF('15'!$A$3:$A$500,'TOTAL FEED'!$J357,'15'!$P$3:$P$1000)</f>
        <v>0</v>
      </c>
      <c r="AA357" s="205">
        <f>SUMIF('16'!$A$3:$A$500,'TOTAL FEED'!$J357,'16'!$P$3:$P$1000)</f>
        <v>0</v>
      </c>
      <c r="AB357" s="205">
        <f>SUMIF('17'!$A$3:$A$500,'TOTAL FEED'!$J357,'17'!$P$3:$P$1000)</f>
        <v>0</v>
      </c>
      <c r="AC357" s="205">
        <f>SUMIF('18'!$A$3:$A$500,'TOTAL FEED'!$J357,'18'!$P$3:$P$1000)</f>
        <v>0</v>
      </c>
      <c r="AD357" s="205">
        <f>SUMIF('19'!$A$3:$A$500,'TOTAL FEED'!$J357,'19'!$P$3:$P$1000)</f>
        <v>0</v>
      </c>
      <c r="AE357" s="205">
        <f>SUMIF('20'!$A$3:$A$500,'TOTAL FEED'!$J357,'20'!$P$3:$P$1000)</f>
        <v>0</v>
      </c>
      <c r="AF357" s="205">
        <f>SUMIF('21'!$A$3:$A$500,'TOTAL FEED'!$J357,'21'!$P$3:$P$1000)</f>
        <v>0</v>
      </c>
      <c r="AG357" s="205">
        <f>SUMIF('22'!$A$3:$A$500,'TOTAL FEED'!$J357,'22'!$P$3:$P$1000)</f>
        <v>0</v>
      </c>
      <c r="AH357" s="205">
        <f>SUMIF('23'!$A$3:$A$500,'TOTAL FEED'!$J357,'23'!$P$3:$P$1000)</f>
        <v>0</v>
      </c>
      <c r="AI357" s="205">
        <f>SUMIF('24'!$A$3:$A$500,'TOTAL FEED'!$J357,'24'!$P$3:$P$1000)</f>
        <v>0</v>
      </c>
      <c r="AJ357" s="205">
        <f>SUMIF('25'!$A$3:$A$500,'TOTAL FEED'!$J357,'25'!$P$3:$P$1000)</f>
        <v>0</v>
      </c>
      <c r="AK357" s="205">
        <f>SUMIF('26'!$A$3:$A$500,'TOTAL FEED'!$J357,'26'!$P$3:$P$1000)</f>
        <v>0</v>
      </c>
      <c r="AL357" s="205">
        <f>SUMIF('27'!$A$3:$A$500,'TOTAL FEED'!$J357,'27'!$P$3:$P$1000)</f>
        <v>0</v>
      </c>
      <c r="AM357" s="205">
        <f>SUMIF('28'!$A$3:$A$500,'TOTAL FEED'!$J357,'28'!$P$3:$P$1000)</f>
        <v>0</v>
      </c>
      <c r="AN357" s="205">
        <f>SUMIF('29'!$A$3:$A$500,'TOTAL FEED'!$J357,'29'!$P$3:$P$1000)</f>
        <v>0</v>
      </c>
      <c r="AO357" s="205">
        <f>SUMIF('30'!$A$3:$A$500,'TOTAL FEED'!$J357,'30'!$P$3:$P$1000)</f>
        <v>0</v>
      </c>
      <c r="AP357" s="205">
        <f>SUMIF('31'!$A$3:$A$500,'TOTAL FEED'!$J357,'31'!$P$3:$P$1000)</f>
        <v>0</v>
      </c>
      <c r="AQ357" s="125">
        <f t="shared" si="104"/>
        <v>0</v>
      </c>
      <c r="AR357"/>
      <c r="AS357">
        <v>8</v>
      </c>
      <c r="AT357">
        <f>SUMIF('PHAN LOAI'!$Q$5:$Q$410,K357,'PHAN LOAI'!$D$5:$D$410)</f>
        <v>0</v>
      </c>
      <c r="AU357">
        <f>SUMIF('SAN LUONG'!$AL$4:$AL$311,K357,'SAN LUONG'!$AJ$4:$AJ$311)</f>
        <v>0</v>
      </c>
      <c r="AV357">
        <f t="shared" si="109"/>
        <v>0</v>
      </c>
      <c r="AW357">
        <f>IF(COUNTIF('PHAN LOAI'!C:C, E357) &gt; 0, 1, 0)</f>
        <v>1</v>
      </c>
      <c r="AX357">
        <f>IF(COUNTIF('SAN LUONG'!D:D, E357) &gt; 0, 1, 0)</f>
        <v>0</v>
      </c>
    </row>
    <row r="358" spans="2:50" s="126" customFormat="1" ht="15.75" x14ac:dyDescent="0.25">
      <c r="B358" s="118"/>
      <c r="C358" s="72" t="s">
        <v>470</v>
      </c>
      <c r="D358" s="72" t="s">
        <v>470</v>
      </c>
      <c r="E358" s="120">
        <v>31411813</v>
      </c>
      <c r="F358" s="121">
        <v>2.5</v>
      </c>
      <c r="G358" s="122">
        <v>50</v>
      </c>
      <c r="H358" s="123" t="s">
        <v>175</v>
      </c>
      <c r="I358" s="124" t="s">
        <v>471</v>
      </c>
      <c r="J358" s="15" t="str">
        <f t="shared" si="110"/>
        <v>551GPFS1350</v>
      </c>
      <c r="K358" s="15" t="str">
        <f t="shared" si="111"/>
        <v>551GPFS1331411813</v>
      </c>
      <c r="L358" s="205">
        <f>SUMIF('1'!$A$3:$A$500,'TOTAL FEED'!$J358,'1'!$P$3:$P$1000)</f>
        <v>0</v>
      </c>
      <c r="M358" s="205">
        <f>SUMIF('2'!$A$3:$A$500,'TOTAL FEED'!$J358,'2'!$P$3:$P$1000)</f>
        <v>0</v>
      </c>
      <c r="N358" s="258">
        <f>SUMIF('3'!$A$3:$A$500,'TOTAL FEED'!$J358,'3'!$P$3:$P$1000)</f>
        <v>0</v>
      </c>
      <c r="O358" s="205">
        <f>SUMIF('4'!$A$3:$A$500,'TOTAL FEED'!$J358,'4'!$P$3:$P$1000)</f>
        <v>114700</v>
      </c>
      <c r="P358" s="205">
        <f>SUMIF('5'!$A$3:$A$500,'TOTAL FEED'!$J358,'5'!$P$3:$P$1000)</f>
        <v>0</v>
      </c>
      <c r="Q358" s="205">
        <f>SUMIF('6'!$A$3:$A$500,'TOTAL FEED'!$J358,'6'!$P$3:$P$1000)</f>
        <v>98000</v>
      </c>
      <c r="R358" s="205">
        <f>SUMIF('7'!$A$3:$A$500,'TOTAL FEED'!$J358,'7'!$P$3:$P$1000)</f>
        <v>0</v>
      </c>
      <c r="S358" s="205">
        <f>SUMIF('8'!$A$3:$A$500,'TOTAL FEED'!$J358,'8'!$P$3:$P$1000)</f>
        <v>0</v>
      </c>
      <c r="T358" s="205">
        <f>SUMIF('9'!$A$3:$A$500,'TOTAL FEED'!$J358,'9'!$P$3:$P$1000)</f>
        <v>41950</v>
      </c>
      <c r="U358" s="258">
        <f>SUMIF('10'!$A$3:$A$500,'TOTAL FEED'!$J358,'10'!$P$3:$P$1000)</f>
        <v>0</v>
      </c>
      <c r="V358" s="205">
        <f>SUMIF('11'!$A$3:$A$500,'TOTAL FEED'!$J358,'11'!$P$3:$P$1000)</f>
        <v>96300</v>
      </c>
      <c r="W358" s="205">
        <f>SUMIF('12'!$A$3:$A$500,'TOTAL FEED'!$J358,'12'!$P$3:$P$1000)</f>
        <v>142200</v>
      </c>
      <c r="X358" s="205">
        <f>SUMIF('13'!$A$3:$A$500,'TOTAL FEED'!$J358,'13'!$P$3:$P$1000)</f>
        <v>0</v>
      </c>
      <c r="Y358" s="272">
        <f>SUMIF('14'!$A$3:$A$500,'TOTAL FEED'!$J358,'14'!$P$3:$P$1000)</f>
        <v>75900</v>
      </c>
      <c r="Z358" s="205">
        <f>SUMIF('15'!$A$3:$A$500,'TOTAL FEED'!$J358,'15'!$P$3:$P$1000)</f>
        <v>0</v>
      </c>
      <c r="AA358" s="205">
        <f>SUMIF('16'!$A$3:$A$500,'TOTAL FEED'!$J358,'16'!$P$3:$P$1000)</f>
        <v>0</v>
      </c>
      <c r="AB358" s="258">
        <f>SUMIF('17'!$A$3:$A$500,'TOTAL FEED'!$J358,'17'!$P$3:$P$1000)</f>
        <v>126900</v>
      </c>
      <c r="AC358" s="205">
        <f>SUMIF('18'!$A$3:$A$500,'TOTAL FEED'!$J358,'18'!$P$3:$P$1000)</f>
        <v>0</v>
      </c>
      <c r="AD358" s="205">
        <f>SUMIF('19'!$A$3:$A$500,'TOTAL FEED'!$J358,'19'!$P$3:$P$1000)</f>
        <v>0</v>
      </c>
      <c r="AE358" s="205">
        <f>SUMIF('20'!$A$3:$A$500,'TOTAL FEED'!$J358,'20'!$P$3:$P$1000)</f>
        <v>0</v>
      </c>
      <c r="AF358" s="205">
        <f>SUMIF('21'!$A$3:$A$500,'TOTAL FEED'!$J358,'21'!$P$3:$P$1000)</f>
        <v>0</v>
      </c>
      <c r="AG358" s="205">
        <f>SUMIF('22'!$A$3:$A$500,'TOTAL FEED'!$J358,'22'!$P$3:$P$1000)</f>
        <v>0</v>
      </c>
      <c r="AH358" s="205">
        <f>SUMIF('23'!$A$3:$A$500,'TOTAL FEED'!$J358,'23'!$P$3:$P$1000)</f>
        <v>0</v>
      </c>
      <c r="AI358" s="205">
        <f>SUMIF('24'!$A$3:$A$500,'TOTAL FEED'!$J358,'24'!$P$3:$P$1000)</f>
        <v>0</v>
      </c>
      <c r="AJ358" s="205">
        <f>SUMIF('25'!$A$3:$A$500,'TOTAL FEED'!$J358,'25'!$P$3:$P$1000)</f>
        <v>0</v>
      </c>
      <c r="AK358" s="205">
        <f>SUMIF('26'!$A$3:$A$500,'TOTAL FEED'!$J358,'26'!$P$3:$P$1000)</f>
        <v>0</v>
      </c>
      <c r="AL358" s="205">
        <f>SUMIF('27'!$A$3:$A$500,'TOTAL FEED'!$J358,'27'!$P$3:$P$1000)</f>
        <v>0</v>
      </c>
      <c r="AM358" s="205">
        <f>SUMIF('28'!$A$3:$A$500,'TOTAL FEED'!$J358,'28'!$P$3:$P$1000)</f>
        <v>0</v>
      </c>
      <c r="AN358" s="205">
        <f>SUMIF('29'!$A$3:$A$500,'TOTAL FEED'!$J358,'29'!$P$3:$P$1000)</f>
        <v>0</v>
      </c>
      <c r="AO358" s="205">
        <f>SUMIF('30'!$A$3:$A$500,'TOTAL FEED'!$J358,'30'!$P$3:$P$1000)</f>
        <v>0</v>
      </c>
      <c r="AP358" s="205">
        <f>SUMIF('31'!$A$3:$A$500,'TOTAL FEED'!$J358,'31'!$P$3:$P$1000)</f>
        <v>0</v>
      </c>
      <c r="AQ358" s="125">
        <f t="shared" si="104"/>
        <v>695950</v>
      </c>
      <c r="AR358">
        <v>1</v>
      </c>
      <c r="AS358">
        <v>8</v>
      </c>
      <c r="AT358">
        <f>SUMIF('PHAN LOAI'!$Q$5:$Q$410,K358,'PHAN LOAI'!$D$5:$D$410)</f>
        <v>695950</v>
      </c>
      <c r="AU358">
        <f>SUMIF('SAN LUONG'!$AL$4:$AL$311,K358,'SAN LUONG'!$AJ$4:$AJ$311)</f>
        <v>695950</v>
      </c>
      <c r="AV358">
        <f t="shared" si="109"/>
        <v>1391900</v>
      </c>
      <c r="AW358">
        <f>IF(COUNTIF('PHAN LOAI'!C:C, E358) &gt; 0, 1, 0)</f>
        <v>1</v>
      </c>
      <c r="AX358">
        <f>IF(COUNTIF('SAN LUONG'!D:D, E358) &gt; 0, 1, 0)</f>
        <v>1</v>
      </c>
    </row>
    <row r="359" spans="2:50" s="126" customFormat="1" ht="15.75" x14ac:dyDescent="0.25">
      <c r="B359" s="118">
        <v>12</v>
      </c>
      <c r="C359" s="119" t="s">
        <v>472</v>
      </c>
      <c r="D359" s="119" t="s">
        <v>472</v>
      </c>
      <c r="E359" s="120">
        <v>31411854</v>
      </c>
      <c r="F359" s="121">
        <v>2.5</v>
      </c>
      <c r="G359" s="122">
        <v>50</v>
      </c>
      <c r="H359" s="123" t="s">
        <v>175</v>
      </c>
      <c r="I359" s="124" t="s">
        <v>455</v>
      </c>
      <c r="J359" s="15" t="str">
        <f t="shared" si="110"/>
        <v>551GPFS5450</v>
      </c>
      <c r="K359" s="15" t="str">
        <f t="shared" si="111"/>
        <v>551GPFS5431411854</v>
      </c>
      <c r="L359" s="205">
        <f>SUMIF('1'!$A$3:$A$500,'TOTAL FEED'!$J359,'1'!$P$3:$P$1000)</f>
        <v>0</v>
      </c>
      <c r="M359" s="205">
        <f>SUMIF('2'!$A$3:$A$500,'TOTAL FEED'!$J359,'2'!$P$3:$P$1000)</f>
        <v>48250</v>
      </c>
      <c r="N359" s="258">
        <f>SUMIF('3'!$A$3:$A$500,'TOTAL FEED'!$J359,'3'!$P$3:$P$1000)</f>
        <v>9500</v>
      </c>
      <c r="O359" s="205">
        <f>SUMIF('4'!$A$3:$A$500,'TOTAL FEED'!$J359,'4'!$P$3:$P$1000)</f>
        <v>0</v>
      </c>
      <c r="P359" s="205">
        <f>SUMIF('5'!$A$3:$A$500,'TOTAL FEED'!$J359,'5'!$P$3:$P$1000)</f>
        <v>0</v>
      </c>
      <c r="Q359" s="205">
        <f>SUMIF('6'!$A$3:$A$500,'TOTAL FEED'!$J359,'6'!$P$3:$P$1000)</f>
        <v>4900</v>
      </c>
      <c r="R359" s="205">
        <f>SUMIF('7'!$A$3:$A$500,'TOTAL FEED'!$J359,'7'!$P$3:$P$1000)</f>
        <v>0</v>
      </c>
      <c r="S359" s="205">
        <f>SUMIF('8'!$A$3:$A$500,'TOTAL FEED'!$J359,'8'!$P$3:$P$1000)</f>
        <v>0</v>
      </c>
      <c r="T359" s="205">
        <f>SUMIF('9'!$A$3:$A$500,'TOTAL FEED'!$J359,'9'!$P$3:$P$1000)</f>
        <v>0</v>
      </c>
      <c r="U359" s="258">
        <f>SUMIF('10'!$A$3:$A$500,'TOTAL FEED'!$J359,'10'!$P$3:$P$1000)</f>
        <v>81350</v>
      </c>
      <c r="V359" s="205">
        <f>SUMIF('11'!$A$3:$A$500,'TOTAL FEED'!$J359,'11'!$P$3:$P$1000)</f>
        <v>0</v>
      </c>
      <c r="W359" s="205">
        <f>SUMIF('12'!$A$3:$A$500,'TOTAL FEED'!$J359,'12'!$P$3:$P$1000)</f>
        <v>0</v>
      </c>
      <c r="X359" s="205">
        <f>SUMIF('13'!$A$3:$A$500,'TOTAL FEED'!$J359,'13'!$P$3:$P$1000)</f>
        <v>0</v>
      </c>
      <c r="Y359" s="272">
        <f>SUMIF('14'!$A$3:$A$500,'TOTAL FEED'!$J359,'14'!$P$3:$P$1000)</f>
        <v>0</v>
      </c>
      <c r="Z359" s="205">
        <f>SUMIF('15'!$A$3:$A$500,'TOTAL FEED'!$J359,'15'!$P$3:$P$1000)</f>
        <v>0</v>
      </c>
      <c r="AA359" s="205">
        <f>SUMIF('16'!$A$3:$A$500,'TOTAL FEED'!$J359,'16'!$P$3:$P$1000)</f>
        <v>81350</v>
      </c>
      <c r="AB359" s="258">
        <f>SUMIF('17'!$A$3:$A$500,'TOTAL FEED'!$J359,'17'!$P$3:$P$1000)</f>
        <v>0</v>
      </c>
      <c r="AC359" s="205">
        <f>SUMIF('18'!$A$3:$A$500,'TOTAL FEED'!$J359,'18'!$P$3:$P$1000)</f>
        <v>0</v>
      </c>
      <c r="AD359" s="205">
        <f>SUMIF('19'!$A$3:$A$500,'TOTAL FEED'!$J359,'19'!$P$3:$P$1000)</f>
        <v>0</v>
      </c>
      <c r="AE359" s="205">
        <f>SUMIF('20'!$A$3:$A$500,'TOTAL FEED'!$J359,'20'!$P$3:$P$1000)</f>
        <v>0</v>
      </c>
      <c r="AF359" s="205">
        <f>SUMIF('21'!$A$3:$A$500,'TOTAL FEED'!$J359,'21'!$P$3:$P$1000)</f>
        <v>0</v>
      </c>
      <c r="AG359" s="205">
        <f>SUMIF('22'!$A$3:$A$500,'TOTAL FEED'!$J359,'22'!$P$3:$P$1000)</f>
        <v>0</v>
      </c>
      <c r="AH359" s="205">
        <f>SUMIF('23'!$A$3:$A$500,'TOTAL FEED'!$J359,'23'!$P$3:$P$1000)</f>
        <v>0</v>
      </c>
      <c r="AI359" s="205">
        <f>SUMIF('24'!$A$3:$A$500,'TOTAL FEED'!$J359,'24'!$P$3:$P$1000)</f>
        <v>0</v>
      </c>
      <c r="AJ359" s="205">
        <f>SUMIF('25'!$A$3:$A$500,'TOTAL FEED'!$J359,'25'!$P$3:$P$1000)</f>
        <v>0</v>
      </c>
      <c r="AK359" s="205">
        <f>SUMIF('26'!$A$3:$A$500,'TOTAL FEED'!$J359,'26'!$P$3:$P$1000)</f>
        <v>0</v>
      </c>
      <c r="AL359" s="205">
        <f>SUMIF('27'!$A$3:$A$500,'TOTAL FEED'!$J359,'27'!$P$3:$P$1000)</f>
        <v>0</v>
      </c>
      <c r="AM359" s="205">
        <f>SUMIF('28'!$A$3:$A$500,'TOTAL FEED'!$J359,'28'!$P$3:$P$1000)</f>
        <v>0</v>
      </c>
      <c r="AN359" s="205">
        <f>SUMIF('29'!$A$3:$A$500,'TOTAL FEED'!$J359,'29'!$P$3:$P$1000)</f>
        <v>0</v>
      </c>
      <c r="AO359" s="205">
        <f>SUMIF('30'!$A$3:$A$500,'TOTAL FEED'!$J359,'30'!$P$3:$P$1000)</f>
        <v>0</v>
      </c>
      <c r="AP359" s="205">
        <f>SUMIF('31'!$A$3:$A$500,'TOTAL FEED'!$J359,'31'!$P$3:$P$1000)</f>
        <v>0</v>
      </c>
      <c r="AQ359" s="125">
        <f t="shared" si="104"/>
        <v>225350</v>
      </c>
      <c r="AR359">
        <v>1</v>
      </c>
      <c r="AS359">
        <v>8</v>
      </c>
      <c r="AT359">
        <f>SUMIF('PHAN LOAI'!$Q$5:$Q$410,K359,'PHAN LOAI'!$D$5:$D$410)</f>
        <v>225350</v>
      </c>
      <c r="AU359">
        <f>SUMIF('SAN LUONG'!$AL$4:$AL$311,K359,'SAN LUONG'!$AJ$4:$AJ$311)</f>
        <v>225350</v>
      </c>
      <c r="AV359">
        <f t="shared" si="109"/>
        <v>450700</v>
      </c>
      <c r="AW359">
        <f>IF(COUNTIF('PHAN LOAI'!C:C, E359) &gt; 0, 1, 0)</f>
        <v>1</v>
      </c>
      <c r="AX359">
        <f>IF(COUNTIF('SAN LUONG'!D:D, E359) &gt; 0, 1, 0)</f>
        <v>1</v>
      </c>
    </row>
    <row r="360" spans="2:50" s="126" customFormat="1" ht="15.75" x14ac:dyDescent="0.25">
      <c r="B360" s="118"/>
      <c r="C360" s="119" t="s">
        <v>473</v>
      </c>
      <c r="D360" s="119" t="s">
        <v>473</v>
      </c>
      <c r="E360" s="120">
        <v>31411844</v>
      </c>
      <c r="F360" s="121">
        <v>2.5</v>
      </c>
      <c r="G360" s="122">
        <v>50</v>
      </c>
      <c r="H360" s="123" t="s">
        <v>175</v>
      </c>
      <c r="I360" s="124" t="s">
        <v>457</v>
      </c>
      <c r="J360" s="15" t="str">
        <f t="shared" si="110"/>
        <v>551GPFS4450</v>
      </c>
      <c r="K360" s="15" t="str">
        <f t="shared" si="111"/>
        <v>551GPFS4431411844</v>
      </c>
      <c r="L360" s="205">
        <f>SUMIF('1'!$A$3:$A$500,'TOTAL FEED'!$J360,'1'!$P$3:$P$1000)</f>
        <v>0</v>
      </c>
      <c r="M360" s="205">
        <f>SUMIF('2'!$A$3:$A$500,'TOTAL FEED'!$J360,'2'!$P$3:$P$1000)</f>
        <v>0</v>
      </c>
      <c r="N360" s="258">
        <f>SUMIF('3'!$A$3:$A$500,'TOTAL FEED'!$J360,'3'!$P$3:$P$1000)</f>
        <v>0</v>
      </c>
      <c r="O360" s="205">
        <f>SUMIF('4'!$A$3:$A$500,'TOTAL FEED'!$J360,'4'!$P$3:$P$1000)</f>
        <v>0</v>
      </c>
      <c r="P360" s="205">
        <f>SUMIF('5'!$A$3:$A$500,'TOTAL FEED'!$J360,'5'!$P$3:$P$1000)</f>
        <v>0</v>
      </c>
      <c r="Q360" s="205">
        <f>SUMIF('6'!$A$3:$A$500,'TOTAL FEED'!$J360,'6'!$P$3:$P$1000)</f>
        <v>0</v>
      </c>
      <c r="R360" s="205">
        <f>SUMIF('7'!$A$3:$A$500,'TOTAL FEED'!$J360,'7'!$P$3:$P$1000)</f>
        <v>0</v>
      </c>
      <c r="S360" s="205">
        <f>SUMIF('8'!$A$3:$A$500,'TOTAL FEED'!$J360,'8'!$P$3:$P$1000)</f>
        <v>0</v>
      </c>
      <c r="T360" s="205">
        <f>SUMIF('9'!$A$3:$A$500,'TOTAL FEED'!$J360,'9'!$P$3:$P$1000)</f>
        <v>0</v>
      </c>
      <c r="U360" s="205">
        <f>SUMIF('10'!$A$3:$A$500,'TOTAL FEED'!$J360,'10'!$P$3:$P$1000)</f>
        <v>0</v>
      </c>
      <c r="V360" s="205">
        <f>SUMIF('11'!$A$3:$A$500,'TOTAL FEED'!$J360,'11'!$P$3:$P$1000)</f>
        <v>0</v>
      </c>
      <c r="W360" s="205">
        <f>SUMIF('12'!$A$3:$A$500,'TOTAL FEED'!$J360,'12'!$P$3:$P$1000)</f>
        <v>0</v>
      </c>
      <c r="X360" s="205">
        <f>SUMIF('13'!$A$3:$A$500,'TOTAL FEED'!$J360,'13'!$P$3:$P$1000)</f>
        <v>0</v>
      </c>
      <c r="Y360" s="272">
        <f>SUMIF('14'!$A$3:$A$500,'TOTAL FEED'!$J360,'14'!$P$3:$P$1000)</f>
        <v>0</v>
      </c>
      <c r="Z360" s="205">
        <f>SUMIF('15'!$A$3:$A$500,'TOTAL FEED'!$J360,'15'!$P$3:$P$1000)</f>
        <v>0</v>
      </c>
      <c r="AA360" s="205">
        <f>SUMIF('16'!$A$3:$A$500,'TOTAL FEED'!$J360,'16'!$P$3:$P$1000)</f>
        <v>0</v>
      </c>
      <c r="AB360" s="205">
        <f>SUMIF('17'!$A$3:$A$500,'TOTAL FEED'!$J360,'17'!$P$3:$P$1000)</f>
        <v>0</v>
      </c>
      <c r="AC360" s="205">
        <f>SUMIF('18'!$A$3:$A$500,'TOTAL FEED'!$J360,'18'!$P$3:$P$1000)</f>
        <v>0</v>
      </c>
      <c r="AD360" s="205">
        <f>SUMIF('19'!$A$3:$A$500,'TOTAL FEED'!$J360,'19'!$P$3:$P$1000)</f>
        <v>0</v>
      </c>
      <c r="AE360" s="205">
        <f>SUMIF('20'!$A$3:$A$500,'TOTAL FEED'!$J360,'20'!$P$3:$P$1000)</f>
        <v>0</v>
      </c>
      <c r="AF360" s="205">
        <f>SUMIF('21'!$A$3:$A$500,'TOTAL FEED'!$J360,'21'!$P$3:$P$1000)</f>
        <v>0</v>
      </c>
      <c r="AG360" s="205">
        <f>SUMIF('22'!$A$3:$A$500,'TOTAL FEED'!$J360,'22'!$P$3:$P$1000)</f>
        <v>0</v>
      </c>
      <c r="AH360" s="205">
        <f>SUMIF('23'!$A$3:$A$500,'TOTAL FEED'!$J360,'23'!$P$3:$P$1000)</f>
        <v>0</v>
      </c>
      <c r="AI360" s="205">
        <f>SUMIF('24'!$A$3:$A$500,'TOTAL FEED'!$J360,'24'!$P$3:$P$1000)</f>
        <v>0</v>
      </c>
      <c r="AJ360" s="205">
        <f>SUMIF('25'!$A$3:$A$500,'TOTAL FEED'!$J360,'25'!$P$3:$P$1000)</f>
        <v>0</v>
      </c>
      <c r="AK360" s="205">
        <f>SUMIF('26'!$A$3:$A$500,'TOTAL FEED'!$J360,'26'!$P$3:$P$1000)</f>
        <v>0</v>
      </c>
      <c r="AL360" s="205">
        <f>SUMIF('27'!$A$3:$A$500,'TOTAL FEED'!$J360,'27'!$P$3:$P$1000)</f>
        <v>0</v>
      </c>
      <c r="AM360" s="205">
        <f>SUMIF('28'!$A$3:$A$500,'TOTAL FEED'!$J360,'28'!$P$3:$P$1000)</f>
        <v>0</v>
      </c>
      <c r="AN360" s="205">
        <f>SUMIF('29'!$A$3:$A$500,'TOTAL FEED'!$J360,'29'!$P$3:$P$1000)</f>
        <v>0</v>
      </c>
      <c r="AO360" s="205">
        <f>SUMIF('30'!$A$3:$A$500,'TOTAL FEED'!$J360,'30'!$P$3:$P$1000)</f>
        <v>0</v>
      </c>
      <c r="AP360" s="205">
        <f>SUMIF('31'!$A$3:$A$500,'TOTAL FEED'!$J360,'31'!$P$3:$P$1000)</f>
        <v>0</v>
      </c>
      <c r="AQ360" s="125">
        <f t="shared" si="104"/>
        <v>0</v>
      </c>
      <c r="AR360"/>
      <c r="AS360">
        <v>8</v>
      </c>
      <c r="AT360">
        <f>SUMIF('PHAN LOAI'!$Q$5:$Q$410,K360,'PHAN LOAI'!$D$5:$D$410)</f>
        <v>0</v>
      </c>
      <c r="AU360">
        <f>SUMIF('SAN LUONG'!$AL$4:$AL$311,K360,'SAN LUONG'!$AJ$4:$AJ$311)</f>
        <v>0</v>
      </c>
      <c r="AV360">
        <f t="shared" si="109"/>
        <v>0</v>
      </c>
      <c r="AW360">
        <f>IF(COUNTIF('PHAN LOAI'!C:C, E360) &gt; 0, 1, 0)</f>
        <v>1</v>
      </c>
      <c r="AX360">
        <f>IF(COUNTIF('SAN LUONG'!D:D, E360) &gt; 0, 1, 0)</f>
        <v>1</v>
      </c>
    </row>
    <row r="361" spans="2:50" s="126" customFormat="1" ht="15.75" x14ac:dyDescent="0.25">
      <c r="B361" s="118"/>
      <c r="C361" s="119" t="s">
        <v>474</v>
      </c>
      <c r="D361" s="119" t="s">
        <v>474</v>
      </c>
      <c r="E361" s="120">
        <v>31411847</v>
      </c>
      <c r="F361" s="121">
        <v>2.5</v>
      </c>
      <c r="G361" s="122">
        <v>50</v>
      </c>
      <c r="H361" s="123" t="s">
        <v>175</v>
      </c>
      <c r="I361" s="124" t="s">
        <v>459</v>
      </c>
      <c r="J361" s="15" t="str">
        <f t="shared" si="110"/>
        <v>551GPFS4750</v>
      </c>
      <c r="K361" s="15" t="str">
        <f t="shared" si="111"/>
        <v>551GPFS4731411847</v>
      </c>
      <c r="L361" s="205">
        <f>SUMIF('1'!$A$3:$A$500,'TOTAL FEED'!$J361,'1'!$P$3:$P$1000)</f>
        <v>0</v>
      </c>
      <c r="M361" s="205">
        <f>SUMIF('2'!$A$3:$A$500,'TOTAL FEED'!$J361,'2'!$P$3:$P$1000)</f>
        <v>0</v>
      </c>
      <c r="N361" s="258">
        <f>SUMIF('3'!$A$3:$A$500,'TOTAL FEED'!$J361,'3'!$P$3:$P$1000)</f>
        <v>0</v>
      </c>
      <c r="O361" s="205">
        <f>SUMIF('4'!$A$3:$A$500,'TOTAL FEED'!$J361,'4'!$P$3:$P$1000)</f>
        <v>0</v>
      </c>
      <c r="P361" s="205">
        <f>SUMIF('5'!$A$3:$A$500,'TOTAL FEED'!$J361,'5'!$P$3:$P$1000)</f>
        <v>0</v>
      </c>
      <c r="Q361" s="205">
        <f>SUMIF('6'!$A$3:$A$500,'TOTAL FEED'!$J361,'6'!$P$3:$P$1000)</f>
        <v>0</v>
      </c>
      <c r="R361" s="205">
        <f>SUMIF('7'!$A$3:$A$500,'TOTAL FEED'!$J361,'7'!$P$3:$P$1000)</f>
        <v>0</v>
      </c>
      <c r="S361" s="205">
        <f>SUMIF('8'!$A$3:$A$500,'TOTAL FEED'!$J361,'8'!$P$3:$P$1000)</f>
        <v>0</v>
      </c>
      <c r="T361" s="205">
        <f>SUMIF('9'!$A$3:$A$500,'TOTAL FEED'!$J361,'9'!$P$3:$P$1000)</f>
        <v>0</v>
      </c>
      <c r="U361" s="205">
        <f>SUMIF('10'!$A$3:$A$500,'TOTAL FEED'!$J361,'10'!$P$3:$P$1000)</f>
        <v>0</v>
      </c>
      <c r="V361" s="205">
        <f>SUMIF('11'!$A$3:$A$500,'TOTAL FEED'!$J361,'11'!$P$3:$P$1000)</f>
        <v>0</v>
      </c>
      <c r="W361" s="205">
        <f>SUMIF('12'!$A$3:$A$500,'TOTAL FEED'!$J361,'12'!$P$3:$P$1000)</f>
        <v>0</v>
      </c>
      <c r="X361" s="205">
        <f>SUMIF('13'!$A$3:$A$500,'TOTAL FEED'!$J361,'13'!$P$3:$P$1000)</f>
        <v>0</v>
      </c>
      <c r="Y361" s="272">
        <f>SUMIF('14'!$A$3:$A$500,'TOTAL FEED'!$J361,'14'!$P$3:$P$1000)</f>
        <v>0</v>
      </c>
      <c r="Z361" s="205">
        <f>SUMIF('15'!$A$3:$A$500,'TOTAL FEED'!$J361,'15'!$P$3:$P$1000)</f>
        <v>0</v>
      </c>
      <c r="AA361" s="205">
        <f>SUMIF('16'!$A$3:$A$500,'TOTAL FEED'!$J361,'16'!$P$3:$P$1000)</f>
        <v>0</v>
      </c>
      <c r="AB361" s="205">
        <f>SUMIF('17'!$A$3:$A$500,'TOTAL FEED'!$J361,'17'!$P$3:$P$1000)</f>
        <v>0</v>
      </c>
      <c r="AC361" s="205">
        <f>SUMIF('18'!$A$3:$A$500,'TOTAL FEED'!$J361,'18'!$P$3:$P$1000)</f>
        <v>0</v>
      </c>
      <c r="AD361" s="205">
        <f>SUMIF('19'!$A$3:$A$500,'TOTAL FEED'!$J361,'19'!$P$3:$P$1000)</f>
        <v>0</v>
      </c>
      <c r="AE361" s="205">
        <f>SUMIF('20'!$A$3:$A$500,'TOTAL FEED'!$J361,'20'!$P$3:$P$1000)</f>
        <v>0</v>
      </c>
      <c r="AF361" s="205">
        <f>SUMIF('21'!$A$3:$A$500,'TOTAL FEED'!$J361,'21'!$P$3:$P$1000)</f>
        <v>0</v>
      </c>
      <c r="AG361" s="205">
        <f>SUMIF('22'!$A$3:$A$500,'TOTAL FEED'!$J361,'22'!$P$3:$P$1000)</f>
        <v>0</v>
      </c>
      <c r="AH361" s="205">
        <f>SUMIF('23'!$A$3:$A$500,'TOTAL FEED'!$J361,'23'!$P$3:$P$1000)</f>
        <v>0</v>
      </c>
      <c r="AI361" s="205">
        <f>SUMIF('24'!$A$3:$A$500,'TOTAL FEED'!$J361,'24'!$P$3:$P$1000)</f>
        <v>0</v>
      </c>
      <c r="AJ361" s="205">
        <f>SUMIF('25'!$A$3:$A$500,'TOTAL FEED'!$J361,'25'!$P$3:$P$1000)</f>
        <v>0</v>
      </c>
      <c r="AK361" s="205">
        <f>SUMIF('26'!$A$3:$A$500,'TOTAL FEED'!$J361,'26'!$P$3:$P$1000)</f>
        <v>0</v>
      </c>
      <c r="AL361" s="205">
        <f>SUMIF('27'!$A$3:$A$500,'TOTAL FEED'!$J361,'27'!$P$3:$P$1000)</f>
        <v>0</v>
      </c>
      <c r="AM361" s="205">
        <f>SUMIF('28'!$A$3:$A$500,'TOTAL FEED'!$J361,'28'!$P$3:$P$1000)</f>
        <v>0</v>
      </c>
      <c r="AN361" s="205">
        <f>SUMIF('29'!$A$3:$A$500,'TOTAL FEED'!$J361,'29'!$P$3:$P$1000)</f>
        <v>0</v>
      </c>
      <c r="AO361" s="205">
        <f>SUMIF('30'!$A$3:$A$500,'TOTAL FEED'!$J361,'30'!$P$3:$P$1000)</f>
        <v>0</v>
      </c>
      <c r="AP361" s="205">
        <f>SUMIF('31'!$A$3:$A$500,'TOTAL FEED'!$J361,'31'!$P$3:$P$1000)</f>
        <v>0</v>
      </c>
      <c r="AQ361" s="125">
        <f t="shared" si="104"/>
        <v>0</v>
      </c>
      <c r="AR361"/>
      <c r="AS361">
        <v>8</v>
      </c>
      <c r="AT361">
        <f>SUMIF('PHAN LOAI'!$Q$5:$Q$410,K361,'PHAN LOAI'!$D$5:$D$410)</f>
        <v>0</v>
      </c>
      <c r="AU361">
        <f>SUMIF('SAN LUONG'!$AL$4:$AL$311,K361,'SAN LUONG'!$AJ$4:$AJ$311)</f>
        <v>0</v>
      </c>
      <c r="AV361">
        <f t="shared" si="109"/>
        <v>0</v>
      </c>
      <c r="AW361">
        <f>IF(COUNTIF('PHAN LOAI'!C:C, E361) &gt; 0, 1, 0)</f>
        <v>1</v>
      </c>
      <c r="AX361">
        <f>IF(COUNTIF('SAN LUONG'!D:D, E361) &gt; 0, 1, 0)</f>
        <v>1</v>
      </c>
    </row>
    <row r="362" spans="2:50" s="126" customFormat="1" ht="15.75" x14ac:dyDescent="0.25">
      <c r="B362" s="118"/>
      <c r="C362" s="119" t="s">
        <v>475</v>
      </c>
      <c r="D362" s="119" t="s">
        <v>475</v>
      </c>
      <c r="E362" s="120">
        <v>31411848</v>
      </c>
      <c r="F362" s="121">
        <v>2.5</v>
      </c>
      <c r="G362" s="122">
        <v>50</v>
      </c>
      <c r="H362" s="123" t="s">
        <v>175</v>
      </c>
      <c r="I362" s="124" t="s">
        <v>461</v>
      </c>
      <c r="J362" s="15" t="str">
        <f t="shared" si="110"/>
        <v>551GPFS4850</v>
      </c>
      <c r="K362" s="15" t="str">
        <f t="shared" si="111"/>
        <v>551GPFS4831411848</v>
      </c>
      <c r="L362" s="205">
        <f>SUMIF('1'!$A$3:$A$500,'TOTAL FEED'!$J362,'1'!$P$3:$P$1000)</f>
        <v>0</v>
      </c>
      <c r="M362" s="205">
        <f>SUMIF('2'!$A$3:$A$500,'TOTAL FEED'!$J362,'2'!$P$3:$P$1000)</f>
        <v>0</v>
      </c>
      <c r="N362" s="258">
        <f>SUMIF('3'!$A$3:$A$500,'TOTAL FEED'!$J362,'3'!$P$3:$P$1000)</f>
        <v>0</v>
      </c>
      <c r="O362" s="205">
        <f>SUMIF('4'!$A$3:$A$500,'TOTAL FEED'!$J362,'4'!$P$3:$P$1000)</f>
        <v>0</v>
      </c>
      <c r="P362" s="205">
        <f>SUMIF('5'!$A$3:$A$500,'TOTAL FEED'!$J362,'5'!$P$3:$P$1000)</f>
        <v>0</v>
      </c>
      <c r="Q362" s="205">
        <f>SUMIF('6'!$A$3:$A$500,'TOTAL FEED'!$J362,'6'!$P$3:$P$1000)</f>
        <v>0</v>
      </c>
      <c r="R362" s="205">
        <f>SUMIF('7'!$A$3:$A$500,'TOTAL FEED'!$J362,'7'!$P$3:$P$1000)</f>
        <v>0</v>
      </c>
      <c r="S362" s="205">
        <f>SUMIF('8'!$A$3:$A$500,'TOTAL FEED'!$J362,'8'!$P$3:$P$1000)</f>
        <v>0</v>
      </c>
      <c r="T362" s="205">
        <f>SUMIF('9'!$A$3:$A$500,'TOTAL FEED'!$J362,'9'!$P$3:$P$1000)</f>
        <v>0</v>
      </c>
      <c r="U362" s="205">
        <f>SUMIF('10'!$A$3:$A$500,'TOTAL FEED'!$J362,'10'!$P$3:$P$1000)</f>
        <v>0</v>
      </c>
      <c r="V362" s="205">
        <f>SUMIF('11'!$A$3:$A$500,'TOTAL FEED'!$J362,'11'!$P$3:$P$1000)</f>
        <v>0</v>
      </c>
      <c r="W362" s="205">
        <f>SUMIF('12'!$A$3:$A$500,'TOTAL FEED'!$J362,'12'!$P$3:$P$1000)</f>
        <v>0</v>
      </c>
      <c r="X362" s="205">
        <f>SUMIF('13'!$A$3:$A$500,'TOTAL FEED'!$J362,'13'!$P$3:$P$1000)</f>
        <v>0</v>
      </c>
      <c r="Y362" s="272">
        <f>SUMIF('14'!$A$3:$A$500,'TOTAL FEED'!$J362,'14'!$P$3:$P$1000)</f>
        <v>0</v>
      </c>
      <c r="Z362" s="205">
        <f>SUMIF('15'!$A$3:$A$500,'TOTAL FEED'!$J362,'15'!$P$3:$P$1000)</f>
        <v>0</v>
      </c>
      <c r="AA362" s="205">
        <f>SUMIF('16'!$A$3:$A$500,'TOTAL FEED'!$J362,'16'!$P$3:$P$1000)</f>
        <v>0</v>
      </c>
      <c r="AB362" s="205">
        <f>SUMIF('17'!$A$3:$A$500,'TOTAL FEED'!$J362,'17'!$P$3:$P$1000)</f>
        <v>0</v>
      </c>
      <c r="AC362" s="205">
        <f>SUMIF('18'!$A$3:$A$500,'TOTAL FEED'!$J362,'18'!$P$3:$P$1000)</f>
        <v>0</v>
      </c>
      <c r="AD362" s="205">
        <f>SUMIF('19'!$A$3:$A$500,'TOTAL FEED'!$J362,'19'!$P$3:$P$1000)</f>
        <v>0</v>
      </c>
      <c r="AE362" s="205">
        <f>SUMIF('20'!$A$3:$A$500,'TOTAL FEED'!$J362,'20'!$P$3:$P$1000)</f>
        <v>0</v>
      </c>
      <c r="AF362" s="205">
        <f>SUMIF('21'!$A$3:$A$500,'TOTAL FEED'!$J362,'21'!$P$3:$P$1000)</f>
        <v>0</v>
      </c>
      <c r="AG362" s="205">
        <f>SUMIF('22'!$A$3:$A$500,'TOTAL FEED'!$J362,'22'!$P$3:$P$1000)</f>
        <v>0</v>
      </c>
      <c r="AH362" s="205">
        <f>SUMIF('23'!$A$3:$A$500,'TOTAL FEED'!$J362,'23'!$P$3:$P$1000)</f>
        <v>0</v>
      </c>
      <c r="AI362" s="205">
        <f>SUMIF('24'!$A$3:$A$500,'TOTAL FEED'!$J362,'24'!$P$3:$P$1000)</f>
        <v>0</v>
      </c>
      <c r="AJ362" s="205">
        <f>SUMIF('25'!$A$3:$A$500,'TOTAL FEED'!$J362,'25'!$P$3:$P$1000)</f>
        <v>0</v>
      </c>
      <c r="AK362" s="205">
        <f>SUMIF('26'!$A$3:$A$500,'TOTAL FEED'!$J362,'26'!$P$3:$P$1000)</f>
        <v>0</v>
      </c>
      <c r="AL362" s="205">
        <f>SUMIF('27'!$A$3:$A$500,'TOTAL FEED'!$J362,'27'!$P$3:$P$1000)</f>
        <v>0</v>
      </c>
      <c r="AM362" s="205">
        <f>SUMIF('28'!$A$3:$A$500,'TOTAL FEED'!$J362,'28'!$P$3:$P$1000)</f>
        <v>0</v>
      </c>
      <c r="AN362" s="205">
        <f>SUMIF('29'!$A$3:$A$500,'TOTAL FEED'!$J362,'29'!$P$3:$P$1000)</f>
        <v>0</v>
      </c>
      <c r="AO362" s="205">
        <f>SUMIF('30'!$A$3:$A$500,'TOTAL FEED'!$J362,'30'!$P$3:$P$1000)</f>
        <v>0</v>
      </c>
      <c r="AP362" s="205">
        <f>SUMIF('31'!$A$3:$A$500,'TOTAL FEED'!$J362,'31'!$P$3:$P$1000)</f>
        <v>0</v>
      </c>
      <c r="AQ362" s="125">
        <f t="shared" si="104"/>
        <v>0</v>
      </c>
      <c r="AR362"/>
      <c r="AS362">
        <v>8</v>
      </c>
      <c r="AT362">
        <f>SUMIF('PHAN LOAI'!$Q$5:$Q$410,K362,'PHAN LOAI'!$D$5:$D$410)</f>
        <v>0</v>
      </c>
      <c r="AU362">
        <f>SUMIF('SAN LUONG'!$AL$4:$AL$311,K362,'SAN LUONG'!$AJ$4:$AJ$311)</f>
        <v>0</v>
      </c>
      <c r="AV362">
        <f t="shared" si="109"/>
        <v>0</v>
      </c>
      <c r="AW362">
        <f>IF(COUNTIF('PHAN LOAI'!C:C, E362) &gt; 0, 1, 0)</f>
        <v>1</v>
      </c>
      <c r="AX362">
        <f>IF(COUNTIF('SAN LUONG'!D:D, E362) &gt; 0, 1, 0)</f>
        <v>1</v>
      </c>
    </row>
    <row r="363" spans="2:50" s="126" customFormat="1" ht="15.75" x14ac:dyDescent="0.25">
      <c r="B363" s="118"/>
      <c r="C363" s="119" t="s">
        <v>476</v>
      </c>
      <c r="D363" s="119" t="s">
        <v>476</v>
      </c>
      <c r="E363" s="120">
        <v>31411852</v>
      </c>
      <c r="F363" s="121">
        <v>2.5</v>
      </c>
      <c r="G363" s="122">
        <v>50</v>
      </c>
      <c r="H363" s="123" t="s">
        <v>175</v>
      </c>
      <c r="I363" s="124" t="s">
        <v>463</v>
      </c>
      <c r="J363" s="15" t="str">
        <f t="shared" si="110"/>
        <v>551GPFS5250</v>
      </c>
      <c r="K363" s="15" t="str">
        <f t="shared" si="111"/>
        <v>551GPFS5231411852</v>
      </c>
      <c r="L363" s="205">
        <f>SUMIF('1'!$A$3:$A$500,'TOTAL FEED'!$J363,'1'!$P$3:$P$1000)</f>
        <v>0</v>
      </c>
      <c r="M363" s="205">
        <f>SUMIF('2'!$A$3:$A$500,'TOTAL FEED'!$J363,'2'!$P$3:$P$1000)</f>
        <v>0</v>
      </c>
      <c r="N363" s="258">
        <f>SUMIF('3'!$A$3:$A$500,'TOTAL FEED'!$J363,'3'!$P$3:$P$1000)</f>
        <v>0</v>
      </c>
      <c r="O363" s="205">
        <f>SUMIF('4'!$A$3:$A$500,'TOTAL FEED'!$J363,'4'!$P$3:$P$1000)</f>
        <v>0</v>
      </c>
      <c r="P363" s="205">
        <f>SUMIF('5'!$A$3:$A$500,'TOTAL FEED'!$J363,'5'!$P$3:$P$1000)</f>
        <v>0</v>
      </c>
      <c r="Q363" s="205">
        <f>SUMIF('6'!$A$3:$A$500,'TOTAL FEED'!$J363,'6'!$P$3:$P$1000)</f>
        <v>0</v>
      </c>
      <c r="R363" s="205">
        <f>SUMIF('7'!$A$3:$A$500,'TOTAL FEED'!$J363,'7'!$P$3:$P$1000)</f>
        <v>0</v>
      </c>
      <c r="S363" s="205">
        <f>SUMIF('8'!$A$3:$A$500,'TOTAL FEED'!$J363,'8'!$P$3:$P$1000)</f>
        <v>0</v>
      </c>
      <c r="T363" s="205">
        <f>SUMIF('9'!$A$3:$A$500,'TOTAL FEED'!$J363,'9'!$P$3:$P$1000)</f>
        <v>0</v>
      </c>
      <c r="U363" s="205">
        <f>SUMIF('10'!$A$3:$A$500,'TOTAL FEED'!$J363,'10'!$P$3:$P$1000)</f>
        <v>0</v>
      </c>
      <c r="V363" s="205">
        <f>SUMIF('11'!$A$3:$A$500,'TOTAL FEED'!$J363,'11'!$P$3:$P$1000)</f>
        <v>0</v>
      </c>
      <c r="W363" s="205">
        <f>SUMIF('12'!$A$3:$A$500,'TOTAL FEED'!$J363,'12'!$P$3:$P$1000)</f>
        <v>0</v>
      </c>
      <c r="X363" s="205">
        <f>SUMIF('13'!$A$3:$A$500,'TOTAL FEED'!$J363,'13'!$P$3:$P$1000)</f>
        <v>0</v>
      </c>
      <c r="Y363" s="272">
        <f>SUMIF('14'!$A$3:$A$500,'TOTAL FEED'!$J363,'14'!$P$3:$P$1000)</f>
        <v>0</v>
      </c>
      <c r="Z363" s="205">
        <f>SUMIF('15'!$A$3:$A$500,'TOTAL FEED'!$J363,'15'!$P$3:$P$1000)</f>
        <v>0</v>
      </c>
      <c r="AA363" s="205">
        <f>SUMIF('16'!$A$3:$A$500,'TOTAL FEED'!$J363,'16'!$P$3:$P$1000)</f>
        <v>0</v>
      </c>
      <c r="AB363" s="205">
        <f>SUMIF('17'!$A$3:$A$500,'TOTAL FEED'!$J363,'17'!$P$3:$P$1000)</f>
        <v>0</v>
      </c>
      <c r="AC363" s="205">
        <f>SUMIF('18'!$A$3:$A$500,'TOTAL FEED'!$J363,'18'!$P$3:$P$1000)</f>
        <v>0</v>
      </c>
      <c r="AD363" s="205">
        <f>SUMIF('19'!$A$3:$A$500,'TOTAL FEED'!$J363,'19'!$P$3:$P$1000)</f>
        <v>0</v>
      </c>
      <c r="AE363" s="205">
        <f>SUMIF('20'!$A$3:$A$500,'TOTAL FEED'!$J363,'20'!$P$3:$P$1000)</f>
        <v>0</v>
      </c>
      <c r="AF363" s="205">
        <f>SUMIF('21'!$A$3:$A$500,'TOTAL FEED'!$J363,'21'!$P$3:$P$1000)</f>
        <v>0</v>
      </c>
      <c r="AG363" s="205">
        <f>SUMIF('22'!$A$3:$A$500,'TOTAL FEED'!$J363,'22'!$P$3:$P$1000)</f>
        <v>0</v>
      </c>
      <c r="AH363" s="205">
        <f>SUMIF('23'!$A$3:$A$500,'TOTAL FEED'!$J363,'23'!$P$3:$P$1000)</f>
        <v>0</v>
      </c>
      <c r="AI363" s="205">
        <f>SUMIF('24'!$A$3:$A$500,'TOTAL FEED'!$J363,'24'!$P$3:$P$1000)</f>
        <v>0</v>
      </c>
      <c r="AJ363" s="205">
        <f>SUMIF('25'!$A$3:$A$500,'TOTAL FEED'!$J363,'25'!$P$3:$P$1000)</f>
        <v>0</v>
      </c>
      <c r="AK363" s="205">
        <f>SUMIF('26'!$A$3:$A$500,'TOTAL FEED'!$J363,'26'!$P$3:$P$1000)</f>
        <v>0</v>
      </c>
      <c r="AL363" s="205">
        <f>SUMIF('27'!$A$3:$A$500,'TOTAL FEED'!$J363,'27'!$P$3:$P$1000)</f>
        <v>0</v>
      </c>
      <c r="AM363" s="205">
        <f>SUMIF('28'!$A$3:$A$500,'TOTAL FEED'!$J363,'28'!$P$3:$P$1000)</f>
        <v>0</v>
      </c>
      <c r="AN363" s="205">
        <f>SUMIF('29'!$A$3:$A$500,'TOTAL FEED'!$J363,'29'!$P$3:$P$1000)</f>
        <v>0</v>
      </c>
      <c r="AO363" s="205">
        <f>SUMIF('30'!$A$3:$A$500,'TOTAL FEED'!$J363,'30'!$P$3:$P$1000)</f>
        <v>0</v>
      </c>
      <c r="AP363" s="205">
        <f>SUMIF('31'!$A$3:$A$500,'TOTAL FEED'!$J363,'31'!$P$3:$P$1000)</f>
        <v>0</v>
      </c>
      <c r="AQ363" s="125">
        <f t="shared" si="104"/>
        <v>0</v>
      </c>
      <c r="AR363"/>
      <c r="AS363">
        <v>8</v>
      </c>
      <c r="AT363">
        <f>SUMIF('PHAN LOAI'!$Q$5:$Q$410,K363,'PHAN LOAI'!$D$5:$D$410)</f>
        <v>0</v>
      </c>
      <c r="AU363">
        <f>SUMIF('SAN LUONG'!$AL$4:$AL$311,K363,'SAN LUONG'!$AJ$4:$AJ$311)</f>
        <v>0</v>
      </c>
      <c r="AV363">
        <f t="shared" si="109"/>
        <v>0</v>
      </c>
      <c r="AW363">
        <f>IF(COUNTIF('PHAN LOAI'!C:C, E363) &gt; 0, 1, 0)</f>
        <v>1</v>
      </c>
      <c r="AX363">
        <f>IF(COUNTIF('SAN LUONG'!D:D, E363) &gt; 0, 1, 0)</f>
        <v>1</v>
      </c>
    </row>
    <row r="364" spans="2:50" ht="15.75" x14ac:dyDescent="0.25">
      <c r="B364" s="5">
        <v>13</v>
      </c>
      <c r="C364" s="33" t="s">
        <v>477</v>
      </c>
      <c r="D364" s="33" t="s">
        <v>477</v>
      </c>
      <c r="E364" s="73">
        <v>314511</v>
      </c>
      <c r="F364" s="27">
        <v>2.5</v>
      </c>
      <c r="G364" s="34">
        <v>50</v>
      </c>
      <c r="H364" s="24" t="s">
        <v>477</v>
      </c>
      <c r="I364" s="9"/>
      <c r="J364" s="15" t="str">
        <f t="shared" si="110"/>
        <v>551GPBSF50</v>
      </c>
      <c r="K364" s="15" t="str">
        <f t="shared" si="111"/>
        <v>551GPBSF314511</v>
      </c>
      <c r="L364" s="205">
        <f>SUMIF('1'!$A$3:$A$500,'TOTAL FEED'!$J364,'1'!$P$3:$P$1000)</f>
        <v>0</v>
      </c>
      <c r="M364" s="205">
        <f>SUMIF('2'!$A$3:$A$500,'TOTAL FEED'!$J364,'2'!$P$3:$P$1000)</f>
        <v>0</v>
      </c>
      <c r="N364" s="258">
        <f>SUMIF('3'!$A$3:$A$500,'TOTAL FEED'!$J364,'3'!$P$3:$P$1000)</f>
        <v>0</v>
      </c>
      <c r="O364" s="205">
        <f>SUMIF('4'!$A$3:$A$500,'TOTAL FEED'!$J364,'4'!$P$3:$P$1000)</f>
        <v>0</v>
      </c>
      <c r="P364" s="205">
        <f>SUMIF('5'!$A$3:$A$500,'TOTAL FEED'!$J364,'5'!$P$3:$P$1000)</f>
        <v>0</v>
      </c>
      <c r="Q364" s="205">
        <f>SUMIF('6'!$A$3:$A$500,'TOTAL FEED'!$J364,'6'!$P$3:$P$1000)</f>
        <v>0</v>
      </c>
      <c r="R364" s="205">
        <f>SUMIF('7'!$A$3:$A$500,'TOTAL FEED'!$J364,'7'!$P$3:$P$1000)</f>
        <v>0</v>
      </c>
      <c r="S364" s="205">
        <f>SUMIF('8'!$A$3:$A$500,'TOTAL FEED'!$J364,'8'!$P$3:$P$1000)</f>
        <v>0</v>
      </c>
      <c r="T364" s="205">
        <f>SUMIF('9'!$A$3:$A$500,'TOTAL FEED'!$J364,'9'!$P$3:$P$1000)</f>
        <v>0</v>
      </c>
      <c r="U364" s="205">
        <f>SUMIF('10'!$A$3:$A$500,'TOTAL FEED'!$J364,'10'!$P$3:$P$1000)</f>
        <v>0</v>
      </c>
      <c r="V364" s="205">
        <f>SUMIF('11'!$A$3:$A$500,'TOTAL FEED'!$J364,'11'!$P$3:$P$1000)</f>
        <v>0</v>
      </c>
      <c r="W364" s="205">
        <f>SUMIF('12'!$A$3:$A$500,'TOTAL FEED'!$J364,'12'!$P$3:$P$1000)</f>
        <v>0</v>
      </c>
      <c r="X364" s="205">
        <f>SUMIF('13'!$A$3:$A$500,'TOTAL FEED'!$J364,'13'!$P$3:$P$1000)</f>
        <v>0</v>
      </c>
      <c r="Y364" s="272">
        <f>SUMIF('14'!$A$3:$A$500,'TOTAL FEED'!$J364,'14'!$P$3:$P$1000)</f>
        <v>0</v>
      </c>
      <c r="Z364" s="205">
        <f>SUMIF('15'!$A$3:$A$500,'TOTAL FEED'!$J364,'15'!$P$3:$P$1000)</f>
        <v>0</v>
      </c>
      <c r="AA364" s="205">
        <f>SUMIF('16'!$A$3:$A$500,'TOTAL FEED'!$J364,'16'!$P$3:$P$1000)</f>
        <v>0</v>
      </c>
      <c r="AB364" s="205">
        <f>SUMIF('17'!$A$3:$A$500,'TOTAL FEED'!$J364,'17'!$P$3:$P$1000)</f>
        <v>0</v>
      </c>
      <c r="AC364" s="205">
        <f>SUMIF('18'!$A$3:$A$500,'TOTAL FEED'!$J364,'18'!$P$3:$P$1000)</f>
        <v>0</v>
      </c>
      <c r="AD364" s="205">
        <f>SUMIF('19'!$A$3:$A$500,'TOTAL FEED'!$J364,'19'!$P$3:$P$1000)</f>
        <v>0</v>
      </c>
      <c r="AE364" s="205">
        <f>SUMIF('20'!$A$3:$A$500,'TOTAL FEED'!$J364,'20'!$P$3:$P$1000)</f>
        <v>0</v>
      </c>
      <c r="AF364" s="205">
        <f>SUMIF('21'!$A$3:$A$500,'TOTAL FEED'!$J364,'21'!$P$3:$P$1000)</f>
        <v>0</v>
      </c>
      <c r="AG364" s="205">
        <f>SUMIF('22'!$A$3:$A$500,'TOTAL FEED'!$J364,'22'!$P$3:$P$1000)</f>
        <v>0</v>
      </c>
      <c r="AH364" s="205">
        <f>SUMIF('23'!$A$3:$A$500,'TOTAL FEED'!$J364,'23'!$P$3:$P$1000)</f>
        <v>0</v>
      </c>
      <c r="AI364" s="205">
        <f>SUMIF('24'!$A$3:$A$500,'TOTAL FEED'!$J364,'24'!$P$3:$P$1000)</f>
        <v>0</v>
      </c>
      <c r="AJ364" s="205">
        <f>SUMIF('25'!$A$3:$A$500,'TOTAL FEED'!$J364,'25'!$P$3:$P$1000)</f>
        <v>0</v>
      </c>
      <c r="AK364" s="205">
        <f>SUMIF('26'!$A$3:$A$500,'TOTAL FEED'!$J364,'26'!$P$3:$P$1000)</f>
        <v>0</v>
      </c>
      <c r="AL364" s="205">
        <f>SUMIF('27'!$A$3:$A$500,'TOTAL FEED'!$J364,'27'!$P$3:$P$1000)</f>
        <v>0</v>
      </c>
      <c r="AM364" s="205">
        <f>SUMIF('28'!$A$3:$A$500,'TOTAL FEED'!$J364,'28'!$P$3:$P$1000)</f>
        <v>0</v>
      </c>
      <c r="AN364" s="205">
        <f>SUMIF('29'!$A$3:$A$500,'TOTAL FEED'!$J364,'29'!$P$3:$P$1000)</f>
        <v>0</v>
      </c>
      <c r="AO364" s="205">
        <f>SUMIF('30'!$A$3:$A$500,'TOTAL FEED'!$J364,'30'!$P$3:$P$1000)</f>
        <v>0</v>
      </c>
      <c r="AP364" s="205">
        <f>SUMIF('31'!$A$3:$A$500,'TOTAL FEED'!$J364,'31'!$P$3:$P$1000)</f>
        <v>0</v>
      </c>
      <c r="AQ364" s="50">
        <f t="shared" ref="AQ364:AQ395" si="112">SUM(L364:AP364)</f>
        <v>0</v>
      </c>
      <c r="AS364">
        <v>8</v>
      </c>
      <c r="AT364">
        <f>SUMIF('PHAN LOAI'!$Q$5:$Q$410,K364,'PHAN LOAI'!$D$5:$D$410)</f>
        <v>0</v>
      </c>
      <c r="AU364">
        <f>SUMIF('SAN LUONG'!$AL$4:$AL$311,K364,'SAN LUONG'!$AJ$4:$AJ$311)</f>
        <v>0</v>
      </c>
      <c r="AV364">
        <f t="shared" si="109"/>
        <v>0</v>
      </c>
      <c r="AW364">
        <f>IF(COUNTIF('PHAN LOAI'!C:C, E364) &gt; 0, 1, 0)</f>
        <v>1</v>
      </c>
      <c r="AX364">
        <f>IF(COUNTIF('SAN LUONG'!D:D, E364) &gt; 0, 1, 0)</f>
        <v>1</v>
      </c>
    </row>
    <row r="365" spans="2:50" ht="15.75" x14ac:dyDescent="0.25">
      <c r="B365" s="5">
        <v>14</v>
      </c>
      <c r="C365" s="203" t="s">
        <v>179</v>
      </c>
      <c r="D365" s="203" t="s">
        <v>179</v>
      </c>
      <c r="E365" s="73">
        <v>321101</v>
      </c>
      <c r="F365" s="27">
        <v>3.5</v>
      </c>
      <c r="G365" s="34">
        <v>50</v>
      </c>
      <c r="H365" s="24" t="s">
        <v>179</v>
      </c>
      <c r="I365" s="9"/>
      <c r="J365" s="15" t="str">
        <f t="shared" si="110"/>
        <v>552F50</v>
      </c>
      <c r="K365" s="15" t="str">
        <f t="shared" si="111"/>
        <v>552F321101</v>
      </c>
      <c r="L365" s="205">
        <f>SUMIF('1'!$A$3:$A$500,'TOTAL FEED'!$J365,'1'!$P$3:$P$1000)</f>
        <v>0</v>
      </c>
      <c r="M365" s="205">
        <f>SUMIF('2'!$A$3:$A$500,'TOTAL FEED'!$J365,'2'!$P$3:$P$1000)</f>
        <v>0</v>
      </c>
      <c r="N365" s="258">
        <f>SUMIF('3'!$A$3:$A$500,'TOTAL FEED'!$J365,'3'!$P$3:$P$1000)</f>
        <v>149550</v>
      </c>
      <c r="O365" s="205">
        <f>SUMIF('4'!$A$3:$A$500,'TOTAL FEED'!$J365,'4'!$P$3:$P$1000)</f>
        <v>138250</v>
      </c>
      <c r="P365" s="205">
        <f>SUMIF('5'!$A$3:$A$500,'TOTAL FEED'!$J365,'5'!$P$3:$P$1000)</f>
        <v>735750</v>
      </c>
      <c r="Q365" s="205">
        <f>SUMIF('6'!$A$3:$A$500,'TOTAL FEED'!$J365,'6'!$P$3:$P$1000)</f>
        <v>340350</v>
      </c>
      <c r="R365" s="205">
        <f>SUMIF('7'!$A$3:$A$500,'TOTAL FEED'!$J365,'7'!$P$3:$P$1000)</f>
        <v>302000</v>
      </c>
      <c r="S365" s="205">
        <f>SUMIF('8'!$A$3:$A$500,'TOTAL FEED'!$J365,'8'!$P$3:$P$1000)</f>
        <v>492550</v>
      </c>
      <c r="T365" s="205">
        <f>SUMIF('9'!$A$3:$A$500,'TOTAL FEED'!$J365,'9'!$P$3:$P$1000)</f>
        <v>518950</v>
      </c>
      <c r="U365" s="258">
        <f>SUMIF('10'!$A$3:$A$500,'TOTAL FEED'!$J365,'10'!$P$3:$P$1000)</f>
        <v>24400</v>
      </c>
      <c r="V365" s="205">
        <f>SUMIF('11'!$A$3:$A$500,'TOTAL FEED'!$J365,'11'!$P$3:$P$1000)</f>
        <v>0</v>
      </c>
      <c r="W365" s="205">
        <f>SUMIF('12'!$A$3:$A$500,'TOTAL FEED'!$J365,'12'!$P$3:$P$1000)</f>
        <v>0</v>
      </c>
      <c r="X365" s="205">
        <f>SUMIF('13'!$A$3:$A$500,'TOTAL FEED'!$J365,'13'!$P$3:$P$1000)</f>
        <v>18000</v>
      </c>
      <c r="Y365" s="272">
        <f>SUMIF('14'!$A$3:$A$500,'TOTAL FEED'!$J365,'14'!$P$3:$P$1000)</f>
        <v>72000</v>
      </c>
      <c r="Z365" s="205">
        <f>SUMIF('15'!$A$3:$A$500,'TOTAL FEED'!$J365,'15'!$P$3:$P$1000)</f>
        <v>185400</v>
      </c>
      <c r="AA365" s="205">
        <f>SUMIF('16'!$A$3:$A$500,'TOTAL FEED'!$J365,'16'!$P$3:$P$1000)</f>
        <v>360900</v>
      </c>
      <c r="AB365" s="258">
        <f>SUMIF('17'!$A$3:$A$500,'TOTAL FEED'!$J365,'17'!$P$3:$P$1000)</f>
        <v>212450</v>
      </c>
      <c r="AC365" s="205">
        <f>SUMIF('18'!$A$3:$A$500,'TOTAL FEED'!$J365,'18'!$P$3:$P$1000)</f>
        <v>0</v>
      </c>
      <c r="AD365" s="205">
        <f>SUMIF('19'!$A$3:$A$500,'TOTAL FEED'!$J365,'19'!$P$3:$P$1000)</f>
        <v>0</v>
      </c>
      <c r="AE365" s="205">
        <f>SUMIF('20'!$A$3:$A$500,'TOTAL FEED'!$J365,'20'!$P$3:$P$1000)</f>
        <v>0</v>
      </c>
      <c r="AF365" s="205">
        <f>SUMIF('21'!$A$3:$A$500,'TOTAL FEED'!$J365,'21'!$P$3:$P$1000)</f>
        <v>0</v>
      </c>
      <c r="AG365" s="205">
        <f>SUMIF('22'!$A$3:$A$500,'TOTAL FEED'!$J365,'22'!$P$3:$P$1000)</f>
        <v>0</v>
      </c>
      <c r="AH365" s="205">
        <f>SUMIF('23'!$A$3:$A$500,'TOTAL FEED'!$J365,'23'!$P$3:$P$1000)</f>
        <v>0</v>
      </c>
      <c r="AI365" s="205">
        <f>SUMIF('24'!$A$3:$A$500,'TOTAL FEED'!$J365,'24'!$P$3:$P$1000)</f>
        <v>0</v>
      </c>
      <c r="AJ365" s="205">
        <f>SUMIF('25'!$A$3:$A$500,'TOTAL FEED'!$J365,'25'!$P$3:$P$1000)</f>
        <v>0</v>
      </c>
      <c r="AK365" s="205">
        <f>SUMIF('26'!$A$3:$A$500,'TOTAL FEED'!$J365,'26'!$P$3:$P$1000)</f>
        <v>0</v>
      </c>
      <c r="AL365" s="205">
        <f>SUMIF('27'!$A$3:$A$500,'TOTAL FEED'!$J365,'27'!$P$3:$P$1000)</f>
        <v>0</v>
      </c>
      <c r="AM365" s="205">
        <f>SUMIF('28'!$A$3:$A$500,'TOTAL FEED'!$J365,'28'!$P$3:$P$1000)</f>
        <v>0</v>
      </c>
      <c r="AN365" s="205">
        <f>SUMIF('29'!$A$3:$A$500,'TOTAL FEED'!$J365,'29'!$P$3:$P$1000)</f>
        <v>0</v>
      </c>
      <c r="AO365" s="205">
        <f>SUMIF('30'!$A$3:$A$500,'TOTAL FEED'!$J365,'30'!$P$3:$P$1000)</f>
        <v>0</v>
      </c>
      <c r="AP365" s="205">
        <f>SUMIF('31'!$A$3:$A$500,'TOTAL FEED'!$J365,'31'!$P$3:$P$1000)</f>
        <v>0</v>
      </c>
      <c r="AQ365" s="50">
        <f t="shared" si="112"/>
        <v>3550550</v>
      </c>
      <c r="AR365">
        <v>1</v>
      </c>
      <c r="AS365">
        <v>8</v>
      </c>
      <c r="AT365">
        <f>SUMIF('PHAN LOAI'!$Q$5:$Q$410,K365,'PHAN LOAI'!$D$5:$D$410)</f>
        <v>3550550</v>
      </c>
      <c r="AU365">
        <f>SUMIF('SAN LUONG'!$AL$4:$AL$311,K365,'SAN LUONG'!$AJ$4:$AJ$311)</f>
        <v>3550550</v>
      </c>
      <c r="AV365">
        <f t="shared" si="109"/>
        <v>7101100</v>
      </c>
      <c r="AW365">
        <f>IF(COUNTIF('PHAN LOAI'!C:C, E365) &gt; 0, 1, 0)</f>
        <v>1</v>
      </c>
      <c r="AX365">
        <f>IF(COUNTIF('SAN LUONG'!D:D, E365) &gt; 0, 1, 0)</f>
        <v>1</v>
      </c>
    </row>
    <row r="366" spans="2:50" ht="15" customHeight="1" x14ac:dyDescent="0.25">
      <c r="B366" s="5">
        <v>15</v>
      </c>
      <c r="C366" s="72" t="s">
        <v>248</v>
      </c>
      <c r="D366" s="72" t="s">
        <v>248</v>
      </c>
      <c r="E366" s="73" t="s">
        <v>478</v>
      </c>
      <c r="F366" s="27">
        <v>3.5</v>
      </c>
      <c r="G366" s="34">
        <v>50</v>
      </c>
      <c r="H366" s="24" t="s">
        <v>248</v>
      </c>
      <c r="I366" s="9"/>
      <c r="J366" s="15" t="str">
        <f t="shared" si="110"/>
        <v>552BSF50</v>
      </c>
      <c r="K366" s="15" t="str">
        <f t="shared" si="111"/>
        <v>552BSF321501</v>
      </c>
      <c r="L366" s="205">
        <f>SUMIF('1'!$A$3:$A$500,'TOTAL FEED'!$J366,'1'!$P$3:$P$1000)</f>
        <v>0</v>
      </c>
      <c r="M366" s="205">
        <f>SUMIF('2'!$A$3:$A$500,'TOTAL FEED'!$J366,'2'!$P$3:$P$1000)</f>
        <v>0</v>
      </c>
      <c r="N366" s="258">
        <f>SUMIF('3'!$A$3:$A$500,'TOTAL FEED'!$J366,'3'!$P$3:$P$1000)</f>
        <v>0</v>
      </c>
      <c r="O366" s="205">
        <f>SUMIF('4'!$A$3:$A$500,'TOTAL FEED'!$J366,'4'!$P$3:$P$1000)</f>
        <v>0</v>
      </c>
      <c r="P366" s="205">
        <f>SUMIF('5'!$A$3:$A$500,'TOTAL FEED'!$J366,'5'!$P$3:$P$1000)</f>
        <v>0</v>
      </c>
      <c r="Q366" s="205">
        <f>SUMIF('6'!$A$3:$A$500,'TOTAL FEED'!$J366,'6'!$P$3:$P$1000)</f>
        <v>0</v>
      </c>
      <c r="R366" s="205">
        <f>SUMIF('7'!$A$3:$A$500,'TOTAL FEED'!$J366,'7'!$P$3:$P$1000)</f>
        <v>0</v>
      </c>
      <c r="S366" s="205">
        <f>SUMIF('8'!$A$3:$A$500,'TOTAL FEED'!$J366,'8'!$P$3:$P$1000)</f>
        <v>0</v>
      </c>
      <c r="T366" s="205">
        <f>SUMIF('9'!$A$3:$A$500,'TOTAL FEED'!$J366,'9'!$P$3:$P$1000)</f>
        <v>0</v>
      </c>
      <c r="U366" s="205">
        <f>SUMIF('10'!$A$3:$A$500,'TOTAL FEED'!$J366,'10'!$P$3:$P$1000)</f>
        <v>0</v>
      </c>
      <c r="V366" s="205">
        <f>SUMIF('11'!$A$3:$A$500,'TOTAL FEED'!$J366,'11'!$P$3:$P$1000)</f>
        <v>0</v>
      </c>
      <c r="W366" s="205">
        <f>SUMIF('12'!$A$3:$A$500,'TOTAL FEED'!$J366,'12'!$P$3:$P$1000)</f>
        <v>0</v>
      </c>
      <c r="X366" s="205">
        <f>SUMIF('13'!$A$3:$A$500,'TOTAL FEED'!$J366,'13'!$P$3:$P$1000)</f>
        <v>0</v>
      </c>
      <c r="Y366" s="272">
        <f>SUMIF('14'!$A$3:$A$500,'TOTAL FEED'!$J366,'14'!$P$3:$P$1000)</f>
        <v>0</v>
      </c>
      <c r="Z366" s="205">
        <f>SUMIF('15'!$A$3:$A$500,'TOTAL FEED'!$J366,'15'!$P$3:$P$1000)</f>
        <v>0</v>
      </c>
      <c r="AA366" s="205">
        <f>SUMIF('16'!$A$3:$A$500,'TOTAL FEED'!$J366,'16'!$P$3:$P$1000)</f>
        <v>0</v>
      </c>
      <c r="AB366" s="205">
        <f>SUMIF('17'!$A$3:$A$500,'TOTAL FEED'!$J366,'17'!$P$3:$P$1000)</f>
        <v>0</v>
      </c>
      <c r="AC366" s="205">
        <f>SUMIF('18'!$A$3:$A$500,'TOTAL FEED'!$J366,'18'!$P$3:$P$1000)</f>
        <v>0</v>
      </c>
      <c r="AD366" s="205">
        <f>SUMIF('19'!$A$3:$A$500,'TOTAL FEED'!$J366,'19'!$P$3:$P$1000)</f>
        <v>0</v>
      </c>
      <c r="AE366" s="205">
        <f>SUMIF('20'!$A$3:$A$500,'TOTAL FEED'!$J366,'20'!$P$3:$P$1000)</f>
        <v>0</v>
      </c>
      <c r="AF366" s="205">
        <f>SUMIF('21'!$A$3:$A$500,'TOTAL FEED'!$J366,'21'!$P$3:$P$1000)</f>
        <v>0</v>
      </c>
      <c r="AG366" s="205">
        <f>SUMIF('22'!$A$3:$A$500,'TOTAL FEED'!$J366,'22'!$P$3:$P$1000)</f>
        <v>0</v>
      </c>
      <c r="AH366" s="205">
        <f>SUMIF('23'!$A$3:$A$500,'TOTAL FEED'!$J366,'23'!$P$3:$P$1000)</f>
        <v>0</v>
      </c>
      <c r="AI366" s="205">
        <f>SUMIF('24'!$A$3:$A$500,'TOTAL FEED'!$J366,'24'!$P$3:$P$1000)</f>
        <v>0</v>
      </c>
      <c r="AJ366" s="205">
        <f>SUMIF('25'!$A$3:$A$500,'TOTAL FEED'!$J366,'25'!$P$3:$P$1000)</f>
        <v>0</v>
      </c>
      <c r="AK366" s="205">
        <f>SUMIF('26'!$A$3:$A$500,'TOTAL FEED'!$J366,'26'!$P$3:$P$1000)</f>
        <v>0</v>
      </c>
      <c r="AL366" s="205">
        <f>SUMIF('27'!$A$3:$A$500,'TOTAL FEED'!$J366,'27'!$P$3:$P$1000)</f>
        <v>0</v>
      </c>
      <c r="AM366" s="205">
        <f>SUMIF('28'!$A$3:$A$500,'TOTAL FEED'!$J366,'28'!$P$3:$P$1000)</f>
        <v>0</v>
      </c>
      <c r="AN366" s="205">
        <f>SUMIF('29'!$A$3:$A$500,'TOTAL FEED'!$J366,'29'!$P$3:$P$1000)</f>
        <v>0</v>
      </c>
      <c r="AO366" s="205">
        <f>SUMIF('30'!$A$3:$A$500,'TOTAL FEED'!$J366,'30'!$P$3:$P$1000)</f>
        <v>0</v>
      </c>
      <c r="AP366" s="205">
        <f>SUMIF('31'!$A$3:$A$500,'TOTAL FEED'!$J366,'31'!$P$3:$P$1000)</f>
        <v>0</v>
      </c>
      <c r="AQ366" s="50">
        <f t="shared" si="112"/>
        <v>0</v>
      </c>
      <c r="AS366">
        <v>8</v>
      </c>
      <c r="AT366">
        <f>SUMIF('PHAN LOAI'!$Q$5:$Q$410,K366,'PHAN LOAI'!$D$5:$D$410)</f>
        <v>0</v>
      </c>
      <c r="AU366">
        <f>SUMIF('SAN LUONG'!$AL$4:$AL$311,K366,'SAN LUONG'!$AJ$4:$AJ$311)</f>
        <v>0</v>
      </c>
      <c r="AV366">
        <f t="shared" si="109"/>
        <v>0</v>
      </c>
      <c r="AW366">
        <f>IF(COUNTIF('PHAN LOAI'!C:C, E366) &gt; 0, 1, 0)</f>
        <v>1</v>
      </c>
      <c r="AX366">
        <f>IF(COUNTIF('SAN LUONG'!D:D, E366) &gt; 0, 1, 0)</f>
        <v>1</v>
      </c>
    </row>
    <row r="367" spans="2:50" ht="15.75" x14ac:dyDescent="0.25">
      <c r="B367" s="5"/>
      <c r="C367" s="33" t="s">
        <v>479</v>
      </c>
      <c r="D367" s="33" t="s">
        <v>479</v>
      </c>
      <c r="E367" s="73">
        <v>32110810</v>
      </c>
      <c r="F367" s="27">
        <v>3.5</v>
      </c>
      <c r="G367" s="34">
        <v>50</v>
      </c>
      <c r="H367" s="24" t="s">
        <v>179</v>
      </c>
      <c r="I367" s="9" t="s">
        <v>467</v>
      </c>
      <c r="J367" s="15" t="str">
        <f t="shared" si="110"/>
        <v>552FS1050</v>
      </c>
      <c r="K367" s="15" t="str">
        <f t="shared" si="111"/>
        <v>552FS1032110810</v>
      </c>
      <c r="L367" s="205">
        <f>SUMIF('1'!$A$3:$A$500,'TOTAL FEED'!$J367,'1'!$P$3:$P$1000)</f>
        <v>0</v>
      </c>
      <c r="M367" s="205">
        <f>SUMIF('2'!$A$3:$A$500,'TOTAL FEED'!$J367,'2'!$P$3:$P$1000)</f>
        <v>0</v>
      </c>
      <c r="N367" s="258">
        <f>SUMIF('3'!$A$3:$A$500,'TOTAL FEED'!$J367,'3'!$P$3:$P$1000)</f>
        <v>0</v>
      </c>
      <c r="O367" s="205">
        <f>SUMIF('4'!$A$3:$A$500,'TOTAL FEED'!$J367,'4'!$P$3:$P$1000)</f>
        <v>0</v>
      </c>
      <c r="P367" s="205">
        <f>SUMIF('5'!$A$3:$A$500,'TOTAL FEED'!$J367,'5'!$P$3:$P$1000)</f>
        <v>0</v>
      </c>
      <c r="Q367" s="205">
        <f>SUMIF('6'!$A$3:$A$500,'TOTAL FEED'!$J367,'6'!$P$3:$P$1000)</f>
        <v>0</v>
      </c>
      <c r="R367" s="205">
        <f>SUMIF('7'!$A$3:$A$500,'TOTAL FEED'!$J367,'7'!$P$3:$P$1000)</f>
        <v>0</v>
      </c>
      <c r="S367" s="205">
        <f>SUMIF('8'!$A$3:$A$500,'TOTAL FEED'!$J367,'8'!$P$3:$P$1000)</f>
        <v>0</v>
      </c>
      <c r="T367" s="205">
        <f>SUMIF('9'!$A$3:$A$500,'TOTAL FEED'!$J367,'9'!$P$3:$P$1000)</f>
        <v>0</v>
      </c>
      <c r="U367" s="205">
        <f>SUMIF('10'!$A$3:$A$500,'TOTAL FEED'!$J367,'10'!$P$3:$P$1000)</f>
        <v>0</v>
      </c>
      <c r="V367" s="205">
        <f>SUMIF('11'!$A$3:$A$500,'TOTAL FEED'!$J367,'11'!$P$3:$P$1000)</f>
        <v>0</v>
      </c>
      <c r="W367" s="205">
        <f>SUMIF('12'!$A$3:$A$500,'TOTAL FEED'!$J367,'12'!$P$3:$P$1000)</f>
        <v>0</v>
      </c>
      <c r="X367" s="205">
        <f>SUMIF('13'!$A$3:$A$500,'TOTAL FEED'!$J367,'13'!$P$3:$P$1000)</f>
        <v>0</v>
      </c>
      <c r="Y367" s="272">
        <f>SUMIF('14'!$A$3:$A$500,'TOTAL FEED'!$J367,'14'!$P$3:$P$1000)</f>
        <v>0</v>
      </c>
      <c r="Z367" s="205">
        <f>SUMIF('15'!$A$3:$A$500,'TOTAL FEED'!$J367,'15'!$P$3:$P$1000)</f>
        <v>0</v>
      </c>
      <c r="AA367" s="205">
        <f>SUMIF('16'!$A$3:$A$500,'TOTAL FEED'!$J367,'16'!$P$3:$P$1000)</f>
        <v>0</v>
      </c>
      <c r="AB367" s="205">
        <f>SUMIF('17'!$A$3:$A$500,'TOTAL FEED'!$J367,'17'!$P$3:$P$1000)</f>
        <v>0</v>
      </c>
      <c r="AC367" s="205">
        <f>SUMIF('18'!$A$3:$A$500,'TOTAL FEED'!$J367,'18'!$P$3:$P$1000)</f>
        <v>0</v>
      </c>
      <c r="AD367" s="205">
        <f>SUMIF('19'!$A$3:$A$500,'TOTAL FEED'!$J367,'19'!$P$3:$P$1000)</f>
        <v>0</v>
      </c>
      <c r="AE367" s="205">
        <f>SUMIF('20'!$A$3:$A$500,'TOTAL FEED'!$J367,'20'!$P$3:$P$1000)</f>
        <v>0</v>
      </c>
      <c r="AF367" s="205">
        <f>SUMIF('21'!$A$3:$A$500,'TOTAL FEED'!$J367,'21'!$P$3:$P$1000)</f>
        <v>0</v>
      </c>
      <c r="AG367" s="205">
        <f>SUMIF('22'!$A$3:$A$500,'TOTAL FEED'!$J367,'22'!$P$3:$P$1000)</f>
        <v>0</v>
      </c>
      <c r="AH367" s="205">
        <f>SUMIF('23'!$A$3:$A$500,'TOTAL FEED'!$J367,'23'!$P$3:$P$1000)</f>
        <v>0</v>
      </c>
      <c r="AI367" s="205">
        <f>SUMIF('24'!$A$3:$A$500,'TOTAL FEED'!$J367,'24'!$P$3:$P$1000)</f>
        <v>0</v>
      </c>
      <c r="AJ367" s="205">
        <f>SUMIF('25'!$A$3:$A$500,'TOTAL FEED'!$J367,'25'!$P$3:$P$1000)</f>
        <v>0</v>
      </c>
      <c r="AK367" s="205">
        <f>SUMIF('26'!$A$3:$A$500,'TOTAL FEED'!$J367,'26'!$P$3:$P$1000)</f>
        <v>0</v>
      </c>
      <c r="AL367" s="205">
        <f>SUMIF('27'!$A$3:$A$500,'TOTAL FEED'!$J367,'27'!$P$3:$P$1000)</f>
        <v>0</v>
      </c>
      <c r="AM367" s="205">
        <f>SUMIF('28'!$A$3:$A$500,'TOTAL FEED'!$J367,'28'!$P$3:$P$1000)</f>
        <v>0</v>
      </c>
      <c r="AN367" s="205">
        <f>SUMIF('29'!$A$3:$A$500,'TOTAL FEED'!$J367,'29'!$P$3:$P$1000)</f>
        <v>0</v>
      </c>
      <c r="AO367" s="205">
        <f>SUMIF('30'!$A$3:$A$500,'TOTAL FEED'!$J367,'30'!$P$3:$P$1000)</f>
        <v>0</v>
      </c>
      <c r="AP367" s="205">
        <f>SUMIF('31'!$A$3:$A$500,'TOTAL FEED'!$J367,'31'!$P$3:$P$1000)</f>
        <v>0</v>
      </c>
      <c r="AQ367" s="50">
        <f t="shared" si="112"/>
        <v>0</v>
      </c>
      <c r="AS367">
        <v>8</v>
      </c>
      <c r="AT367">
        <f>SUMIF('PHAN LOAI'!$Q$5:$Q$410,K367,'PHAN LOAI'!$D$5:$D$410)</f>
        <v>0</v>
      </c>
      <c r="AU367">
        <f>SUMIF('SAN LUONG'!$AL$4:$AL$311,K367,'SAN LUONG'!$AJ$4:$AJ$311)</f>
        <v>0</v>
      </c>
      <c r="AV367">
        <f t="shared" si="109"/>
        <v>0</v>
      </c>
      <c r="AW367">
        <f>IF(COUNTIF('PHAN LOAI'!C:C, E367) &gt; 0, 1, 0)</f>
        <v>1</v>
      </c>
      <c r="AX367">
        <f>IF(COUNTIF('SAN LUONG'!D:D, E367) &gt; 0, 1, 0)</f>
        <v>1</v>
      </c>
    </row>
    <row r="368" spans="2:50" ht="15.75" x14ac:dyDescent="0.25">
      <c r="B368" s="5">
        <v>16</v>
      </c>
      <c r="C368" s="33" t="s">
        <v>480</v>
      </c>
      <c r="D368" s="33" t="s">
        <v>480</v>
      </c>
      <c r="E368" s="73">
        <v>32110831</v>
      </c>
      <c r="F368" s="27">
        <v>3.5</v>
      </c>
      <c r="G368" s="34">
        <v>50</v>
      </c>
      <c r="H368" s="24" t="s">
        <v>179</v>
      </c>
      <c r="I368" s="9" t="s">
        <v>481</v>
      </c>
      <c r="J368" s="15" t="str">
        <f t="shared" si="110"/>
        <v>552FS3150</v>
      </c>
      <c r="K368" s="15" t="str">
        <f t="shared" si="111"/>
        <v>552FS3132110831</v>
      </c>
      <c r="L368" s="205">
        <f>SUMIF('1'!$A$3:$A$500,'TOTAL FEED'!$J368,'1'!$P$3:$P$1000)</f>
        <v>0</v>
      </c>
      <c r="M368" s="205">
        <f>SUMIF('2'!$A$3:$A$500,'TOTAL FEED'!$J368,'2'!$P$3:$P$1000)</f>
        <v>0</v>
      </c>
      <c r="N368" s="258">
        <f>SUMIF('3'!$A$3:$A$500,'TOTAL FEED'!$J368,'3'!$P$3:$P$1000)</f>
        <v>0</v>
      </c>
      <c r="O368" s="205">
        <f>SUMIF('4'!$A$3:$A$500,'TOTAL FEED'!$J368,'4'!$P$3:$P$1000)</f>
        <v>0</v>
      </c>
      <c r="P368" s="205">
        <f>SUMIF('5'!$A$3:$A$500,'TOTAL FEED'!$J368,'5'!$P$3:$P$1000)</f>
        <v>0</v>
      </c>
      <c r="Q368" s="205">
        <f>SUMIF('6'!$A$3:$A$500,'TOTAL FEED'!$J368,'6'!$P$3:$P$1000)</f>
        <v>0</v>
      </c>
      <c r="R368" s="205">
        <f>SUMIF('7'!$A$3:$A$500,'TOTAL FEED'!$J368,'7'!$P$3:$P$1000)</f>
        <v>0</v>
      </c>
      <c r="S368" s="205">
        <f>SUMIF('8'!$A$3:$A$500,'TOTAL FEED'!$J368,'8'!$P$3:$P$1000)</f>
        <v>0</v>
      </c>
      <c r="T368" s="205">
        <f>SUMIF('9'!$A$3:$A$500,'TOTAL FEED'!$J368,'9'!$P$3:$P$1000)</f>
        <v>0</v>
      </c>
      <c r="U368" s="205">
        <f>SUMIF('10'!$A$3:$A$500,'TOTAL FEED'!$J368,'10'!$P$3:$P$1000)</f>
        <v>0</v>
      </c>
      <c r="V368" s="205">
        <f>SUMIF('11'!$A$3:$A$500,'TOTAL FEED'!$J368,'11'!$P$3:$P$1000)</f>
        <v>0</v>
      </c>
      <c r="W368" s="205">
        <f>SUMIF('12'!$A$3:$A$500,'TOTAL FEED'!$J368,'12'!$P$3:$P$1000)</f>
        <v>0</v>
      </c>
      <c r="X368" s="205">
        <f>SUMIF('13'!$A$3:$A$500,'TOTAL FEED'!$J368,'13'!$P$3:$P$1000)</f>
        <v>0</v>
      </c>
      <c r="Y368" s="272">
        <f>SUMIF('14'!$A$3:$A$500,'TOTAL FEED'!$J368,'14'!$P$3:$P$1000)</f>
        <v>0</v>
      </c>
      <c r="Z368" s="205">
        <f>SUMIF('15'!$A$3:$A$500,'TOTAL FEED'!$J368,'15'!$P$3:$P$1000)</f>
        <v>0</v>
      </c>
      <c r="AA368" s="205">
        <f>SUMIF('16'!$A$3:$A$500,'TOTAL FEED'!$J368,'16'!$P$3:$P$1000)</f>
        <v>0</v>
      </c>
      <c r="AB368" s="205">
        <f>SUMIF('17'!$A$3:$A$500,'TOTAL FEED'!$J368,'17'!$P$3:$P$1000)</f>
        <v>0</v>
      </c>
      <c r="AC368" s="205">
        <f>SUMIF('18'!$A$3:$A$500,'TOTAL FEED'!$J368,'18'!$P$3:$P$1000)</f>
        <v>0</v>
      </c>
      <c r="AD368" s="205">
        <f>SUMIF('19'!$A$3:$A$500,'TOTAL FEED'!$J368,'19'!$P$3:$P$1000)</f>
        <v>0</v>
      </c>
      <c r="AE368" s="205">
        <f>SUMIF('20'!$A$3:$A$500,'TOTAL FEED'!$J368,'20'!$P$3:$P$1000)</f>
        <v>0</v>
      </c>
      <c r="AF368" s="205">
        <f>SUMIF('21'!$A$3:$A$500,'TOTAL FEED'!$J368,'21'!$P$3:$P$1000)</f>
        <v>0</v>
      </c>
      <c r="AG368" s="205">
        <f>SUMIF('22'!$A$3:$A$500,'TOTAL FEED'!$J368,'22'!$P$3:$P$1000)</f>
        <v>0</v>
      </c>
      <c r="AH368" s="205">
        <f>SUMIF('23'!$A$3:$A$500,'TOTAL FEED'!$J368,'23'!$P$3:$P$1000)</f>
        <v>0</v>
      </c>
      <c r="AI368" s="205">
        <f>SUMIF('24'!$A$3:$A$500,'TOTAL FEED'!$J368,'24'!$P$3:$P$1000)</f>
        <v>0</v>
      </c>
      <c r="AJ368" s="205">
        <f>SUMIF('25'!$A$3:$A$500,'TOTAL FEED'!$J368,'25'!$P$3:$P$1000)</f>
        <v>0</v>
      </c>
      <c r="AK368" s="205">
        <f>SUMIF('26'!$A$3:$A$500,'TOTAL FEED'!$J368,'26'!$P$3:$P$1000)</f>
        <v>0</v>
      </c>
      <c r="AL368" s="205">
        <f>SUMIF('27'!$A$3:$A$500,'TOTAL FEED'!$J368,'27'!$P$3:$P$1000)</f>
        <v>0</v>
      </c>
      <c r="AM368" s="205">
        <f>SUMIF('28'!$A$3:$A$500,'TOTAL FEED'!$J368,'28'!$P$3:$P$1000)</f>
        <v>0</v>
      </c>
      <c r="AN368" s="205">
        <f>SUMIF('29'!$A$3:$A$500,'TOTAL FEED'!$J368,'29'!$P$3:$P$1000)</f>
        <v>0</v>
      </c>
      <c r="AO368" s="205">
        <f>SUMIF('30'!$A$3:$A$500,'TOTAL FEED'!$J368,'30'!$P$3:$P$1000)</f>
        <v>0</v>
      </c>
      <c r="AP368" s="205">
        <f>SUMIF('31'!$A$3:$A$500,'TOTAL FEED'!$J368,'31'!$P$3:$P$1000)</f>
        <v>0</v>
      </c>
      <c r="AQ368" s="50">
        <f t="shared" si="112"/>
        <v>0</v>
      </c>
      <c r="AS368">
        <v>8</v>
      </c>
      <c r="AT368">
        <f>SUMIF('PHAN LOAI'!$Q$5:$Q$410,K368,'PHAN LOAI'!$D$5:$D$410)</f>
        <v>0</v>
      </c>
      <c r="AU368">
        <f>SUMIF('SAN LUONG'!$AL$4:$AL$311,K368,'SAN LUONG'!$AJ$4:$AJ$311)</f>
        <v>0</v>
      </c>
      <c r="AV368">
        <f t="shared" si="109"/>
        <v>0</v>
      </c>
      <c r="AW368">
        <f>IF(COUNTIF('PHAN LOAI'!C:C, E368) &gt; 0, 1, 0)</f>
        <v>1</v>
      </c>
      <c r="AX368">
        <f>IF(COUNTIF('SAN LUONG'!D:D, E368) &gt; 0, 1, 0)</f>
        <v>1</v>
      </c>
    </row>
    <row r="369" spans="2:50" ht="15.75" x14ac:dyDescent="0.25">
      <c r="B369" s="11"/>
      <c r="C369" s="33" t="s">
        <v>482</v>
      </c>
      <c r="D369" s="33" t="s">
        <v>482</v>
      </c>
      <c r="E369" s="73">
        <v>32110813</v>
      </c>
      <c r="F369" s="27">
        <v>3.5</v>
      </c>
      <c r="G369" s="34">
        <v>50</v>
      </c>
      <c r="H369" s="24" t="s">
        <v>179</v>
      </c>
      <c r="I369" s="9" t="s">
        <v>471</v>
      </c>
      <c r="J369" s="15" t="str">
        <f t="shared" si="110"/>
        <v>552FS1350</v>
      </c>
      <c r="K369" s="15" t="str">
        <f t="shared" si="111"/>
        <v>552FS1332110813</v>
      </c>
      <c r="L369" s="205">
        <f>SUMIF('1'!$A$3:$A$500,'TOTAL FEED'!$J369,'1'!$P$3:$P$1000)</f>
        <v>0</v>
      </c>
      <c r="M369" s="205">
        <f>SUMIF('2'!$A$3:$A$500,'TOTAL FEED'!$J369,'2'!$P$3:$P$1000)</f>
        <v>0</v>
      </c>
      <c r="N369" s="258">
        <f>SUMIF('3'!$A$3:$A$500,'TOTAL FEED'!$J369,'3'!$P$3:$P$1000)</f>
        <v>0</v>
      </c>
      <c r="O369" s="205">
        <f>SUMIF('4'!$A$3:$A$500,'TOTAL FEED'!$J369,'4'!$P$3:$P$1000)</f>
        <v>0</v>
      </c>
      <c r="P369" s="205">
        <f>SUMIF('5'!$A$3:$A$500,'TOTAL FEED'!$J369,'5'!$P$3:$P$1000)</f>
        <v>0</v>
      </c>
      <c r="Q369" s="205">
        <f>SUMIF('6'!$A$3:$A$500,'TOTAL FEED'!$J369,'6'!$P$3:$P$1000)</f>
        <v>0</v>
      </c>
      <c r="R369" s="205">
        <f>SUMIF('7'!$A$3:$A$500,'TOTAL FEED'!$J369,'7'!$P$3:$P$1000)</f>
        <v>0</v>
      </c>
      <c r="S369" s="205">
        <f>SUMIF('8'!$A$3:$A$500,'TOTAL FEED'!$J369,'8'!$P$3:$P$1000)</f>
        <v>0</v>
      </c>
      <c r="T369" s="205">
        <f>SUMIF('9'!$A$3:$A$500,'TOTAL FEED'!$J369,'9'!$P$3:$P$1000)</f>
        <v>0</v>
      </c>
      <c r="U369" s="205">
        <f>SUMIF('10'!$A$3:$A$500,'TOTAL FEED'!$J369,'10'!$P$3:$P$1000)</f>
        <v>120700</v>
      </c>
      <c r="V369" s="205">
        <f>SUMIF('11'!$A$3:$A$500,'TOTAL FEED'!$J369,'11'!$P$3:$P$1000)</f>
        <v>0</v>
      </c>
      <c r="W369" s="205">
        <f>SUMIF('12'!$A$3:$A$500,'TOTAL FEED'!$J369,'12'!$P$3:$P$1000)</f>
        <v>0</v>
      </c>
      <c r="X369" s="205">
        <f>SUMIF('13'!$A$3:$A$500,'TOTAL FEED'!$J369,'13'!$P$3:$P$1000)</f>
        <v>0</v>
      </c>
      <c r="Y369" s="272">
        <f>SUMIF('14'!$A$3:$A$500,'TOTAL FEED'!$J369,'14'!$P$3:$P$1000)</f>
        <v>0</v>
      </c>
      <c r="Z369" s="205">
        <f>SUMIF('15'!$A$3:$A$500,'TOTAL FEED'!$J369,'15'!$P$3:$P$1000)</f>
        <v>0</v>
      </c>
      <c r="AA369" s="205">
        <f>SUMIF('16'!$A$3:$A$500,'TOTAL FEED'!$J369,'16'!$P$3:$P$1000)</f>
        <v>0</v>
      </c>
      <c r="AB369" s="205">
        <f>SUMIF('17'!$A$3:$A$500,'TOTAL FEED'!$J369,'17'!$P$3:$P$1000)</f>
        <v>0</v>
      </c>
      <c r="AC369" s="205">
        <f>SUMIF('18'!$A$3:$A$500,'TOTAL FEED'!$J369,'18'!$P$3:$P$1000)</f>
        <v>0</v>
      </c>
      <c r="AD369" s="205">
        <f>SUMIF('19'!$A$3:$A$500,'TOTAL FEED'!$J369,'19'!$P$3:$P$1000)</f>
        <v>0</v>
      </c>
      <c r="AE369" s="205">
        <f>SUMIF('20'!$A$3:$A$500,'TOTAL FEED'!$J369,'20'!$P$3:$P$1000)</f>
        <v>0</v>
      </c>
      <c r="AF369" s="205">
        <f>SUMIF('21'!$A$3:$A$500,'TOTAL FEED'!$J369,'21'!$P$3:$P$1000)</f>
        <v>0</v>
      </c>
      <c r="AG369" s="205">
        <f>SUMIF('22'!$A$3:$A$500,'TOTAL FEED'!$J369,'22'!$P$3:$P$1000)</f>
        <v>0</v>
      </c>
      <c r="AH369" s="205">
        <f>SUMIF('23'!$A$3:$A$500,'TOTAL FEED'!$J369,'23'!$P$3:$P$1000)</f>
        <v>0</v>
      </c>
      <c r="AI369" s="205">
        <f>SUMIF('24'!$A$3:$A$500,'TOTAL FEED'!$J369,'24'!$P$3:$P$1000)</f>
        <v>0</v>
      </c>
      <c r="AJ369" s="205">
        <f>SUMIF('25'!$A$3:$A$500,'TOTAL FEED'!$J369,'25'!$P$3:$P$1000)</f>
        <v>0</v>
      </c>
      <c r="AK369" s="205">
        <f>SUMIF('26'!$A$3:$A$500,'TOTAL FEED'!$J369,'26'!$P$3:$P$1000)</f>
        <v>0</v>
      </c>
      <c r="AL369" s="205">
        <f>SUMIF('27'!$A$3:$A$500,'TOTAL FEED'!$J369,'27'!$P$3:$P$1000)</f>
        <v>0</v>
      </c>
      <c r="AM369" s="205">
        <f>SUMIF('28'!$A$3:$A$500,'TOTAL FEED'!$J369,'28'!$P$3:$P$1000)</f>
        <v>0</v>
      </c>
      <c r="AN369" s="205">
        <f>SUMIF('29'!$A$3:$A$500,'TOTAL FEED'!$J369,'29'!$P$3:$P$1000)</f>
        <v>0</v>
      </c>
      <c r="AO369" s="205">
        <f>SUMIF('30'!$A$3:$A$500,'TOTAL FEED'!$J369,'30'!$P$3:$P$1000)</f>
        <v>0</v>
      </c>
      <c r="AP369" s="205">
        <f>SUMIF('31'!$A$3:$A$500,'TOTAL FEED'!$J369,'31'!$P$3:$P$1000)</f>
        <v>0</v>
      </c>
      <c r="AQ369" s="50">
        <f t="shared" si="112"/>
        <v>120700</v>
      </c>
      <c r="AR369">
        <v>1</v>
      </c>
      <c r="AS369">
        <v>8</v>
      </c>
      <c r="AT369">
        <f>SUMIF('PHAN LOAI'!$Q$5:$Q$410,K369,'PHAN LOAI'!$D$5:$D$410)</f>
        <v>120700</v>
      </c>
      <c r="AU369">
        <f>SUMIF('SAN LUONG'!$AL$4:$AL$311,K369,'SAN LUONG'!$AJ$4:$AJ$311)</f>
        <v>120700</v>
      </c>
      <c r="AV369">
        <f t="shared" si="109"/>
        <v>241400</v>
      </c>
      <c r="AW369">
        <f>IF(COUNTIF('PHAN LOAI'!C:C, E369) &gt; 0, 1, 0)</f>
        <v>1</v>
      </c>
      <c r="AX369">
        <f>IF(COUNTIF('SAN LUONG'!D:D, E369) &gt; 0, 1, 0)</f>
        <v>1</v>
      </c>
    </row>
    <row r="370" spans="2:50" s="126" customFormat="1" ht="15.75" x14ac:dyDescent="0.25">
      <c r="B370" s="118"/>
      <c r="C370" s="119" t="s">
        <v>483</v>
      </c>
      <c r="D370" s="119" t="s">
        <v>483</v>
      </c>
      <c r="E370" s="120">
        <v>32110811</v>
      </c>
      <c r="F370" s="121">
        <v>3.5</v>
      </c>
      <c r="G370" s="122">
        <v>50</v>
      </c>
      <c r="H370" s="123" t="s">
        <v>179</v>
      </c>
      <c r="I370" s="124" t="s">
        <v>469</v>
      </c>
      <c r="J370" s="15" t="str">
        <f t="shared" si="110"/>
        <v>552FS1150</v>
      </c>
      <c r="K370" s="15" t="str">
        <f t="shared" si="111"/>
        <v>552FS1132110811</v>
      </c>
      <c r="L370" s="205">
        <f>SUMIF('1'!$A$3:$A$500,'TOTAL FEED'!$J370,'1'!$P$3:$P$1000)</f>
        <v>0</v>
      </c>
      <c r="M370" s="205">
        <f>SUMIF('2'!$A$3:$A$500,'TOTAL FEED'!$J370,'2'!$P$3:$P$1000)</f>
        <v>0</v>
      </c>
      <c r="N370" s="258">
        <f>SUMIF('3'!$A$3:$A$500,'TOTAL FEED'!$J370,'3'!$P$3:$P$1000)</f>
        <v>0</v>
      </c>
      <c r="O370" s="205">
        <f>SUMIF('4'!$A$3:$A$500,'TOTAL FEED'!$J370,'4'!$P$3:$P$1000)</f>
        <v>0</v>
      </c>
      <c r="P370" s="205">
        <f>SUMIF('5'!$A$3:$A$500,'TOTAL FEED'!$J370,'5'!$P$3:$P$1000)</f>
        <v>0</v>
      </c>
      <c r="Q370" s="205">
        <f>SUMIF('6'!$A$3:$A$500,'TOTAL FEED'!$J370,'6'!$P$3:$P$1000)</f>
        <v>0</v>
      </c>
      <c r="R370" s="205">
        <f>SUMIF('7'!$A$3:$A$500,'TOTAL FEED'!$J370,'7'!$P$3:$P$1000)</f>
        <v>0</v>
      </c>
      <c r="S370" s="205">
        <f>SUMIF('8'!$A$3:$A$500,'TOTAL FEED'!$J370,'8'!$P$3:$P$1000)</f>
        <v>0</v>
      </c>
      <c r="T370" s="205">
        <f>SUMIF('9'!$A$3:$A$500,'TOTAL FEED'!$J370,'9'!$P$3:$P$1000)</f>
        <v>0</v>
      </c>
      <c r="U370" s="205">
        <f>SUMIF('10'!$A$3:$A$500,'TOTAL FEED'!$J370,'10'!$P$3:$P$1000)</f>
        <v>0</v>
      </c>
      <c r="V370" s="205">
        <f>SUMIF('11'!$A$3:$A$500,'TOTAL FEED'!$J370,'11'!$P$3:$P$1000)</f>
        <v>0</v>
      </c>
      <c r="W370" s="205">
        <f>SUMIF('12'!$A$3:$A$500,'TOTAL FEED'!$J370,'12'!$P$3:$P$1000)</f>
        <v>0</v>
      </c>
      <c r="X370" s="205">
        <f>SUMIF('13'!$A$3:$A$500,'TOTAL FEED'!$J370,'13'!$P$3:$P$1000)</f>
        <v>0</v>
      </c>
      <c r="Y370" s="272">
        <f>SUMIF('14'!$A$3:$A$500,'TOTAL FEED'!$J370,'14'!$P$3:$P$1000)</f>
        <v>0</v>
      </c>
      <c r="Z370" s="205">
        <f>SUMIF('15'!$A$3:$A$500,'TOTAL FEED'!$J370,'15'!$P$3:$P$1000)</f>
        <v>0</v>
      </c>
      <c r="AA370" s="205">
        <f>SUMIF('16'!$A$3:$A$500,'TOTAL FEED'!$J370,'16'!$P$3:$P$1000)</f>
        <v>0</v>
      </c>
      <c r="AB370" s="205">
        <f>SUMIF('17'!$A$3:$A$500,'TOTAL FEED'!$J370,'17'!$P$3:$P$1000)</f>
        <v>0</v>
      </c>
      <c r="AC370" s="205">
        <f>SUMIF('18'!$A$3:$A$500,'TOTAL FEED'!$J370,'18'!$P$3:$P$1000)</f>
        <v>0</v>
      </c>
      <c r="AD370" s="205">
        <f>SUMIF('19'!$A$3:$A$500,'TOTAL FEED'!$J370,'19'!$P$3:$P$1000)</f>
        <v>0</v>
      </c>
      <c r="AE370" s="205">
        <f>SUMIF('20'!$A$3:$A$500,'TOTAL FEED'!$J370,'20'!$P$3:$P$1000)</f>
        <v>0</v>
      </c>
      <c r="AF370" s="205">
        <f>SUMIF('21'!$A$3:$A$500,'TOTAL FEED'!$J370,'21'!$P$3:$P$1000)</f>
        <v>0</v>
      </c>
      <c r="AG370" s="205">
        <f>SUMIF('22'!$A$3:$A$500,'TOTAL FEED'!$J370,'22'!$P$3:$P$1000)</f>
        <v>0</v>
      </c>
      <c r="AH370" s="205">
        <f>SUMIF('23'!$A$3:$A$500,'TOTAL FEED'!$J370,'23'!$P$3:$P$1000)</f>
        <v>0</v>
      </c>
      <c r="AI370" s="205">
        <f>SUMIF('24'!$A$3:$A$500,'TOTAL FEED'!$J370,'24'!$P$3:$P$1000)</f>
        <v>0</v>
      </c>
      <c r="AJ370" s="205">
        <f>SUMIF('25'!$A$3:$A$500,'TOTAL FEED'!$J370,'25'!$P$3:$P$1000)</f>
        <v>0</v>
      </c>
      <c r="AK370" s="205">
        <f>SUMIF('26'!$A$3:$A$500,'TOTAL FEED'!$J370,'26'!$P$3:$P$1000)</f>
        <v>0</v>
      </c>
      <c r="AL370" s="205">
        <f>SUMIF('27'!$A$3:$A$500,'TOTAL FEED'!$J370,'27'!$P$3:$P$1000)</f>
        <v>0</v>
      </c>
      <c r="AM370" s="205">
        <f>SUMIF('28'!$A$3:$A$500,'TOTAL FEED'!$J370,'28'!$P$3:$P$1000)</f>
        <v>0</v>
      </c>
      <c r="AN370" s="205">
        <f>SUMIF('29'!$A$3:$A$500,'TOTAL FEED'!$J370,'29'!$P$3:$P$1000)</f>
        <v>0</v>
      </c>
      <c r="AO370" s="205">
        <f>SUMIF('30'!$A$3:$A$500,'TOTAL FEED'!$J370,'30'!$P$3:$P$1000)</f>
        <v>0</v>
      </c>
      <c r="AP370" s="205">
        <f>SUMIF('31'!$A$3:$A$500,'TOTAL FEED'!$J370,'31'!$P$3:$P$1000)</f>
        <v>0</v>
      </c>
      <c r="AQ370" s="125">
        <f t="shared" si="112"/>
        <v>0</v>
      </c>
      <c r="AR370"/>
      <c r="AS370">
        <v>8</v>
      </c>
      <c r="AT370">
        <f>SUMIF('PHAN LOAI'!$Q$5:$Q$410,K370,'PHAN LOAI'!$D$5:$D$410)</f>
        <v>0</v>
      </c>
      <c r="AU370">
        <f>SUMIF('SAN LUONG'!$AL$4:$AL$311,K370,'SAN LUONG'!$AJ$4:$AJ$311)</f>
        <v>0</v>
      </c>
      <c r="AV370">
        <f t="shared" si="109"/>
        <v>0</v>
      </c>
      <c r="AW370">
        <f>IF(COUNTIF('PHAN LOAI'!C:C, E370) &gt; 0, 1, 0)</f>
        <v>1</v>
      </c>
      <c r="AX370">
        <f>IF(COUNTIF('SAN LUONG'!D:D, E370) &gt; 0, 1, 0)</f>
        <v>1</v>
      </c>
    </row>
    <row r="371" spans="2:50" ht="15.75" x14ac:dyDescent="0.25">
      <c r="B371" s="5"/>
      <c r="C371" s="33" t="s">
        <v>606</v>
      </c>
      <c r="D371" s="33" t="s">
        <v>606</v>
      </c>
      <c r="E371" s="73">
        <v>32110873</v>
      </c>
      <c r="F371" s="27">
        <v>3.5</v>
      </c>
      <c r="G371" s="34">
        <v>50</v>
      </c>
      <c r="H371" s="24" t="s">
        <v>179</v>
      </c>
      <c r="I371" s="9" t="s">
        <v>509</v>
      </c>
      <c r="J371" s="15" t="str">
        <f t="shared" si="110"/>
        <v>552FS7350</v>
      </c>
      <c r="K371" s="15" t="str">
        <f t="shared" si="111"/>
        <v>552FS7332110873</v>
      </c>
      <c r="L371" s="205">
        <f>SUMIF('1'!$A$3:$A$500,'TOTAL FEED'!$J371,'1'!$P$3:$P$1000)</f>
        <v>0</v>
      </c>
      <c r="M371" s="205">
        <f>SUMIF('2'!$A$3:$A$500,'TOTAL FEED'!$J371,'2'!$P$3:$P$1000)</f>
        <v>0</v>
      </c>
      <c r="N371" s="258">
        <f>SUMIF('3'!$A$3:$A$500,'TOTAL FEED'!$J371,'3'!$P$3:$P$1000)</f>
        <v>0</v>
      </c>
      <c r="O371" s="205">
        <f>SUMIF('4'!$A$3:$A$500,'TOTAL FEED'!$J371,'4'!$P$3:$P$1000)</f>
        <v>0</v>
      </c>
      <c r="P371" s="205">
        <f>SUMIF('5'!$A$3:$A$500,'TOTAL FEED'!$J371,'5'!$P$3:$P$1000)</f>
        <v>0</v>
      </c>
      <c r="Q371" s="205">
        <f>SUMIF('6'!$A$3:$A$500,'TOTAL FEED'!$J371,'6'!$P$3:$P$1000)</f>
        <v>0</v>
      </c>
      <c r="R371" s="205">
        <f>SUMIF('7'!$A$3:$A$500,'TOTAL FEED'!$J371,'7'!$P$3:$P$1000)</f>
        <v>0</v>
      </c>
      <c r="S371" s="205">
        <f>SUMIF('8'!$A$3:$A$500,'TOTAL FEED'!$J371,'8'!$P$3:$P$1000)</f>
        <v>0</v>
      </c>
      <c r="T371" s="205">
        <f>SUMIF('9'!$A$3:$A$500,'TOTAL FEED'!$J371,'9'!$P$3:$P$1000)</f>
        <v>0</v>
      </c>
      <c r="U371" s="205">
        <f>SUMIF('10'!$A$3:$A$500,'TOTAL FEED'!$J371,'10'!$P$3:$P$1000)</f>
        <v>0</v>
      </c>
      <c r="V371" s="205">
        <f>SUMIF('11'!$A$3:$A$500,'TOTAL FEED'!$J371,'11'!$P$3:$P$1000)</f>
        <v>0</v>
      </c>
      <c r="W371" s="205">
        <f>SUMIF('12'!$A$3:$A$500,'TOTAL FEED'!$J371,'12'!$P$3:$P$1000)</f>
        <v>0</v>
      </c>
      <c r="X371" s="205">
        <f>SUMIF('13'!$A$3:$A$500,'TOTAL FEED'!$J371,'13'!$P$3:$P$1000)</f>
        <v>0</v>
      </c>
      <c r="Y371" s="272">
        <f>SUMIF('14'!$A$3:$A$500,'TOTAL FEED'!$J371,'14'!$P$3:$P$1000)</f>
        <v>0</v>
      </c>
      <c r="Z371" s="205">
        <f>SUMIF('15'!$A$3:$A$500,'TOTAL FEED'!$J371,'15'!$P$3:$P$1000)</f>
        <v>0</v>
      </c>
      <c r="AA371" s="205">
        <f>SUMIF('16'!$A$3:$A$500,'TOTAL FEED'!$J371,'16'!$P$3:$P$1000)</f>
        <v>0</v>
      </c>
      <c r="AB371" s="205">
        <f>SUMIF('17'!$A$3:$A$500,'TOTAL FEED'!$J371,'17'!$P$3:$P$1000)</f>
        <v>0</v>
      </c>
      <c r="AC371" s="205">
        <f>SUMIF('18'!$A$3:$A$500,'TOTAL FEED'!$J371,'18'!$P$3:$P$1000)</f>
        <v>0</v>
      </c>
      <c r="AD371" s="205">
        <f>SUMIF('19'!$A$3:$A$500,'TOTAL FEED'!$J371,'19'!$P$3:$P$1000)</f>
        <v>0</v>
      </c>
      <c r="AE371" s="205">
        <f>SUMIF('20'!$A$3:$A$500,'TOTAL FEED'!$J371,'20'!$P$3:$P$1000)</f>
        <v>0</v>
      </c>
      <c r="AF371" s="205">
        <f>SUMIF('21'!$A$3:$A$500,'TOTAL FEED'!$J371,'21'!$P$3:$P$1000)</f>
        <v>0</v>
      </c>
      <c r="AG371" s="205">
        <f>SUMIF('22'!$A$3:$A$500,'TOTAL FEED'!$J371,'22'!$P$3:$P$1000)</f>
        <v>0</v>
      </c>
      <c r="AH371" s="205">
        <f>SUMIF('23'!$A$3:$A$500,'TOTAL FEED'!$J371,'23'!$P$3:$P$1000)</f>
        <v>0</v>
      </c>
      <c r="AI371" s="205">
        <f>SUMIF('24'!$A$3:$A$500,'TOTAL FEED'!$J371,'24'!$P$3:$P$1000)</f>
        <v>0</v>
      </c>
      <c r="AJ371" s="205">
        <f>SUMIF('25'!$A$3:$A$500,'TOTAL FEED'!$J371,'25'!$P$3:$P$1000)</f>
        <v>0</v>
      </c>
      <c r="AK371" s="205">
        <f>SUMIF('26'!$A$3:$A$500,'TOTAL FEED'!$J371,'26'!$P$3:$P$1000)</f>
        <v>0</v>
      </c>
      <c r="AL371" s="205">
        <f>SUMIF('27'!$A$3:$A$500,'TOTAL FEED'!$J371,'27'!$P$3:$P$1000)</f>
        <v>0</v>
      </c>
      <c r="AM371" s="205">
        <f>SUMIF('28'!$A$3:$A$500,'TOTAL FEED'!$J371,'28'!$P$3:$P$1000)</f>
        <v>0</v>
      </c>
      <c r="AN371" s="205">
        <f>SUMIF('29'!$A$3:$A$500,'TOTAL FEED'!$J371,'29'!$P$3:$P$1000)</f>
        <v>0</v>
      </c>
      <c r="AO371" s="205">
        <f>SUMIF('30'!$A$3:$A$500,'TOTAL FEED'!$J371,'30'!$P$3:$P$1000)</f>
        <v>0</v>
      </c>
      <c r="AP371" s="205">
        <f>SUMIF('31'!$A$3:$A$500,'TOTAL FEED'!$J371,'31'!$P$3:$P$1000)</f>
        <v>0</v>
      </c>
      <c r="AQ371" s="50">
        <f t="shared" si="112"/>
        <v>0</v>
      </c>
      <c r="AS371">
        <v>8</v>
      </c>
      <c r="AT371">
        <f>SUMIF('PHAN LOAI'!$Q$5:$Q$410,K371,'PHAN LOAI'!$D$5:$D$410)</f>
        <v>0</v>
      </c>
      <c r="AU371">
        <f>SUMIF('SAN LUONG'!$AL$4:$AL$311,K371,'SAN LUONG'!$AJ$4:$AJ$311)</f>
        <v>0</v>
      </c>
      <c r="AV371">
        <f t="shared" si="109"/>
        <v>0</v>
      </c>
      <c r="AW371">
        <f>IF(COUNTIF('PHAN LOAI'!C:C, E371) &gt; 0, 1, 0)</f>
        <v>1</v>
      </c>
      <c r="AX371">
        <f>IF(COUNTIF('SAN LUONG'!D:D, E371) &gt; 0, 1, 0)</f>
        <v>1</v>
      </c>
    </row>
    <row r="372" spans="2:50" ht="15.75" x14ac:dyDescent="0.25">
      <c r="B372" s="5">
        <v>17</v>
      </c>
      <c r="C372" s="33" t="s">
        <v>485</v>
      </c>
      <c r="D372" s="33" t="s">
        <v>485</v>
      </c>
      <c r="E372" s="73">
        <v>32110838</v>
      </c>
      <c r="F372" s="27">
        <v>3.5</v>
      </c>
      <c r="G372" s="34">
        <v>50</v>
      </c>
      <c r="H372" s="24" t="s">
        <v>179</v>
      </c>
      <c r="I372" s="9" t="s">
        <v>486</v>
      </c>
      <c r="J372" s="15" t="str">
        <f t="shared" si="110"/>
        <v>552FS3850</v>
      </c>
      <c r="K372" s="15" t="str">
        <f t="shared" si="111"/>
        <v>552FS3832110838</v>
      </c>
      <c r="L372" s="205">
        <f>SUMIF('1'!$A$3:$A$500,'TOTAL FEED'!$J372,'1'!$P$3:$P$1000)</f>
        <v>0</v>
      </c>
      <c r="M372" s="205">
        <f>SUMIF('2'!$A$3:$A$500,'TOTAL FEED'!$J372,'2'!$P$3:$P$1000)</f>
        <v>0</v>
      </c>
      <c r="N372" s="258">
        <f>SUMIF('3'!$A$3:$A$500,'TOTAL FEED'!$J372,'3'!$P$3:$P$1000)</f>
        <v>0</v>
      </c>
      <c r="O372" s="205">
        <f>SUMIF('4'!$A$3:$A$500,'TOTAL FEED'!$J372,'4'!$P$3:$P$1000)</f>
        <v>0</v>
      </c>
      <c r="P372" s="205">
        <f>SUMIF('5'!$A$3:$A$500,'TOTAL FEED'!$J372,'5'!$P$3:$P$1000)</f>
        <v>0</v>
      </c>
      <c r="Q372" s="205">
        <f>SUMIF('6'!$A$3:$A$500,'TOTAL FEED'!$J372,'6'!$P$3:$P$1000)</f>
        <v>0</v>
      </c>
      <c r="R372" s="205">
        <f>SUMIF('7'!$A$3:$A$500,'TOTAL FEED'!$J372,'7'!$P$3:$P$1000)</f>
        <v>0</v>
      </c>
      <c r="S372" s="205">
        <f>SUMIF('8'!$A$3:$A$500,'TOTAL FEED'!$J372,'8'!$P$3:$P$1000)</f>
        <v>0</v>
      </c>
      <c r="T372" s="205">
        <f>SUMIF('9'!$A$3:$A$500,'TOTAL FEED'!$J372,'9'!$P$3:$P$1000)</f>
        <v>0</v>
      </c>
      <c r="U372" s="205">
        <f>SUMIF('10'!$A$3:$A$500,'TOTAL FEED'!$J372,'10'!$P$3:$P$1000)</f>
        <v>0</v>
      </c>
      <c r="V372" s="205">
        <f>SUMIF('11'!$A$3:$A$500,'TOTAL FEED'!$J372,'11'!$P$3:$P$1000)</f>
        <v>0</v>
      </c>
      <c r="W372" s="205">
        <f>SUMIF('12'!$A$3:$A$500,'TOTAL FEED'!$J372,'12'!$P$3:$P$1000)</f>
        <v>0</v>
      </c>
      <c r="X372" s="205">
        <f>SUMIF('13'!$A$3:$A$500,'TOTAL FEED'!$J372,'13'!$P$3:$P$1000)</f>
        <v>0</v>
      </c>
      <c r="Y372" s="272">
        <f>SUMIF('14'!$A$3:$A$500,'TOTAL FEED'!$J372,'14'!$P$3:$P$1000)</f>
        <v>0</v>
      </c>
      <c r="Z372" s="205">
        <f>SUMIF('15'!$A$3:$A$500,'TOTAL FEED'!$J372,'15'!$P$3:$P$1000)</f>
        <v>0</v>
      </c>
      <c r="AA372" s="205">
        <f>SUMIF('16'!$A$3:$A$500,'TOTAL FEED'!$J372,'16'!$P$3:$P$1000)</f>
        <v>0</v>
      </c>
      <c r="AB372" s="205">
        <f>SUMIF('17'!$A$3:$A$500,'TOTAL FEED'!$J372,'17'!$P$3:$P$1000)</f>
        <v>0</v>
      </c>
      <c r="AC372" s="205">
        <f>SUMIF('18'!$A$3:$A$500,'TOTAL FEED'!$J372,'18'!$P$3:$P$1000)</f>
        <v>0</v>
      </c>
      <c r="AD372" s="205">
        <f>SUMIF('19'!$A$3:$A$500,'TOTAL FEED'!$J372,'19'!$P$3:$P$1000)</f>
        <v>0</v>
      </c>
      <c r="AE372" s="205">
        <f>SUMIF('20'!$A$3:$A$500,'TOTAL FEED'!$J372,'20'!$P$3:$P$1000)</f>
        <v>0</v>
      </c>
      <c r="AF372" s="205">
        <f>SUMIF('21'!$A$3:$A$500,'TOTAL FEED'!$J372,'21'!$P$3:$P$1000)</f>
        <v>0</v>
      </c>
      <c r="AG372" s="205">
        <f>SUMIF('22'!$A$3:$A$500,'TOTAL FEED'!$J372,'22'!$P$3:$P$1000)</f>
        <v>0</v>
      </c>
      <c r="AH372" s="205">
        <f>SUMIF('23'!$A$3:$A$500,'TOTAL FEED'!$J372,'23'!$P$3:$P$1000)</f>
        <v>0</v>
      </c>
      <c r="AI372" s="205">
        <f>SUMIF('24'!$A$3:$A$500,'TOTAL FEED'!$J372,'24'!$P$3:$P$1000)</f>
        <v>0</v>
      </c>
      <c r="AJ372" s="205">
        <f>SUMIF('25'!$A$3:$A$500,'TOTAL FEED'!$J372,'25'!$P$3:$P$1000)</f>
        <v>0</v>
      </c>
      <c r="AK372" s="205">
        <f>SUMIF('26'!$A$3:$A$500,'TOTAL FEED'!$J372,'26'!$P$3:$P$1000)</f>
        <v>0</v>
      </c>
      <c r="AL372" s="205">
        <f>SUMIF('27'!$A$3:$A$500,'TOTAL FEED'!$J372,'27'!$P$3:$P$1000)</f>
        <v>0</v>
      </c>
      <c r="AM372" s="205">
        <f>SUMIF('28'!$A$3:$A$500,'TOTAL FEED'!$J372,'28'!$P$3:$P$1000)</f>
        <v>0</v>
      </c>
      <c r="AN372" s="205">
        <f>SUMIF('29'!$A$3:$A$500,'TOTAL FEED'!$J372,'29'!$P$3:$P$1000)</f>
        <v>0</v>
      </c>
      <c r="AO372" s="205">
        <f>SUMIF('30'!$A$3:$A$500,'TOTAL FEED'!$J372,'30'!$P$3:$P$1000)</f>
        <v>0</v>
      </c>
      <c r="AP372" s="205">
        <f>SUMIF('31'!$A$3:$A$500,'TOTAL FEED'!$J372,'31'!$P$3:$P$1000)</f>
        <v>0</v>
      </c>
      <c r="AQ372" s="50">
        <f t="shared" si="112"/>
        <v>0</v>
      </c>
      <c r="AS372">
        <v>8</v>
      </c>
      <c r="AT372">
        <f>SUMIF('PHAN LOAI'!$Q$5:$Q$410,K372,'PHAN LOAI'!$D$5:$D$410)</f>
        <v>0</v>
      </c>
      <c r="AU372">
        <f>SUMIF('SAN LUONG'!$AL$4:$AL$311,K372,'SAN LUONG'!$AJ$4:$AJ$311)</f>
        <v>0</v>
      </c>
      <c r="AV372">
        <f t="shared" si="109"/>
        <v>0</v>
      </c>
      <c r="AW372">
        <f>IF(COUNTIF('PHAN LOAI'!C:C, E372) &gt; 0, 1, 0)</f>
        <v>1</v>
      </c>
      <c r="AX372">
        <f>IF(COUNTIF('SAN LUONG'!D:D, E372) &gt; 0, 1, 0)</f>
        <v>1</v>
      </c>
    </row>
    <row r="373" spans="2:50" ht="15.75" x14ac:dyDescent="0.25">
      <c r="B373" s="5">
        <v>18</v>
      </c>
      <c r="C373" s="33" t="s">
        <v>729</v>
      </c>
      <c r="D373" s="33" t="s">
        <v>729</v>
      </c>
      <c r="E373" s="73">
        <v>321181</v>
      </c>
      <c r="F373" s="27">
        <v>3.5</v>
      </c>
      <c r="G373" s="34">
        <v>50</v>
      </c>
      <c r="H373" s="24" t="s">
        <v>729</v>
      </c>
      <c r="I373" s="9"/>
      <c r="J373" s="15" t="str">
        <f t="shared" si="110"/>
        <v>552WDF50</v>
      </c>
      <c r="K373" s="15" t="str">
        <f t="shared" si="111"/>
        <v>552WDF321181</v>
      </c>
      <c r="L373" s="205">
        <f>SUMIF('1'!$A$3:$A$500,'TOTAL FEED'!$J373,'1'!$P$3:$P$1000)</f>
        <v>0</v>
      </c>
      <c r="M373" s="205">
        <f>SUMIF('2'!$A$3:$A$500,'TOTAL FEED'!$J373,'2'!$P$3:$P$1000)</f>
        <v>0</v>
      </c>
      <c r="N373" s="258">
        <f>SUMIF('3'!$A$3:$A$500,'TOTAL FEED'!$J373,'3'!$P$3:$P$1000)</f>
        <v>0</v>
      </c>
      <c r="O373" s="205">
        <f>SUMIF('4'!$A$3:$A$500,'TOTAL FEED'!$J373,'4'!$P$3:$P$1000)</f>
        <v>0</v>
      </c>
      <c r="P373" s="205">
        <f>SUMIF('5'!$A$3:$A$500,'TOTAL FEED'!$J373,'5'!$P$3:$P$1000)</f>
        <v>0</v>
      </c>
      <c r="Q373" s="205">
        <f>SUMIF('6'!$A$3:$A$500,'TOTAL FEED'!$J373,'6'!$P$3:$P$1000)</f>
        <v>0</v>
      </c>
      <c r="R373" s="205">
        <f>SUMIF('7'!$A$3:$A$500,'TOTAL FEED'!$J373,'7'!$P$3:$P$1000)</f>
        <v>0</v>
      </c>
      <c r="S373" s="205">
        <f>SUMIF('8'!$A$3:$A$500,'TOTAL FEED'!$J373,'8'!$P$3:$P$1000)</f>
        <v>0</v>
      </c>
      <c r="T373" s="205">
        <f>SUMIF('9'!$A$3:$A$500,'TOTAL FEED'!$J373,'9'!$P$3:$P$1000)</f>
        <v>0</v>
      </c>
      <c r="U373" s="205">
        <f>SUMIF('10'!$A$3:$A$500,'TOTAL FEED'!$J373,'10'!$P$3:$P$1000)</f>
        <v>0</v>
      </c>
      <c r="V373" s="205">
        <f>SUMIF('11'!$A$3:$A$500,'TOTAL FEED'!$J373,'11'!$P$3:$P$1000)</f>
        <v>0</v>
      </c>
      <c r="W373" s="205">
        <f>SUMIF('12'!$A$3:$A$500,'TOTAL FEED'!$J373,'12'!$P$3:$P$1000)</f>
        <v>0</v>
      </c>
      <c r="X373" s="205">
        <f>SUMIF('13'!$A$3:$A$500,'TOTAL FEED'!$J373,'13'!$P$3:$P$1000)</f>
        <v>42350</v>
      </c>
      <c r="Y373" s="272">
        <f>SUMIF('14'!$A$3:$A$500,'TOTAL FEED'!$J373,'14'!$P$3:$P$1000)</f>
        <v>0</v>
      </c>
      <c r="Z373" s="205">
        <f>SUMIF('15'!$A$3:$A$500,'TOTAL FEED'!$J373,'15'!$P$3:$P$1000)</f>
        <v>0</v>
      </c>
      <c r="AA373" s="205">
        <f>SUMIF('16'!$A$3:$A$500,'TOTAL FEED'!$J373,'16'!$P$3:$P$1000)</f>
        <v>0</v>
      </c>
      <c r="AB373" s="205">
        <f>SUMIF('17'!$A$3:$A$500,'TOTAL FEED'!$J373,'17'!$P$3:$P$1000)</f>
        <v>0</v>
      </c>
      <c r="AC373" s="205">
        <f>SUMIF('18'!$A$3:$A$500,'TOTAL FEED'!$J373,'18'!$P$3:$P$1000)</f>
        <v>0</v>
      </c>
      <c r="AD373" s="205">
        <f>SUMIF('19'!$A$3:$A$500,'TOTAL FEED'!$J373,'19'!$P$3:$P$1000)</f>
        <v>0</v>
      </c>
      <c r="AE373" s="205">
        <f>SUMIF('20'!$A$3:$A$500,'TOTAL FEED'!$J373,'20'!$P$3:$P$1000)</f>
        <v>0</v>
      </c>
      <c r="AF373" s="205">
        <f>SUMIF('21'!$A$3:$A$500,'TOTAL FEED'!$J373,'21'!$P$3:$P$1000)</f>
        <v>0</v>
      </c>
      <c r="AG373" s="205">
        <f>SUMIF('22'!$A$3:$A$500,'TOTAL FEED'!$J373,'22'!$P$3:$P$1000)</f>
        <v>0</v>
      </c>
      <c r="AH373" s="205">
        <f>SUMIF('23'!$A$3:$A$500,'TOTAL FEED'!$J373,'23'!$P$3:$P$1000)</f>
        <v>0</v>
      </c>
      <c r="AI373" s="205">
        <f>SUMIF('24'!$A$3:$A$500,'TOTAL FEED'!$J373,'24'!$P$3:$P$1000)</f>
        <v>0</v>
      </c>
      <c r="AJ373" s="205">
        <f>SUMIF('25'!$A$3:$A$500,'TOTAL FEED'!$J373,'25'!$P$3:$P$1000)</f>
        <v>0</v>
      </c>
      <c r="AK373" s="205">
        <f>SUMIF('26'!$A$3:$A$500,'TOTAL FEED'!$J373,'26'!$P$3:$P$1000)</f>
        <v>0</v>
      </c>
      <c r="AL373" s="205">
        <f>SUMIF('27'!$A$3:$A$500,'TOTAL FEED'!$J373,'27'!$P$3:$P$1000)</f>
        <v>0</v>
      </c>
      <c r="AM373" s="205">
        <f>SUMIF('28'!$A$3:$A$500,'TOTAL FEED'!$J373,'28'!$P$3:$P$1000)</f>
        <v>0</v>
      </c>
      <c r="AN373" s="205">
        <f>SUMIF('29'!$A$3:$A$500,'TOTAL FEED'!$J373,'29'!$P$3:$P$1000)</f>
        <v>0</v>
      </c>
      <c r="AO373" s="205">
        <f>SUMIF('30'!$A$3:$A$500,'TOTAL FEED'!$J373,'30'!$P$3:$P$1000)</f>
        <v>0</v>
      </c>
      <c r="AP373" s="205">
        <f>SUMIF('31'!$A$3:$A$500,'TOTAL FEED'!$J373,'31'!$P$3:$P$1000)</f>
        <v>0</v>
      </c>
      <c r="AQ373" s="50">
        <f t="shared" si="112"/>
        <v>42350</v>
      </c>
      <c r="AS373">
        <v>8</v>
      </c>
      <c r="AT373">
        <f>SUMIF('PHAN LOAI'!$Q$5:$Q$410,K373,'PHAN LOAI'!$D$5:$D$410)</f>
        <v>42350</v>
      </c>
      <c r="AU373">
        <f>SUMIF('SAN LUONG'!$AL$4:$AL$311,K373,'SAN LUONG'!$AJ$4:$AJ$311)</f>
        <v>42350</v>
      </c>
      <c r="AV373">
        <f t="shared" si="109"/>
        <v>84700</v>
      </c>
      <c r="AW373">
        <f>IF(COUNTIF('PHAN LOAI'!C:C, E373) &gt; 0, 1, 0)</f>
        <v>1</v>
      </c>
      <c r="AX373">
        <f>IF(COUNTIF('SAN LUONG'!D:D, E373) &gt; 0, 1, 0)</f>
        <v>1</v>
      </c>
    </row>
    <row r="374" spans="2:50" ht="15.75" x14ac:dyDescent="0.25">
      <c r="B374" s="5"/>
      <c r="C374" s="33" t="s">
        <v>489</v>
      </c>
      <c r="D374" s="33" t="s">
        <v>489</v>
      </c>
      <c r="E374" s="73">
        <v>32110890</v>
      </c>
      <c r="F374" s="27">
        <v>3.5</v>
      </c>
      <c r="G374" s="34">
        <v>50</v>
      </c>
      <c r="H374" s="24" t="s">
        <v>179</v>
      </c>
      <c r="I374" s="9" t="s">
        <v>302</v>
      </c>
      <c r="J374" s="15" t="str">
        <f t="shared" si="110"/>
        <v>552FS9050</v>
      </c>
      <c r="K374" s="15" t="str">
        <f t="shared" si="111"/>
        <v>552FS9032110890</v>
      </c>
      <c r="L374" s="205">
        <f>SUMIF('1'!$A$3:$A$500,'TOTAL FEED'!$J374,'1'!$P$3:$P$1000)</f>
        <v>0</v>
      </c>
      <c r="M374" s="205">
        <f>SUMIF('2'!$A$3:$A$500,'TOTAL FEED'!$J374,'2'!$P$3:$P$1000)</f>
        <v>226500</v>
      </c>
      <c r="N374" s="258">
        <f>SUMIF('3'!$A$3:$A$500,'TOTAL FEED'!$J374,'3'!$P$3:$P$1000)</f>
        <v>148100</v>
      </c>
      <c r="O374" s="205">
        <f>SUMIF('4'!$A$3:$A$500,'TOTAL FEED'!$J374,'4'!$P$3:$P$1000)</f>
        <v>0</v>
      </c>
      <c r="P374" s="205">
        <f>SUMIF('5'!$A$3:$A$500,'TOTAL FEED'!$J374,'5'!$P$3:$P$1000)</f>
        <v>0</v>
      </c>
      <c r="Q374" s="205">
        <f>SUMIF('6'!$A$3:$A$500,'TOTAL FEED'!$J374,'6'!$P$3:$P$1000)</f>
        <v>0</v>
      </c>
      <c r="R374" s="205">
        <f>SUMIF('7'!$A$3:$A$500,'TOTAL FEED'!$J374,'7'!$P$3:$P$1000)</f>
        <v>0</v>
      </c>
      <c r="S374" s="205">
        <f>SUMIF('8'!$A$3:$A$500,'TOTAL FEED'!$J374,'8'!$P$3:$P$1000)</f>
        <v>0</v>
      </c>
      <c r="T374" s="205">
        <f>SUMIF('9'!$A$3:$A$500,'TOTAL FEED'!$J374,'9'!$P$3:$P$1000)</f>
        <v>91800</v>
      </c>
      <c r="U374" s="258">
        <f>SUMIF('10'!$A$3:$A$500,'TOTAL FEED'!$J374,'10'!$P$3:$P$1000)</f>
        <v>462950</v>
      </c>
      <c r="V374" s="205">
        <f>SUMIF('11'!$A$3:$A$500,'TOTAL FEED'!$J374,'11'!$P$3:$P$1000)</f>
        <v>177350</v>
      </c>
      <c r="W374" s="205">
        <f>SUMIF('12'!$A$3:$A$500,'TOTAL FEED'!$J374,'12'!$P$3:$P$1000)</f>
        <v>100200</v>
      </c>
      <c r="X374" s="205">
        <f>SUMIF('13'!$A$3:$A$500,'TOTAL FEED'!$J374,'13'!$P$3:$P$1000)</f>
        <v>138950</v>
      </c>
      <c r="Y374" s="272">
        <f>SUMIF('14'!$A$3:$A$500,'TOTAL FEED'!$J374,'14'!$P$3:$P$1000)</f>
        <v>314600</v>
      </c>
      <c r="Z374" s="205">
        <f>SUMIF('15'!$A$3:$A$500,'TOTAL FEED'!$J374,'15'!$P$3:$P$1000)</f>
        <v>345150</v>
      </c>
      <c r="AA374" s="205">
        <f>SUMIF('16'!$A$3:$A$500,'TOTAL FEED'!$J374,'16'!$P$3:$P$1000)</f>
        <v>362300</v>
      </c>
      <c r="AB374" s="258">
        <f>SUMIF('17'!$A$3:$A$500,'TOTAL FEED'!$J374,'17'!$P$3:$P$1000)</f>
        <v>0</v>
      </c>
      <c r="AC374" s="205">
        <f>SUMIF('18'!$A$3:$A$500,'TOTAL FEED'!$J374,'18'!$P$3:$P$1000)</f>
        <v>0</v>
      </c>
      <c r="AD374" s="205">
        <f>SUMIF('19'!$A$3:$A$500,'TOTAL FEED'!$J374,'19'!$P$3:$P$1000)</f>
        <v>0</v>
      </c>
      <c r="AE374" s="205">
        <f>SUMIF('20'!$A$3:$A$500,'TOTAL FEED'!$J374,'20'!$P$3:$P$1000)</f>
        <v>0</v>
      </c>
      <c r="AF374" s="205">
        <f>SUMIF('21'!$A$3:$A$500,'TOTAL FEED'!$J374,'21'!$P$3:$P$1000)</f>
        <v>0</v>
      </c>
      <c r="AG374" s="205">
        <f>SUMIF('22'!$A$3:$A$500,'TOTAL FEED'!$J374,'22'!$P$3:$P$1000)</f>
        <v>0</v>
      </c>
      <c r="AH374" s="205">
        <f>SUMIF('23'!$A$3:$A$500,'TOTAL FEED'!$J374,'23'!$P$3:$P$1000)</f>
        <v>0</v>
      </c>
      <c r="AI374" s="205">
        <f>SUMIF('24'!$A$3:$A$500,'TOTAL FEED'!$J374,'24'!$P$3:$P$1000)</f>
        <v>0</v>
      </c>
      <c r="AJ374" s="205">
        <f>SUMIF('25'!$A$3:$A$500,'TOTAL FEED'!$J374,'25'!$P$3:$P$1000)</f>
        <v>0</v>
      </c>
      <c r="AK374" s="205">
        <f>SUMIF('26'!$A$3:$A$500,'TOTAL FEED'!$J374,'26'!$P$3:$P$1000)</f>
        <v>0</v>
      </c>
      <c r="AL374" s="205">
        <f>SUMIF('27'!$A$3:$A$500,'TOTAL FEED'!$J374,'27'!$P$3:$P$1000)</f>
        <v>0</v>
      </c>
      <c r="AM374" s="205">
        <f>SUMIF('28'!$A$3:$A$500,'TOTAL FEED'!$J374,'28'!$P$3:$P$1000)</f>
        <v>0</v>
      </c>
      <c r="AN374" s="205">
        <f>SUMIF('29'!$A$3:$A$500,'TOTAL FEED'!$J374,'29'!$P$3:$P$1000)</f>
        <v>0</v>
      </c>
      <c r="AO374" s="205">
        <f>SUMIF('30'!$A$3:$A$500,'TOTAL FEED'!$J374,'30'!$P$3:$P$1000)</f>
        <v>0</v>
      </c>
      <c r="AP374" s="205">
        <f>SUMIF('31'!$A$3:$A$500,'TOTAL FEED'!$J374,'31'!$P$3:$P$1000)</f>
        <v>0</v>
      </c>
      <c r="AQ374" s="50">
        <f t="shared" si="112"/>
        <v>2367900</v>
      </c>
      <c r="AR374">
        <v>1</v>
      </c>
      <c r="AS374">
        <v>8</v>
      </c>
      <c r="AT374">
        <f>SUMIF('PHAN LOAI'!$Q$5:$Q$410,K374,'PHAN LOAI'!$D$5:$D$410)</f>
        <v>2367900</v>
      </c>
      <c r="AU374">
        <f>SUMIF('SAN LUONG'!$AL$4:$AL$311,K374,'SAN LUONG'!$AJ$4:$AJ$311)</f>
        <v>2367900</v>
      </c>
      <c r="AV374">
        <f t="shared" si="109"/>
        <v>4735800</v>
      </c>
      <c r="AW374">
        <f>IF(COUNTIF('PHAN LOAI'!C:C, E374) &gt; 0, 1, 0)</f>
        <v>1</v>
      </c>
      <c r="AX374">
        <f>IF(COUNTIF('SAN LUONG'!D:D, E374) &gt; 0, 1, 0)</f>
        <v>1</v>
      </c>
    </row>
    <row r="375" spans="2:50" ht="15.75" x14ac:dyDescent="0.25">
      <c r="B375" s="5">
        <v>19</v>
      </c>
      <c r="C375" s="203" t="s">
        <v>187</v>
      </c>
      <c r="D375" s="203" t="s">
        <v>187</v>
      </c>
      <c r="E375" s="73" t="s">
        <v>490</v>
      </c>
      <c r="F375" s="27">
        <v>3.5</v>
      </c>
      <c r="G375" s="34">
        <v>50</v>
      </c>
      <c r="H375" s="24" t="s">
        <v>187</v>
      </c>
      <c r="I375" s="9"/>
      <c r="J375" s="15" t="str">
        <f t="shared" si="110"/>
        <v>552SF50</v>
      </c>
      <c r="K375" s="15" t="str">
        <f t="shared" si="111"/>
        <v>552SF320101</v>
      </c>
      <c r="L375" s="205">
        <f>SUMIF('1'!$A$3:$A$500,'TOTAL FEED'!$J375,'1'!$P$3:$P$1000)</f>
        <v>0</v>
      </c>
      <c r="M375" s="205">
        <f>SUMIF('2'!$A$3:$A$500,'TOTAL FEED'!$J375,'2'!$P$3:$P$1000)</f>
        <v>0</v>
      </c>
      <c r="N375" s="258">
        <f>SUMIF('3'!$A$3:$A$500,'TOTAL FEED'!$J375,'3'!$P$3:$P$1000)</f>
        <v>352050</v>
      </c>
      <c r="O375" s="205">
        <f>SUMIF('4'!$A$3:$A$500,'TOTAL FEED'!$J375,'4'!$P$3:$P$1000)</f>
        <v>266600</v>
      </c>
      <c r="P375" s="205">
        <f>SUMIF('5'!$A$3:$A$500,'TOTAL FEED'!$J375,'5'!$P$3:$P$1000)</f>
        <v>294050</v>
      </c>
      <c r="Q375" s="205">
        <f>SUMIF('6'!$A$3:$A$500,'TOTAL FEED'!$J375,'6'!$P$3:$P$1000)</f>
        <v>333050</v>
      </c>
      <c r="R375" s="205">
        <f>SUMIF('7'!$A$3:$A$500,'TOTAL FEED'!$J375,'7'!$P$3:$P$1000)</f>
        <v>438200</v>
      </c>
      <c r="S375" s="205">
        <f>SUMIF('8'!$A$3:$A$500,'TOTAL FEED'!$J375,'8'!$P$3:$P$1000)</f>
        <v>380200</v>
      </c>
      <c r="T375" s="205">
        <f>SUMIF('9'!$A$3:$A$500,'TOTAL FEED'!$J375,'9'!$P$3:$P$1000)</f>
        <v>273800</v>
      </c>
      <c r="U375" s="258">
        <f>SUMIF('10'!$A$3:$A$500,'TOTAL FEED'!$J375,'10'!$P$3:$P$1000)</f>
        <v>0</v>
      </c>
      <c r="V375" s="205">
        <f>SUMIF('11'!$A$3:$A$500,'TOTAL FEED'!$J375,'11'!$P$3:$P$1000)</f>
        <v>0</v>
      </c>
      <c r="W375" s="205">
        <f>SUMIF('12'!$A$3:$A$500,'TOTAL FEED'!$J375,'12'!$P$3:$P$1000)</f>
        <v>0</v>
      </c>
      <c r="X375" s="205">
        <f>SUMIF('13'!$A$3:$A$500,'TOTAL FEED'!$J375,'13'!$P$3:$P$1000)</f>
        <v>0</v>
      </c>
      <c r="Y375" s="272">
        <f>SUMIF('14'!$A$3:$A$500,'TOTAL FEED'!$J375,'14'!$P$3:$P$1000)</f>
        <v>0</v>
      </c>
      <c r="Z375" s="205">
        <f>SUMIF('15'!$A$3:$A$500,'TOTAL FEED'!$J375,'15'!$P$3:$P$1000)</f>
        <v>8950</v>
      </c>
      <c r="AA375" s="205">
        <f>SUMIF('16'!$A$3:$A$500,'TOTAL FEED'!$J375,'16'!$P$3:$P$1000)</f>
        <v>72400</v>
      </c>
      <c r="AB375" s="258">
        <f>SUMIF('17'!$A$3:$A$500,'TOTAL FEED'!$J375,'17'!$P$3:$P$1000)</f>
        <v>135000</v>
      </c>
      <c r="AC375" s="205">
        <f>SUMIF('18'!$A$3:$A$500,'TOTAL FEED'!$J375,'18'!$P$3:$P$1000)</f>
        <v>0</v>
      </c>
      <c r="AD375" s="205">
        <f>SUMIF('19'!$A$3:$A$500,'TOTAL FEED'!$J375,'19'!$P$3:$P$1000)</f>
        <v>0</v>
      </c>
      <c r="AE375" s="205">
        <f>SUMIF('20'!$A$3:$A$500,'TOTAL FEED'!$J375,'20'!$P$3:$P$1000)</f>
        <v>0</v>
      </c>
      <c r="AF375" s="205">
        <f>SUMIF('21'!$A$3:$A$500,'TOTAL FEED'!$J375,'21'!$P$3:$P$1000)</f>
        <v>0</v>
      </c>
      <c r="AG375" s="205">
        <f>SUMIF('22'!$A$3:$A$500,'TOTAL FEED'!$J375,'22'!$P$3:$P$1000)</f>
        <v>0</v>
      </c>
      <c r="AH375" s="205">
        <f>SUMIF('23'!$A$3:$A$500,'TOTAL FEED'!$J375,'23'!$P$3:$P$1000)</f>
        <v>0</v>
      </c>
      <c r="AI375" s="205">
        <f>SUMIF('24'!$A$3:$A$500,'TOTAL FEED'!$J375,'24'!$P$3:$P$1000)</f>
        <v>0</v>
      </c>
      <c r="AJ375" s="205">
        <f>SUMIF('25'!$A$3:$A$500,'TOTAL FEED'!$J375,'25'!$P$3:$P$1000)</f>
        <v>0</v>
      </c>
      <c r="AK375" s="205">
        <f>SUMIF('26'!$A$3:$A$500,'TOTAL FEED'!$J375,'26'!$P$3:$P$1000)</f>
        <v>0</v>
      </c>
      <c r="AL375" s="205">
        <f>SUMIF('27'!$A$3:$A$500,'TOTAL FEED'!$J375,'27'!$P$3:$P$1000)</f>
        <v>0</v>
      </c>
      <c r="AM375" s="205">
        <f>SUMIF('28'!$A$3:$A$500,'TOTAL FEED'!$J375,'28'!$P$3:$P$1000)</f>
        <v>0</v>
      </c>
      <c r="AN375" s="205">
        <f>SUMIF('29'!$A$3:$A$500,'TOTAL FEED'!$J375,'29'!$P$3:$P$1000)</f>
        <v>0</v>
      </c>
      <c r="AO375" s="205">
        <f>SUMIF('30'!$A$3:$A$500,'TOTAL FEED'!$J375,'30'!$P$3:$P$1000)</f>
        <v>0</v>
      </c>
      <c r="AP375" s="205">
        <f>SUMIF('31'!$A$3:$A$500,'TOTAL FEED'!$J375,'31'!$P$3:$P$1000)</f>
        <v>0</v>
      </c>
      <c r="AQ375" s="50">
        <f t="shared" si="112"/>
        <v>2554300</v>
      </c>
      <c r="AR375">
        <v>1</v>
      </c>
      <c r="AS375">
        <v>8</v>
      </c>
      <c r="AT375">
        <f>SUMIF('PHAN LOAI'!$Q$5:$Q$410,K375,'PHAN LOAI'!$D$5:$D$410)</f>
        <v>2554300</v>
      </c>
      <c r="AU375">
        <f>SUMIF('SAN LUONG'!$AL$4:$AL$311,K375,'SAN LUONG'!$AJ$4:$AJ$311)</f>
        <v>2554300</v>
      </c>
      <c r="AV375">
        <f t="shared" si="109"/>
        <v>5108600</v>
      </c>
      <c r="AW375">
        <f>IF(COUNTIF('PHAN LOAI'!C:C, E375) &gt; 0, 1, 0)</f>
        <v>1</v>
      </c>
      <c r="AX375">
        <f>IF(COUNTIF('SAN LUONG'!D:D, E375) &gt; 0, 1, 0)</f>
        <v>1</v>
      </c>
    </row>
    <row r="376" spans="2:50" ht="15.75" x14ac:dyDescent="0.25">
      <c r="B376" s="5">
        <v>20</v>
      </c>
      <c r="C376" s="33" t="s">
        <v>491</v>
      </c>
      <c r="D376" s="33" t="s">
        <v>491</v>
      </c>
      <c r="E376" s="73">
        <v>32010831</v>
      </c>
      <c r="F376" s="27">
        <v>3.5</v>
      </c>
      <c r="G376" s="34">
        <v>50</v>
      </c>
      <c r="H376" s="24" t="s">
        <v>187</v>
      </c>
      <c r="I376" s="9" t="s">
        <v>481</v>
      </c>
      <c r="J376" s="15" t="str">
        <f t="shared" si="110"/>
        <v>552SFS3150</v>
      </c>
      <c r="K376" s="15" t="str">
        <f t="shared" si="111"/>
        <v>552SFS3132010831</v>
      </c>
      <c r="L376" s="205">
        <f>SUMIF('1'!$A$3:$A$500,'TOTAL FEED'!$J376,'1'!$P$3:$P$1000)</f>
        <v>0</v>
      </c>
      <c r="M376" s="205">
        <f>SUMIF('2'!$A$3:$A$500,'TOTAL FEED'!$J376,'2'!$P$3:$P$1000)</f>
        <v>0</v>
      </c>
      <c r="N376" s="258">
        <f>SUMIF('3'!$A$3:$A$500,'TOTAL FEED'!$J376,'3'!$P$3:$P$1000)</f>
        <v>0</v>
      </c>
      <c r="O376" s="205">
        <f>SUMIF('4'!$A$3:$A$500,'TOTAL FEED'!$J376,'4'!$P$3:$P$1000)</f>
        <v>0</v>
      </c>
      <c r="P376" s="205">
        <f>SUMIF('5'!$A$3:$A$500,'TOTAL FEED'!$J376,'5'!$P$3:$P$1000)</f>
        <v>0</v>
      </c>
      <c r="Q376" s="205">
        <f>SUMIF('6'!$A$3:$A$500,'TOTAL FEED'!$J376,'6'!$P$3:$P$1000)</f>
        <v>0</v>
      </c>
      <c r="R376" s="205">
        <f>SUMIF('7'!$A$3:$A$500,'TOTAL FEED'!$J376,'7'!$P$3:$P$1000)</f>
        <v>0</v>
      </c>
      <c r="S376" s="205">
        <f>SUMIF('8'!$A$3:$A$500,'TOTAL FEED'!$J376,'8'!$P$3:$P$1000)</f>
        <v>0</v>
      </c>
      <c r="T376" s="205">
        <f>SUMIF('9'!$A$3:$A$500,'TOTAL FEED'!$J376,'9'!$P$3:$P$1000)</f>
        <v>0</v>
      </c>
      <c r="U376" s="205">
        <f>SUMIF('10'!$A$3:$A$500,'TOTAL FEED'!$J376,'10'!$P$3:$P$1000)</f>
        <v>0</v>
      </c>
      <c r="V376" s="205">
        <f>SUMIF('11'!$A$3:$A$500,'TOTAL FEED'!$J376,'11'!$P$3:$P$1000)</f>
        <v>0</v>
      </c>
      <c r="W376" s="205">
        <f>SUMIF('12'!$A$3:$A$500,'TOTAL FEED'!$J376,'12'!$P$3:$P$1000)</f>
        <v>0</v>
      </c>
      <c r="X376" s="205">
        <f>SUMIF('13'!$A$3:$A$500,'TOTAL FEED'!$J376,'13'!$P$3:$P$1000)</f>
        <v>0</v>
      </c>
      <c r="Y376" s="272">
        <f>SUMIF('14'!$A$3:$A$500,'TOTAL FEED'!$J376,'14'!$P$3:$P$1000)</f>
        <v>0</v>
      </c>
      <c r="Z376" s="205">
        <f>SUMIF('15'!$A$3:$A$500,'TOTAL FEED'!$J376,'15'!$P$3:$P$1000)</f>
        <v>0</v>
      </c>
      <c r="AA376" s="205">
        <f>SUMIF('16'!$A$3:$A$500,'TOTAL FEED'!$J376,'16'!$P$3:$P$1000)</f>
        <v>0</v>
      </c>
      <c r="AB376" s="205">
        <f>SUMIF('17'!$A$3:$A$500,'TOTAL FEED'!$J376,'17'!$P$3:$P$1000)</f>
        <v>0</v>
      </c>
      <c r="AC376" s="205">
        <f>SUMIF('18'!$A$3:$A$500,'TOTAL FEED'!$J376,'18'!$P$3:$P$1000)</f>
        <v>0</v>
      </c>
      <c r="AD376" s="205">
        <f>SUMIF('19'!$A$3:$A$500,'TOTAL FEED'!$J376,'19'!$P$3:$P$1000)</f>
        <v>0</v>
      </c>
      <c r="AE376" s="205">
        <f>SUMIF('20'!$A$3:$A$500,'TOTAL FEED'!$J376,'20'!$P$3:$P$1000)</f>
        <v>0</v>
      </c>
      <c r="AF376" s="205">
        <f>SUMIF('21'!$A$3:$A$500,'TOTAL FEED'!$J376,'21'!$P$3:$P$1000)</f>
        <v>0</v>
      </c>
      <c r="AG376" s="205">
        <f>SUMIF('22'!$A$3:$A$500,'TOTAL FEED'!$J376,'22'!$P$3:$P$1000)</f>
        <v>0</v>
      </c>
      <c r="AH376" s="205">
        <f>SUMIF('23'!$A$3:$A$500,'TOTAL FEED'!$J376,'23'!$P$3:$P$1000)</f>
        <v>0</v>
      </c>
      <c r="AI376" s="205">
        <f>SUMIF('24'!$A$3:$A$500,'TOTAL FEED'!$J376,'24'!$P$3:$P$1000)</f>
        <v>0</v>
      </c>
      <c r="AJ376" s="205">
        <f>SUMIF('25'!$A$3:$A$500,'TOTAL FEED'!$J376,'25'!$P$3:$P$1000)</f>
        <v>0</v>
      </c>
      <c r="AK376" s="205">
        <f>SUMIF('26'!$A$3:$A$500,'TOTAL FEED'!$J376,'26'!$P$3:$P$1000)</f>
        <v>0</v>
      </c>
      <c r="AL376" s="205">
        <f>SUMIF('27'!$A$3:$A$500,'TOTAL FEED'!$J376,'27'!$P$3:$P$1000)</f>
        <v>0</v>
      </c>
      <c r="AM376" s="205">
        <f>SUMIF('28'!$A$3:$A$500,'TOTAL FEED'!$J376,'28'!$P$3:$P$1000)</f>
        <v>0</v>
      </c>
      <c r="AN376" s="205">
        <f>SUMIF('29'!$A$3:$A$500,'TOTAL FEED'!$J376,'29'!$P$3:$P$1000)</f>
        <v>0</v>
      </c>
      <c r="AO376" s="205">
        <f>SUMIF('30'!$A$3:$A$500,'TOTAL FEED'!$J376,'30'!$P$3:$P$1000)</f>
        <v>0</v>
      </c>
      <c r="AP376" s="205">
        <f>SUMIF('31'!$A$3:$A$500,'TOTAL FEED'!$J376,'31'!$P$3:$P$1000)</f>
        <v>0</v>
      </c>
      <c r="AQ376" s="50">
        <f t="shared" si="112"/>
        <v>0</v>
      </c>
      <c r="AS376">
        <v>8</v>
      </c>
      <c r="AT376">
        <f>SUMIF('PHAN LOAI'!$Q$5:$Q$410,K376,'PHAN LOAI'!$D$5:$D$410)</f>
        <v>0</v>
      </c>
      <c r="AU376">
        <f>SUMIF('SAN LUONG'!$AL$4:$AL$311,K376,'SAN LUONG'!$AJ$4:$AJ$311)</f>
        <v>0</v>
      </c>
      <c r="AV376">
        <f t="shared" si="109"/>
        <v>0</v>
      </c>
      <c r="AW376">
        <f>IF(COUNTIF('PHAN LOAI'!C:C, E376) &gt; 0, 1, 0)</f>
        <v>1</v>
      </c>
      <c r="AX376">
        <f>IF(COUNTIF('SAN LUONG'!D:D, E376) &gt; 0, 1, 0)</f>
        <v>1</v>
      </c>
    </row>
    <row r="377" spans="2:50" ht="15.75" x14ac:dyDescent="0.25">
      <c r="B377" s="5"/>
      <c r="C377" s="33" t="s">
        <v>650</v>
      </c>
      <c r="D377" s="33" t="s">
        <v>650</v>
      </c>
      <c r="E377" s="73">
        <v>32010813</v>
      </c>
      <c r="F377" s="27">
        <v>3.5</v>
      </c>
      <c r="G377" s="34">
        <v>50</v>
      </c>
      <c r="H377" s="24" t="s">
        <v>187</v>
      </c>
      <c r="I377" s="9" t="s">
        <v>471</v>
      </c>
      <c r="J377" s="15" t="str">
        <f t="shared" si="110"/>
        <v>552SFS1350</v>
      </c>
      <c r="K377" s="15" t="str">
        <f t="shared" si="111"/>
        <v>552SFS1332010813</v>
      </c>
      <c r="L377" s="205">
        <f>SUMIF('1'!$A$3:$A$500,'TOTAL FEED'!$J377,'1'!$P$3:$P$1000)</f>
        <v>0</v>
      </c>
      <c r="M377" s="205">
        <f>SUMIF('2'!$A$3:$A$500,'TOTAL FEED'!$J377,'2'!$P$3:$P$1000)</f>
        <v>0</v>
      </c>
      <c r="N377" s="258">
        <f>SUMIF('3'!$A$3:$A$500,'TOTAL FEED'!$J377,'3'!$P$3:$P$1000)</f>
        <v>0</v>
      </c>
      <c r="O377" s="205">
        <f>SUMIF('4'!$A$3:$A$500,'TOTAL FEED'!$J377,'4'!$P$3:$P$1000)</f>
        <v>0</v>
      </c>
      <c r="P377" s="205">
        <f>SUMIF('5'!$A$3:$A$500,'TOTAL FEED'!$J377,'5'!$P$3:$P$1000)</f>
        <v>0</v>
      </c>
      <c r="Q377" s="205">
        <f>SUMIF('6'!$A$3:$A$500,'TOTAL FEED'!$J377,'6'!$P$3:$P$1000)</f>
        <v>0</v>
      </c>
      <c r="R377" s="205">
        <f>SUMIF('7'!$A$3:$A$500,'TOTAL FEED'!$J377,'7'!$P$3:$P$1000)</f>
        <v>0</v>
      </c>
      <c r="S377" s="205">
        <f>SUMIF('8'!$A$3:$A$500,'TOTAL FEED'!$J377,'8'!$P$3:$P$1000)</f>
        <v>0</v>
      </c>
      <c r="T377" s="205">
        <f>SUMIF('9'!$A$3:$A$500,'TOTAL FEED'!$J377,'9'!$P$3:$P$1000)</f>
        <v>0</v>
      </c>
      <c r="U377" s="205">
        <f>SUMIF('10'!$A$3:$A$500,'TOTAL FEED'!$J377,'10'!$P$3:$P$1000)</f>
        <v>0</v>
      </c>
      <c r="V377" s="205">
        <f>SUMIF('11'!$A$3:$A$500,'TOTAL FEED'!$J377,'11'!$P$3:$P$1000)</f>
        <v>0</v>
      </c>
      <c r="W377" s="205">
        <f>SUMIF('12'!$A$3:$A$500,'TOTAL FEED'!$J377,'12'!$P$3:$P$1000)</f>
        <v>0</v>
      </c>
      <c r="X377" s="205">
        <f>SUMIF('13'!$A$3:$A$500,'TOTAL FEED'!$J377,'13'!$P$3:$P$1000)</f>
        <v>0</v>
      </c>
      <c r="Y377" s="272">
        <f>SUMIF('14'!$A$3:$A$500,'TOTAL FEED'!$J377,'14'!$P$3:$P$1000)</f>
        <v>0</v>
      </c>
      <c r="Z377" s="205">
        <f>SUMIF('15'!$A$3:$A$500,'TOTAL FEED'!$J377,'15'!$P$3:$P$1000)</f>
        <v>0</v>
      </c>
      <c r="AA377" s="205">
        <f>SUMIF('16'!$A$3:$A$500,'TOTAL FEED'!$J377,'16'!$P$3:$P$1000)</f>
        <v>0</v>
      </c>
      <c r="AB377" s="205">
        <f>SUMIF('17'!$A$3:$A$500,'TOTAL FEED'!$J377,'17'!$P$3:$P$1000)</f>
        <v>0</v>
      </c>
      <c r="AC377" s="205">
        <f>SUMIF('18'!$A$3:$A$500,'TOTAL FEED'!$J377,'18'!$P$3:$P$1000)</f>
        <v>0</v>
      </c>
      <c r="AD377" s="205">
        <f>SUMIF('19'!$A$3:$A$500,'TOTAL FEED'!$J377,'19'!$P$3:$P$1000)</f>
        <v>0</v>
      </c>
      <c r="AE377" s="205">
        <f>SUMIF('20'!$A$3:$A$500,'TOTAL FEED'!$J377,'20'!$P$3:$P$1000)</f>
        <v>0</v>
      </c>
      <c r="AF377" s="205">
        <f>SUMIF('21'!$A$3:$A$500,'TOTAL FEED'!$J377,'21'!$P$3:$P$1000)</f>
        <v>0</v>
      </c>
      <c r="AG377" s="205">
        <f>SUMIF('22'!$A$3:$A$500,'TOTAL FEED'!$J377,'22'!$P$3:$P$1000)</f>
        <v>0</v>
      </c>
      <c r="AH377" s="205">
        <f>SUMIF('23'!$A$3:$A$500,'TOTAL FEED'!$J377,'23'!$P$3:$P$1000)</f>
        <v>0</v>
      </c>
      <c r="AI377" s="205">
        <f>SUMIF('24'!$A$3:$A$500,'TOTAL FEED'!$J377,'24'!$P$3:$P$1000)</f>
        <v>0</v>
      </c>
      <c r="AJ377" s="205">
        <f>SUMIF('25'!$A$3:$A$500,'TOTAL FEED'!$J377,'25'!$P$3:$P$1000)</f>
        <v>0</v>
      </c>
      <c r="AK377" s="205">
        <f>SUMIF('26'!$A$3:$A$500,'TOTAL FEED'!$J377,'26'!$P$3:$P$1000)</f>
        <v>0</v>
      </c>
      <c r="AL377" s="205">
        <f>SUMIF('27'!$A$3:$A$500,'TOTAL FEED'!$J377,'27'!$P$3:$P$1000)</f>
        <v>0</v>
      </c>
      <c r="AM377" s="205">
        <f>SUMIF('28'!$A$3:$A$500,'TOTAL FEED'!$J377,'28'!$P$3:$P$1000)</f>
        <v>0</v>
      </c>
      <c r="AN377" s="205">
        <f>SUMIF('29'!$A$3:$A$500,'TOTAL FEED'!$J377,'29'!$P$3:$P$1000)</f>
        <v>0</v>
      </c>
      <c r="AO377" s="205">
        <f>SUMIF('30'!$A$3:$A$500,'TOTAL FEED'!$J377,'30'!$P$3:$P$1000)</f>
        <v>0</v>
      </c>
      <c r="AP377" s="205">
        <f>SUMIF('31'!$A$3:$A$500,'TOTAL FEED'!$J377,'31'!$P$3:$P$1000)</f>
        <v>0</v>
      </c>
      <c r="AQ377" s="50">
        <f t="shared" si="112"/>
        <v>0</v>
      </c>
      <c r="AR377">
        <v>1</v>
      </c>
      <c r="AS377">
        <v>8</v>
      </c>
      <c r="AT377">
        <f>SUMIF('PHAN LOAI'!$Q$5:$Q$410,K377,'PHAN LOAI'!$D$5:$D$410)</f>
        <v>0</v>
      </c>
      <c r="AU377">
        <f>SUMIF('SAN LUONG'!$AL$4:$AL$311,K377,'SAN LUONG'!$AJ$4:$AJ$311)</f>
        <v>0</v>
      </c>
      <c r="AV377">
        <f t="shared" si="109"/>
        <v>0</v>
      </c>
      <c r="AW377">
        <f>IF(COUNTIF('PHAN LOAI'!C:C, E377) &gt; 0, 1, 0)</f>
        <v>1</v>
      </c>
      <c r="AX377">
        <f>IF(COUNTIF('SAN LUONG'!D:D, E377) &gt; 0, 1, 0)</f>
        <v>1</v>
      </c>
    </row>
    <row r="378" spans="2:50" ht="15.75" x14ac:dyDescent="0.25">
      <c r="B378" s="5"/>
      <c r="C378" s="33" t="s">
        <v>607</v>
      </c>
      <c r="D378" s="33" t="s">
        <v>607</v>
      </c>
      <c r="E378" s="73">
        <v>32010873</v>
      </c>
      <c r="F378" s="27">
        <v>3.5</v>
      </c>
      <c r="G378" s="34">
        <v>50</v>
      </c>
      <c r="H378" s="24" t="s">
        <v>187</v>
      </c>
      <c r="I378" s="9" t="s">
        <v>509</v>
      </c>
      <c r="J378" s="15" t="str">
        <f t="shared" si="110"/>
        <v>552SFS7350</v>
      </c>
      <c r="K378" s="15" t="str">
        <f t="shared" si="111"/>
        <v>552SFS7332010873</v>
      </c>
      <c r="L378" s="205">
        <f>SUMIF('1'!$A$3:$A$500,'TOTAL FEED'!$J378,'1'!$P$3:$P$1000)</f>
        <v>0</v>
      </c>
      <c r="M378" s="205">
        <f>SUMIF('2'!$A$3:$A$500,'TOTAL FEED'!$J378,'2'!$P$3:$P$1000)</f>
        <v>0</v>
      </c>
      <c r="N378" s="258">
        <f>SUMIF('3'!$A$3:$A$500,'TOTAL FEED'!$J378,'3'!$P$3:$P$1000)</f>
        <v>0</v>
      </c>
      <c r="O378" s="205">
        <f>SUMIF('4'!$A$3:$A$500,'TOTAL FEED'!$J378,'4'!$P$3:$P$1000)</f>
        <v>0</v>
      </c>
      <c r="P378" s="205">
        <f>SUMIF('5'!$A$3:$A$500,'TOTAL FEED'!$J378,'5'!$P$3:$P$1000)</f>
        <v>0</v>
      </c>
      <c r="Q378" s="205">
        <f>SUMIF('6'!$A$3:$A$500,'TOTAL FEED'!$J378,'6'!$P$3:$P$1000)</f>
        <v>0</v>
      </c>
      <c r="R378" s="205">
        <f>SUMIF('7'!$A$3:$A$500,'TOTAL FEED'!$J378,'7'!$P$3:$P$1000)</f>
        <v>0</v>
      </c>
      <c r="S378" s="205">
        <f>SUMIF('8'!$A$3:$A$500,'TOTAL FEED'!$J378,'8'!$P$3:$P$1000)</f>
        <v>0</v>
      </c>
      <c r="T378" s="205">
        <f>SUMIF('9'!$A$3:$A$500,'TOTAL FEED'!$J378,'9'!$P$3:$P$1000)</f>
        <v>0</v>
      </c>
      <c r="U378" s="205">
        <f>SUMIF('10'!$A$3:$A$500,'TOTAL FEED'!$J378,'10'!$P$3:$P$1000)</f>
        <v>0</v>
      </c>
      <c r="V378" s="205">
        <f>SUMIF('11'!$A$3:$A$500,'TOTAL FEED'!$J378,'11'!$P$3:$P$1000)</f>
        <v>0</v>
      </c>
      <c r="W378" s="205">
        <f>SUMIF('12'!$A$3:$A$500,'TOTAL FEED'!$J378,'12'!$P$3:$P$1000)</f>
        <v>0</v>
      </c>
      <c r="X378" s="205">
        <f>SUMIF('13'!$A$3:$A$500,'TOTAL FEED'!$J378,'13'!$P$3:$P$1000)</f>
        <v>0</v>
      </c>
      <c r="Y378" s="272">
        <f>SUMIF('14'!$A$3:$A$500,'TOTAL FEED'!$J378,'14'!$P$3:$P$1000)</f>
        <v>0</v>
      </c>
      <c r="Z378" s="205">
        <f>SUMIF('15'!$A$3:$A$500,'TOTAL FEED'!$J378,'15'!$P$3:$P$1000)</f>
        <v>0</v>
      </c>
      <c r="AA378" s="205">
        <f>SUMIF('16'!$A$3:$A$500,'TOTAL FEED'!$J378,'16'!$P$3:$P$1000)</f>
        <v>0</v>
      </c>
      <c r="AB378" s="205">
        <f>SUMIF('17'!$A$3:$A$500,'TOTAL FEED'!$J378,'17'!$P$3:$P$1000)</f>
        <v>0</v>
      </c>
      <c r="AC378" s="205">
        <f>SUMIF('18'!$A$3:$A$500,'TOTAL FEED'!$J378,'18'!$P$3:$P$1000)</f>
        <v>0</v>
      </c>
      <c r="AD378" s="205">
        <f>SUMIF('19'!$A$3:$A$500,'TOTAL FEED'!$J378,'19'!$P$3:$P$1000)</f>
        <v>0</v>
      </c>
      <c r="AE378" s="205">
        <f>SUMIF('20'!$A$3:$A$500,'TOTAL FEED'!$J378,'20'!$P$3:$P$1000)</f>
        <v>0</v>
      </c>
      <c r="AF378" s="205">
        <f>SUMIF('21'!$A$3:$A$500,'TOTAL FEED'!$J378,'21'!$P$3:$P$1000)</f>
        <v>0</v>
      </c>
      <c r="AG378" s="205">
        <f>SUMIF('22'!$A$3:$A$500,'TOTAL FEED'!$J378,'22'!$P$3:$P$1000)</f>
        <v>0</v>
      </c>
      <c r="AH378" s="205">
        <f>SUMIF('23'!$A$3:$A$500,'TOTAL FEED'!$J378,'23'!$P$3:$P$1000)</f>
        <v>0</v>
      </c>
      <c r="AI378" s="205">
        <f>SUMIF('24'!$A$3:$A$500,'TOTAL FEED'!$J378,'24'!$P$3:$P$1000)</f>
        <v>0</v>
      </c>
      <c r="AJ378" s="205">
        <f>SUMIF('25'!$A$3:$A$500,'TOTAL FEED'!$J378,'25'!$P$3:$P$1000)</f>
        <v>0</v>
      </c>
      <c r="AK378" s="205">
        <f>SUMIF('26'!$A$3:$A$500,'TOTAL FEED'!$J378,'26'!$P$3:$P$1000)</f>
        <v>0</v>
      </c>
      <c r="AL378" s="205">
        <f>SUMIF('27'!$A$3:$A$500,'TOTAL FEED'!$J378,'27'!$P$3:$P$1000)</f>
        <v>0</v>
      </c>
      <c r="AM378" s="205">
        <f>SUMIF('28'!$A$3:$A$500,'TOTAL FEED'!$J378,'28'!$P$3:$P$1000)</f>
        <v>0</v>
      </c>
      <c r="AN378" s="205">
        <f>SUMIF('29'!$A$3:$A$500,'TOTAL FEED'!$J378,'29'!$P$3:$P$1000)</f>
        <v>0</v>
      </c>
      <c r="AO378" s="205">
        <f>SUMIF('30'!$A$3:$A$500,'TOTAL FEED'!$J378,'30'!$P$3:$P$1000)</f>
        <v>0</v>
      </c>
      <c r="AP378" s="205">
        <f>SUMIF('31'!$A$3:$A$500,'TOTAL FEED'!$J378,'31'!$P$3:$P$1000)</f>
        <v>0</v>
      </c>
      <c r="AQ378" s="50">
        <f t="shared" si="112"/>
        <v>0</v>
      </c>
      <c r="AS378">
        <v>8</v>
      </c>
      <c r="AT378">
        <f>SUMIF('PHAN LOAI'!$Q$5:$Q$410,K378,'PHAN LOAI'!$D$5:$D$410)</f>
        <v>0</v>
      </c>
      <c r="AU378">
        <f>SUMIF('SAN LUONG'!$AL$4:$AL$311,K378,'SAN LUONG'!$AJ$4:$AJ$311)</f>
        <v>0</v>
      </c>
      <c r="AV378">
        <f t="shared" si="109"/>
        <v>0</v>
      </c>
      <c r="AW378">
        <f>IF(COUNTIF('PHAN LOAI'!C:C, E378) &gt; 0, 1, 0)</f>
        <v>1</v>
      </c>
      <c r="AX378">
        <f>IF(COUNTIF('SAN LUONG'!D:D, E378) &gt; 0, 1, 0)</f>
        <v>1</v>
      </c>
    </row>
    <row r="379" spans="2:50" ht="15.75" x14ac:dyDescent="0.25">
      <c r="B379" s="5">
        <v>21</v>
      </c>
      <c r="C379" s="33" t="s">
        <v>494</v>
      </c>
      <c r="D379" s="33" t="s">
        <v>494</v>
      </c>
      <c r="E379" s="73">
        <v>32010838</v>
      </c>
      <c r="F379" s="27">
        <v>3.5</v>
      </c>
      <c r="G379" s="34">
        <v>50</v>
      </c>
      <c r="H379" s="24" t="s">
        <v>187</v>
      </c>
      <c r="I379" s="9" t="s">
        <v>486</v>
      </c>
      <c r="J379" s="15" t="str">
        <f t="shared" si="110"/>
        <v>552SFS3850</v>
      </c>
      <c r="K379" s="15" t="str">
        <f t="shared" si="111"/>
        <v>552SFS3832010838</v>
      </c>
      <c r="L379" s="205">
        <f>SUMIF('1'!$A$3:$A$500,'TOTAL FEED'!$J379,'1'!$P$3:$P$1000)</f>
        <v>0</v>
      </c>
      <c r="M379" s="205">
        <f>SUMIF('2'!$A$3:$A$500,'TOTAL FEED'!$J379,'2'!$P$3:$P$1000)</f>
        <v>0</v>
      </c>
      <c r="N379" s="258">
        <f>SUMIF('3'!$A$3:$A$500,'TOTAL FEED'!$J379,'3'!$P$3:$P$1000)</f>
        <v>0</v>
      </c>
      <c r="O379" s="205">
        <f>SUMIF('4'!$A$3:$A$500,'TOTAL FEED'!$J379,'4'!$P$3:$P$1000)</f>
        <v>0</v>
      </c>
      <c r="P379" s="205">
        <f>SUMIF('5'!$A$3:$A$500,'TOTAL FEED'!$J379,'5'!$P$3:$P$1000)</f>
        <v>0</v>
      </c>
      <c r="Q379" s="205">
        <f>SUMIF('6'!$A$3:$A$500,'TOTAL FEED'!$J379,'6'!$P$3:$P$1000)</f>
        <v>0</v>
      </c>
      <c r="R379" s="205">
        <f>SUMIF('7'!$A$3:$A$500,'TOTAL FEED'!$J379,'7'!$P$3:$P$1000)</f>
        <v>0</v>
      </c>
      <c r="S379" s="205">
        <f>SUMIF('8'!$A$3:$A$500,'TOTAL FEED'!$J379,'8'!$P$3:$P$1000)</f>
        <v>0</v>
      </c>
      <c r="T379" s="205">
        <f>SUMIF('9'!$A$3:$A$500,'TOTAL FEED'!$J379,'9'!$P$3:$P$1000)</f>
        <v>0</v>
      </c>
      <c r="U379" s="205">
        <f>SUMIF('10'!$A$3:$A$500,'TOTAL FEED'!$J379,'10'!$P$3:$P$1000)</f>
        <v>0</v>
      </c>
      <c r="V379" s="205">
        <f>SUMIF('11'!$A$3:$A$500,'TOTAL FEED'!$J379,'11'!$P$3:$P$1000)</f>
        <v>0</v>
      </c>
      <c r="W379" s="205">
        <f>SUMIF('12'!$A$3:$A$500,'TOTAL FEED'!$J379,'12'!$P$3:$P$1000)</f>
        <v>0</v>
      </c>
      <c r="X379" s="205">
        <f>SUMIF('13'!$A$3:$A$500,'TOTAL FEED'!$J379,'13'!$P$3:$P$1000)</f>
        <v>0</v>
      </c>
      <c r="Y379" s="272">
        <f>SUMIF('14'!$A$3:$A$500,'TOTAL FEED'!$J379,'14'!$P$3:$P$1000)</f>
        <v>0</v>
      </c>
      <c r="Z379" s="205">
        <f>SUMIF('15'!$A$3:$A$500,'TOTAL FEED'!$J379,'15'!$P$3:$P$1000)</f>
        <v>0</v>
      </c>
      <c r="AA379" s="205">
        <f>SUMIF('16'!$A$3:$A$500,'TOTAL FEED'!$J379,'16'!$P$3:$P$1000)</f>
        <v>0</v>
      </c>
      <c r="AB379" s="205">
        <f>SUMIF('17'!$A$3:$A$500,'TOTAL FEED'!$J379,'17'!$P$3:$P$1000)</f>
        <v>0</v>
      </c>
      <c r="AC379" s="205">
        <f>SUMIF('18'!$A$3:$A$500,'TOTAL FEED'!$J379,'18'!$P$3:$P$1000)</f>
        <v>0</v>
      </c>
      <c r="AD379" s="205">
        <f>SUMIF('19'!$A$3:$A$500,'TOTAL FEED'!$J379,'19'!$P$3:$P$1000)</f>
        <v>0</v>
      </c>
      <c r="AE379" s="205">
        <f>SUMIF('20'!$A$3:$A$500,'TOTAL FEED'!$J379,'20'!$P$3:$P$1000)</f>
        <v>0</v>
      </c>
      <c r="AF379" s="205">
        <f>SUMIF('21'!$A$3:$A$500,'TOTAL FEED'!$J379,'21'!$P$3:$P$1000)</f>
        <v>0</v>
      </c>
      <c r="AG379" s="205">
        <f>SUMIF('22'!$A$3:$A$500,'TOTAL FEED'!$J379,'22'!$P$3:$P$1000)</f>
        <v>0</v>
      </c>
      <c r="AH379" s="205">
        <f>SUMIF('23'!$A$3:$A$500,'TOTAL FEED'!$J379,'23'!$P$3:$P$1000)</f>
        <v>0</v>
      </c>
      <c r="AI379" s="205">
        <f>SUMIF('24'!$A$3:$A$500,'TOTAL FEED'!$J379,'24'!$P$3:$P$1000)</f>
        <v>0</v>
      </c>
      <c r="AJ379" s="205">
        <f>SUMIF('25'!$A$3:$A$500,'TOTAL FEED'!$J379,'25'!$P$3:$P$1000)</f>
        <v>0</v>
      </c>
      <c r="AK379" s="205">
        <f>SUMIF('26'!$A$3:$A$500,'TOTAL FEED'!$J379,'26'!$P$3:$P$1000)</f>
        <v>0</v>
      </c>
      <c r="AL379" s="205">
        <f>SUMIF('27'!$A$3:$A$500,'TOTAL FEED'!$J379,'27'!$P$3:$P$1000)</f>
        <v>0</v>
      </c>
      <c r="AM379" s="205">
        <f>SUMIF('28'!$A$3:$A$500,'TOTAL FEED'!$J379,'28'!$P$3:$P$1000)</f>
        <v>0</v>
      </c>
      <c r="AN379" s="205">
        <f>SUMIF('29'!$A$3:$A$500,'TOTAL FEED'!$J379,'29'!$P$3:$P$1000)</f>
        <v>0</v>
      </c>
      <c r="AO379" s="205">
        <f>SUMIF('30'!$A$3:$A$500,'TOTAL FEED'!$J379,'30'!$P$3:$P$1000)</f>
        <v>0</v>
      </c>
      <c r="AP379" s="205">
        <f>SUMIF('31'!$A$3:$A$500,'TOTAL FEED'!$J379,'31'!$P$3:$P$1000)</f>
        <v>0</v>
      </c>
      <c r="AQ379" s="50">
        <f t="shared" si="112"/>
        <v>0</v>
      </c>
      <c r="AS379">
        <v>8</v>
      </c>
      <c r="AT379">
        <f>SUMIF('PHAN LOAI'!$Q$5:$Q$410,K379,'PHAN LOAI'!$D$5:$D$410)</f>
        <v>0</v>
      </c>
      <c r="AU379">
        <f>SUMIF('SAN LUONG'!$AL$4:$AL$311,K379,'SAN LUONG'!$AJ$4:$AJ$311)</f>
        <v>0</v>
      </c>
      <c r="AV379">
        <f t="shared" si="109"/>
        <v>0</v>
      </c>
      <c r="AW379">
        <f>IF(COUNTIF('PHAN LOAI'!C:C, E379) &gt; 0, 1, 0)</f>
        <v>1</v>
      </c>
      <c r="AX379">
        <f>IF(COUNTIF('SAN LUONG'!D:D, E379) &gt; 0, 1, 0)</f>
        <v>0</v>
      </c>
    </row>
    <row r="380" spans="2:50" ht="15.75" x14ac:dyDescent="0.25">
      <c r="B380" s="5">
        <v>22</v>
      </c>
      <c r="C380" s="33" t="s">
        <v>495</v>
      </c>
      <c r="D380" s="33" t="s">
        <v>495</v>
      </c>
      <c r="E380" s="73">
        <v>32010839</v>
      </c>
      <c r="F380" s="27">
        <v>3.5</v>
      </c>
      <c r="G380" s="34">
        <v>50</v>
      </c>
      <c r="H380" s="24" t="s">
        <v>187</v>
      </c>
      <c r="I380" s="9" t="s">
        <v>488</v>
      </c>
      <c r="J380" s="15" t="str">
        <f t="shared" si="110"/>
        <v>552SFS3950</v>
      </c>
      <c r="K380" s="15" t="str">
        <f t="shared" si="111"/>
        <v>552SFS3932010839</v>
      </c>
      <c r="L380" s="205">
        <f>SUMIF('1'!$A$3:$A$500,'TOTAL FEED'!$J380,'1'!$P$3:$P$1000)</f>
        <v>0</v>
      </c>
      <c r="M380" s="205">
        <f>SUMIF('2'!$A$3:$A$500,'TOTAL FEED'!$J380,'2'!$P$3:$P$1000)</f>
        <v>0</v>
      </c>
      <c r="N380" s="258">
        <f>SUMIF('3'!$A$3:$A$500,'TOTAL FEED'!$J380,'3'!$P$3:$P$1000)</f>
        <v>0</v>
      </c>
      <c r="O380" s="205">
        <f>SUMIF('4'!$A$3:$A$500,'TOTAL FEED'!$J380,'4'!$P$3:$P$1000)</f>
        <v>0</v>
      </c>
      <c r="P380" s="205">
        <f>SUMIF('5'!$A$3:$A$500,'TOTAL FEED'!$J380,'5'!$P$3:$P$1000)</f>
        <v>0</v>
      </c>
      <c r="Q380" s="205">
        <f>SUMIF('6'!$A$3:$A$500,'TOTAL FEED'!$J380,'6'!$P$3:$P$1000)</f>
        <v>0</v>
      </c>
      <c r="R380" s="205">
        <f>SUMIF('7'!$A$3:$A$500,'TOTAL FEED'!$J380,'7'!$P$3:$P$1000)</f>
        <v>0</v>
      </c>
      <c r="S380" s="205">
        <f>SUMIF('8'!$A$3:$A$500,'TOTAL FEED'!$J380,'8'!$P$3:$P$1000)</f>
        <v>0</v>
      </c>
      <c r="T380" s="205">
        <f>SUMIF('9'!$A$3:$A$500,'TOTAL FEED'!$J380,'9'!$P$3:$P$1000)</f>
        <v>0</v>
      </c>
      <c r="U380" s="205">
        <f>SUMIF('10'!$A$3:$A$500,'TOTAL FEED'!$J380,'10'!$P$3:$P$1000)</f>
        <v>0</v>
      </c>
      <c r="V380" s="205">
        <f>SUMIF('11'!$A$3:$A$500,'TOTAL FEED'!$J380,'11'!$P$3:$P$1000)</f>
        <v>0</v>
      </c>
      <c r="W380" s="205">
        <f>SUMIF('12'!$A$3:$A$500,'TOTAL FEED'!$J380,'12'!$P$3:$P$1000)</f>
        <v>0</v>
      </c>
      <c r="X380" s="205">
        <f>SUMIF('13'!$A$3:$A$500,'TOTAL FEED'!$J380,'13'!$P$3:$P$1000)</f>
        <v>0</v>
      </c>
      <c r="Y380" s="272">
        <f>SUMIF('14'!$A$3:$A$500,'TOTAL FEED'!$J380,'14'!$P$3:$P$1000)</f>
        <v>0</v>
      </c>
      <c r="Z380" s="205">
        <f>SUMIF('15'!$A$3:$A$500,'TOTAL FEED'!$J380,'15'!$P$3:$P$1000)</f>
        <v>0</v>
      </c>
      <c r="AA380" s="205">
        <f>SUMIF('16'!$A$3:$A$500,'TOTAL FEED'!$J380,'16'!$P$3:$P$1000)</f>
        <v>0</v>
      </c>
      <c r="AB380" s="205">
        <f>SUMIF('17'!$A$3:$A$500,'TOTAL FEED'!$J380,'17'!$P$3:$P$1000)</f>
        <v>0</v>
      </c>
      <c r="AC380" s="205">
        <f>SUMIF('18'!$A$3:$A$500,'TOTAL FEED'!$J380,'18'!$P$3:$P$1000)</f>
        <v>0</v>
      </c>
      <c r="AD380" s="205">
        <f>SUMIF('19'!$A$3:$A$500,'TOTAL FEED'!$J380,'19'!$P$3:$P$1000)</f>
        <v>0</v>
      </c>
      <c r="AE380" s="205">
        <f>SUMIF('20'!$A$3:$A$500,'TOTAL FEED'!$J380,'20'!$P$3:$P$1000)</f>
        <v>0</v>
      </c>
      <c r="AF380" s="205">
        <f>SUMIF('21'!$A$3:$A$500,'TOTAL FEED'!$J380,'21'!$P$3:$P$1000)</f>
        <v>0</v>
      </c>
      <c r="AG380" s="205">
        <f>SUMIF('22'!$A$3:$A$500,'TOTAL FEED'!$J380,'22'!$P$3:$P$1000)</f>
        <v>0</v>
      </c>
      <c r="AH380" s="205">
        <f>SUMIF('23'!$A$3:$A$500,'TOTAL FEED'!$J380,'23'!$P$3:$P$1000)</f>
        <v>0</v>
      </c>
      <c r="AI380" s="205">
        <f>SUMIF('24'!$A$3:$A$500,'TOTAL FEED'!$J380,'24'!$P$3:$P$1000)</f>
        <v>0</v>
      </c>
      <c r="AJ380" s="205">
        <f>SUMIF('25'!$A$3:$A$500,'TOTAL FEED'!$J380,'25'!$P$3:$P$1000)</f>
        <v>0</v>
      </c>
      <c r="AK380" s="205">
        <f>SUMIF('26'!$A$3:$A$500,'TOTAL FEED'!$J380,'26'!$P$3:$P$1000)</f>
        <v>0</v>
      </c>
      <c r="AL380" s="205">
        <f>SUMIF('27'!$A$3:$A$500,'TOTAL FEED'!$J380,'27'!$P$3:$P$1000)</f>
        <v>0</v>
      </c>
      <c r="AM380" s="205">
        <f>SUMIF('28'!$A$3:$A$500,'TOTAL FEED'!$J380,'28'!$P$3:$P$1000)</f>
        <v>0</v>
      </c>
      <c r="AN380" s="205">
        <f>SUMIF('29'!$A$3:$A$500,'TOTAL FEED'!$J380,'29'!$P$3:$P$1000)</f>
        <v>0</v>
      </c>
      <c r="AO380" s="205">
        <f>SUMIF('30'!$A$3:$A$500,'TOTAL FEED'!$J380,'30'!$P$3:$P$1000)</f>
        <v>0</v>
      </c>
      <c r="AP380" s="205">
        <f>SUMIF('31'!$A$3:$A$500,'TOTAL FEED'!$J380,'31'!$P$3:$P$1000)</f>
        <v>0</v>
      </c>
      <c r="AQ380" s="50">
        <f t="shared" si="112"/>
        <v>0</v>
      </c>
      <c r="AS380">
        <v>8</v>
      </c>
      <c r="AT380">
        <f>SUMIF('PHAN LOAI'!$Q$5:$Q$410,K380,'PHAN LOAI'!$D$5:$D$410)</f>
        <v>0</v>
      </c>
      <c r="AU380">
        <f>SUMIF('SAN LUONG'!$AL$4:$AL$311,K380,'SAN LUONG'!$AJ$4:$AJ$311)</f>
        <v>0</v>
      </c>
      <c r="AV380">
        <f t="shared" si="109"/>
        <v>0</v>
      </c>
      <c r="AW380">
        <f>IF(COUNTIF('PHAN LOAI'!C:C, E380) &gt; 0, 1, 0)</f>
        <v>0</v>
      </c>
      <c r="AX380">
        <f>IF(COUNTIF('SAN LUONG'!D:D, E380) &gt; 0, 1, 0)</f>
        <v>1</v>
      </c>
    </row>
    <row r="381" spans="2:50" ht="15.75" x14ac:dyDescent="0.25">
      <c r="B381" s="5"/>
      <c r="C381" s="33" t="s">
        <v>496</v>
      </c>
      <c r="D381" s="33" t="s">
        <v>496</v>
      </c>
      <c r="E381" s="73">
        <v>32010890</v>
      </c>
      <c r="F381" s="27">
        <v>3.5</v>
      </c>
      <c r="G381" s="34">
        <v>50</v>
      </c>
      <c r="H381" s="24" t="s">
        <v>187</v>
      </c>
      <c r="I381" s="9" t="s">
        <v>302</v>
      </c>
      <c r="J381" s="15" t="str">
        <f t="shared" si="110"/>
        <v>552SFS9050</v>
      </c>
      <c r="K381" s="15" t="str">
        <f t="shared" si="111"/>
        <v>552SFS9032010890</v>
      </c>
      <c r="L381" s="205">
        <f>SUMIF('1'!$A$3:$A$500,'TOTAL FEED'!$J381,'1'!$P$3:$P$1000)</f>
        <v>0</v>
      </c>
      <c r="M381" s="205">
        <f>SUMIF('2'!$A$3:$A$500,'TOTAL FEED'!$J381,'2'!$P$3:$P$1000)</f>
        <v>323500</v>
      </c>
      <c r="N381" s="258">
        <f>SUMIF('3'!$A$3:$A$500,'TOTAL FEED'!$J381,'3'!$P$3:$P$1000)</f>
        <v>26350</v>
      </c>
      <c r="O381" s="205">
        <f>SUMIF('4'!$A$3:$A$500,'TOTAL FEED'!$J381,'4'!$P$3:$P$1000)</f>
        <v>0</v>
      </c>
      <c r="P381" s="205">
        <f>SUMIF('5'!$A$3:$A$500,'TOTAL FEED'!$J381,'5'!$P$3:$P$1000)</f>
        <v>0</v>
      </c>
      <c r="Q381" s="205">
        <f>SUMIF('6'!$A$3:$A$500,'TOTAL FEED'!$J381,'6'!$P$3:$P$1000)</f>
        <v>0</v>
      </c>
      <c r="R381" s="205">
        <f>SUMIF('7'!$A$3:$A$500,'TOTAL FEED'!$J381,'7'!$P$3:$P$1000)</f>
        <v>0</v>
      </c>
      <c r="S381" s="205">
        <f>SUMIF('8'!$A$3:$A$500,'TOTAL FEED'!$J381,'8'!$P$3:$P$1000)</f>
        <v>0</v>
      </c>
      <c r="T381" s="205">
        <f>SUMIF('9'!$A$3:$A$500,'TOTAL FEED'!$J381,'9'!$P$3:$P$1000)</f>
        <v>0</v>
      </c>
      <c r="U381" s="258">
        <f>SUMIF('10'!$A$3:$A$500,'TOTAL FEED'!$J381,'10'!$P$3:$P$1000)</f>
        <v>220650</v>
      </c>
      <c r="V381" s="205">
        <f>SUMIF('11'!$A$3:$A$500,'TOTAL FEED'!$J381,'11'!$P$3:$P$1000)</f>
        <v>630700</v>
      </c>
      <c r="W381" s="205">
        <f>SUMIF('12'!$A$3:$A$500,'TOTAL FEED'!$J381,'12'!$P$3:$P$1000)</f>
        <v>93150</v>
      </c>
      <c r="X381" s="205">
        <f>SUMIF('13'!$A$3:$A$500,'TOTAL FEED'!$J381,'13'!$P$3:$P$1000)</f>
        <v>483450</v>
      </c>
      <c r="Y381" s="272">
        <f>SUMIF('14'!$A$3:$A$500,'TOTAL FEED'!$J381,'14'!$P$3:$P$1000)</f>
        <v>222950</v>
      </c>
      <c r="Z381" s="205">
        <f>SUMIF('15'!$A$3:$A$500,'TOTAL FEED'!$J381,'15'!$P$3:$P$1000)</f>
        <v>346650</v>
      </c>
      <c r="AA381" s="205">
        <f>SUMIF('16'!$A$3:$A$500,'TOTAL FEED'!$J381,'16'!$P$3:$P$1000)</f>
        <v>221050</v>
      </c>
      <c r="AB381" s="258">
        <f>SUMIF('17'!$A$3:$A$500,'TOTAL FEED'!$J381,'17'!$P$3:$P$1000)</f>
        <v>0</v>
      </c>
      <c r="AC381" s="205">
        <f>SUMIF('18'!$A$3:$A$500,'TOTAL FEED'!$J381,'18'!$P$3:$P$1000)</f>
        <v>0</v>
      </c>
      <c r="AD381" s="205">
        <f>SUMIF('19'!$A$3:$A$500,'TOTAL FEED'!$J381,'19'!$P$3:$P$1000)</f>
        <v>0</v>
      </c>
      <c r="AE381" s="205">
        <f>SUMIF('20'!$A$3:$A$500,'TOTAL FEED'!$J381,'20'!$P$3:$P$1000)</f>
        <v>0</v>
      </c>
      <c r="AF381" s="205">
        <f>SUMIF('21'!$A$3:$A$500,'TOTAL FEED'!$J381,'21'!$P$3:$P$1000)</f>
        <v>0</v>
      </c>
      <c r="AG381" s="205">
        <f>SUMIF('22'!$A$3:$A$500,'TOTAL FEED'!$J381,'22'!$P$3:$P$1000)</f>
        <v>0</v>
      </c>
      <c r="AH381" s="205">
        <f>SUMIF('23'!$A$3:$A$500,'TOTAL FEED'!$J381,'23'!$P$3:$P$1000)</f>
        <v>0</v>
      </c>
      <c r="AI381" s="205">
        <f>SUMIF('24'!$A$3:$A$500,'TOTAL FEED'!$J381,'24'!$P$3:$P$1000)</f>
        <v>0</v>
      </c>
      <c r="AJ381" s="205">
        <f>SUMIF('25'!$A$3:$A$500,'TOTAL FEED'!$J381,'25'!$P$3:$P$1000)</f>
        <v>0</v>
      </c>
      <c r="AK381" s="205">
        <f>SUMIF('26'!$A$3:$A$500,'TOTAL FEED'!$J381,'26'!$P$3:$P$1000)</f>
        <v>0</v>
      </c>
      <c r="AL381" s="205">
        <f>SUMIF('27'!$A$3:$A$500,'TOTAL FEED'!$J381,'27'!$P$3:$P$1000)</f>
        <v>0</v>
      </c>
      <c r="AM381" s="205">
        <f>SUMIF('28'!$A$3:$A$500,'TOTAL FEED'!$J381,'28'!$P$3:$P$1000)</f>
        <v>0</v>
      </c>
      <c r="AN381" s="205">
        <f>SUMIF('29'!$A$3:$A$500,'TOTAL FEED'!$J381,'29'!$P$3:$P$1000)</f>
        <v>0</v>
      </c>
      <c r="AO381" s="205">
        <f>SUMIF('30'!$A$3:$A$500,'TOTAL FEED'!$J381,'30'!$P$3:$P$1000)</f>
        <v>0</v>
      </c>
      <c r="AP381" s="205">
        <f>SUMIF('31'!$A$3:$A$500,'TOTAL FEED'!$J381,'31'!$P$3:$P$1000)</f>
        <v>0</v>
      </c>
      <c r="AQ381" s="50">
        <f t="shared" si="112"/>
        <v>2568450</v>
      </c>
      <c r="AR381">
        <v>1</v>
      </c>
      <c r="AS381">
        <v>8</v>
      </c>
      <c r="AT381">
        <f>SUMIF('PHAN LOAI'!$Q$5:$Q$410,K381,'PHAN LOAI'!$D$5:$D$410)</f>
        <v>2568450</v>
      </c>
      <c r="AU381">
        <f>SUMIF('SAN LUONG'!$AL$4:$AL$311,K381,'SAN LUONG'!$AJ$4:$AJ$311)</f>
        <v>2568450</v>
      </c>
      <c r="AV381">
        <f t="shared" si="109"/>
        <v>5136900</v>
      </c>
      <c r="AW381">
        <f>IF(COUNTIF('PHAN LOAI'!C:C, E381) &gt; 0, 1, 0)</f>
        <v>1</v>
      </c>
      <c r="AX381">
        <f>IF(COUNTIF('SAN LUONG'!D:D, E381) &gt; 0, 1, 0)</f>
        <v>1</v>
      </c>
    </row>
    <row r="382" spans="2:50" ht="15.75" x14ac:dyDescent="0.25">
      <c r="B382" s="5">
        <v>23</v>
      </c>
      <c r="C382" s="33" t="s">
        <v>192</v>
      </c>
      <c r="D382" s="33" t="s">
        <v>192</v>
      </c>
      <c r="E382" s="73">
        <v>332451</v>
      </c>
      <c r="F382" s="27">
        <v>3.5</v>
      </c>
      <c r="G382" s="34">
        <v>50</v>
      </c>
      <c r="H382" s="24" t="s">
        <v>192</v>
      </c>
      <c r="I382" s="9"/>
      <c r="J382" s="15" t="str">
        <f t="shared" si="110"/>
        <v>553BF50</v>
      </c>
      <c r="K382" s="15" t="str">
        <f t="shared" si="111"/>
        <v>553BF332451</v>
      </c>
      <c r="L382" s="205">
        <f>SUMIF('1'!$A$3:$A$500,'TOTAL FEED'!$J382,'1'!$P$3:$P$1000)</f>
        <v>0</v>
      </c>
      <c r="M382" s="205">
        <f>SUMIF('2'!$A$3:$A$500,'TOTAL FEED'!$J382,'2'!$P$3:$P$1000)</f>
        <v>0</v>
      </c>
      <c r="N382" s="258">
        <f>SUMIF('3'!$A$3:$A$500,'TOTAL FEED'!$J382,'3'!$P$3:$P$1000)</f>
        <v>0</v>
      </c>
      <c r="O382" s="205">
        <f>SUMIF('4'!$A$3:$A$500,'TOTAL FEED'!$J382,'4'!$P$3:$P$1000)</f>
        <v>0</v>
      </c>
      <c r="P382" s="205">
        <f>SUMIF('5'!$A$3:$A$500,'TOTAL FEED'!$J382,'5'!$P$3:$P$1000)</f>
        <v>0</v>
      </c>
      <c r="Q382" s="205">
        <f>SUMIF('6'!$A$3:$A$500,'TOTAL FEED'!$J382,'6'!$P$3:$P$1000)</f>
        <v>0</v>
      </c>
      <c r="R382" s="205">
        <f>SUMIF('7'!$A$3:$A$500,'TOTAL FEED'!$J382,'7'!$P$3:$P$1000)</f>
        <v>0</v>
      </c>
      <c r="S382" s="205">
        <f>SUMIF('8'!$A$3:$A$500,'TOTAL FEED'!$J382,'8'!$P$3:$P$1000)</f>
        <v>0</v>
      </c>
      <c r="T382" s="205">
        <f>SUMIF('9'!$A$3:$A$500,'TOTAL FEED'!$J382,'9'!$P$3:$P$1000)</f>
        <v>0</v>
      </c>
      <c r="U382" s="205">
        <f>SUMIF('10'!$A$3:$A$500,'TOTAL FEED'!$J382,'10'!$P$3:$P$1000)</f>
        <v>0</v>
      </c>
      <c r="V382" s="205">
        <f>SUMIF('11'!$A$3:$A$500,'TOTAL FEED'!$J382,'11'!$P$3:$P$1000)</f>
        <v>0</v>
      </c>
      <c r="W382" s="205">
        <f>SUMIF('12'!$A$3:$A$500,'TOTAL FEED'!$J382,'12'!$P$3:$P$1000)</f>
        <v>0</v>
      </c>
      <c r="X382" s="205">
        <f>SUMIF('13'!$A$3:$A$500,'TOTAL FEED'!$J382,'13'!$P$3:$P$1000)</f>
        <v>0</v>
      </c>
      <c r="Y382" s="272">
        <f>SUMIF('14'!$A$3:$A$500,'TOTAL FEED'!$J382,'14'!$P$3:$P$1000)</f>
        <v>0</v>
      </c>
      <c r="Z382" s="205">
        <f>SUMIF('15'!$A$3:$A$500,'TOTAL FEED'!$J382,'15'!$P$3:$P$1000)</f>
        <v>0</v>
      </c>
      <c r="AA382" s="205">
        <f>SUMIF('16'!$A$3:$A$500,'TOTAL FEED'!$J382,'16'!$P$3:$P$1000)</f>
        <v>0</v>
      </c>
      <c r="AB382" s="205">
        <f>SUMIF('17'!$A$3:$A$500,'TOTAL FEED'!$J382,'17'!$P$3:$P$1000)</f>
        <v>0</v>
      </c>
      <c r="AC382" s="205">
        <f>SUMIF('18'!$A$3:$A$500,'TOTAL FEED'!$J382,'18'!$P$3:$P$1000)</f>
        <v>0</v>
      </c>
      <c r="AD382" s="205">
        <f>SUMIF('19'!$A$3:$A$500,'TOTAL FEED'!$J382,'19'!$P$3:$P$1000)</f>
        <v>0</v>
      </c>
      <c r="AE382" s="205">
        <f>SUMIF('20'!$A$3:$A$500,'TOTAL FEED'!$J382,'20'!$P$3:$P$1000)</f>
        <v>0</v>
      </c>
      <c r="AF382" s="205">
        <f>SUMIF('21'!$A$3:$A$500,'TOTAL FEED'!$J382,'21'!$P$3:$P$1000)</f>
        <v>0</v>
      </c>
      <c r="AG382" s="205">
        <f>SUMIF('22'!$A$3:$A$500,'TOTAL FEED'!$J382,'22'!$P$3:$P$1000)</f>
        <v>0</v>
      </c>
      <c r="AH382" s="205">
        <f>SUMIF('23'!$A$3:$A$500,'TOTAL FEED'!$J382,'23'!$P$3:$P$1000)</f>
        <v>0</v>
      </c>
      <c r="AI382" s="205">
        <f>SUMIF('24'!$A$3:$A$500,'TOTAL FEED'!$J382,'24'!$P$3:$P$1000)</f>
        <v>0</v>
      </c>
      <c r="AJ382" s="205">
        <f>SUMIF('25'!$A$3:$A$500,'TOTAL FEED'!$J382,'25'!$P$3:$P$1000)</f>
        <v>0</v>
      </c>
      <c r="AK382" s="205">
        <f>SUMIF('26'!$A$3:$A$500,'TOTAL FEED'!$J382,'26'!$P$3:$P$1000)</f>
        <v>0</v>
      </c>
      <c r="AL382" s="205">
        <f>SUMIF('27'!$A$3:$A$500,'TOTAL FEED'!$J382,'27'!$P$3:$P$1000)</f>
        <v>0</v>
      </c>
      <c r="AM382" s="205">
        <f>SUMIF('28'!$A$3:$A$500,'TOTAL FEED'!$J382,'28'!$P$3:$P$1000)</f>
        <v>0</v>
      </c>
      <c r="AN382" s="205">
        <f>SUMIF('29'!$A$3:$A$500,'TOTAL FEED'!$J382,'29'!$P$3:$P$1000)</f>
        <v>0</v>
      </c>
      <c r="AO382" s="205">
        <f>SUMIF('30'!$A$3:$A$500,'TOTAL FEED'!$J382,'30'!$P$3:$P$1000)</f>
        <v>0</v>
      </c>
      <c r="AP382" s="205">
        <f>SUMIF('31'!$A$3:$A$500,'TOTAL FEED'!$J382,'31'!$P$3:$P$1000)</f>
        <v>0</v>
      </c>
      <c r="AQ382" s="50">
        <f t="shared" si="112"/>
        <v>0</v>
      </c>
      <c r="AS382">
        <v>8</v>
      </c>
      <c r="AT382">
        <f>SUMIF('PHAN LOAI'!$Q$5:$Q$410,K382,'PHAN LOAI'!$D$5:$D$410)</f>
        <v>0</v>
      </c>
      <c r="AU382">
        <f>SUMIF('SAN LUONG'!$AL$4:$AL$311,K382,'SAN LUONG'!$AJ$4:$AJ$311)</f>
        <v>0</v>
      </c>
      <c r="AV382">
        <f t="shared" si="109"/>
        <v>0</v>
      </c>
      <c r="AW382">
        <f>IF(COUNTIF('PHAN LOAI'!C:C, E382) &gt; 0, 1, 0)</f>
        <v>1</v>
      </c>
      <c r="AX382">
        <f>IF(COUNTIF('SAN LUONG'!D:D, E382) &gt; 0, 1, 0)</f>
        <v>1</v>
      </c>
    </row>
    <row r="383" spans="2:50" ht="15.75" x14ac:dyDescent="0.25">
      <c r="B383" s="5">
        <v>24</v>
      </c>
      <c r="C383" s="33" t="s">
        <v>497</v>
      </c>
      <c r="D383" s="33" t="s">
        <v>497</v>
      </c>
      <c r="E383" s="73">
        <v>33245831</v>
      </c>
      <c r="F383" s="27">
        <v>3.5</v>
      </c>
      <c r="G383" s="34">
        <v>50</v>
      </c>
      <c r="H383" s="24" t="s">
        <v>192</v>
      </c>
      <c r="I383" s="9" t="s">
        <v>481</v>
      </c>
      <c r="J383" s="15" t="str">
        <f t="shared" si="110"/>
        <v>553BFS3150</v>
      </c>
      <c r="K383" s="15" t="str">
        <f t="shared" si="111"/>
        <v>553BFS3133245831</v>
      </c>
      <c r="L383" s="205">
        <f>SUMIF('1'!$A$3:$A$500,'TOTAL FEED'!$J383,'1'!$P$3:$P$1000)</f>
        <v>0</v>
      </c>
      <c r="M383" s="205">
        <f>SUMIF('2'!$A$3:$A$500,'TOTAL FEED'!$J383,'2'!$P$3:$P$1000)</f>
        <v>0</v>
      </c>
      <c r="N383" s="258">
        <f>SUMIF('3'!$A$3:$A$500,'TOTAL FEED'!$J383,'3'!$P$3:$P$1000)</f>
        <v>0</v>
      </c>
      <c r="O383" s="205">
        <f>SUMIF('4'!$A$3:$A$500,'TOTAL FEED'!$J383,'4'!$P$3:$P$1000)</f>
        <v>0</v>
      </c>
      <c r="P383" s="205">
        <f>SUMIF('5'!$A$3:$A$500,'TOTAL FEED'!$J383,'5'!$P$3:$P$1000)</f>
        <v>0</v>
      </c>
      <c r="Q383" s="205">
        <f>SUMIF('6'!$A$3:$A$500,'TOTAL FEED'!$J383,'6'!$P$3:$P$1000)</f>
        <v>0</v>
      </c>
      <c r="R383" s="205">
        <f>SUMIF('7'!$A$3:$A$500,'TOTAL FEED'!$J383,'7'!$P$3:$P$1000)</f>
        <v>0</v>
      </c>
      <c r="S383" s="205">
        <f>SUMIF('8'!$A$3:$A$500,'TOTAL FEED'!$J383,'8'!$P$3:$P$1000)</f>
        <v>0</v>
      </c>
      <c r="T383" s="205">
        <f>SUMIF('9'!$A$3:$A$500,'TOTAL FEED'!$J383,'9'!$P$3:$P$1000)</f>
        <v>0</v>
      </c>
      <c r="U383" s="205">
        <f>SUMIF('10'!$A$3:$A$500,'TOTAL FEED'!$J383,'10'!$P$3:$P$1000)</f>
        <v>0</v>
      </c>
      <c r="V383" s="205">
        <f>SUMIF('11'!$A$3:$A$500,'TOTAL FEED'!$J383,'11'!$P$3:$P$1000)</f>
        <v>0</v>
      </c>
      <c r="W383" s="205">
        <f>SUMIF('12'!$A$3:$A$500,'TOTAL FEED'!$J383,'12'!$P$3:$P$1000)</f>
        <v>0</v>
      </c>
      <c r="X383" s="205">
        <f>SUMIF('13'!$A$3:$A$500,'TOTAL FEED'!$J383,'13'!$P$3:$P$1000)</f>
        <v>0</v>
      </c>
      <c r="Y383" s="272">
        <f>SUMIF('14'!$A$3:$A$500,'TOTAL FEED'!$J383,'14'!$P$3:$P$1000)</f>
        <v>0</v>
      </c>
      <c r="Z383" s="205">
        <f>SUMIF('15'!$A$3:$A$500,'TOTAL FEED'!$J383,'15'!$P$3:$P$1000)</f>
        <v>0</v>
      </c>
      <c r="AA383" s="205">
        <f>SUMIF('16'!$A$3:$A$500,'TOTAL FEED'!$J383,'16'!$P$3:$P$1000)</f>
        <v>0</v>
      </c>
      <c r="AB383" s="205">
        <f>SUMIF('17'!$A$3:$A$500,'TOTAL FEED'!$J383,'17'!$P$3:$P$1000)</f>
        <v>0</v>
      </c>
      <c r="AC383" s="205">
        <f>SUMIF('18'!$A$3:$A$500,'TOTAL FEED'!$J383,'18'!$P$3:$P$1000)</f>
        <v>0</v>
      </c>
      <c r="AD383" s="205">
        <f>SUMIF('19'!$A$3:$A$500,'TOTAL FEED'!$J383,'19'!$P$3:$P$1000)</f>
        <v>0</v>
      </c>
      <c r="AE383" s="205">
        <f>SUMIF('20'!$A$3:$A$500,'TOTAL FEED'!$J383,'20'!$P$3:$P$1000)</f>
        <v>0</v>
      </c>
      <c r="AF383" s="205">
        <f>SUMIF('21'!$A$3:$A$500,'TOTAL FEED'!$J383,'21'!$P$3:$P$1000)</f>
        <v>0</v>
      </c>
      <c r="AG383" s="205">
        <f>SUMIF('22'!$A$3:$A$500,'TOTAL FEED'!$J383,'22'!$P$3:$P$1000)</f>
        <v>0</v>
      </c>
      <c r="AH383" s="205">
        <f>SUMIF('23'!$A$3:$A$500,'TOTAL FEED'!$J383,'23'!$P$3:$P$1000)</f>
        <v>0</v>
      </c>
      <c r="AI383" s="205">
        <f>SUMIF('24'!$A$3:$A$500,'TOTAL FEED'!$J383,'24'!$P$3:$P$1000)</f>
        <v>0</v>
      </c>
      <c r="AJ383" s="205">
        <f>SUMIF('25'!$A$3:$A$500,'TOTAL FEED'!$J383,'25'!$P$3:$P$1000)</f>
        <v>0</v>
      </c>
      <c r="AK383" s="205">
        <f>SUMIF('26'!$A$3:$A$500,'TOTAL FEED'!$J383,'26'!$P$3:$P$1000)</f>
        <v>0</v>
      </c>
      <c r="AL383" s="205">
        <f>SUMIF('27'!$A$3:$A$500,'TOTAL FEED'!$J383,'27'!$P$3:$P$1000)</f>
        <v>0</v>
      </c>
      <c r="AM383" s="205">
        <f>SUMIF('28'!$A$3:$A$500,'TOTAL FEED'!$J383,'28'!$P$3:$P$1000)</f>
        <v>0</v>
      </c>
      <c r="AN383" s="205">
        <f>SUMIF('29'!$A$3:$A$500,'TOTAL FEED'!$J383,'29'!$P$3:$P$1000)</f>
        <v>0</v>
      </c>
      <c r="AO383" s="205">
        <f>SUMIF('30'!$A$3:$A$500,'TOTAL FEED'!$J383,'30'!$P$3:$P$1000)</f>
        <v>0</v>
      </c>
      <c r="AP383" s="205">
        <f>SUMIF('31'!$A$3:$A$500,'TOTAL FEED'!$J383,'31'!$P$3:$P$1000)</f>
        <v>0</v>
      </c>
      <c r="AQ383" s="50">
        <f t="shared" si="112"/>
        <v>0</v>
      </c>
      <c r="AS383">
        <v>8</v>
      </c>
      <c r="AT383">
        <f>SUMIF('PHAN LOAI'!$Q$5:$Q$410,K383,'PHAN LOAI'!$D$5:$D$410)</f>
        <v>0</v>
      </c>
      <c r="AU383">
        <f>SUMIF('SAN LUONG'!$AL$4:$AL$311,K383,'SAN LUONG'!$AJ$4:$AJ$311)</f>
        <v>0</v>
      </c>
      <c r="AV383">
        <f t="shared" si="109"/>
        <v>0</v>
      </c>
      <c r="AW383">
        <f>IF(COUNTIF('PHAN LOAI'!C:C, E383) &gt; 0, 1, 0)</f>
        <v>1</v>
      </c>
      <c r="AX383">
        <f>IF(COUNTIF('SAN LUONG'!D:D, E383) &gt; 0, 1, 0)</f>
        <v>1</v>
      </c>
    </row>
    <row r="384" spans="2:50" ht="15.75" x14ac:dyDescent="0.25">
      <c r="B384" s="5">
        <v>25</v>
      </c>
      <c r="C384" s="33" t="s">
        <v>498</v>
      </c>
      <c r="D384" s="33" t="s">
        <v>498</v>
      </c>
      <c r="E384" s="73">
        <v>33245838</v>
      </c>
      <c r="F384" s="27">
        <v>3.5</v>
      </c>
      <c r="G384" s="34">
        <v>50</v>
      </c>
      <c r="H384" s="24" t="s">
        <v>192</v>
      </c>
      <c r="I384" s="9" t="s">
        <v>486</v>
      </c>
      <c r="J384" s="15" t="str">
        <f t="shared" si="110"/>
        <v>553BFS3850</v>
      </c>
      <c r="K384" s="15" t="str">
        <f t="shared" si="111"/>
        <v>553BFS3833245838</v>
      </c>
      <c r="L384" s="205">
        <f>SUMIF('1'!$A$3:$A$500,'TOTAL FEED'!$J384,'1'!$P$3:$P$1000)</f>
        <v>0</v>
      </c>
      <c r="M384" s="205">
        <f>SUMIF('2'!$A$3:$A$500,'TOTAL FEED'!$J384,'2'!$P$3:$P$1000)</f>
        <v>0</v>
      </c>
      <c r="N384" s="258">
        <f>SUMIF('3'!$A$3:$A$500,'TOTAL FEED'!$J384,'3'!$P$3:$P$1000)</f>
        <v>0</v>
      </c>
      <c r="O384" s="205">
        <f>SUMIF('4'!$A$3:$A$500,'TOTAL FEED'!$J384,'4'!$P$3:$P$1000)</f>
        <v>0</v>
      </c>
      <c r="P384" s="205">
        <f>SUMIF('5'!$A$3:$A$500,'TOTAL FEED'!$J384,'5'!$P$3:$P$1000)</f>
        <v>0</v>
      </c>
      <c r="Q384" s="205">
        <f>SUMIF('6'!$A$3:$A$500,'TOTAL FEED'!$J384,'6'!$P$3:$P$1000)</f>
        <v>0</v>
      </c>
      <c r="R384" s="205">
        <f>SUMIF('7'!$A$3:$A$500,'TOTAL FEED'!$J384,'7'!$P$3:$P$1000)</f>
        <v>0</v>
      </c>
      <c r="S384" s="205">
        <f>SUMIF('8'!$A$3:$A$500,'TOTAL FEED'!$J384,'8'!$P$3:$P$1000)</f>
        <v>0</v>
      </c>
      <c r="T384" s="205">
        <f>SUMIF('9'!$A$3:$A$500,'TOTAL FEED'!$J384,'9'!$P$3:$P$1000)</f>
        <v>0</v>
      </c>
      <c r="U384" s="205">
        <f>SUMIF('10'!$A$3:$A$500,'TOTAL FEED'!$J384,'10'!$P$3:$P$1000)</f>
        <v>0</v>
      </c>
      <c r="V384" s="205">
        <f>SUMIF('11'!$A$3:$A$500,'TOTAL FEED'!$J384,'11'!$P$3:$P$1000)</f>
        <v>0</v>
      </c>
      <c r="W384" s="205">
        <f>SUMIF('12'!$A$3:$A$500,'TOTAL FEED'!$J384,'12'!$P$3:$P$1000)</f>
        <v>0</v>
      </c>
      <c r="X384" s="205">
        <f>SUMIF('13'!$A$3:$A$500,'TOTAL FEED'!$J384,'13'!$P$3:$P$1000)</f>
        <v>0</v>
      </c>
      <c r="Y384" s="272">
        <f>SUMIF('14'!$A$3:$A$500,'TOTAL FEED'!$J384,'14'!$P$3:$P$1000)</f>
        <v>0</v>
      </c>
      <c r="Z384" s="205">
        <f>SUMIF('15'!$A$3:$A$500,'TOTAL FEED'!$J384,'15'!$P$3:$P$1000)</f>
        <v>0</v>
      </c>
      <c r="AA384" s="205">
        <f>SUMIF('16'!$A$3:$A$500,'TOTAL FEED'!$J384,'16'!$P$3:$P$1000)</f>
        <v>0</v>
      </c>
      <c r="AB384" s="205">
        <f>SUMIF('17'!$A$3:$A$500,'TOTAL FEED'!$J384,'17'!$P$3:$P$1000)</f>
        <v>0</v>
      </c>
      <c r="AC384" s="205">
        <f>SUMIF('18'!$A$3:$A$500,'TOTAL FEED'!$J384,'18'!$P$3:$P$1000)</f>
        <v>0</v>
      </c>
      <c r="AD384" s="205">
        <f>SUMIF('19'!$A$3:$A$500,'TOTAL FEED'!$J384,'19'!$P$3:$P$1000)</f>
        <v>0</v>
      </c>
      <c r="AE384" s="205">
        <f>SUMIF('20'!$A$3:$A$500,'TOTAL FEED'!$J384,'20'!$P$3:$P$1000)</f>
        <v>0</v>
      </c>
      <c r="AF384" s="205">
        <f>SUMIF('21'!$A$3:$A$500,'TOTAL FEED'!$J384,'21'!$P$3:$P$1000)</f>
        <v>0</v>
      </c>
      <c r="AG384" s="205">
        <f>SUMIF('22'!$A$3:$A$500,'TOTAL FEED'!$J384,'22'!$P$3:$P$1000)</f>
        <v>0</v>
      </c>
      <c r="AH384" s="205">
        <f>SUMIF('23'!$A$3:$A$500,'TOTAL FEED'!$J384,'23'!$P$3:$P$1000)</f>
        <v>0</v>
      </c>
      <c r="AI384" s="205">
        <f>SUMIF('24'!$A$3:$A$500,'TOTAL FEED'!$J384,'24'!$P$3:$P$1000)</f>
        <v>0</v>
      </c>
      <c r="AJ384" s="205">
        <f>SUMIF('25'!$A$3:$A$500,'TOTAL FEED'!$J384,'25'!$P$3:$P$1000)</f>
        <v>0</v>
      </c>
      <c r="AK384" s="205">
        <f>SUMIF('26'!$A$3:$A$500,'TOTAL FEED'!$J384,'26'!$P$3:$P$1000)</f>
        <v>0</v>
      </c>
      <c r="AL384" s="205">
        <f>SUMIF('27'!$A$3:$A$500,'TOTAL FEED'!$J384,'27'!$P$3:$P$1000)</f>
        <v>0</v>
      </c>
      <c r="AM384" s="205">
        <f>SUMIF('28'!$A$3:$A$500,'TOTAL FEED'!$J384,'28'!$P$3:$P$1000)</f>
        <v>0</v>
      </c>
      <c r="AN384" s="205">
        <f>SUMIF('29'!$A$3:$A$500,'TOTAL FEED'!$J384,'29'!$P$3:$P$1000)</f>
        <v>0</v>
      </c>
      <c r="AO384" s="205">
        <f>SUMIF('30'!$A$3:$A$500,'TOTAL FEED'!$J384,'30'!$P$3:$P$1000)</f>
        <v>0</v>
      </c>
      <c r="AP384" s="205">
        <f>SUMIF('31'!$A$3:$A$500,'TOTAL FEED'!$J384,'31'!$P$3:$P$1000)</f>
        <v>0</v>
      </c>
      <c r="AQ384" s="50">
        <f t="shared" si="112"/>
        <v>0</v>
      </c>
      <c r="AS384">
        <v>8</v>
      </c>
      <c r="AT384">
        <f>SUMIF('PHAN LOAI'!$Q$5:$Q$410,K384,'PHAN LOAI'!$D$5:$D$410)</f>
        <v>0</v>
      </c>
      <c r="AU384">
        <f>SUMIF('SAN LUONG'!$AL$4:$AL$311,K384,'SAN LUONG'!$AJ$4:$AJ$311)</f>
        <v>0</v>
      </c>
      <c r="AV384">
        <f t="shared" si="109"/>
        <v>0</v>
      </c>
      <c r="AW384">
        <f>IF(COUNTIF('PHAN LOAI'!C:C, E384) &gt; 0, 1, 0)</f>
        <v>1</v>
      </c>
      <c r="AX384">
        <f>IF(COUNTIF('SAN LUONG'!D:D, E384) &gt; 0, 1, 0)</f>
        <v>1</v>
      </c>
    </row>
    <row r="385" spans="2:50" ht="15.75" x14ac:dyDescent="0.25">
      <c r="B385" s="5">
        <v>26</v>
      </c>
      <c r="C385" s="72" t="s">
        <v>249</v>
      </c>
      <c r="D385" s="72" t="s">
        <v>249</v>
      </c>
      <c r="E385" s="73">
        <v>332501</v>
      </c>
      <c r="F385" s="27">
        <v>3.5</v>
      </c>
      <c r="G385" s="34">
        <v>50</v>
      </c>
      <c r="H385" s="24" t="s">
        <v>249</v>
      </c>
      <c r="I385" s="9"/>
      <c r="J385" s="15" t="str">
        <f t="shared" si="110"/>
        <v>553BSF50</v>
      </c>
      <c r="K385" s="15" t="str">
        <f t="shared" si="111"/>
        <v>553BSF332501</v>
      </c>
      <c r="L385" s="205">
        <f>SUMIF('1'!$A$3:$A$500,'TOTAL FEED'!$J385,'1'!$P$3:$P$1000)</f>
        <v>0</v>
      </c>
      <c r="M385" s="205">
        <f>SUMIF('2'!$A$3:$A$500,'TOTAL FEED'!$J385,'2'!$P$3:$P$1000)</f>
        <v>0</v>
      </c>
      <c r="N385" s="258">
        <f>SUMIF('3'!$A$3:$A$500,'TOTAL FEED'!$J385,'3'!$P$3:$P$1000)</f>
        <v>0</v>
      </c>
      <c r="O385" s="205">
        <f>SUMIF('4'!$A$3:$A$500,'TOTAL FEED'!$J385,'4'!$P$3:$P$1000)</f>
        <v>0</v>
      </c>
      <c r="P385" s="205">
        <f>SUMIF('5'!$A$3:$A$500,'TOTAL FEED'!$J385,'5'!$P$3:$P$1000)</f>
        <v>0</v>
      </c>
      <c r="Q385" s="205">
        <f>SUMIF('6'!$A$3:$A$500,'TOTAL FEED'!$J385,'6'!$P$3:$P$1000)</f>
        <v>0</v>
      </c>
      <c r="R385" s="205">
        <f>SUMIF('7'!$A$3:$A$500,'TOTAL FEED'!$J385,'7'!$P$3:$P$1000)</f>
        <v>0</v>
      </c>
      <c r="S385" s="205">
        <f>SUMIF('8'!$A$3:$A$500,'TOTAL FEED'!$J385,'8'!$P$3:$P$1000)</f>
        <v>0</v>
      </c>
      <c r="T385" s="205">
        <f>SUMIF('9'!$A$3:$A$500,'TOTAL FEED'!$J385,'9'!$P$3:$P$1000)</f>
        <v>0</v>
      </c>
      <c r="U385" s="205">
        <f>SUMIF('10'!$A$3:$A$500,'TOTAL FEED'!$J385,'10'!$P$3:$P$1000)</f>
        <v>0</v>
      </c>
      <c r="V385" s="205">
        <f>SUMIF('11'!$A$3:$A$500,'TOTAL FEED'!$J385,'11'!$P$3:$P$1000)</f>
        <v>0</v>
      </c>
      <c r="W385" s="205">
        <f>SUMIF('12'!$A$3:$A$500,'TOTAL FEED'!$J385,'12'!$P$3:$P$1000)</f>
        <v>0</v>
      </c>
      <c r="X385" s="205">
        <f>SUMIF('13'!$A$3:$A$500,'TOTAL FEED'!$J385,'13'!$P$3:$P$1000)</f>
        <v>0</v>
      </c>
      <c r="Y385" s="272">
        <f>SUMIF('14'!$A$3:$A$500,'TOTAL FEED'!$J385,'14'!$P$3:$P$1000)</f>
        <v>0</v>
      </c>
      <c r="Z385" s="205">
        <f>SUMIF('15'!$A$3:$A$500,'TOTAL FEED'!$J385,'15'!$P$3:$P$1000)</f>
        <v>0</v>
      </c>
      <c r="AA385" s="205">
        <f>SUMIF('16'!$A$3:$A$500,'TOTAL FEED'!$J385,'16'!$P$3:$P$1000)</f>
        <v>0</v>
      </c>
      <c r="AB385" s="205">
        <f>SUMIF('17'!$A$3:$A$500,'TOTAL FEED'!$J385,'17'!$P$3:$P$1000)</f>
        <v>0</v>
      </c>
      <c r="AC385" s="205">
        <f>SUMIF('18'!$A$3:$A$500,'TOTAL FEED'!$J385,'18'!$P$3:$P$1000)</f>
        <v>0</v>
      </c>
      <c r="AD385" s="205">
        <f>SUMIF('19'!$A$3:$A$500,'TOTAL FEED'!$J385,'19'!$P$3:$P$1000)</f>
        <v>0</v>
      </c>
      <c r="AE385" s="205">
        <f>SUMIF('20'!$A$3:$A$500,'TOTAL FEED'!$J385,'20'!$P$3:$P$1000)</f>
        <v>0</v>
      </c>
      <c r="AF385" s="205">
        <f>SUMIF('21'!$A$3:$A$500,'TOTAL FEED'!$J385,'21'!$P$3:$P$1000)</f>
        <v>0</v>
      </c>
      <c r="AG385" s="205">
        <f>SUMIF('22'!$A$3:$A$500,'TOTAL FEED'!$J385,'22'!$P$3:$P$1000)</f>
        <v>0</v>
      </c>
      <c r="AH385" s="205">
        <f>SUMIF('23'!$A$3:$A$500,'TOTAL FEED'!$J385,'23'!$P$3:$P$1000)</f>
        <v>0</v>
      </c>
      <c r="AI385" s="205">
        <f>SUMIF('24'!$A$3:$A$500,'TOTAL FEED'!$J385,'24'!$P$3:$P$1000)</f>
        <v>0</v>
      </c>
      <c r="AJ385" s="205">
        <f>SUMIF('25'!$A$3:$A$500,'TOTAL FEED'!$J385,'25'!$P$3:$P$1000)</f>
        <v>0</v>
      </c>
      <c r="AK385" s="205">
        <f>SUMIF('26'!$A$3:$A$500,'TOTAL FEED'!$J385,'26'!$P$3:$P$1000)</f>
        <v>0</v>
      </c>
      <c r="AL385" s="205">
        <f>SUMIF('27'!$A$3:$A$500,'TOTAL FEED'!$J385,'27'!$P$3:$P$1000)</f>
        <v>0</v>
      </c>
      <c r="AM385" s="205">
        <f>SUMIF('28'!$A$3:$A$500,'TOTAL FEED'!$J385,'28'!$P$3:$P$1000)</f>
        <v>0</v>
      </c>
      <c r="AN385" s="205">
        <f>SUMIF('29'!$A$3:$A$500,'TOTAL FEED'!$J385,'29'!$P$3:$P$1000)</f>
        <v>0</v>
      </c>
      <c r="AO385" s="205">
        <f>SUMIF('30'!$A$3:$A$500,'TOTAL FEED'!$J385,'30'!$P$3:$P$1000)</f>
        <v>0</v>
      </c>
      <c r="AP385" s="205">
        <f>SUMIF('31'!$A$3:$A$500,'TOTAL FEED'!$J385,'31'!$P$3:$P$1000)</f>
        <v>0</v>
      </c>
      <c r="AQ385" s="50">
        <f t="shared" si="112"/>
        <v>0</v>
      </c>
      <c r="AS385">
        <v>8</v>
      </c>
      <c r="AT385">
        <f>SUMIF('PHAN LOAI'!$Q$5:$Q$410,K385,'PHAN LOAI'!$D$5:$D$410)</f>
        <v>0</v>
      </c>
      <c r="AU385">
        <f>SUMIF('SAN LUONG'!$AL$4:$AL$311,K385,'SAN LUONG'!$AJ$4:$AJ$311)</f>
        <v>0</v>
      </c>
      <c r="AV385">
        <f t="shared" si="109"/>
        <v>0</v>
      </c>
      <c r="AW385">
        <f>IF(COUNTIF('PHAN LOAI'!C:C, E385) &gt; 0, 1, 0)</f>
        <v>1</v>
      </c>
      <c r="AX385">
        <f>IF(COUNTIF('SAN LUONG'!D:D, E385) &gt; 0, 1, 0)</f>
        <v>1</v>
      </c>
    </row>
    <row r="386" spans="2:50" ht="15.75" x14ac:dyDescent="0.25">
      <c r="B386" s="5"/>
      <c r="C386" s="72" t="s">
        <v>499</v>
      </c>
      <c r="D386" s="72" t="s">
        <v>499</v>
      </c>
      <c r="E386" s="73">
        <v>332601</v>
      </c>
      <c r="F386" s="27">
        <v>3.5</v>
      </c>
      <c r="G386" s="34">
        <v>50</v>
      </c>
      <c r="H386" s="24" t="s">
        <v>500</v>
      </c>
      <c r="I386" s="9"/>
      <c r="J386" s="15" t="str">
        <f t="shared" si="110"/>
        <v>553BSF-P50</v>
      </c>
      <c r="K386" s="15" t="str">
        <f t="shared" si="111"/>
        <v>553BSFP332601</v>
      </c>
      <c r="L386" s="205">
        <f>SUMIF('1'!$A$3:$A$500,'TOTAL FEED'!$J386,'1'!$P$3:$P$1000)</f>
        <v>0</v>
      </c>
      <c r="M386" s="205">
        <f>SUMIF('2'!$A$3:$A$500,'TOTAL FEED'!$J386,'2'!$P$3:$P$1000)</f>
        <v>0</v>
      </c>
      <c r="N386" s="258">
        <f>SUMIF('3'!$A$3:$A$500,'TOTAL FEED'!$J386,'3'!$P$3:$P$1000)</f>
        <v>0</v>
      </c>
      <c r="O386" s="205">
        <f>SUMIF('4'!$A$3:$A$500,'TOTAL FEED'!$J386,'4'!$P$3:$P$1000)</f>
        <v>0</v>
      </c>
      <c r="P386" s="205">
        <f>SUMIF('5'!$A$3:$A$500,'TOTAL FEED'!$J386,'5'!$P$3:$P$1000)</f>
        <v>0</v>
      </c>
      <c r="Q386" s="205">
        <f>SUMIF('6'!$A$3:$A$500,'TOTAL FEED'!$J386,'6'!$P$3:$P$1000)</f>
        <v>0</v>
      </c>
      <c r="R386" s="205">
        <f>SUMIF('7'!$A$3:$A$500,'TOTAL FEED'!$J386,'7'!$P$3:$P$1000)</f>
        <v>0</v>
      </c>
      <c r="S386" s="205">
        <f>SUMIF('8'!$A$3:$A$500,'TOTAL FEED'!$J386,'8'!$P$3:$P$1000)</f>
        <v>0</v>
      </c>
      <c r="T386" s="205">
        <f>SUMIF('9'!$A$3:$A$500,'TOTAL FEED'!$J386,'9'!$P$3:$P$1000)</f>
        <v>0</v>
      </c>
      <c r="U386" s="205">
        <f>SUMIF('10'!$A$3:$A$500,'TOTAL FEED'!$J386,'10'!$P$3:$P$1000)</f>
        <v>0</v>
      </c>
      <c r="V386" s="205">
        <f>SUMIF('11'!$A$3:$A$500,'TOTAL FEED'!$J386,'11'!$P$3:$P$1000)</f>
        <v>0</v>
      </c>
      <c r="W386" s="205">
        <f>SUMIF('12'!$A$3:$A$500,'TOTAL FEED'!$J386,'12'!$P$3:$P$1000)</f>
        <v>0</v>
      </c>
      <c r="X386" s="205">
        <f>SUMIF('13'!$A$3:$A$500,'TOTAL FEED'!$J386,'13'!$P$3:$P$1000)</f>
        <v>0</v>
      </c>
      <c r="Y386" s="272">
        <f>SUMIF('14'!$A$3:$A$500,'TOTAL FEED'!$J386,'14'!$P$3:$P$1000)</f>
        <v>0</v>
      </c>
      <c r="Z386" s="205">
        <f>SUMIF('15'!$A$3:$A$500,'TOTAL FEED'!$J386,'15'!$P$3:$P$1000)</f>
        <v>0</v>
      </c>
      <c r="AA386" s="205">
        <f>SUMIF('16'!$A$3:$A$500,'TOTAL FEED'!$J386,'16'!$P$3:$P$1000)</f>
        <v>0</v>
      </c>
      <c r="AB386" s="205">
        <f>SUMIF('17'!$A$3:$A$500,'TOTAL FEED'!$J386,'17'!$P$3:$P$1000)</f>
        <v>0</v>
      </c>
      <c r="AC386" s="205">
        <f>SUMIF('18'!$A$3:$A$500,'TOTAL FEED'!$J386,'18'!$P$3:$P$1000)</f>
        <v>0</v>
      </c>
      <c r="AD386" s="205">
        <f>SUMIF('19'!$A$3:$A$500,'TOTAL FEED'!$J386,'19'!$P$3:$P$1000)</f>
        <v>0</v>
      </c>
      <c r="AE386" s="205">
        <f>SUMIF('20'!$A$3:$A$500,'TOTAL FEED'!$J386,'20'!$P$3:$P$1000)</f>
        <v>0</v>
      </c>
      <c r="AF386" s="205">
        <f>SUMIF('21'!$A$3:$A$500,'TOTAL FEED'!$J386,'21'!$P$3:$P$1000)</f>
        <v>0</v>
      </c>
      <c r="AG386" s="205">
        <f>SUMIF('22'!$A$3:$A$500,'TOTAL FEED'!$J386,'22'!$P$3:$P$1000)</f>
        <v>0</v>
      </c>
      <c r="AH386" s="205">
        <f>SUMIF('23'!$A$3:$A$500,'TOTAL FEED'!$J386,'23'!$P$3:$P$1000)</f>
        <v>0</v>
      </c>
      <c r="AI386" s="205">
        <f>SUMIF('24'!$A$3:$A$500,'TOTAL FEED'!$J386,'24'!$P$3:$P$1000)</f>
        <v>0</v>
      </c>
      <c r="AJ386" s="205">
        <f>SUMIF('25'!$A$3:$A$500,'TOTAL FEED'!$J386,'25'!$P$3:$P$1000)</f>
        <v>0</v>
      </c>
      <c r="AK386" s="205">
        <f>SUMIF('26'!$A$3:$A$500,'TOTAL FEED'!$J386,'26'!$P$3:$P$1000)</f>
        <v>0</v>
      </c>
      <c r="AL386" s="205">
        <f>SUMIF('27'!$A$3:$A$500,'TOTAL FEED'!$J386,'27'!$P$3:$P$1000)</f>
        <v>0</v>
      </c>
      <c r="AM386" s="205">
        <f>SUMIF('28'!$A$3:$A$500,'TOTAL FEED'!$J386,'28'!$P$3:$P$1000)</f>
        <v>0</v>
      </c>
      <c r="AN386" s="205">
        <f>SUMIF('29'!$A$3:$A$500,'TOTAL FEED'!$J386,'29'!$P$3:$P$1000)</f>
        <v>0</v>
      </c>
      <c r="AO386" s="205">
        <f>SUMIF('30'!$A$3:$A$500,'TOTAL FEED'!$J386,'30'!$P$3:$P$1000)</f>
        <v>0</v>
      </c>
      <c r="AP386" s="205">
        <f>SUMIF('31'!$A$3:$A$500,'TOTAL FEED'!$J386,'31'!$P$3:$P$1000)</f>
        <v>0</v>
      </c>
      <c r="AQ386" s="50">
        <f t="shared" si="112"/>
        <v>0</v>
      </c>
      <c r="AS386">
        <v>8</v>
      </c>
      <c r="AT386">
        <f>SUMIF('PHAN LOAI'!$Q$5:$Q$410,K386,'PHAN LOAI'!$D$5:$D$410)</f>
        <v>0</v>
      </c>
      <c r="AU386">
        <f>SUMIF('SAN LUONG'!$AL$4:$AL$311,K386,'SAN LUONG'!$AJ$4:$AJ$311)</f>
        <v>0</v>
      </c>
      <c r="AV386">
        <f t="shared" si="109"/>
        <v>0</v>
      </c>
      <c r="AW386">
        <f>IF(COUNTIF('PHAN LOAI'!C:C, E386) &gt; 0, 1, 0)</f>
        <v>1</v>
      </c>
      <c r="AX386">
        <f>IF(COUNTIF('SAN LUONG'!D:D, E386) &gt; 0, 1, 0)</f>
        <v>1</v>
      </c>
    </row>
    <row r="387" spans="2:50" ht="15.75" x14ac:dyDescent="0.25">
      <c r="B387" s="5">
        <v>27</v>
      </c>
      <c r="C387" s="72" t="s">
        <v>250</v>
      </c>
      <c r="D387" s="72" t="s">
        <v>250</v>
      </c>
      <c r="E387" s="73">
        <v>332511</v>
      </c>
      <c r="F387" s="27">
        <v>3.5</v>
      </c>
      <c r="G387" s="34">
        <v>50</v>
      </c>
      <c r="H387" s="24" t="s">
        <v>250</v>
      </c>
      <c r="I387" s="9"/>
      <c r="J387" s="15" t="str">
        <f t="shared" si="110"/>
        <v>553BSOF50</v>
      </c>
      <c r="K387" s="15" t="str">
        <f t="shared" si="111"/>
        <v>553BSOF332511</v>
      </c>
      <c r="L387" s="205">
        <f>SUMIF('1'!$A$3:$A$500,'TOTAL FEED'!$J387,'1'!$P$3:$P$1000)</f>
        <v>0</v>
      </c>
      <c r="M387" s="205">
        <f>SUMIF('2'!$A$3:$A$500,'TOTAL FEED'!$J387,'2'!$P$3:$P$1000)</f>
        <v>0</v>
      </c>
      <c r="N387" s="258">
        <f>SUMIF('3'!$A$3:$A$500,'TOTAL FEED'!$J387,'3'!$P$3:$P$1000)</f>
        <v>0</v>
      </c>
      <c r="O387" s="205">
        <f>SUMIF('4'!$A$3:$A$500,'TOTAL FEED'!$J387,'4'!$P$3:$P$1000)</f>
        <v>0</v>
      </c>
      <c r="P387" s="205">
        <f>SUMIF('5'!$A$3:$A$500,'TOTAL FEED'!$J387,'5'!$P$3:$P$1000)</f>
        <v>0</v>
      </c>
      <c r="Q387" s="205">
        <f>SUMIF('6'!$A$3:$A$500,'TOTAL FEED'!$J387,'6'!$P$3:$P$1000)</f>
        <v>0</v>
      </c>
      <c r="R387" s="205">
        <f>SUMIF('7'!$A$3:$A$500,'TOTAL FEED'!$J387,'7'!$P$3:$P$1000)</f>
        <v>0</v>
      </c>
      <c r="S387" s="205">
        <f>SUMIF('8'!$A$3:$A$500,'TOTAL FEED'!$J387,'8'!$P$3:$P$1000)</f>
        <v>0</v>
      </c>
      <c r="T387" s="205">
        <f>SUMIF('9'!$A$3:$A$500,'TOTAL FEED'!$J387,'9'!$P$3:$P$1000)</f>
        <v>0</v>
      </c>
      <c r="U387" s="205">
        <f>SUMIF('10'!$A$3:$A$500,'TOTAL FEED'!$J387,'10'!$P$3:$P$1000)</f>
        <v>0</v>
      </c>
      <c r="V387" s="205">
        <f>SUMIF('11'!$A$3:$A$500,'TOTAL FEED'!$J387,'11'!$P$3:$P$1000)</f>
        <v>0</v>
      </c>
      <c r="W387" s="205">
        <f>SUMIF('12'!$A$3:$A$500,'TOTAL FEED'!$J387,'12'!$P$3:$P$1000)</f>
        <v>0</v>
      </c>
      <c r="X387" s="205">
        <f>SUMIF('13'!$A$3:$A$500,'TOTAL FEED'!$J387,'13'!$P$3:$P$1000)</f>
        <v>0</v>
      </c>
      <c r="Y387" s="272">
        <f>SUMIF('14'!$A$3:$A$500,'TOTAL FEED'!$J387,'14'!$P$3:$P$1000)</f>
        <v>0</v>
      </c>
      <c r="Z387" s="205">
        <f>SUMIF('15'!$A$3:$A$500,'TOTAL FEED'!$J387,'15'!$P$3:$P$1000)</f>
        <v>0</v>
      </c>
      <c r="AA387" s="205">
        <f>SUMIF('16'!$A$3:$A$500,'TOTAL FEED'!$J387,'16'!$P$3:$P$1000)</f>
        <v>0</v>
      </c>
      <c r="AB387" s="205">
        <f>SUMIF('17'!$A$3:$A$500,'TOTAL FEED'!$J387,'17'!$P$3:$P$1000)</f>
        <v>0</v>
      </c>
      <c r="AC387" s="205">
        <f>SUMIF('18'!$A$3:$A$500,'TOTAL FEED'!$J387,'18'!$P$3:$P$1000)</f>
        <v>0</v>
      </c>
      <c r="AD387" s="205">
        <f>SUMIF('19'!$A$3:$A$500,'TOTAL FEED'!$J387,'19'!$P$3:$P$1000)</f>
        <v>0</v>
      </c>
      <c r="AE387" s="205">
        <f>SUMIF('20'!$A$3:$A$500,'TOTAL FEED'!$J387,'20'!$P$3:$P$1000)</f>
        <v>0</v>
      </c>
      <c r="AF387" s="205">
        <f>SUMIF('21'!$A$3:$A$500,'TOTAL FEED'!$J387,'21'!$P$3:$P$1000)</f>
        <v>0</v>
      </c>
      <c r="AG387" s="205">
        <f>SUMIF('22'!$A$3:$A$500,'TOTAL FEED'!$J387,'22'!$P$3:$P$1000)</f>
        <v>0</v>
      </c>
      <c r="AH387" s="205">
        <f>SUMIF('23'!$A$3:$A$500,'TOTAL FEED'!$J387,'23'!$P$3:$P$1000)</f>
        <v>0</v>
      </c>
      <c r="AI387" s="205">
        <f>SUMIF('24'!$A$3:$A$500,'TOTAL FEED'!$J387,'24'!$P$3:$P$1000)</f>
        <v>0</v>
      </c>
      <c r="AJ387" s="205">
        <f>SUMIF('25'!$A$3:$A$500,'TOTAL FEED'!$J387,'25'!$P$3:$P$1000)</f>
        <v>0</v>
      </c>
      <c r="AK387" s="205">
        <f>SUMIF('26'!$A$3:$A$500,'TOTAL FEED'!$J387,'26'!$P$3:$P$1000)</f>
        <v>0</v>
      </c>
      <c r="AL387" s="205">
        <f>SUMIF('27'!$A$3:$A$500,'TOTAL FEED'!$J387,'27'!$P$3:$P$1000)</f>
        <v>0</v>
      </c>
      <c r="AM387" s="205">
        <f>SUMIF('28'!$A$3:$A$500,'TOTAL FEED'!$J387,'28'!$P$3:$P$1000)</f>
        <v>0</v>
      </c>
      <c r="AN387" s="205">
        <f>SUMIF('29'!$A$3:$A$500,'TOTAL FEED'!$J387,'29'!$P$3:$P$1000)</f>
        <v>0</v>
      </c>
      <c r="AO387" s="205">
        <f>SUMIF('30'!$A$3:$A$500,'TOTAL FEED'!$J387,'30'!$P$3:$P$1000)</f>
        <v>0</v>
      </c>
      <c r="AP387" s="205">
        <f>SUMIF('31'!$A$3:$A$500,'TOTAL FEED'!$J387,'31'!$P$3:$P$1000)</f>
        <v>0</v>
      </c>
      <c r="AQ387" s="50">
        <f t="shared" si="112"/>
        <v>0</v>
      </c>
      <c r="AS387">
        <v>8</v>
      </c>
      <c r="AT387">
        <f>SUMIF('PHAN LOAI'!$Q$5:$Q$410,K387,'PHAN LOAI'!$D$5:$D$410)</f>
        <v>0</v>
      </c>
      <c r="AU387">
        <f>SUMIF('SAN LUONG'!$AL$4:$AL$311,K387,'SAN LUONG'!$AJ$4:$AJ$311)</f>
        <v>0</v>
      </c>
      <c r="AV387">
        <f t="shared" si="109"/>
        <v>0</v>
      </c>
      <c r="AW387">
        <f>IF(COUNTIF('PHAN LOAI'!C:C, E387) &gt; 0, 1, 0)</f>
        <v>1</v>
      </c>
      <c r="AX387">
        <f>IF(COUNTIF('SAN LUONG'!D:D, E387) &gt; 0, 1, 0)</f>
        <v>1</v>
      </c>
    </row>
    <row r="388" spans="2:50" ht="15.75" x14ac:dyDescent="0.25">
      <c r="B388" s="5">
        <v>28</v>
      </c>
      <c r="C388" s="203" t="s">
        <v>196</v>
      </c>
      <c r="D388" s="203" t="s">
        <v>196</v>
      </c>
      <c r="E388" s="73" t="s">
        <v>501</v>
      </c>
      <c r="F388" s="27">
        <v>3.5</v>
      </c>
      <c r="G388" s="34">
        <v>50</v>
      </c>
      <c r="H388" s="24" t="s">
        <v>196</v>
      </c>
      <c r="I388" s="9"/>
      <c r="J388" s="15" t="str">
        <f t="shared" si="110"/>
        <v>553MF50</v>
      </c>
      <c r="K388" s="15" t="str">
        <f t="shared" si="111"/>
        <v>553MF332211</v>
      </c>
      <c r="L388" s="205">
        <f>SUMIF('1'!$A$3:$A$500,'TOTAL FEED'!$J388,'1'!$P$3:$P$1000)</f>
        <v>0</v>
      </c>
      <c r="M388" s="205">
        <f>SUMIF('2'!$A$3:$A$500,'TOTAL FEED'!$J388,'2'!$P$3:$P$1000)</f>
        <v>7200</v>
      </c>
      <c r="N388" s="258">
        <f>SUMIF('3'!$A$3:$A$500,'TOTAL FEED'!$J388,'3'!$P$3:$P$1000)</f>
        <v>7600</v>
      </c>
      <c r="O388" s="205">
        <f>SUMIF('4'!$A$3:$A$500,'TOTAL FEED'!$J388,'4'!$P$3:$P$1000)</f>
        <v>53600</v>
      </c>
      <c r="P388" s="205">
        <f>SUMIF('5'!$A$3:$A$500,'TOTAL FEED'!$J388,'5'!$P$3:$P$1000)</f>
        <v>101850</v>
      </c>
      <c r="Q388" s="205">
        <f>SUMIF('6'!$A$3:$A$500,'TOTAL FEED'!$J388,'6'!$P$3:$P$1000)</f>
        <v>219000</v>
      </c>
      <c r="R388" s="205">
        <f>SUMIF('7'!$A$3:$A$500,'TOTAL FEED'!$J388,'7'!$P$3:$P$1000)</f>
        <v>171400</v>
      </c>
      <c r="S388" s="205">
        <f>SUMIF('8'!$A$3:$A$500,'TOTAL FEED'!$J388,'8'!$P$3:$P$1000)</f>
        <v>132300</v>
      </c>
      <c r="T388" s="205">
        <f>SUMIF('9'!$A$3:$A$500,'TOTAL FEED'!$J388,'9'!$P$3:$P$1000)</f>
        <v>249300</v>
      </c>
      <c r="U388" s="258">
        <f>SUMIF('10'!$A$3:$A$500,'TOTAL FEED'!$J388,'10'!$P$3:$P$1000)</f>
        <v>0</v>
      </c>
      <c r="V388" s="205">
        <f>SUMIF('11'!$A$3:$A$500,'TOTAL FEED'!$J388,'11'!$P$3:$P$1000)</f>
        <v>52600</v>
      </c>
      <c r="W388" s="205">
        <f>SUMIF('12'!$A$3:$A$500,'TOTAL FEED'!$J388,'12'!$P$3:$P$1000)</f>
        <v>8150</v>
      </c>
      <c r="X388" s="205">
        <f>SUMIF('13'!$A$3:$A$500,'TOTAL FEED'!$J388,'13'!$P$3:$P$1000)</f>
        <v>234650</v>
      </c>
      <c r="Y388" s="272">
        <f>SUMIF('14'!$A$3:$A$500,'TOTAL FEED'!$J388,'14'!$P$3:$P$1000)</f>
        <v>137450</v>
      </c>
      <c r="Z388" s="205">
        <f>SUMIF('15'!$A$3:$A$500,'TOTAL FEED'!$J388,'15'!$P$3:$P$1000)</f>
        <v>185250</v>
      </c>
      <c r="AA388" s="205">
        <f>SUMIF('16'!$A$3:$A$500,'TOTAL FEED'!$J388,'16'!$P$3:$P$1000)</f>
        <v>156600</v>
      </c>
      <c r="AB388" s="258">
        <f>SUMIF('17'!$A$3:$A$500,'TOTAL FEED'!$J388,'17'!$P$3:$P$1000)</f>
        <v>0</v>
      </c>
      <c r="AC388" s="205">
        <f>SUMIF('18'!$A$3:$A$500,'TOTAL FEED'!$J388,'18'!$P$3:$P$1000)</f>
        <v>0</v>
      </c>
      <c r="AD388" s="205">
        <f>SUMIF('19'!$A$3:$A$500,'TOTAL FEED'!$J388,'19'!$P$3:$P$1000)</f>
        <v>0</v>
      </c>
      <c r="AE388" s="205">
        <f>SUMIF('20'!$A$3:$A$500,'TOTAL FEED'!$J388,'20'!$P$3:$P$1000)</f>
        <v>0</v>
      </c>
      <c r="AF388" s="205">
        <f>SUMIF('21'!$A$3:$A$500,'TOTAL FEED'!$J388,'21'!$P$3:$P$1000)</f>
        <v>0</v>
      </c>
      <c r="AG388" s="205">
        <f>SUMIF('22'!$A$3:$A$500,'TOTAL FEED'!$J388,'22'!$P$3:$P$1000)</f>
        <v>0</v>
      </c>
      <c r="AH388" s="205">
        <f>SUMIF('23'!$A$3:$A$500,'TOTAL FEED'!$J388,'23'!$P$3:$P$1000)</f>
        <v>0</v>
      </c>
      <c r="AI388" s="205">
        <f>SUMIF('24'!$A$3:$A$500,'TOTAL FEED'!$J388,'24'!$P$3:$P$1000)</f>
        <v>0</v>
      </c>
      <c r="AJ388" s="205">
        <f>SUMIF('25'!$A$3:$A$500,'TOTAL FEED'!$J388,'25'!$P$3:$P$1000)</f>
        <v>0</v>
      </c>
      <c r="AK388" s="205">
        <f>SUMIF('26'!$A$3:$A$500,'TOTAL FEED'!$J388,'26'!$P$3:$P$1000)</f>
        <v>0</v>
      </c>
      <c r="AL388" s="205">
        <f>SUMIF('27'!$A$3:$A$500,'TOTAL FEED'!$J388,'27'!$P$3:$P$1000)</f>
        <v>0</v>
      </c>
      <c r="AM388" s="205">
        <f>SUMIF('28'!$A$3:$A$500,'TOTAL FEED'!$J388,'28'!$P$3:$P$1000)</f>
        <v>0</v>
      </c>
      <c r="AN388" s="205">
        <f>SUMIF('29'!$A$3:$A$500,'TOTAL FEED'!$J388,'29'!$P$3:$P$1000)</f>
        <v>0</v>
      </c>
      <c r="AO388" s="205">
        <f>SUMIF('30'!$A$3:$A$500,'TOTAL FEED'!$J388,'30'!$P$3:$P$1000)</f>
        <v>0</v>
      </c>
      <c r="AP388" s="205">
        <f>SUMIF('31'!$A$3:$A$500,'TOTAL FEED'!$J388,'31'!$P$3:$P$1000)</f>
        <v>0</v>
      </c>
      <c r="AQ388" s="50">
        <f t="shared" si="112"/>
        <v>1716950</v>
      </c>
      <c r="AR388">
        <v>1</v>
      </c>
      <c r="AS388">
        <v>8</v>
      </c>
      <c r="AT388">
        <f>SUMIF('PHAN LOAI'!$Q$5:$Q$410,K388,'PHAN LOAI'!$D$5:$D$410)</f>
        <v>1716950</v>
      </c>
      <c r="AU388">
        <f>SUMIF('SAN LUONG'!$AL$4:$AL$311,K388,'SAN LUONG'!$AJ$4:$AJ$311)</f>
        <v>1716950</v>
      </c>
      <c r="AV388">
        <f t="shared" si="109"/>
        <v>3433900</v>
      </c>
      <c r="AW388">
        <f>IF(COUNTIF('PHAN LOAI'!C:C, E388) &gt; 0, 1, 0)</f>
        <v>1</v>
      </c>
      <c r="AX388">
        <f>IF(COUNTIF('SAN LUONG'!D:D, E388) &gt; 0, 1, 0)</f>
        <v>1</v>
      </c>
    </row>
    <row r="389" spans="2:50" ht="15.75" x14ac:dyDescent="0.25">
      <c r="B389" s="5"/>
      <c r="C389" s="33" t="s">
        <v>502</v>
      </c>
      <c r="D389" s="33" t="s">
        <v>502</v>
      </c>
      <c r="E389" s="73">
        <v>33221834</v>
      </c>
      <c r="F389" s="27">
        <v>3.5</v>
      </c>
      <c r="G389" s="34">
        <v>50</v>
      </c>
      <c r="H389" s="24" t="s">
        <v>196</v>
      </c>
      <c r="I389" s="9" t="s">
        <v>493</v>
      </c>
      <c r="J389" s="15" t="str">
        <f t="shared" si="110"/>
        <v>553MFS3450</v>
      </c>
      <c r="K389" s="15" t="str">
        <f t="shared" si="111"/>
        <v>553MFS3433221834</v>
      </c>
      <c r="L389" s="205">
        <f>SUMIF('1'!$A$3:$A$500,'TOTAL FEED'!$J389,'1'!$P$3:$P$1000)</f>
        <v>0</v>
      </c>
      <c r="M389" s="205">
        <f>SUMIF('2'!$A$3:$A$500,'TOTAL FEED'!$J389,'2'!$P$3:$P$1000)</f>
        <v>0</v>
      </c>
      <c r="N389" s="258">
        <f>SUMIF('3'!$A$3:$A$500,'TOTAL FEED'!$J389,'3'!$P$3:$P$1000)</f>
        <v>0</v>
      </c>
      <c r="O389" s="205">
        <f>SUMIF('4'!$A$3:$A$500,'TOTAL FEED'!$J389,'4'!$P$3:$P$1000)</f>
        <v>0</v>
      </c>
      <c r="P389" s="205">
        <f>SUMIF('5'!$A$3:$A$500,'TOTAL FEED'!$J389,'5'!$P$3:$P$1000)</f>
        <v>0</v>
      </c>
      <c r="Q389" s="205">
        <f>SUMIF('6'!$A$3:$A$500,'TOTAL FEED'!$J389,'6'!$P$3:$P$1000)</f>
        <v>0</v>
      </c>
      <c r="R389" s="205">
        <f>SUMIF('7'!$A$3:$A$500,'TOTAL FEED'!$J389,'7'!$P$3:$P$1000)</f>
        <v>0</v>
      </c>
      <c r="S389" s="205">
        <f>SUMIF('8'!$A$3:$A$500,'TOTAL FEED'!$J389,'8'!$P$3:$P$1000)</f>
        <v>0</v>
      </c>
      <c r="T389" s="205">
        <f>SUMIF('9'!$A$3:$A$500,'TOTAL FEED'!$J389,'9'!$P$3:$P$1000)</f>
        <v>0</v>
      </c>
      <c r="U389" s="205">
        <f>SUMIF('10'!$A$3:$A$500,'TOTAL FEED'!$J389,'10'!$P$3:$P$1000)</f>
        <v>0</v>
      </c>
      <c r="V389" s="205">
        <f>SUMIF('11'!$A$3:$A$500,'TOTAL FEED'!$J389,'11'!$P$3:$P$1000)</f>
        <v>0</v>
      </c>
      <c r="W389" s="205">
        <f>SUMIF('12'!$A$3:$A$500,'TOTAL FEED'!$J389,'12'!$P$3:$P$1000)</f>
        <v>0</v>
      </c>
      <c r="X389" s="205">
        <f>SUMIF('13'!$A$3:$A$500,'TOTAL FEED'!$J389,'13'!$P$3:$P$1000)</f>
        <v>0</v>
      </c>
      <c r="Y389" s="272">
        <f>SUMIF('14'!$A$3:$A$500,'TOTAL FEED'!$J389,'14'!$P$3:$P$1000)</f>
        <v>0</v>
      </c>
      <c r="Z389" s="205">
        <f>SUMIF('15'!$A$3:$A$500,'TOTAL FEED'!$J389,'15'!$P$3:$P$1000)</f>
        <v>0</v>
      </c>
      <c r="AA389" s="205">
        <f>SUMIF('16'!$A$3:$A$500,'TOTAL FEED'!$J389,'16'!$P$3:$P$1000)</f>
        <v>0</v>
      </c>
      <c r="AB389" s="205">
        <f>SUMIF('17'!$A$3:$A$500,'TOTAL FEED'!$J389,'17'!$P$3:$P$1000)</f>
        <v>0</v>
      </c>
      <c r="AC389" s="205">
        <f>SUMIF('18'!$A$3:$A$500,'TOTAL FEED'!$J389,'18'!$P$3:$P$1000)</f>
        <v>0</v>
      </c>
      <c r="AD389" s="205">
        <f>SUMIF('19'!$A$3:$A$500,'TOTAL FEED'!$J389,'19'!$P$3:$P$1000)</f>
        <v>0</v>
      </c>
      <c r="AE389" s="205">
        <f>SUMIF('20'!$A$3:$A$500,'TOTAL FEED'!$J389,'20'!$P$3:$P$1000)</f>
        <v>0</v>
      </c>
      <c r="AF389" s="205">
        <f>SUMIF('21'!$A$3:$A$500,'TOTAL FEED'!$J389,'21'!$P$3:$P$1000)</f>
        <v>0</v>
      </c>
      <c r="AG389" s="205">
        <f>SUMIF('22'!$A$3:$A$500,'TOTAL FEED'!$J389,'22'!$P$3:$P$1000)</f>
        <v>0</v>
      </c>
      <c r="AH389" s="205">
        <f>SUMIF('23'!$A$3:$A$500,'TOTAL FEED'!$J389,'23'!$P$3:$P$1000)</f>
        <v>0</v>
      </c>
      <c r="AI389" s="205">
        <f>SUMIF('24'!$A$3:$A$500,'TOTAL FEED'!$J389,'24'!$P$3:$P$1000)</f>
        <v>0</v>
      </c>
      <c r="AJ389" s="205">
        <f>SUMIF('25'!$A$3:$A$500,'TOTAL FEED'!$J389,'25'!$P$3:$P$1000)</f>
        <v>0</v>
      </c>
      <c r="AK389" s="205">
        <f>SUMIF('26'!$A$3:$A$500,'TOTAL FEED'!$J389,'26'!$P$3:$P$1000)</f>
        <v>0</v>
      </c>
      <c r="AL389" s="205">
        <f>SUMIF('27'!$A$3:$A$500,'TOTAL FEED'!$J389,'27'!$P$3:$P$1000)</f>
        <v>0</v>
      </c>
      <c r="AM389" s="205">
        <f>SUMIF('28'!$A$3:$A$500,'TOTAL FEED'!$J389,'28'!$P$3:$P$1000)</f>
        <v>0</v>
      </c>
      <c r="AN389" s="205">
        <f>SUMIF('29'!$A$3:$A$500,'TOTAL FEED'!$J389,'29'!$P$3:$P$1000)</f>
        <v>0</v>
      </c>
      <c r="AO389" s="205">
        <f>SUMIF('30'!$A$3:$A$500,'TOTAL FEED'!$J389,'30'!$P$3:$P$1000)</f>
        <v>0</v>
      </c>
      <c r="AP389" s="205">
        <f>SUMIF('31'!$A$3:$A$500,'TOTAL FEED'!$J389,'31'!$P$3:$P$1000)</f>
        <v>0</v>
      </c>
      <c r="AQ389" s="50">
        <f t="shared" si="112"/>
        <v>0</v>
      </c>
      <c r="AS389">
        <v>8</v>
      </c>
      <c r="AT389">
        <f>SUMIF('PHAN LOAI'!$Q$5:$Q$410,K389,'PHAN LOAI'!$D$5:$D$410)</f>
        <v>0</v>
      </c>
      <c r="AU389">
        <f>SUMIF('SAN LUONG'!$AL$4:$AL$311,K389,'SAN LUONG'!$AJ$4:$AJ$311)</f>
        <v>0</v>
      </c>
      <c r="AV389">
        <f t="shared" si="109"/>
        <v>0</v>
      </c>
      <c r="AW389">
        <f>IF(COUNTIF('PHAN LOAI'!C:C, E389) &gt; 0, 1, 0)</f>
        <v>1</v>
      </c>
      <c r="AX389">
        <f>IF(COUNTIF('SAN LUONG'!D:D, E389) &gt; 0, 1, 0)</f>
        <v>1</v>
      </c>
    </row>
    <row r="390" spans="2:50" ht="15.75" x14ac:dyDescent="0.25">
      <c r="B390" s="5">
        <v>29</v>
      </c>
      <c r="C390" s="33" t="s">
        <v>503</v>
      </c>
      <c r="D390" s="33" t="s">
        <v>503</v>
      </c>
      <c r="E390" s="73">
        <v>33221837</v>
      </c>
      <c r="F390" s="27">
        <v>3.5</v>
      </c>
      <c r="G390" s="34">
        <v>50</v>
      </c>
      <c r="H390" s="24" t="s">
        <v>196</v>
      </c>
      <c r="I390" s="9" t="s">
        <v>484</v>
      </c>
      <c r="J390" s="15" t="str">
        <f t="shared" si="110"/>
        <v>553MFS3750</v>
      </c>
      <c r="K390" s="15" t="str">
        <f t="shared" si="111"/>
        <v>553MFS3733221837</v>
      </c>
      <c r="L390" s="205">
        <f>SUMIF('1'!$A$3:$A$500,'TOTAL FEED'!$J390,'1'!$P$3:$P$1000)</f>
        <v>0</v>
      </c>
      <c r="M390" s="205">
        <f>SUMIF('2'!$A$3:$A$500,'TOTAL FEED'!$J390,'2'!$P$3:$P$1000)</f>
        <v>0</v>
      </c>
      <c r="N390" s="258">
        <f>SUMIF('3'!$A$3:$A$500,'TOTAL FEED'!$J390,'3'!$P$3:$P$1000)</f>
        <v>0</v>
      </c>
      <c r="O390" s="205">
        <f>SUMIF('4'!$A$3:$A$500,'TOTAL FEED'!$J390,'4'!$P$3:$P$1000)</f>
        <v>0</v>
      </c>
      <c r="P390" s="205">
        <f>SUMIF('5'!$A$3:$A$500,'TOTAL FEED'!$J390,'5'!$P$3:$P$1000)</f>
        <v>0</v>
      </c>
      <c r="Q390" s="205">
        <f>SUMIF('6'!$A$3:$A$500,'TOTAL FEED'!$J390,'6'!$P$3:$P$1000)</f>
        <v>0</v>
      </c>
      <c r="R390" s="205">
        <f>SUMIF('7'!$A$3:$A$500,'TOTAL FEED'!$J390,'7'!$P$3:$P$1000)</f>
        <v>0</v>
      </c>
      <c r="S390" s="205">
        <f>SUMIF('8'!$A$3:$A$500,'TOTAL FEED'!$J390,'8'!$P$3:$P$1000)</f>
        <v>0</v>
      </c>
      <c r="T390" s="205">
        <f>SUMIF('9'!$A$3:$A$500,'TOTAL FEED'!$J390,'9'!$P$3:$P$1000)</f>
        <v>0</v>
      </c>
      <c r="U390" s="205">
        <f>SUMIF('10'!$A$3:$A$500,'TOTAL FEED'!$J390,'10'!$P$3:$P$1000)</f>
        <v>0</v>
      </c>
      <c r="V390" s="205">
        <f>SUMIF('11'!$A$3:$A$500,'TOTAL FEED'!$J390,'11'!$P$3:$P$1000)</f>
        <v>0</v>
      </c>
      <c r="W390" s="205">
        <f>SUMIF('12'!$A$3:$A$500,'TOTAL FEED'!$J390,'12'!$P$3:$P$1000)</f>
        <v>0</v>
      </c>
      <c r="X390" s="205">
        <f>SUMIF('13'!$A$3:$A$500,'TOTAL FEED'!$J390,'13'!$P$3:$P$1000)</f>
        <v>0</v>
      </c>
      <c r="Y390" s="272">
        <f>SUMIF('14'!$A$3:$A$500,'TOTAL FEED'!$J390,'14'!$P$3:$P$1000)</f>
        <v>0</v>
      </c>
      <c r="Z390" s="205">
        <f>SUMIF('15'!$A$3:$A$500,'TOTAL FEED'!$J390,'15'!$P$3:$P$1000)</f>
        <v>0</v>
      </c>
      <c r="AA390" s="205">
        <f>SUMIF('16'!$A$3:$A$500,'TOTAL FEED'!$J390,'16'!$P$3:$P$1000)</f>
        <v>0</v>
      </c>
      <c r="AB390" s="205">
        <f>SUMIF('17'!$A$3:$A$500,'TOTAL FEED'!$J390,'17'!$P$3:$P$1000)</f>
        <v>0</v>
      </c>
      <c r="AC390" s="205">
        <f>SUMIF('18'!$A$3:$A$500,'TOTAL FEED'!$J390,'18'!$P$3:$P$1000)</f>
        <v>0</v>
      </c>
      <c r="AD390" s="205">
        <f>SUMIF('19'!$A$3:$A$500,'TOTAL FEED'!$J390,'19'!$P$3:$P$1000)</f>
        <v>0</v>
      </c>
      <c r="AE390" s="205">
        <f>SUMIF('20'!$A$3:$A$500,'TOTAL FEED'!$J390,'20'!$P$3:$P$1000)</f>
        <v>0</v>
      </c>
      <c r="AF390" s="205">
        <f>SUMIF('21'!$A$3:$A$500,'TOTAL FEED'!$J390,'21'!$P$3:$P$1000)</f>
        <v>0</v>
      </c>
      <c r="AG390" s="205">
        <f>SUMIF('22'!$A$3:$A$500,'TOTAL FEED'!$J390,'22'!$P$3:$P$1000)</f>
        <v>0</v>
      </c>
      <c r="AH390" s="205">
        <f>SUMIF('23'!$A$3:$A$500,'TOTAL FEED'!$J390,'23'!$P$3:$P$1000)</f>
        <v>0</v>
      </c>
      <c r="AI390" s="205">
        <f>SUMIF('24'!$A$3:$A$500,'TOTAL FEED'!$J390,'24'!$P$3:$P$1000)</f>
        <v>0</v>
      </c>
      <c r="AJ390" s="205">
        <f>SUMIF('25'!$A$3:$A$500,'TOTAL FEED'!$J390,'25'!$P$3:$P$1000)</f>
        <v>0</v>
      </c>
      <c r="AK390" s="205">
        <f>SUMIF('26'!$A$3:$A$500,'TOTAL FEED'!$J390,'26'!$P$3:$P$1000)</f>
        <v>0</v>
      </c>
      <c r="AL390" s="205">
        <f>SUMIF('27'!$A$3:$A$500,'TOTAL FEED'!$J390,'27'!$P$3:$P$1000)</f>
        <v>0</v>
      </c>
      <c r="AM390" s="205">
        <f>SUMIF('28'!$A$3:$A$500,'TOTAL FEED'!$J390,'28'!$P$3:$P$1000)</f>
        <v>0</v>
      </c>
      <c r="AN390" s="205">
        <f>SUMIF('29'!$A$3:$A$500,'TOTAL FEED'!$J390,'29'!$P$3:$P$1000)</f>
        <v>0</v>
      </c>
      <c r="AO390" s="205">
        <f>SUMIF('30'!$A$3:$A$500,'TOTAL FEED'!$J390,'30'!$P$3:$P$1000)</f>
        <v>0</v>
      </c>
      <c r="AP390" s="205">
        <f>SUMIF('31'!$A$3:$A$500,'TOTAL FEED'!$J390,'31'!$P$3:$P$1000)</f>
        <v>0</v>
      </c>
      <c r="AQ390" s="50">
        <f t="shared" si="112"/>
        <v>0</v>
      </c>
      <c r="AS390">
        <v>8</v>
      </c>
      <c r="AT390">
        <f>SUMIF('PHAN LOAI'!$Q$5:$Q$410,K390,'PHAN LOAI'!$D$5:$D$410)</f>
        <v>0</v>
      </c>
      <c r="AU390">
        <f>SUMIF('SAN LUONG'!$AL$4:$AL$311,K390,'SAN LUONG'!$AJ$4:$AJ$311)</f>
        <v>0</v>
      </c>
      <c r="AV390">
        <f t="shared" si="109"/>
        <v>0</v>
      </c>
      <c r="AW390">
        <f>IF(COUNTIF('PHAN LOAI'!C:C, E390) &gt; 0, 1, 0)</f>
        <v>1</v>
      </c>
      <c r="AX390">
        <f>IF(COUNTIF('SAN LUONG'!D:D, E390) &gt; 0, 1, 0)</f>
        <v>1</v>
      </c>
    </row>
    <row r="391" spans="2:50" ht="15.75" x14ac:dyDescent="0.25">
      <c r="B391" s="5">
        <v>30</v>
      </c>
      <c r="C391" s="33" t="s">
        <v>504</v>
      </c>
      <c r="D391" s="33" t="s">
        <v>504</v>
      </c>
      <c r="E391" s="73">
        <v>33221838</v>
      </c>
      <c r="F391" s="27">
        <v>3.5</v>
      </c>
      <c r="G391" s="34">
        <v>50</v>
      </c>
      <c r="H391" s="24" t="s">
        <v>196</v>
      </c>
      <c r="I391" s="9" t="s">
        <v>486</v>
      </c>
      <c r="J391" s="15" t="str">
        <f t="shared" si="110"/>
        <v>553MFS3850</v>
      </c>
      <c r="K391" s="15" t="str">
        <f t="shared" si="111"/>
        <v>553MFS3833221838</v>
      </c>
      <c r="L391" s="205">
        <f>SUMIF('1'!$A$3:$A$500,'TOTAL FEED'!$J391,'1'!$P$3:$P$1000)</f>
        <v>0</v>
      </c>
      <c r="M391" s="205">
        <f>SUMIF('2'!$A$3:$A$500,'TOTAL FEED'!$J391,'2'!$P$3:$P$1000)</f>
        <v>0</v>
      </c>
      <c r="N391" s="258">
        <f>SUMIF('3'!$A$3:$A$500,'TOTAL FEED'!$J391,'3'!$P$3:$P$1000)</f>
        <v>0</v>
      </c>
      <c r="O391" s="205">
        <f>SUMIF('4'!$A$3:$A$500,'TOTAL FEED'!$J391,'4'!$P$3:$P$1000)</f>
        <v>0</v>
      </c>
      <c r="P391" s="205">
        <f>SUMIF('5'!$A$3:$A$500,'TOTAL FEED'!$J391,'5'!$P$3:$P$1000)</f>
        <v>0</v>
      </c>
      <c r="Q391" s="205">
        <f>SUMIF('6'!$A$3:$A$500,'TOTAL FEED'!$J391,'6'!$P$3:$P$1000)</f>
        <v>0</v>
      </c>
      <c r="R391" s="205">
        <f>SUMIF('7'!$A$3:$A$500,'TOTAL FEED'!$J391,'7'!$P$3:$P$1000)</f>
        <v>0</v>
      </c>
      <c r="S391" s="205">
        <f>SUMIF('8'!$A$3:$A$500,'TOTAL FEED'!$J391,'8'!$P$3:$P$1000)</f>
        <v>0</v>
      </c>
      <c r="T391" s="205">
        <f>SUMIF('9'!$A$3:$A$500,'TOTAL FEED'!$J391,'9'!$P$3:$P$1000)</f>
        <v>0</v>
      </c>
      <c r="U391" s="205">
        <f>SUMIF('10'!$A$3:$A$500,'TOTAL FEED'!$J391,'10'!$P$3:$P$1000)</f>
        <v>0</v>
      </c>
      <c r="V391" s="205">
        <f>SUMIF('11'!$A$3:$A$500,'TOTAL FEED'!$J391,'11'!$P$3:$P$1000)</f>
        <v>0</v>
      </c>
      <c r="W391" s="205">
        <f>SUMIF('12'!$A$3:$A$500,'TOTAL FEED'!$J391,'12'!$P$3:$P$1000)</f>
        <v>0</v>
      </c>
      <c r="X391" s="205">
        <f>SUMIF('13'!$A$3:$A$500,'TOTAL FEED'!$J391,'13'!$P$3:$P$1000)</f>
        <v>0</v>
      </c>
      <c r="Y391" s="272">
        <f>SUMIF('14'!$A$3:$A$500,'TOTAL FEED'!$J391,'14'!$P$3:$P$1000)</f>
        <v>0</v>
      </c>
      <c r="Z391" s="205">
        <f>SUMIF('15'!$A$3:$A$500,'TOTAL FEED'!$J391,'15'!$P$3:$P$1000)</f>
        <v>0</v>
      </c>
      <c r="AA391" s="205">
        <f>SUMIF('16'!$A$3:$A$500,'TOTAL FEED'!$J391,'16'!$P$3:$P$1000)</f>
        <v>0</v>
      </c>
      <c r="AB391" s="205">
        <f>SUMIF('17'!$A$3:$A$500,'TOTAL FEED'!$J391,'17'!$P$3:$P$1000)</f>
        <v>0</v>
      </c>
      <c r="AC391" s="205">
        <f>SUMIF('18'!$A$3:$A$500,'TOTAL FEED'!$J391,'18'!$P$3:$P$1000)</f>
        <v>0</v>
      </c>
      <c r="AD391" s="205">
        <f>SUMIF('19'!$A$3:$A$500,'TOTAL FEED'!$J391,'19'!$P$3:$P$1000)</f>
        <v>0</v>
      </c>
      <c r="AE391" s="205">
        <f>SUMIF('20'!$A$3:$A$500,'TOTAL FEED'!$J391,'20'!$P$3:$P$1000)</f>
        <v>0</v>
      </c>
      <c r="AF391" s="205">
        <f>SUMIF('21'!$A$3:$A$500,'TOTAL FEED'!$J391,'21'!$P$3:$P$1000)</f>
        <v>0</v>
      </c>
      <c r="AG391" s="205">
        <f>SUMIF('22'!$A$3:$A$500,'TOTAL FEED'!$J391,'22'!$P$3:$P$1000)</f>
        <v>0</v>
      </c>
      <c r="AH391" s="205">
        <f>SUMIF('23'!$A$3:$A$500,'TOTAL FEED'!$J391,'23'!$P$3:$P$1000)</f>
        <v>0</v>
      </c>
      <c r="AI391" s="205">
        <f>SUMIF('24'!$A$3:$A$500,'TOTAL FEED'!$J391,'24'!$P$3:$P$1000)</f>
        <v>0</v>
      </c>
      <c r="AJ391" s="205">
        <f>SUMIF('25'!$A$3:$A$500,'TOTAL FEED'!$J391,'25'!$P$3:$P$1000)</f>
        <v>0</v>
      </c>
      <c r="AK391" s="205">
        <f>SUMIF('26'!$A$3:$A$500,'TOTAL FEED'!$J391,'26'!$P$3:$P$1000)</f>
        <v>0</v>
      </c>
      <c r="AL391" s="205">
        <f>SUMIF('27'!$A$3:$A$500,'TOTAL FEED'!$J391,'27'!$P$3:$P$1000)</f>
        <v>0</v>
      </c>
      <c r="AM391" s="205">
        <f>SUMIF('28'!$A$3:$A$500,'TOTAL FEED'!$J391,'28'!$P$3:$P$1000)</f>
        <v>0</v>
      </c>
      <c r="AN391" s="205">
        <f>SUMIF('29'!$A$3:$A$500,'TOTAL FEED'!$J391,'29'!$P$3:$P$1000)</f>
        <v>0</v>
      </c>
      <c r="AO391" s="205">
        <f>SUMIF('30'!$A$3:$A$500,'TOTAL FEED'!$J391,'30'!$P$3:$P$1000)</f>
        <v>0</v>
      </c>
      <c r="AP391" s="205">
        <f>SUMIF('31'!$A$3:$A$500,'TOTAL FEED'!$J391,'31'!$P$3:$P$1000)</f>
        <v>0</v>
      </c>
      <c r="AQ391" s="50">
        <f t="shared" si="112"/>
        <v>0</v>
      </c>
      <c r="AS391">
        <v>8</v>
      </c>
      <c r="AT391">
        <f>SUMIF('PHAN LOAI'!$Q$5:$Q$410,K391,'PHAN LOAI'!$D$5:$D$410)</f>
        <v>0</v>
      </c>
      <c r="AU391">
        <f>SUMIF('SAN LUONG'!$AL$4:$AL$311,K391,'SAN LUONG'!$AJ$4:$AJ$311)</f>
        <v>0</v>
      </c>
      <c r="AV391">
        <f t="shared" si="109"/>
        <v>0</v>
      </c>
      <c r="AW391">
        <f>IF(COUNTIF('PHAN LOAI'!C:C, E391) &gt; 0, 1, 0)</f>
        <v>1</v>
      </c>
      <c r="AX391">
        <f>IF(COUNTIF('SAN LUONG'!D:D, E391) &gt; 0, 1, 0)</f>
        <v>1</v>
      </c>
    </row>
    <row r="392" spans="2:50" ht="15.75" x14ac:dyDescent="0.25">
      <c r="B392" s="5">
        <v>31</v>
      </c>
      <c r="C392" s="33" t="s">
        <v>505</v>
      </c>
      <c r="D392" s="33" t="s">
        <v>505</v>
      </c>
      <c r="E392" s="73">
        <v>33221839</v>
      </c>
      <c r="F392" s="27">
        <v>3.5</v>
      </c>
      <c r="G392" s="34">
        <v>50</v>
      </c>
      <c r="H392" s="24" t="s">
        <v>196</v>
      </c>
      <c r="I392" s="9" t="s">
        <v>488</v>
      </c>
      <c r="J392" s="15" t="str">
        <f t="shared" si="110"/>
        <v>553MFS3950</v>
      </c>
      <c r="K392" s="15" t="str">
        <f t="shared" si="111"/>
        <v>553MFS3933221839</v>
      </c>
      <c r="L392" s="205">
        <f>SUMIF('1'!$A$3:$A$500,'TOTAL FEED'!$J392,'1'!$P$3:$P$1000)</f>
        <v>0</v>
      </c>
      <c r="M392" s="205">
        <f>SUMIF('2'!$A$3:$A$500,'TOTAL FEED'!$J392,'2'!$P$3:$P$1000)</f>
        <v>0</v>
      </c>
      <c r="N392" s="258">
        <f>SUMIF('3'!$A$3:$A$500,'TOTAL FEED'!$J392,'3'!$P$3:$P$1000)</f>
        <v>0</v>
      </c>
      <c r="O392" s="205">
        <f>SUMIF('4'!$A$3:$A$500,'TOTAL FEED'!$J392,'4'!$P$3:$P$1000)</f>
        <v>0</v>
      </c>
      <c r="P392" s="205">
        <f>SUMIF('5'!$A$3:$A$500,'TOTAL FEED'!$J392,'5'!$P$3:$P$1000)</f>
        <v>0</v>
      </c>
      <c r="Q392" s="205">
        <f>SUMIF('6'!$A$3:$A$500,'TOTAL FEED'!$J392,'6'!$P$3:$P$1000)</f>
        <v>0</v>
      </c>
      <c r="R392" s="205">
        <f>SUMIF('7'!$A$3:$A$500,'TOTAL FEED'!$J392,'7'!$P$3:$P$1000)</f>
        <v>0</v>
      </c>
      <c r="S392" s="205">
        <f>SUMIF('8'!$A$3:$A$500,'TOTAL FEED'!$J392,'8'!$P$3:$P$1000)</f>
        <v>0</v>
      </c>
      <c r="T392" s="205">
        <f>SUMIF('9'!$A$3:$A$500,'TOTAL FEED'!$J392,'9'!$P$3:$P$1000)</f>
        <v>0</v>
      </c>
      <c r="U392" s="205">
        <f>SUMIF('10'!$A$3:$A$500,'TOTAL FEED'!$J392,'10'!$P$3:$P$1000)</f>
        <v>0</v>
      </c>
      <c r="V392" s="205">
        <f>SUMIF('11'!$A$3:$A$500,'TOTAL FEED'!$J392,'11'!$P$3:$P$1000)</f>
        <v>0</v>
      </c>
      <c r="W392" s="205">
        <f>SUMIF('12'!$A$3:$A$500,'TOTAL FEED'!$J392,'12'!$P$3:$P$1000)</f>
        <v>0</v>
      </c>
      <c r="X392" s="205">
        <f>SUMIF('13'!$A$3:$A$500,'TOTAL FEED'!$J392,'13'!$P$3:$P$1000)</f>
        <v>0</v>
      </c>
      <c r="Y392" s="272">
        <f>SUMIF('14'!$A$3:$A$500,'TOTAL FEED'!$J392,'14'!$P$3:$P$1000)</f>
        <v>0</v>
      </c>
      <c r="Z392" s="205">
        <f>SUMIF('15'!$A$3:$A$500,'TOTAL FEED'!$J392,'15'!$P$3:$P$1000)</f>
        <v>0</v>
      </c>
      <c r="AA392" s="205">
        <f>SUMIF('16'!$A$3:$A$500,'TOTAL FEED'!$J392,'16'!$P$3:$P$1000)</f>
        <v>0</v>
      </c>
      <c r="AB392" s="205">
        <f>SUMIF('17'!$A$3:$A$500,'TOTAL FEED'!$J392,'17'!$P$3:$P$1000)</f>
        <v>0</v>
      </c>
      <c r="AC392" s="205">
        <f>SUMIF('18'!$A$3:$A$500,'TOTAL FEED'!$J392,'18'!$P$3:$P$1000)</f>
        <v>0</v>
      </c>
      <c r="AD392" s="205">
        <f>SUMIF('19'!$A$3:$A$500,'TOTAL FEED'!$J392,'19'!$P$3:$P$1000)</f>
        <v>0</v>
      </c>
      <c r="AE392" s="205">
        <f>SUMIF('20'!$A$3:$A$500,'TOTAL FEED'!$J392,'20'!$P$3:$P$1000)</f>
        <v>0</v>
      </c>
      <c r="AF392" s="205">
        <f>SUMIF('21'!$A$3:$A$500,'TOTAL FEED'!$J392,'21'!$P$3:$P$1000)</f>
        <v>0</v>
      </c>
      <c r="AG392" s="205">
        <f>SUMIF('22'!$A$3:$A$500,'TOTAL FEED'!$J392,'22'!$P$3:$P$1000)</f>
        <v>0</v>
      </c>
      <c r="AH392" s="205">
        <f>SUMIF('23'!$A$3:$A$500,'TOTAL FEED'!$J392,'23'!$P$3:$P$1000)</f>
        <v>0</v>
      </c>
      <c r="AI392" s="205">
        <f>SUMIF('24'!$A$3:$A$500,'TOTAL FEED'!$J392,'24'!$P$3:$P$1000)</f>
        <v>0</v>
      </c>
      <c r="AJ392" s="205">
        <f>SUMIF('25'!$A$3:$A$500,'TOTAL FEED'!$J392,'25'!$P$3:$P$1000)</f>
        <v>0</v>
      </c>
      <c r="AK392" s="205">
        <f>SUMIF('26'!$A$3:$A$500,'TOTAL FEED'!$J392,'26'!$P$3:$P$1000)</f>
        <v>0</v>
      </c>
      <c r="AL392" s="205">
        <f>SUMIF('27'!$A$3:$A$500,'TOTAL FEED'!$J392,'27'!$P$3:$P$1000)</f>
        <v>0</v>
      </c>
      <c r="AM392" s="205">
        <f>SUMIF('28'!$A$3:$A$500,'TOTAL FEED'!$J392,'28'!$P$3:$P$1000)</f>
        <v>0</v>
      </c>
      <c r="AN392" s="205">
        <f>SUMIF('29'!$A$3:$A$500,'TOTAL FEED'!$J392,'29'!$P$3:$P$1000)</f>
        <v>0</v>
      </c>
      <c r="AO392" s="205">
        <f>SUMIF('30'!$A$3:$A$500,'TOTAL FEED'!$J392,'30'!$P$3:$P$1000)</f>
        <v>0</v>
      </c>
      <c r="AP392" s="205">
        <f>SUMIF('31'!$A$3:$A$500,'TOTAL FEED'!$J392,'31'!$P$3:$P$1000)</f>
        <v>0</v>
      </c>
      <c r="AQ392" s="50">
        <f t="shared" si="112"/>
        <v>0</v>
      </c>
      <c r="AS392">
        <v>8</v>
      </c>
      <c r="AT392">
        <f>SUMIF('PHAN LOAI'!$Q$5:$Q$410,K392,'PHAN LOAI'!$D$5:$D$410)</f>
        <v>0</v>
      </c>
      <c r="AU392">
        <f>SUMIF('SAN LUONG'!$AL$4:$AL$311,K392,'SAN LUONG'!$AJ$4:$AJ$311)</f>
        <v>0</v>
      </c>
      <c r="AV392">
        <f t="shared" si="109"/>
        <v>0</v>
      </c>
      <c r="AW392">
        <f>IF(COUNTIF('PHAN LOAI'!C:C, E392) &gt; 0, 1, 0)</f>
        <v>1</v>
      </c>
      <c r="AX392">
        <f>IF(COUNTIF('SAN LUONG'!D:D, E392) &gt; 0, 1, 0)</f>
        <v>1</v>
      </c>
    </row>
    <row r="393" spans="2:50" ht="15.75" x14ac:dyDescent="0.25">
      <c r="B393" s="5"/>
      <c r="C393" s="33" t="s">
        <v>506</v>
      </c>
      <c r="D393" s="33" t="s">
        <v>506</v>
      </c>
      <c r="E393" s="73">
        <v>33221870</v>
      </c>
      <c r="F393" s="27">
        <v>3.5</v>
      </c>
      <c r="G393" s="34">
        <v>50</v>
      </c>
      <c r="H393" s="24" t="s">
        <v>196</v>
      </c>
      <c r="I393" s="9" t="s">
        <v>507</v>
      </c>
      <c r="J393" s="15" t="str">
        <f t="shared" si="110"/>
        <v>553MFS7050</v>
      </c>
      <c r="K393" s="15" t="str">
        <f t="shared" si="111"/>
        <v>553MFS7033221870</v>
      </c>
      <c r="L393" s="205">
        <f>SUMIF('1'!$A$3:$A$500,'TOTAL FEED'!$J393,'1'!$P$3:$P$1000)</f>
        <v>0</v>
      </c>
      <c r="M393" s="205">
        <f>SUMIF('2'!$A$3:$A$500,'TOTAL FEED'!$J393,'2'!$P$3:$P$1000)</f>
        <v>0</v>
      </c>
      <c r="N393" s="258">
        <f>SUMIF('3'!$A$3:$A$500,'TOTAL FEED'!$J393,'3'!$P$3:$P$1000)</f>
        <v>0</v>
      </c>
      <c r="O393" s="205">
        <f>SUMIF('4'!$A$3:$A$500,'TOTAL FEED'!$J393,'4'!$P$3:$P$1000)</f>
        <v>0</v>
      </c>
      <c r="P393" s="205">
        <f>SUMIF('5'!$A$3:$A$500,'TOTAL FEED'!$J393,'5'!$P$3:$P$1000)</f>
        <v>0</v>
      </c>
      <c r="Q393" s="205">
        <f>SUMIF('6'!$A$3:$A$500,'TOTAL FEED'!$J393,'6'!$P$3:$P$1000)</f>
        <v>0</v>
      </c>
      <c r="R393" s="205">
        <f>SUMIF('7'!$A$3:$A$500,'TOTAL FEED'!$J393,'7'!$P$3:$P$1000)</f>
        <v>0</v>
      </c>
      <c r="S393" s="205">
        <f>SUMIF('8'!$A$3:$A$500,'TOTAL FEED'!$J393,'8'!$P$3:$P$1000)</f>
        <v>0</v>
      </c>
      <c r="T393" s="205">
        <f>SUMIF('9'!$A$3:$A$500,'TOTAL FEED'!$J393,'9'!$P$3:$P$1000)</f>
        <v>0</v>
      </c>
      <c r="U393" s="205">
        <f>SUMIF('10'!$A$3:$A$500,'TOTAL FEED'!$J393,'10'!$P$3:$P$1000)</f>
        <v>0</v>
      </c>
      <c r="V393" s="205">
        <f>SUMIF('11'!$A$3:$A$500,'TOTAL FEED'!$J393,'11'!$P$3:$P$1000)</f>
        <v>0</v>
      </c>
      <c r="W393" s="205">
        <f>SUMIF('12'!$A$3:$A$500,'TOTAL FEED'!$J393,'12'!$P$3:$P$1000)</f>
        <v>0</v>
      </c>
      <c r="X393" s="205">
        <f>SUMIF('13'!$A$3:$A$500,'TOTAL FEED'!$J393,'13'!$P$3:$P$1000)</f>
        <v>0</v>
      </c>
      <c r="Y393" s="272">
        <f>SUMIF('14'!$A$3:$A$500,'TOTAL FEED'!$J393,'14'!$P$3:$P$1000)</f>
        <v>0</v>
      </c>
      <c r="Z393" s="205">
        <f>SUMIF('15'!$A$3:$A$500,'TOTAL FEED'!$J393,'15'!$P$3:$P$1000)</f>
        <v>0</v>
      </c>
      <c r="AA393" s="205">
        <f>SUMIF('16'!$A$3:$A$500,'TOTAL FEED'!$J393,'16'!$P$3:$P$1000)</f>
        <v>0</v>
      </c>
      <c r="AB393" s="205">
        <f>SUMIF('17'!$A$3:$A$500,'TOTAL FEED'!$J393,'17'!$P$3:$P$1000)</f>
        <v>0</v>
      </c>
      <c r="AC393" s="205">
        <f>SUMIF('18'!$A$3:$A$500,'TOTAL FEED'!$J393,'18'!$P$3:$P$1000)</f>
        <v>0</v>
      </c>
      <c r="AD393" s="205">
        <f>SUMIF('19'!$A$3:$A$500,'TOTAL FEED'!$J393,'19'!$P$3:$P$1000)</f>
        <v>0</v>
      </c>
      <c r="AE393" s="205">
        <f>SUMIF('20'!$A$3:$A$500,'TOTAL FEED'!$J393,'20'!$P$3:$P$1000)</f>
        <v>0</v>
      </c>
      <c r="AF393" s="205">
        <f>SUMIF('21'!$A$3:$A$500,'TOTAL FEED'!$J393,'21'!$P$3:$P$1000)</f>
        <v>0</v>
      </c>
      <c r="AG393" s="205">
        <f>SUMIF('22'!$A$3:$A$500,'TOTAL FEED'!$J393,'22'!$P$3:$P$1000)</f>
        <v>0</v>
      </c>
      <c r="AH393" s="205">
        <f>SUMIF('23'!$A$3:$A$500,'TOTAL FEED'!$J393,'23'!$P$3:$P$1000)</f>
        <v>0</v>
      </c>
      <c r="AI393" s="205">
        <f>SUMIF('24'!$A$3:$A$500,'TOTAL FEED'!$J393,'24'!$P$3:$P$1000)</f>
        <v>0</v>
      </c>
      <c r="AJ393" s="205">
        <f>SUMIF('25'!$A$3:$A$500,'TOTAL FEED'!$J393,'25'!$P$3:$P$1000)</f>
        <v>0</v>
      </c>
      <c r="AK393" s="205">
        <f>SUMIF('26'!$A$3:$A$500,'TOTAL FEED'!$J393,'26'!$P$3:$P$1000)</f>
        <v>0</v>
      </c>
      <c r="AL393" s="205">
        <f>SUMIF('27'!$A$3:$A$500,'TOTAL FEED'!$J393,'27'!$P$3:$P$1000)</f>
        <v>0</v>
      </c>
      <c r="AM393" s="205">
        <f>SUMIF('28'!$A$3:$A$500,'TOTAL FEED'!$J393,'28'!$P$3:$P$1000)</f>
        <v>0</v>
      </c>
      <c r="AN393" s="205">
        <f>SUMIF('29'!$A$3:$A$500,'TOTAL FEED'!$J393,'29'!$P$3:$P$1000)</f>
        <v>0</v>
      </c>
      <c r="AO393" s="205">
        <f>SUMIF('30'!$A$3:$A$500,'TOTAL FEED'!$J393,'30'!$P$3:$P$1000)</f>
        <v>0</v>
      </c>
      <c r="AP393" s="205">
        <f>SUMIF('31'!$A$3:$A$500,'TOTAL FEED'!$J393,'31'!$P$3:$P$1000)</f>
        <v>0</v>
      </c>
      <c r="AQ393" s="50">
        <f t="shared" si="112"/>
        <v>0</v>
      </c>
      <c r="AS393">
        <v>8</v>
      </c>
      <c r="AT393">
        <f>SUMIF('PHAN LOAI'!$Q$5:$Q$410,K393,'PHAN LOAI'!$D$5:$D$410)</f>
        <v>0</v>
      </c>
      <c r="AU393">
        <f>SUMIF('SAN LUONG'!$AL$4:$AL$311,K393,'SAN LUONG'!$AJ$4:$AJ$311)</f>
        <v>0</v>
      </c>
      <c r="AV393">
        <f t="shared" si="109"/>
        <v>0</v>
      </c>
      <c r="AW393">
        <f>IF(COUNTIF('PHAN LOAI'!C:C, E393) &gt; 0, 1, 0)</f>
        <v>1</v>
      </c>
      <c r="AX393">
        <f>IF(COUNTIF('SAN LUONG'!D:D, E393) &gt; 0, 1, 0)</f>
        <v>1</v>
      </c>
    </row>
    <row r="394" spans="2:50" ht="15.75" x14ac:dyDescent="0.25">
      <c r="B394" s="5"/>
      <c r="C394" s="33" t="s">
        <v>508</v>
      </c>
      <c r="D394" s="33" t="s">
        <v>508</v>
      </c>
      <c r="E394" s="73">
        <v>33221873</v>
      </c>
      <c r="F394" s="27">
        <v>3.5</v>
      </c>
      <c r="G394" s="34">
        <v>50</v>
      </c>
      <c r="H394" s="24" t="s">
        <v>196</v>
      </c>
      <c r="I394" s="9" t="s">
        <v>509</v>
      </c>
      <c r="J394" s="15" t="str">
        <f t="shared" si="110"/>
        <v>553MFS7350</v>
      </c>
      <c r="K394" s="15" t="str">
        <f t="shared" si="111"/>
        <v>553MFS7333221873</v>
      </c>
      <c r="L394" s="205">
        <f>SUMIF('1'!$A$3:$A$500,'TOTAL FEED'!$J394,'1'!$P$3:$P$1000)</f>
        <v>0</v>
      </c>
      <c r="M394" s="205">
        <f>SUMIF('2'!$A$3:$A$500,'TOTAL FEED'!$J394,'2'!$P$3:$P$1000)</f>
        <v>0</v>
      </c>
      <c r="N394" s="258">
        <f>SUMIF('3'!$A$3:$A$500,'TOTAL FEED'!$J394,'3'!$P$3:$P$1000)</f>
        <v>0</v>
      </c>
      <c r="O394" s="205">
        <f>SUMIF('4'!$A$3:$A$500,'TOTAL FEED'!$J394,'4'!$P$3:$P$1000)</f>
        <v>0</v>
      </c>
      <c r="P394" s="205">
        <f>SUMIF('5'!$A$3:$A$500,'TOTAL FEED'!$J394,'5'!$P$3:$P$1000)</f>
        <v>0</v>
      </c>
      <c r="Q394" s="205">
        <f>SUMIF('6'!$A$3:$A$500,'TOTAL FEED'!$J394,'6'!$P$3:$P$1000)</f>
        <v>0</v>
      </c>
      <c r="R394" s="205">
        <f>SUMIF('7'!$A$3:$A$500,'TOTAL FEED'!$J394,'7'!$P$3:$P$1000)</f>
        <v>0</v>
      </c>
      <c r="S394" s="205">
        <f>SUMIF('8'!$A$3:$A$500,'TOTAL FEED'!$J394,'8'!$P$3:$P$1000)</f>
        <v>0</v>
      </c>
      <c r="T394" s="205">
        <f>SUMIF('9'!$A$3:$A$500,'TOTAL FEED'!$J394,'9'!$P$3:$P$1000)</f>
        <v>0</v>
      </c>
      <c r="U394" s="205">
        <f>SUMIF('10'!$A$3:$A$500,'TOTAL FEED'!$J394,'10'!$P$3:$P$1000)</f>
        <v>0</v>
      </c>
      <c r="V394" s="205">
        <f>SUMIF('11'!$A$3:$A$500,'TOTAL FEED'!$J394,'11'!$P$3:$P$1000)</f>
        <v>0</v>
      </c>
      <c r="W394" s="205">
        <f>SUMIF('12'!$A$3:$A$500,'TOTAL FEED'!$J394,'12'!$P$3:$P$1000)</f>
        <v>0</v>
      </c>
      <c r="X394" s="205">
        <f>SUMIF('13'!$A$3:$A$500,'TOTAL FEED'!$J394,'13'!$P$3:$P$1000)</f>
        <v>0</v>
      </c>
      <c r="Y394" s="272">
        <f>SUMIF('14'!$A$3:$A$500,'TOTAL FEED'!$J394,'14'!$P$3:$P$1000)</f>
        <v>0</v>
      </c>
      <c r="Z394" s="205">
        <f>SUMIF('15'!$A$3:$A$500,'TOTAL FEED'!$J394,'15'!$P$3:$P$1000)</f>
        <v>0</v>
      </c>
      <c r="AA394" s="205">
        <f>SUMIF('16'!$A$3:$A$500,'TOTAL FEED'!$J394,'16'!$P$3:$P$1000)</f>
        <v>0</v>
      </c>
      <c r="AB394" s="205">
        <f>SUMIF('17'!$A$3:$A$500,'TOTAL FEED'!$J394,'17'!$P$3:$P$1000)</f>
        <v>0</v>
      </c>
      <c r="AC394" s="205">
        <f>SUMIF('18'!$A$3:$A$500,'TOTAL FEED'!$J394,'18'!$P$3:$P$1000)</f>
        <v>0</v>
      </c>
      <c r="AD394" s="205">
        <f>SUMIF('19'!$A$3:$A$500,'TOTAL FEED'!$J394,'19'!$P$3:$P$1000)</f>
        <v>0</v>
      </c>
      <c r="AE394" s="205">
        <f>SUMIF('20'!$A$3:$A$500,'TOTAL FEED'!$J394,'20'!$P$3:$P$1000)</f>
        <v>0</v>
      </c>
      <c r="AF394" s="205">
        <f>SUMIF('21'!$A$3:$A$500,'TOTAL FEED'!$J394,'21'!$P$3:$P$1000)</f>
        <v>0</v>
      </c>
      <c r="AG394" s="205">
        <f>SUMIF('22'!$A$3:$A$500,'TOTAL FEED'!$J394,'22'!$P$3:$P$1000)</f>
        <v>0</v>
      </c>
      <c r="AH394" s="205">
        <f>SUMIF('23'!$A$3:$A$500,'TOTAL FEED'!$J394,'23'!$P$3:$P$1000)</f>
        <v>0</v>
      </c>
      <c r="AI394" s="205">
        <f>SUMIF('24'!$A$3:$A$500,'TOTAL FEED'!$J394,'24'!$P$3:$P$1000)</f>
        <v>0</v>
      </c>
      <c r="AJ394" s="205">
        <f>SUMIF('25'!$A$3:$A$500,'TOTAL FEED'!$J394,'25'!$P$3:$P$1000)</f>
        <v>0</v>
      </c>
      <c r="AK394" s="205">
        <f>SUMIF('26'!$A$3:$A$500,'TOTAL FEED'!$J394,'26'!$P$3:$P$1000)</f>
        <v>0</v>
      </c>
      <c r="AL394" s="205">
        <f>SUMIF('27'!$A$3:$A$500,'TOTAL FEED'!$J394,'27'!$P$3:$P$1000)</f>
        <v>0</v>
      </c>
      <c r="AM394" s="205">
        <f>SUMIF('28'!$A$3:$A$500,'TOTAL FEED'!$J394,'28'!$P$3:$P$1000)</f>
        <v>0</v>
      </c>
      <c r="AN394" s="205">
        <f>SUMIF('29'!$A$3:$A$500,'TOTAL FEED'!$J394,'29'!$P$3:$P$1000)</f>
        <v>0</v>
      </c>
      <c r="AO394" s="205">
        <f>SUMIF('30'!$A$3:$A$500,'TOTAL FEED'!$J394,'30'!$P$3:$P$1000)</f>
        <v>0</v>
      </c>
      <c r="AP394" s="205">
        <f>SUMIF('31'!$A$3:$A$500,'TOTAL FEED'!$J394,'31'!$P$3:$P$1000)</f>
        <v>0</v>
      </c>
      <c r="AQ394" s="50">
        <f t="shared" si="112"/>
        <v>0</v>
      </c>
      <c r="AS394">
        <v>8</v>
      </c>
      <c r="AT394">
        <f>SUMIF('PHAN LOAI'!$Q$5:$Q$410,K394,'PHAN LOAI'!$D$5:$D$410)</f>
        <v>0</v>
      </c>
      <c r="AU394">
        <f>SUMIF('SAN LUONG'!$AL$4:$AL$311,K394,'SAN LUONG'!$AJ$4:$AJ$311)</f>
        <v>0</v>
      </c>
      <c r="AV394">
        <f t="shared" si="109"/>
        <v>0</v>
      </c>
      <c r="AW394">
        <f>IF(COUNTIF('PHAN LOAI'!C:C, E394) &gt; 0, 1, 0)</f>
        <v>1</v>
      </c>
      <c r="AX394">
        <f>IF(COUNTIF('SAN LUONG'!D:D, E394) &gt; 0, 1, 0)</f>
        <v>1</v>
      </c>
    </row>
    <row r="395" spans="2:50" ht="15.75" x14ac:dyDescent="0.25">
      <c r="B395" s="5"/>
      <c r="C395" s="33" t="s">
        <v>510</v>
      </c>
      <c r="D395" s="33" t="s">
        <v>510</v>
      </c>
      <c r="E395" s="73">
        <v>33221890</v>
      </c>
      <c r="F395" s="27">
        <v>3.5</v>
      </c>
      <c r="G395" s="34">
        <v>50</v>
      </c>
      <c r="H395" s="24" t="s">
        <v>196</v>
      </c>
      <c r="I395" s="9" t="s">
        <v>302</v>
      </c>
      <c r="J395" s="15" t="str">
        <f t="shared" si="110"/>
        <v>553MFS9050</v>
      </c>
      <c r="K395" s="15" t="str">
        <f t="shared" si="111"/>
        <v>553MFS9033221890</v>
      </c>
      <c r="L395" s="205">
        <f>SUMIF('1'!$A$3:$A$500,'TOTAL FEED'!$J395,'1'!$P$3:$P$1000)</f>
        <v>0</v>
      </c>
      <c r="M395" s="205">
        <f>SUMIF('2'!$A$3:$A$500,'TOTAL FEED'!$J395,'2'!$P$3:$P$1000)</f>
        <v>0</v>
      </c>
      <c r="N395" s="258">
        <f>SUMIF('3'!$A$3:$A$500,'TOTAL FEED'!$J395,'3'!$P$3:$P$1000)</f>
        <v>0</v>
      </c>
      <c r="O395" s="205">
        <f>SUMIF('4'!$A$3:$A$500,'TOTAL FEED'!$J395,'4'!$P$3:$P$1000)</f>
        <v>0</v>
      </c>
      <c r="P395" s="205">
        <f>SUMIF('5'!$A$3:$A$500,'TOTAL FEED'!$J395,'5'!$P$3:$P$1000)</f>
        <v>0</v>
      </c>
      <c r="Q395" s="205">
        <f>SUMIF('6'!$A$3:$A$500,'TOTAL FEED'!$J395,'6'!$P$3:$P$1000)</f>
        <v>0</v>
      </c>
      <c r="R395" s="205">
        <f>SUMIF('7'!$A$3:$A$500,'TOTAL FEED'!$J395,'7'!$P$3:$P$1000)</f>
        <v>0</v>
      </c>
      <c r="S395" s="205">
        <f>SUMIF('8'!$A$3:$A$500,'TOTAL FEED'!$J395,'8'!$P$3:$P$1000)</f>
        <v>0</v>
      </c>
      <c r="T395" s="205">
        <f>SUMIF('9'!$A$3:$A$500,'TOTAL FEED'!$J395,'9'!$P$3:$P$1000)</f>
        <v>0</v>
      </c>
      <c r="U395" s="205">
        <f>SUMIF('10'!$A$3:$A$500,'TOTAL FEED'!$J395,'10'!$P$3:$P$1000)</f>
        <v>0</v>
      </c>
      <c r="V395" s="205">
        <f>SUMIF('11'!$A$3:$A$500,'TOTAL FEED'!$J395,'11'!$P$3:$P$1000)</f>
        <v>0</v>
      </c>
      <c r="W395" s="205">
        <f>SUMIF('12'!$A$3:$A$500,'TOTAL FEED'!$J395,'12'!$P$3:$P$1000)</f>
        <v>0</v>
      </c>
      <c r="X395" s="205">
        <f>SUMIF('13'!$A$3:$A$500,'TOTAL FEED'!$J395,'13'!$P$3:$P$1000)</f>
        <v>0</v>
      </c>
      <c r="Y395" s="272">
        <f>SUMIF('14'!$A$3:$A$500,'TOTAL FEED'!$J395,'14'!$P$3:$P$1000)</f>
        <v>0</v>
      </c>
      <c r="Z395" s="205">
        <f>SUMIF('15'!$A$3:$A$500,'TOTAL FEED'!$J395,'15'!$P$3:$P$1000)</f>
        <v>0</v>
      </c>
      <c r="AA395" s="205">
        <f>SUMIF('16'!$A$3:$A$500,'TOTAL FEED'!$J395,'16'!$P$3:$P$1000)</f>
        <v>0</v>
      </c>
      <c r="AB395" s="205">
        <f>SUMIF('17'!$A$3:$A$500,'TOTAL FEED'!$J395,'17'!$P$3:$P$1000)</f>
        <v>0</v>
      </c>
      <c r="AC395" s="205">
        <f>SUMIF('18'!$A$3:$A$500,'TOTAL FEED'!$J395,'18'!$P$3:$P$1000)</f>
        <v>0</v>
      </c>
      <c r="AD395" s="205">
        <f>SUMIF('19'!$A$3:$A$500,'TOTAL FEED'!$J395,'19'!$P$3:$P$1000)</f>
        <v>0</v>
      </c>
      <c r="AE395" s="205">
        <f>SUMIF('20'!$A$3:$A$500,'TOTAL FEED'!$J395,'20'!$P$3:$P$1000)</f>
        <v>0</v>
      </c>
      <c r="AF395" s="205">
        <f>SUMIF('21'!$A$3:$A$500,'TOTAL FEED'!$J395,'21'!$P$3:$P$1000)</f>
        <v>0</v>
      </c>
      <c r="AG395" s="205">
        <f>SUMIF('22'!$A$3:$A$500,'TOTAL FEED'!$J395,'22'!$P$3:$P$1000)</f>
        <v>0</v>
      </c>
      <c r="AH395" s="205">
        <f>SUMIF('23'!$A$3:$A$500,'TOTAL FEED'!$J395,'23'!$P$3:$P$1000)</f>
        <v>0</v>
      </c>
      <c r="AI395" s="205">
        <f>SUMIF('24'!$A$3:$A$500,'TOTAL FEED'!$J395,'24'!$P$3:$P$1000)</f>
        <v>0</v>
      </c>
      <c r="AJ395" s="205">
        <f>SUMIF('25'!$A$3:$A$500,'TOTAL FEED'!$J395,'25'!$P$3:$P$1000)</f>
        <v>0</v>
      </c>
      <c r="AK395" s="205">
        <f>SUMIF('26'!$A$3:$A$500,'TOTAL FEED'!$J395,'26'!$P$3:$P$1000)</f>
        <v>0</v>
      </c>
      <c r="AL395" s="205">
        <f>SUMIF('27'!$A$3:$A$500,'TOTAL FEED'!$J395,'27'!$P$3:$P$1000)</f>
        <v>0</v>
      </c>
      <c r="AM395" s="205">
        <f>SUMIF('28'!$A$3:$A$500,'TOTAL FEED'!$J395,'28'!$P$3:$P$1000)</f>
        <v>0</v>
      </c>
      <c r="AN395" s="205">
        <f>SUMIF('29'!$A$3:$A$500,'TOTAL FEED'!$J395,'29'!$P$3:$P$1000)</f>
        <v>0</v>
      </c>
      <c r="AO395" s="205">
        <f>SUMIF('30'!$A$3:$A$500,'TOTAL FEED'!$J395,'30'!$P$3:$P$1000)</f>
        <v>0</v>
      </c>
      <c r="AP395" s="205">
        <f>SUMIF('31'!$A$3:$A$500,'TOTAL FEED'!$J395,'31'!$P$3:$P$1000)</f>
        <v>0</v>
      </c>
      <c r="AQ395" s="50">
        <f t="shared" si="112"/>
        <v>0</v>
      </c>
      <c r="AS395">
        <v>8</v>
      </c>
      <c r="AT395">
        <f>SUMIF('PHAN LOAI'!$Q$5:$Q$410,K395,'PHAN LOAI'!$D$5:$D$410)</f>
        <v>0</v>
      </c>
      <c r="AU395">
        <f>SUMIF('SAN LUONG'!$AL$4:$AL$311,K395,'SAN LUONG'!$AJ$4:$AJ$311)</f>
        <v>0</v>
      </c>
      <c r="AV395">
        <f t="shared" si="109"/>
        <v>0</v>
      </c>
      <c r="AW395">
        <f>IF(COUNTIF('PHAN LOAI'!C:C, E395) &gt; 0, 1, 0)</f>
        <v>1</v>
      </c>
      <c r="AX395">
        <f>IF(COUNTIF('SAN LUONG'!D:D, E395) &gt; 0, 1, 0)</f>
        <v>1</v>
      </c>
    </row>
    <row r="396" spans="2:50" ht="15.75" x14ac:dyDescent="0.25">
      <c r="B396" s="5">
        <v>32</v>
      </c>
      <c r="C396" s="33" t="s">
        <v>201</v>
      </c>
      <c r="D396" s="33" t="s">
        <v>201</v>
      </c>
      <c r="E396" s="73">
        <v>332481</v>
      </c>
      <c r="F396" s="27">
        <v>3.5</v>
      </c>
      <c r="G396" s="34">
        <v>50</v>
      </c>
      <c r="H396" s="24" t="s">
        <v>201</v>
      </c>
      <c r="I396" s="9"/>
      <c r="J396" s="15" t="str">
        <f t="shared" si="110"/>
        <v>553WDF50</v>
      </c>
      <c r="K396" s="15" t="str">
        <f t="shared" si="111"/>
        <v>553WDF332481</v>
      </c>
      <c r="L396" s="205">
        <f>SUMIF('1'!$A$3:$A$500,'TOTAL FEED'!$J396,'1'!$P$3:$P$1000)</f>
        <v>0</v>
      </c>
      <c r="M396" s="205">
        <f>SUMIF('2'!$A$3:$A$500,'TOTAL FEED'!$J396,'2'!$P$3:$P$1000)</f>
        <v>0</v>
      </c>
      <c r="N396" s="258">
        <f>SUMIF('3'!$A$3:$A$500,'TOTAL FEED'!$J396,'3'!$P$3:$P$1000)</f>
        <v>0</v>
      </c>
      <c r="O396" s="205">
        <f>SUMIF('4'!$A$3:$A$500,'TOTAL FEED'!$J396,'4'!$P$3:$P$1000)</f>
        <v>0</v>
      </c>
      <c r="P396" s="205">
        <f>SUMIF('5'!$A$3:$A$500,'TOTAL FEED'!$J396,'5'!$P$3:$P$1000)</f>
        <v>0</v>
      </c>
      <c r="Q396" s="205">
        <f>SUMIF('6'!$A$3:$A$500,'TOTAL FEED'!$J396,'6'!$P$3:$P$1000)</f>
        <v>0</v>
      </c>
      <c r="R396" s="205">
        <f>SUMIF('7'!$A$3:$A$500,'TOTAL FEED'!$J396,'7'!$P$3:$P$1000)</f>
        <v>0</v>
      </c>
      <c r="S396" s="205">
        <f>SUMIF('8'!$A$3:$A$500,'TOTAL FEED'!$J396,'8'!$P$3:$P$1000)</f>
        <v>0</v>
      </c>
      <c r="T396" s="205">
        <f>SUMIF('9'!$A$3:$A$500,'TOTAL FEED'!$J396,'9'!$P$3:$P$1000)</f>
        <v>0</v>
      </c>
      <c r="U396" s="205">
        <f>SUMIF('10'!$A$3:$A$500,'TOTAL FEED'!$J396,'10'!$P$3:$P$1000)</f>
        <v>0</v>
      </c>
      <c r="V396" s="205">
        <f>SUMIF('11'!$A$3:$A$500,'TOTAL FEED'!$J396,'11'!$P$3:$P$1000)</f>
        <v>0</v>
      </c>
      <c r="W396" s="205">
        <f>SUMIF('12'!$A$3:$A$500,'TOTAL FEED'!$J396,'12'!$P$3:$P$1000)</f>
        <v>0</v>
      </c>
      <c r="X396" s="205">
        <f>SUMIF('13'!$A$3:$A$500,'TOTAL FEED'!$J396,'13'!$P$3:$P$1000)</f>
        <v>0</v>
      </c>
      <c r="Y396" s="272">
        <f>SUMIF('14'!$A$3:$A$500,'TOTAL FEED'!$J396,'14'!$P$3:$P$1000)</f>
        <v>0</v>
      </c>
      <c r="Z396" s="205">
        <f>SUMIF('15'!$A$3:$A$500,'TOTAL FEED'!$J396,'15'!$P$3:$P$1000)</f>
        <v>0</v>
      </c>
      <c r="AA396" s="205">
        <f>SUMIF('16'!$A$3:$A$500,'TOTAL FEED'!$J396,'16'!$P$3:$P$1000)</f>
        <v>0</v>
      </c>
      <c r="AB396" s="205">
        <f>SUMIF('17'!$A$3:$A$500,'TOTAL FEED'!$J396,'17'!$P$3:$P$1000)</f>
        <v>0</v>
      </c>
      <c r="AC396" s="205">
        <f>SUMIF('18'!$A$3:$A$500,'TOTAL FEED'!$J396,'18'!$P$3:$P$1000)</f>
        <v>0</v>
      </c>
      <c r="AD396" s="205">
        <f>SUMIF('19'!$A$3:$A$500,'TOTAL FEED'!$J396,'19'!$P$3:$P$1000)</f>
        <v>0</v>
      </c>
      <c r="AE396" s="205">
        <f>SUMIF('20'!$A$3:$A$500,'TOTAL FEED'!$J396,'20'!$P$3:$P$1000)</f>
        <v>0</v>
      </c>
      <c r="AF396" s="205">
        <f>SUMIF('21'!$A$3:$A$500,'TOTAL FEED'!$J396,'21'!$P$3:$P$1000)</f>
        <v>0</v>
      </c>
      <c r="AG396" s="205">
        <f>SUMIF('22'!$A$3:$A$500,'TOTAL FEED'!$J396,'22'!$P$3:$P$1000)</f>
        <v>0</v>
      </c>
      <c r="AH396" s="205">
        <f>SUMIF('23'!$A$3:$A$500,'TOTAL FEED'!$J396,'23'!$P$3:$P$1000)</f>
        <v>0</v>
      </c>
      <c r="AI396" s="205">
        <f>SUMIF('24'!$A$3:$A$500,'TOTAL FEED'!$J396,'24'!$P$3:$P$1000)</f>
        <v>0</v>
      </c>
      <c r="AJ396" s="205">
        <f>SUMIF('25'!$A$3:$A$500,'TOTAL FEED'!$J396,'25'!$P$3:$P$1000)</f>
        <v>0</v>
      </c>
      <c r="AK396" s="205">
        <f>SUMIF('26'!$A$3:$A$500,'TOTAL FEED'!$J396,'26'!$P$3:$P$1000)</f>
        <v>0</v>
      </c>
      <c r="AL396" s="205">
        <f>SUMIF('27'!$A$3:$A$500,'TOTAL FEED'!$J396,'27'!$P$3:$P$1000)</f>
        <v>0</v>
      </c>
      <c r="AM396" s="205">
        <f>SUMIF('28'!$A$3:$A$500,'TOTAL FEED'!$J396,'28'!$P$3:$P$1000)</f>
        <v>0</v>
      </c>
      <c r="AN396" s="205">
        <f>SUMIF('29'!$A$3:$A$500,'TOTAL FEED'!$J396,'29'!$P$3:$P$1000)</f>
        <v>0</v>
      </c>
      <c r="AO396" s="205">
        <f>SUMIF('30'!$A$3:$A$500,'TOTAL FEED'!$J396,'30'!$P$3:$P$1000)</f>
        <v>0</v>
      </c>
      <c r="AP396" s="205">
        <f>SUMIF('31'!$A$3:$A$500,'TOTAL FEED'!$J396,'31'!$P$3:$P$1000)</f>
        <v>0</v>
      </c>
      <c r="AQ396" s="50">
        <f t="shared" ref="AQ396:AQ425" si="113">SUM(L396:AP396)</f>
        <v>0</v>
      </c>
      <c r="AS396">
        <v>8</v>
      </c>
      <c r="AT396">
        <f>SUMIF('PHAN LOAI'!$Q$5:$Q$410,K396,'PHAN LOAI'!$D$5:$D$410)</f>
        <v>0</v>
      </c>
      <c r="AU396">
        <f>SUMIF('SAN LUONG'!$AL$4:$AL$311,K396,'SAN LUONG'!$AJ$4:$AJ$311)</f>
        <v>0</v>
      </c>
      <c r="AV396">
        <f t="shared" si="109"/>
        <v>0</v>
      </c>
      <c r="AW396">
        <f>IF(COUNTIF('PHAN LOAI'!C:C, E396) &gt; 0, 1, 0)</f>
        <v>1</v>
      </c>
      <c r="AX396">
        <f>IF(COUNTIF('SAN LUONG'!D:D, E396) &gt; 0, 1, 0)</f>
        <v>1</v>
      </c>
    </row>
    <row r="397" spans="2:50" ht="15.75" x14ac:dyDescent="0.25">
      <c r="B397" s="5">
        <v>33</v>
      </c>
      <c r="C397" s="33" t="s">
        <v>202</v>
      </c>
      <c r="D397" s="33" t="s">
        <v>202</v>
      </c>
      <c r="E397" s="73" t="s">
        <v>511</v>
      </c>
      <c r="F397" s="28">
        <v>3.5</v>
      </c>
      <c r="G397" s="30">
        <v>50</v>
      </c>
      <c r="H397" s="24" t="s">
        <v>202</v>
      </c>
      <c r="I397" s="9"/>
      <c r="J397" s="15" t="str">
        <f t="shared" si="110"/>
        <v>562F50</v>
      </c>
      <c r="K397" s="15" t="str">
        <f t="shared" si="111"/>
        <v>562F362101</v>
      </c>
      <c r="L397" s="205">
        <f>SUMIF('1'!$A$3:$A$500,'TOTAL FEED'!$J397,'1'!$P$3:$P$1000)</f>
        <v>0</v>
      </c>
      <c r="M397" s="205">
        <f>SUMIF('2'!$A$3:$A$500,'TOTAL FEED'!$J397,'2'!$P$3:$P$1000)</f>
        <v>0</v>
      </c>
      <c r="N397" s="258">
        <f>SUMIF('3'!$A$3:$A$500,'TOTAL FEED'!$J397,'3'!$P$3:$P$1000)</f>
        <v>0</v>
      </c>
      <c r="O397" s="205">
        <f>SUMIF('4'!$A$3:$A$500,'TOTAL FEED'!$J397,'4'!$P$3:$P$1000)</f>
        <v>0</v>
      </c>
      <c r="P397" s="205">
        <f>SUMIF('5'!$A$3:$A$500,'TOTAL FEED'!$J397,'5'!$P$3:$P$1000)</f>
        <v>0</v>
      </c>
      <c r="Q397" s="205">
        <f>SUMIF('6'!$A$3:$A$500,'TOTAL FEED'!$J397,'6'!$P$3:$P$1000)</f>
        <v>0</v>
      </c>
      <c r="R397" s="205">
        <f>SUMIF('7'!$A$3:$A$500,'TOTAL FEED'!$J397,'7'!$P$3:$P$1000)</f>
        <v>0</v>
      </c>
      <c r="S397" s="205">
        <f>SUMIF('8'!$A$3:$A$500,'TOTAL FEED'!$J397,'8'!$P$3:$P$1000)</f>
        <v>0</v>
      </c>
      <c r="T397" s="205">
        <f>SUMIF('9'!$A$3:$A$500,'TOTAL FEED'!$J397,'9'!$P$3:$P$1000)</f>
        <v>0</v>
      </c>
      <c r="U397" s="205">
        <f>SUMIF('10'!$A$3:$A$500,'TOTAL FEED'!$J397,'10'!$P$3:$P$1000)</f>
        <v>0</v>
      </c>
      <c r="V397" s="205">
        <f>SUMIF('11'!$A$3:$A$500,'TOTAL FEED'!$J397,'11'!$P$3:$P$1000)</f>
        <v>0</v>
      </c>
      <c r="W397" s="205">
        <f>SUMIF('12'!$A$3:$A$500,'TOTAL FEED'!$J397,'12'!$P$3:$P$1000)</f>
        <v>0</v>
      </c>
      <c r="X397" s="205">
        <f>SUMIF('13'!$A$3:$A$500,'TOTAL FEED'!$J397,'13'!$P$3:$P$1000)</f>
        <v>0</v>
      </c>
      <c r="Y397" s="272">
        <f>SUMIF('14'!$A$3:$A$500,'TOTAL FEED'!$J397,'14'!$P$3:$P$1000)</f>
        <v>0</v>
      </c>
      <c r="Z397" s="205">
        <f>SUMIF('15'!$A$3:$A$500,'TOTAL FEED'!$J397,'15'!$P$3:$P$1000)</f>
        <v>0</v>
      </c>
      <c r="AA397" s="205">
        <f>SUMIF('16'!$A$3:$A$500,'TOTAL FEED'!$J397,'16'!$P$3:$P$1000)</f>
        <v>0</v>
      </c>
      <c r="AB397" s="205">
        <f>SUMIF('17'!$A$3:$A$500,'TOTAL FEED'!$J397,'17'!$P$3:$P$1000)</f>
        <v>0</v>
      </c>
      <c r="AC397" s="205">
        <f>SUMIF('18'!$A$3:$A$500,'TOTAL FEED'!$J397,'18'!$P$3:$P$1000)</f>
        <v>0</v>
      </c>
      <c r="AD397" s="205">
        <f>SUMIF('19'!$A$3:$A$500,'TOTAL FEED'!$J397,'19'!$P$3:$P$1000)</f>
        <v>0</v>
      </c>
      <c r="AE397" s="205">
        <f>SUMIF('20'!$A$3:$A$500,'TOTAL FEED'!$J397,'20'!$P$3:$P$1000)</f>
        <v>0</v>
      </c>
      <c r="AF397" s="205">
        <f>SUMIF('21'!$A$3:$A$500,'TOTAL FEED'!$J397,'21'!$P$3:$P$1000)</f>
        <v>0</v>
      </c>
      <c r="AG397" s="205">
        <f>SUMIF('22'!$A$3:$A$500,'TOTAL FEED'!$J397,'22'!$P$3:$P$1000)</f>
        <v>0</v>
      </c>
      <c r="AH397" s="205">
        <f>SUMIF('23'!$A$3:$A$500,'TOTAL FEED'!$J397,'23'!$P$3:$P$1000)</f>
        <v>0</v>
      </c>
      <c r="AI397" s="205">
        <f>SUMIF('24'!$A$3:$A$500,'TOTAL FEED'!$J397,'24'!$P$3:$P$1000)</f>
        <v>0</v>
      </c>
      <c r="AJ397" s="205">
        <f>SUMIF('25'!$A$3:$A$500,'TOTAL FEED'!$J397,'25'!$P$3:$P$1000)</f>
        <v>0</v>
      </c>
      <c r="AK397" s="205">
        <f>SUMIF('26'!$A$3:$A$500,'TOTAL FEED'!$J397,'26'!$P$3:$P$1000)</f>
        <v>0</v>
      </c>
      <c r="AL397" s="205">
        <f>SUMIF('27'!$A$3:$A$500,'TOTAL FEED'!$J397,'27'!$P$3:$P$1000)</f>
        <v>0</v>
      </c>
      <c r="AM397" s="205">
        <f>SUMIF('28'!$A$3:$A$500,'TOTAL FEED'!$J397,'28'!$P$3:$P$1000)</f>
        <v>0</v>
      </c>
      <c r="AN397" s="205">
        <f>SUMIF('29'!$A$3:$A$500,'TOTAL FEED'!$J397,'29'!$P$3:$P$1000)</f>
        <v>0</v>
      </c>
      <c r="AO397" s="205">
        <f>SUMIF('30'!$A$3:$A$500,'TOTAL FEED'!$J397,'30'!$P$3:$P$1000)</f>
        <v>0</v>
      </c>
      <c r="AP397" s="205">
        <f>SUMIF('31'!$A$3:$A$500,'TOTAL FEED'!$J397,'31'!$P$3:$P$1000)</f>
        <v>0</v>
      </c>
      <c r="AQ397" s="50">
        <f t="shared" si="113"/>
        <v>0</v>
      </c>
      <c r="AS397">
        <v>8</v>
      </c>
      <c r="AT397">
        <f>SUMIF('PHAN LOAI'!$Q$5:$Q$410,K397,'PHAN LOAI'!$D$5:$D$410)</f>
        <v>0</v>
      </c>
      <c r="AU397">
        <f>SUMIF('SAN LUONG'!$AL$4:$AL$311,K397,'SAN LUONG'!$AJ$4:$AJ$311)</f>
        <v>0</v>
      </c>
      <c r="AV397">
        <f t="shared" si="109"/>
        <v>0</v>
      </c>
      <c r="AW397">
        <f>IF(COUNTIF('PHAN LOAI'!C:C, E397) &gt; 0, 1, 0)</f>
        <v>1</v>
      </c>
      <c r="AX397">
        <f>IF(COUNTIF('SAN LUONG'!D:D, E397) &gt; 0, 1, 0)</f>
        <v>1</v>
      </c>
    </row>
    <row r="398" spans="2:50" ht="15.75" x14ac:dyDescent="0.25">
      <c r="B398" s="5">
        <v>34</v>
      </c>
      <c r="C398" s="33" t="s">
        <v>203</v>
      </c>
      <c r="D398" s="33" t="s">
        <v>203</v>
      </c>
      <c r="E398" s="73" t="s">
        <v>512</v>
      </c>
      <c r="F398" s="28">
        <v>3.5</v>
      </c>
      <c r="G398" s="30">
        <v>50</v>
      </c>
      <c r="H398" s="24" t="s">
        <v>204</v>
      </c>
      <c r="I398" s="9" t="s">
        <v>205</v>
      </c>
      <c r="J398" s="15" t="str">
        <f t="shared" si="110"/>
        <v>562PFX0450</v>
      </c>
      <c r="K398" s="15" t="str">
        <f t="shared" si="111"/>
        <v>562PFX0436430104</v>
      </c>
      <c r="L398" s="205">
        <f>SUMIF('1'!$A$3:$A$500,'TOTAL FEED'!$J398,'1'!$P$3:$P$1000)</f>
        <v>0</v>
      </c>
      <c r="M398" s="205">
        <f>SUMIF('2'!$A$3:$A$500,'TOTAL FEED'!$J398,'2'!$P$3:$P$1000)</f>
        <v>0</v>
      </c>
      <c r="N398" s="258">
        <f>SUMIF('3'!$A$3:$A$500,'TOTAL FEED'!$J398,'3'!$P$3:$P$1000)</f>
        <v>0</v>
      </c>
      <c r="O398" s="205">
        <f>SUMIF('4'!$A$3:$A$500,'TOTAL FEED'!$J398,'4'!$P$3:$P$1000)</f>
        <v>0</v>
      </c>
      <c r="P398" s="205">
        <f>SUMIF('5'!$A$3:$A$500,'TOTAL FEED'!$J398,'5'!$P$3:$P$1000)</f>
        <v>0</v>
      </c>
      <c r="Q398" s="205">
        <f>SUMIF('6'!$A$3:$A$500,'TOTAL FEED'!$J398,'6'!$P$3:$P$1000)</f>
        <v>0</v>
      </c>
      <c r="R398" s="205">
        <f>SUMIF('7'!$A$3:$A$500,'TOTAL FEED'!$J398,'7'!$P$3:$P$1000)</f>
        <v>0</v>
      </c>
      <c r="S398" s="205">
        <f>SUMIF('8'!$A$3:$A$500,'TOTAL FEED'!$J398,'8'!$P$3:$P$1000)</f>
        <v>0</v>
      </c>
      <c r="T398" s="205">
        <f>SUMIF('9'!$A$3:$A$500,'TOTAL FEED'!$J398,'9'!$P$3:$P$1000)</f>
        <v>0</v>
      </c>
      <c r="U398" s="205">
        <f>SUMIF('10'!$A$3:$A$500,'TOTAL FEED'!$J398,'10'!$P$3:$P$1000)</f>
        <v>0</v>
      </c>
      <c r="V398" s="205">
        <f>SUMIF('11'!$A$3:$A$500,'TOTAL FEED'!$J398,'11'!$P$3:$P$1000)</f>
        <v>0</v>
      </c>
      <c r="W398" s="205">
        <f>SUMIF('12'!$A$3:$A$500,'TOTAL FEED'!$J398,'12'!$P$3:$P$1000)</f>
        <v>0</v>
      </c>
      <c r="X398" s="205">
        <f>SUMIF('13'!$A$3:$A$500,'TOTAL FEED'!$J398,'13'!$P$3:$P$1000)</f>
        <v>0</v>
      </c>
      <c r="Y398" s="272">
        <f>SUMIF('14'!$A$3:$A$500,'TOTAL FEED'!$J398,'14'!$P$3:$P$1000)</f>
        <v>0</v>
      </c>
      <c r="Z398" s="205">
        <f>SUMIF('15'!$A$3:$A$500,'TOTAL FEED'!$J398,'15'!$P$3:$P$1000)</f>
        <v>0</v>
      </c>
      <c r="AA398" s="205">
        <f>SUMIF('16'!$A$3:$A$500,'TOTAL FEED'!$J398,'16'!$P$3:$P$1000)</f>
        <v>0</v>
      </c>
      <c r="AB398" s="205">
        <f>SUMIF('17'!$A$3:$A$500,'TOTAL FEED'!$J398,'17'!$P$3:$P$1000)</f>
        <v>0</v>
      </c>
      <c r="AC398" s="205">
        <f>SUMIF('18'!$A$3:$A$500,'TOTAL FEED'!$J398,'18'!$P$3:$P$1000)</f>
        <v>0</v>
      </c>
      <c r="AD398" s="205">
        <f>SUMIF('19'!$A$3:$A$500,'TOTAL FEED'!$J398,'19'!$P$3:$P$1000)</f>
        <v>0</v>
      </c>
      <c r="AE398" s="205">
        <f>SUMIF('20'!$A$3:$A$500,'TOTAL FEED'!$J398,'20'!$P$3:$P$1000)</f>
        <v>0</v>
      </c>
      <c r="AF398" s="205">
        <f>SUMIF('21'!$A$3:$A$500,'TOTAL FEED'!$J398,'21'!$P$3:$P$1000)</f>
        <v>0</v>
      </c>
      <c r="AG398" s="205">
        <f>SUMIF('22'!$A$3:$A$500,'TOTAL FEED'!$J398,'22'!$P$3:$P$1000)</f>
        <v>0</v>
      </c>
      <c r="AH398" s="205">
        <f>SUMIF('23'!$A$3:$A$500,'TOTAL FEED'!$J398,'23'!$P$3:$P$1000)</f>
        <v>0</v>
      </c>
      <c r="AI398" s="205">
        <f>SUMIF('24'!$A$3:$A$500,'TOTAL FEED'!$J398,'24'!$P$3:$P$1000)</f>
        <v>0</v>
      </c>
      <c r="AJ398" s="205">
        <f>SUMIF('25'!$A$3:$A$500,'TOTAL FEED'!$J398,'25'!$P$3:$P$1000)</f>
        <v>0</v>
      </c>
      <c r="AK398" s="205">
        <f>SUMIF('26'!$A$3:$A$500,'TOTAL FEED'!$J398,'26'!$P$3:$P$1000)</f>
        <v>0</v>
      </c>
      <c r="AL398" s="205">
        <f>SUMIF('27'!$A$3:$A$500,'TOTAL FEED'!$J398,'27'!$P$3:$P$1000)</f>
        <v>0</v>
      </c>
      <c r="AM398" s="205">
        <f>SUMIF('28'!$A$3:$A$500,'TOTAL FEED'!$J398,'28'!$P$3:$P$1000)</f>
        <v>0</v>
      </c>
      <c r="AN398" s="205">
        <f>SUMIF('29'!$A$3:$A$500,'TOTAL FEED'!$J398,'29'!$P$3:$P$1000)</f>
        <v>0</v>
      </c>
      <c r="AO398" s="205">
        <f>SUMIF('30'!$A$3:$A$500,'TOTAL FEED'!$J398,'30'!$P$3:$P$1000)</f>
        <v>0</v>
      </c>
      <c r="AP398" s="205">
        <f>SUMIF('31'!$A$3:$A$500,'TOTAL FEED'!$J398,'31'!$P$3:$P$1000)</f>
        <v>0</v>
      </c>
      <c r="AQ398" s="50">
        <f t="shared" si="113"/>
        <v>0</v>
      </c>
      <c r="AS398">
        <v>8</v>
      </c>
      <c r="AT398">
        <f>SUMIF('PHAN LOAI'!$Q$5:$Q$410,K398,'PHAN LOAI'!$D$5:$D$410)</f>
        <v>0</v>
      </c>
      <c r="AU398">
        <f>SUMIF('SAN LUONG'!$AL$4:$AL$311,K398,'SAN LUONG'!$AJ$4:$AJ$311)</f>
        <v>0</v>
      </c>
      <c r="AV398">
        <f t="shared" si="109"/>
        <v>0</v>
      </c>
      <c r="AW398">
        <f>IF(COUNTIF('PHAN LOAI'!C:C, E398) &gt; 0, 1, 0)</f>
        <v>1</v>
      </c>
      <c r="AX398">
        <f>IF(COUNTIF('SAN LUONG'!D:D, E398) &gt; 0, 1, 0)</f>
        <v>1</v>
      </c>
    </row>
    <row r="399" spans="2:50" ht="15.75" x14ac:dyDescent="0.25">
      <c r="B399" s="5">
        <v>35</v>
      </c>
      <c r="C399" s="33" t="s">
        <v>513</v>
      </c>
      <c r="D399" s="33" t="s">
        <v>513</v>
      </c>
      <c r="E399" s="73">
        <v>36210831</v>
      </c>
      <c r="F399" s="28">
        <v>3.5</v>
      </c>
      <c r="G399" s="30">
        <v>50</v>
      </c>
      <c r="H399" s="24" t="s">
        <v>202</v>
      </c>
      <c r="I399" s="9" t="s">
        <v>481</v>
      </c>
      <c r="J399" s="15" t="str">
        <f t="shared" si="110"/>
        <v>562FS3150</v>
      </c>
      <c r="K399" s="15" t="str">
        <f t="shared" si="111"/>
        <v>562FS3136210831</v>
      </c>
      <c r="L399" s="205">
        <f>SUMIF('1'!$A$3:$A$500,'TOTAL FEED'!$J399,'1'!$P$3:$P$1000)</f>
        <v>0</v>
      </c>
      <c r="M399" s="205">
        <f>SUMIF('2'!$A$3:$A$500,'TOTAL FEED'!$J399,'2'!$P$3:$P$1000)</f>
        <v>0</v>
      </c>
      <c r="N399" s="258">
        <f>SUMIF('3'!$A$3:$A$500,'TOTAL FEED'!$J399,'3'!$P$3:$P$1000)</f>
        <v>0</v>
      </c>
      <c r="O399" s="205">
        <f>SUMIF('4'!$A$3:$A$500,'TOTAL FEED'!$J399,'4'!$P$3:$P$1000)</f>
        <v>0</v>
      </c>
      <c r="P399" s="205">
        <f>SUMIF('5'!$A$3:$A$500,'TOTAL FEED'!$J399,'5'!$P$3:$P$1000)</f>
        <v>0</v>
      </c>
      <c r="Q399" s="205">
        <f>SUMIF('6'!$A$3:$A$500,'TOTAL FEED'!$J399,'6'!$P$3:$P$1000)</f>
        <v>0</v>
      </c>
      <c r="R399" s="205">
        <f>SUMIF('7'!$A$3:$A$500,'TOTAL FEED'!$J399,'7'!$P$3:$P$1000)</f>
        <v>0</v>
      </c>
      <c r="S399" s="205">
        <f>SUMIF('8'!$A$3:$A$500,'TOTAL FEED'!$J399,'8'!$P$3:$P$1000)</f>
        <v>0</v>
      </c>
      <c r="T399" s="205">
        <f>SUMIF('9'!$A$3:$A$500,'TOTAL FEED'!$J399,'9'!$P$3:$P$1000)</f>
        <v>0</v>
      </c>
      <c r="U399" s="205">
        <f>SUMIF('10'!$A$3:$A$500,'TOTAL FEED'!$J399,'10'!$P$3:$P$1000)</f>
        <v>0</v>
      </c>
      <c r="V399" s="205">
        <f>SUMIF('11'!$A$3:$A$500,'TOTAL FEED'!$J399,'11'!$P$3:$P$1000)</f>
        <v>0</v>
      </c>
      <c r="W399" s="205">
        <f>SUMIF('12'!$A$3:$A$500,'TOTAL FEED'!$J399,'12'!$P$3:$P$1000)</f>
        <v>0</v>
      </c>
      <c r="X399" s="205">
        <f>SUMIF('13'!$A$3:$A$500,'TOTAL FEED'!$J399,'13'!$P$3:$P$1000)</f>
        <v>0</v>
      </c>
      <c r="Y399" s="272">
        <f>SUMIF('14'!$A$3:$A$500,'TOTAL FEED'!$J399,'14'!$P$3:$P$1000)</f>
        <v>0</v>
      </c>
      <c r="Z399" s="205">
        <f>SUMIF('15'!$A$3:$A$500,'TOTAL FEED'!$J399,'15'!$P$3:$P$1000)</f>
        <v>0</v>
      </c>
      <c r="AA399" s="205">
        <f>SUMIF('16'!$A$3:$A$500,'TOTAL FEED'!$J399,'16'!$P$3:$P$1000)</f>
        <v>0</v>
      </c>
      <c r="AB399" s="205">
        <f>SUMIF('17'!$A$3:$A$500,'TOTAL FEED'!$J399,'17'!$P$3:$P$1000)</f>
        <v>0</v>
      </c>
      <c r="AC399" s="205">
        <f>SUMIF('18'!$A$3:$A$500,'TOTAL FEED'!$J399,'18'!$P$3:$P$1000)</f>
        <v>0</v>
      </c>
      <c r="AD399" s="205">
        <f>SUMIF('19'!$A$3:$A$500,'TOTAL FEED'!$J399,'19'!$P$3:$P$1000)</f>
        <v>0</v>
      </c>
      <c r="AE399" s="205">
        <f>SUMIF('20'!$A$3:$A$500,'TOTAL FEED'!$J399,'20'!$P$3:$P$1000)</f>
        <v>0</v>
      </c>
      <c r="AF399" s="205">
        <f>SUMIF('21'!$A$3:$A$500,'TOTAL FEED'!$J399,'21'!$P$3:$P$1000)</f>
        <v>0</v>
      </c>
      <c r="AG399" s="205">
        <f>SUMIF('22'!$A$3:$A$500,'TOTAL FEED'!$J399,'22'!$P$3:$P$1000)</f>
        <v>0</v>
      </c>
      <c r="AH399" s="205">
        <f>SUMIF('23'!$A$3:$A$500,'TOTAL FEED'!$J399,'23'!$P$3:$P$1000)</f>
        <v>0</v>
      </c>
      <c r="AI399" s="205">
        <f>SUMIF('24'!$A$3:$A$500,'TOTAL FEED'!$J399,'24'!$P$3:$P$1000)</f>
        <v>0</v>
      </c>
      <c r="AJ399" s="205">
        <f>SUMIF('25'!$A$3:$A$500,'TOTAL FEED'!$J399,'25'!$P$3:$P$1000)</f>
        <v>0</v>
      </c>
      <c r="AK399" s="205">
        <f>SUMIF('26'!$A$3:$A$500,'TOTAL FEED'!$J399,'26'!$P$3:$P$1000)</f>
        <v>0</v>
      </c>
      <c r="AL399" s="205">
        <f>SUMIF('27'!$A$3:$A$500,'TOTAL FEED'!$J399,'27'!$P$3:$P$1000)</f>
        <v>0</v>
      </c>
      <c r="AM399" s="205">
        <f>SUMIF('28'!$A$3:$A$500,'TOTAL FEED'!$J399,'28'!$P$3:$P$1000)</f>
        <v>0</v>
      </c>
      <c r="AN399" s="205">
        <f>SUMIF('29'!$A$3:$A$500,'TOTAL FEED'!$J399,'29'!$P$3:$P$1000)</f>
        <v>0</v>
      </c>
      <c r="AO399" s="205">
        <f>SUMIF('30'!$A$3:$A$500,'TOTAL FEED'!$J399,'30'!$P$3:$P$1000)</f>
        <v>0</v>
      </c>
      <c r="AP399" s="205">
        <f>SUMIF('31'!$A$3:$A$500,'TOTAL FEED'!$J399,'31'!$P$3:$P$1000)</f>
        <v>0</v>
      </c>
      <c r="AQ399" s="50">
        <f t="shared" si="113"/>
        <v>0</v>
      </c>
      <c r="AS399">
        <v>8</v>
      </c>
      <c r="AT399">
        <f>SUMIF('PHAN LOAI'!$Q$5:$Q$410,K399,'PHAN LOAI'!$D$5:$D$410)</f>
        <v>0</v>
      </c>
      <c r="AU399">
        <f>SUMIF('SAN LUONG'!$AL$4:$AL$311,K399,'SAN LUONG'!$AJ$4:$AJ$311)</f>
        <v>0</v>
      </c>
      <c r="AV399">
        <f t="shared" si="109"/>
        <v>0</v>
      </c>
      <c r="AW399">
        <f>IF(COUNTIF('PHAN LOAI'!C:C, E399) &gt; 0, 1, 0)</f>
        <v>1</v>
      </c>
      <c r="AX399">
        <f>IF(COUNTIF('SAN LUONG'!D:D, E399) &gt; 0, 1, 0)</f>
        <v>1</v>
      </c>
    </row>
    <row r="400" spans="2:50" ht="15.75" x14ac:dyDescent="0.25">
      <c r="B400" s="5">
        <v>36</v>
      </c>
      <c r="C400" s="33" t="s">
        <v>514</v>
      </c>
      <c r="D400" s="33" t="s">
        <v>514</v>
      </c>
      <c r="E400" s="73">
        <v>36210838</v>
      </c>
      <c r="F400" s="28">
        <v>3.5</v>
      </c>
      <c r="G400" s="30">
        <v>50</v>
      </c>
      <c r="H400" s="24" t="s">
        <v>202</v>
      </c>
      <c r="I400" s="9" t="s">
        <v>486</v>
      </c>
      <c r="J400" s="15" t="str">
        <f t="shared" si="110"/>
        <v>562FS3850</v>
      </c>
      <c r="K400" s="15" t="str">
        <f t="shared" si="111"/>
        <v>562FS3836210838</v>
      </c>
      <c r="L400" s="205">
        <f>SUMIF('1'!$A$3:$A$500,'TOTAL FEED'!$J400,'1'!$P$3:$P$1000)</f>
        <v>0</v>
      </c>
      <c r="M400" s="205">
        <f>SUMIF('2'!$A$3:$A$500,'TOTAL FEED'!$J400,'2'!$P$3:$P$1000)</f>
        <v>0</v>
      </c>
      <c r="N400" s="258">
        <f>SUMIF('3'!$A$3:$A$500,'TOTAL FEED'!$J400,'3'!$P$3:$P$1000)</f>
        <v>0</v>
      </c>
      <c r="O400" s="205">
        <f>SUMIF('4'!$A$3:$A$500,'TOTAL FEED'!$J400,'4'!$P$3:$P$1000)</f>
        <v>0</v>
      </c>
      <c r="P400" s="205">
        <f>SUMIF('5'!$A$3:$A$500,'TOTAL FEED'!$J400,'5'!$P$3:$P$1000)</f>
        <v>0</v>
      </c>
      <c r="Q400" s="205">
        <f>SUMIF('6'!$A$3:$A$500,'TOTAL FEED'!$J400,'6'!$P$3:$P$1000)</f>
        <v>0</v>
      </c>
      <c r="R400" s="205">
        <f>SUMIF('7'!$A$3:$A$500,'TOTAL FEED'!$J400,'7'!$P$3:$P$1000)</f>
        <v>0</v>
      </c>
      <c r="S400" s="205">
        <f>SUMIF('8'!$A$3:$A$500,'TOTAL FEED'!$J400,'8'!$P$3:$P$1000)</f>
        <v>0</v>
      </c>
      <c r="T400" s="205">
        <f>SUMIF('9'!$A$3:$A$500,'TOTAL FEED'!$J400,'9'!$P$3:$P$1000)</f>
        <v>0</v>
      </c>
      <c r="U400" s="205">
        <f>SUMIF('10'!$A$3:$A$500,'TOTAL FEED'!$J400,'10'!$P$3:$P$1000)</f>
        <v>0</v>
      </c>
      <c r="V400" s="205">
        <f>SUMIF('11'!$A$3:$A$500,'TOTAL FEED'!$J400,'11'!$P$3:$P$1000)</f>
        <v>0</v>
      </c>
      <c r="W400" s="205">
        <f>SUMIF('12'!$A$3:$A$500,'TOTAL FEED'!$J400,'12'!$P$3:$P$1000)</f>
        <v>0</v>
      </c>
      <c r="X400" s="205">
        <f>SUMIF('13'!$A$3:$A$500,'TOTAL FEED'!$J400,'13'!$P$3:$P$1000)</f>
        <v>0</v>
      </c>
      <c r="Y400" s="272">
        <f>SUMIF('14'!$A$3:$A$500,'TOTAL FEED'!$J400,'14'!$P$3:$P$1000)</f>
        <v>0</v>
      </c>
      <c r="Z400" s="205">
        <f>SUMIF('15'!$A$3:$A$500,'TOTAL FEED'!$J400,'15'!$P$3:$P$1000)</f>
        <v>0</v>
      </c>
      <c r="AA400" s="205">
        <f>SUMIF('16'!$A$3:$A$500,'TOTAL FEED'!$J400,'16'!$P$3:$P$1000)</f>
        <v>0</v>
      </c>
      <c r="AB400" s="205">
        <f>SUMIF('17'!$A$3:$A$500,'TOTAL FEED'!$J400,'17'!$P$3:$P$1000)</f>
        <v>0</v>
      </c>
      <c r="AC400" s="205">
        <f>SUMIF('18'!$A$3:$A$500,'TOTAL FEED'!$J400,'18'!$P$3:$P$1000)</f>
        <v>0</v>
      </c>
      <c r="AD400" s="205">
        <f>SUMIF('19'!$A$3:$A$500,'TOTAL FEED'!$J400,'19'!$P$3:$P$1000)</f>
        <v>0</v>
      </c>
      <c r="AE400" s="205">
        <f>SUMIF('20'!$A$3:$A$500,'TOTAL FEED'!$J400,'20'!$P$3:$P$1000)</f>
        <v>0</v>
      </c>
      <c r="AF400" s="205">
        <f>SUMIF('21'!$A$3:$A$500,'TOTAL FEED'!$J400,'21'!$P$3:$P$1000)</f>
        <v>0</v>
      </c>
      <c r="AG400" s="205">
        <f>SUMIF('22'!$A$3:$A$500,'TOTAL FEED'!$J400,'22'!$P$3:$P$1000)</f>
        <v>0</v>
      </c>
      <c r="AH400" s="205">
        <f>SUMIF('23'!$A$3:$A$500,'TOTAL FEED'!$J400,'23'!$P$3:$P$1000)</f>
        <v>0</v>
      </c>
      <c r="AI400" s="205">
        <f>SUMIF('24'!$A$3:$A$500,'TOTAL FEED'!$J400,'24'!$P$3:$P$1000)</f>
        <v>0</v>
      </c>
      <c r="AJ400" s="205">
        <f>SUMIF('25'!$A$3:$A$500,'TOTAL FEED'!$J400,'25'!$P$3:$P$1000)</f>
        <v>0</v>
      </c>
      <c r="AK400" s="205">
        <f>SUMIF('26'!$A$3:$A$500,'TOTAL FEED'!$J400,'26'!$P$3:$P$1000)</f>
        <v>0</v>
      </c>
      <c r="AL400" s="205">
        <f>SUMIF('27'!$A$3:$A$500,'TOTAL FEED'!$J400,'27'!$P$3:$P$1000)</f>
        <v>0</v>
      </c>
      <c r="AM400" s="205">
        <f>SUMIF('28'!$A$3:$A$500,'TOTAL FEED'!$J400,'28'!$P$3:$P$1000)</f>
        <v>0</v>
      </c>
      <c r="AN400" s="205">
        <f>SUMIF('29'!$A$3:$A$500,'TOTAL FEED'!$J400,'29'!$P$3:$P$1000)</f>
        <v>0</v>
      </c>
      <c r="AO400" s="205">
        <f>SUMIF('30'!$A$3:$A$500,'TOTAL FEED'!$J400,'30'!$P$3:$P$1000)</f>
        <v>0</v>
      </c>
      <c r="AP400" s="205">
        <f>SUMIF('31'!$A$3:$A$500,'TOTAL FEED'!$J400,'31'!$P$3:$P$1000)</f>
        <v>0</v>
      </c>
      <c r="AQ400" s="50">
        <f t="shared" si="113"/>
        <v>0</v>
      </c>
      <c r="AS400">
        <v>8</v>
      </c>
      <c r="AT400">
        <f>SUMIF('PHAN LOAI'!$Q$5:$Q$410,K400,'PHAN LOAI'!$D$5:$D$410)</f>
        <v>0</v>
      </c>
      <c r="AU400">
        <f>SUMIF('SAN LUONG'!$AL$4:$AL$311,K400,'SAN LUONG'!$AJ$4:$AJ$311)</f>
        <v>0</v>
      </c>
      <c r="AV400">
        <f t="shared" si="109"/>
        <v>0</v>
      </c>
      <c r="AW400">
        <f>IF(COUNTIF('PHAN LOAI'!C:C, E400) &gt; 0, 1, 0)</f>
        <v>1</v>
      </c>
      <c r="AX400">
        <f>IF(COUNTIF('SAN LUONG'!D:D, E400) &gt; 0, 1, 0)</f>
        <v>1</v>
      </c>
    </row>
    <row r="401" spans="2:50" ht="15.75" x14ac:dyDescent="0.25">
      <c r="B401" s="5">
        <v>37</v>
      </c>
      <c r="C401" s="33" t="s">
        <v>515</v>
      </c>
      <c r="D401" s="33" t="s">
        <v>515</v>
      </c>
      <c r="E401" s="73">
        <v>36210839</v>
      </c>
      <c r="F401" s="28">
        <v>3.6</v>
      </c>
      <c r="G401" s="30">
        <v>50</v>
      </c>
      <c r="H401" s="24" t="s">
        <v>202</v>
      </c>
      <c r="I401" s="9" t="s">
        <v>488</v>
      </c>
      <c r="J401" s="15" t="str">
        <f t="shared" si="110"/>
        <v>562FS3950</v>
      </c>
      <c r="K401" s="15" t="str">
        <f t="shared" si="111"/>
        <v>562FS3936210839</v>
      </c>
      <c r="L401" s="205">
        <f>SUMIF('1'!$A$3:$A$500,'TOTAL FEED'!$J401,'1'!$P$3:$P$1000)</f>
        <v>0</v>
      </c>
      <c r="M401" s="205">
        <f>SUMIF('2'!$A$3:$A$500,'TOTAL FEED'!$J401,'2'!$P$3:$P$1000)</f>
        <v>0</v>
      </c>
      <c r="N401" s="258">
        <f>SUMIF('3'!$A$3:$A$500,'TOTAL FEED'!$J401,'3'!$P$3:$P$1000)</f>
        <v>0</v>
      </c>
      <c r="O401" s="205">
        <f>SUMIF('4'!$A$3:$A$500,'TOTAL FEED'!$J401,'4'!$P$3:$P$1000)</f>
        <v>0</v>
      </c>
      <c r="P401" s="205">
        <f>SUMIF('5'!$A$3:$A$500,'TOTAL FEED'!$J401,'5'!$P$3:$P$1000)</f>
        <v>0</v>
      </c>
      <c r="Q401" s="205">
        <f>SUMIF('6'!$A$3:$A$500,'TOTAL FEED'!$J401,'6'!$P$3:$P$1000)</f>
        <v>0</v>
      </c>
      <c r="R401" s="205">
        <f>SUMIF('7'!$A$3:$A$500,'TOTAL FEED'!$J401,'7'!$P$3:$P$1000)</f>
        <v>0</v>
      </c>
      <c r="S401" s="205">
        <f>SUMIF('8'!$A$3:$A$500,'TOTAL FEED'!$J401,'8'!$P$3:$P$1000)</f>
        <v>0</v>
      </c>
      <c r="T401" s="205">
        <f>SUMIF('9'!$A$3:$A$500,'TOTAL FEED'!$J401,'9'!$P$3:$P$1000)</f>
        <v>0</v>
      </c>
      <c r="U401" s="205">
        <f>SUMIF('10'!$A$3:$A$500,'TOTAL FEED'!$J401,'10'!$P$3:$P$1000)</f>
        <v>0</v>
      </c>
      <c r="V401" s="205">
        <f>SUMIF('11'!$A$3:$A$500,'TOTAL FEED'!$J401,'11'!$P$3:$P$1000)</f>
        <v>0</v>
      </c>
      <c r="W401" s="205">
        <f>SUMIF('12'!$A$3:$A$500,'TOTAL FEED'!$J401,'12'!$P$3:$P$1000)</f>
        <v>0</v>
      </c>
      <c r="X401" s="205">
        <f>SUMIF('13'!$A$3:$A$500,'TOTAL FEED'!$J401,'13'!$P$3:$P$1000)</f>
        <v>0</v>
      </c>
      <c r="Y401" s="272">
        <f>SUMIF('14'!$A$3:$A$500,'TOTAL FEED'!$J401,'14'!$P$3:$P$1000)</f>
        <v>0</v>
      </c>
      <c r="Z401" s="205">
        <f>SUMIF('15'!$A$3:$A$500,'TOTAL FEED'!$J401,'15'!$P$3:$P$1000)</f>
        <v>0</v>
      </c>
      <c r="AA401" s="205">
        <f>SUMIF('16'!$A$3:$A$500,'TOTAL FEED'!$J401,'16'!$P$3:$P$1000)</f>
        <v>0</v>
      </c>
      <c r="AB401" s="205">
        <f>SUMIF('17'!$A$3:$A$500,'TOTAL FEED'!$J401,'17'!$P$3:$P$1000)</f>
        <v>0</v>
      </c>
      <c r="AC401" s="205">
        <f>SUMIF('18'!$A$3:$A$500,'TOTAL FEED'!$J401,'18'!$P$3:$P$1000)</f>
        <v>0</v>
      </c>
      <c r="AD401" s="205">
        <f>SUMIF('19'!$A$3:$A$500,'TOTAL FEED'!$J401,'19'!$P$3:$P$1000)</f>
        <v>0</v>
      </c>
      <c r="AE401" s="205">
        <f>SUMIF('20'!$A$3:$A$500,'TOTAL FEED'!$J401,'20'!$P$3:$P$1000)</f>
        <v>0</v>
      </c>
      <c r="AF401" s="205">
        <f>SUMIF('21'!$A$3:$A$500,'TOTAL FEED'!$J401,'21'!$P$3:$P$1000)</f>
        <v>0</v>
      </c>
      <c r="AG401" s="205">
        <f>SUMIF('22'!$A$3:$A$500,'TOTAL FEED'!$J401,'22'!$P$3:$P$1000)</f>
        <v>0</v>
      </c>
      <c r="AH401" s="205">
        <f>SUMIF('23'!$A$3:$A$500,'TOTAL FEED'!$J401,'23'!$P$3:$P$1000)</f>
        <v>0</v>
      </c>
      <c r="AI401" s="205">
        <f>SUMIF('24'!$A$3:$A$500,'TOTAL FEED'!$J401,'24'!$P$3:$P$1000)</f>
        <v>0</v>
      </c>
      <c r="AJ401" s="205">
        <f>SUMIF('25'!$A$3:$A$500,'TOTAL FEED'!$J401,'25'!$P$3:$P$1000)</f>
        <v>0</v>
      </c>
      <c r="AK401" s="205">
        <f>SUMIF('26'!$A$3:$A$500,'TOTAL FEED'!$J401,'26'!$P$3:$P$1000)</f>
        <v>0</v>
      </c>
      <c r="AL401" s="205">
        <f>SUMIF('27'!$A$3:$A$500,'TOTAL FEED'!$J401,'27'!$P$3:$P$1000)</f>
        <v>0</v>
      </c>
      <c r="AM401" s="205">
        <f>SUMIF('28'!$A$3:$A$500,'TOTAL FEED'!$J401,'28'!$P$3:$P$1000)</f>
        <v>0</v>
      </c>
      <c r="AN401" s="205">
        <f>SUMIF('29'!$A$3:$A$500,'TOTAL FEED'!$J401,'29'!$P$3:$P$1000)</f>
        <v>0</v>
      </c>
      <c r="AO401" s="205">
        <f>SUMIF('30'!$A$3:$A$500,'TOTAL FEED'!$J401,'30'!$P$3:$P$1000)</f>
        <v>0</v>
      </c>
      <c r="AP401" s="205">
        <f>SUMIF('31'!$A$3:$A$500,'TOTAL FEED'!$J401,'31'!$P$3:$P$1000)</f>
        <v>0</v>
      </c>
      <c r="AQ401" s="50">
        <f t="shared" si="113"/>
        <v>0</v>
      </c>
      <c r="AS401">
        <v>8</v>
      </c>
      <c r="AT401">
        <f>SUMIF('PHAN LOAI'!$Q$5:$Q$410,K401,'PHAN LOAI'!$D$5:$D$410)</f>
        <v>0</v>
      </c>
      <c r="AU401">
        <f>SUMIF('SAN LUONG'!$AL$4:$AL$311,K401,'SAN LUONG'!$AJ$4:$AJ$311)</f>
        <v>0</v>
      </c>
      <c r="AV401">
        <f t="shared" si="109"/>
        <v>0</v>
      </c>
      <c r="AW401">
        <f>IF(COUNTIF('PHAN LOAI'!C:C, E401) &gt; 0, 1, 0)</f>
        <v>1</v>
      </c>
      <c r="AX401">
        <f>IF(COUNTIF('SAN LUONG'!D:D, E401) &gt; 0, 1, 0)</f>
        <v>1</v>
      </c>
    </row>
    <row r="402" spans="2:50" ht="15.75" x14ac:dyDescent="0.25">
      <c r="B402" s="5">
        <v>37</v>
      </c>
      <c r="C402" s="33" t="s">
        <v>668</v>
      </c>
      <c r="D402" s="33" t="s">
        <v>668</v>
      </c>
      <c r="E402" s="73">
        <v>36210890</v>
      </c>
      <c r="F402" s="28">
        <v>3.6</v>
      </c>
      <c r="G402" s="30">
        <v>50</v>
      </c>
      <c r="H402" s="24" t="s">
        <v>202</v>
      </c>
      <c r="I402" s="9" t="s">
        <v>302</v>
      </c>
      <c r="J402" s="15" t="str">
        <f t="shared" ref="J402" si="114">CONCATENATE(H402,I402,G402)</f>
        <v>562FS9050</v>
      </c>
      <c r="K402" s="15" t="str">
        <f t="shared" ref="K402" si="115">CONCATENATE(C402,E402)</f>
        <v>562FS9036210890</v>
      </c>
      <c r="L402" s="205">
        <f>SUMIF('1'!$A$3:$A$500,'TOTAL FEED'!$J402,'1'!$P$3:$P$1000)</f>
        <v>0</v>
      </c>
      <c r="M402" s="205">
        <f>SUMIF('2'!$A$3:$A$500,'TOTAL FEED'!$J402,'2'!$P$3:$P$1000)</f>
        <v>0</v>
      </c>
      <c r="N402" s="258">
        <f>SUMIF('3'!$A$3:$A$500,'TOTAL FEED'!$J402,'3'!$P$3:$P$1000)</f>
        <v>0</v>
      </c>
      <c r="O402" s="205">
        <f>SUMIF('4'!$A$3:$A$500,'TOTAL FEED'!$J402,'4'!$P$3:$P$1000)</f>
        <v>0</v>
      </c>
      <c r="P402" s="205">
        <f>SUMIF('5'!$A$3:$A$500,'TOTAL FEED'!$J402,'5'!$P$3:$P$1000)</f>
        <v>0</v>
      </c>
      <c r="Q402" s="205">
        <f>SUMIF('6'!$A$3:$A$500,'TOTAL FEED'!$J402,'6'!$P$3:$P$1000)</f>
        <v>0</v>
      </c>
      <c r="R402" s="205">
        <f>SUMIF('7'!$A$3:$A$500,'TOTAL FEED'!$J402,'7'!$P$3:$P$1000)</f>
        <v>0</v>
      </c>
      <c r="S402" s="205">
        <f>SUMIF('8'!$A$3:$A$500,'TOTAL FEED'!$J402,'8'!$P$3:$P$1000)</f>
        <v>0</v>
      </c>
      <c r="T402" s="205">
        <f>SUMIF('9'!$A$3:$A$500,'TOTAL FEED'!$J402,'9'!$P$3:$P$1000)</f>
        <v>0</v>
      </c>
      <c r="U402" s="205">
        <f>SUMIF('10'!$A$3:$A$500,'TOTAL FEED'!$J402,'10'!$P$3:$P$1000)</f>
        <v>0</v>
      </c>
      <c r="V402" s="205">
        <f>SUMIF('11'!$A$3:$A$500,'TOTAL FEED'!$J402,'11'!$P$3:$P$1000)</f>
        <v>0</v>
      </c>
      <c r="W402" s="205">
        <f>SUMIF('12'!$A$3:$A$500,'TOTAL FEED'!$J402,'12'!$P$3:$P$1000)</f>
        <v>0</v>
      </c>
      <c r="X402" s="205">
        <f>SUMIF('13'!$A$3:$A$500,'TOTAL FEED'!$J402,'13'!$P$3:$P$1000)</f>
        <v>0</v>
      </c>
      <c r="Y402" s="272">
        <f>SUMIF('14'!$A$3:$A$500,'TOTAL FEED'!$J402,'14'!$P$3:$P$1000)</f>
        <v>0</v>
      </c>
      <c r="Z402" s="205">
        <f>SUMIF('15'!$A$3:$A$500,'TOTAL FEED'!$J402,'15'!$P$3:$P$1000)</f>
        <v>0</v>
      </c>
      <c r="AA402" s="205">
        <f>SUMIF('16'!$A$3:$A$500,'TOTAL FEED'!$J402,'16'!$P$3:$P$1000)</f>
        <v>0</v>
      </c>
      <c r="AB402" s="205">
        <f>SUMIF('17'!$A$3:$A$500,'TOTAL FEED'!$J402,'17'!$P$3:$P$1000)</f>
        <v>0</v>
      </c>
      <c r="AC402" s="205">
        <f>SUMIF('18'!$A$3:$A$500,'TOTAL FEED'!$J402,'18'!$P$3:$P$1000)</f>
        <v>0</v>
      </c>
      <c r="AD402" s="205">
        <f>SUMIF('19'!$A$3:$A$500,'TOTAL FEED'!$J402,'19'!$P$3:$P$1000)</f>
        <v>0</v>
      </c>
      <c r="AE402" s="205">
        <f>SUMIF('20'!$A$3:$A$500,'TOTAL FEED'!$J402,'20'!$P$3:$P$1000)</f>
        <v>0</v>
      </c>
      <c r="AF402" s="205">
        <f>SUMIF('21'!$A$3:$A$500,'TOTAL FEED'!$J402,'21'!$P$3:$P$1000)</f>
        <v>0</v>
      </c>
      <c r="AG402" s="205">
        <f>SUMIF('22'!$A$3:$A$500,'TOTAL FEED'!$J402,'22'!$P$3:$P$1000)</f>
        <v>0</v>
      </c>
      <c r="AH402" s="205">
        <f>SUMIF('23'!$A$3:$A$500,'TOTAL FEED'!$J402,'23'!$P$3:$P$1000)</f>
        <v>0</v>
      </c>
      <c r="AI402" s="205">
        <f>SUMIF('24'!$A$3:$A$500,'TOTAL FEED'!$J402,'24'!$P$3:$P$1000)</f>
        <v>0</v>
      </c>
      <c r="AJ402" s="205">
        <f>SUMIF('25'!$A$3:$A$500,'TOTAL FEED'!$J402,'25'!$P$3:$P$1000)</f>
        <v>0</v>
      </c>
      <c r="AK402" s="205">
        <f>SUMIF('26'!$A$3:$A$500,'TOTAL FEED'!$J402,'26'!$P$3:$P$1000)</f>
        <v>0</v>
      </c>
      <c r="AL402" s="205">
        <f>SUMIF('27'!$A$3:$A$500,'TOTAL FEED'!$J402,'27'!$P$3:$P$1000)</f>
        <v>0</v>
      </c>
      <c r="AM402" s="205">
        <f>SUMIF('28'!$A$3:$A$500,'TOTAL FEED'!$J402,'28'!$P$3:$P$1000)</f>
        <v>0</v>
      </c>
      <c r="AN402" s="205">
        <f>SUMIF('29'!$A$3:$A$500,'TOTAL FEED'!$J402,'29'!$P$3:$P$1000)</f>
        <v>0</v>
      </c>
      <c r="AO402" s="205">
        <f>SUMIF('30'!$A$3:$A$500,'TOTAL FEED'!$J402,'30'!$P$3:$P$1000)</f>
        <v>0</v>
      </c>
      <c r="AP402" s="205">
        <f>SUMIF('31'!$A$3:$A$500,'TOTAL FEED'!$J402,'31'!$P$3:$P$1000)</f>
        <v>0</v>
      </c>
      <c r="AQ402" s="50">
        <f t="shared" ref="AQ402" si="116">SUM(L402:AP402)</f>
        <v>0</v>
      </c>
      <c r="AS402">
        <v>8</v>
      </c>
      <c r="AT402">
        <f>SUMIF('PHAN LOAI'!$Q$5:$Q$410,K402,'PHAN LOAI'!$D$5:$D$410)</f>
        <v>0</v>
      </c>
      <c r="AU402">
        <f>SUMIF('SAN LUONG'!$AL$4:$AL$311,K402,'SAN LUONG'!$AJ$4:$AJ$311)</f>
        <v>0</v>
      </c>
      <c r="AV402">
        <f t="shared" ref="AV402" si="117">AT402+AU402</f>
        <v>0</v>
      </c>
      <c r="AW402">
        <f>IF(COUNTIF('PHAN LOAI'!C:C, E402) &gt; 0, 1, 0)</f>
        <v>1</v>
      </c>
      <c r="AX402">
        <f>IF(COUNTIF('SAN LUONG'!D:D, E402) &gt; 0, 1, 0)</f>
        <v>1</v>
      </c>
    </row>
    <row r="403" spans="2:50" ht="15.75" x14ac:dyDescent="0.25">
      <c r="B403" s="5">
        <v>38</v>
      </c>
      <c r="C403" s="33" t="s">
        <v>204</v>
      </c>
      <c r="D403" s="33" t="s">
        <v>204</v>
      </c>
      <c r="E403" s="73" t="s">
        <v>516</v>
      </c>
      <c r="F403" s="28">
        <v>3.5</v>
      </c>
      <c r="G403" s="30">
        <v>50</v>
      </c>
      <c r="H403" s="24" t="s">
        <v>204</v>
      </c>
      <c r="I403" s="9"/>
      <c r="J403" s="15" t="str">
        <f t="shared" si="110"/>
        <v>562PF50</v>
      </c>
      <c r="K403" s="15" t="str">
        <f t="shared" si="111"/>
        <v>562PF364301</v>
      </c>
      <c r="L403" s="205">
        <f>SUMIF('1'!$A$3:$A$500,'TOTAL FEED'!$J403,'1'!$P$3:$P$1000)</f>
        <v>0</v>
      </c>
      <c r="M403" s="205">
        <f>SUMIF('2'!$A$3:$A$500,'TOTAL FEED'!$J403,'2'!$P$3:$P$1000)</f>
        <v>0</v>
      </c>
      <c r="N403" s="258">
        <f>SUMIF('3'!$A$3:$A$500,'TOTAL FEED'!$J403,'3'!$P$3:$P$1000)</f>
        <v>0</v>
      </c>
      <c r="O403" s="205">
        <f>SUMIF('4'!$A$3:$A$500,'TOTAL FEED'!$J403,'4'!$P$3:$P$1000)</f>
        <v>41800</v>
      </c>
      <c r="P403" s="205">
        <f>SUMIF('5'!$A$3:$A$500,'TOTAL FEED'!$J403,'5'!$P$3:$P$1000)</f>
        <v>0</v>
      </c>
      <c r="Q403" s="205">
        <f>SUMIF('6'!$A$3:$A$500,'TOTAL FEED'!$J403,'6'!$P$3:$P$1000)</f>
        <v>83650</v>
      </c>
      <c r="R403" s="205">
        <f>SUMIF('7'!$A$3:$A$500,'TOTAL FEED'!$J403,'7'!$P$3:$P$1000)</f>
        <v>83600</v>
      </c>
      <c r="S403" s="205">
        <f>SUMIF('8'!$A$3:$A$500,'TOTAL FEED'!$J403,'8'!$P$3:$P$1000)</f>
        <v>0</v>
      </c>
      <c r="T403" s="205">
        <f>SUMIF('9'!$A$3:$A$500,'TOTAL FEED'!$J403,'9'!$P$3:$P$1000)</f>
        <v>0</v>
      </c>
      <c r="U403" s="258">
        <f>SUMIF('10'!$A$3:$A$500,'TOTAL FEED'!$J403,'10'!$P$3:$P$1000)</f>
        <v>0</v>
      </c>
      <c r="V403" s="205">
        <f>SUMIF('11'!$A$3:$A$500,'TOTAL FEED'!$J403,'11'!$P$3:$P$1000)</f>
        <v>0</v>
      </c>
      <c r="W403" s="205">
        <f>SUMIF('12'!$A$3:$A$500,'TOTAL FEED'!$J403,'12'!$P$3:$P$1000)</f>
        <v>0</v>
      </c>
      <c r="X403" s="205">
        <f>SUMIF('13'!$A$3:$A$500,'TOTAL FEED'!$J403,'13'!$P$3:$P$1000)</f>
        <v>0</v>
      </c>
      <c r="Y403" s="272">
        <f>SUMIF('14'!$A$3:$A$500,'TOTAL FEED'!$J403,'14'!$P$3:$P$1000)</f>
        <v>0</v>
      </c>
      <c r="Z403" s="205">
        <f>SUMIF('15'!$A$3:$A$500,'TOTAL FEED'!$J403,'15'!$P$3:$P$1000)</f>
        <v>0</v>
      </c>
      <c r="AA403" s="205">
        <f>SUMIF('16'!$A$3:$A$500,'TOTAL FEED'!$J403,'16'!$P$3:$P$1000)</f>
        <v>0</v>
      </c>
      <c r="AB403" s="258">
        <f>SUMIF('17'!$A$3:$A$500,'TOTAL FEED'!$J403,'17'!$P$3:$P$1000)</f>
        <v>5400</v>
      </c>
      <c r="AC403" s="205">
        <f>SUMIF('18'!$A$3:$A$500,'TOTAL FEED'!$J403,'18'!$P$3:$P$1000)</f>
        <v>0</v>
      </c>
      <c r="AD403" s="205">
        <f>SUMIF('19'!$A$3:$A$500,'TOTAL FEED'!$J403,'19'!$P$3:$P$1000)</f>
        <v>0</v>
      </c>
      <c r="AE403" s="205">
        <f>SUMIF('20'!$A$3:$A$500,'TOTAL FEED'!$J403,'20'!$P$3:$P$1000)</f>
        <v>0</v>
      </c>
      <c r="AF403" s="205">
        <f>SUMIF('21'!$A$3:$A$500,'TOTAL FEED'!$J403,'21'!$P$3:$P$1000)</f>
        <v>0</v>
      </c>
      <c r="AG403" s="205">
        <f>SUMIF('22'!$A$3:$A$500,'TOTAL FEED'!$J403,'22'!$P$3:$P$1000)</f>
        <v>0</v>
      </c>
      <c r="AH403" s="205">
        <f>SUMIF('23'!$A$3:$A$500,'TOTAL FEED'!$J403,'23'!$P$3:$P$1000)</f>
        <v>0</v>
      </c>
      <c r="AI403" s="205">
        <f>SUMIF('24'!$A$3:$A$500,'TOTAL FEED'!$J403,'24'!$P$3:$P$1000)</f>
        <v>0</v>
      </c>
      <c r="AJ403" s="205">
        <f>SUMIF('25'!$A$3:$A$500,'TOTAL FEED'!$J403,'25'!$P$3:$P$1000)</f>
        <v>0</v>
      </c>
      <c r="AK403" s="205">
        <f>SUMIF('26'!$A$3:$A$500,'TOTAL FEED'!$J403,'26'!$P$3:$P$1000)</f>
        <v>0</v>
      </c>
      <c r="AL403" s="205">
        <f>SUMIF('27'!$A$3:$A$500,'TOTAL FEED'!$J403,'27'!$P$3:$P$1000)</f>
        <v>0</v>
      </c>
      <c r="AM403" s="205">
        <f>SUMIF('28'!$A$3:$A$500,'TOTAL FEED'!$J403,'28'!$P$3:$P$1000)</f>
        <v>0</v>
      </c>
      <c r="AN403" s="205">
        <f>SUMIF('29'!$A$3:$A$500,'TOTAL FEED'!$J403,'29'!$P$3:$P$1000)</f>
        <v>0</v>
      </c>
      <c r="AO403" s="205">
        <f>SUMIF('30'!$A$3:$A$500,'TOTAL FEED'!$J403,'30'!$P$3:$P$1000)</f>
        <v>0</v>
      </c>
      <c r="AP403" s="205">
        <f>SUMIF('31'!$A$3:$A$500,'TOTAL FEED'!$J403,'31'!$P$3:$P$1000)</f>
        <v>0</v>
      </c>
      <c r="AQ403" s="50">
        <f t="shared" si="113"/>
        <v>214450</v>
      </c>
      <c r="AR403">
        <v>1</v>
      </c>
      <c r="AS403">
        <v>8</v>
      </c>
      <c r="AT403">
        <f>SUMIF('PHAN LOAI'!$Q$5:$Q$410,K403,'PHAN LOAI'!$D$5:$D$410)</f>
        <v>214450</v>
      </c>
      <c r="AU403">
        <f>SUMIF('SAN LUONG'!$AL$4:$AL$311,K403,'SAN LUONG'!$AJ$4:$AJ$311)</f>
        <v>214450</v>
      </c>
      <c r="AV403">
        <f t="shared" si="109"/>
        <v>428900</v>
      </c>
      <c r="AW403">
        <f>IF(COUNTIF('PHAN LOAI'!C:C, E403) &gt; 0, 1, 0)</f>
        <v>1</v>
      </c>
      <c r="AX403">
        <f>IF(COUNTIF('SAN LUONG'!D:D, E403) &gt; 0, 1, 0)</f>
        <v>1</v>
      </c>
    </row>
    <row r="404" spans="2:50" ht="15.75" x14ac:dyDescent="0.25">
      <c r="B404" s="11"/>
      <c r="C404" s="33" t="s">
        <v>517</v>
      </c>
      <c r="D404" s="33" t="s">
        <v>517</v>
      </c>
      <c r="E404" s="73">
        <v>36430834</v>
      </c>
      <c r="F404" s="28">
        <v>3.5</v>
      </c>
      <c r="G404" s="30">
        <v>50</v>
      </c>
      <c r="H404" s="24" t="s">
        <v>204</v>
      </c>
      <c r="I404" s="9" t="s">
        <v>493</v>
      </c>
      <c r="J404" s="15" t="str">
        <f t="shared" si="110"/>
        <v>562PFS3450</v>
      </c>
      <c r="K404" s="15" t="str">
        <f t="shared" si="111"/>
        <v>562PFS3436430834</v>
      </c>
      <c r="L404" s="205">
        <f>SUMIF('1'!$A$3:$A$500,'TOTAL FEED'!$J404,'1'!$P$3:$P$1000)</f>
        <v>0</v>
      </c>
      <c r="M404" s="205">
        <f>SUMIF('2'!$A$3:$A$500,'TOTAL FEED'!$J404,'2'!$P$3:$P$1000)</f>
        <v>0</v>
      </c>
      <c r="N404" s="258">
        <f>SUMIF('3'!$A$3:$A$500,'TOTAL FEED'!$J404,'3'!$P$3:$P$1000)</f>
        <v>0</v>
      </c>
      <c r="O404" s="205">
        <f>SUMIF('4'!$A$3:$A$500,'TOTAL FEED'!$J404,'4'!$P$3:$P$1000)</f>
        <v>0</v>
      </c>
      <c r="P404" s="205">
        <f>SUMIF('5'!$A$3:$A$500,'TOTAL FEED'!$J404,'5'!$P$3:$P$1000)</f>
        <v>0</v>
      </c>
      <c r="Q404" s="205">
        <f>SUMIF('6'!$A$3:$A$500,'TOTAL FEED'!$J404,'6'!$P$3:$P$1000)</f>
        <v>0</v>
      </c>
      <c r="R404" s="205">
        <f>SUMIF('7'!$A$3:$A$500,'TOTAL FEED'!$J404,'7'!$P$3:$P$1000)</f>
        <v>0</v>
      </c>
      <c r="S404" s="205">
        <f>SUMIF('8'!$A$3:$A$500,'TOTAL FEED'!$J404,'8'!$P$3:$P$1000)</f>
        <v>0</v>
      </c>
      <c r="T404" s="205">
        <f>SUMIF('9'!$A$3:$A$500,'TOTAL FEED'!$J404,'9'!$P$3:$P$1000)</f>
        <v>0</v>
      </c>
      <c r="U404" s="205">
        <f>SUMIF('10'!$A$3:$A$500,'TOTAL FEED'!$J404,'10'!$P$3:$P$1000)</f>
        <v>0</v>
      </c>
      <c r="V404" s="205">
        <f>SUMIF('11'!$A$3:$A$500,'TOTAL FEED'!$J404,'11'!$P$3:$P$1000)</f>
        <v>0</v>
      </c>
      <c r="W404" s="205">
        <f>SUMIF('12'!$A$3:$A$500,'TOTAL FEED'!$J404,'12'!$P$3:$P$1000)</f>
        <v>0</v>
      </c>
      <c r="X404" s="205">
        <f>SUMIF('13'!$A$3:$A$500,'TOTAL FEED'!$J404,'13'!$P$3:$P$1000)</f>
        <v>0</v>
      </c>
      <c r="Y404" s="272">
        <f>SUMIF('14'!$A$3:$A$500,'TOTAL FEED'!$J404,'14'!$P$3:$P$1000)</f>
        <v>0</v>
      </c>
      <c r="Z404" s="205">
        <f>SUMIF('15'!$A$3:$A$500,'TOTAL FEED'!$J404,'15'!$P$3:$P$1000)</f>
        <v>0</v>
      </c>
      <c r="AA404" s="205">
        <f>SUMIF('16'!$A$3:$A$500,'TOTAL FEED'!$J404,'16'!$P$3:$P$1000)</f>
        <v>0</v>
      </c>
      <c r="AB404" s="205">
        <f>SUMIF('17'!$A$3:$A$500,'TOTAL FEED'!$J404,'17'!$P$3:$P$1000)</f>
        <v>0</v>
      </c>
      <c r="AC404" s="205">
        <f>SUMIF('18'!$A$3:$A$500,'TOTAL FEED'!$J404,'18'!$P$3:$P$1000)</f>
        <v>0</v>
      </c>
      <c r="AD404" s="205">
        <f>SUMIF('19'!$A$3:$A$500,'TOTAL FEED'!$J404,'19'!$P$3:$P$1000)</f>
        <v>0</v>
      </c>
      <c r="AE404" s="205">
        <f>SUMIF('20'!$A$3:$A$500,'TOTAL FEED'!$J404,'20'!$P$3:$P$1000)</f>
        <v>0</v>
      </c>
      <c r="AF404" s="205">
        <f>SUMIF('21'!$A$3:$A$500,'TOTAL FEED'!$J404,'21'!$P$3:$P$1000)</f>
        <v>0</v>
      </c>
      <c r="AG404" s="205">
        <f>SUMIF('22'!$A$3:$A$500,'TOTAL FEED'!$J404,'22'!$P$3:$P$1000)</f>
        <v>0</v>
      </c>
      <c r="AH404" s="205">
        <f>SUMIF('23'!$A$3:$A$500,'TOTAL FEED'!$J404,'23'!$P$3:$P$1000)</f>
        <v>0</v>
      </c>
      <c r="AI404" s="205">
        <f>SUMIF('24'!$A$3:$A$500,'TOTAL FEED'!$J404,'24'!$P$3:$P$1000)</f>
        <v>0</v>
      </c>
      <c r="AJ404" s="205">
        <f>SUMIF('25'!$A$3:$A$500,'TOTAL FEED'!$J404,'25'!$P$3:$P$1000)</f>
        <v>0</v>
      </c>
      <c r="AK404" s="205">
        <f>SUMIF('26'!$A$3:$A$500,'TOTAL FEED'!$J404,'26'!$P$3:$P$1000)</f>
        <v>0</v>
      </c>
      <c r="AL404" s="205">
        <f>SUMIF('27'!$A$3:$A$500,'TOTAL FEED'!$J404,'27'!$P$3:$P$1000)</f>
        <v>0</v>
      </c>
      <c r="AM404" s="205">
        <f>SUMIF('28'!$A$3:$A$500,'TOTAL FEED'!$J404,'28'!$P$3:$P$1000)</f>
        <v>0</v>
      </c>
      <c r="AN404" s="205">
        <f>SUMIF('29'!$A$3:$A$500,'TOTAL FEED'!$J404,'29'!$P$3:$P$1000)</f>
        <v>0</v>
      </c>
      <c r="AO404" s="205">
        <f>SUMIF('30'!$A$3:$A$500,'TOTAL FEED'!$J404,'30'!$P$3:$P$1000)</f>
        <v>0</v>
      </c>
      <c r="AP404" s="205">
        <f>SUMIF('31'!$A$3:$A$500,'TOTAL FEED'!$J404,'31'!$P$3:$P$1000)</f>
        <v>0</v>
      </c>
      <c r="AQ404" s="50">
        <f t="shared" si="113"/>
        <v>0</v>
      </c>
      <c r="AS404">
        <v>8</v>
      </c>
      <c r="AT404">
        <f>SUMIF('PHAN LOAI'!$Q$5:$Q$410,K404,'PHAN LOAI'!$D$5:$D$410)</f>
        <v>0</v>
      </c>
      <c r="AU404">
        <f>SUMIF('SAN LUONG'!$AL$4:$AL$311,K404,'SAN LUONG'!$AJ$4:$AJ$311)</f>
        <v>0</v>
      </c>
      <c r="AV404">
        <f t="shared" si="109"/>
        <v>0</v>
      </c>
      <c r="AW404">
        <f>IF(COUNTIF('PHAN LOAI'!C:C, E404) &gt; 0, 1, 0)</f>
        <v>1</v>
      </c>
      <c r="AX404">
        <f>IF(COUNTIF('SAN LUONG'!D:D, E404) &gt; 0, 1, 0)</f>
        <v>1</v>
      </c>
    </row>
    <row r="405" spans="2:50" ht="15.75" x14ac:dyDescent="0.25">
      <c r="B405" s="11"/>
      <c r="C405" s="33" t="s">
        <v>518</v>
      </c>
      <c r="D405" s="33" t="s">
        <v>518</v>
      </c>
      <c r="E405" s="73">
        <v>36430876</v>
      </c>
      <c r="F405" s="28">
        <v>3.5</v>
      </c>
      <c r="G405" s="30">
        <v>50</v>
      </c>
      <c r="H405" s="24" t="s">
        <v>204</v>
      </c>
      <c r="I405" s="9" t="s">
        <v>519</v>
      </c>
      <c r="J405" s="15" t="str">
        <f t="shared" si="110"/>
        <v>562PFS7650</v>
      </c>
      <c r="K405" s="15" t="str">
        <f t="shared" si="111"/>
        <v>562PFS7636430876</v>
      </c>
      <c r="L405" s="205">
        <f>SUMIF('1'!$A$3:$A$500,'TOTAL FEED'!$J405,'1'!$P$3:$P$1000)</f>
        <v>0</v>
      </c>
      <c r="M405" s="205">
        <f>SUMIF('2'!$A$3:$A$500,'TOTAL FEED'!$J405,'2'!$P$3:$P$1000)</f>
        <v>0</v>
      </c>
      <c r="N405" s="258">
        <f>SUMIF('3'!$A$3:$A$500,'TOTAL FEED'!$J405,'3'!$P$3:$P$1000)</f>
        <v>0</v>
      </c>
      <c r="O405" s="205">
        <f>SUMIF('4'!$A$3:$A$500,'TOTAL FEED'!$J405,'4'!$P$3:$P$1000)</f>
        <v>0</v>
      </c>
      <c r="P405" s="205">
        <f>SUMIF('5'!$A$3:$A$500,'TOTAL FEED'!$J405,'5'!$P$3:$P$1000)</f>
        <v>0</v>
      </c>
      <c r="Q405" s="205">
        <f>SUMIF('6'!$A$3:$A$500,'TOTAL FEED'!$J405,'6'!$P$3:$P$1000)</f>
        <v>0</v>
      </c>
      <c r="R405" s="205">
        <f>SUMIF('7'!$A$3:$A$500,'TOTAL FEED'!$J405,'7'!$P$3:$P$1000)</f>
        <v>0</v>
      </c>
      <c r="S405" s="205">
        <f>SUMIF('8'!$A$3:$A$500,'TOTAL FEED'!$J405,'8'!$P$3:$P$1000)</f>
        <v>0</v>
      </c>
      <c r="T405" s="205">
        <f>SUMIF('9'!$A$3:$A$500,'TOTAL FEED'!$J405,'9'!$P$3:$P$1000)</f>
        <v>0</v>
      </c>
      <c r="U405" s="205">
        <f>SUMIF('10'!$A$3:$A$500,'TOTAL FEED'!$J405,'10'!$P$3:$P$1000)</f>
        <v>0</v>
      </c>
      <c r="V405" s="205">
        <f>SUMIF('11'!$A$3:$A$500,'TOTAL FEED'!$J405,'11'!$P$3:$P$1000)</f>
        <v>0</v>
      </c>
      <c r="W405" s="205">
        <f>SUMIF('12'!$A$3:$A$500,'TOTAL FEED'!$J405,'12'!$P$3:$P$1000)</f>
        <v>0</v>
      </c>
      <c r="X405" s="205">
        <f>SUMIF('13'!$A$3:$A$500,'TOTAL FEED'!$J405,'13'!$P$3:$P$1000)</f>
        <v>0</v>
      </c>
      <c r="Y405" s="272">
        <f>SUMIF('14'!$A$3:$A$500,'TOTAL FEED'!$J405,'14'!$P$3:$P$1000)</f>
        <v>0</v>
      </c>
      <c r="Z405" s="205">
        <f>SUMIF('15'!$A$3:$A$500,'TOTAL FEED'!$J405,'15'!$P$3:$P$1000)</f>
        <v>0</v>
      </c>
      <c r="AA405" s="205">
        <f>SUMIF('16'!$A$3:$A$500,'TOTAL FEED'!$J405,'16'!$P$3:$P$1000)</f>
        <v>0</v>
      </c>
      <c r="AB405" s="205">
        <f>SUMIF('17'!$A$3:$A$500,'TOTAL FEED'!$J405,'17'!$P$3:$P$1000)</f>
        <v>0</v>
      </c>
      <c r="AC405" s="205">
        <f>SUMIF('18'!$A$3:$A$500,'TOTAL FEED'!$J405,'18'!$P$3:$P$1000)</f>
        <v>0</v>
      </c>
      <c r="AD405" s="205">
        <f>SUMIF('19'!$A$3:$A$500,'TOTAL FEED'!$J405,'19'!$P$3:$P$1000)</f>
        <v>0</v>
      </c>
      <c r="AE405" s="205">
        <f>SUMIF('20'!$A$3:$A$500,'TOTAL FEED'!$J405,'20'!$P$3:$P$1000)</f>
        <v>0</v>
      </c>
      <c r="AF405" s="205">
        <f>SUMIF('21'!$A$3:$A$500,'TOTAL FEED'!$J405,'21'!$P$3:$P$1000)</f>
        <v>0</v>
      </c>
      <c r="AG405" s="205">
        <f>SUMIF('22'!$A$3:$A$500,'TOTAL FEED'!$J405,'22'!$P$3:$P$1000)</f>
        <v>0</v>
      </c>
      <c r="AH405" s="205">
        <f>SUMIF('23'!$A$3:$A$500,'TOTAL FEED'!$J405,'23'!$P$3:$P$1000)</f>
        <v>0</v>
      </c>
      <c r="AI405" s="205">
        <f>SUMIF('24'!$A$3:$A$500,'TOTAL FEED'!$J405,'24'!$P$3:$P$1000)</f>
        <v>0</v>
      </c>
      <c r="AJ405" s="205">
        <f>SUMIF('25'!$A$3:$A$500,'TOTAL FEED'!$J405,'25'!$P$3:$P$1000)</f>
        <v>0</v>
      </c>
      <c r="AK405" s="205">
        <f>SUMIF('26'!$A$3:$A$500,'TOTAL FEED'!$J405,'26'!$P$3:$P$1000)</f>
        <v>0</v>
      </c>
      <c r="AL405" s="205">
        <f>SUMIF('27'!$A$3:$A$500,'TOTAL FEED'!$J405,'27'!$P$3:$P$1000)</f>
        <v>0</v>
      </c>
      <c r="AM405" s="205">
        <f>SUMIF('28'!$A$3:$A$500,'TOTAL FEED'!$J405,'28'!$P$3:$P$1000)</f>
        <v>0</v>
      </c>
      <c r="AN405" s="205">
        <f>SUMIF('29'!$A$3:$A$500,'TOTAL FEED'!$J405,'29'!$P$3:$P$1000)</f>
        <v>0</v>
      </c>
      <c r="AO405" s="205">
        <f>SUMIF('30'!$A$3:$A$500,'TOTAL FEED'!$J405,'30'!$P$3:$P$1000)</f>
        <v>0</v>
      </c>
      <c r="AP405" s="205">
        <f>SUMIF('31'!$A$3:$A$500,'TOTAL FEED'!$J405,'31'!$P$3:$P$1000)</f>
        <v>0</v>
      </c>
      <c r="AQ405" s="50">
        <f t="shared" si="113"/>
        <v>0</v>
      </c>
      <c r="AS405">
        <v>8</v>
      </c>
      <c r="AT405">
        <f>SUMIF('PHAN LOAI'!$Q$5:$Q$410,K405,'PHAN LOAI'!$D$5:$D$410)</f>
        <v>0</v>
      </c>
      <c r="AU405">
        <f>SUMIF('SAN LUONG'!$AL$4:$AL$311,K405,'SAN LUONG'!$AJ$4:$AJ$311)</f>
        <v>0</v>
      </c>
      <c r="AV405">
        <f t="shared" si="109"/>
        <v>0</v>
      </c>
      <c r="AW405">
        <f>IF(COUNTIF('PHAN LOAI'!C:C, E405) &gt; 0, 1, 0)</f>
        <v>1</v>
      </c>
      <c r="AX405">
        <f>IF(COUNTIF('SAN LUONG'!D:D, E405) &gt; 0, 1, 0)</f>
        <v>1</v>
      </c>
    </row>
    <row r="406" spans="2:50" ht="15.75" x14ac:dyDescent="0.25">
      <c r="B406" s="5">
        <v>39</v>
      </c>
      <c r="C406" s="33" t="s">
        <v>211</v>
      </c>
      <c r="D406" s="33" t="s">
        <v>211</v>
      </c>
      <c r="E406" s="73" t="s">
        <v>520</v>
      </c>
      <c r="F406" s="28">
        <v>3.5</v>
      </c>
      <c r="G406" s="30">
        <v>50</v>
      </c>
      <c r="H406" s="24" t="s">
        <v>212</v>
      </c>
      <c r="I406" s="9" t="s">
        <v>205</v>
      </c>
      <c r="J406" s="15" t="str">
        <f t="shared" si="110"/>
        <v>566FX0450</v>
      </c>
      <c r="K406" s="15" t="str">
        <f t="shared" si="111"/>
        <v>566FX0436630104</v>
      </c>
      <c r="L406" s="205">
        <f>SUMIF('1'!$A$3:$A$500,'TOTAL FEED'!$J406,'1'!$P$3:$P$1000)</f>
        <v>0</v>
      </c>
      <c r="M406" s="205">
        <f>SUMIF('2'!$A$3:$A$500,'TOTAL FEED'!$J406,'2'!$P$3:$P$1000)</f>
        <v>0</v>
      </c>
      <c r="N406" s="258">
        <f>SUMIF('3'!$A$3:$A$500,'TOTAL FEED'!$J406,'3'!$P$3:$P$1000)</f>
        <v>0</v>
      </c>
      <c r="O406" s="205">
        <f>SUMIF('4'!$A$3:$A$500,'TOTAL FEED'!$J406,'4'!$P$3:$P$1000)</f>
        <v>0</v>
      </c>
      <c r="P406" s="205">
        <f>SUMIF('5'!$A$3:$A$500,'TOTAL FEED'!$J406,'5'!$P$3:$P$1000)</f>
        <v>0</v>
      </c>
      <c r="Q406" s="205">
        <f>SUMIF('6'!$A$3:$A$500,'TOTAL FEED'!$J406,'6'!$P$3:$P$1000)</f>
        <v>0</v>
      </c>
      <c r="R406" s="205">
        <f>SUMIF('7'!$A$3:$A$500,'TOTAL FEED'!$J406,'7'!$P$3:$P$1000)</f>
        <v>0</v>
      </c>
      <c r="S406" s="205">
        <f>SUMIF('8'!$A$3:$A$500,'TOTAL FEED'!$J406,'8'!$P$3:$P$1000)</f>
        <v>0</v>
      </c>
      <c r="T406" s="205">
        <f>SUMIF('9'!$A$3:$A$500,'TOTAL FEED'!$J406,'9'!$P$3:$P$1000)</f>
        <v>0</v>
      </c>
      <c r="U406" s="205">
        <f>SUMIF('10'!$A$3:$A$500,'TOTAL FEED'!$J406,'10'!$P$3:$P$1000)</f>
        <v>0</v>
      </c>
      <c r="V406" s="205">
        <f>SUMIF('11'!$A$3:$A$500,'TOTAL FEED'!$J406,'11'!$P$3:$P$1000)</f>
        <v>0</v>
      </c>
      <c r="W406" s="205">
        <f>SUMIF('12'!$A$3:$A$500,'TOTAL FEED'!$J406,'12'!$P$3:$P$1000)</f>
        <v>0</v>
      </c>
      <c r="X406" s="205">
        <f>SUMIF('13'!$A$3:$A$500,'TOTAL FEED'!$J406,'13'!$P$3:$P$1000)</f>
        <v>0</v>
      </c>
      <c r="Y406" s="272">
        <f>SUMIF('14'!$A$3:$A$500,'TOTAL FEED'!$J406,'14'!$P$3:$P$1000)</f>
        <v>0</v>
      </c>
      <c r="Z406" s="205">
        <f>SUMIF('15'!$A$3:$A$500,'TOTAL FEED'!$J406,'15'!$P$3:$P$1000)</f>
        <v>0</v>
      </c>
      <c r="AA406" s="205">
        <f>SUMIF('16'!$A$3:$A$500,'TOTAL FEED'!$J406,'16'!$P$3:$P$1000)</f>
        <v>0</v>
      </c>
      <c r="AB406" s="205">
        <f>SUMIF('17'!$A$3:$A$500,'TOTAL FEED'!$J406,'17'!$P$3:$P$1000)</f>
        <v>0</v>
      </c>
      <c r="AC406" s="205">
        <f>SUMIF('18'!$A$3:$A$500,'TOTAL FEED'!$J406,'18'!$P$3:$P$1000)</f>
        <v>0</v>
      </c>
      <c r="AD406" s="205">
        <f>SUMIF('19'!$A$3:$A$500,'TOTAL FEED'!$J406,'19'!$P$3:$P$1000)</f>
        <v>0</v>
      </c>
      <c r="AE406" s="205">
        <f>SUMIF('20'!$A$3:$A$500,'TOTAL FEED'!$J406,'20'!$P$3:$P$1000)</f>
        <v>0</v>
      </c>
      <c r="AF406" s="205">
        <f>SUMIF('21'!$A$3:$A$500,'TOTAL FEED'!$J406,'21'!$P$3:$P$1000)</f>
        <v>0</v>
      </c>
      <c r="AG406" s="205">
        <f>SUMIF('22'!$A$3:$A$500,'TOTAL FEED'!$J406,'22'!$P$3:$P$1000)</f>
        <v>0</v>
      </c>
      <c r="AH406" s="205">
        <f>SUMIF('23'!$A$3:$A$500,'TOTAL FEED'!$J406,'23'!$P$3:$P$1000)</f>
        <v>0</v>
      </c>
      <c r="AI406" s="205">
        <f>SUMIF('24'!$A$3:$A$500,'TOTAL FEED'!$J406,'24'!$P$3:$P$1000)</f>
        <v>0</v>
      </c>
      <c r="AJ406" s="205">
        <f>SUMIF('25'!$A$3:$A$500,'TOTAL FEED'!$J406,'25'!$P$3:$P$1000)</f>
        <v>0</v>
      </c>
      <c r="AK406" s="205">
        <f>SUMIF('26'!$A$3:$A$500,'TOTAL FEED'!$J406,'26'!$P$3:$P$1000)</f>
        <v>0</v>
      </c>
      <c r="AL406" s="205">
        <f>SUMIF('27'!$A$3:$A$500,'TOTAL FEED'!$J406,'27'!$P$3:$P$1000)</f>
        <v>0</v>
      </c>
      <c r="AM406" s="205">
        <f>SUMIF('28'!$A$3:$A$500,'TOTAL FEED'!$J406,'28'!$P$3:$P$1000)</f>
        <v>0</v>
      </c>
      <c r="AN406" s="205">
        <f>SUMIF('29'!$A$3:$A$500,'TOTAL FEED'!$J406,'29'!$P$3:$P$1000)</f>
        <v>0</v>
      </c>
      <c r="AO406" s="205">
        <f>SUMIF('30'!$A$3:$A$500,'TOTAL FEED'!$J406,'30'!$P$3:$P$1000)</f>
        <v>0</v>
      </c>
      <c r="AP406" s="205">
        <f>SUMIF('31'!$A$3:$A$500,'TOTAL FEED'!$J406,'31'!$P$3:$P$1000)</f>
        <v>0</v>
      </c>
      <c r="AQ406" s="50">
        <f t="shared" si="113"/>
        <v>0</v>
      </c>
      <c r="AS406">
        <v>8</v>
      </c>
      <c r="AT406">
        <f>SUMIF('PHAN LOAI'!$Q$5:$Q$410,K406,'PHAN LOAI'!$D$5:$D$410)</f>
        <v>0</v>
      </c>
      <c r="AU406">
        <f>SUMIF('SAN LUONG'!$AL$4:$AL$311,K406,'SAN LUONG'!$AJ$4:$AJ$311)</f>
        <v>0</v>
      </c>
      <c r="AV406">
        <f t="shared" si="109"/>
        <v>0</v>
      </c>
      <c r="AW406">
        <f>IF(COUNTIF('PHAN LOAI'!C:C, E406) &gt; 0, 1, 0)</f>
        <v>1</v>
      </c>
      <c r="AX406">
        <f>IF(COUNTIF('SAN LUONG'!D:D, E406) &gt; 0, 1, 0)</f>
        <v>1</v>
      </c>
    </row>
    <row r="407" spans="2:50" ht="15.75" x14ac:dyDescent="0.25">
      <c r="B407" s="5">
        <v>40</v>
      </c>
      <c r="C407" s="33" t="s">
        <v>521</v>
      </c>
      <c r="D407" s="33" t="s">
        <v>521</v>
      </c>
      <c r="E407" s="73">
        <v>36430831</v>
      </c>
      <c r="F407" s="28">
        <v>3.5</v>
      </c>
      <c r="G407" s="30">
        <v>50</v>
      </c>
      <c r="H407" s="24" t="s">
        <v>204</v>
      </c>
      <c r="I407" s="9" t="s">
        <v>481</v>
      </c>
      <c r="J407" s="15" t="str">
        <f t="shared" si="110"/>
        <v>562PFS3150</v>
      </c>
      <c r="K407" s="15" t="str">
        <f t="shared" si="111"/>
        <v>562PFS3136430831</v>
      </c>
      <c r="L407" s="205">
        <f>SUMIF('1'!$A$3:$A$500,'TOTAL FEED'!$J407,'1'!$P$3:$P$1000)</f>
        <v>0</v>
      </c>
      <c r="M407" s="205">
        <f>SUMIF('2'!$A$3:$A$500,'TOTAL FEED'!$J407,'2'!$P$3:$P$1000)</f>
        <v>0</v>
      </c>
      <c r="N407" s="258">
        <f>SUMIF('3'!$A$3:$A$500,'TOTAL FEED'!$J407,'3'!$P$3:$P$1000)</f>
        <v>0</v>
      </c>
      <c r="O407" s="205">
        <f>SUMIF('4'!$A$3:$A$500,'TOTAL FEED'!$J407,'4'!$P$3:$P$1000)</f>
        <v>0</v>
      </c>
      <c r="P407" s="205">
        <f>SUMIF('5'!$A$3:$A$500,'TOTAL FEED'!$J407,'5'!$P$3:$P$1000)</f>
        <v>0</v>
      </c>
      <c r="Q407" s="205">
        <f>SUMIF('6'!$A$3:$A$500,'TOTAL FEED'!$J407,'6'!$P$3:$P$1000)</f>
        <v>0</v>
      </c>
      <c r="R407" s="205">
        <f>SUMIF('7'!$A$3:$A$500,'TOTAL FEED'!$J407,'7'!$P$3:$P$1000)</f>
        <v>0</v>
      </c>
      <c r="S407" s="205">
        <f>SUMIF('8'!$A$3:$A$500,'TOTAL FEED'!$J407,'8'!$P$3:$P$1000)</f>
        <v>0</v>
      </c>
      <c r="T407" s="205">
        <f>SUMIF('9'!$A$3:$A$500,'TOTAL FEED'!$J407,'9'!$P$3:$P$1000)</f>
        <v>0</v>
      </c>
      <c r="U407" s="205">
        <f>SUMIF('10'!$A$3:$A$500,'TOTAL FEED'!$J407,'10'!$P$3:$P$1000)</f>
        <v>0</v>
      </c>
      <c r="V407" s="205">
        <f>SUMIF('11'!$A$3:$A$500,'TOTAL FEED'!$J407,'11'!$P$3:$P$1000)</f>
        <v>0</v>
      </c>
      <c r="W407" s="205">
        <f>SUMIF('12'!$A$3:$A$500,'TOTAL FEED'!$J407,'12'!$P$3:$P$1000)</f>
        <v>0</v>
      </c>
      <c r="X407" s="205">
        <f>SUMIF('13'!$A$3:$A$500,'TOTAL FEED'!$J407,'13'!$P$3:$P$1000)</f>
        <v>0</v>
      </c>
      <c r="Y407" s="272">
        <f>SUMIF('14'!$A$3:$A$500,'TOTAL FEED'!$J407,'14'!$P$3:$P$1000)</f>
        <v>0</v>
      </c>
      <c r="Z407" s="205">
        <f>SUMIF('15'!$A$3:$A$500,'TOTAL FEED'!$J407,'15'!$P$3:$P$1000)</f>
        <v>0</v>
      </c>
      <c r="AA407" s="205">
        <f>SUMIF('16'!$A$3:$A$500,'TOTAL FEED'!$J407,'16'!$P$3:$P$1000)</f>
        <v>0</v>
      </c>
      <c r="AB407" s="205">
        <f>SUMIF('17'!$A$3:$A$500,'TOTAL FEED'!$J407,'17'!$P$3:$P$1000)</f>
        <v>0</v>
      </c>
      <c r="AC407" s="205">
        <f>SUMIF('18'!$A$3:$A$500,'TOTAL FEED'!$J407,'18'!$P$3:$P$1000)</f>
        <v>0</v>
      </c>
      <c r="AD407" s="205">
        <f>SUMIF('19'!$A$3:$A$500,'TOTAL FEED'!$J407,'19'!$P$3:$P$1000)</f>
        <v>0</v>
      </c>
      <c r="AE407" s="205">
        <f>SUMIF('20'!$A$3:$A$500,'TOTAL FEED'!$J407,'20'!$P$3:$P$1000)</f>
        <v>0</v>
      </c>
      <c r="AF407" s="205">
        <f>SUMIF('21'!$A$3:$A$500,'TOTAL FEED'!$J407,'21'!$P$3:$P$1000)</f>
        <v>0</v>
      </c>
      <c r="AG407" s="205">
        <f>SUMIF('22'!$A$3:$A$500,'TOTAL FEED'!$J407,'22'!$P$3:$P$1000)</f>
        <v>0</v>
      </c>
      <c r="AH407" s="205">
        <f>SUMIF('23'!$A$3:$A$500,'TOTAL FEED'!$J407,'23'!$P$3:$P$1000)</f>
        <v>0</v>
      </c>
      <c r="AI407" s="205">
        <f>SUMIF('24'!$A$3:$A$500,'TOTAL FEED'!$J407,'24'!$P$3:$P$1000)</f>
        <v>0</v>
      </c>
      <c r="AJ407" s="205">
        <f>SUMIF('25'!$A$3:$A$500,'TOTAL FEED'!$J407,'25'!$P$3:$P$1000)</f>
        <v>0</v>
      </c>
      <c r="AK407" s="205">
        <f>SUMIF('26'!$A$3:$A$500,'TOTAL FEED'!$J407,'26'!$P$3:$P$1000)</f>
        <v>0</v>
      </c>
      <c r="AL407" s="205">
        <f>SUMIF('27'!$A$3:$A$500,'TOTAL FEED'!$J407,'27'!$P$3:$P$1000)</f>
        <v>0</v>
      </c>
      <c r="AM407" s="205">
        <f>SUMIF('28'!$A$3:$A$500,'TOTAL FEED'!$J407,'28'!$P$3:$P$1000)</f>
        <v>0</v>
      </c>
      <c r="AN407" s="205">
        <f>SUMIF('29'!$A$3:$A$500,'TOTAL FEED'!$J407,'29'!$P$3:$P$1000)</f>
        <v>0</v>
      </c>
      <c r="AO407" s="205">
        <f>SUMIF('30'!$A$3:$A$500,'TOTAL FEED'!$J407,'30'!$P$3:$P$1000)</f>
        <v>0</v>
      </c>
      <c r="AP407" s="205">
        <f>SUMIF('31'!$A$3:$A$500,'TOTAL FEED'!$J407,'31'!$P$3:$P$1000)</f>
        <v>0</v>
      </c>
      <c r="AQ407" s="50">
        <f t="shared" si="113"/>
        <v>0</v>
      </c>
      <c r="AS407">
        <v>8</v>
      </c>
      <c r="AT407">
        <f>SUMIF('PHAN LOAI'!$Q$5:$Q$410,K407,'PHAN LOAI'!$D$5:$D$410)</f>
        <v>0</v>
      </c>
      <c r="AU407">
        <f>SUMIF('SAN LUONG'!$AL$4:$AL$311,K407,'SAN LUONG'!$AJ$4:$AJ$311)</f>
        <v>0</v>
      </c>
      <c r="AV407">
        <f t="shared" si="109"/>
        <v>0</v>
      </c>
      <c r="AW407">
        <f>IF(COUNTIF('PHAN LOAI'!C:C, E407) &gt; 0, 1, 0)</f>
        <v>1</v>
      </c>
      <c r="AX407">
        <f>IF(COUNTIF('SAN LUONG'!D:D, E407) &gt; 0, 1, 0)</f>
        <v>1</v>
      </c>
    </row>
    <row r="408" spans="2:50" ht="15.75" x14ac:dyDescent="0.25">
      <c r="B408" s="5"/>
      <c r="C408" s="72" t="s">
        <v>522</v>
      </c>
      <c r="D408" s="72" t="s">
        <v>522</v>
      </c>
      <c r="E408" s="73">
        <v>36430837</v>
      </c>
      <c r="F408" s="28">
        <v>3.5</v>
      </c>
      <c r="G408" s="30">
        <v>50</v>
      </c>
      <c r="H408" s="24" t="s">
        <v>204</v>
      </c>
      <c r="I408" s="9" t="s">
        <v>484</v>
      </c>
      <c r="J408" s="15" t="str">
        <f t="shared" si="110"/>
        <v>562PFS3750</v>
      </c>
      <c r="K408" s="15" t="str">
        <f t="shared" si="111"/>
        <v>562PFS3736430837</v>
      </c>
      <c r="L408" s="205">
        <f>SUMIF('1'!$A$3:$A$500,'TOTAL FEED'!$J408,'1'!$P$3:$P$1000)</f>
        <v>0</v>
      </c>
      <c r="M408" s="205">
        <f>SUMIF('2'!$A$3:$A$500,'TOTAL FEED'!$J408,'2'!$P$3:$P$1000)</f>
        <v>0</v>
      </c>
      <c r="N408" s="258">
        <f>SUMIF('3'!$A$3:$A$500,'TOTAL FEED'!$J408,'3'!$P$3:$P$1000)</f>
        <v>0</v>
      </c>
      <c r="O408" s="205">
        <f>SUMIF('4'!$A$3:$A$500,'TOTAL FEED'!$J408,'4'!$P$3:$P$1000)</f>
        <v>0</v>
      </c>
      <c r="P408" s="205">
        <f>SUMIF('5'!$A$3:$A$500,'TOTAL FEED'!$J408,'5'!$P$3:$P$1000)</f>
        <v>0</v>
      </c>
      <c r="Q408" s="205">
        <f>SUMIF('6'!$A$3:$A$500,'TOTAL FEED'!$J408,'6'!$P$3:$P$1000)</f>
        <v>0</v>
      </c>
      <c r="R408" s="205">
        <f>SUMIF('7'!$A$3:$A$500,'TOTAL FEED'!$J408,'7'!$P$3:$P$1000)</f>
        <v>0</v>
      </c>
      <c r="S408" s="205">
        <f>SUMIF('8'!$A$3:$A$500,'TOTAL FEED'!$J408,'8'!$P$3:$P$1000)</f>
        <v>0</v>
      </c>
      <c r="T408" s="205">
        <f>SUMIF('9'!$A$3:$A$500,'TOTAL FEED'!$J408,'9'!$P$3:$P$1000)</f>
        <v>0</v>
      </c>
      <c r="U408" s="205">
        <f>SUMIF('10'!$A$3:$A$500,'TOTAL FEED'!$J408,'10'!$P$3:$P$1000)</f>
        <v>0</v>
      </c>
      <c r="V408" s="205">
        <f>SUMIF('11'!$A$3:$A$500,'TOTAL FEED'!$J408,'11'!$P$3:$P$1000)</f>
        <v>0</v>
      </c>
      <c r="W408" s="205">
        <f>SUMIF('12'!$A$3:$A$500,'TOTAL FEED'!$J408,'12'!$P$3:$P$1000)</f>
        <v>0</v>
      </c>
      <c r="X408" s="205">
        <f>SUMIF('13'!$A$3:$A$500,'TOTAL FEED'!$J408,'13'!$P$3:$P$1000)</f>
        <v>0</v>
      </c>
      <c r="Y408" s="272">
        <f>SUMIF('14'!$A$3:$A$500,'TOTAL FEED'!$J408,'14'!$P$3:$P$1000)</f>
        <v>0</v>
      </c>
      <c r="Z408" s="205">
        <f>SUMIF('15'!$A$3:$A$500,'TOTAL FEED'!$J408,'15'!$P$3:$P$1000)</f>
        <v>0</v>
      </c>
      <c r="AA408" s="205">
        <f>SUMIF('16'!$A$3:$A$500,'TOTAL FEED'!$J408,'16'!$P$3:$P$1000)</f>
        <v>0</v>
      </c>
      <c r="AB408" s="205">
        <f>SUMIF('17'!$A$3:$A$500,'TOTAL FEED'!$J408,'17'!$P$3:$P$1000)</f>
        <v>0</v>
      </c>
      <c r="AC408" s="205">
        <f>SUMIF('18'!$A$3:$A$500,'TOTAL FEED'!$J408,'18'!$P$3:$P$1000)</f>
        <v>0</v>
      </c>
      <c r="AD408" s="205">
        <f>SUMIF('19'!$A$3:$A$500,'TOTAL FEED'!$J408,'19'!$P$3:$P$1000)</f>
        <v>0</v>
      </c>
      <c r="AE408" s="205">
        <f>SUMIF('20'!$A$3:$A$500,'TOTAL FEED'!$J408,'20'!$P$3:$P$1000)</f>
        <v>0</v>
      </c>
      <c r="AF408" s="205">
        <f>SUMIF('21'!$A$3:$A$500,'TOTAL FEED'!$J408,'21'!$P$3:$P$1000)</f>
        <v>0</v>
      </c>
      <c r="AG408" s="205">
        <f>SUMIF('22'!$A$3:$A$500,'TOTAL FEED'!$J408,'22'!$P$3:$P$1000)</f>
        <v>0</v>
      </c>
      <c r="AH408" s="205">
        <f>SUMIF('23'!$A$3:$A$500,'TOTAL FEED'!$J408,'23'!$P$3:$P$1000)</f>
        <v>0</v>
      </c>
      <c r="AI408" s="205">
        <f>SUMIF('24'!$A$3:$A$500,'TOTAL FEED'!$J408,'24'!$P$3:$P$1000)</f>
        <v>0</v>
      </c>
      <c r="AJ408" s="205">
        <f>SUMIF('25'!$A$3:$A$500,'TOTAL FEED'!$J408,'25'!$P$3:$P$1000)</f>
        <v>0</v>
      </c>
      <c r="AK408" s="205">
        <f>SUMIF('26'!$A$3:$A$500,'TOTAL FEED'!$J408,'26'!$P$3:$P$1000)</f>
        <v>0</v>
      </c>
      <c r="AL408" s="205">
        <f>SUMIF('27'!$A$3:$A$500,'TOTAL FEED'!$J408,'27'!$P$3:$P$1000)</f>
        <v>0</v>
      </c>
      <c r="AM408" s="205">
        <f>SUMIF('28'!$A$3:$A$500,'TOTAL FEED'!$J408,'28'!$P$3:$P$1000)</f>
        <v>0</v>
      </c>
      <c r="AN408" s="205">
        <f>SUMIF('29'!$A$3:$A$500,'TOTAL FEED'!$J408,'29'!$P$3:$P$1000)</f>
        <v>0</v>
      </c>
      <c r="AO408" s="205">
        <f>SUMIF('30'!$A$3:$A$500,'TOTAL FEED'!$J408,'30'!$P$3:$P$1000)</f>
        <v>0</v>
      </c>
      <c r="AP408" s="205">
        <f>SUMIF('31'!$A$3:$A$500,'TOTAL FEED'!$J408,'31'!$P$3:$P$1000)</f>
        <v>0</v>
      </c>
      <c r="AQ408" s="50">
        <f t="shared" si="113"/>
        <v>0</v>
      </c>
      <c r="AS408">
        <v>8</v>
      </c>
      <c r="AT408">
        <f>SUMIF('PHAN LOAI'!$Q$5:$Q$410,K408,'PHAN LOAI'!$D$5:$D$410)</f>
        <v>0</v>
      </c>
      <c r="AU408">
        <f>SUMIF('SAN LUONG'!$AL$4:$AL$311,K408,'SAN LUONG'!$AJ$4:$AJ$311)</f>
        <v>0</v>
      </c>
      <c r="AV408">
        <f t="shared" si="109"/>
        <v>0</v>
      </c>
      <c r="AW408">
        <f>IF(COUNTIF('PHAN LOAI'!C:C, E408) &gt; 0, 1, 0)</f>
        <v>0</v>
      </c>
      <c r="AX408">
        <f>IF(COUNTIF('SAN LUONG'!D:D, E408) &gt; 0, 1, 0)</f>
        <v>0</v>
      </c>
    </row>
    <row r="409" spans="2:50" ht="15.75" x14ac:dyDescent="0.25">
      <c r="B409" s="5">
        <v>41</v>
      </c>
      <c r="C409" s="33" t="s">
        <v>523</v>
      </c>
      <c r="D409" s="33" t="s">
        <v>523</v>
      </c>
      <c r="E409" s="73">
        <v>36430838</v>
      </c>
      <c r="F409" s="28">
        <v>3.5</v>
      </c>
      <c r="G409" s="30">
        <v>50</v>
      </c>
      <c r="H409" s="24" t="s">
        <v>204</v>
      </c>
      <c r="I409" s="9" t="s">
        <v>486</v>
      </c>
      <c r="J409" s="15" t="str">
        <f t="shared" si="110"/>
        <v>562PFS3850</v>
      </c>
      <c r="K409" s="15" t="str">
        <f t="shared" si="111"/>
        <v>562PFS3836430838</v>
      </c>
      <c r="L409" s="205">
        <f>SUMIF('1'!$A$3:$A$500,'TOTAL FEED'!$J409,'1'!$P$3:$P$1000)</f>
        <v>0</v>
      </c>
      <c r="M409" s="205">
        <f>SUMIF('2'!$A$3:$A$500,'TOTAL FEED'!$J409,'2'!$P$3:$P$1000)</f>
        <v>0</v>
      </c>
      <c r="N409" s="258">
        <f>SUMIF('3'!$A$3:$A$500,'TOTAL FEED'!$J409,'3'!$P$3:$P$1000)</f>
        <v>0</v>
      </c>
      <c r="O409" s="205">
        <f>SUMIF('4'!$A$3:$A$500,'TOTAL FEED'!$J409,'4'!$P$3:$P$1000)</f>
        <v>0</v>
      </c>
      <c r="P409" s="205">
        <f>SUMIF('5'!$A$3:$A$500,'TOTAL FEED'!$J409,'5'!$P$3:$P$1000)</f>
        <v>0</v>
      </c>
      <c r="Q409" s="205">
        <f>SUMIF('6'!$A$3:$A$500,'TOTAL FEED'!$J409,'6'!$P$3:$P$1000)</f>
        <v>0</v>
      </c>
      <c r="R409" s="205">
        <f>SUMIF('7'!$A$3:$A$500,'TOTAL FEED'!$J409,'7'!$P$3:$P$1000)</f>
        <v>0</v>
      </c>
      <c r="S409" s="205">
        <f>SUMIF('8'!$A$3:$A$500,'TOTAL FEED'!$J409,'8'!$P$3:$P$1000)</f>
        <v>0</v>
      </c>
      <c r="T409" s="205">
        <f>SUMIF('9'!$A$3:$A$500,'TOTAL FEED'!$J409,'9'!$P$3:$P$1000)</f>
        <v>0</v>
      </c>
      <c r="U409" s="205">
        <f>SUMIF('10'!$A$3:$A$500,'TOTAL FEED'!$J409,'10'!$P$3:$P$1000)</f>
        <v>0</v>
      </c>
      <c r="V409" s="205">
        <f>SUMIF('11'!$A$3:$A$500,'TOTAL FEED'!$J409,'11'!$P$3:$P$1000)</f>
        <v>0</v>
      </c>
      <c r="W409" s="205">
        <f>SUMIF('12'!$A$3:$A$500,'TOTAL FEED'!$J409,'12'!$P$3:$P$1000)</f>
        <v>0</v>
      </c>
      <c r="X409" s="205">
        <f>SUMIF('13'!$A$3:$A$500,'TOTAL FEED'!$J409,'13'!$P$3:$P$1000)</f>
        <v>0</v>
      </c>
      <c r="Y409" s="272">
        <f>SUMIF('14'!$A$3:$A$500,'TOTAL FEED'!$J409,'14'!$P$3:$P$1000)</f>
        <v>0</v>
      </c>
      <c r="Z409" s="205">
        <f>SUMIF('15'!$A$3:$A$500,'TOTAL FEED'!$J409,'15'!$P$3:$P$1000)</f>
        <v>0</v>
      </c>
      <c r="AA409" s="205">
        <f>SUMIF('16'!$A$3:$A$500,'TOTAL FEED'!$J409,'16'!$P$3:$P$1000)</f>
        <v>0</v>
      </c>
      <c r="AB409" s="205">
        <f>SUMIF('17'!$A$3:$A$500,'TOTAL FEED'!$J409,'17'!$P$3:$P$1000)</f>
        <v>0</v>
      </c>
      <c r="AC409" s="205">
        <f>SUMIF('18'!$A$3:$A$500,'TOTAL FEED'!$J409,'18'!$P$3:$P$1000)</f>
        <v>0</v>
      </c>
      <c r="AD409" s="205">
        <f>SUMIF('19'!$A$3:$A$500,'TOTAL FEED'!$J409,'19'!$P$3:$P$1000)</f>
        <v>0</v>
      </c>
      <c r="AE409" s="205">
        <f>SUMIF('20'!$A$3:$A$500,'TOTAL FEED'!$J409,'20'!$P$3:$P$1000)</f>
        <v>0</v>
      </c>
      <c r="AF409" s="205">
        <f>SUMIF('21'!$A$3:$A$500,'TOTAL FEED'!$J409,'21'!$P$3:$P$1000)</f>
        <v>0</v>
      </c>
      <c r="AG409" s="205">
        <f>SUMIF('22'!$A$3:$A$500,'TOTAL FEED'!$J409,'22'!$P$3:$P$1000)</f>
        <v>0</v>
      </c>
      <c r="AH409" s="205">
        <f>SUMIF('23'!$A$3:$A$500,'TOTAL FEED'!$J409,'23'!$P$3:$P$1000)</f>
        <v>0</v>
      </c>
      <c r="AI409" s="205">
        <f>SUMIF('24'!$A$3:$A$500,'TOTAL FEED'!$J409,'24'!$P$3:$P$1000)</f>
        <v>0</v>
      </c>
      <c r="AJ409" s="205">
        <f>SUMIF('25'!$A$3:$A$500,'TOTAL FEED'!$J409,'25'!$P$3:$P$1000)</f>
        <v>0</v>
      </c>
      <c r="AK409" s="205">
        <f>SUMIF('26'!$A$3:$A$500,'TOTAL FEED'!$J409,'26'!$P$3:$P$1000)</f>
        <v>0</v>
      </c>
      <c r="AL409" s="205">
        <f>SUMIF('27'!$A$3:$A$500,'TOTAL FEED'!$J409,'27'!$P$3:$P$1000)</f>
        <v>0</v>
      </c>
      <c r="AM409" s="205">
        <f>SUMIF('28'!$A$3:$A$500,'TOTAL FEED'!$J409,'28'!$P$3:$P$1000)</f>
        <v>0</v>
      </c>
      <c r="AN409" s="205">
        <f>SUMIF('29'!$A$3:$A$500,'TOTAL FEED'!$J409,'29'!$P$3:$P$1000)</f>
        <v>0</v>
      </c>
      <c r="AO409" s="205">
        <f>SUMIF('30'!$A$3:$A$500,'TOTAL FEED'!$J409,'30'!$P$3:$P$1000)</f>
        <v>0</v>
      </c>
      <c r="AP409" s="205">
        <f>SUMIF('31'!$A$3:$A$500,'TOTAL FEED'!$J409,'31'!$P$3:$P$1000)</f>
        <v>0</v>
      </c>
      <c r="AQ409" s="50">
        <f t="shared" si="113"/>
        <v>0</v>
      </c>
      <c r="AS409">
        <v>8</v>
      </c>
      <c r="AT409">
        <f>SUMIF('PHAN LOAI'!$Q$5:$Q$410,K409,'PHAN LOAI'!$D$5:$D$410)</f>
        <v>0</v>
      </c>
      <c r="AU409">
        <f>SUMIF('SAN LUONG'!$AL$4:$AL$311,K409,'SAN LUONG'!$AJ$4:$AJ$311)</f>
        <v>0</v>
      </c>
      <c r="AV409">
        <f t="shared" si="109"/>
        <v>0</v>
      </c>
      <c r="AW409">
        <f>IF(COUNTIF('PHAN LOAI'!C:C, E409) &gt; 0, 1, 0)</f>
        <v>1</v>
      </c>
      <c r="AX409">
        <f>IF(COUNTIF('SAN LUONG'!D:D, E409) &gt; 0, 1, 0)</f>
        <v>1</v>
      </c>
    </row>
    <row r="410" spans="2:50" ht="15.75" x14ac:dyDescent="0.25">
      <c r="B410" s="5">
        <v>42</v>
      </c>
      <c r="C410" s="33" t="s">
        <v>524</v>
      </c>
      <c r="D410" s="33" t="s">
        <v>524</v>
      </c>
      <c r="E410" s="73">
        <v>36430839</v>
      </c>
      <c r="F410" s="28">
        <v>3.5</v>
      </c>
      <c r="G410" s="30">
        <v>50</v>
      </c>
      <c r="H410" s="24" t="s">
        <v>204</v>
      </c>
      <c r="I410" s="9" t="s">
        <v>488</v>
      </c>
      <c r="J410" s="15" t="str">
        <f t="shared" si="110"/>
        <v>562PFS3950</v>
      </c>
      <c r="K410" s="15" t="str">
        <f t="shared" si="111"/>
        <v>562PFS3936430839</v>
      </c>
      <c r="L410" s="205">
        <f>SUMIF('1'!$A$3:$A$500,'TOTAL FEED'!$J410,'1'!$P$3:$P$1000)</f>
        <v>0</v>
      </c>
      <c r="M410" s="205">
        <f>SUMIF('2'!$A$3:$A$500,'TOTAL FEED'!$J410,'2'!$P$3:$P$1000)</f>
        <v>0</v>
      </c>
      <c r="N410" s="258">
        <f>SUMIF('3'!$A$3:$A$500,'TOTAL FEED'!$J410,'3'!$P$3:$P$1000)</f>
        <v>0</v>
      </c>
      <c r="O410" s="205">
        <f>SUMIF('4'!$A$3:$A$500,'TOTAL FEED'!$J410,'4'!$P$3:$P$1000)</f>
        <v>0</v>
      </c>
      <c r="P410" s="205">
        <f>SUMIF('5'!$A$3:$A$500,'TOTAL FEED'!$J410,'5'!$P$3:$P$1000)</f>
        <v>0</v>
      </c>
      <c r="Q410" s="205">
        <f>SUMIF('6'!$A$3:$A$500,'TOTAL FEED'!$J410,'6'!$P$3:$P$1000)</f>
        <v>0</v>
      </c>
      <c r="R410" s="205">
        <f>SUMIF('7'!$A$3:$A$500,'TOTAL FEED'!$J410,'7'!$P$3:$P$1000)</f>
        <v>0</v>
      </c>
      <c r="S410" s="205">
        <f>SUMIF('8'!$A$3:$A$500,'TOTAL FEED'!$J410,'8'!$P$3:$P$1000)</f>
        <v>0</v>
      </c>
      <c r="T410" s="205">
        <f>SUMIF('9'!$A$3:$A$500,'TOTAL FEED'!$J410,'9'!$P$3:$P$1000)</f>
        <v>0</v>
      </c>
      <c r="U410" s="205">
        <f>SUMIF('10'!$A$3:$A$500,'TOTAL FEED'!$J410,'10'!$P$3:$P$1000)</f>
        <v>0</v>
      </c>
      <c r="V410" s="205">
        <f>SUMIF('11'!$A$3:$A$500,'TOTAL FEED'!$J410,'11'!$P$3:$P$1000)</f>
        <v>0</v>
      </c>
      <c r="W410" s="205">
        <f>SUMIF('12'!$A$3:$A$500,'TOTAL FEED'!$J410,'12'!$P$3:$P$1000)</f>
        <v>0</v>
      </c>
      <c r="X410" s="205">
        <f>SUMIF('13'!$A$3:$A$500,'TOTAL FEED'!$J410,'13'!$P$3:$P$1000)</f>
        <v>0</v>
      </c>
      <c r="Y410" s="272">
        <f>SUMIF('14'!$A$3:$A$500,'TOTAL FEED'!$J410,'14'!$P$3:$P$1000)</f>
        <v>0</v>
      </c>
      <c r="Z410" s="205">
        <f>SUMIF('15'!$A$3:$A$500,'TOTAL FEED'!$J410,'15'!$P$3:$P$1000)</f>
        <v>0</v>
      </c>
      <c r="AA410" s="205">
        <f>SUMIF('16'!$A$3:$A$500,'TOTAL FEED'!$J410,'16'!$P$3:$P$1000)</f>
        <v>0</v>
      </c>
      <c r="AB410" s="205">
        <f>SUMIF('17'!$A$3:$A$500,'TOTAL FEED'!$J410,'17'!$P$3:$P$1000)</f>
        <v>0</v>
      </c>
      <c r="AC410" s="205">
        <f>SUMIF('18'!$A$3:$A$500,'TOTAL FEED'!$J410,'18'!$P$3:$P$1000)</f>
        <v>0</v>
      </c>
      <c r="AD410" s="205">
        <f>SUMIF('19'!$A$3:$A$500,'TOTAL FEED'!$J410,'19'!$P$3:$P$1000)</f>
        <v>0</v>
      </c>
      <c r="AE410" s="205">
        <f>SUMIF('20'!$A$3:$A$500,'TOTAL FEED'!$J410,'20'!$P$3:$P$1000)</f>
        <v>0</v>
      </c>
      <c r="AF410" s="205">
        <f>SUMIF('21'!$A$3:$A$500,'TOTAL FEED'!$J410,'21'!$P$3:$P$1000)</f>
        <v>0</v>
      </c>
      <c r="AG410" s="205">
        <f>SUMIF('22'!$A$3:$A$500,'TOTAL FEED'!$J410,'22'!$P$3:$P$1000)</f>
        <v>0</v>
      </c>
      <c r="AH410" s="205">
        <f>SUMIF('23'!$A$3:$A$500,'TOTAL FEED'!$J410,'23'!$P$3:$P$1000)</f>
        <v>0</v>
      </c>
      <c r="AI410" s="205">
        <f>SUMIF('24'!$A$3:$A$500,'TOTAL FEED'!$J410,'24'!$P$3:$P$1000)</f>
        <v>0</v>
      </c>
      <c r="AJ410" s="205">
        <f>SUMIF('25'!$A$3:$A$500,'TOTAL FEED'!$J410,'25'!$P$3:$P$1000)</f>
        <v>0</v>
      </c>
      <c r="AK410" s="205">
        <f>SUMIF('26'!$A$3:$A$500,'TOTAL FEED'!$J410,'26'!$P$3:$P$1000)</f>
        <v>0</v>
      </c>
      <c r="AL410" s="205">
        <f>SUMIF('27'!$A$3:$A$500,'TOTAL FEED'!$J410,'27'!$P$3:$P$1000)</f>
        <v>0</v>
      </c>
      <c r="AM410" s="205">
        <f>SUMIF('28'!$A$3:$A$500,'TOTAL FEED'!$J410,'28'!$P$3:$P$1000)</f>
        <v>0</v>
      </c>
      <c r="AN410" s="205">
        <f>SUMIF('29'!$A$3:$A$500,'TOTAL FEED'!$J410,'29'!$P$3:$P$1000)</f>
        <v>0</v>
      </c>
      <c r="AO410" s="205">
        <f>SUMIF('30'!$A$3:$A$500,'TOTAL FEED'!$J410,'30'!$P$3:$P$1000)</f>
        <v>0</v>
      </c>
      <c r="AP410" s="205">
        <f>SUMIF('31'!$A$3:$A$500,'TOTAL FEED'!$J410,'31'!$P$3:$P$1000)</f>
        <v>0</v>
      </c>
      <c r="AQ410" s="50">
        <f t="shared" si="113"/>
        <v>0</v>
      </c>
      <c r="AS410">
        <v>8</v>
      </c>
      <c r="AT410">
        <f>SUMIF('PHAN LOAI'!$Q$5:$Q$410,K410,'PHAN LOAI'!$D$5:$D$410)</f>
        <v>0</v>
      </c>
      <c r="AU410">
        <f>SUMIF('SAN LUONG'!$AL$4:$AL$311,K410,'SAN LUONG'!$AJ$4:$AJ$311)</f>
        <v>0</v>
      </c>
      <c r="AV410">
        <f t="shared" si="109"/>
        <v>0</v>
      </c>
      <c r="AW410">
        <f>IF(COUNTIF('PHAN LOAI'!C:C, E410) &gt; 0, 1, 0)</f>
        <v>1</v>
      </c>
      <c r="AX410">
        <f>IF(COUNTIF('SAN LUONG'!D:D, E410) &gt; 0, 1, 0)</f>
        <v>1</v>
      </c>
    </row>
    <row r="411" spans="2:50" ht="15.75" x14ac:dyDescent="0.25">
      <c r="B411" s="5">
        <v>42</v>
      </c>
      <c r="C411" s="33" t="s">
        <v>525</v>
      </c>
      <c r="D411" s="33" t="s">
        <v>525</v>
      </c>
      <c r="E411" s="73">
        <v>36430890</v>
      </c>
      <c r="F411" s="28">
        <v>3.5</v>
      </c>
      <c r="G411" s="30">
        <v>50</v>
      </c>
      <c r="H411" s="24" t="s">
        <v>204</v>
      </c>
      <c r="I411" s="9" t="s">
        <v>302</v>
      </c>
      <c r="J411" s="15" t="str">
        <f t="shared" si="110"/>
        <v>562PFS9050</v>
      </c>
      <c r="K411" s="15" t="str">
        <f t="shared" si="111"/>
        <v>562PFS9036430890</v>
      </c>
      <c r="L411" s="205">
        <f>SUMIF('1'!$A$3:$A$500,'TOTAL FEED'!$J411,'1'!$P$3:$P$1000)</f>
        <v>0</v>
      </c>
      <c r="M411" s="205">
        <f>SUMIF('2'!$A$3:$A$500,'TOTAL FEED'!$J411,'2'!$P$3:$P$1000)</f>
        <v>64650</v>
      </c>
      <c r="N411" s="258">
        <f>SUMIF('3'!$A$3:$A$500,'TOTAL FEED'!$J411,'3'!$P$3:$P$1000)</f>
        <v>0</v>
      </c>
      <c r="O411" s="205">
        <f>SUMIF('4'!$A$3:$A$500,'TOTAL FEED'!$J411,'4'!$P$3:$P$1000)</f>
        <v>0</v>
      </c>
      <c r="P411" s="205">
        <f>SUMIF('5'!$A$3:$A$500,'TOTAL FEED'!$J411,'5'!$P$3:$P$1000)</f>
        <v>0</v>
      </c>
      <c r="Q411" s="205">
        <f>SUMIF('6'!$A$3:$A$500,'TOTAL FEED'!$J411,'6'!$P$3:$P$1000)</f>
        <v>0</v>
      </c>
      <c r="R411" s="205">
        <f>SUMIF('7'!$A$3:$A$500,'TOTAL FEED'!$J411,'7'!$P$3:$P$1000)</f>
        <v>0</v>
      </c>
      <c r="S411" s="205">
        <f>SUMIF('8'!$A$3:$A$500,'TOTAL FEED'!$J411,'8'!$P$3:$P$1000)</f>
        <v>0</v>
      </c>
      <c r="T411" s="205">
        <f>SUMIF('9'!$A$3:$A$500,'TOTAL FEED'!$J411,'9'!$P$3:$P$1000)</f>
        <v>0</v>
      </c>
      <c r="U411" s="258">
        <f>SUMIF('10'!$A$3:$A$500,'TOTAL FEED'!$J411,'10'!$P$3:$P$1000)</f>
        <v>86150</v>
      </c>
      <c r="V411" s="205">
        <f>SUMIF('11'!$A$3:$A$500,'TOTAL FEED'!$J411,'11'!$P$3:$P$1000)</f>
        <v>111650</v>
      </c>
      <c r="W411" s="205">
        <f>SUMIF('12'!$A$3:$A$500,'TOTAL FEED'!$J411,'12'!$P$3:$P$1000)</f>
        <v>0</v>
      </c>
      <c r="X411" s="205">
        <f>SUMIF('13'!$A$3:$A$500,'TOTAL FEED'!$J411,'13'!$P$3:$P$1000)</f>
        <v>0</v>
      </c>
      <c r="Y411" s="272">
        <f>SUMIF('14'!$A$3:$A$500,'TOTAL FEED'!$J411,'14'!$P$3:$P$1000)</f>
        <v>0</v>
      </c>
      <c r="Z411" s="205">
        <f>SUMIF('15'!$A$3:$A$500,'TOTAL FEED'!$J411,'15'!$P$3:$P$1000)</f>
        <v>0</v>
      </c>
      <c r="AA411" s="205">
        <f>SUMIF('16'!$A$3:$A$500,'TOTAL FEED'!$J411,'16'!$P$3:$P$1000)</f>
        <v>0</v>
      </c>
      <c r="AB411" s="258">
        <f>SUMIF('17'!$A$3:$A$500,'TOTAL FEED'!$J411,'17'!$P$3:$P$1000)</f>
        <v>0</v>
      </c>
      <c r="AC411" s="205">
        <f>SUMIF('18'!$A$3:$A$500,'TOTAL FEED'!$J411,'18'!$P$3:$P$1000)</f>
        <v>0</v>
      </c>
      <c r="AD411" s="205">
        <f>SUMIF('19'!$A$3:$A$500,'TOTAL FEED'!$J411,'19'!$P$3:$P$1000)</f>
        <v>0</v>
      </c>
      <c r="AE411" s="205">
        <f>SUMIF('20'!$A$3:$A$500,'TOTAL FEED'!$J411,'20'!$P$3:$P$1000)</f>
        <v>0</v>
      </c>
      <c r="AF411" s="205">
        <f>SUMIF('21'!$A$3:$A$500,'TOTAL FEED'!$J411,'21'!$P$3:$P$1000)</f>
        <v>0</v>
      </c>
      <c r="AG411" s="205">
        <f>SUMIF('22'!$A$3:$A$500,'TOTAL FEED'!$J411,'22'!$P$3:$P$1000)</f>
        <v>0</v>
      </c>
      <c r="AH411" s="205">
        <f>SUMIF('23'!$A$3:$A$500,'TOTAL FEED'!$J411,'23'!$P$3:$P$1000)</f>
        <v>0</v>
      </c>
      <c r="AI411" s="205">
        <f>SUMIF('24'!$A$3:$A$500,'TOTAL FEED'!$J411,'24'!$P$3:$P$1000)</f>
        <v>0</v>
      </c>
      <c r="AJ411" s="205">
        <f>SUMIF('25'!$A$3:$A$500,'TOTAL FEED'!$J411,'25'!$P$3:$P$1000)</f>
        <v>0</v>
      </c>
      <c r="AK411" s="205">
        <f>SUMIF('26'!$A$3:$A$500,'TOTAL FEED'!$J411,'26'!$P$3:$P$1000)</f>
        <v>0</v>
      </c>
      <c r="AL411" s="205">
        <f>SUMIF('27'!$A$3:$A$500,'TOTAL FEED'!$J411,'27'!$P$3:$P$1000)</f>
        <v>0</v>
      </c>
      <c r="AM411" s="205">
        <f>SUMIF('28'!$A$3:$A$500,'TOTAL FEED'!$J411,'28'!$P$3:$P$1000)</f>
        <v>0</v>
      </c>
      <c r="AN411" s="205">
        <f>SUMIF('29'!$A$3:$A$500,'TOTAL FEED'!$J411,'29'!$P$3:$P$1000)</f>
        <v>0</v>
      </c>
      <c r="AO411" s="205">
        <f>SUMIF('30'!$A$3:$A$500,'TOTAL FEED'!$J411,'30'!$P$3:$P$1000)</f>
        <v>0</v>
      </c>
      <c r="AP411" s="205">
        <f>SUMIF('31'!$A$3:$A$500,'TOTAL FEED'!$J411,'31'!$P$3:$P$1000)</f>
        <v>0</v>
      </c>
      <c r="AQ411" s="50">
        <f t="shared" si="113"/>
        <v>262450</v>
      </c>
      <c r="AR411">
        <v>1</v>
      </c>
      <c r="AS411">
        <v>8</v>
      </c>
      <c r="AT411">
        <f>SUMIF('PHAN LOAI'!$Q$5:$Q$410,K411,'PHAN LOAI'!$D$5:$D$410)</f>
        <v>262450</v>
      </c>
      <c r="AU411">
        <f>SUMIF('SAN LUONG'!$AL$4:$AL$311,K411,'SAN LUONG'!$AJ$4:$AJ$311)</f>
        <v>262450</v>
      </c>
      <c r="AV411">
        <f t="shared" si="109"/>
        <v>524900</v>
      </c>
      <c r="AW411">
        <f>IF(COUNTIF('PHAN LOAI'!C:C, E411) &gt; 0, 1, 0)</f>
        <v>1</v>
      </c>
      <c r="AX411">
        <f>IF(COUNTIF('SAN LUONG'!D:D, E411) &gt; 0, 1, 0)</f>
        <v>1</v>
      </c>
    </row>
    <row r="412" spans="2:50" ht="15.75" x14ac:dyDescent="0.25">
      <c r="B412" s="5">
        <v>43</v>
      </c>
      <c r="C412" s="33" t="s">
        <v>212</v>
      </c>
      <c r="D412" s="33" t="s">
        <v>212</v>
      </c>
      <c r="E412" s="73" t="s">
        <v>526</v>
      </c>
      <c r="F412" s="28">
        <v>3.5</v>
      </c>
      <c r="G412" s="30">
        <v>50</v>
      </c>
      <c r="H412" s="24" t="s">
        <v>212</v>
      </c>
      <c r="I412" s="9"/>
      <c r="J412" s="15" t="str">
        <f t="shared" si="110"/>
        <v>566F50</v>
      </c>
      <c r="K412" s="15" t="str">
        <f t="shared" si="111"/>
        <v>566F366301</v>
      </c>
      <c r="L412" s="205">
        <f>SUMIF('1'!$A$3:$A$500,'TOTAL FEED'!$J412,'1'!$P$3:$P$1000)</f>
        <v>0</v>
      </c>
      <c r="M412" s="205">
        <f>SUMIF('2'!$A$3:$A$500,'TOTAL FEED'!$J412,'2'!$P$3:$P$1000)</f>
        <v>0</v>
      </c>
      <c r="N412" s="258">
        <f>SUMIF('3'!$A$3:$A$500,'TOTAL FEED'!$J412,'3'!$P$3:$P$1000)</f>
        <v>0</v>
      </c>
      <c r="O412" s="205">
        <f>SUMIF('4'!$A$3:$A$500,'TOTAL FEED'!$J412,'4'!$P$3:$P$1000)</f>
        <v>29100</v>
      </c>
      <c r="P412" s="205">
        <f>SUMIF('5'!$A$3:$A$500,'TOTAL FEED'!$J412,'5'!$P$3:$P$1000)</f>
        <v>300</v>
      </c>
      <c r="Q412" s="205">
        <f>SUMIF('6'!$A$3:$A$500,'TOTAL FEED'!$J412,'6'!$P$3:$P$1000)</f>
        <v>4900</v>
      </c>
      <c r="R412" s="205">
        <f>SUMIF('7'!$A$3:$A$500,'TOTAL FEED'!$J412,'7'!$P$3:$P$1000)</f>
        <v>1000</v>
      </c>
      <c r="S412" s="205">
        <f>SUMIF('8'!$A$3:$A$500,'TOTAL FEED'!$J412,'8'!$P$3:$P$1000)</f>
        <v>0</v>
      </c>
      <c r="T412" s="205">
        <f>SUMIF('9'!$A$3:$A$500,'TOTAL FEED'!$J412,'9'!$P$3:$P$1000)</f>
        <v>0</v>
      </c>
      <c r="U412" s="258">
        <f>SUMIF('10'!$A$3:$A$500,'TOTAL FEED'!$J412,'10'!$P$3:$P$1000)</f>
        <v>0</v>
      </c>
      <c r="V412" s="205">
        <f>SUMIF('11'!$A$3:$A$500,'TOTAL FEED'!$J412,'11'!$P$3:$P$1000)</f>
        <v>3100</v>
      </c>
      <c r="W412" s="205">
        <f>SUMIF('12'!$A$3:$A$500,'TOTAL FEED'!$J412,'12'!$P$3:$P$1000)</f>
        <v>0</v>
      </c>
      <c r="X412" s="205">
        <f>SUMIF('13'!$A$3:$A$500,'TOTAL FEED'!$J412,'13'!$P$3:$P$1000)</f>
        <v>0</v>
      </c>
      <c r="Y412" s="272">
        <f>SUMIF('14'!$A$3:$A$500,'TOTAL FEED'!$J412,'14'!$P$3:$P$1000)</f>
        <v>0</v>
      </c>
      <c r="Z412" s="205">
        <f>SUMIF('15'!$A$3:$A$500,'TOTAL FEED'!$J412,'15'!$P$3:$P$1000)</f>
        <v>0</v>
      </c>
      <c r="AA412" s="205">
        <f>SUMIF('16'!$A$3:$A$500,'TOTAL FEED'!$J412,'16'!$P$3:$P$1000)</f>
        <v>0</v>
      </c>
      <c r="AB412" s="258">
        <f>SUMIF('17'!$A$3:$A$500,'TOTAL FEED'!$J412,'17'!$P$3:$P$1000)</f>
        <v>0</v>
      </c>
      <c r="AC412" s="205">
        <f>SUMIF('18'!$A$3:$A$500,'TOTAL FEED'!$J412,'18'!$P$3:$P$1000)</f>
        <v>0</v>
      </c>
      <c r="AD412" s="205">
        <f>SUMIF('19'!$A$3:$A$500,'TOTAL FEED'!$J412,'19'!$P$3:$P$1000)</f>
        <v>0</v>
      </c>
      <c r="AE412" s="205">
        <f>SUMIF('20'!$A$3:$A$500,'TOTAL FEED'!$J412,'20'!$P$3:$P$1000)</f>
        <v>0</v>
      </c>
      <c r="AF412" s="205">
        <f>SUMIF('21'!$A$3:$A$500,'TOTAL FEED'!$J412,'21'!$P$3:$P$1000)</f>
        <v>0</v>
      </c>
      <c r="AG412" s="205">
        <f>SUMIF('22'!$A$3:$A$500,'TOTAL FEED'!$J412,'22'!$P$3:$P$1000)</f>
        <v>0</v>
      </c>
      <c r="AH412" s="205">
        <f>SUMIF('23'!$A$3:$A$500,'TOTAL FEED'!$J412,'23'!$P$3:$P$1000)</f>
        <v>0</v>
      </c>
      <c r="AI412" s="205">
        <f>SUMIF('24'!$A$3:$A$500,'TOTAL FEED'!$J412,'24'!$P$3:$P$1000)</f>
        <v>0</v>
      </c>
      <c r="AJ412" s="205">
        <f>SUMIF('25'!$A$3:$A$500,'TOTAL FEED'!$J412,'25'!$P$3:$P$1000)</f>
        <v>0</v>
      </c>
      <c r="AK412" s="205">
        <f>SUMIF('26'!$A$3:$A$500,'TOTAL FEED'!$J412,'26'!$P$3:$P$1000)</f>
        <v>0</v>
      </c>
      <c r="AL412" s="205">
        <f>SUMIF('27'!$A$3:$A$500,'TOTAL FEED'!$J412,'27'!$P$3:$P$1000)</f>
        <v>0</v>
      </c>
      <c r="AM412" s="205">
        <f>SUMIF('28'!$A$3:$A$500,'TOTAL FEED'!$J412,'28'!$P$3:$P$1000)</f>
        <v>0</v>
      </c>
      <c r="AN412" s="205">
        <f>SUMIF('29'!$A$3:$A$500,'TOTAL FEED'!$J412,'29'!$P$3:$P$1000)</f>
        <v>0</v>
      </c>
      <c r="AO412" s="205">
        <f>SUMIF('30'!$A$3:$A$500,'TOTAL FEED'!$J412,'30'!$P$3:$P$1000)</f>
        <v>0</v>
      </c>
      <c r="AP412" s="205">
        <f>SUMIF('31'!$A$3:$A$500,'TOTAL FEED'!$J412,'31'!$P$3:$P$1000)</f>
        <v>0</v>
      </c>
      <c r="AQ412" s="50">
        <f t="shared" si="113"/>
        <v>38400</v>
      </c>
      <c r="AR412">
        <v>1</v>
      </c>
      <c r="AS412">
        <v>8</v>
      </c>
      <c r="AT412">
        <f>SUMIF('PHAN LOAI'!$Q$5:$Q$410,K412,'PHAN LOAI'!$D$5:$D$410)</f>
        <v>38400</v>
      </c>
      <c r="AU412">
        <f>SUMIF('SAN LUONG'!$AL$4:$AL$311,K412,'SAN LUONG'!$AJ$4:$AJ$311)</f>
        <v>38400</v>
      </c>
      <c r="AV412">
        <f t="shared" si="109"/>
        <v>76800</v>
      </c>
      <c r="AW412">
        <f>IF(COUNTIF('PHAN LOAI'!C:C, E412) &gt; 0, 1, 0)</f>
        <v>1</v>
      </c>
      <c r="AX412">
        <f>IF(COUNTIF('SAN LUONG'!D:D, E412) &gt; 0, 1, 0)</f>
        <v>1</v>
      </c>
    </row>
    <row r="413" spans="2:50" ht="15.75" x14ac:dyDescent="0.25">
      <c r="B413" s="11"/>
      <c r="C413" s="119" t="s">
        <v>602</v>
      </c>
      <c r="D413" s="119" t="s">
        <v>602</v>
      </c>
      <c r="E413" s="127">
        <v>36630825</v>
      </c>
      <c r="F413" s="128">
        <v>3.5</v>
      </c>
      <c r="G413" s="129">
        <v>50</v>
      </c>
      <c r="H413" s="123" t="s">
        <v>212</v>
      </c>
      <c r="I413" s="124" t="s">
        <v>598</v>
      </c>
      <c r="J413" s="15" t="str">
        <f t="shared" si="110"/>
        <v>566FS2550</v>
      </c>
      <c r="K413" s="15" t="str">
        <f t="shared" si="111"/>
        <v>566FS2536630825</v>
      </c>
      <c r="L413" s="205">
        <f>SUMIF('1'!$A$3:$A$500,'TOTAL FEED'!$J413,'1'!$P$3:$P$1000)</f>
        <v>0</v>
      </c>
      <c r="M413" s="205">
        <f>SUMIF('2'!$A$3:$A$500,'TOTAL FEED'!$J413,'2'!$P$3:$P$1000)</f>
        <v>0</v>
      </c>
      <c r="N413" s="258">
        <f>SUMIF('3'!$A$3:$A$500,'TOTAL FEED'!$J413,'3'!$P$3:$P$1000)</f>
        <v>0</v>
      </c>
      <c r="O413" s="205">
        <f>SUMIF('4'!$A$3:$A$500,'TOTAL FEED'!$J413,'4'!$P$3:$P$1000)</f>
        <v>0</v>
      </c>
      <c r="P413" s="205">
        <f>SUMIF('5'!$A$3:$A$500,'TOTAL FEED'!$J413,'5'!$P$3:$P$1000)</f>
        <v>0</v>
      </c>
      <c r="Q413" s="205">
        <f>SUMIF('6'!$A$3:$A$500,'TOTAL FEED'!$J413,'6'!$P$3:$P$1000)</f>
        <v>0</v>
      </c>
      <c r="R413" s="205">
        <f>SUMIF('7'!$A$3:$A$500,'TOTAL FEED'!$J413,'7'!$P$3:$P$1000)</f>
        <v>0</v>
      </c>
      <c r="S413" s="205">
        <f>SUMIF('8'!$A$3:$A$500,'TOTAL FEED'!$J413,'8'!$P$3:$P$1000)</f>
        <v>0</v>
      </c>
      <c r="T413" s="205">
        <f>SUMIF('9'!$A$3:$A$500,'TOTAL FEED'!$J413,'9'!$P$3:$P$1000)</f>
        <v>0</v>
      </c>
      <c r="U413" s="205">
        <f>SUMIF('10'!$A$3:$A$500,'TOTAL FEED'!$J413,'10'!$P$3:$P$1000)</f>
        <v>0</v>
      </c>
      <c r="V413" s="205">
        <f>SUMIF('11'!$A$3:$A$500,'TOTAL FEED'!$J413,'11'!$P$3:$P$1000)</f>
        <v>0</v>
      </c>
      <c r="W413" s="205">
        <f>SUMIF('12'!$A$3:$A$500,'TOTAL FEED'!$J413,'12'!$P$3:$P$1000)</f>
        <v>0</v>
      </c>
      <c r="X413" s="205">
        <f>SUMIF('13'!$A$3:$A$500,'TOTAL FEED'!$J413,'13'!$P$3:$P$1000)</f>
        <v>0</v>
      </c>
      <c r="Y413" s="272">
        <f>SUMIF('14'!$A$3:$A$500,'TOTAL FEED'!$J413,'14'!$P$3:$P$1000)</f>
        <v>0</v>
      </c>
      <c r="Z413" s="205">
        <f>SUMIF('15'!$A$3:$A$500,'TOTAL FEED'!$J413,'15'!$P$3:$P$1000)</f>
        <v>0</v>
      </c>
      <c r="AA413" s="205">
        <f>SUMIF('16'!$A$3:$A$500,'TOTAL FEED'!$J413,'16'!$P$3:$P$1000)</f>
        <v>0</v>
      </c>
      <c r="AB413" s="205">
        <f>SUMIF('17'!$A$3:$A$500,'TOTAL FEED'!$J413,'17'!$P$3:$P$1000)</f>
        <v>0</v>
      </c>
      <c r="AC413" s="205">
        <f>SUMIF('18'!$A$3:$A$500,'TOTAL FEED'!$J413,'18'!$P$3:$P$1000)</f>
        <v>0</v>
      </c>
      <c r="AD413" s="205">
        <f>SUMIF('19'!$A$3:$A$500,'TOTAL FEED'!$J413,'19'!$P$3:$P$1000)</f>
        <v>0</v>
      </c>
      <c r="AE413" s="205">
        <f>SUMIF('20'!$A$3:$A$500,'TOTAL FEED'!$J413,'20'!$P$3:$P$1000)</f>
        <v>0</v>
      </c>
      <c r="AF413" s="205">
        <f>SUMIF('21'!$A$3:$A$500,'TOTAL FEED'!$J413,'21'!$P$3:$P$1000)</f>
        <v>0</v>
      </c>
      <c r="AG413" s="205">
        <f>SUMIF('22'!$A$3:$A$500,'TOTAL FEED'!$J413,'22'!$P$3:$P$1000)</f>
        <v>0</v>
      </c>
      <c r="AH413" s="205">
        <f>SUMIF('23'!$A$3:$A$500,'TOTAL FEED'!$J413,'23'!$P$3:$P$1000)</f>
        <v>0</v>
      </c>
      <c r="AI413" s="205">
        <f>SUMIF('24'!$A$3:$A$500,'TOTAL FEED'!$J413,'24'!$P$3:$P$1000)</f>
        <v>0</v>
      </c>
      <c r="AJ413" s="205">
        <f>SUMIF('25'!$A$3:$A$500,'TOTAL FEED'!$J413,'25'!$P$3:$P$1000)</f>
        <v>0</v>
      </c>
      <c r="AK413" s="205">
        <f>SUMIF('26'!$A$3:$A$500,'TOTAL FEED'!$J413,'26'!$P$3:$P$1000)</f>
        <v>0</v>
      </c>
      <c r="AL413" s="205">
        <f>SUMIF('27'!$A$3:$A$500,'TOTAL FEED'!$J413,'27'!$P$3:$P$1000)</f>
        <v>0</v>
      </c>
      <c r="AM413" s="205">
        <f>SUMIF('28'!$A$3:$A$500,'TOTAL FEED'!$J413,'28'!$P$3:$P$1000)</f>
        <v>0</v>
      </c>
      <c r="AN413" s="205">
        <f>SUMIF('29'!$A$3:$A$500,'TOTAL FEED'!$J413,'29'!$P$3:$P$1000)</f>
        <v>0</v>
      </c>
      <c r="AO413" s="205">
        <f>SUMIF('30'!$A$3:$A$500,'TOTAL FEED'!$J413,'30'!$P$3:$P$1000)</f>
        <v>0</v>
      </c>
      <c r="AP413" s="205">
        <f>SUMIF('31'!$A$3:$A$500,'TOTAL FEED'!$J413,'31'!$P$3:$P$1000)</f>
        <v>0</v>
      </c>
      <c r="AQ413" s="50">
        <f t="shared" si="113"/>
        <v>0</v>
      </c>
      <c r="AR413">
        <v>1</v>
      </c>
      <c r="AS413">
        <v>8</v>
      </c>
      <c r="AT413">
        <f>SUMIF('PHAN LOAI'!$Q$5:$Q$410,K413,'PHAN LOAI'!$D$5:$D$410)</f>
        <v>0</v>
      </c>
      <c r="AU413">
        <f>SUMIF('SAN LUONG'!$AL$4:$AL$311,K413,'SAN LUONG'!$AJ$4:$AJ$311)</f>
        <v>0</v>
      </c>
      <c r="AV413">
        <f t="shared" si="109"/>
        <v>0</v>
      </c>
      <c r="AW413">
        <f>IF(COUNTIF('PHAN LOAI'!C:C, E413) &gt; 0, 1, 0)</f>
        <v>1</v>
      </c>
      <c r="AX413">
        <f>IF(COUNTIF('SAN LUONG'!D:D, E413) &gt; 0, 1, 0)</f>
        <v>1</v>
      </c>
    </row>
    <row r="414" spans="2:50" s="126" customFormat="1" ht="15.75" x14ac:dyDescent="0.25">
      <c r="B414" s="118">
        <v>44</v>
      </c>
      <c r="C414" s="119" t="s">
        <v>614</v>
      </c>
      <c r="D414" s="119" t="s">
        <v>614</v>
      </c>
      <c r="E414" s="127">
        <v>36630831</v>
      </c>
      <c r="F414" s="128">
        <v>4</v>
      </c>
      <c r="G414" s="129">
        <v>50</v>
      </c>
      <c r="H414" s="123" t="s">
        <v>212</v>
      </c>
      <c r="I414" s="124" t="s">
        <v>481</v>
      </c>
      <c r="J414" s="15" t="str">
        <f t="shared" si="110"/>
        <v>566FS3150</v>
      </c>
      <c r="K414" s="15" t="str">
        <f t="shared" si="111"/>
        <v>566FS3136630831</v>
      </c>
      <c r="L414" s="205">
        <f>SUMIF('1'!$A$3:$A$500,'TOTAL FEED'!$J414,'1'!$P$3:$P$1000)</f>
        <v>0</v>
      </c>
      <c r="M414" s="205">
        <f>SUMIF('2'!$A$3:$A$500,'TOTAL FEED'!$J414,'2'!$P$3:$P$1000)</f>
        <v>0</v>
      </c>
      <c r="N414" s="258">
        <f>SUMIF('3'!$A$3:$A$500,'TOTAL FEED'!$J414,'3'!$P$3:$P$1000)</f>
        <v>7300</v>
      </c>
      <c r="O414" s="205">
        <f>SUMIF('4'!$A$3:$A$500,'TOTAL FEED'!$J414,'4'!$P$3:$P$1000)</f>
        <v>0</v>
      </c>
      <c r="P414" s="205">
        <f>SUMIF('5'!$A$3:$A$500,'TOTAL FEED'!$J414,'5'!$P$3:$P$1000)</f>
        <v>0</v>
      </c>
      <c r="Q414" s="205">
        <f>SUMIF('6'!$A$3:$A$500,'TOTAL FEED'!$J414,'6'!$P$3:$P$1000)</f>
        <v>0</v>
      </c>
      <c r="R414" s="205">
        <f>SUMIF('7'!$A$3:$A$500,'TOTAL FEED'!$J414,'7'!$P$3:$P$1000)</f>
        <v>0</v>
      </c>
      <c r="S414" s="205">
        <f>SUMIF('8'!$A$3:$A$500,'TOTAL FEED'!$J414,'8'!$P$3:$P$1000)</f>
        <v>0</v>
      </c>
      <c r="T414" s="205">
        <f>SUMIF('9'!$A$3:$A$500,'TOTAL FEED'!$J414,'9'!$P$3:$P$1000)</f>
        <v>0</v>
      </c>
      <c r="U414" s="258">
        <f>SUMIF('10'!$A$3:$A$500,'TOTAL FEED'!$J414,'10'!$P$3:$P$1000)</f>
        <v>0</v>
      </c>
      <c r="V414" s="205">
        <f>SUMIF('11'!$A$3:$A$500,'TOTAL FEED'!$J414,'11'!$P$3:$P$1000)</f>
        <v>20200</v>
      </c>
      <c r="W414" s="205">
        <f>SUMIF('12'!$A$3:$A$500,'TOTAL FEED'!$J414,'12'!$P$3:$P$1000)</f>
        <v>0</v>
      </c>
      <c r="X414" s="205">
        <f>SUMIF('13'!$A$3:$A$500,'TOTAL FEED'!$J414,'13'!$P$3:$P$1000)</f>
        <v>0</v>
      </c>
      <c r="Y414" s="272">
        <f>SUMIF('14'!$A$3:$A$500,'TOTAL FEED'!$J414,'14'!$P$3:$P$1000)</f>
        <v>39100</v>
      </c>
      <c r="Z414" s="205">
        <f>SUMIF('15'!$A$3:$A$500,'TOTAL FEED'!$J414,'15'!$P$3:$P$1000)</f>
        <v>0</v>
      </c>
      <c r="AA414" s="205">
        <f>SUMIF('16'!$A$3:$A$500,'TOTAL FEED'!$J414,'16'!$P$3:$P$1000)</f>
        <v>0</v>
      </c>
      <c r="AB414" s="258">
        <f>SUMIF('17'!$A$3:$A$500,'TOTAL FEED'!$J414,'17'!$P$3:$P$1000)</f>
        <v>0</v>
      </c>
      <c r="AC414" s="205">
        <f>SUMIF('18'!$A$3:$A$500,'TOTAL FEED'!$J414,'18'!$P$3:$P$1000)</f>
        <v>0</v>
      </c>
      <c r="AD414" s="205">
        <f>SUMIF('19'!$A$3:$A$500,'TOTAL FEED'!$J414,'19'!$P$3:$P$1000)</f>
        <v>0</v>
      </c>
      <c r="AE414" s="205">
        <f>SUMIF('20'!$A$3:$A$500,'TOTAL FEED'!$J414,'20'!$P$3:$P$1000)</f>
        <v>0</v>
      </c>
      <c r="AF414" s="205">
        <f>SUMIF('21'!$A$3:$A$500,'TOTAL FEED'!$J414,'21'!$P$3:$P$1000)</f>
        <v>0</v>
      </c>
      <c r="AG414" s="205">
        <f>SUMIF('22'!$A$3:$A$500,'TOTAL FEED'!$J414,'22'!$P$3:$P$1000)</f>
        <v>0</v>
      </c>
      <c r="AH414" s="205">
        <f>SUMIF('23'!$A$3:$A$500,'TOTAL FEED'!$J414,'23'!$P$3:$P$1000)</f>
        <v>0</v>
      </c>
      <c r="AI414" s="205">
        <f>SUMIF('24'!$A$3:$A$500,'TOTAL FEED'!$J414,'24'!$P$3:$P$1000)</f>
        <v>0</v>
      </c>
      <c r="AJ414" s="205">
        <f>SUMIF('25'!$A$3:$A$500,'TOTAL FEED'!$J414,'25'!$P$3:$P$1000)</f>
        <v>0</v>
      </c>
      <c r="AK414" s="205">
        <f>SUMIF('26'!$A$3:$A$500,'TOTAL FEED'!$J414,'26'!$P$3:$P$1000)</f>
        <v>0</v>
      </c>
      <c r="AL414" s="205">
        <f>SUMIF('27'!$A$3:$A$500,'TOTAL FEED'!$J414,'27'!$P$3:$P$1000)</f>
        <v>0</v>
      </c>
      <c r="AM414" s="205">
        <f>SUMIF('28'!$A$3:$A$500,'TOTAL FEED'!$J414,'28'!$P$3:$P$1000)</f>
        <v>0</v>
      </c>
      <c r="AN414" s="205">
        <f>SUMIF('29'!$A$3:$A$500,'TOTAL FEED'!$J414,'29'!$P$3:$P$1000)</f>
        <v>0</v>
      </c>
      <c r="AO414" s="205">
        <f>SUMIF('30'!$A$3:$A$500,'TOTAL FEED'!$J414,'30'!$P$3:$P$1000)</f>
        <v>0</v>
      </c>
      <c r="AP414" s="205">
        <f>SUMIF('31'!$A$3:$A$500,'TOTAL FEED'!$J414,'31'!$P$3:$P$1000)</f>
        <v>0</v>
      </c>
      <c r="AQ414" s="125">
        <f t="shared" si="113"/>
        <v>66600</v>
      </c>
      <c r="AR414">
        <v>1</v>
      </c>
      <c r="AS414">
        <v>8</v>
      </c>
      <c r="AT414">
        <f>SUMIF('PHAN LOAI'!$Q$5:$Q$410,K414,'PHAN LOAI'!$D$5:$D$410)</f>
        <v>66600</v>
      </c>
      <c r="AU414">
        <f>SUMIF('SAN LUONG'!$AL$4:$AL$311,K414,'SAN LUONG'!$AJ$4:$AJ$311)</f>
        <v>66600</v>
      </c>
      <c r="AV414">
        <f t="shared" si="109"/>
        <v>133200</v>
      </c>
      <c r="AW414">
        <f>IF(COUNTIF('PHAN LOAI'!C:C, E414) &gt; 0, 1, 0)</f>
        <v>1</v>
      </c>
      <c r="AX414">
        <f>IF(COUNTIF('SAN LUONG'!D:D, E414) &gt; 0, 1, 0)</f>
        <v>1</v>
      </c>
    </row>
    <row r="415" spans="2:50" ht="15.75" x14ac:dyDescent="0.25">
      <c r="B415" s="5"/>
      <c r="C415" s="33" t="s">
        <v>527</v>
      </c>
      <c r="D415" s="33" t="s">
        <v>527</v>
      </c>
      <c r="E415" s="74">
        <v>36630872</v>
      </c>
      <c r="F415" s="28">
        <v>3.5</v>
      </c>
      <c r="G415" s="30">
        <v>50</v>
      </c>
      <c r="H415" s="24" t="s">
        <v>212</v>
      </c>
      <c r="I415" s="9" t="s">
        <v>528</v>
      </c>
      <c r="J415" s="15" t="str">
        <f t="shared" si="110"/>
        <v>566FS7250</v>
      </c>
      <c r="K415" s="15" t="str">
        <f t="shared" si="111"/>
        <v>566FS7236630872</v>
      </c>
      <c r="L415" s="205">
        <f>SUMIF('1'!$A$3:$A$500,'TOTAL FEED'!$J415,'1'!$P$3:$P$1000)</f>
        <v>0</v>
      </c>
      <c r="M415" s="205">
        <f>SUMIF('2'!$A$3:$A$500,'TOTAL FEED'!$J415,'2'!$P$3:$P$1000)</f>
        <v>0</v>
      </c>
      <c r="N415" s="258">
        <f>SUMIF('3'!$A$3:$A$500,'TOTAL FEED'!$J415,'3'!$P$3:$P$1000)</f>
        <v>0</v>
      </c>
      <c r="O415" s="205">
        <f>SUMIF('4'!$A$3:$A$500,'TOTAL FEED'!$J415,'4'!$P$3:$P$1000)</f>
        <v>0</v>
      </c>
      <c r="P415" s="205">
        <f>SUMIF('5'!$A$3:$A$500,'TOTAL FEED'!$J415,'5'!$P$3:$P$1000)</f>
        <v>0</v>
      </c>
      <c r="Q415" s="205">
        <f>SUMIF('6'!$A$3:$A$500,'TOTAL FEED'!$J415,'6'!$P$3:$P$1000)</f>
        <v>0</v>
      </c>
      <c r="R415" s="205">
        <f>SUMIF('7'!$A$3:$A$500,'TOTAL FEED'!$J415,'7'!$P$3:$P$1000)</f>
        <v>0</v>
      </c>
      <c r="S415" s="205">
        <f>SUMIF('8'!$A$3:$A$500,'TOTAL FEED'!$J415,'8'!$P$3:$P$1000)</f>
        <v>0</v>
      </c>
      <c r="T415" s="205">
        <f>SUMIF('9'!$A$3:$A$500,'TOTAL FEED'!$J415,'9'!$P$3:$P$1000)</f>
        <v>0</v>
      </c>
      <c r="U415" s="205">
        <f>SUMIF('10'!$A$3:$A$500,'TOTAL FEED'!$J415,'10'!$P$3:$P$1000)</f>
        <v>0</v>
      </c>
      <c r="V415" s="205">
        <f>SUMIF('11'!$A$3:$A$500,'TOTAL FEED'!$J415,'11'!$P$3:$P$1000)</f>
        <v>0</v>
      </c>
      <c r="W415" s="205">
        <f>SUMIF('12'!$A$3:$A$500,'TOTAL FEED'!$J415,'12'!$P$3:$P$1000)</f>
        <v>0</v>
      </c>
      <c r="X415" s="205">
        <f>SUMIF('13'!$A$3:$A$500,'TOTAL FEED'!$J415,'13'!$P$3:$P$1000)</f>
        <v>0</v>
      </c>
      <c r="Y415" s="272">
        <f>SUMIF('14'!$A$3:$A$500,'TOTAL FEED'!$J415,'14'!$P$3:$P$1000)</f>
        <v>0</v>
      </c>
      <c r="Z415" s="205">
        <f>SUMIF('15'!$A$3:$A$500,'TOTAL FEED'!$J415,'15'!$P$3:$P$1000)</f>
        <v>0</v>
      </c>
      <c r="AA415" s="205">
        <f>SUMIF('16'!$A$3:$A$500,'TOTAL FEED'!$J415,'16'!$P$3:$P$1000)</f>
        <v>0</v>
      </c>
      <c r="AB415" s="205">
        <f>SUMIF('17'!$A$3:$A$500,'TOTAL FEED'!$J415,'17'!$P$3:$P$1000)</f>
        <v>0</v>
      </c>
      <c r="AC415" s="205">
        <f>SUMIF('18'!$A$3:$A$500,'TOTAL FEED'!$J415,'18'!$P$3:$P$1000)</f>
        <v>0</v>
      </c>
      <c r="AD415" s="205">
        <f>SUMIF('19'!$A$3:$A$500,'TOTAL FEED'!$J415,'19'!$P$3:$P$1000)</f>
        <v>0</v>
      </c>
      <c r="AE415" s="205">
        <f>SUMIF('20'!$A$3:$A$500,'TOTAL FEED'!$J415,'20'!$P$3:$P$1000)</f>
        <v>0</v>
      </c>
      <c r="AF415" s="205">
        <f>SUMIF('21'!$A$3:$A$500,'TOTAL FEED'!$J415,'21'!$P$3:$P$1000)</f>
        <v>0</v>
      </c>
      <c r="AG415" s="205">
        <f>SUMIF('22'!$A$3:$A$500,'TOTAL FEED'!$J415,'22'!$P$3:$P$1000)</f>
        <v>0</v>
      </c>
      <c r="AH415" s="205">
        <f>SUMIF('23'!$A$3:$A$500,'TOTAL FEED'!$J415,'23'!$P$3:$P$1000)</f>
        <v>0</v>
      </c>
      <c r="AI415" s="205">
        <f>SUMIF('24'!$A$3:$A$500,'TOTAL FEED'!$J415,'24'!$P$3:$P$1000)</f>
        <v>0</v>
      </c>
      <c r="AJ415" s="205">
        <f>SUMIF('25'!$A$3:$A$500,'TOTAL FEED'!$J415,'25'!$P$3:$P$1000)</f>
        <v>0</v>
      </c>
      <c r="AK415" s="205">
        <f>SUMIF('26'!$A$3:$A$500,'TOTAL FEED'!$J415,'26'!$P$3:$P$1000)</f>
        <v>0</v>
      </c>
      <c r="AL415" s="205">
        <f>SUMIF('27'!$A$3:$A$500,'TOTAL FEED'!$J415,'27'!$P$3:$P$1000)</f>
        <v>0</v>
      </c>
      <c r="AM415" s="205">
        <f>SUMIF('28'!$A$3:$A$500,'TOTAL FEED'!$J415,'28'!$P$3:$P$1000)</f>
        <v>0</v>
      </c>
      <c r="AN415" s="205">
        <f>SUMIF('29'!$A$3:$A$500,'TOTAL FEED'!$J415,'29'!$P$3:$P$1000)</f>
        <v>0</v>
      </c>
      <c r="AO415" s="205">
        <f>SUMIF('30'!$A$3:$A$500,'TOTAL FEED'!$J415,'30'!$P$3:$P$1000)</f>
        <v>0</v>
      </c>
      <c r="AP415" s="205">
        <f>SUMIF('31'!$A$3:$A$500,'TOTAL FEED'!$J415,'31'!$P$3:$P$1000)</f>
        <v>0</v>
      </c>
      <c r="AQ415" s="50">
        <f t="shared" si="113"/>
        <v>0</v>
      </c>
      <c r="AS415">
        <v>8</v>
      </c>
      <c r="AT415">
        <f>SUMIF('PHAN LOAI'!$Q$5:$Q$410,K415,'PHAN LOAI'!$D$5:$D$410)</f>
        <v>0</v>
      </c>
      <c r="AU415">
        <f>SUMIF('SAN LUONG'!$AL$4:$AL$311,K415,'SAN LUONG'!$AJ$4:$AJ$311)</f>
        <v>0</v>
      </c>
      <c r="AV415">
        <f t="shared" si="109"/>
        <v>0</v>
      </c>
      <c r="AW415">
        <f>IF(COUNTIF('PHAN LOAI'!C:C, E415) &gt; 0, 1, 0)</f>
        <v>1</v>
      </c>
      <c r="AX415">
        <f>IF(COUNTIF('SAN LUONG'!D:D, E415) &gt; 0, 1, 0)</f>
        <v>1</v>
      </c>
    </row>
    <row r="416" spans="2:50" ht="15.75" x14ac:dyDescent="0.25">
      <c r="B416" s="5"/>
      <c r="C416" s="33" t="s">
        <v>529</v>
      </c>
      <c r="D416" s="33" t="s">
        <v>529</v>
      </c>
      <c r="E416" s="74">
        <v>36630890</v>
      </c>
      <c r="F416" s="28">
        <v>3.5</v>
      </c>
      <c r="G416" s="30">
        <v>50</v>
      </c>
      <c r="H416" s="24" t="s">
        <v>212</v>
      </c>
      <c r="I416" s="9" t="s">
        <v>302</v>
      </c>
      <c r="J416" s="15" t="str">
        <f t="shared" si="110"/>
        <v>566FS9050</v>
      </c>
      <c r="K416" s="15" t="str">
        <f t="shared" si="111"/>
        <v>566FS9036630890</v>
      </c>
      <c r="L416" s="205">
        <f>SUMIF('1'!$A$3:$A$500,'TOTAL FEED'!$J416,'1'!$P$3:$P$1000)</f>
        <v>0</v>
      </c>
      <c r="M416" s="205">
        <f>SUMIF('2'!$A$3:$A$500,'TOTAL FEED'!$J416,'2'!$P$3:$P$1000)</f>
        <v>0</v>
      </c>
      <c r="N416" s="258">
        <f>SUMIF('3'!$A$3:$A$500,'TOTAL FEED'!$J416,'3'!$P$3:$P$1000)</f>
        <v>0</v>
      </c>
      <c r="O416" s="205">
        <f>SUMIF('4'!$A$3:$A$500,'TOTAL FEED'!$J416,'4'!$P$3:$P$1000)</f>
        <v>0</v>
      </c>
      <c r="P416" s="205">
        <f>SUMIF('5'!$A$3:$A$500,'TOTAL FEED'!$J416,'5'!$P$3:$P$1000)</f>
        <v>0</v>
      </c>
      <c r="Q416" s="205">
        <f>SUMIF('6'!$A$3:$A$500,'TOTAL FEED'!$J416,'6'!$P$3:$P$1000)</f>
        <v>0</v>
      </c>
      <c r="R416" s="205">
        <f>SUMIF('7'!$A$3:$A$500,'TOTAL FEED'!$J416,'7'!$P$3:$P$1000)</f>
        <v>0</v>
      </c>
      <c r="S416" s="205">
        <f>SUMIF('8'!$A$3:$A$500,'TOTAL FEED'!$J416,'8'!$P$3:$P$1000)</f>
        <v>0</v>
      </c>
      <c r="T416" s="205">
        <f>SUMIF('9'!$A$3:$A$500,'TOTAL FEED'!$J416,'9'!$P$3:$P$1000)</f>
        <v>0</v>
      </c>
      <c r="U416" s="205">
        <f>SUMIF('10'!$A$3:$A$500,'TOTAL FEED'!$J416,'10'!$P$3:$P$1000)</f>
        <v>0</v>
      </c>
      <c r="V416" s="205">
        <f>SUMIF('11'!$A$3:$A$500,'TOTAL FEED'!$J416,'11'!$P$3:$P$1000)</f>
        <v>0</v>
      </c>
      <c r="W416" s="205">
        <f>SUMIF('12'!$A$3:$A$500,'TOTAL FEED'!$J416,'12'!$P$3:$P$1000)</f>
        <v>0</v>
      </c>
      <c r="X416" s="205">
        <f>SUMIF('13'!$A$3:$A$500,'TOTAL FEED'!$J416,'13'!$P$3:$P$1000)</f>
        <v>0</v>
      </c>
      <c r="Y416" s="272">
        <f>SUMIF('14'!$A$3:$A$500,'TOTAL FEED'!$J416,'14'!$P$3:$P$1000)</f>
        <v>0</v>
      </c>
      <c r="Z416" s="205">
        <f>SUMIF('15'!$A$3:$A$500,'TOTAL FEED'!$J416,'15'!$P$3:$P$1000)</f>
        <v>0</v>
      </c>
      <c r="AA416" s="205">
        <f>SUMIF('16'!$A$3:$A$500,'TOTAL FEED'!$J416,'16'!$P$3:$P$1000)</f>
        <v>0</v>
      </c>
      <c r="AB416" s="205">
        <f>SUMIF('17'!$A$3:$A$500,'TOTAL FEED'!$J416,'17'!$P$3:$P$1000)</f>
        <v>0</v>
      </c>
      <c r="AC416" s="205">
        <f>SUMIF('18'!$A$3:$A$500,'TOTAL FEED'!$J416,'18'!$P$3:$P$1000)</f>
        <v>0</v>
      </c>
      <c r="AD416" s="205">
        <f>SUMIF('19'!$A$3:$A$500,'TOTAL FEED'!$J416,'19'!$P$3:$P$1000)</f>
        <v>0</v>
      </c>
      <c r="AE416" s="205">
        <f>SUMIF('20'!$A$3:$A$500,'TOTAL FEED'!$J416,'20'!$P$3:$P$1000)</f>
        <v>0</v>
      </c>
      <c r="AF416" s="205">
        <f>SUMIF('21'!$A$3:$A$500,'TOTAL FEED'!$J416,'21'!$P$3:$P$1000)</f>
        <v>0</v>
      </c>
      <c r="AG416" s="205">
        <f>SUMIF('22'!$A$3:$A$500,'TOTAL FEED'!$J416,'22'!$P$3:$P$1000)</f>
        <v>0</v>
      </c>
      <c r="AH416" s="205">
        <f>SUMIF('23'!$A$3:$A$500,'TOTAL FEED'!$J416,'23'!$P$3:$P$1000)</f>
        <v>0</v>
      </c>
      <c r="AI416" s="205">
        <f>SUMIF('24'!$A$3:$A$500,'TOTAL FEED'!$J416,'24'!$P$3:$P$1000)</f>
        <v>0</v>
      </c>
      <c r="AJ416" s="205">
        <f>SUMIF('25'!$A$3:$A$500,'TOTAL FEED'!$J416,'25'!$P$3:$P$1000)</f>
        <v>0</v>
      </c>
      <c r="AK416" s="205">
        <f>SUMIF('26'!$A$3:$A$500,'TOTAL FEED'!$J416,'26'!$P$3:$P$1000)</f>
        <v>0</v>
      </c>
      <c r="AL416" s="205">
        <f>SUMIF('27'!$A$3:$A$500,'TOTAL FEED'!$J416,'27'!$P$3:$P$1000)</f>
        <v>0</v>
      </c>
      <c r="AM416" s="205">
        <f>SUMIF('28'!$A$3:$A$500,'TOTAL FEED'!$J416,'28'!$P$3:$P$1000)</f>
        <v>0</v>
      </c>
      <c r="AN416" s="205">
        <f>SUMIF('29'!$A$3:$A$500,'TOTAL FEED'!$J416,'29'!$P$3:$P$1000)</f>
        <v>0</v>
      </c>
      <c r="AO416" s="205">
        <f>SUMIF('30'!$A$3:$A$500,'TOTAL FEED'!$J416,'30'!$P$3:$P$1000)</f>
        <v>0</v>
      </c>
      <c r="AP416" s="205">
        <f>SUMIF('31'!$A$3:$A$500,'TOTAL FEED'!$J416,'31'!$P$3:$P$1000)</f>
        <v>0</v>
      </c>
      <c r="AQ416" s="50">
        <f t="shared" si="113"/>
        <v>0</v>
      </c>
      <c r="AS416">
        <v>8</v>
      </c>
      <c r="AT416">
        <f>SUMIF('PHAN LOAI'!$Q$5:$Q$410,K416,'PHAN LOAI'!$D$5:$D$410)</f>
        <v>0</v>
      </c>
      <c r="AU416">
        <f>SUMIF('SAN LUONG'!$AL$4:$AL$311,K416,'SAN LUONG'!$AJ$4:$AJ$311)</f>
        <v>0</v>
      </c>
      <c r="AV416">
        <f t="shared" ref="AV416:AV429" si="118">AT416+AU416</f>
        <v>0</v>
      </c>
      <c r="AW416">
        <f>IF(COUNTIF('PHAN LOAI'!C:C, E416) &gt; 0, 1, 0)</f>
        <v>1</v>
      </c>
      <c r="AX416">
        <f>IF(COUNTIF('SAN LUONG'!D:D, E416) &gt; 0, 1, 0)</f>
        <v>1</v>
      </c>
    </row>
    <row r="417" spans="2:50" ht="15.75" x14ac:dyDescent="0.25">
      <c r="B417" s="5">
        <v>45</v>
      </c>
      <c r="C417" s="33" t="s">
        <v>219</v>
      </c>
      <c r="D417" s="33" t="s">
        <v>219</v>
      </c>
      <c r="E417" s="73" t="s">
        <v>530</v>
      </c>
      <c r="F417" s="28">
        <v>3.5</v>
      </c>
      <c r="G417" s="30">
        <v>50</v>
      </c>
      <c r="H417" s="24" t="s">
        <v>219</v>
      </c>
      <c r="I417" s="9"/>
      <c r="J417" s="15" t="str">
        <f t="shared" ref="J417:J429" si="119">CONCATENATE(H417,I417,G417)</f>
        <v>567SF50</v>
      </c>
      <c r="K417" s="15" t="str">
        <f t="shared" ref="K417:K429" si="120">CONCATENATE(C417,E417)</f>
        <v>567SF367301</v>
      </c>
      <c r="L417" s="205">
        <f>SUMIF('1'!$A$3:$A$500,'TOTAL FEED'!$J417,'1'!$P$3:$P$1000)</f>
        <v>0</v>
      </c>
      <c r="M417" s="205">
        <f>SUMIF('2'!$A$3:$A$500,'TOTAL FEED'!$J417,'2'!$P$3:$P$1000)</f>
        <v>0</v>
      </c>
      <c r="N417" s="258">
        <f>SUMIF('3'!$A$3:$A$500,'TOTAL FEED'!$J417,'3'!$P$3:$P$1000)</f>
        <v>0</v>
      </c>
      <c r="O417" s="205">
        <f>SUMIF('4'!$A$3:$A$500,'TOTAL FEED'!$J417,'4'!$P$3:$P$1000)</f>
        <v>21100</v>
      </c>
      <c r="P417" s="205">
        <f>SUMIF('5'!$A$3:$A$500,'TOTAL FEED'!$J417,'5'!$P$3:$P$1000)</f>
        <v>55200</v>
      </c>
      <c r="Q417" s="205">
        <f>SUMIF('6'!$A$3:$A$500,'TOTAL FEED'!$J417,'6'!$P$3:$P$1000)</f>
        <v>20450</v>
      </c>
      <c r="R417" s="205">
        <f>SUMIF('7'!$A$3:$A$500,'TOTAL FEED'!$J417,'7'!$P$3:$P$1000)</f>
        <v>0</v>
      </c>
      <c r="S417" s="205">
        <f>SUMIF('8'!$A$3:$A$500,'TOTAL FEED'!$J417,'8'!$P$3:$P$1000)</f>
        <v>0</v>
      </c>
      <c r="T417" s="205">
        <f>SUMIF('9'!$A$3:$A$500,'TOTAL FEED'!$J417,'9'!$P$3:$P$1000)</f>
        <v>22300</v>
      </c>
      <c r="U417" s="258">
        <f>SUMIF('10'!$A$3:$A$500,'TOTAL FEED'!$J417,'10'!$P$3:$P$1000)</f>
        <v>0</v>
      </c>
      <c r="V417" s="205">
        <f>SUMIF('11'!$A$3:$A$500,'TOTAL FEED'!$J417,'11'!$P$3:$P$1000)</f>
        <v>0</v>
      </c>
      <c r="W417" s="205">
        <f>SUMIF('12'!$A$3:$A$500,'TOTAL FEED'!$J417,'12'!$P$3:$P$1000)</f>
        <v>4050</v>
      </c>
      <c r="X417" s="205">
        <f>SUMIF('13'!$A$3:$A$500,'TOTAL FEED'!$J417,'13'!$P$3:$P$1000)</f>
        <v>0</v>
      </c>
      <c r="Y417" s="272">
        <f>SUMIF('14'!$A$3:$A$500,'TOTAL FEED'!$J417,'14'!$P$3:$P$1000)</f>
        <v>0</v>
      </c>
      <c r="Z417" s="205">
        <f>SUMIF('15'!$A$3:$A$500,'TOTAL FEED'!$J417,'15'!$P$3:$P$1000)</f>
        <v>0</v>
      </c>
      <c r="AA417" s="205">
        <f>SUMIF('16'!$A$3:$A$500,'TOTAL FEED'!$J417,'16'!$P$3:$P$1000)</f>
        <v>0</v>
      </c>
      <c r="AB417" s="258">
        <f>SUMIF('17'!$A$3:$A$500,'TOTAL FEED'!$J417,'17'!$P$3:$P$1000)</f>
        <v>0</v>
      </c>
      <c r="AC417" s="205">
        <f>SUMIF('18'!$A$3:$A$500,'TOTAL FEED'!$J417,'18'!$P$3:$P$1000)</f>
        <v>0</v>
      </c>
      <c r="AD417" s="205">
        <f>SUMIF('19'!$A$3:$A$500,'TOTAL FEED'!$J417,'19'!$P$3:$P$1000)</f>
        <v>0</v>
      </c>
      <c r="AE417" s="205">
        <f>SUMIF('20'!$A$3:$A$500,'TOTAL FEED'!$J417,'20'!$P$3:$P$1000)</f>
        <v>0</v>
      </c>
      <c r="AF417" s="205">
        <f>SUMIF('21'!$A$3:$A$500,'TOTAL FEED'!$J417,'21'!$P$3:$P$1000)</f>
        <v>0</v>
      </c>
      <c r="AG417" s="205">
        <f>SUMIF('22'!$A$3:$A$500,'TOTAL FEED'!$J417,'22'!$P$3:$P$1000)</f>
        <v>0</v>
      </c>
      <c r="AH417" s="205">
        <f>SUMIF('23'!$A$3:$A$500,'TOTAL FEED'!$J417,'23'!$P$3:$P$1000)</f>
        <v>0</v>
      </c>
      <c r="AI417" s="205">
        <f>SUMIF('24'!$A$3:$A$500,'TOTAL FEED'!$J417,'24'!$P$3:$P$1000)</f>
        <v>0</v>
      </c>
      <c r="AJ417" s="205">
        <f>SUMIF('25'!$A$3:$A$500,'TOTAL FEED'!$J417,'25'!$P$3:$P$1000)</f>
        <v>0</v>
      </c>
      <c r="AK417" s="205">
        <f>SUMIF('26'!$A$3:$A$500,'TOTAL FEED'!$J417,'26'!$P$3:$P$1000)</f>
        <v>0</v>
      </c>
      <c r="AL417" s="205">
        <f>SUMIF('27'!$A$3:$A$500,'TOTAL FEED'!$J417,'27'!$P$3:$P$1000)</f>
        <v>0</v>
      </c>
      <c r="AM417" s="205">
        <f>SUMIF('28'!$A$3:$A$500,'TOTAL FEED'!$J417,'28'!$P$3:$P$1000)</f>
        <v>0</v>
      </c>
      <c r="AN417" s="205">
        <f>SUMIF('29'!$A$3:$A$500,'TOTAL FEED'!$J417,'29'!$P$3:$P$1000)</f>
        <v>0</v>
      </c>
      <c r="AO417" s="205">
        <f>SUMIF('30'!$A$3:$A$500,'TOTAL FEED'!$J417,'30'!$P$3:$P$1000)</f>
        <v>0</v>
      </c>
      <c r="AP417" s="205">
        <f>SUMIF('31'!$A$3:$A$500,'TOTAL FEED'!$J417,'31'!$P$3:$P$1000)</f>
        <v>0</v>
      </c>
      <c r="AQ417" s="50">
        <f t="shared" si="113"/>
        <v>123100</v>
      </c>
      <c r="AR417">
        <v>1</v>
      </c>
      <c r="AS417">
        <v>8</v>
      </c>
      <c r="AT417">
        <f>SUMIF('PHAN LOAI'!$Q$5:$Q$410,K417,'PHAN LOAI'!$D$5:$D$410)</f>
        <v>123100</v>
      </c>
      <c r="AU417">
        <f>SUMIF('SAN LUONG'!$AL$4:$AL$311,K417,'SAN LUONG'!$AJ$4:$AJ$311)</f>
        <v>123100</v>
      </c>
      <c r="AV417">
        <f t="shared" si="118"/>
        <v>246200</v>
      </c>
      <c r="AW417">
        <f>IF(COUNTIF('PHAN LOAI'!C:C, E417) &gt; 0, 1, 0)</f>
        <v>1</v>
      </c>
      <c r="AX417">
        <f>IF(COUNTIF('SAN LUONG'!D:D, E417) &gt; 0, 1, 0)</f>
        <v>1</v>
      </c>
    </row>
    <row r="418" spans="2:50" ht="15.75" x14ac:dyDescent="0.25">
      <c r="B418" s="5">
        <v>46</v>
      </c>
      <c r="C418" s="33" t="s">
        <v>531</v>
      </c>
      <c r="D418" s="33" t="s">
        <v>531</v>
      </c>
      <c r="E418" s="73">
        <v>36730832</v>
      </c>
      <c r="F418" s="28">
        <v>3.5</v>
      </c>
      <c r="G418" s="30">
        <v>50</v>
      </c>
      <c r="H418" s="24" t="s">
        <v>219</v>
      </c>
      <c r="I418" s="9" t="s">
        <v>532</v>
      </c>
      <c r="J418" s="15" t="str">
        <f t="shared" si="119"/>
        <v>567SFS3250</v>
      </c>
      <c r="K418" s="15" t="str">
        <f t="shared" si="120"/>
        <v>567SFS3236730832</v>
      </c>
      <c r="L418" s="205">
        <f>SUMIF('1'!$A$3:$A$500,'TOTAL FEED'!$J418,'1'!$P$3:$P$1000)</f>
        <v>0</v>
      </c>
      <c r="M418" s="205">
        <f>SUMIF('2'!$A$3:$A$500,'TOTAL FEED'!$J418,'2'!$P$3:$P$1000)</f>
        <v>0</v>
      </c>
      <c r="N418" s="258">
        <f>SUMIF('3'!$A$3:$A$500,'TOTAL FEED'!$J418,'3'!$P$3:$P$1000)</f>
        <v>0</v>
      </c>
      <c r="O418" s="205">
        <f>SUMIF('4'!$A$3:$A$500,'TOTAL FEED'!$J418,'4'!$P$3:$P$1000)</f>
        <v>0</v>
      </c>
      <c r="P418" s="205">
        <f>SUMIF('5'!$A$3:$A$500,'TOTAL FEED'!$J418,'5'!$P$3:$P$1000)</f>
        <v>0</v>
      </c>
      <c r="Q418" s="205">
        <f>SUMIF('6'!$A$3:$A$500,'TOTAL FEED'!$J418,'6'!$P$3:$P$1000)</f>
        <v>0</v>
      </c>
      <c r="R418" s="205">
        <f>SUMIF('7'!$A$3:$A$500,'TOTAL FEED'!$J418,'7'!$P$3:$P$1000)</f>
        <v>0</v>
      </c>
      <c r="S418" s="205">
        <f>SUMIF('8'!$A$3:$A$500,'TOTAL FEED'!$J418,'8'!$P$3:$P$1000)</f>
        <v>0</v>
      </c>
      <c r="T418" s="205">
        <f>SUMIF('9'!$A$3:$A$500,'TOTAL FEED'!$J418,'9'!$P$3:$P$1000)</f>
        <v>0</v>
      </c>
      <c r="U418" s="205">
        <f>SUMIF('10'!$A$3:$A$500,'TOTAL FEED'!$J418,'10'!$P$3:$P$1000)</f>
        <v>0</v>
      </c>
      <c r="V418" s="205">
        <f>SUMIF('11'!$A$3:$A$500,'TOTAL FEED'!$J418,'11'!$P$3:$P$1000)</f>
        <v>0</v>
      </c>
      <c r="W418" s="205">
        <f>SUMIF('12'!$A$3:$A$500,'TOTAL FEED'!$J418,'12'!$P$3:$P$1000)</f>
        <v>0</v>
      </c>
      <c r="X418" s="205">
        <f>SUMIF('13'!$A$3:$A$500,'TOTAL FEED'!$J418,'13'!$P$3:$P$1000)</f>
        <v>0</v>
      </c>
      <c r="Y418" s="272">
        <f>SUMIF('14'!$A$3:$A$500,'TOTAL FEED'!$J418,'14'!$P$3:$P$1000)</f>
        <v>0</v>
      </c>
      <c r="Z418" s="205">
        <f>SUMIF('15'!$A$3:$A$500,'TOTAL FEED'!$J418,'15'!$P$3:$P$1000)</f>
        <v>0</v>
      </c>
      <c r="AA418" s="205">
        <f>SUMIF('16'!$A$3:$A$500,'TOTAL FEED'!$J418,'16'!$P$3:$P$1000)</f>
        <v>0</v>
      </c>
      <c r="AB418" s="205">
        <f>SUMIF('17'!$A$3:$A$500,'TOTAL FEED'!$J418,'17'!$P$3:$P$1000)</f>
        <v>0</v>
      </c>
      <c r="AC418" s="205">
        <f>SUMIF('18'!$A$3:$A$500,'TOTAL FEED'!$J418,'18'!$P$3:$P$1000)</f>
        <v>0</v>
      </c>
      <c r="AD418" s="205">
        <f>SUMIF('19'!$A$3:$A$500,'TOTAL FEED'!$J418,'19'!$P$3:$P$1000)</f>
        <v>0</v>
      </c>
      <c r="AE418" s="205">
        <f>SUMIF('20'!$A$3:$A$500,'TOTAL FEED'!$J418,'20'!$P$3:$P$1000)</f>
        <v>0</v>
      </c>
      <c r="AF418" s="205">
        <f>SUMIF('21'!$A$3:$A$500,'TOTAL FEED'!$J418,'21'!$P$3:$P$1000)</f>
        <v>0</v>
      </c>
      <c r="AG418" s="205">
        <f>SUMIF('22'!$A$3:$A$500,'TOTAL FEED'!$J418,'22'!$P$3:$P$1000)</f>
        <v>0</v>
      </c>
      <c r="AH418" s="205">
        <f>SUMIF('23'!$A$3:$A$500,'TOTAL FEED'!$J418,'23'!$P$3:$P$1000)</f>
        <v>0</v>
      </c>
      <c r="AI418" s="205">
        <f>SUMIF('24'!$A$3:$A$500,'TOTAL FEED'!$J418,'24'!$P$3:$P$1000)</f>
        <v>0</v>
      </c>
      <c r="AJ418" s="205">
        <f>SUMIF('25'!$A$3:$A$500,'TOTAL FEED'!$J418,'25'!$P$3:$P$1000)</f>
        <v>0</v>
      </c>
      <c r="AK418" s="205">
        <f>SUMIF('26'!$A$3:$A$500,'TOTAL FEED'!$J418,'26'!$P$3:$P$1000)</f>
        <v>0</v>
      </c>
      <c r="AL418" s="205">
        <f>SUMIF('27'!$A$3:$A$500,'TOTAL FEED'!$J418,'27'!$P$3:$P$1000)</f>
        <v>0</v>
      </c>
      <c r="AM418" s="205">
        <f>SUMIF('28'!$A$3:$A$500,'TOTAL FEED'!$J418,'28'!$P$3:$P$1000)</f>
        <v>0</v>
      </c>
      <c r="AN418" s="205">
        <f>SUMIF('29'!$A$3:$A$500,'TOTAL FEED'!$J418,'29'!$P$3:$P$1000)</f>
        <v>0</v>
      </c>
      <c r="AO418" s="205">
        <f>SUMIF('30'!$A$3:$A$500,'TOTAL FEED'!$J418,'30'!$P$3:$P$1000)</f>
        <v>0</v>
      </c>
      <c r="AP418" s="205">
        <f>SUMIF('31'!$A$3:$A$500,'TOTAL FEED'!$J418,'31'!$P$3:$P$1000)</f>
        <v>0</v>
      </c>
      <c r="AQ418" s="50">
        <f t="shared" si="113"/>
        <v>0</v>
      </c>
      <c r="AS418">
        <v>8</v>
      </c>
      <c r="AT418">
        <f>SUMIF('PHAN LOAI'!$Q$5:$Q$410,K418,'PHAN LOAI'!$D$5:$D$410)</f>
        <v>0</v>
      </c>
      <c r="AU418">
        <f>SUMIF('SAN LUONG'!$AL$4:$AL$311,K418,'SAN LUONG'!$AJ$4:$AJ$311)</f>
        <v>0</v>
      </c>
      <c r="AV418">
        <f t="shared" si="118"/>
        <v>0</v>
      </c>
      <c r="AW418">
        <f>IF(COUNTIF('PHAN LOAI'!C:C, E418) &gt; 0, 1, 0)</f>
        <v>1</v>
      </c>
      <c r="AX418">
        <f>IF(COUNTIF('SAN LUONG'!D:D, E418) &gt; 0, 1, 0)</f>
        <v>1</v>
      </c>
    </row>
    <row r="419" spans="2:50" ht="15.75" x14ac:dyDescent="0.25">
      <c r="B419" s="5">
        <v>47</v>
      </c>
      <c r="C419" s="33" t="s">
        <v>533</v>
      </c>
      <c r="D419" s="33" t="s">
        <v>533</v>
      </c>
      <c r="E419" s="73">
        <v>36730831</v>
      </c>
      <c r="F419" s="28">
        <v>3.5</v>
      </c>
      <c r="G419" s="30">
        <v>50</v>
      </c>
      <c r="H419" s="24" t="s">
        <v>219</v>
      </c>
      <c r="I419" s="9" t="s">
        <v>481</v>
      </c>
      <c r="J419" s="15" t="str">
        <f t="shared" si="119"/>
        <v>567SFS3150</v>
      </c>
      <c r="K419" s="15" t="str">
        <f t="shared" si="120"/>
        <v>567SFS3136730831</v>
      </c>
      <c r="L419" s="205">
        <f>SUMIF('1'!$A$3:$A$500,'TOTAL FEED'!$J419,'1'!$P$3:$P$1000)</f>
        <v>0</v>
      </c>
      <c r="M419" s="205">
        <f>SUMIF('2'!$A$3:$A$500,'TOTAL FEED'!$J419,'2'!$P$3:$P$1000)</f>
        <v>0</v>
      </c>
      <c r="N419" s="258">
        <f>SUMIF('3'!$A$3:$A$500,'TOTAL FEED'!$J419,'3'!$P$3:$P$1000)</f>
        <v>29550</v>
      </c>
      <c r="O419" s="205">
        <f>SUMIF('4'!$A$3:$A$500,'TOTAL FEED'!$J419,'4'!$P$3:$P$1000)</f>
        <v>8550</v>
      </c>
      <c r="P419" s="205">
        <f>SUMIF('5'!$A$3:$A$500,'TOTAL FEED'!$J419,'5'!$P$3:$P$1000)</f>
        <v>0</v>
      </c>
      <c r="Q419" s="205">
        <f>SUMIF('6'!$A$3:$A$500,'TOTAL FEED'!$J419,'6'!$P$3:$P$1000)</f>
        <v>0</v>
      </c>
      <c r="R419" s="205">
        <f>SUMIF('7'!$A$3:$A$500,'TOTAL FEED'!$J419,'7'!$P$3:$P$1000)</f>
        <v>0</v>
      </c>
      <c r="S419" s="205">
        <f>SUMIF('8'!$A$3:$A$500,'TOTAL FEED'!$J419,'8'!$P$3:$P$1000)</f>
        <v>0</v>
      </c>
      <c r="T419" s="205">
        <f>SUMIF('9'!$A$3:$A$500,'TOTAL FEED'!$J419,'9'!$P$3:$P$1000)</f>
        <v>0</v>
      </c>
      <c r="U419" s="258">
        <f>SUMIF('10'!$A$3:$A$500,'TOTAL FEED'!$J419,'10'!$P$3:$P$1000)</f>
        <v>0</v>
      </c>
      <c r="V419" s="205">
        <f>SUMIF('11'!$A$3:$A$500,'TOTAL FEED'!$J419,'11'!$P$3:$P$1000)</f>
        <v>19950</v>
      </c>
      <c r="W419" s="205">
        <f>SUMIF('12'!$A$3:$A$500,'TOTAL FEED'!$J419,'12'!$P$3:$P$1000)</f>
        <v>0</v>
      </c>
      <c r="X419" s="205">
        <f>SUMIF('13'!$A$3:$A$500,'TOTAL FEED'!$J419,'13'!$P$3:$P$1000)</f>
        <v>21150</v>
      </c>
      <c r="Y419" s="272">
        <f>SUMIF('14'!$A$3:$A$500,'TOTAL FEED'!$J419,'14'!$P$3:$P$1000)</f>
        <v>0</v>
      </c>
      <c r="Z419" s="205">
        <f>SUMIF('15'!$A$3:$A$500,'TOTAL FEED'!$J419,'15'!$P$3:$P$1000)</f>
        <v>6700</v>
      </c>
      <c r="AA419" s="205">
        <f>SUMIF('16'!$A$3:$A$500,'TOTAL FEED'!$J419,'16'!$P$3:$P$1000)</f>
        <v>0</v>
      </c>
      <c r="AB419" s="258">
        <f>SUMIF('17'!$A$3:$A$500,'TOTAL FEED'!$J419,'17'!$P$3:$P$1000)</f>
        <v>0</v>
      </c>
      <c r="AC419" s="205">
        <f>SUMIF('18'!$A$3:$A$500,'TOTAL FEED'!$J419,'18'!$P$3:$P$1000)</f>
        <v>0</v>
      </c>
      <c r="AD419" s="205">
        <f>SUMIF('19'!$A$3:$A$500,'TOTAL FEED'!$J419,'19'!$P$3:$P$1000)</f>
        <v>0</v>
      </c>
      <c r="AE419" s="205">
        <f>SUMIF('20'!$A$3:$A$500,'TOTAL FEED'!$J419,'20'!$P$3:$P$1000)</f>
        <v>0</v>
      </c>
      <c r="AF419" s="205">
        <f>SUMIF('21'!$A$3:$A$500,'TOTAL FEED'!$J419,'21'!$P$3:$P$1000)</f>
        <v>0</v>
      </c>
      <c r="AG419" s="205">
        <f>SUMIF('22'!$A$3:$A$500,'TOTAL FEED'!$J419,'22'!$P$3:$P$1000)</f>
        <v>0</v>
      </c>
      <c r="AH419" s="205">
        <f>SUMIF('23'!$A$3:$A$500,'TOTAL FEED'!$J419,'23'!$P$3:$P$1000)</f>
        <v>0</v>
      </c>
      <c r="AI419" s="205">
        <f>SUMIF('24'!$A$3:$A$500,'TOTAL FEED'!$J419,'24'!$P$3:$P$1000)</f>
        <v>0</v>
      </c>
      <c r="AJ419" s="205">
        <f>SUMIF('25'!$A$3:$A$500,'TOTAL FEED'!$J419,'25'!$P$3:$P$1000)</f>
        <v>0</v>
      </c>
      <c r="AK419" s="205">
        <f>SUMIF('26'!$A$3:$A$500,'TOTAL FEED'!$J419,'26'!$P$3:$P$1000)</f>
        <v>0</v>
      </c>
      <c r="AL419" s="205">
        <f>SUMIF('27'!$A$3:$A$500,'TOTAL FEED'!$J419,'27'!$P$3:$P$1000)</f>
        <v>0</v>
      </c>
      <c r="AM419" s="205">
        <f>SUMIF('28'!$A$3:$A$500,'TOTAL FEED'!$J419,'28'!$P$3:$P$1000)</f>
        <v>0</v>
      </c>
      <c r="AN419" s="205">
        <f>SUMIF('29'!$A$3:$A$500,'TOTAL FEED'!$J419,'29'!$P$3:$P$1000)</f>
        <v>0</v>
      </c>
      <c r="AO419" s="205">
        <f>SUMIF('30'!$A$3:$A$500,'TOTAL FEED'!$J419,'30'!$P$3:$P$1000)</f>
        <v>0</v>
      </c>
      <c r="AP419" s="205">
        <f>SUMIF('31'!$A$3:$A$500,'TOTAL FEED'!$J419,'31'!$P$3:$P$1000)</f>
        <v>0</v>
      </c>
      <c r="AQ419" s="50">
        <f t="shared" si="113"/>
        <v>85900</v>
      </c>
      <c r="AR419">
        <v>1</v>
      </c>
      <c r="AS419">
        <v>8</v>
      </c>
      <c r="AT419">
        <f>SUMIF('PHAN LOAI'!$Q$5:$Q$410,K419,'PHAN LOAI'!$D$5:$D$410)</f>
        <v>85900</v>
      </c>
      <c r="AU419">
        <f>SUMIF('SAN LUONG'!$AL$4:$AL$311,K419,'SAN LUONG'!$AJ$4:$AJ$311)</f>
        <v>85900</v>
      </c>
      <c r="AV419">
        <f t="shared" si="118"/>
        <v>171800</v>
      </c>
      <c r="AW419">
        <f>IF(COUNTIF('PHAN LOAI'!C:C, E419) &gt; 0, 1, 0)</f>
        <v>1</v>
      </c>
      <c r="AX419">
        <f>IF(COUNTIF('SAN LUONG'!D:D, E419) &gt; 0, 1, 0)</f>
        <v>1</v>
      </c>
    </row>
    <row r="420" spans="2:50" ht="15.75" x14ac:dyDescent="0.25">
      <c r="B420" s="5"/>
      <c r="C420" s="203" t="s">
        <v>534</v>
      </c>
      <c r="D420" s="203" t="s">
        <v>534</v>
      </c>
      <c r="E420" s="73">
        <v>36730876</v>
      </c>
      <c r="F420" s="28">
        <v>3.5</v>
      </c>
      <c r="G420" s="30">
        <v>50</v>
      </c>
      <c r="H420" s="24" t="s">
        <v>219</v>
      </c>
      <c r="I420" s="9" t="s">
        <v>519</v>
      </c>
      <c r="J420" s="15" t="str">
        <f t="shared" si="119"/>
        <v>567SFS7650</v>
      </c>
      <c r="K420" s="15" t="str">
        <f t="shared" si="120"/>
        <v>567SFS7636730876</v>
      </c>
      <c r="L420" s="205">
        <f>SUMIF('1'!$A$3:$A$500,'TOTAL FEED'!$J420,'1'!$P$3:$P$1000)</f>
        <v>0</v>
      </c>
      <c r="M420" s="205">
        <f>SUMIF('2'!$A$3:$A$500,'TOTAL FEED'!$J420,'2'!$P$3:$P$1000)</f>
        <v>0</v>
      </c>
      <c r="N420" s="258">
        <f>SUMIF('3'!$A$3:$A$500,'TOTAL FEED'!$J420,'3'!$P$3:$P$1000)</f>
        <v>0</v>
      </c>
      <c r="O420" s="205">
        <f>SUMIF('4'!$A$3:$A$500,'TOTAL FEED'!$J420,'4'!$P$3:$P$1000)</f>
        <v>0</v>
      </c>
      <c r="P420" s="205">
        <f>SUMIF('5'!$A$3:$A$500,'TOTAL FEED'!$J420,'5'!$P$3:$P$1000)</f>
        <v>0</v>
      </c>
      <c r="Q420" s="205">
        <f>SUMIF('6'!$A$3:$A$500,'TOTAL FEED'!$J420,'6'!$P$3:$P$1000)</f>
        <v>0</v>
      </c>
      <c r="R420" s="205">
        <f>SUMIF('7'!$A$3:$A$500,'TOTAL FEED'!$J420,'7'!$P$3:$P$1000)</f>
        <v>0</v>
      </c>
      <c r="S420" s="205">
        <f>SUMIF('8'!$A$3:$A$500,'TOTAL FEED'!$J420,'8'!$P$3:$P$1000)</f>
        <v>0</v>
      </c>
      <c r="T420" s="205">
        <f>SUMIF('9'!$A$3:$A$500,'TOTAL FEED'!$J420,'9'!$P$3:$P$1000)</f>
        <v>0</v>
      </c>
      <c r="U420" s="205">
        <f>SUMIF('10'!$A$3:$A$500,'TOTAL FEED'!$J420,'10'!$P$3:$P$1000)</f>
        <v>0</v>
      </c>
      <c r="V420" s="205">
        <f>SUMIF('11'!$A$3:$A$500,'TOTAL FEED'!$J420,'11'!$P$3:$P$1000)</f>
        <v>0</v>
      </c>
      <c r="W420" s="205">
        <f>SUMIF('12'!$A$3:$A$500,'TOTAL FEED'!$J420,'12'!$P$3:$P$1000)</f>
        <v>0</v>
      </c>
      <c r="X420" s="205">
        <f>SUMIF('13'!$A$3:$A$500,'TOTAL FEED'!$J420,'13'!$P$3:$P$1000)</f>
        <v>0</v>
      </c>
      <c r="Y420" s="272">
        <f>SUMIF('14'!$A$3:$A$500,'TOTAL FEED'!$J420,'14'!$P$3:$P$1000)</f>
        <v>0</v>
      </c>
      <c r="Z420" s="205">
        <f>SUMIF('15'!$A$3:$A$500,'TOTAL FEED'!$J420,'15'!$P$3:$P$1000)</f>
        <v>0</v>
      </c>
      <c r="AA420" s="205">
        <f>SUMIF('16'!$A$3:$A$500,'TOTAL FEED'!$J420,'16'!$P$3:$P$1000)</f>
        <v>0</v>
      </c>
      <c r="AB420" s="205">
        <f>SUMIF('17'!$A$3:$A$500,'TOTAL FEED'!$J420,'17'!$P$3:$P$1000)</f>
        <v>0</v>
      </c>
      <c r="AC420" s="205">
        <f>SUMIF('18'!$A$3:$A$500,'TOTAL FEED'!$J420,'18'!$P$3:$P$1000)</f>
        <v>0</v>
      </c>
      <c r="AD420" s="205">
        <f>SUMIF('19'!$A$3:$A$500,'TOTAL FEED'!$J420,'19'!$P$3:$P$1000)</f>
        <v>0</v>
      </c>
      <c r="AE420" s="205">
        <f>SUMIF('20'!$A$3:$A$500,'TOTAL FEED'!$J420,'20'!$P$3:$P$1000)</f>
        <v>0</v>
      </c>
      <c r="AF420" s="205">
        <f>SUMIF('21'!$A$3:$A$500,'TOTAL FEED'!$J420,'21'!$P$3:$P$1000)</f>
        <v>0</v>
      </c>
      <c r="AG420" s="205">
        <f>SUMIF('22'!$A$3:$A$500,'TOTAL FEED'!$J420,'22'!$P$3:$P$1000)</f>
        <v>0</v>
      </c>
      <c r="AH420" s="205">
        <f>SUMIF('23'!$A$3:$A$500,'TOTAL FEED'!$J420,'23'!$P$3:$P$1000)</f>
        <v>0</v>
      </c>
      <c r="AI420" s="205">
        <f>SUMIF('24'!$A$3:$A$500,'TOTAL FEED'!$J420,'24'!$P$3:$P$1000)</f>
        <v>0</v>
      </c>
      <c r="AJ420" s="205">
        <f>SUMIF('25'!$A$3:$A$500,'TOTAL FEED'!$J420,'25'!$P$3:$P$1000)</f>
        <v>0</v>
      </c>
      <c r="AK420" s="205">
        <f>SUMIF('26'!$A$3:$A$500,'TOTAL FEED'!$J420,'26'!$P$3:$P$1000)</f>
        <v>0</v>
      </c>
      <c r="AL420" s="205">
        <f>SUMIF('27'!$A$3:$A$500,'TOTAL FEED'!$J420,'27'!$P$3:$P$1000)</f>
        <v>0</v>
      </c>
      <c r="AM420" s="205">
        <f>SUMIF('28'!$A$3:$A$500,'TOTAL FEED'!$J420,'28'!$P$3:$P$1000)</f>
        <v>0</v>
      </c>
      <c r="AN420" s="205">
        <f>SUMIF('29'!$A$3:$A$500,'TOTAL FEED'!$J420,'29'!$P$3:$P$1000)</f>
        <v>0</v>
      </c>
      <c r="AO420" s="205">
        <f>SUMIF('30'!$A$3:$A$500,'TOTAL FEED'!$J420,'30'!$P$3:$P$1000)</f>
        <v>0</v>
      </c>
      <c r="AP420" s="205">
        <f>SUMIF('31'!$A$3:$A$500,'TOTAL FEED'!$J420,'31'!$P$3:$P$1000)</f>
        <v>0</v>
      </c>
      <c r="AQ420" s="50">
        <f t="shared" si="113"/>
        <v>0</v>
      </c>
      <c r="AS420">
        <v>8</v>
      </c>
      <c r="AT420">
        <f>SUMIF('PHAN LOAI'!$Q$5:$Q$410,K420,'PHAN LOAI'!$D$5:$D$410)</f>
        <v>0</v>
      </c>
      <c r="AU420">
        <f>SUMIF('SAN LUONG'!$AL$4:$AL$311,K420,'SAN LUONG'!$AJ$4:$AJ$311)</f>
        <v>0</v>
      </c>
      <c r="AV420">
        <f t="shared" si="118"/>
        <v>0</v>
      </c>
      <c r="AW420">
        <f>IF(COUNTIF('PHAN LOAI'!C:C, E420) &gt; 0, 1, 0)</f>
        <v>1</v>
      </c>
      <c r="AX420">
        <f>IF(COUNTIF('SAN LUONG'!D:D, E420) &gt; 0, 1, 0)</f>
        <v>1</v>
      </c>
    </row>
    <row r="421" spans="2:50" ht="15.75" x14ac:dyDescent="0.25">
      <c r="B421" s="5"/>
      <c r="C421" s="33" t="s">
        <v>535</v>
      </c>
      <c r="D421" s="33" t="s">
        <v>535</v>
      </c>
      <c r="E421" s="73">
        <v>36730838</v>
      </c>
      <c r="F421" s="28">
        <v>3.5</v>
      </c>
      <c r="G421" s="30">
        <v>50</v>
      </c>
      <c r="H421" s="24" t="s">
        <v>219</v>
      </c>
      <c r="I421" s="9" t="s">
        <v>486</v>
      </c>
      <c r="J421" s="15" t="str">
        <f t="shared" si="119"/>
        <v>567SFS3850</v>
      </c>
      <c r="K421" s="15" t="str">
        <f t="shared" si="120"/>
        <v>567SFS3836730838</v>
      </c>
      <c r="L421" s="205">
        <f>SUMIF('1'!$A$3:$A$500,'TOTAL FEED'!$J421,'1'!$P$3:$P$1000)</f>
        <v>0</v>
      </c>
      <c r="M421" s="205">
        <f>SUMIF('2'!$A$3:$A$500,'TOTAL FEED'!$J421,'2'!$P$3:$P$1000)</f>
        <v>0</v>
      </c>
      <c r="N421" s="258">
        <f>SUMIF('3'!$A$3:$A$500,'TOTAL FEED'!$J421,'3'!$P$3:$P$1000)</f>
        <v>0</v>
      </c>
      <c r="O421" s="205">
        <f>SUMIF('4'!$A$3:$A$500,'TOTAL FEED'!$J421,'4'!$P$3:$P$1000)</f>
        <v>0</v>
      </c>
      <c r="P421" s="205">
        <f>SUMIF('5'!$A$3:$A$500,'TOTAL FEED'!$J421,'5'!$P$3:$P$1000)</f>
        <v>0</v>
      </c>
      <c r="Q421" s="205">
        <f>SUMIF('6'!$A$3:$A$500,'TOTAL FEED'!$J421,'6'!$P$3:$P$1000)</f>
        <v>0</v>
      </c>
      <c r="R421" s="205">
        <f>SUMIF('7'!$A$3:$A$500,'TOTAL FEED'!$J421,'7'!$P$3:$P$1000)</f>
        <v>0</v>
      </c>
      <c r="S421" s="205">
        <f>SUMIF('8'!$A$3:$A$500,'TOTAL FEED'!$J421,'8'!$P$3:$P$1000)</f>
        <v>0</v>
      </c>
      <c r="T421" s="205">
        <f>SUMIF('9'!$A$3:$A$500,'TOTAL FEED'!$J421,'9'!$P$3:$P$1000)</f>
        <v>0</v>
      </c>
      <c r="U421" s="205">
        <f>SUMIF('10'!$A$3:$A$500,'TOTAL FEED'!$J421,'10'!$P$3:$P$1000)</f>
        <v>0</v>
      </c>
      <c r="V421" s="205">
        <f>SUMIF('11'!$A$3:$A$500,'TOTAL FEED'!$J421,'11'!$P$3:$P$1000)</f>
        <v>0</v>
      </c>
      <c r="W421" s="205">
        <f>SUMIF('12'!$A$3:$A$500,'TOTAL FEED'!$J421,'12'!$P$3:$P$1000)</f>
        <v>0</v>
      </c>
      <c r="X421" s="205">
        <f>SUMIF('13'!$A$3:$A$500,'TOTAL FEED'!$J421,'13'!$P$3:$P$1000)</f>
        <v>0</v>
      </c>
      <c r="Y421" s="272">
        <f>SUMIF('14'!$A$3:$A$500,'TOTAL FEED'!$J421,'14'!$P$3:$P$1000)</f>
        <v>0</v>
      </c>
      <c r="Z421" s="205">
        <f>SUMIF('15'!$A$3:$A$500,'TOTAL FEED'!$J421,'15'!$P$3:$P$1000)</f>
        <v>0</v>
      </c>
      <c r="AA421" s="205">
        <f>SUMIF('16'!$A$3:$A$500,'TOTAL FEED'!$J421,'16'!$P$3:$P$1000)</f>
        <v>0</v>
      </c>
      <c r="AB421" s="205">
        <f>SUMIF('17'!$A$3:$A$500,'TOTAL FEED'!$J421,'17'!$P$3:$P$1000)</f>
        <v>0</v>
      </c>
      <c r="AC421" s="205">
        <f>SUMIF('18'!$A$3:$A$500,'TOTAL FEED'!$J421,'18'!$P$3:$P$1000)</f>
        <v>0</v>
      </c>
      <c r="AD421" s="205">
        <f>SUMIF('19'!$A$3:$A$500,'TOTAL FEED'!$J421,'19'!$P$3:$P$1000)</f>
        <v>0</v>
      </c>
      <c r="AE421" s="205">
        <f>SUMIF('20'!$A$3:$A$500,'TOTAL FEED'!$J421,'20'!$P$3:$P$1000)</f>
        <v>0</v>
      </c>
      <c r="AF421" s="205">
        <f>SUMIF('21'!$A$3:$A$500,'TOTAL FEED'!$J421,'21'!$P$3:$P$1000)</f>
        <v>0</v>
      </c>
      <c r="AG421" s="205">
        <f>SUMIF('22'!$A$3:$A$500,'TOTAL FEED'!$J421,'22'!$P$3:$P$1000)</f>
        <v>0</v>
      </c>
      <c r="AH421" s="205">
        <f>SUMIF('23'!$A$3:$A$500,'TOTAL FEED'!$J421,'23'!$P$3:$P$1000)</f>
        <v>0</v>
      </c>
      <c r="AI421" s="205">
        <f>SUMIF('24'!$A$3:$A$500,'TOTAL FEED'!$J421,'24'!$P$3:$P$1000)</f>
        <v>0</v>
      </c>
      <c r="AJ421" s="205">
        <f>SUMIF('25'!$A$3:$A$500,'TOTAL FEED'!$J421,'25'!$P$3:$P$1000)</f>
        <v>0</v>
      </c>
      <c r="AK421" s="205">
        <f>SUMIF('26'!$A$3:$A$500,'TOTAL FEED'!$J421,'26'!$P$3:$P$1000)</f>
        <v>0</v>
      </c>
      <c r="AL421" s="205">
        <f>SUMIF('27'!$A$3:$A$500,'TOTAL FEED'!$J421,'27'!$P$3:$P$1000)</f>
        <v>0</v>
      </c>
      <c r="AM421" s="205">
        <f>SUMIF('28'!$A$3:$A$500,'TOTAL FEED'!$J421,'28'!$P$3:$P$1000)</f>
        <v>0</v>
      </c>
      <c r="AN421" s="205">
        <f>SUMIF('29'!$A$3:$A$500,'TOTAL FEED'!$J421,'29'!$P$3:$P$1000)</f>
        <v>0</v>
      </c>
      <c r="AO421" s="205">
        <f>SUMIF('30'!$A$3:$A$500,'TOTAL FEED'!$J421,'30'!$P$3:$P$1000)</f>
        <v>0</v>
      </c>
      <c r="AP421" s="205">
        <f>SUMIF('31'!$A$3:$A$500,'TOTAL FEED'!$J421,'31'!$P$3:$P$1000)</f>
        <v>0</v>
      </c>
      <c r="AQ421" s="50">
        <f t="shared" si="113"/>
        <v>0</v>
      </c>
      <c r="AS421">
        <v>8</v>
      </c>
      <c r="AT421">
        <f>SUMIF('PHAN LOAI'!$Q$5:$Q$410,K421,'PHAN LOAI'!$D$5:$D$410)</f>
        <v>0</v>
      </c>
      <c r="AU421">
        <f>SUMIF('SAN LUONG'!$AL$4:$AL$311,K421,'SAN LUONG'!$AJ$4:$AJ$311)</f>
        <v>0</v>
      </c>
      <c r="AV421">
        <f t="shared" si="118"/>
        <v>0</v>
      </c>
      <c r="AW421">
        <f>IF(COUNTIF('PHAN LOAI'!C:C, E421) &gt; 0, 1, 0)</f>
        <v>0</v>
      </c>
      <c r="AX421">
        <f>IF(COUNTIF('SAN LUONG'!D:D, E421) &gt; 0, 1, 0)</f>
        <v>1</v>
      </c>
    </row>
    <row r="422" spans="2:50" ht="15.75" x14ac:dyDescent="0.25">
      <c r="B422" s="5"/>
      <c r="C422" s="33" t="s">
        <v>601</v>
      </c>
      <c r="D422" s="33" t="s">
        <v>601</v>
      </c>
      <c r="E422" s="73">
        <v>36730825</v>
      </c>
      <c r="F422" s="28">
        <v>3.5</v>
      </c>
      <c r="G422" s="30">
        <v>50</v>
      </c>
      <c r="H422" s="24" t="s">
        <v>219</v>
      </c>
      <c r="I422" s="9" t="s">
        <v>598</v>
      </c>
      <c r="J422" s="15" t="str">
        <f t="shared" si="119"/>
        <v>567SFS2550</v>
      </c>
      <c r="K422" s="15" t="str">
        <f t="shared" si="120"/>
        <v>567SFS2536730825</v>
      </c>
      <c r="L422" s="205">
        <f>SUMIF('1'!$A$3:$A$500,'TOTAL FEED'!$J422,'1'!$P$3:$P$1000)</f>
        <v>0</v>
      </c>
      <c r="M422" s="205">
        <f>SUMIF('2'!$A$3:$A$500,'TOTAL FEED'!$J422,'2'!$P$3:$P$1000)</f>
        <v>0</v>
      </c>
      <c r="N422" s="258">
        <f>SUMIF('3'!$A$3:$A$500,'TOTAL FEED'!$J422,'3'!$P$3:$P$1000)</f>
        <v>0</v>
      </c>
      <c r="O422" s="205">
        <f>SUMIF('4'!$A$3:$A$500,'TOTAL FEED'!$J422,'4'!$P$3:$P$1000)</f>
        <v>6050</v>
      </c>
      <c r="P422" s="205">
        <f>SUMIF('5'!$A$3:$A$500,'TOTAL FEED'!$J422,'5'!$P$3:$P$1000)</f>
        <v>0</v>
      </c>
      <c r="Q422" s="205">
        <f>SUMIF('6'!$A$3:$A$500,'TOTAL FEED'!$J422,'6'!$P$3:$P$1000)</f>
        <v>0</v>
      </c>
      <c r="R422" s="205">
        <f>SUMIF('7'!$A$3:$A$500,'TOTAL FEED'!$J422,'7'!$P$3:$P$1000)</f>
        <v>0</v>
      </c>
      <c r="S422" s="205">
        <f>SUMIF('8'!$A$3:$A$500,'TOTAL FEED'!$J422,'8'!$P$3:$P$1000)</f>
        <v>0</v>
      </c>
      <c r="T422" s="205">
        <f>SUMIF('9'!$A$3:$A$500,'TOTAL FEED'!$J422,'9'!$P$3:$P$1000)</f>
        <v>0</v>
      </c>
      <c r="U422" s="258">
        <f>SUMIF('10'!$A$3:$A$500,'TOTAL FEED'!$J422,'10'!$P$3:$P$1000)</f>
        <v>0</v>
      </c>
      <c r="V422" s="205">
        <f>SUMIF('11'!$A$3:$A$500,'TOTAL FEED'!$J422,'11'!$P$3:$P$1000)</f>
        <v>0</v>
      </c>
      <c r="W422" s="205">
        <f>SUMIF('12'!$A$3:$A$500,'TOTAL FEED'!$J422,'12'!$P$3:$P$1000)</f>
        <v>11300</v>
      </c>
      <c r="X422" s="205">
        <f>SUMIF('13'!$A$3:$A$500,'TOTAL FEED'!$J422,'13'!$P$3:$P$1000)</f>
        <v>0</v>
      </c>
      <c r="Y422" s="272">
        <f>SUMIF('14'!$A$3:$A$500,'TOTAL FEED'!$J422,'14'!$P$3:$P$1000)</f>
        <v>6900</v>
      </c>
      <c r="Z422" s="205">
        <f>SUMIF('15'!$A$3:$A$500,'TOTAL FEED'!$J422,'15'!$P$3:$P$1000)</f>
        <v>0</v>
      </c>
      <c r="AA422" s="205">
        <f>SUMIF('16'!$A$3:$A$500,'TOTAL FEED'!$J422,'16'!$P$3:$P$1000)</f>
        <v>0</v>
      </c>
      <c r="AB422" s="258">
        <f>SUMIF('17'!$A$3:$A$500,'TOTAL FEED'!$J422,'17'!$P$3:$P$1000)</f>
        <v>12300</v>
      </c>
      <c r="AC422" s="205">
        <f>SUMIF('18'!$A$3:$A$500,'TOTAL FEED'!$J422,'18'!$P$3:$P$1000)</f>
        <v>0</v>
      </c>
      <c r="AD422" s="205">
        <f>SUMIF('19'!$A$3:$A$500,'TOTAL FEED'!$J422,'19'!$P$3:$P$1000)</f>
        <v>0</v>
      </c>
      <c r="AE422" s="205">
        <f>SUMIF('20'!$A$3:$A$500,'TOTAL FEED'!$J422,'20'!$P$3:$P$1000)</f>
        <v>0</v>
      </c>
      <c r="AF422" s="205">
        <f>SUMIF('21'!$A$3:$A$500,'TOTAL FEED'!$J422,'21'!$P$3:$P$1000)</f>
        <v>0</v>
      </c>
      <c r="AG422" s="205">
        <f>SUMIF('22'!$A$3:$A$500,'TOTAL FEED'!$J422,'22'!$P$3:$P$1000)</f>
        <v>0</v>
      </c>
      <c r="AH422" s="205">
        <f>SUMIF('23'!$A$3:$A$500,'TOTAL FEED'!$J422,'23'!$P$3:$P$1000)</f>
        <v>0</v>
      </c>
      <c r="AI422" s="205">
        <f>SUMIF('24'!$A$3:$A$500,'TOTAL FEED'!$J422,'24'!$P$3:$P$1000)</f>
        <v>0</v>
      </c>
      <c r="AJ422" s="205">
        <f>SUMIF('25'!$A$3:$A$500,'TOTAL FEED'!$J422,'25'!$P$3:$P$1000)</f>
        <v>0</v>
      </c>
      <c r="AK422" s="205">
        <f>SUMIF('26'!$A$3:$A$500,'TOTAL FEED'!$J422,'26'!$P$3:$P$1000)</f>
        <v>0</v>
      </c>
      <c r="AL422" s="205">
        <f>SUMIF('27'!$A$3:$A$500,'TOTAL FEED'!$J422,'27'!$P$3:$P$1000)</f>
        <v>0</v>
      </c>
      <c r="AM422" s="205">
        <f>SUMIF('28'!$A$3:$A$500,'TOTAL FEED'!$J422,'28'!$P$3:$P$1000)</f>
        <v>0</v>
      </c>
      <c r="AN422" s="205">
        <f>SUMIF('29'!$A$3:$A$500,'TOTAL FEED'!$J422,'29'!$P$3:$P$1000)</f>
        <v>0</v>
      </c>
      <c r="AO422" s="205">
        <f>SUMIF('30'!$A$3:$A$500,'TOTAL FEED'!$J422,'30'!$P$3:$P$1000)</f>
        <v>0</v>
      </c>
      <c r="AP422" s="205">
        <f>SUMIF('31'!$A$3:$A$500,'TOTAL FEED'!$J422,'31'!$P$3:$P$1000)</f>
        <v>0</v>
      </c>
      <c r="AQ422" s="50">
        <f t="shared" si="113"/>
        <v>36550</v>
      </c>
      <c r="AR422">
        <v>1</v>
      </c>
      <c r="AS422">
        <v>8</v>
      </c>
      <c r="AT422">
        <f>SUMIF('PHAN LOAI'!$Q$5:$Q$410,K422,'PHAN LOAI'!$D$5:$D$410)</f>
        <v>36550</v>
      </c>
      <c r="AU422">
        <f>SUMIF('SAN LUONG'!$AL$4:$AL$311,K422,'SAN LUONG'!$AJ$4:$AJ$311)</f>
        <v>36550</v>
      </c>
      <c r="AV422">
        <f t="shared" si="118"/>
        <v>73100</v>
      </c>
      <c r="AW422">
        <f>IF(COUNTIF('PHAN LOAI'!C:C, E422) &gt; 0, 1, 0)</f>
        <v>1</v>
      </c>
      <c r="AX422">
        <f>IF(COUNTIF('SAN LUONG'!D:D, E422) &gt; 0, 1, 0)</f>
        <v>1</v>
      </c>
    </row>
    <row r="423" spans="2:50" ht="15.75" x14ac:dyDescent="0.25">
      <c r="B423" s="5"/>
      <c r="C423" s="33" t="s">
        <v>537</v>
      </c>
      <c r="D423" s="33" t="s">
        <v>537</v>
      </c>
      <c r="E423" s="73">
        <v>36730850</v>
      </c>
      <c r="F423" s="28">
        <v>3.5</v>
      </c>
      <c r="G423" s="30">
        <v>50</v>
      </c>
      <c r="H423" s="24" t="s">
        <v>219</v>
      </c>
      <c r="I423" s="9" t="s">
        <v>538</v>
      </c>
      <c r="J423" s="15" t="str">
        <f t="shared" si="119"/>
        <v>567SFS5050</v>
      </c>
      <c r="K423" s="15" t="str">
        <f t="shared" si="120"/>
        <v>567SFS5036730850</v>
      </c>
      <c r="L423" s="205">
        <f>SUMIF('1'!$A$3:$A$500,'TOTAL FEED'!$J423,'1'!$P$3:$P$1000)</f>
        <v>0</v>
      </c>
      <c r="M423" s="205">
        <f>SUMIF('2'!$A$3:$A$500,'TOTAL FEED'!$J423,'2'!$P$3:$P$1000)</f>
        <v>0</v>
      </c>
      <c r="N423" s="258">
        <f>SUMIF('3'!$A$3:$A$500,'TOTAL FEED'!$J423,'3'!$P$3:$P$1000)</f>
        <v>0</v>
      </c>
      <c r="O423" s="205">
        <f>SUMIF('4'!$A$3:$A$500,'TOTAL FEED'!$J423,'4'!$P$3:$P$1000)</f>
        <v>0</v>
      </c>
      <c r="P423" s="205">
        <f>SUMIF('5'!$A$3:$A$500,'TOTAL FEED'!$J423,'5'!$P$3:$P$1000)</f>
        <v>0</v>
      </c>
      <c r="Q423" s="205">
        <f>SUMIF('6'!$A$3:$A$500,'TOTAL FEED'!$J423,'6'!$P$3:$P$1000)</f>
        <v>0</v>
      </c>
      <c r="R423" s="205">
        <f>SUMIF('7'!$A$3:$A$500,'TOTAL FEED'!$J423,'7'!$P$3:$P$1000)</f>
        <v>0</v>
      </c>
      <c r="S423" s="205">
        <f>SUMIF('8'!$A$3:$A$500,'TOTAL FEED'!$J423,'8'!$P$3:$P$1000)</f>
        <v>0</v>
      </c>
      <c r="T423" s="205">
        <f>SUMIF('9'!$A$3:$A$500,'TOTAL FEED'!$J423,'9'!$P$3:$P$1000)</f>
        <v>0</v>
      </c>
      <c r="U423" s="205">
        <f>SUMIF('10'!$A$3:$A$500,'TOTAL FEED'!$J423,'10'!$P$3:$P$1000)</f>
        <v>0</v>
      </c>
      <c r="V423" s="205">
        <f>SUMIF('11'!$A$3:$A$500,'TOTAL FEED'!$J423,'11'!$P$3:$P$1000)</f>
        <v>0</v>
      </c>
      <c r="W423" s="205">
        <f>SUMIF('12'!$A$3:$A$500,'TOTAL FEED'!$J423,'12'!$P$3:$P$1000)</f>
        <v>0</v>
      </c>
      <c r="X423" s="205">
        <f>SUMIF('13'!$A$3:$A$500,'TOTAL FEED'!$J423,'13'!$P$3:$P$1000)</f>
        <v>0</v>
      </c>
      <c r="Y423" s="272">
        <f>SUMIF('14'!$A$3:$A$500,'TOTAL FEED'!$J423,'14'!$P$3:$P$1000)</f>
        <v>0</v>
      </c>
      <c r="Z423" s="205">
        <f>SUMIF('15'!$A$3:$A$500,'TOTAL FEED'!$J423,'15'!$P$3:$P$1000)</f>
        <v>0</v>
      </c>
      <c r="AA423" s="205">
        <f>SUMIF('16'!$A$3:$A$500,'TOTAL FEED'!$J423,'16'!$P$3:$P$1000)</f>
        <v>0</v>
      </c>
      <c r="AB423" s="205">
        <f>SUMIF('17'!$A$3:$A$500,'TOTAL FEED'!$J423,'17'!$P$3:$P$1000)</f>
        <v>0</v>
      </c>
      <c r="AC423" s="205">
        <f>SUMIF('18'!$A$3:$A$500,'TOTAL FEED'!$J423,'18'!$P$3:$P$1000)</f>
        <v>0</v>
      </c>
      <c r="AD423" s="205">
        <f>SUMIF('19'!$A$3:$A$500,'TOTAL FEED'!$J423,'19'!$P$3:$P$1000)</f>
        <v>0</v>
      </c>
      <c r="AE423" s="205">
        <f>SUMIF('20'!$A$3:$A$500,'TOTAL FEED'!$J423,'20'!$P$3:$P$1000)</f>
        <v>0</v>
      </c>
      <c r="AF423" s="205">
        <f>SUMIF('21'!$A$3:$A$500,'TOTAL FEED'!$J423,'21'!$P$3:$P$1000)</f>
        <v>0</v>
      </c>
      <c r="AG423" s="205">
        <f>SUMIF('22'!$A$3:$A$500,'TOTAL FEED'!$J423,'22'!$P$3:$P$1000)</f>
        <v>0</v>
      </c>
      <c r="AH423" s="205">
        <f>SUMIF('23'!$A$3:$A$500,'TOTAL FEED'!$J423,'23'!$P$3:$P$1000)</f>
        <v>0</v>
      </c>
      <c r="AI423" s="205">
        <f>SUMIF('24'!$A$3:$A$500,'TOTAL FEED'!$J423,'24'!$P$3:$P$1000)</f>
        <v>0</v>
      </c>
      <c r="AJ423" s="205">
        <f>SUMIF('25'!$A$3:$A$500,'TOTAL FEED'!$J423,'25'!$P$3:$P$1000)</f>
        <v>0</v>
      </c>
      <c r="AK423" s="205">
        <f>SUMIF('26'!$A$3:$A$500,'TOTAL FEED'!$J423,'26'!$P$3:$P$1000)</f>
        <v>0</v>
      </c>
      <c r="AL423" s="205">
        <f>SUMIF('27'!$A$3:$A$500,'TOTAL FEED'!$J423,'27'!$P$3:$P$1000)</f>
        <v>0</v>
      </c>
      <c r="AM423" s="205">
        <f>SUMIF('28'!$A$3:$A$500,'TOTAL FEED'!$J423,'28'!$P$3:$P$1000)</f>
        <v>0</v>
      </c>
      <c r="AN423" s="205">
        <f>SUMIF('29'!$A$3:$A$500,'TOTAL FEED'!$J423,'29'!$P$3:$P$1000)</f>
        <v>0</v>
      </c>
      <c r="AO423" s="205">
        <f>SUMIF('30'!$A$3:$A$500,'TOTAL FEED'!$J423,'30'!$P$3:$P$1000)</f>
        <v>0</v>
      </c>
      <c r="AP423" s="205">
        <f>SUMIF('31'!$A$3:$A$500,'TOTAL FEED'!$J423,'31'!$P$3:$P$1000)</f>
        <v>0</v>
      </c>
      <c r="AQ423" s="50">
        <f t="shared" si="113"/>
        <v>0</v>
      </c>
      <c r="AS423">
        <v>8</v>
      </c>
      <c r="AT423">
        <f>SUMIF('PHAN LOAI'!$Q$5:$Q$410,K423,'PHAN LOAI'!$D$5:$D$410)</f>
        <v>0</v>
      </c>
      <c r="AU423">
        <f>SUMIF('SAN LUONG'!$AL$4:$AL$311,K423,'SAN LUONG'!$AJ$4:$AJ$311)</f>
        <v>0</v>
      </c>
      <c r="AV423">
        <f t="shared" si="118"/>
        <v>0</v>
      </c>
      <c r="AW423">
        <f>IF(COUNTIF('PHAN LOAI'!C:C, E423) &gt; 0, 1, 0)</f>
        <v>1</v>
      </c>
      <c r="AX423">
        <f>IF(COUNTIF('SAN LUONG'!D:D, E423) &gt; 0, 1, 0)</f>
        <v>0</v>
      </c>
    </row>
    <row r="424" spans="2:50" ht="15.75" x14ac:dyDescent="0.25">
      <c r="B424" s="5"/>
      <c r="C424" s="33" t="s">
        <v>539</v>
      </c>
      <c r="D424" s="33" t="s">
        <v>539</v>
      </c>
      <c r="E424" s="73">
        <v>36730872</v>
      </c>
      <c r="F424" s="28">
        <v>3.5</v>
      </c>
      <c r="G424" s="30">
        <v>50</v>
      </c>
      <c r="H424" s="24" t="s">
        <v>219</v>
      </c>
      <c r="I424" s="9" t="s">
        <v>528</v>
      </c>
      <c r="J424" s="15" t="str">
        <f t="shared" si="119"/>
        <v>567SFS7250</v>
      </c>
      <c r="K424" s="15" t="str">
        <f t="shared" si="120"/>
        <v>567SFS7236730872</v>
      </c>
      <c r="L424" s="205">
        <f>SUMIF('1'!$A$3:$A$500,'TOTAL FEED'!$J424,'1'!$P$3:$P$1000)</f>
        <v>0</v>
      </c>
      <c r="M424" s="205">
        <f>SUMIF('2'!$A$3:$A$500,'TOTAL FEED'!$J424,'2'!$P$3:$P$1000)</f>
        <v>0</v>
      </c>
      <c r="N424" s="258">
        <f>SUMIF('3'!$A$3:$A$500,'TOTAL FEED'!$J424,'3'!$P$3:$P$1000)</f>
        <v>0</v>
      </c>
      <c r="O424" s="205">
        <f>SUMIF('4'!$A$3:$A$500,'TOTAL FEED'!$J424,'4'!$P$3:$P$1000)</f>
        <v>0</v>
      </c>
      <c r="P424" s="205">
        <f>SUMIF('5'!$A$3:$A$500,'TOTAL FEED'!$J424,'5'!$P$3:$P$1000)</f>
        <v>0</v>
      </c>
      <c r="Q424" s="205">
        <f>SUMIF('6'!$A$3:$A$500,'TOTAL FEED'!$J424,'6'!$P$3:$P$1000)</f>
        <v>0</v>
      </c>
      <c r="R424" s="205">
        <f>SUMIF('7'!$A$3:$A$500,'TOTAL FEED'!$J424,'7'!$P$3:$P$1000)</f>
        <v>0</v>
      </c>
      <c r="S424" s="205">
        <f>SUMIF('8'!$A$3:$A$500,'TOTAL FEED'!$J424,'8'!$P$3:$P$1000)</f>
        <v>0</v>
      </c>
      <c r="T424" s="205">
        <f>SUMIF('9'!$A$3:$A$500,'TOTAL FEED'!$J424,'9'!$P$3:$P$1000)</f>
        <v>0</v>
      </c>
      <c r="U424" s="205">
        <f>SUMIF('10'!$A$3:$A$500,'TOTAL FEED'!$J424,'10'!$P$3:$P$1000)</f>
        <v>0</v>
      </c>
      <c r="V424" s="205">
        <f>SUMIF('11'!$A$3:$A$500,'TOTAL FEED'!$J424,'11'!$P$3:$P$1000)</f>
        <v>0</v>
      </c>
      <c r="W424" s="205">
        <f>SUMIF('12'!$A$3:$A$500,'TOTAL FEED'!$J424,'12'!$P$3:$P$1000)</f>
        <v>0</v>
      </c>
      <c r="X424" s="205">
        <f>SUMIF('13'!$A$3:$A$500,'TOTAL FEED'!$J424,'13'!$P$3:$P$1000)</f>
        <v>0</v>
      </c>
      <c r="Y424" s="272">
        <f>SUMIF('14'!$A$3:$A$500,'TOTAL FEED'!$J424,'14'!$P$3:$P$1000)</f>
        <v>0</v>
      </c>
      <c r="Z424" s="205">
        <f>SUMIF('15'!$A$3:$A$500,'TOTAL FEED'!$J424,'15'!$P$3:$P$1000)</f>
        <v>0</v>
      </c>
      <c r="AA424" s="205">
        <f>SUMIF('16'!$A$3:$A$500,'TOTAL FEED'!$J424,'16'!$P$3:$P$1000)</f>
        <v>0</v>
      </c>
      <c r="AB424" s="205">
        <f>SUMIF('17'!$A$3:$A$500,'TOTAL FEED'!$J424,'17'!$P$3:$P$1000)</f>
        <v>0</v>
      </c>
      <c r="AC424" s="205">
        <f>SUMIF('18'!$A$3:$A$500,'TOTAL FEED'!$J424,'18'!$P$3:$P$1000)</f>
        <v>0</v>
      </c>
      <c r="AD424" s="205">
        <f>SUMIF('19'!$A$3:$A$500,'TOTAL FEED'!$J424,'19'!$P$3:$P$1000)</f>
        <v>0</v>
      </c>
      <c r="AE424" s="205">
        <f>SUMIF('20'!$A$3:$A$500,'TOTAL FEED'!$J424,'20'!$P$3:$P$1000)</f>
        <v>0</v>
      </c>
      <c r="AF424" s="205">
        <f>SUMIF('21'!$A$3:$A$500,'TOTAL FEED'!$J424,'21'!$P$3:$P$1000)</f>
        <v>0</v>
      </c>
      <c r="AG424" s="205">
        <f>SUMIF('22'!$A$3:$A$500,'TOTAL FEED'!$J424,'22'!$P$3:$P$1000)</f>
        <v>0</v>
      </c>
      <c r="AH424" s="205">
        <f>SUMIF('23'!$A$3:$A$500,'TOTAL FEED'!$J424,'23'!$P$3:$P$1000)</f>
        <v>0</v>
      </c>
      <c r="AI424" s="205">
        <f>SUMIF('24'!$A$3:$A$500,'TOTAL FEED'!$J424,'24'!$P$3:$P$1000)</f>
        <v>0</v>
      </c>
      <c r="AJ424" s="205">
        <f>SUMIF('25'!$A$3:$A$500,'TOTAL FEED'!$J424,'25'!$P$3:$P$1000)</f>
        <v>0</v>
      </c>
      <c r="AK424" s="205">
        <f>SUMIF('26'!$A$3:$A$500,'TOTAL FEED'!$J424,'26'!$P$3:$P$1000)</f>
        <v>0</v>
      </c>
      <c r="AL424" s="205">
        <f>SUMIF('27'!$A$3:$A$500,'TOTAL FEED'!$J424,'27'!$P$3:$P$1000)</f>
        <v>0</v>
      </c>
      <c r="AM424" s="205">
        <f>SUMIF('28'!$A$3:$A$500,'TOTAL FEED'!$J424,'28'!$P$3:$P$1000)</f>
        <v>0</v>
      </c>
      <c r="AN424" s="205">
        <f>SUMIF('29'!$A$3:$A$500,'TOTAL FEED'!$J424,'29'!$P$3:$P$1000)</f>
        <v>0</v>
      </c>
      <c r="AO424" s="205">
        <f>SUMIF('30'!$A$3:$A$500,'TOTAL FEED'!$J424,'30'!$P$3:$P$1000)</f>
        <v>0</v>
      </c>
      <c r="AP424" s="205">
        <f>SUMIF('31'!$A$3:$A$500,'TOTAL FEED'!$J424,'31'!$P$3:$P$1000)</f>
        <v>0</v>
      </c>
      <c r="AQ424" s="50">
        <f t="shared" si="113"/>
        <v>0</v>
      </c>
      <c r="AS424">
        <v>8</v>
      </c>
      <c r="AT424">
        <f>SUMIF('PHAN LOAI'!$Q$5:$Q$410,K424,'PHAN LOAI'!$D$5:$D$410)</f>
        <v>0</v>
      </c>
      <c r="AU424">
        <f>SUMIF('SAN LUONG'!$AL$4:$AL$311,K424,'SAN LUONG'!$AJ$4:$AJ$311)</f>
        <v>0</v>
      </c>
      <c r="AV424">
        <f t="shared" si="118"/>
        <v>0</v>
      </c>
      <c r="AW424">
        <f>IF(COUNTIF('PHAN LOAI'!C:C, E424) &gt; 0, 1, 0)</f>
        <v>1</v>
      </c>
      <c r="AX424">
        <f>IF(COUNTIF('SAN LUONG'!D:D, E424) &gt; 0, 1, 0)</f>
        <v>1</v>
      </c>
    </row>
    <row r="425" spans="2:50" ht="15.75" x14ac:dyDescent="0.25">
      <c r="B425" s="5"/>
      <c r="C425" s="203" t="s">
        <v>540</v>
      </c>
      <c r="D425" s="203" t="s">
        <v>540</v>
      </c>
      <c r="E425" s="73">
        <v>36730890</v>
      </c>
      <c r="F425" s="28">
        <v>3.5</v>
      </c>
      <c r="G425" s="30">
        <v>50</v>
      </c>
      <c r="H425" s="24" t="s">
        <v>219</v>
      </c>
      <c r="I425" s="9" t="s">
        <v>302</v>
      </c>
      <c r="J425" s="15" t="str">
        <f t="shared" si="119"/>
        <v>567SFS9050</v>
      </c>
      <c r="K425" s="15" t="str">
        <f t="shared" si="120"/>
        <v>567SFS9036730890</v>
      </c>
      <c r="L425" s="205">
        <f>SUMIF('1'!$A$3:$A$500,'TOTAL FEED'!$J425,'1'!$P$3:$P$1000)</f>
        <v>0</v>
      </c>
      <c r="M425" s="205">
        <f>SUMIF('2'!$A$3:$A$500,'TOTAL FEED'!$J425,'2'!$P$3:$P$1000)</f>
        <v>0</v>
      </c>
      <c r="N425" s="258">
        <f>SUMIF('3'!$A$3:$A$500,'TOTAL FEED'!$J425,'3'!$P$3:$P$1000)</f>
        <v>0</v>
      </c>
      <c r="O425" s="205">
        <f>SUMIF('4'!$A$3:$A$500,'TOTAL FEED'!$J425,'4'!$P$3:$P$1000)</f>
        <v>0</v>
      </c>
      <c r="P425" s="205">
        <f>SUMIF('5'!$A$3:$A$500,'TOTAL FEED'!$J425,'5'!$P$3:$P$1000)</f>
        <v>0</v>
      </c>
      <c r="Q425" s="205">
        <f>SUMIF('6'!$A$3:$A$500,'TOTAL FEED'!$J425,'6'!$P$3:$P$1000)</f>
        <v>0</v>
      </c>
      <c r="R425" s="205">
        <f>SUMIF('7'!$A$3:$A$500,'TOTAL FEED'!$J425,'7'!$P$3:$P$1000)</f>
        <v>0</v>
      </c>
      <c r="S425" s="205">
        <f>SUMIF('8'!$A$3:$A$500,'TOTAL FEED'!$J425,'8'!$P$3:$P$1000)</f>
        <v>0</v>
      </c>
      <c r="T425" s="205">
        <f>SUMIF('9'!$A$3:$A$500,'TOTAL FEED'!$J425,'9'!$P$3:$P$1000)</f>
        <v>0</v>
      </c>
      <c r="U425" s="205">
        <f>SUMIF('10'!$A$3:$A$500,'TOTAL FEED'!$J425,'10'!$P$3:$P$1000)</f>
        <v>0</v>
      </c>
      <c r="V425" s="205">
        <f>SUMIF('11'!$A$3:$A$500,'TOTAL FEED'!$J425,'11'!$P$3:$P$1000)</f>
        <v>0</v>
      </c>
      <c r="W425" s="205">
        <f>SUMIF('12'!$A$3:$A$500,'TOTAL FEED'!$J425,'12'!$P$3:$P$1000)</f>
        <v>0</v>
      </c>
      <c r="X425" s="205">
        <f>SUMIF('13'!$A$3:$A$500,'TOTAL FEED'!$J425,'13'!$P$3:$P$1000)</f>
        <v>0</v>
      </c>
      <c r="Y425" s="272">
        <f>SUMIF('14'!$A$3:$A$500,'TOTAL FEED'!$J425,'14'!$P$3:$P$1000)</f>
        <v>0</v>
      </c>
      <c r="Z425" s="205">
        <f>SUMIF('15'!$A$3:$A$500,'TOTAL FEED'!$J425,'15'!$P$3:$P$1000)</f>
        <v>0</v>
      </c>
      <c r="AA425" s="205">
        <f>SUMIF('16'!$A$3:$A$500,'TOTAL FEED'!$J425,'16'!$P$3:$P$1000)</f>
        <v>0</v>
      </c>
      <c r="AB425" s="205">
        <f>SUMIF('17'!$A$3:$A$500,'TOTAL FEED'!$J425,'17'!$P$3:$P$1000)</f>
        <v>0</v>
      </c>
      <c r="AC425" s="205">
        <f>SUMIF('18'!$A$3:$A$500,'TOTAL FEED'!$J425,'18'!$P$3:$P$1000)</f>
        <v>0</v>
      </c>
      <c r="AD425" s="205">
        <f>SUMIF('19'!$A$3:$A$500,'TOTAL FEED'!$J425,'19'!$P$3:$P$1000)</f>
        <v>0</v>
      </c>
      <c r="AE425" s="205">
        <f>SUMIF('20'!$A$3:$A$500,'TOTAL FEED'!$J425,'20'!$P$3:$P$1000)</f>
        <v>0</v>
      </c>
      <c r="AF425" s="205">
        <f>SUMIF('21'!$A$3:$A$500,'TOTAL FEED'!$J425,'21'!$P$3:$P$1000)</f>
        <v>0</v>
      </c>
      <c r="AG425" s="205">
        <f>SUMIF('22'!$A$3:$A$500,'TOTAL FEED'!$J425,'22'!$P$3:$P$1000)</f>
        <v>0</v>
      </c>
      <c r="AH425" s="205">
        <f>SUMIF('23'!$A$3:$A$500,'TOTAL FEED'!$J425,'23'!$P$3:$P$1000)</f>
        <v>0</v>
      </c>
      <c r="AI425" s="205">
        <f>SUMIF('24'!$A$3:$A$500,'TOTAL FEED'!$J425,'24'!$P$3:$P$1000)</f>
        <v>0</v>
      </c>
      <c r="AJ425" s="205">
        <f>SUMIF('25'!$A$3:$A$500,'TOTAL FEED'!$J425,'25'!$P$3:$P$1000)</f>
        <v>0</v>
      </c>
      <c r="AK425" s="205">
        <f>SUMIF('26'!$A$3:$A$500,'TOTAL FEED'!$J425,'26'!$P$3:$P$1000)</f>
        <v>0</v>
      </c>
      <c r="AL425" s="205">
        <f>SUMIF('27'!$A$3:$A$500,'TOTAL FEED'!$J425,'27'!$P$3:$P$1000)</f>
        <v>0</v>
      </c>
      <c r="AM425" s="205">
        <f>SUMIF('28'!$A$3:$A$500,'TOTAL FEED'!$J425,'28'!$P$3:$P$1000)</f>
        <v>0</v>
      </c>
      <c r="AN425" s="205">
        <f>SUMIF('29'!$A$3:$A$500,'TOTAL FEED'!$J425,'29'!$P$3:$P$1000)</f>
        <v>0</v>
      </c>
      <c r="AO425" s="205">
        <f>SUMIF('30'!$A$3:$A$500,'TOTAL FEED'!$J425,'30'!$P$3:$P$1000)</f>
        <v>0</v>
      </c>
      <c r="AP425" s="205">
        <f>SUMIF('31'!$A$3:$A$500,'TOTAL FEED'!$J425,'31'!$P$3:$P$1000)</f>
        <v>0</v>
      </c>
      <c r="AQ425" s="50">
        <f t="shared" si="113"/>
        <v>0</v>
      </c>
      <c r="AS425">
        <v>8</v>
      </c>
      <c r="AT425">
        <f>SUMIF('PHAN LOAI'!$Q$5:$Q$410,K425,'PHAN LOAI'!$D$5:$D$410)</f>
        <v>0</v>
      </c>
      <c r="AU425">
        <f>SUMIF('SAN LUONG'!$AL$4:$AL$311,K425,'SAN LUONG'!$AJ$4:$AJ$311)</f>
        <v>0</v>
      </c>
      <c r="AV425">
        <f t="shared" si="118"/>
        <v>0</v>
      </c>
      <c r="AW425">
        <f>IF(COUNTIF('PHAN LOAI'!C:C, E425) &gt; 0, 1, 0)</f>
        <v>1</v>
      </c>
      <c r="AX425">
        <f>IF(COUNTIF('SAN LUONG'!D:D, E425) &gt; 0, 1, 0)</f>
        <v>1</v>
      </c>
    </row>
    <row r="426" spans="2:50" ht="15.75" x14ac:dyDescent="0.25">
      <c r="B426" s="5"/>
      <c r="C426" s="72" t="s">
        <v>541</v>
      </c>
      <c r="D426" s="72" t="s">
        <v>541</v>
      </c>
      <c r="E426" s="73">
        <v>20150831</v>
      </c>
      <c r="F426" s="28">
        <v>2.5</v>
      </c>
      <c r="G426" s="30">
        <v>50</v>
      </c>
      <c r="H426" s="24" t="s">
        <v>117</v>
      </c>
      <c r="I426" s="9" t="s">
        <v>364</v>
      </c>
      <c r="J426" s="15" t="str">
        <f t="shared" si="119"/>
        <v>548FP3150</v>
      </c>
      <c r="K426" s="15" t="str">
        <f t="shared" si="120"/>
        <v>548FP3120150831</v>
      </c>
      <c r="L426" s="205">
        <f>SUMIF('1'!$A$3:$A$500,'TOTAL FEED'!$J426,'1'!$P$3:$P$1000)</f>
        <v>0</v>
      </c>
      <c r="M426" s="205">
        <f>SUMIF('2'!$A$3:$A$500,'TOTAL FEED'!$J426,'2'!$P$3:$P$1000)</f>
        <v>0</v>
      </c>
      <c r="N426" s="258">
        <f>SUMIF('3'!$A$3:$A$500,'TOTAL FEED'!$J426,'3'!$P$3:$P$1000)</f>
        <v>0</v>
      </c>
      <c r="O426" s="205">
        <f>SUMIF('4'!$A$3:$A$500,'TOTAL FEED'!$J426,'4'!$P$3:$P$1000)</f>
        <v>0</v>
      </c>
      <c r="P426" s="205">
        <f>SUMIF('5'!$A$3:$A$500,'TOTAL FEED'!$J426,'5'!$P$3:$P$1000)</f>
        <v>0</v>
      </c>
      <c r="Q426" s="205">
        <f>SUMIF('6'!$A$3:$A$500,'TOTAL FEED'!$J426,'6'!$P$3:$P$1000)</f>
        <v>0</v>
      </c>
      <c r="R426" s="205">
        <f>SUMIF('7'!$A$3:$A$500,'TOTAL FEED'!$J426,'7'!$P$3:$P$1000)</f>
        <v>0</v>
      </c>
      <c r="S426" s="205">
        <f>SUMIF('8'!$A$3:$A$500,'TOTAL FEED'!$J426,'8'!$P$3:$P$1000)</f>
        <v>0</v>
      </c>
      <c r="T426" s="205">
        <f>SUMIF('9'!$A$3:$A$500,'TOTAL FEED'!$J426,'9'!$P$3:$P$1000)</f>
        <v>0</v>
      </c>
      <c r="U426" s="205">
        <f>SUMIF('10'!$A$3:$A$500,'TOTAL FEED'!$J426,'10'!$P$3:$P$1000)</f>
        <v>0</v>
      </c>
      <c r="V426" s="205">
        <f>SUMIF('11'!$A$3:$A$500,'TOTAL FEED'!$J426,'11'!$P$3:$P$1000)</f>
        <v>0</v>
      </c>
      <c r="W426" s="205">
        <f>SUMIF('12'!$A$3:$A$500,'TOTAL FEED'!$J426,'12'!$P$3:$P$1000)</f>
        <v>0</v>
      </c>
      <c r="X426" s="205">
        <f>SUMIF('13'!$A$3:$A$500,'TOTAL FEED'!$J426,'13'!$P$3:$P$1000)</f>
        <v>0</v>
      </c>
      <c r="Y426" s="272">
        <f>SUMIF('14'!$A$3:$A$500,'TOTAL FEED'!$J426,'14'!$P$3:$P$1000)</f>
        <v>0</v>
      </c>
      <c r="Z426" s="205">
        <f>SUMIF('15'!$A$3:$A$500,'TOTAL FEED'!$J426,'15'!$P$3:$P$1000)</f>
        <v>0</v>
      </c>
      <c r="AA426" s="205">
        <f>SUMIF('16'!$A$3:$A$500,'TOTAL FEED'!$J426,'16'!$P$3:$P$1000)</f>
        <v>0</v>
      </c>
      <c r="AB426" s="205">
        <f>SUMIF('17'!$A$3:$A$500,'TOTAL FEED'!$J426,'17'!$P$3:$P$1000)</f>
        <v>0</v>
      </c>
      <c r="AC426" s="205">
        <f>SUMIF('18'!$A$3:$A$500,'TOTAL FEED'!$J426,'18'!$P$3:$P$1000)</f>
        <v>0</v>
      </c>
      <c r="AD426" s="205">
        <f>SUMIF('19'!$A$3:$A$500,'TOTAL FEED'!$J426,'19'!$P$3:$P$1000)</f>
        <v>0</v>
      </c>
      <c r="AE426" s="205">
        <f>SUMIF('20'!$A$3:$A$500,'TOTAL FEED'!$J426,'20'!$P$3:$P$1000)</f>
        <v>0</v>
      </c>
      <c r="AF426" s="205">
        <f>SUMIF('21'!$A$3:$A$500,'TOTAL FEED'!$J426,'21'!$P$3:$P$1000)</f>
        <v>0</v>
      </c>
      <c r="AG426" s="205">
        <f>SUMIF('22'!$A$3:$A$500,'TOTAL FEED'!$J426,'22'!$P$3:$P$1000)</f>
        <v>0</v>
      </c>
      <c r="AH426" s="205">
        <f>SUMIF('23'!$A$3:$A$500,'TOTAL FEED'!$J426,'23'!$P$3:$P$1000)</f>
        <v>0</v>
      </c>
      <c r="AI426" s="205">
        <f>SUMIF('24'!$A$3:$A$500,'TOTAL FEED'!$J426,'24'!$P$3:$P$1000)</f>
        <v>0</v>
      </c>
      <c r="AJ426" s="205">
        <f>SUMIF('25'!$A$3:$A$500,'TOTAL FEED'!$J426,'25'!$P$3:$P$1000)</f>
        <v>0</v>
      </c>
      <c r="AK426" s="205">
        <f>SUMIF('26'!$A$3:$A$500,'TOTAL FEED'!$J426,'26'!$P$3:$P$1000)</f>
        <v>0</v>
      </c>
      <c r="AL426" s="205">
        <f>SUMIF('27'!$A$3:$A$500,'TOTAL FEED'!$J426,'27'!$P$3:$P$1000)</f>
        <v>0</v>
      </c>
      <c r="AM426" s="205">
        <f>SUMIF('28'!$A$3:$A$500,'TOTAL FEED'!$J426,'28'!$P$3:$P$1000)</f>
        <v>0</v>
      </c>
      <c r="AN426" s="205">
        <f>SUMIF('29'!$A$3:$A$500,'TOTAL FEED'!$J426,'29'!$P$3:$P$1000)</f>
        <v>0</v>
      </c>
      <c r="AO426" s="205">
        <f>SUMIF('30'!$A$3:$A$500,'TOTAL FEED'!$J426,'30'!$P$3:$P$1000)</f>
        <v>0</v>
      </c>
      <c r="AP426" s="205">
        <f>SUMIF('31'!$A$3:$A$500,'TOTAL FEED'!$J426,'31'!$P$3:$P$1000)</f>
        <v>0</v>
      </c>
      <c r="AQ426" s="50">
        <f t="shared" ref="AQ426" si="121">SUM(L426:AP426)</f>
        <v>0</v>
      </c>
      <c r="AS426">
        <v>8</v>
      </c>
      <c r="AT426">
        <f>SUMIF('PHAN LOAI'!$Q$5:$Q$410,K426,'PHAN LOAI'!$D$5:$D$410)</f>
        <v>0</v>
      </c>
      <c r="AU426">
        <f>SUMIF('SAN LUONG'!$AL$4:$AL$311,K426,'SAN LUONG'!$AJ$4:$AJ$311)</f>
        <v>0</v>
      </c>
      <c r="AV426">
        <f t="shared" si="118"/>
        <v>0</v>
      </c>
      <c r="AW426">
        <f>IF(COUNTIF('PHAN LOAI'!C:C, E426) &gt; 0, 1, 0)</f>
        <v>1</v>
      </c>
      <c r="AX426">
        <f>IF(COUNTIF('SAN LUONG'!D:D, E426) &gt; 0, 1, 0)</f>
        <v>1</v>
      </c>
    </row>
    <row r="427" spans="2:50" ht="15.75" x14ac:dyDescent="0.25">
      <c r="B427" s="5">
        <v>48</v>
      </c>
      <c r="C427" s="33" t="s">
        <v>258</v>
      </c>
      <c r="D427" s="33" t="s">
        <v>258</v>
      </c>
      <c r="E427" s="73">
        <v>513001</v>
      </c>
      <c r="F427" s="28">
        <v>3.5</v>
      </c>
      <c r="G427" s="30">
        <v>25</v>
      </c>
      <c r="H427" s="24" t="s">
        <v>258</v>
      </c>
      <c r="I427" s="9"/>
      <c r="J427" s="15" t="str">
        <f t="shared" si="119"/>
        <v>991-1425</v>
      </c>
      <c r="K427" s="15" t="str">
        <f t="shared" si="120"/>
        <v>991-14513001</v>
      </c>
      <c r="L427" s="205">
        <f>SUMIF('1'!$A$3:$A$500,'TOTAL FEED'!$J427,'1'!$P$3:$P$1000)</f>
        <v>0</v>
      </c>
      <c r="M427" s="205">
        <f>SUMIF('2'!$A$3:$A$500,'TOTAL FEED'!$J427,'2'!$P$3:$P$1000)</f>
        <v>0</v>
      </c>
      <c r="N427" s="258">
        <f>SUMIF('3'!$A$3:$A$500,'TOTAL FEED'!$J427,'3'!$P$3:$P$1000)</f>
        <v>0</v>
      </c>
      <c r="O427" s="205">
        <f>SUMIF('4'!$A$3:$A$500,'TOTAL FEED'!$J427,'4'!$P$3:$P$1000)</f>
        <v>0</v>
      </c>
      <c r="P427" s="205">
        <f>SUMIF('5'!$A$3:$A$500,'TOTAL FEED'!$J427,'5'!$P$3:$P$1000)</f>
        <v>0</v>
      </c>
      <c r="Q427" s="205">
        <f>SUMIF('6'!$A$3:$A$500,'TOTAL FEED'!$J427,'6'!$P$3:$P$1000)</f>
        <v>0</v>
      </c>
      <c r="R427" s="205">
        <f>SUMIF('7'!$A$3:$A$500,'TOTAL FEED'!$J427,'7'!$P$3:$P$1000)</f>
        <v>0</v>
      </c>
      <c r="S427" s="205">
        <f>SUMIF('8'!$A$3:$A$500,'TOTAL FEED'!$J427,'8'!$P$3:$P$1000)</f>
        <v>0</v>
      </c>
      <c r="T427" s="205">
        <f>SUMIF('9'!$A$3:$A$500,'TOTAL FEED'!$J427,'9'!$P$3:$P$1000)</f>
        <v>0</v>
      </c>
      <c r="U427" s="205">
        <f>SUMIF('10'!$A$3:$A$500,'TOTAL FEED'!$J427,'10'!$P$3:$P$1000)</f>
        <v>0</v>
      </c>
      <c r="V427" s="205">
        <f>SUMIF('11'!$A$3:$A$500,'TOTAL FEED'!$J427,'11'!$P$3:$P$1000)</f>
        <v>0</v>
      </c>
      <c r="W427" s="205">
        <f>SUMIF('12'!$A$3:$A$500,'TOTAL FEED'!$J427,'12'!$P$3:$P$1000)</f>
        <v>0</v>
      </c>
      <c r="X427" s="205">
        <f>SUMIF('13'!$A$3:$A$500,'TOTAL FEED'!$J427,'13'!$P$3:$P$1000)</f>
        <v>0</v>
      </c>
      <c r="Y427" s="272">
        <f>SUMIF('14'!$A$3:$A$500,'TOTAL FEED'!$J427,'14'!$P$3:$P$1000)</f>
        <v>0</v>
      </c>
      <c r="Z427" s="205">
        <f>SUMIF('15'!$A$3:$A$500,'TOTAL FEED'!$J427,'15'!$P$3:$P$1000)</f>
        <v>0</v>
      </c>
      <c r="AA427" s="205">
        <f>SUMIF('16'!$A$3:$A$500,'TOTAL FEED'!$J427,'16'!$P$3:$P$1000)</f>
        <v>0</v>
      </c>
      <c r="AB427" s="205">
        <f>SUMIF('17'!$A$3:$A$500,'TOTAL FEED'!$J427,'17'!$P$3:$P$1000)</f>
        <v>0</v>
      </c>
      <c r="AC427" s="205">
        <f>SUMIF('18'!$A$3:$A$500,'TOTAL FEED'!$J427,'18'!$P$3:$P$1000)</f>
        <v>0</v>
      </c>
      <c r="AD427" s="205">
        <f>SUMIF('19'!$A$3:$A$500,'TOTAL FEED'!$J427,'19'!$P$3:$P$1000)</f>
        <v>0</v>
      </c>
      <c r="AE427" s="205">
        <f>SUMIF('20'!$A$3:$A$500,'TOTAL FEED'!$J427,'20'!$P$3:$P$1000)</f>
        <v>0</v>
      </c>
      <c r="AF427" s="205">
        <f>SUMIF('21'!$A$3:$A$500,'TOTAL FEED'!$J427,'21'!$P$3:$P$1000)</f>
        <v>0</v>
      </c>
      <c r="AG427" s="205">
        <f>SUMIF('22'!$A$3:$A$500,'TOTAL FEED'!$J427,'22'!$P$3:$P$1000)</f>
        <v>0</v>
      </c>
      <c r="AH427" s="205">
        <f>SUMIF('23'!$A$3:$A$500,'TOTAL FEED'!$J427,'23'!$P$3:$P$1000)</f>
        <v>0</v>
      </c>
      <c r="AI427" s="205">
        <f>SUMIF('24'!$A$3:$A$500,'TOTAL FEED'!$J427,'24'!$P$3:$P$1000)</f>
        <v>0</v>
      </c>
      <c r="AJ427" s="205">
        <f>SUMIF('25'!$A$3:$A$500,'TOTAL FEED'!$J427,'25'!$P$3:$P$1000)</f>
        <v>0</v>
      </c>
      <c r="AK427" s="205">
        <f>SUMIF('26'!$A$3:$A$500,'TOTAL FEED'!$J427,'26'!$P$3:$P$1000)</f>
        <v>0</v>
      </c>
      <c r="AL427" s="205">
        <f>SUMIF('27'!$A$3:$A$500,'TOTAL FEED'!$J427,'27'!$P$3:$P$1000)</f>
        <v>0</v>
      </c>
      <c r="AM427" s="205">
        <f>SUMIF('28'!$A$3:$A$500,'TOTAL FEED'!$J427,'28'!$P$3:$P$1000)</f>
        <v>0</v>
      </c>
      <c r="AN427" s="205">
        <f>SUMIF('29'!$A$3:$A$500,'TOTAL FEED'!$J427,'29'!$P$3:$P$1000)</f>
        <v>0</v>
      </c>
      <c r="AO427" s="205">
        <f>SUMIF('30'!$A$3:$A$500,'TOTAL FEED'!$J427,'30'!$P$3:$P$1000)</f>
        <v>0</v>
      </c>
      <c r="AP427" s="205">
        <f>SUMIF('31'!$A$3:$A$500,'TOTAL FEED'!$J427,'31'!$P$3:$P$1000)</f>
        <v>0</v>
      </c>
      <c r="AQ427" s="50">
        <f>SUM(L427:AP427)</f>
        <v>0</v>
      </c>
      <c r="AS427">
        <v>8</v>
      </c>
      <c r="AT427">
        <f>SUMIF('PHAN LOAI'!$Q$5:$Q$410,K427,'PHAN LOAI'!$D$5:$D$410)</f>
        <v>0</v>
      </c>
      <c r="AU427">
        <f>SUMIF('SAN LUONG'!$AL$4:$AL$311,K427,'SAN LUONG'!$AJ$4:$AJ$311)</f>
        <v>0</v>
      </c>
      <c r="AV427">
        <f t="shared" si="118"/>
        <v>0</v>
      </c>
      <c r="AW427">
        <f>IF(COUNTIF('PHAN LOAI'!C:C, E427) &gt; 0, 1, 0)</f>
        <v>1</v>
      </c>
      <c r="AX427">
        <f>IF(COUNTIF('SAN LUONG'!D:D, E427) &gt; 0, 1, 0)</f>
        <v>1</v>
      </c>
    </row>
    <row r="428" spans="2:50" ht="15.75" x14ac:dyDescent="0.25">
      <c r="B428" s="5">
        <v>49</v>
      </c>
      <c r="C428" s="33" t="s">
        <v>542</v>
      </c>
      <c r="D428" s="33" t="s">
        <v>542</v>
      </c>
      <c r="E428" s="73">
        <v>512001</v>
      </c>
      <c r="F428" s="28">
        <v>3.5</v>
      </c>
      <c r="G428" s="30">
        <v>25</v>
      </c>
      <c r="H428" s="24" t="s">
        <v>542</v>
      </c>
      <c r="I428" s="9"/>
      <c r="J428" s="15" t="str">
        <f t="shared" si="119"/>
        <v>991-1625</v>
      </c>
      <c r="K428" s="15" t="str">
        <f t="shared" si="120"/>
        <v>991-16512001</v>
      </c>
      <c r="L428" s="205">
        <f>SUMIF('1'!$A$3:$A$500,'TOTAL FEED'!$J428,'1'!$P$3:$P$1000)</f>
        <v>0</v>
      </c>
      <c r="M428" s="205">
        <f>SUMIF('2'!$A$3:$A$500,'TOTAL FEED'!$J428,'2'!$P$3:$P$1000)</f>
        <v>0</v>
      </c>
      <c r="N428" s="258">
        <f>SUMIF('3'!$A$3:$A$500,'TOTAL FEED'!$J428,'3'!$P$3:$P$1000)</f>
        <v>0</v>
      </c>
      <c r="O428" s="205">
        <f>SUMIF('4'!$A$3:$A$500,'TOTAL FEED'!$J428,'4'!$P$3:$P$1000)</f>
        <v>0</v>
      </c>
      <c r="P428" s="205">
        <f>SUMIF('5'!$A$3:$A$500,'TOTAL FEED'!$J428,'5'!$P$3:$P$1000)</f>
        <v>0</v>
      </c>
      <c r="Q428" s="205">
        <f>SUMIF('6'!$A$3:$A$500,'TOTAL FEED'!$J428,'6'!$P$3:$P$1000)</f>
        <v>0</v>
      </c>
      <c r="R428" s="205">
        <f>SUMIF('7'!$A$3:$A$500,'TOTAL FEED'!$J428,'7'!$P$3:$P$1000)</f>
        <v>0</v>
      </c>
      <c r="S428" s="205">
        <f>SUMIF('8'!$A$3:$A$500,'TOTAL FEED'!$J428,'8'!$P$3:$P$1000)</f>
        <v>0</v>
      </c>
      <c r="T428" s="205">
        <f>SUMIF('9'!$A$3:$A$500,'TOTAL FEED'!$J428,'9'!$P$3:$P$1000)</f>
        <v>0</v>
      </c>
      <c r="U428" s="205">
        <f>SUMIF('10'!$A$3:$A$500,'TOTAL FEED'!$J428,'10'!$P$3:$P$1000)</f>
        <v>0</v>
      </c>
      <c r="V428" s="205">
        <f>SUMIF('11'!$A$3:$A$500,'TOTAL FEED'!$J428,'11'!$P$3:$P$1000)</f>
        <v>0</v>
      </c>
      <c r="W428" s="205">
        <f>SUMIF('12'!$A$3:$A$500,'TOTAL FEED'!$J428,'12'!$P$3:$P$1000)</f>
        <v>0</v>
      </c>
      <c r="X428" s="205">
        <f>SUMIF('13'!$A$3:$A$500,'TOTAL FEED'!$J428,'13'!$P$3:$P$1000)</f>
        <v>0</v>
      </c>
      <c r="Y428" s="272">
        <f>SUMIF('14'!$A$3:$A$500,'TOTAL FEED'!$J428,'14'!$P$3:$P$1000)</f>
        <v>0</v>
      </c>
      <c r="Z428" s="205">
        <f>SUMIF('15'!$A$3:$A$500,'TOTAL FEED'!$J428,'15'!$P$3:$P$1000)</f>
        <v>0</v>
      </c>
      <c r="AA428" s="205">
        <f>SUMIF('16'!$A$3:$A$500,'TOTAL FEED'!$J428,'16'!$P$3:$P$1000)</f>
        <v>0</v>
      </c>
      <c r="AB428" s="205">
        <f>SUMIF('17'!$A$3:$A$500,'TOTAL FEED'!$J428,'17'!$P$3:$P$1000)</f>
        <v>0</v>
      </c>
      <c r="AC428" s="205">
        <f>SUMIF('18'!$A$3:$A$500,'TOTAL FEED'!$J428,'18'!$P$3:$P$1000)</f>
        <v>0</v>
      </c>
      <c r="AD428" s="205">
        <f>SUMIF('19'!$A$3:$A$500,'TOTAL FEED'!$J428,'19'!$P$3:$P$1000)</f>
        <v>0</v>
      </c>
      <c r="AE428" s="205">
        <f>SUMIF('20'!$A$3:$A$500,'TOTAL FEED'!$J428,'20'!$P$3:$P$1000)</f>
        <v>0</v>
      </c>
      <c r="AF428" s="205">
        <f>SUMIF('21'!$A$3:$A$500,'TOTAL FEED'!$J428,'21'!$P$3:$P$1000)</f>
        <v>0</v>
      </c>
      <c r="AG428" s="205">
        <f>SUMIF('22'!$A$3:$A$500,'TOTAL FEED'!$J428,'22'!$P$3:$P$1000)</f>
        <v>0</v>
      </c>
      <c r="AH428" s="205">
        <f>SUMIF('23'!$A$3:$A$500,'TOTAL FEED'!$J428,'23'!$P$3:$P$1000)</f>
        <v>0</v>
      </c>
      <c r="AI428" s="205">
        <f>SUMIF('24'!$A$3:$A$500,'TOTAL FEED'!$J428,'24'!$P$3:$P$1000)</f>
        <v>0</v>
      </c>
      <c r="AJ428" s="205">
        <f>SUMIF('25'!$A$3:$A$500,'TOTAL FEED'!$J428,'25'!$P$3:$P$1000)</f>
        <v>0</v>
      </c>
      <c r="AK428" s="205">
        <f>SUMIF('26'!$A$3:$A$500,'TOTAL FEED'!$J428,'26'!$P$3:$P$1000)</f>
        <v>0</v>
      </c>
      <c r="AL428" s="205">
        <f>SUMIF('27'!$A$3:$A$500,'TOTAL FEED'!$J428,'27'!$P$3:$P$1000)</f>
        <v>0</v>
      </c>
      <c r="AM428" s="205">
        <f>SUMIF('28'!$A$3:$A$500,'TOTAL FEED'!$J428,'28'!$P$3:$P$1000)</f>
        <v>0</v>
      </c>
      <c r="AN428" s="205">
        <f>SUMIF('29'!$A$3:$A$500,'TOTAL FEED'!$J428,'29'!$P$3:$P$1000)</f>
        <v>0</v>
      </c>
      <c r="AO428" s="205">
        <f>SUMIF('30'!$A$3:$A$500,'TOTAL FEED'!$J428,'30'!$P$3:$P$1000)</f>
        <v>0</v>
      </c>
      <c r="AP428" s="205">
        <f>SUMIF('31'!$A$3:$A$500,'TOTAL FEED'!$J428,'31'!$P$3:$P$1000)</f>
        <v>0</v>
      </c>
      <c r="AQ428" s="50">
        <f>SUM(L428:AP428)</f>
        <v>0</v>
      </c>
      <c r="AS428">
        <v>8</v>
      </c>
      <c r="AT428">
        <f>SUMIF('PHAN LOAI'!$Q$5:$Q$410,K428,'PHAN LOAI'!$D$5:$D$410)</f>
        <v>0</v>
      </c>
      <c r="AU428">
        <f>SUMIF('SAN LUONG'!$AL$4:$AL$311,K428,'SAN LUONG'!$AJ$4:$AJ$311)</f>
        <v>0</v>
      </c>
      <c r="AV428">
        <f t="shared" si="118"/>
        <v>0</v>
      </c>
      <c r="AW428">
        <f>IF(COUNTIF('PHAN LOAI'!C:C, E428) &gt; 0, 1, 0)</f>
        <v>1</v>
      </c>
      <c r="AX428">
        <f>IF(COUNTIF('SAN LUONG'!D:D, E428) &gt; 0, 1, 0)</f>
        <v>1</v>
      </c>
    </row>
    <row r="429" spans="2:50" ht="16.5" thickBot="1" x14ac:dyDescent="0.3">
      <c r="B429" s="5">
        <v>50</v>
      </c>
      <c r="C429" s="37" t="s">
        <v>543</v>
      </c>
      <c r="D429" s="37" t="s">
        <v>543</v>
      </c>
      <c r="E429" s="76">
        <v>511001</v>
      </c>
      <c r="F429" s="38">
        <v>3.5</v>
      </c>
      <c r="G429" s="39">
        <v>25</v>
      </c>
      <c r="H429" s="40" t="s">
        <v>543</v>
      </c>
      <c r="I429" s="41"/>
      <c r="J429" s="15" t="str">
        <f t="shared" si="119"/>
        <v>991-1825</v>
      </c>
      <c r="K429" s="15" t="str">
        <f t="shared" si="120"/>
        <v>991-18511001</v>
      </c>
      <c r="L429" s="205">
        <f>SUMIF('1'!$A$3:$A$500,'TOTAL FEED'!$J429,'1'!$P$3:$P$1000)</f>
        <v>0</v>
      </c>
      <c r="M429" s="205">
        <f>SUMIF('2'!$A$3:$A$500,'TOTAL FEED'!$J429,'2'!$P$3:$P$1000)</f>
        <v>0</v>
      </c>
      <c r="N429" s="258">
        <f>SUMIF('3'!$A$3:$A$500,'TOTAL FEED'!$J429,'3'!$P$3:$P$1000)</f>
        <v>0</v>
      </c>
      <c r="O429" s="205">
        <f>SUMIF('4'!$A$3:$A$500,'TOTAL FEED'!$J429,'4'!$P$3:$P$1000)</f>
        <v>0</v>
      </c>
      <c r="P429" s="205">
        <f>SUMIF('5'!$A$3:$A$500,'TOTAL FEED'!$J429,'5'!$P$3:$P$1000)</f>
        <v>0</v>
      </c>
      <c r="Q429" s="205">
        <f>SUMIF('6'!$A$3:$A$500,'TOTAL FEED'!$J429,'6'!$P$3:$P$1000)</f>
        <v>0</v>
      </c>
      <c r="R429" s="205">
        <f>SUMIF('7'!$A$3:$A$500,'TOTAL FEED'!$J429,'7'!$P$3:$P$1000)</f>
        <v>0</v>
      </c>
      <c r="S429" s="205">
        <f>SUMIF('8'!$A$3:$A$500,'TOTAL FEED'!$J429,'8'!$P$3:$P$1000)</f>
        <v>0</v>
      </c>
      <c r="T429" s="205">
        <f>SUMIF('9'!$A$3:$A$500,'TOTAL FEED'!$J429,'9'!$P$3:$P$1000)</f>
        <v>0</v>
      </c>
      <c r="U429" s="258">
        <f>SUMIF('10'!$A$3:$A$500,'TOTAL FEED'!$J429,'10'!$P$3:$P$1000)</f>
        <v>0</v>
      </c>
      <c r="V429" s="205">
        <f>SUMIF('11'!$A$3:$A$500,'TOTAL FEED'!$J429,'11'!$P$3:$P$1000)</f>
        <v>0</v>
      </c>
      <c r="W429" s="205">
        <f>SUMIF('12'!$A$3:$A$500,'TOTAL FEED'!$J429,'12'!$P$3:$P$1000)</f>
        <v>0</v>
      </c>
      <c r="X429" s="205">
        <f>SUMIF('13'!$A$3:$A$500,'TOTAL FEED'!$J429,'13'!$P$3:$P$1000)</f>
        <v>6000</v>
      </c>
      <c r="Y429" s="272">
        <f>SUMIF('14'!$A$3:$A$500,'TOTAL FEED'!$J429,'14'!$P$3:$P$1000)</f>
        <v>0</v>
      </c>
      <c r="Z429" s="205">
        <f>SUMIF('15'!$A$3:$A$500,'TOTAL FEED'!$J429,'15'!$P$3:$P$1000)</f>
        <v>0</v>
      </c>
      <c r="AA429" s="205">
        <f>SUMIF('16'!$A$3:$A$500,'TOTAL FEED'!$J429,'16'!$P$3:$P$1000)</f>
        <v>0</v>
      </c>
      <c r="AB429" s="258">
        <f>SUMIF('17'!$A$3:$A$500,'TOTAL FEED'!$J429,'17'!$P$3:$P$1000)</f>
        <v>0</v>
      </c>
      <c r="AC429" s="205">
        <f>SUMIF('18'!$A$3:$A$500,'TOTAL FEED'!$J429,'18'!$P$3:$P$1000)</f>
        <v>0</v>
      </c>
      <c r="AD429" s="205">
        <f>SUMIF('19'!$A$3:$A$500,'TOTAL FEED'!$J429,'19'!$P$3:$P$1000)</f>
        <v>0</v>
      </c>
      <c r="AE429" s="205">
        <f>SUMIF('20'!$A$3:$A$500,'TOTAL FEED'!$J429,'20'!$P$3:$P$1000)</f>
        <v>0</v>
      </c>
      <c r="AF429" s="205">
        <f>SUMIF('21'!$A$3:$A$500,'TOTAL FEED'!$J429,'21'!$P$3:$P$1000)</f>
        <v>0</v>
      </c>
      <c r="AG429" s="205">
        <f>SUMIF('22'!$A$3:$A$500,'TOTAL FEED'!$J429,'22'!$P$3:$P$1000)</f>
        <v>0</v>
      </c>
      <c r="AH429" s="205">
        <f>SUMIF('23'!$A$3:$A$500,'TOTAL FEED'!$J429,'23'!$P$3:$P$1000)</f>
        <v>0</v>
      </c>
      <c r="AI429" s="205">
        <f>SUMIF('24'!$A$3:$A$500,'TOTAL FEED'!$J429,'24'!$P$3:$P$1000)</f>
        <v>0</v>
      </c>
      <c r="AJ429" s="205">
        <f>SUMIF('25'!$A$3:$A$500,'TOTAL FEED'!$J429,'25'!$P$3:$P$1000)</f>
        <v>0</v>
      </c>
      <c r="AK429" s="205">
        <f>SUMIF('26'!$A$3:$A$500,'TOTAL FEED'!$J429,'26'!$P$3:$P$1000)</f>
        <v>0</v>
      </c>
      <c r="AL429" s="205">
        <f>SUMIF('27'!$A$3:$A$500,'TOTAL FEED'!$J429,'27'!$P$3:$P$1000)</f>
        <v>0</v>
      </c>
      <c r="AM429" s="205">
        <f>SUMIF('28'!$A$3:$A$500,'TOTAL FEED'!$J429,'28'!$P$3:$P$1000)</f>
        <v>0</v>
      </c>
      <c r="AN429" s="205">
        <f>SUMIF('29'!$A$3:$A$500,'TOTAL FEED'!$J429,'29'!$P$3:$P$1000)</f>
        <v>0</v>
      </c>
      <c r="AO429" s="205">
        <f>SUMIF('30'!$A$3:$A$500,'TOTAL FEED'!$J429,'30'!$P$3:$P$1000)</f>
        <v>0</v>
      </c>
      <c r="AP429" s="205">
        <f>SUMIF('31'!$A$3:$A$500,'TOTAL FEED'!$J429,'31'!$P$3:$P$1000)</f>
        <v>0</v>
      </c>
      <c r="AQ429" s="50">
        <f>SUM(L429:AP429)</f>
        <v>6000</v>
      </c>
      <c r="AR429">
        <v>6</v>
      </c>
      <c r="AS429">
        <v>8</v>
      </c>
      <c r="AT429">
        <f>SUMIF('PHAN LOAI'!$Q$5:$Q$410,K429,'PHAN LOAI'!$D$5:$D$410)</f>
        <v>6000</v>
      </c>
      <c r="AU429">
        <f>SUMIF('SAN LUONG'!$AL$4:$AL$311,K429,'SAN LUONG'!$AJ$4:$AJ$311)</f>
        <v>6000</v>
      </c>
      <c r="AV429">
        <f t="shared" si="118"/>
        <v>12000</v>
      </c>
      <c r="AW429">
        <f>IF(COUNTIF('PHAN LOAI'!C:C, E429) &gt; 0, 1, 0)</f>
        <v>1</v>
      </c>
      <c r="AX429">
        <f>IF(COUNTIF('SAN LUONG'!D:D, E429) &gt; 0, 1, 0)</f>
        <v>1</v>
      </c>
    </row>
    <row r="431" spans="2:50" x14ac:dyDescent="0.25">
      <c r="L431" s="249"/>
      <c r="M431" s="249"/>
      <c r="N431" s="255"/>
      <c r="O431" s="249"/>
      <c r="P431" s="249"/>
      <c r="Q431" s="249"/>
      <c r="R431" s="249"/>
      <c r="S431" s="249"/>
      <c r="T431" s="249"/>
      <c r="U431" s="255"/>
      <c r="V431" s="249"/>
      <c r="W431" s="249"/>
      <c r="X431" s="249"/>
      <c r="Y431" s="276"/>
      <c r="Z431" s="249"/>
      <c r="AA431" s="249"/>
      <c r="AB431" s="255"/>
      <c r="AC431" s="249"/>
      <c r="AD431" s="249"/>
      <c r="AE431" s="249"/>
      <c r="AF431" s="249"/>
      <c r="AG431" s="249"/>
      <c r="AH431" s="249"/>
      <c r="AI431" s="249"/>
      <c r="AJ431" s="249"/>
      <c r="AK431" s="249"/>
      <c r="AL431" s="249"/>
      <c r="AM431" s="249"/>
      <c r="AN431" s="249"/>
      <c r="AO431" s="249"/>
      <c r="AP431" s="249"/>
    </row>
    <row r="432" spans="2:50" x14ac:dyDescent="0.25">
      <c r="L432" s="249"/>
      <c r="M432" s="249"/>
      <c r="N432" s="255"/>
      <c r="O432" s="249"/>
      <c r="P432" s="249"/>
      <c r="Q432" s="249"/>
      <c r="R432" s="249"/>
      <c r="S432" s="249"/>
      <c r="T432" s="249"/>
      <c r="U432" s="255"/>
      <c r="V432" s="249"/>
      <c r="W432" s="249"/>
      <c r="X432" s="249"/>
      <c r="Y432" s="276"/>
      <c r="Z432" s="249"/>
      <c r="AA432" s="249"/>
      <c r="AB432" s="255"/>
      <c r="AC432" s="249"/>
      <c r="AD432" s="249"/>
      <c r="AE432" s="249"/>
      <c r="AF432" s="249"/>
      <c r="AG432" s="249"/>
      <c r="AH432" s="249"/>
      <c r="AI432" s="249"/>
      <c r="AJ432" s="249"/>
      <c r="AK432" s="249"/>
      <c r="AL432" s="249"/>
      <c r="AM432" s="249"/>
      <c r="AN432" s="249"/>
      <c r="AO432" s="249"/>
      <c r="AP432" s="249"/>
    </row>
    <row r="433" spans="12:43" x14ac:dyDescent="0.25">
      <c r="L433" s="249"/>
      <c r="M433" s="249"/>
      <c r="N433" s="255"/>
      <c r="O433" s="249"/>
      <c r="P433" s="249"/>
      <c r="Q433" s="249"/>
      <c r="R433" s="249"/>
      <c r="S433" s="249"/>
      <c r="T433" s="249"/>
      <c r="U433" s="255"/>
      <c r="V433" s="249"/>
      <c r="W433" s="249"/>
      <c r="X433" s="249"/>
      <c r="Y433" s="276"/>
      <c r="Z433" s="249"/>
      <c r="AA433" s="249"/>
      <c r="AB433" s="255"/>
      <c r="AC433" s="249"/>
      <c r="AD433" s="249"/>
      <c r="AE433" s="249"/>
      <c r="AF433" s="249"/>
      <c r="AG433" s="249"/>
      <c r="AH433" s="249"/>
      <c r="AI433" s="249"/>
      <c r="AJ433" s="249"/>
      <c r="AK433" s="249"/>
      <c r="AL433" s="249"/>
      <c r="AM433" s="249"/>
      <c r="AN433" s="249"/>
      <c r="AO433" s="249"/>
      <c r="AP433" s="249"/>
    </row>
    <row r="435" spans="12:43" x14ac:dyDescent="0.25">
      <c r="L435" s="252"/>
      <c r="M435" s="252"/>
      <c r="N435" s="259"/>
      <c r="O435" s="252"/>
      <c r="P435" s="252"/>
      <c r="Q435" s="252"/>
      <c r="R435" s="252"/>
      <c r="S435" s="252"/>
      <c r="T435" s="252"/>
      <c r="U435" s="259"/>
      <c r="V435" s="252"/>
      <c r="W435" s="252"/>
      <c r="X435" s="252"/>
      <c r="Y435" s="279"/>
      <c r="Z435" s="252"/>
      <c r="AA435" s="252"/>
      <c r="AB435" s="259"/>
      <c r="AC435" s="252"/>
      <c r="AD435" s="252"/>
      <c r="AE435" s="252"/>
      <c r="AF435" s="252"/>
      <c r="AG435" s="252"/>
      <c r="AH435" s="252"/>
      <c r="AI435" s="252"/>
      <c r="AJ435" s="252"/>
      <c r="AK435" s="252"/>
      <c r="AL435" s="252"/>
      <c r="AM435" s="252"/>
      <c r="AN435" s="252"/>
      <c r="AO435" s="252"/>
      <c r="AP435" s="252"/>
    </row>
    <row r="436" spans="12:43" x14ac:dyDescent="0.25">
      <c r="L436" s="252"/>
      <c r="M436" s="252"/>
      <c r="N436" s="259"/>
      <c r="O436" s="252"/>
      <c r="P436" s="252"/>
      <c r="Q436" s="252"/>
      <c r="R436" s="252"/>
      <c r="S436" s="252"/>
      <c r="T436" s="252"/>
      <c r="U436" s="259"/>
      <c r="V436" s="252"/>
      <c r="W436" s="252"/>
      <c r="X436" s="252"/>
      <c r="Y436" s="279"/>
      <c r="Z436" s="252"/>
      <c r="AA436" s="252"/>
      <c r="AB436" s="259"/>
      <c r="AC436" s="252"/>
      <c r="AD436" s="252"/>
      <c r="AE436" s="252"/>
      <c r="AF436" s="252"/>
      <c r="AG436" s="252"/>
      <c r="AH436" s="252"/>
      <c r="AI436" s="252"/>
      <c r="AJ436" s="252"/>
      <c r="AK436" s="252"/>
      <c r="AL436" s="252"/>
      <c r="AM436" s="252"/>
      <c r="AN436" s="252"/>
      <c r="AO436" s="252"/>
      <c r="AP436" s="252"/>
    </row>
    <row r="437" spans="12:43" x14ac:dyDescent="0.25">
      <c r="L437" s="252"/>
      <c r="M437" s="252"/>
      <c r="N437" s="259"/>
      <c r="O437" s="252"/>
      <c r="P437" s="252"/>
      <c r="Q437" s="252"/>
      <c r="R437" s="252"/>
      <c r="S437" s="252"/>
      <c r="T437" s="252"/>
      <c r="U437" s="259"/>
      <c r="V437" s="252"/>
      <c r="W437" s="252"/>
      <c r="X437" s="252"/>
      <c r="Y437" s="279"/>
      <c r="Z437" s="252"/>
      <c r="AA437" s="252"/>
      <c r="AB437" s="259"/>
      <c r="AC437" s="252"/>
      <c r="AD437" s="252"/>
      <c r="AE437" s="252"/>
      <c r="AF437" s="252"/>
      <c r="AG437" s="252"/>
      <c r="AH437" s="252"/>
      <c r="AI437" s="252"/>
      <c r="AJ437" s="252"/>
      <c r="AK437" s="252"/>
      <c r="AL437" s="252"/>
      <c r="AM437" s="252"/>
      <c r="AN437" s="252"/>
      <c r="AO437" s="252"/>
      <c r="AP437" s="252"/>
    </row>
    <row r="438" spans="12:43" x14ac:dyDescent="0.25">
      <c r="AQ438" s="137">
        <f>SUM(AQ6:AQ429)</f>
        <v>24790615</v>
      </c>
    </row>
    <row r="439" spans="12:43" x14ac:dyDescent="0.25">
      <c r="L439" s="249"/>
      <c r="M439" s="249"/>
      <c r="N439" s="255"/>
      <c r="O439" s="249"/>
      <c r="P439" s="249"/>
      <c r="Q439" s="249"/>
      <c r="R439" s="249"/>
      <c r="S439" s="249"/>
      <c r="T439" s="249"/>
      <c r="U439" s="255"/>
      <c r="V439" s="249"/>
      <c r="W439" s="249"/>
      <c r="X439" s="249"/>
      <c r="Y439" s="276"/>
      <c r="Z439" s="249"/>
      <c r="AA439" s="249"/>
      <c r="AB439" s="255"/>
      <c r="AC439" s="249"/>
      <c r="AD439" s="249"/>
      <c r="AE439" s="249"/>
      <c r="AF439" s="249"/>
      <c r="AG439" s="249"/>
      <c r="AH439" s="249"/>
      <c r="AI439" s="249"/>
      <c r="AJ439" s="249"/>
      <c r="AK439" s="249"/>
      <c r="AL439" s="249"/>
      <c r="AM439" s="249"/>
      <c r="AN439" s="249"/>
      <c r="AO439" s="249"/>
      <c r="AP439" s="249"/>
    </row>
    <row r="440" spans="12:43" x14ac:dyDescent="0.25">
      <c r="L440" s="249"/>
      <c r="M440" s="249"/>
      <c r="N440" s="255"/>
      <c r="O440" s="249"/>
      <c r="P440" s="249"/>
      <c r="Q440" s="249"/>
      <c r="R440" s="249"/>
      <c r="S440" s="249"/>
      <c r="T440" s="249"/>
      <c r="U440" s="255"/>
      <c r="V440" s="249"/>
      <c r="W440" s="249"/>
      <c r="X440" s="249"/>
      <c r="Y440" s="276"/>
      <c r="Z440" s="249"/>
      <c r="AA440" s="249"/>
      <c r="AB440" s="255"/>
      <c r="AC440" s="249"/>
      <c r="AD440" s="249"/>
      <c r="AE440" s="249"/>
      <c r="AF440" s="249"/>
      <c r="AG440" s="249"/>
      <c r="AH440" s="249"/>
      <c r="AI440" s="249"/>
      <c r="AJ440" s="249"/>
      <c r="AK440" s="249"/>
      <c r="AL440" s="249"/>
      <c r="AM440" s="249"/>
      <c r="AN440" s="249"/>
      <c r="AO440" s="249"/>
      <c r="AP440" s="249"/>
    </row>
    <row r="441" spans="12:43" x14ac:dyDescent="0.25">
      <c r="L441" s="249"/>
      <c r="M441" s="249"/>
      <c r="N441" s="255"/>
      <c r="O441" s="249"/>
      <c r="P441" s="249"/>
      <c r="Q441" s="249"/>
      <c r="R441" s="249"/>
      <c r="S441" s="249"/>
      <c r="T441" s="249"/>
      <c r="U441" s="255"/>
      <c r="V441" s="249"/>
      <c r="W441" s="249"/>
      <c r="X441" s="249"/>
      <c r="Y441" s="276"/>
      <c r="Z441" s="249"/>
      <c r="AA441" s="249"/>
      <c r="AB441" s="255"/>
      <c r="AC441" s="249"/>
      <c r="AD441" s="249"/>
      <c r="AE441" s="249"/>
      <c r="AF441" s="249"/>
      <c r="AG441" s="249"/>
      <c r="AH441" s="249"/>
      <c r="AI441" s="249"/>
      <c r="AJ441" s="249"/>
      <c r="AK441" s="249"/>
      <c r="AL441" s="249"/>
      <c r="AM441" s="249"/>
      <c r="AN441" s="249"/>
      <c r="AO441" s="249"/>
      <c r="AP441" s="249"/>
    </row>
  </sheetData>
  <mergeCells count="12">
    <mergeCell ref="AQ3:AQ4"/>
    <mergeCell ref="F3:F4"/>
    <mergeCell ref="C3:C4"/>
    <mergeCell ref="B3:B4"/>
    <mergeCell ref="L3:AP3"/>
    <mergeCell ref="H3:H4"/>
    <mergeCell ref="I3:I4"/>
    <mergeCell ref="J3:J4"/>
    <mergeCell ref="G3:G4"/>
    <mergeCell ref="E3:E4"/>
    <mergeCell ref="K3:K4"/>
    <mergeCell ref="D3:D4"/>
  </mergeCells>
  <phoneticPr fontId="27" type="noConversion"/>
  <pageMargins left="0.7" right="0.7" top="0.75" bottom="0.75" header="0.3" footer="0.3"/>
  <pageSetup orientation="portrait" r:id="rId1"/>
  <ignoredErrors>
    <ignoredError sqref="M2 S2 Z2" formula="1"/>
    <ignoredError sqref="E417 E354 E344 E375:E376 E368 E382:E385 E366 E412 E406:E407 E387:E388 E403 E391:E392 E372 E379:E380 E409:E410 E396:E40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Xoakhoangtrangdauthang">
                <anchor moveWithCells="1" sizeWithCells="1">
                  <from>
                    <xdr:col>9</xdr:col>
                    <xdr:colOff>295275</xdr:colOff>
                    <xdr:row>0</xdr:row>
                    <xdr:rowOff>28575</xdr:rowOff>
                  </from>
                  <to>
                    <xdr:col>10</xdr:col>
                    <xdr:colOff>66675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Repacethangkhoangtrang">
                <anchor moveWithCells="1" sizeWithCells="1">
                  <from>
                    <xdr:col>7</xdr:col>
                    <xdr:colOff>57150</xdr:colOff>
                    <xdr:row>0</xdr:row>
                    <xdr:rowOff>57150</xdr:rowOff>
                  </from>
                  <to>
                    <xdr:col>8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ConvertColumnsToNumber">
                <anchor moveWithCells="1" sizeWithCells="1">
                  <from>
                    <xdr:col>5</xdr:col>
                    <xdr:colOff>600075</xdr:colOff>
                    <xdr:row>0</xdr:row>
                    <xdr:rowOff>104775</xdr:rowOff>
                  </from>
                  <to>
                    <xdr:col>6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23"/>
  <sheetViews>
    <sheetView zoomScale="90" zoomScaleNormal="90" workbookViewId="0">
      <pane xSplit="3" ySplit="6" topLeftCell="D41" activePane="bottomRight" state="frozen"/>
      <selection pane="topRight" activeCell="D1" sqref="D1"/>
      <selection pane="bottomLeft" activeCell="A6" sqref="A6"/>
      <selection pane="bottomRight" activeCell="H47" sqref="H47"/>
    </sheetView>
  </sheetViews>
  <sheetFormatPr defaultRowHeight="15" x14ac:dyDescent="0.25"/>
  <cols>
    <col min="2" max="2" width="17.5703125" customWidth="1"/>
    <col min="3" max="3" width="15.42578125" customWidth="1"/>
    <col min="4" max="4" width="15.7109375" bestFit="1" customWidth="1"/>
    <col min="5" max="5" width="5.7109375" style="92" customWidth="1"/>
    <col min="6" max="6" width="8.5703125" style="92" customWidth="1"/>
    <col min="8" max="8" width="16.140625" customWidth="1"/>
    <col min="9" max="9" width="17.42578125" customWidth="1"/>
    <col min="10" max="10" width="15.140625" customWidth="1"/>
    <col min="11" max="11" width="14.140625" customWidth="1"/>
    <col min="12" max="12" width="12.140625" customWidth="1"/>
    <col min="13" max="13" width="11.42578125" customWidth="1"/>
    <col min="14" max="14" width="16.140625" customWidth="1"/>
    <col min="15" max="15" width="10.7109375" bestFit="1" customWidth="1"/>
  </cols>
  <sheetData>
    <row r="1" spans="1:17" ht="15.75" thickBot="1" x14ac:dyDescent="0.3"/>
    <row r="2" spans="1:17" x14ac:dyDescent="0.25">
      <c r="B2" s="323" t="s">
        <v>1</v>
      </c>
      <c r="C2" s="311" t="s">
        <v>260</v>
      </c>
      <c r="D2" s="311" t="s">
        <v>237</v>
      </c>
      <c r="H2" s="1" t="s">
        <v>545</v>
      </c>
      <c r="I2" s="1" t="s">
        <v>544</v>
      </c>
      <c r="J2" s="1" t="s">
        <v>547</v>
      </c>
      <c r="K2" s="1" t="s">
        <v>546</v>
      </c>
      <c r="L2" s="1" t="s">
        <v>548</v>
      </c>
      <c r="M2" s="1" t="s">
        <v>549</v>
      </c>
    </row>
    <row r="3" spans="1:17" ht="15" customHeight="1" x14ac:dyDescent="0.25">
      <c r="B3" s="324"/>
      <c r="C3" s="313"/>
      <c r="D3" s="312"/>
      <c r="H3" s="78">
        <v>1</v>
      </c>
      <c r="I3" s="78">
        <v>2</v>
      </c>
      <c r="J3" s="78">
        <v>3</v>
      </c>
      <c r="K3" s="78">
        <v>4</v>
      </c>
      <c r="L3" s="78">
        <v>5</v>
      </c>
      <c r="M3" s="78">
        <v>6</v>
      </c>
      <c r="O3" s="80"/>
      <c r="Q3" s="2"/>
    </row>
    <row r="4" spans="1:17" ht="15" customHeight="1" x14ac:dyDescent="0.25">
      <c r="B4" s="93" t="s">
        <v>8</v>
      </c>
      <c r="C4" s="94"/>
      <c r="D4" s="91"/>
      <c r="H4" s="79">
        <f t="shared" ref="H4:M4" si="0">SUMIF($E$5:$E$750,H3,$D$5:$D$750)</f>
        <v>20829750</v>
      </c>
      <c r="I4" s="79">
        <f t="shared" si="0"/>
        <v>2281725</v>
      </c>
      <c r="J4" s="79">
        <f t="shared" si="0"/>
        <v>1056725</v>
      </c>
      <c r="K4" s="79">
        <f t="shared" si="0"/>
        <v>445590</v>
      </c>
      <c r="L4" s="79">
        <f t="shared" si="0"/>
        <v>164800</v>
      </c>
      <c r="M4" s="79">
        <f t="shared" si="0"/>
        <v>12025</v>
      </c>
      <c r="N4" s="79">
        <f>SUM(H4:M4)</f>
        <v>24790615</v>
      </c>
      <c r="Q4" s="2"/>
    </row>
    <row r="5" spans="1:17" ht="15.75" x14ac:dyDescent="0.25">
      <c r="A5">
        <f>SUMIF('TOTAL FEED'!$K$6:$K$429,'PHAN LOAI'!Q5,'TOTAL FEED'!$AQ$6:$AQ$429)</f>
        <v>0</v>
      </c>
      <c r="B5" s="6">
        <v>126</v>
      </c>
      <c r="C5" s="73" t="s">
        <v>265</v>
      </c>
      <c r="D5" s="79">
        <f>SUMIFS('TOTAL FEED'!$AQ$6:$AQ$429,'TOTAL FEED'!$C$6:$C$429,'PHAN LOAI'!B5,'TOTAL FEED'!$E$6:$E$429,'PHAN LOAI'!C5)</f>
        <v>0</v>
      </c>
      <c r="E5" s="92">
        <v>2</v>
      </c>
      <c r="H5" s="100">
        <f>(H4/$N$4)*100</f>
        <v>84.022723921935778</v>
      </c>
      <c r="I5" s="100">
        <f t="shared" ref="I5:M5" si="1">(I4/$N$4)*100</f>
        <v>9.2039870733340017</v>
      </c>
      <c r="J5" s="100">
        <f t="shared" si="1"/>
        <v>4.2626009883175549</v>
      </c>
      <c r="K5" s="100">
        <f t="shared" si="1"/>
        <v>1.7974140617326357</v>
      </c>
      <c r="L5" s="100">
        <f t="shared" si="1"/>
        <v>0.66476769535568192</v>
      </c>
      <c r="M5" s="100">
        <f t="shared" si="1"/>
        <v>4.8506259324345116E-2</v>
      </c>
      <c r="N5" s="80">
        <f>N4-'TOTAL IN PACKING'!AI4</f>
        <v>0</v>
      </c>
      <c r="Q5" s="2" t="str">
        <f>CONCATENATE(B5,C5)</f>
        <v>126120500</v>
      </c>
    </row>
    <row r="6" spans="1:17" ht="15.75" x14ac:dyDescent="0.25">
      <c r="A6">
        <f>SUMIF('TOTAL FEED'!$K$6:$K$429,'PHAN LOAI'!Q6,'TOTAL FEED'!$AQ$6:$AQ$429)</f>
        <v>0</v>
      </c>
      <c r="B6" s="6" t="s">
        <v>293</v>
      </c>
      <c r="C6" s="73">
        <v>366208</v>
      </c>
      <c r="D6" s="79">
        <f>SUMIFS('TOTAL FEED'!$AQ$6:$AQ$429,'TOTAL FEED'!$C$6:$C$429,'PHAN LOAI'!B6,'TOTAL FEED'!$E$6:$E$429,'PHAN LOAI'!C6)</f>
        <v>0</v>
      </c>
      <c r="E6" s="92">
        <v>1</v>
      </c>
      <c r="H6" s="297">
        <f>H7-H4</f>
        <v>-125700</v>
      </c>
      <c r="I6" s="297">
        <f t="shared" ref="I6:M6" si="2">I7-I4</f>
        <v>-62375</v>
      </c>
      <c r="J6" s="297">
        <f t="shared" si="2"/>
        <v>-25525</v>
      </c>
      <c r="K6" s="297">
        <f t="shared" si="2"/>
        <v>-32080</v>
      </c>
      <c r="L6" s="297">
        <f t="shared" si="2"/>
        <v>0</v>
      </c>
      <c r="M6" s="297">
        <f t="shared" si="2"/>
        <v>0</v>
      </c>
      <c r="Q6" s="2" t="str">
        <f t="shared" ref="Q6:Q72" si="3">CONCATENATE(B6,C6)</f>
        <v>566X366208</v>
      </c>
    </row>
    <row r="7" spans="1:17" ht="15.75" x14ac:dyDescent="0.25">
      <c r="A7">
        <f>SUMIF('TOTAL FEED'!$K$6:$K$429,'PHAN LOAI'!Q7,'TOTAL FEED'!$AQ$6:$AQ$429)</f>
        <v>32075</v>
      </c>
      <c r="B7" s="6" t="s">
        <v>599</v>
      </c>
      <c r="C7" s="73">
        <v>113301</v>
      </c>
      <c r="D7" s="79">
        <f>SUMIFS('TOTAL FEED'!$AQ$6:$AQ$429,'TOTAL FEED'!$C$6:$C$429,'PHAN LOAI'!B7,'TOTAL FEED'!$E$6:$E$429,'PHAN LOAI'!C7)</f>
        <v>32075</v>
      </c>
      <c r="E7" s="92">
        <v>2</v>
      </c>
      <c r="H7">
        <f>SUMIF('TOTAL FEED'!$AR:$AR,'PHAN LOAI'!H$3,'TOTAL FEED'!$AQ:$AQ)</f>
        <v>20704050</v>
      </c>
      <c r="I7">
        <f>SUMIF('TOTAL FEED'!$AR:$AR,'PHAN LOAI'!I$3,'TOTAL FEED'!$AQ:$AQ)</f>
        <v>2219350</v>
      </c>
      <c r="J7">
        <f>SUMIF('TOTAL FEED'!$AR:$AR,'PHAN LOAI'!J$3,'TOTAL FEED'!$AQ:$AQ)</f>
        <v>1031200</v>
      </c>
      <c r="K7">
        <f>SUMIF('TOTAL FEED'!$AR:$AR,'PHAN LOAI'!K$3,'TOTAL FEED'!$AQ:$AQ)</f>
        <v>413510</v>
      </c>
      <c r="L7">
        <f>SUMIF('TOTAL FEED'!$AR:$AR,'PHAN LOAI'!L$3,'TOTAL FEED'!$AQ:$AQ)</f>
        <v>164800</v>
      </c>
      <c r="M7">
        <f>SUMIF('TOTAL FEED'!$AR:$AR,'PHAN LOAI'!M$3,'TOTAL FEED'!$AQ:$AQ)</f>
        <v>12025</v>
      </c>
      <c r="Q7" s="2" t="str">
        <f t="shared" si="3"/>
        <v>511AS113301</v>
      </c>
    </row>
    <row r="8" spans="1:17" ht="15.75" x14ac:dyDescent="0.25">
      <c r="A8">
        <f>SUMIF('TOTAL FEED'!$K$6:$K$429,'PHAN LOAI'!Q8,'TOTAL FEED'!$AQ$6:$AQ$429)</f>
        <v>8300</v>
      </c>
      <c r="B8" s="6" t="s">
        <v>600</v>
      </c>
      <c r="C8" s="73">
        <v>127008</v>
      </c>
      <c r="D8" s="79">
        <f>SUMIFS('TOTAL FEED'!$AQ$6:$AQ$429,'TOTAL FEED'!$C$6:$C$429,'PHAN LOAI'!B8,'TOTAL FEED'!$E$6:$E$429,'PHAN LOAI'!C8)</f>
        <v>8300</v>
      </c>
      <c r="E8" s="92">
        <v>2</v>
      </c>
      <c r="Q8" s="2" t="str">
        <f t="shared" si="3"/>
        <v>524P127008</v>
      </c>
    </row>
    <row r="9" spans="1:17" ht="15.75" x14ac:dyDescent="0.25">
      <c r="A9">
        <f>SUMIF('TOTAL FEED'!$K$6:$K$429,'PHAN LOAI'!Q9,'TOTAL FEED'!$AQ$6:$AQ$429)</f>
        <v>83400</v>
      </c>
      <c r="B9" s="6">
        <v>301</v>
      </c>
      <c r="C9" s="73" t="s">
        <v>266</v>
      </c>
      <c r="D9" s="79">
        <f>SUMIFS('TOTAL FEED'!$AQ$6:$AQ$429,'TOTAL FEED'!$C$6:$C$429,'PHAN LOAI'!B9,'TOTAL FEED'!$E$6:$E$429,'PHAN LOAI'!C9)</f>
        <v>83400</v>
      </c>
      <c r="E9" s="92">
        <f t="shared" ref="E9:E96" si="4">IF(OR(MID(B9,2,1)="1",MID(B9,2,1)="2",MID(B9,2,1)="3"),1,IF(MID(B9,2,1)="4",2,IF(OR(MID(B9,2,1)="5",MID(B9,2,1)="6"),3,IF(OR(MID(B9,2,1)="8",MID(B9,2,1)="9"),4,IF(MID(B9,2,1)="0",5,6)))))</f>
        <v>5</v>
      </c>
      <c r="Q9" s="2" t="str">
        <f t="shared" si="3"/>
        <v>301542000</v>
      </c>
    </row>
    <row r="10" spans="1:17" ht="15.75" x14ac:dyDescent="0.25">
      <c r="A10">
        <f>SUMIF('TOTAL FEED'!$K$6:$K$429,'PHAN LOAI'!Q10,'TOTAL FEED'!$AQ$6:$AQ$429)</f>
        <v>0</v>
      </c>
      <c r="B10" s="6" t="s">
        <v>721</v>
      </c>
      <c r="C10" s="73">
        <v>546008</v>
      </c>
      <c r="D10" s="79">
        <f>SUMIFS('TOTAL FEED'!$AQ$6:$AQ$429,'TOTAL FEED'!$C$6:$C$429,'PHAN LOAI'!B10,'TOTAL FEED'!$E$6:$E$429,'PHAN LOAI'!C10)</f>
        <v>0</v>
      </c>
      <c r="E10" s="92">
        <v>5</v>
      </c>
      <c r="Q10" s="2" t="str">
        <f t="shared" si="3"/>
        <v>302P546008</v>
      </c>
    </row>
    <row r="11" spans="1:17" ht="15.75" x14ac:dyDescent="0.25">
      <c r="A11">
        <f>SUMIF('TOTAL FEED'!$K$6:$K$429,'PHAN LOAI'!Q11,'TOTAL FEED'!$AQ$6:$AQ$429)</f>
        <v>25225</v>
      </c>
      <c r="B11" s="6">
        <v>302</v>
      </c>
      <c r="C11" s="73" t="s">
        <v>550</v>
      </c>
      <c r="D11" s="79">
        <f>SUMIFS('TOTAL FEED'!$AQ$6:$AQ$429,'TOTAL FEED'!$C$6:$C$429,'PHAN LOAI'!B11,'TOTAL FEED'!$E$6:$E$429,'PHAN LOAI'!C11)</f>
        <v>25225</v>
      </c>
      <c r="E11" s="92">
        <f t="shared" si="4"/>
        <v>5</v>
      </c>
      <c r="Q11" s="2" t="str">
        <f t="shared" si="3"/>
        <v>302546000</v>
      </c>
    </row>
    <row r="12" spans="1:17" ht="15.75" x14ac:dyDescent="0.25">
      <c r="A12">
        <f>SUMIF('TOTAL FEED'!$K$6:$K$429,'PHAN LOAI'!Q12,'TOTAL FEED'!$AQ$6:$AQ$429)</f>
        <v>56175</v>
      </c>
      <c r="B12" s="6">
        <v>502</v>
      </c>
      <c r="C12" s="73">
        <v>546001</v>
      </c>
      <c r="D12" s="79">
        <f>SUMIFS('TOTAL FEED'!$AQ$6:$AQ$429,'TOTAL FEED'!$C$6:$C$429,'PHAN LOAI'!B12,'TOTAL FEED'!$E$6:$E$429,'PHAN LOAI'!C12)</f>
        <v>56175</v>
      </c>
      <c r="E12" s="92">
        <f t="shared" ref="E12" si="5">IF(OR(MID(B12,2,1)="1",MID(B12,2,1)="2",MID(B12,2,1)="3"),1,IF(MID(B12,2,1)="4",2,IF(OR(MID(B12,2,1)="5",MID(B12,2,1)="6"),3,IF(OR(MID(B12,2,1)="8",MID(B12,2,1)="9"),4,IF(MID(B12,2,1)="0",5,6)))))</f>
        <v>5</v>
      </c>
      <c r="Q12" s="2" t="str">
        <f t="shared" si="3"/>
        <v>502546001</v>
      </c>
    </row>
    <row r="13" spans="1:17" ht="15.75" x14ac:dyDescent="0.25">
      <c r="A13">
        <f>SUMIF('TOTAL FEED'!$K$6:$K$429,'PHAN LOAI'!Q13,'TOTAL FEED'!$AQ$6:$AQ$429)</f>
        <v>0</v>
      </c>
      <c r="B13" s="6" t="s">
        <v>670</v>
      </c>
      <c r="C13" s="73">
        <v>314018</v>
      </c>
      <c r="D13" s="79">
        <f>SUMIFS('TOTAL FEED'!$AQ$6:$AQ$429,'TOTAL FEED'!$C$6:$C$429,'PHAN LOAI'!B13,'TOTAL FEED'!$E$6:$E$429,'PHAN LOAI'!C13)</f>
        <v>0</v>
      </c>
      <c r="E13" s="92">
        <v>1</v>
      </c>
      <c r="Q13" s="2" t="str">
        <f t="shared" si="3"/>
        <v>551GPX314018</v>
      </c>
    </row>
    <row r="14" spans="1:17" ht="15.75" x14ac:dyDescent="0.25">
      <c r="A14">
        <f>SUMIF('TOTAL FEED'!$K$6:$K$429,'PHAN LOAI'!Q14,'TOTAL FEED'!$AQ$6:$AQ$429)</f>
        <v>0</v>
      </c>
      <c r="B14" s="6">
        <v>324</v>
      </c>
      <c r="C14" s="73" t="s">
        <v>269</v>
      </c>
      <c r="D14" s="79">
        <f>SUMIFS('TOTAL FEED'!$AQ$6:$AQ$429,'TOTAL FEED'!$C$6:$C$429,'PHAN LOAI'!B14,'TOTAL FEED'!$E$6:$E$429,'PHAN LOAI'!C14)</f>
        <v>0</v>
      </c>
      <c r="E14" s="92">
        <v>2</v>
      </c>
      <c r="Q14" s="2" t="str">
        <f t="shared" si="3"/>
        <v>324127000</v>
      </c>
    </row>
    <row r="15" spans="1:17" ht="15.75" x14ac:dyDescent="0.25">
      <c r="A15">
        <f>SUMIF('TOTAL FEED'!$K$6:$K$429,'PHAN LOAI'!Q15,'TOTAL FEED'!$AQ$6:$AQ$429)</f>
        <v>0</v>
      </c>
      <c r="B15" s="6" t="s">
        <v>19</v>
      </c>
      <c r="C15" s="73" t="s">
        <v>270</v>
      </c>
      <c r="D15" s="79">
        <f>SUMIFS('TOTAL FEED'!$AQ$6:$AQ$429,'TOTAL FEED'!$C$6:$C$429,'PHAN LOAI'!B15,'TOTAL FEED'!$E$6:$E$429,'PHAN LOAI'!C15)</f>
        <v>0</v>
      </c>
      <c r="E15" s="92">
        <v>2</v>
      </c>
      <c r="Q15" s="2" t="str">
        <f t="shared" si="3"/>
        <v>324A127060</v>
      </c>
    </row>
    <row r="16" spans="1:17" ht="15.75" x14ac:dyDescent="0.25">
      <c r="A16">
        <f>SUMIF('TOTAL FEED'!$K$6:$K$429,'PHAN LOAI'!Q16,'TOTAL FEED'!$AQ$6:$AQ$429)</f>
        <v>0</v>
      </c>
      <c r="B16" s="6">
        <v>325</v>
      </c>
      <c r="C16" s="73">
        <v>128000</v>
      </c>
      <c r="D16" s="79">
        <f>SUMIFS('TOTAL FEED'!$AQ$6:$AQ$429,'TOTAL FEED'!$C$6:$C$429,'PHAN LOAI'!B16,'TOTAL FEED'!$E$6:$E$429,'PHAN LOAI'!C16)</f>
        <v>0</v>
      </c>
      <c r="E16" s="92">
        <v>2</v>
      </c>
      <c r="Q16" s="2" t="str">
        <f t="shared" si="3"/>
        <v>325128000</v>
      </c>
    </row>
    <row r="17" spans="1:17" ht="15.75" x14ac:dyDescent="0.25">
      <c r="A17">
        <f>SUMIF('TOTAL FEED'!$K$6:$K$429,'PHAN LOAI'!Q17,'TOTAL FEED'!$AQ$6:$AQ$429)</f>
        <v>0</v>
      </c>
      <c r="B17" s="6" t="s">
        <v>624</v>
      </c>
      <c r="C17" s="73">
        <v>128001</v>
      </c>
      <c r="D17" s="79">
        <f>SUMIFS('TOTAL FEED'!$AQ$6:$AQ$429,'TOTAL FEED'!$C$6:$C$429,'PHAN LOAI'!B17,'TOTAL FEED'!$E$6:$E$429,'PHAN LOAI'!C17)</f>
        <v>0</v>
      </c>
      <c r="E17" s="92">
        <v>2</v>
      </c>
      <c r="Q17" s="2" t="str">
        <f t="shared" si="3"/>
        <v>GD15128001</v>
      </c>
    </row>
    <row r="18" spans="1:17" ht="15.75" x14ac:dyDescent="0.25">
      <c r="A18">
        <f>SUMIF('TOTAL FEED'!$K$6:$K$429,'PHAN LOAI'!Q18,'TOTAL FEED'!$AQ$6:$AQ$429)</f>
        <v>0</v>
      </c>
      <c r="B18" s="6">
        <v>352</v>
      </c>
      <c r="C18" s="73" t="s">
        <v>272</v>
      </c>
      <c r="D18" s="79">
        <f>SUMIFS('TOTAL FEED'!$AQ$6:$AQ$429,'TOTAL FEED'!$C$6:$C$429,'PHAN LOAI'!B18,'TOTAL FEED'!$E$6:$E$429,'PHAN LOAI'!C18)</f>
        <v>0</v>
      </c>
      <c r="E18" s="92">
        <v>1</v>
      </c>
      <c r="Q18" s="2" t="str">
        <f t="shared" si="3"/>
        <v>352321000</v>
      </c>
    </row>
    <row r="19" spans="1:17" ht="15.75" x14ac:dyDescent="0.25">
      <c r="A19">
        <f>SUMIF('TOTAL FEED'!$K$6:$K$429,'PHAN LOAI'!Q19,'TOTAL FEED'!$AQ$6:$AQ$429)</f>
        <v>6425</v>
      </c>
      <c r="B19" s="6" t="s">
        <v>644</v>
      </c>
      <c r="C19" s="73">
        <v>314001</v>
      </c>
      <c r="D19" s="79">
        <f>SUMIFS('TOTAL FEED'!$AQ$6:$AQ$429,'TOTAL FEED'!$C$6:$C$429,'PHAN LOAI'!B19,'TOTAL FEED'!$E$6:$E$429,'PHAN LOAI'!C19)</f>
        <v>6425</v>
      </c>
      <c r="E19" s="92">
        <v>1</v>
      </c>
      <c r="Q19" s="2" t="str">
        <f t="shared" si="3"/>
        <v>551 (5*5)314001</v>
      </c>
    </row>
    <row r="20" spans="1:17" ht="15.75" x14ac:dyDescent="0.25">
      <c r="A20">
        <f>SUMIF('TOTAL FEED'!$K$6:$K$429,'PHAN LOAI'!Q20,'TOTAL FEED'!$AQ$6:$AQ$429)</f>
        <v>2000</v>
      </c>
      <c r="B20" s="6" t="s">
        <v>645</v>
      </c>
      <c r="C20" s="73">
        <v>312001</v>
      </c>
      <c r="D20" s="79">
        <f>SUMIFS('TOTAL FEED'!$AQ$6:$AQ$429,'TOTAL FEED'!$C$6:$C$429,'PHAN LOAI'!B20,'TOTAL FEED'!$E$6:$E$429,'PHAN LOAI'!C20)</f>
        <v>2000</v>
      </c>
      <c r="E20" s="92">
        <v>1</v>
      </c>
      <c r="Q20" s="2" t="str">
        <f t="shared" si="3"/>
        <v>550S (5*5)312001</v>
      </c>
    </row>
    <row r="21" spans="1:17" ht="15.75" x14ac:dyDescent="0.25">
      <c r="A21">
        <f>SUMIF('TOTAL FEED'!$K$6:$K$429,'PHAN LOAI'!Q21,'TOTAL FEED'!$AQ$6:$AQ$429)</f>
        <v>0</v>
      </c>
      <c r="B21" s="6">
        <v>367</v>
      </c>
      <c r="C21" s="73" t="s">
        <v>273</v>
      </c>
      <c r="D21" s="79">
        <f>SUMIFS('TOTAL FEED'!$AQ$6:$AQ$429,'TOTAL FEED'!$C$6:$C$429,'PHAN LOAI'!B21,'TOTAL FEED'!$E$6:$E$429,'PHAN LOAI'!C21)</f>
        <v>0</v>
      </c>
      <c r="E21" s="92">
        <v>1</v>
      </c>
      <c r="Q21" s="2" t="str">
        <f t="shared" si="3"/>
        <v>367367200</v>
      </c>
    </row>
    <row r="22" spans="1:17" ht="15.75" x14ac:dyDescent="0.25">
      <c r="A22">
        <f>SUMIF('TOTAL FEED'!$K$6:$K$429,'PHAN LOAI'!Q22,'TOTAL FEED'!$AQ$6:$AQ$429)</f>
        <v>71850</v>
      </c>
      <c r="B22" s="6">
        <v>384</v>
      </c>
      <c r="C22" s="73" t="s">
        <v>274</v>
      </c>
      <c r="D22" s="79">
        <f>SUMIFS('TOTAL FEED'!$AQ$6:$AQ$429,'TOTAL FEED'!$C$6:$C$429,'PHAN LOAI'!B22,'TOTAL FEED'!$E$6:$E$429,'PHAN LOAI'!C22)</f>
        <v>71850</v>
      </c>
      <c r="E22" s="92">
        <f t="shared" si="4"/>
        <v>4</v>
      </c>
      <c r="Q22" s="2" t="str">
        <f t="shared" si="3"/>
        <v>384433000</v>
      </c>
    </row>
    <row r="23" spans="1:17" ht="15.75" x14ac:dyDescent="0.25">
      <c r="A23">
        <f>SUMIF('TOTAL FEED'!$K$6:$K$429,'PHAN LOAI'!Q23,'TOTAL FEED'!$AQ$6:$AQ$429)</f>
        <v>4000</v>
      </c>
      <c r="B23" s="6" t="s">
        <v>275</v>
      </c>
      <c r="C23" s="73">
        <v>433010</v>
      </c>
      <c r="D23" s="79">
        <f>SUMIFS('TOTAL FEED'!$AQ$6:$AQ$429,'TOTAL FEED'!$C$6:$C$429,'PHAN LOAI'!B23,'TOTAL FEED'!$E$6:$E$429,'PHAN LOAI'!C23)</f>
        <v>4000</v>
      </c>
      <c r="E23" s="92">
        <f t="shared" si="4"/>
        <v>4</v>
      </c>
      <c r="Q23" s="2" t="str">
        <f t="shared" si="3"/>
        <v>385S433010</v>
      </c>
    </row>
    <row r="24" spans="1:17" ht="15.75" x14ac:dyDescent="0.25">
      <c r="A24">
        <f>SUMIF('TOTAL FEED'!$K$6:$K$429,'PHAN LOAI'!Q24,'TOTAL FEED'!$AQ$6:$AQ$429)</f>
        <v>341400</v>
      </c>
      <c r="B24" s="6">
        <v>510</v>
      </c>
      <c r="C24" s="73">
        <v>112001</v>
      </c>
      <c r="D24" s="79">
        <f>SUMIFS('TOTAL FEED'!$AQ$6:$AQ$429,'TOTAL FEED'!$C$6:$C$429,'PHAN LOAI'!B24,'TOTAL FEED'!$E$6:$E$429,'PHAN LOAI'!C24)</f>
        <v>341400</v>
      </c>
      <c r="E24" s="92">
        <v>2</v>
      </c>
      <c r="Q24" s="2" t="str">
        <f t="shared" si="3"/>
        <v>510112001</v>
      </c>
    </row>
    <row r="25" spans="1:17" ht="15.75" x14ac:dyDescent="0.25">
      <c r="A25">
        <f>SUMIF('TOTAL FEED'!$K$6:$K$429,'PHAN LOAI'!Q25,'TOTAL FEED'!$AQ$6:$AQ$429)</f>
        <v>36325</v>
      </c>
      <c r="B25" s="6" t="s">
        <v>277</v>
      </c>
      <c r="C25" s="73">
        <v>112301</v>
      </c>
      <c r="D25" s="79">
        <f>SUMIFS('TOTAL FEED'!$AQ$6:$AQ$429,'TOTAL FEED'!$C$6:$C$429,'PHAN LOAI'!B25,'TOTAL FEED'!$E$6:$E$429,'PHAN LOAI'!C25)</f>
        <v>36325</v>
      </c>
      <c r="E25" s="92">
        <v>2</v>
      </c>
      <c r="Q25" s="2" t="str">
        <f t="shared" si="3"/>
        <v>510S112301</v>
      </c>
    </row>
    <row r="26" spans="1:17" ht="15.75" x14ac:dyDescent="0.25">
      <c r="A26">
        <f>SUMIF('TOTAL FEED'!$K$6:$K$429,'PHAN LOAI'!Q26,'TOTAL FEED'!$AQ$6:$AQ$429)</f>
        <v>26575</v>
      </c>
      <c r="B26" s="6" t="s">
        <v>14</v>
      </c>
      <c r="C26" s="73" t="s">
        <v>276</v>
      </c>
      <c r="D26" s="79">
        <f>SUMIFS('TOTAL FEED'!$AQ$6:$AQ$429,'TOTAL FEED'!$C$6:$C$429,'PHAN LOAI'!B26,'TOTAL FEED'!$E$6:$E$429,'PHAN LOAI'!C26)</f>
        <v>26575</v>
      </c>
      <c r="E26" s="92">
        <v>2</v>
      </c>
      <c r="Q26" s="2" t="str">
        <f t="shared" si="3"/>
        <v>510M161201</v>
      </c>
    </row>
    <row r="27" spans="1:17" ht="15.75" x14ac:dyDescent="0.25">
      <c r="A27">
        <f>SUMIF('TOTAL FEED'!$K$6:$K$429,'PHAN LOAI'!Q27,'TOTAL FEED'!$AQ$6:$AQ$429)</f>
        <v>23600</v>
      </c>
      <c r="B27" s="6">
        <v>511</v>
      </c>
      <c r="C27" s="73">
        <v>114001</v>
      </c>
      <c r="D27" s="79">
        <f>SUMIFS('TOTAL FEED'!$AQ$6:$AQ$429,'TOTAL FEED'!$C$6:$C$429,'PHAN LOAI'!B27,'TOTAL FEED'!$E$6:$E$429,'PHAN LOAI'!C27)</f>
        <v>23600</v>
      </c>
      <c r="E27" s="92">
        <v>2</v>
      </c>
      <c r="Q27" s="2" t="str">
        <f t="shared" si="3"/>
        <v>511114001</v>
      </c>
    </row>
    <row r="28" spans="1:17" ht="15.75" x14ac:dyDescent="0.25">
      <c r="A28">
        <f>SUMIF('TOTAL FEED'!$K$6:$K$429,'PHAN LOAI'!Q28,'TOTAL FEED'!$AQ$6:$AQ$429)</f>
        <v>0</v>
      </c>
      <c r="B28" s="6" t="s">
        <v>22</v>
      </c>
      <c r="C28" s="73">
        <v>113001</v>
      </c>
      <c r="D28" s="79">
        <f>SUMIFS('TOTAL FEED'!$AQ$6:$AQ$429,'TOTAL FEED'!$C$6:$C$429,'PHAN LOAI'!B28,'TOTAL FEED'!$E$6:$E$429,'PHAN LOAI'!C28)</f>
        <v>0</v>
      </c>
      <c r="E28" s="92">
        <v>2</v>
      </c>
      <c r="Q28" s="2" t="str">
        <f t="shared" si="3"/>
        <v>511A113001</v>
      </c>
    </row>
    <row r="29" spans="1:17" ht="15.75" x14ac:dyDescent="0.25">
      <c r="A29">
        <f>SUMIF('TOTAL FEED'!$K$6:$K$429,'PHAN LOAI'!Q29,'TOTAL FEED'!$AQ$6:$AQ$429)</f>
        <v>466550</v>
      </c>
      <c r="B29" s="6" t="s">
        <v>23</v>
      </c>
      <c r="C29" s="73" t="s">
        <v>278</v>
      </c>
      <c r="D29" s="79">
        <f>SUMIFS('TOTAL FEED'!$AQ$6:$AQ$429,'TOTAL FEED'!$C$6:$C$429,'PHAN LOAI'!B29,'TOTAL FEED'!$E$6:$E$429,'PHAN LOAI'!C29)</f>
        <v>466550</v>
      </c>
      <c r="E29" s="92">
        <v>2</v>
      </c>
      <c r="Q29" s="2" t="str">
        <f t="shared" si="3"/>
        <v>511B114001B</v>
      </c>
    </row>
    <row r="30" spans="1:17" ht="15.75" x14ac:dyDescent="0.25">
      <c r="A30">
        <f>SUMIF('TOTAL FEED'!$K$6:$K$429,'PHAN LOAI'!Q30,'TOTAL FEED'!$AQ$6:$AQ$429)</f>
        <v>0</v>
      </c>
      <c r="B30" s="6" t="s">
        <v>24</v>
      </c>
      <c r="C30" s="73"/>
      <c r="D30" s="79">
        <f>SUMIFS('TOTAL FEED'!$AQ$6:$AQ$429,'TOTAL FEED'!$C$6:$C$429,'PHAN LOAI'!B30,'TOTAL FEED'!$E$6:$E$429,'PHAN LOAI'!C30)</f>
        <v>0</v>
      </c>
      <c r="E30" s="92">
        <v>2</v>
      </c>
      <c r="Q30" s="2" t="str">
        <f t="shared" si="3"/>
        <v>511C</v>
      </c>
    </row>
    <row r="31" spans="1:17" ht="15.75" x14ac:dyDescent="0.25">
      <c r="A31">
        <f>SUMIF('TOTAL FEED'!$K$6:$K$429,'PHAN LOAI'!Q31,'TOTAL FEED'!$AQ$6:$AQ$429)</f>
        <v>18275</v>
      </c>
      <c r="B31" s="6" t="s">
        <v>25</v>
      </c>
      <c r="C31" s="73" t="s">
        <v>279</v>
      </c>
      <c r="D31" s="79">
        <f>SUMIFS('TOTAL FEED'!$AQ$6:$AQ$429,'TOTAL FEED'!$C$6:$C$429,'PHAN LOAI'!B31,'TOTAL FEED'!$E$6:$E$429,'PHAN LOAI'!C31)</f>
        <v>18275</v>
      </c>
      <c r="E31" s="92">
        <v>2</v>
      </c>
      <c r="Q31" s="2" t="str">
        <f t="shared" si="3"/>
        <v>511L162001</v>
      </c>
    </row>
    <row r="32" spans="1:17" ht="15.75" x14ac:dyDescent="0.25">
      <c r="A32">
        <f>SUMIF('TOTAL FEED'!$K$6:$K$429,'PHAN LOAI'!Q32,'TOTAL FEED'!$AQ$6:$AQ$429)</f>
        <v>48950</v>
      </c>
      <c r="B32" s="6" t="s">
        <v>26</v>
      </c>
      <c r="C32" s="73" t="s">
        <v>280</v>
      </c>
      <c r="D32" s="79">
        <f>SUMIFS('TOTAL FEED'!$AQ$6:$AQ$429,'TOTAL FEED'!$C$6:$C$429,'PHAN LOAI'!B32,'TOTAL FEED'!$E$6:$E$429,'PHAN LOAI'!C32)</f>
        <v>48950</v>
      </c>
      <c r="E32" s="92">
        <v>2</v>
      </c>
      <c r="Q32" s="2" t="str">
        <f t="shared" si="3"/>
        <v>511M162201</v>
      </c>
    </row>
    <row r="33" spans="1:17" ht="15.75" x14ac:dyDescent="0.25">
      <c r="A33">
        <f>SUMIF('TOTAL FEED'!$K$6:$K$429,'PHAN LOAI'!Q33,'TOTAL FEED'!$AQ$6:$AQ$429)</f>
        <v>32525</v>
      </c>
      <c r="B33" s="6" t="s">
        <v>608</v>
      </c>
      <c r="C33" s="73">
        <v>114301</v>
      </c>
      <c r="D33" s="79">
        <f>SUMIFS('TOTAL FEED'!$AQ$6:$AQ$429,'TOTAL FEED'!$C$6:$C$429,'PHAN LOAI'!B33,'TOTAL FEED'!$E$6:$E$429,'PHAN LOAI'!C33)</f>
        <v>32525</v>
      </c>
      <c r="E33" s="92">
        <v>2</v>
      </c>
      <c r="Q33" s="2" t="str">
        <f t="shared" ref="Q33" si="6">CONCATENATE(B33,C33)</f>
        <v>511S114301</v>
      </c>
    </row>
    <row r="34" spans="1:17" ht="15.75" x14ac:dyDescent="0.25">
      <c r="A34">
        <f>SUMIF('TOTAL FEED'!$K$6:$K$429,'PHAN LOAI'!Q34,'TOTAL FEED'!$AQ$6:$AQ$429)</f>
        <v>0</v>
      </c>
      <c r="B34" s="6" t="s">
        <v>27</v>
      </c>
      <c r="C34" s="73" t="s">
        <v>281</v>
      </c>
      <c r="D34" s="79">
        <f>SUMIFS('TOTAL FEED'!$AQ$6:$AQ$429,'TOTAL FEED'!$C$6:$C$429,'PHAN LOAI'!B34,'TOTAL FEED'!$E$6:$E$429,'PHAN LOAI'!C34)</f>
        <v>0</v>
      </c>
      <c r="E34" s="92">
        <v>2</v>
      </c>
      <c r="Q34" s="2" t="str">
        <f t="shared" si="3"/>
        <v>512M162301</v>
      </c>
    </row>
    <row r="35" spans="1:17" ht="15.75" x14ac:dyDescent="0.25">
      <c r="A35">
        <f>SUMIF('TOTAL FEED'!$K$6:$K$429,'PHAN LOAI'!Q35,'TOTAL FEED'!$AQ$6:$AQ$429)</f>
        <v>0</v>
      </c>
      <c r="B35" s="6">
        <v>513</v>
      </c>
      <c r="C35" s="73" t="s">
        <v>282</v>
      </c>
      <c r="D35" s="79">
        <f>SUMIFS('TOTAL FEED'!$AQ$6:$AQ$429,'TOTAL FEED'!$C$6:$C$429,'PHAN LOAI'!B35,'TOTAL FEED'!$E$6:$E$429,'PHAN LOAI'!C35)</f>
        <v>0</v>
      </c>
      <c r="E35" s="92">
        <v>2</v>
      </c>
      <c r="Q35" s="2" t="str">
        <f t="shared" si="3"/>
        <v>513115001</v>
      </c>
    </row>
    <row r="36" spans="1:17" ht="15.75" x14ac:dyDescent="0.25">
      <c r="A36">
        <f>SUMIF('TOTAL FEED'!$K$6:$K$429,'PHAN LOAI'!Q36,'TOTAL FEED'!$AQ$6:$AQ$429)</f>
        <v>0</v>
      </c>
      <c r="B36" s="6">
        <v>521</v>
      </c>
      <c r="C36" s="73">
        <v>122001</v>
      </c>
      <c r="D36" s="79">
        <f>SUMIFS('TOTAL FEED'!$AQ$6:$AQ$429,'TOTAL FEED'!$C$6:$C$429,'PHAN LOAI'!B36,'TOTAL FEED'!$E$6:$E$429,'PHAN LOAI'!C36)</f>
        <v>0</v>
      </c>
      <c r="E36" s="92">
        <v>2</v>
      </c>
      <c r="Q36" s="2" t="str">
        <f t="shared" si="3"/>
        <v>521122001</v>
      </c>
    </row>
    <row r="37" spans="1:17" ht="15.75" x14ac:dyDescent="0.25">
      <c r="A37">
        <f>SUMIF('TOTAL FEED'!$K$6:$K$429,'PHAN LOAI'!Q37,'TOTAL FEED'!$AQ$6:$AQ$429)</f>
        <v>0</v>
      </c>
      <c r="B37" s="6" t="s">
        <v>623</v>
      </c>
      <c r="C37" s="73">
        <v>122721</v>
      </c>
      <c r="D37" s="79">
        <f>SUMIFS('TOTAL FEED'!$AQ$6:$AQ$429,'TOTAL FEED'!$C$6:$C$429,'PHAN LOAI'!B37,'TOTAL FEED'!$E$6:$E$429,'PHAN LOAI'!C37)</f>
        <v>0</v>
      </c>
      <c r="E37" s="92">
        <v>2</v>
      </c>
      <c r="Q37" s="2" t="str">
        <f t="shared" ref="Q37" si="7">CONCATENATE(B37,C37)</f>
        <v>521Pro122721</v>
      </c>
    </row>
    <row r="38" spans="1:17" ht="15.75" x14ac:dyDescent="0.25">
      <c r="A38">
        <f>SUMIF('TOTAL FEED'!$K$6:$K$429,'PHAN LOAI'!Q38,'TOTAL FEED'!$AQ$6:$AQ$429)</f>
        <v>21925</v>
      </c>
      <c r="B38" s="6" t="s">
        <v>617</v>
      </c>
      <c r="C38" s="73">
        <v>121701</v>
      </c>
      <c r="D38" s="79">
        <f>SUMIFS('TOTAL FEED'!$AQ$6:$AQ$429,'TOTAL FEED'!$C$6:$C$429,'PHAN LOAI'!B38,'TOTAL FEED'!$E$6:$E$429,'PHAN LOAI'!C38)</f>
        <v>21925</v>
      </c>
      <c r="E38" s="92">
        <v>2</v>
      </c>
      <c r="Q38" s="2" t="str">
        <f t="shared" ref="Q38" si="8">CONCATENATE(B38,C38)</f>
        <v>521SPro121701</v>
      </c>
    </row>
    <row r="39" spans="1:17" ht="15.75" x14ac:dyDescent="0.25">
      <c r="A39">
        <f>SUMIF('TOTAL FEED'!$K$6:$K$429,'PHAN LOAI'!Q39,'TOTAL FEED'!$AQ$6:$AQ$429)</f>
        <v>5775</v>
      </c>
      <c r="B39" s="6">
        <v>522</v>
      </c>
      <c r="C39" s="73">
        <v>123001</v>
      </c>
      <c r="D39" s="79">
        <f>SUMIFS('TOTAL FEED'!$AQ$6:$AQ$429,'TOTAL FEED'!$C$6:$C$429,'PHAN LOAI'!B39,'TOTAL FEED'!$E$6:$E$429,'PHAN LOAI'!C39)</f>
        <v>5775</v>
      </c>
      <c r="E39" s="92">
        <v>2</v>
      </c>
      <c r="Q39" s="2" t="str">
        <f t="shared" si="3"/>
        <v>522123001</v>
      </c>
    </row>
    <row r="40" spans="1:17" ht="15.75" x14ac:dyDescent="0.25">
      <c r="A40">
        <f>SUMIF('TOTAL FEED'!$K$6:$K$429,'PHAN LOAI'!Q40,'TOTAL FEED'!$AQ$6:$AQ$429)</f>
        <v>0</v>
      </c>
      <c r="B40" s="6" t="s">
        <v>283</v>
      </c>
      <c r="C40" s="73">
        <v>123701</v>
      </c>
      <c r="D40" s="79">
        <f>SUMIFS('TOTAL FEED'!$AQ$6:$AQ$429,'TOTAL FEED'!$C$6:$C$429,'PHAN LOAI'!B40,'TOTAL FEED'!$E$6:$E$429,'PHAN LOAI'!C40)</f>
        <v>0</v>
      </c>
      <c r="E40" s="92">
        <v>2</v>
      </c>
      <c r="Q40" s="2" t="str">
        <f t="shared" si="3"/>
        <v>522PRO123701</v>
      </c>
    </row>
    <row r="41" spans="1:17" ht="15.75" x14ac:dyDescent="0.25">
      <c r="A41">
        <f>SUMIF('TOTAL FEED'!$K$6:$K$429,'PHAN LOAI'!Q41,'TOTAL FEED'!$AQ$6:$AQ$429)</f>
        <v>252450</v>
      </c>
      <c r="B41" s="6">
        <v>524</v>
      </c>
      <c r="C41" s="73">
        <v>127001</v>
      </c>
      <c r="D41" s="79">
        <f>SUMIFS('TOTAL FEED'!$AQ$6:$AQ$429,'TOTAL FEED'!$C$6:$C$429,'PHAN LOAI'!B41,'TOTAL FEED'!$E$6:$E$429,'PHAN LOAI'!C41)</f>
        <v>252450</v>
      </c>
      <c r="E41" s="92">
        <v>2</v>
      </c>
      <c r="Q41" s="2" t="str">
        <f t="shared" si="3"/>
        <v>524127001</v>
      </c>
    </row>
    <row r="42" spans="1:17" ht="15.75" x14ac:dyDescent="0.25">
      <c r="A42">
        <f>SUMIF('TOTAL FEED'!$K$6:$K$429,'PHAN LOAI'!Q42,'TOTAL FEED'!$AQ$6:$AQ$429)</f>
        <v>0</v>
      </c>
      <c r="B42" s="6" t="s">
        <v>32</v>
      </c>
      <c r="C42" s="73" t="s">
        <v>284</v>
      </c>
      <c r="D42" s="79">
        <f>SUMIFS('TOTAL FEED'!$AQ$6:$AQ$429,'TOTAL FEED'!$C$6:$C$429,'PHAN LOAI'!B42,'TOTAL FEED'!$E$6:$E$429,'PHAN LOAI'!C42)</f>
        <v>0</v>
      </c>
      <c r="E42" s="92">
        <v>2</v>
      </c>
      <c r="Q42" s="2" t="str">
        <f t="shared" si="3"/>
        <v>524A127061</v>
      </c>
    </row>
    <row r="43" spans="1:17" ht="15.75" x14ac:dyDescent="0.25">
      <c r="A43">
        <f>SUMIF('TOTAL FEED'!$K$6:$K$429,'PHAN LOAI'!Q43,'TOTAL FEED'!$AQ$6:$AQ$429)</f>
        <v>0</v>
      </c>
      <c r="B43" s="6">
        <v>540</v>
      </c>
      <c r="C43" s="73" t="s">
        <v>285</v>
      </c>
      <c r="D43" s="79">
        <f>SUMIFS('TOTAL FEED'!$AQ$6:$AQ$429,'TOTAL FEED'!$C$6:$C$429,'PHAN LOAI'!B43,'TOTAL FEED'!$E$6:$E$429,'PHAN LOAI'!C43)</f>
        <v>0</v>
      </c>
      <c r="E43" s="92">
        <v>3</v>
      </c>
      <c r="Q43" s="2" t="str">
        <f t="shared" si="3"/>
        <v>540204101</v>
      </c>
    </row>
    <row r="44" spans="1:17" ht="15.75" x14ac:dyDescent="0.25">
      <c r="A44">
        <f>SUMIF('TOTAL FEED'!$K$6:$K$429,'PHAN LOAI'!Q44,'TOTAL FEED'!$AQ$6:$AQ$429)</f>
        <v>0</v>
      </c>
      <c r="B44" s="6">
        <v>543</v>
      </c>
      <c r="C44" s="73" t="s">
        <v>286</v>
      </c>
      <c r="D44" s="79">
        <f>SUMIFS('TOTAL FEED'!$AQ$6:$AQ$429,'TOTAL FEED'!$C$6:$C$429,'PHAN LOAI'!B44,'TOTAL FEED'!$E$6:$E$429,'PHAN LOAI'!C44)</f>
        <v>0</v>
      </c>
      <c r="E44" s="92">
        <v>3</v>
      </c>
      <c r="Q44" s="2" t="str">
        <f t="shared" si="3"/>
        <v>543226001</v>
      </c>
    </row>
    <row r="45" spans="1:17" ht="15.75" x14ac:dyDescent="0.25">
      <c r="A45">
        <f>SUMIF('TOTAL FEED'!$K$6:$K$429,'PHAN LOAI'!Q45,'TOTAL FEED'!$AQ$6:$AQ$429)</f>
        <v>76525</v>
      </c>
      <c r="B45" s="6">
        <v>544</v>
      </c>
      <c r="C45" s="73" t="s">
        <v>287</v>
      </c>
      <c r="D45" s="79">
        <f>SUMIFS('TOTAL FEED'!$AQ$6:$AQ$429,'TOTAL FEED'!$C$6:$C$429,'PHAN LOAI'!B45,'TOTAL FEED'!$E$6:$E$429,'PHAN LOAI'!C45)</f>
        <v>76525</v>
      </c>
      <c r="E45" s="92">
        <v>3</v>
      </c>
      <c r="Q45" s="2" t="str">
        <f t="shared" si="3"/>
        <v>544216201</v>
      </c>
    </row>
    <row r="46" spans="1:17" ht="15.75" x14ac:dyDescent="0.25">
      <c r="A46">
        <f>SUMIF('TOTAL FEED'!$K$6:$K$429,'PHAN LOAI'!Q46,'TOTAL FEED'!$AQ$6:$AQ$429)</f>
        <v>0</v>
      </c>
      <c r="B46" s="6">
        <v>545</v>
      </c>
      <c r="C46" s="73"/>
      <c r="D46" s="79">
        <f>SUMIFS('TOTAL FEED'!$AQ$6:$AQ$429,'TOTAL FEED'!$C$6:$C$429,'PHAN LOAI'!B46,'TOTAL FEED'!$E$6:$E$429,'PHAN LOAI'!C46)</f>
        <v>0</v>
      </c>
      <c r="E46" s="92">
        <v>3</v>
      </c>
      <c r="Q46" s="2" t="str">
        <f t="shared" si="3"/>
        <v>545</v>
      </c>
    </row>
    <row r="47" spans="1:17" ht="15.75" x14ac:dyDescent="0.25">
      <c r="A47">
        <f>SUMIF('TOTAL FEED'!$K$6:$K$429,'PHAN LOAI'!Q47,'TOTAL FEED'!$AQ$6:$AQ$429)</f>
        <v>57350</v>
      </c>
      <c r="B47" s="6">
        <v>548</v>
      </c>
      <c r="C47" s="73">
        <v>201101</v>
      </c>
      <c r="D47" s="79">
        <f>SUMIFS('TOTAL FEED'!$AQ$6:$AQ$429,'TOTAL FEED'!$C$6:$C$429,'PHAN LOAI'!B47,'TOTAL FEED'!$E$6:$E$429,'PHAN LOAI'!C47)</f>
        <v>57350</v>
      </c>
      <c r="E47" s="92">
        <v>3</v>
      </c>
      <c r="Q47" s="2" t="str">
        <f t="shared" si="3"/>
        <v>548201101</v>
      </c>
    </row>
    <row r="48" spans="1:17" ht="15.75" x14ac:dyDescent="0.25">
      <c r="A48">
        <f>SUMIF('TOTAL FEED'!$K$6:$K$429,'PHAN LOAI'!Q48,'TOTAL FEED'!$AQ$6:$AQ$429)</f>
        <v>0</v>
      </c>
      <c r="B48" s="6" t="s">
        <v>288</v>
      </c>
      <c r="C48" s="73">
        <v>201201</v>
      </c>
      <c r="D48" s="79">
        <f>SUMIFS('TOTAL FEED'!$AQ$6:$AQ$429,'TOTAL FEED'!$C$6:$C$429,'PHAN LOAI'!B48,'TOTAL FEED'!$E$6:$E$429,'PHAN LOAI'!C48)</f>
        <v>0</v>
      </c>
      <c r="E48" s="92">
        <v>3</v>
      </c>
      <c r="Q48" s="2" t="str">
        <f t="shared" si="3"/>
        <v>548M201201</v>
      </c>
    </row>
    <row r="49" spans="1:17" ht="15.75" x14ac:dyDescent="0.25">
      <c r="A49">
        <f>SUMIF('TOTAL FEED'!$K$6:$K$429,'PHAN LOAI'!Q49,'TOTAL FEED'!$AQ$6:$AQ$429)</f>
        <v>81300</v>
      </c>
      <c r="B49" s="6">
        <v>549</v>
      </c>
      <c r="C49" s="73" t="s">
        <v>289</v>
      </c>
      <c r="D49" s="79">
        <f>SUMIFS('TOTAL FEED'!$AQ$6:$AQ$429,'TOTAL FEED'!$C$6:$C$429,'PHAN LOAI'!B49,'TOTAL FEED'!$E$6:$E$429,'PHAN LOAI'!C49)</f>
        <v>81300</v>
      </c>
      <c r="E49" s="92">
        <v>3</v>
      </c>
      <c r="Q49" s="2" t="str">
        <f t="shared" si="3"/>
        <v>549203101</v>
      </c>
    </row>
    <row r="50" spans="1:17" ht="15.75" x14ac:dyDescent="0.25">
      <c r="A50">
        <f>SUMIF('TOTAL FEED'!$K$6:$K$429,'PHAN LOAI'!Q50,'TOTAL FEED'!$AQ$6:$AQ$429)</f>
        <v>0</v>
      </c>
      <c r="B50" s="6" t="s">
        <v>290</v>
      </c>
      <c r="C50" s="73">
        <v>203201</v>
      </c>
      <c r="D50" s="79">
        <f>SUMIFS('TOTAL FEED'!$AQ$6:$AQ$429,'TOTAL FEED'!$C$6:$C$429,'PHAN LOAI'!B50,'TOTAL FEED'!$E$6:$E$429,'PHAN LOAI'!C50)</f>
        <v>0</v>
      </c>
      <c r="E50" s="92">
        <v>3</v>
      </c>
      <c r="Q50" s="2" t="str">
        <f t="shared" si="3"/>
        <v>549M203201</v>
      </c>
    </row>
    <row r="51" spans="1:17" ht="15.75" x14ac:dyDescent="0.25">
      <c r="A51">
        <f>SUMIF('TOTAL FEED'!$K$6:$K$429,'PHAN LOAI'!Q51,'TOTAL FEED'!$AQ$6:$AQ$429)</f>
        <v>0</v>
      </c>
      <c r="B51" s="6" t="s">
        <v>35</v>
      </c>
      <c r="C51" s="73"/>
      <c r="D51" s="79">
        <f>SUMIFS('TOTAL FEED'!$AQ$6:$AQ$429,'TOTAL FEED'!$C$6:$C$429,'PHAN LOAI'!B51,'TOTAL FEED'!$E$6:$E$429,'PHAN LOAI'!C51)</f>
        <v>0</v>
      </c>
      <c r="E51" s="92">
        <v>1</v>
      </c>
      <c r="Q51" s="2" t="str">
        <f t="shared" si="3"/>
        <v>550S (Box)</v>
      </c>
    </row>
    <row r="52" spans="1:17" ht="15.75" x14ac:dyDescent="0.25">
      <c r="A52">
        <f>SUMIF('TOTAL FEED'!$K$6:$K$429,'PHAN LOAI'!Q52,'TOTAL FEED'!$AQ$6:$AQ$429)</f>
        <v>35225</v>
      </c>
      <c r="B52" s="6" t="s">
        <v>16</v>
      </c>
      <c r="C52" s="73" t="s">
        <v>291</v>
      </c>
      <c r="D52" s="79">
        <f>SUMIFS('TOTAL FEED'!$AQ$6:$AQ$429,'TOTAL FEED'!$C$6:$C$429,'PHAN LOAI'!B52,'TOTAL FEED'!$E$6:$E$429,'PHAN LOAI'!C52)</f>
        <v>35225</v>
      </c>
      <c r="E52" s="92">
        <v>1</v>
      </c>
      <c r="Q52" s="2" t="str">
        <f t="shared" si="3"/>
        <v>550S312001</v>
      </c>
    </row>
    <row r="53" spans="1:17" ht="15.75" x14ac:dyDescent="0.25">
      <c r="A53">
        <f>SUMIF('TOTAL FEED'!$K$6:$K$429,'PHAN LOAI'!Q53,'TOTAL FEED'!$AQ$6:$AQ$429)</f>
        <v>21975</v>
      </c>
      <c r="B53" s="6" t="s">
        <v>292</v>
      </c>
      <c r="C53" s="73">
        <v>312008</v>
      </c>
      <c r="D53" s="79">
        <f>SUMIFS('TOTAL FEED'!$AQ$6:$AQ$429,'TOTAL FEED'!$C$6:$C$429,'PHAN LOAI'!B53,'TOTAL FEED'!$E$6:$E$429,'PHAN LOAI'!C53)</f>
        <v>21975</v>
      </c>
      <c r="E53" s="92">
        <v>1</v>
      </c>
      <c r="Q53" s="2" t="str">
        <f t="shared" si="3"/>
        <v>550SX312008</v>
      </c>
    </row>
    <row r="54" spans="1:17" ht="15.75" x14ac:dyDescent="0.25">
      <c r="A54">
        <f>SUMIF('TOTAL FEED'!$K$6:$K$429,'PHAN LOAI'!Q54,'TOTAL FEED'!$AQ$6:$AQ$429)</f>
        <v>130225</v>
      </c>
      <c r="B54" s="6">
        <v>551</v>
      </c>
      <c r="C54" s="73">
        <v>314001</v>
      </c>
      <c r="D54" s="79">
        <f>SUMIFS('TOTAL FEED'!$AQ$6:$AQ$429,'TOTAL FEED'!$C$6:$C$429,'PHAN LOAI'!B54,'TOTAL FEED'!$E$6:$E$429,'PHAN LOAI'!C54)</f>
        <v>130225</v>
      </c>
      <c r="E54" s="92">
        <v>1</v>
      </c>
      <c r="Q54" s="2" t="str">
        <f t="shared" si="3"/>
        <v>551314001</v>
      </c>
    </row>
    <row r="55" spans="1:17" ht="15.75" x14ac:dyDescent="0.25">
      <c r="A55">
        <f>SUMIF('TOTAL FEED'!$K$6:$K$429,'PHAN LOAI'!Q55,'TOTAL FEED'!$AQ$6:$AQ$429)</f>
        <v>0</v>
      </c>
      <c r="B55" s="6" t="s">
        <v>622</v>
      </c>
      <c r="C55" s="73">
        <v>314028</v>
      </c>
      <c r="D55" s="79">
        <f>SUMIFS('TOTAL FEED'!$AQ$6:$AQ$429,'TOTAL FEED'!$C$6:$C$429,'PHAN LOAI'!B55,'TOTAL FEED'!$E$6:$E$429,'PHAN LOAI'!C55)</f>
        <v>0</v>
      </c>
      <c r="E55" s="92">
        <v>1</v>
      </c>
      <c r="Q55" s="2" t="str">
        <f t="shared" si="3"/>
        <v>551XPRO314028</v>
      </c>
    </row>
    <row r="56" spans="1:17" ht="15.75" x14ac:dyDescent="0.25">
      <c r="A56">
        <f>SUMIF('TOTAL FEED'!$K$6:$K$429,'PHAN LOAI'!Q56,'TOTAL FEED'!$AQ$6:$AQ$429)</f>
        <v>0</v>
      </c>
      <c r="B56" s="6" t="s">
        <v>294</v>
      </c>
      <c r="C56" s="73" t="s">
        <v>295</v>
      </c>
      <c r="D56" s="79">
        <f>SUMIFS('TOTAL FEED'!$AQ$6:$AQ$429,'TOTAL FEED'!$C$6:$C$429,'PHAN LOAI'!B56,'TOTAL FEED'!$E$6:$E$429,'PHAN LOAI'!C56)</f>
        <v>0</v>
      </c>
      <c r="E56" s="92">
        <v>1</v>
      </c>
      <c r="Q56" s="2" t="str">
        <f t="shared" si="3"/>
        <v>551X2631400126</v>
      </c>
    </row>
    <row r="57" spans="1:17" ht="15.75" x14ac:dyDescent="0.25">
      <c r="A57">
        <f>SUMIF('TOTAL FEED'!$K$6:$K$429,'PHAN LOAI'!Q57,'TOTAL FEED'!$AQ$6:$AQ$429)</f>
        <v>24275</v>
      </c>
      <c r="B57" s="6" t="s">
        <v>38</v>
      </c>
      <c r="C57" s="73">
        <v>314011</v>
      </c>
      <c r="D57" s="79">
        <f>SUMIFS('TOTAL FEED'!$AQ$6:$AQ$429,'TOTAL FEED'!$C$6:$C$429,'PHAN LOAI'!B57,'TOTAL FEED'!$E$6:$E$429,'PHAN LOAI'!C57)</f>
        <v>24275</v>
      </c>
      <c r="E57" s="92">
        <v>1</v>
      </c>
      <c r="Q57" s="2" t="str">
        <f t="shared" si="3"/>
        <v>551GP314011</v>
      </c>
    </row>
    <row r="58" spans="1:17" ht="15.75" x14ac:dyDescent="0.25">
      <c r="A58">
        <f>SUMIF('TOTAL FEED'!$K$6:$K$429,'PHAN LOAI'!Q58,'TOTAL FEED'!$AQ$6:$AQ$429)</f>
        <v>464500</v>
      </c>
      <c r="B58" s="6">
        <v>552</v>
      </c>
      <c r="C58" s="73" t="s">
        <v>297</v>
      </c>
      <c r="D58" s="79">
        <f>SUMIFS('TOTAL FEED'!$AQ$6:$AQ$429,'TOTAL FEED'!$C$6:$C$429,'PHAN LOAI'!B58,'TOTAL FEED'!$E$6:$E$429,'PHAN LOAI'!C58)</f>
        <v>464500</v>
      </c>
      <c r="E58" s="92">
        <v>1</v>
      </c>
      <c r="Q58" s="2" t="str">
        <f t="shared" si="3"/>
        <v>552321001</v>
      </c>
    </row>
    <row r="59" spans="1:17" ht="15.75" x14ac:dyDescent="0.25">
      <c r="A59">
        <f>SUMIF('TOTAL FEED'!$K$6:$K$429,'PHAN LOAI'!Q59,'TOTAL FEED'!$AQ$6:$AQ$429)</f>
        <v>15025</v>
      </c>
      <c r="B59" s="6" t="s">
        <v>299</v>
      </c>
      <c r="C59" s="73">
        <v>321072</v>
      </c>
      <c r="D59" s="79">
        <f>SUMIFS('TOTAL FEED'!$AQ$6:$AQ$429,'TOTAL FEED'!$C$6:$C$429,'PHAN LOAI'!B59,'TOTAL FEED'!$E$6:$E$429,'PHAN LOAI'!C59)</f>
        <v>15025</v>
      </c>
      <c r="E59" s="92">
        <v>1</v>
      </c>
      <c r="Q59" s="2" t="str">
        <f t="shared" si="3"/>
        <v>552E321072</v>
      </c>
    </row>
    <row r="60" spans="1:17" ht="15.75" x14ac:dyDescent="0.25">
      <c r="A60">
        <f>SUMIF('TOTAL FEED'!$K$6:$K$429,'PHAN LOAI'!Q60,'TOTAL FEED'!$AQ$6:$AQ$429)</f>
        <v>250875</v>
      </c>
      <c r="B60" s="6" t="s">
        <v>39</v>
      </c>
      <c r="C60" s="73" t="s">
        <v>298</v>
      </c>
      <c r="D60" s="79">
        <f>SUMIFS('TOTAL FEED'!$AQ$6:$AQ$429,'TOTAL FEED'!$C$6:$C$429,'PHAN LOAI'!B60,'TOTAL FEED'!$E$6:$E$429,'PHAN LOAI'!C60)</f>
        <v>250875</v>
      </c>
      <c r="E60" s="92">
        <v>1</v>
      </c>
      <c r="Q60" s="2" t="str">
        <f t="shared" si="3"/>
        <v>552M321012</v>
      </c>
    </row>
    <row r="61" spans="1:17" ht="15.75" x14ac:dyDescent="0.25">
      <c r="A61">
        <f>SUMIF('TOTAL FEED'!$K$6:$K$429,'PHAN LOAI'!Q61,'TOTAL FEED'!$AQ$6:$AQ$429)</f>
        <v>15775</v>
      </c>
      <c r="B61" s="6" t="s">
        <v>303</v>
      </c>
      <c r="C61" s="73">
        <v>321018</v>
      </c>
      <c r="D61" s="79">
        <f>SUMIFS('TOTAL FEED'!$AQ$6:$AQ$429,'TOTAL FEED'!$C$6:$C$429,'PHAN LOAI'!B61,'TOTAL FEED'!$E$6:$E$429,'PHAN LOAI'!C61)</f>
        <v>15775</v>
      </c>
      <c r="E61" s="92">
        <v>1</v>
      </c>
      <c r="Q61" s="2" t="str">
        <f t="shared" si="3"/>
        <v>552MX321018</v>
      </c>
    </row>
    <row r="62" spans="1:17" ht="15.75" x14ac:dyDescent="0.25">
      <c r="A62">
        <f>SUMIF('TOTAL FEED'!$K$6:$K$429,'PHAN LOAI'!Q62,'TOTAL FEED'!$AQ$6:$AQ$429)</f>
        <v>459975</v>
      </c>
      <c r="B62" s="6" t="s">
        <v>40</v>
      </c>
      <c r="C62" s="73">
        <v>320001</v>
      </c>
      <c r="D62" s="79">
        <f>SUMIFS('TOTAL FEED'!$AQ$6:$AQ$429,'TOTAL FEED'!$C$6:$C$429,'PHAN LOAI'!B62,'TOTAL FEED'!$E$6:$E$429,'PHAN LOAI'!C62)</f>
        <v>459975</v>
      </c>
      <c r="E62" s="92">
        <v>1</v>
      </c>
      <c r="Q62" s="2" t="str">
        <f t="shared" si="3"/>
        <v>552S320001</v>
      </c>
    </row>
    <row r="63" spans="1:17" ht="15.75" x14ac:dyDescent="0.25">
      <c r="A63">
        <f>SUMIF('TOTAL FEED'!$K$6:$K$429,'PHAN LOAI'!Q63,'TOTAL FEED'!$AQ$6:$AQ$429)</f>
        <v>0</v>
      </c>
      <c r="B63" s="6"/>
      <c r="C63" s="73"/>
      <c r="D63" s="79">
        <f>SUMIFS('TOTAL FEED'!$AQ$6:$AQ$429,'TOTAL FEED'!$C$6:$C$429,'PHAN LOAI'!B63,'TOTAL FEED'!$E$6:$E$429,'PHAN LOAI'!C63)</f>
        <v>0</v>
      </c>
      <c r="E63" s="92">
        <f t="shared" ref="E63" si="9">IF(OR(MID(B63,2,1)="1",MID(B63,2,1)="2",MID(B63,2,1)="3"),1,IF(MID(B63,2,1)="4",2,IF(OR(MID(B63,2,1)="5",MID(B63,2,1)="6"),3,IF(OR(MID(B63,2,1)="8",MID(B63,2,1)="9"),4,IF(MID(B63,2,1)="0",5,6)))))</f>
        <v>6</v>
      </c>
      <c r="Q63" s="2" t="str">
        <f t="shared" si="3"/>
        <v/>
      </c>
    </row>
    <row r="64" spans="1:17" ht="15.75" x14ac:dyDescent="0.25">
      <c r="A64">
        <f>SUMIF('TOTAL FEED'!$K$6:$K$429,'PHAN LOAI'!Q64,'TOTAL FEED'!$AQ$6:$AQ$429)</f>
        <v>0</v>
      </c>
      <c r="B64" s="77" t="s">
        <v>300</v>
      </c>
      <c r="C64" s="73" t="s">
        <v>301</v>
      </c>
      <c r="D64" s="79">
        <f>SUMIFS('TOTAL FEED'!$AQ$6:$AQ$429,'TOTAL FEED'!$C$6:$C$429,'PHAN LOAI'!B64,'TOTAL FEED'!$E$6:$E$429,'PHAN LOAI'!C64)</f>
        <v>0</v>
      </c>
      <c r="E64" s="92">
        <v>1</v>
      </c>
      <c r="Q64" s="2" t="str">
        <f t="shared" si="3"/>
        <v>552SS9032000890</v>
      </c>
    </row>
    <row r="65" spans="1:17" ht="15.75" x14ac:dyDescent="0.25">
      <c r="A65">
        <f>SUMIF('TOTAL FEED'!$K$6:$K$429,'PHAN LOAI'!Q65,'TOTAL FEED'!$AQ$6:$AQ$429)</f>
        <v>144600</v>
      </c>
      <c r="B65" s="77" t="s">
        <v>631</v>
      </c>
      <c r="C65" s="73">
        <v>320008</v>
      </c>
      <c r="D65" s="79">
        <f>SUMIFS('TOTAL FEED'!$AQ$6:$AQ$429,'TOTAL FEED'!$C$6:$C$429,'PHAN LOAI'!B65,'TOTAL FEED'!$E$6:$E$429,'PHAN LOAI'!C65)</f>
        <v>144600</v>
      </c>
      <c r="E65" s="92">
        <v>1</v>
      </c>
      <c r="Q65" s="2" t="str">
        <f t="shared" si="3"/>
        <v>552SX320008</v>
      </c>
    </row>
    <row r="66" spans="1:17" ht="15.75" x14ac:dyDescent="0.25">
      <c r="A66">
        <f>SUMIF('TOTAL FEED'!$K$6:$K$429,'PHAN LOAI'!Q66,'TOTAL FEED'!$AQ$6:$AQ$429)</f>
        <v>152325</v>
      </c>
      <c r="B66" s="6">
        <v>553</v>
      </c>
      <c r="C66" s="73" t="s">
        <v>304</v>
      </c>
      <c r="D66" s="79">
        <f>SUMIFS('TOTAL FEED'!$AQ$6:$AQ$429,'TOTAL FEED'!$C$6:$C$429,'PHAN LOAI'!B66,'TOTAL FEED'!$E$6:$E$429,'PHAN LOAI'!C66)</f>
        <v>152325</v>
      </c>
      <c r="E66" s="92">
        <v>1</v>
      </c>
      <c r="Q66" s="2" t="str">
        <f t="shared" si="3"/>
        <v>553332301</v>
      </c>
    </row>
    <row r="67" spans="1:17" ht="15.75" x14ac:dyDescent="0.25">
      <c r="A67">
        <f>SUMIF('TOTAL FEED'!$K$6:$K$429,'PHAN LOAI'!Q67,'TOTAL FEED'!$AQ$6:$AQ$429)</f>
        <v>292475</v>
      </c>
      <c r="B67" s="6" t="s">
        <v>41</v>
      </c>
      <c r="C67" s="73" t="s">
        <v>305</v>
      </c>
      <c r="D67" s="79">
        <f>SUMIFS('TOTAL FEED'!$AQ$6:$AQ$429,'TOTAL FEED'!$C$6:$C$429,'PHAN LOAI'!B67,'TOTAL FEED'!$E$6:$E$429,'PHAN LOAI'!C67)</f>
        <v>292475</v>
      </c>
      <c r="E67" s="92">
        <v>1</v>
      </c>
      <c r="Q67" s="2" t="str">
        <f t="shared" si="3"/>
        <v>553S332101</v>
      </c>
    </row>
    <row r="68" spans="1:17" ht="15.75" x14ac:dyDescent="0.25">
      <c r="A68">
        <f>SUMIF('TOTAL FEED'!$K$6:$K$429,'PHAN LOAI'!Q68,'TOTAL FEED'!$AQ$6:$AQ$429)</f>
        <v>8000</v>
      </c>
      <c r="B68" s="6" t="s">
        <v>632</v>
      </c>
      <c r="C68" s="73">
        <v>411001</v>
      </c>
      <c r="D68" s="79">
        <f>SUMIFS('TOTAL FEED'!$AQ$6:$AQ$429,'TOTAL FEED'!$C$6:$C$429,'PHAN LOAI'!B68,'TOTAL FEED'!$E$6:$E$429,'PHAN LOAI'!C68)</f>
        <v>8000</v>
      </c>
      <c r="E68" s="92">
        <v>4</v>
      </c>
      <c r="Q68" s="2" t="str">
        <f t="shared" si="3"/>
        <v>571O1411001</v>
      </c>
    </row>
    <row r="69" spans="1:17" ht="15.75" x14ac:dyDescent="0.25">
      <c r="A69">
        <f>SUMIF('TOTAL FEED'!$K$6:$K$429,'PHAN LOAI'!Q69,'TOTAL FEED'!$AQ$6:$AQ$429)</f>
        <v>97175</v>
      </c>
      <c r="B69" s="6">
        <v>562</v>
      </c>
      <c r="C69" s="73">
        <v>362001</v>
      </c>
      <c r="D69" s="79">
        <f>SUMIFS('TOTAL FEED'!$AQ$6:$AQ$429,'TOTAL FEED'!$C$6:$C$429,'PHAN LOAI'!B69,'TOTAL FEED'!$E$6:$E$429,'PHAN LOAI'!C69)</f>
        <v>97175</v>
      </c>
      <c r="E69" s="92">
        <v>1</v>
      </c>
      <c r="Q69" s="2" t="str">
        <f t="shared" si="3"/>
        <v>562362001</v>
      </c>
    </row>
    <row r="70" spans="1:17" ht="15.75" x14ac:dyDescent="0.25">
      <c r="A70">
        <f>SUMIF('TOTAL FEED'!$K$6:$K$429,'PHAN LOAI'!Q70,'TOTAL FEED'!$AQ$6:$AQ$429)</f>
        <v>12150</v>
      </c>
      <c r="B70" s="6" t="s">
        <v>42</v>
      </c>
      <c r="C70" s="73" t="s">
        <v>306</v>
      </c>
      <c r="D70" s="79">
        <f>SUMIFS('TOTAL FEED'!$AQ$6:$AQ$429,'TOTAL FEED'!$C$6:$C$429,'PHAN LOAI'!B70,'TOTAL FEED'!$E$6:$E$429,'PHAN LOAI'!C70)</f>
        <v>12150</v>
      </c>
      <c r="E70" s="92">
        <v>1</v>
      </c>
      <c r="Q70" s="2" t="str">
        <f t="shared" si="3"/>
        <v>562P364201</v>
      </c>
    </row>
    <row r="71" spans="1:17" ht="15.75" x14ac:dyDescent="0.25">
      <c r="A71">
        <f>SUMIF('TOTAL FEED'!$K$6:$K$429,'PHAN LOAI'!Q71,'TOTAL FEED'!$AQ$6:$AQ$429)</f>
        <v>322975</v>
      </c>
      <c r="B71" s="6">
        <v>566</v>
      </c>
      <c r="C71" s="73" t="s">
        <v>307</v>
      </c>
      <c r="D71" s="79">
        <f>SUMIFS('TOTAL FEED'!$AQ$6:$AQ$429,'TOTAL FEED'!$C$6:$C$429,'PHAN LOAI'!B71,'TOTAL FEED'!$E$6:$E$429,'PHAN LOAI'!C71)</f>
        <v>322975</v>
      </c>
      <c r="E71" s="92">
        <v>1</v>
      </c>
      <c r="Q71" s="2" t="str">
        <f t="shared" si="3"/>
        <v>566366201</v>
      </c>
    </row>
    <row r="72" spans="1:17" ht="15.75" x14ac:dyDescent="0.25">
      <c r="A72">
        <f>SUMIF('TOTAL FEED'!$K$6:$K$429,'PHAN LOAI'!Q72,'TOTAL FEED'!$AQ$6:$AQ$429)</f>
        <v>79375</v>
      </c>
      <c r="B72" s="6">
        <v>567</v>
      </c>
      <c r="C72" s="73" t="s">
        <v>308</v>
      </c>
      <c r="D72" s="79">
        <f>SUMIFS('TOTAL FEED'!$AQ$6:$AQ$429,'TOTAL FEED'!$C$6:$C$429,'PHAN LOAI'!B72,'TOTAL FEED'!$E$6:$E$429,'PHAN LOAI'!C72)</f>
        <v>79375</v>
      </c>
      <c r="E72" s="92">
        <v>1</v>
      </c>
      <c r="Q72" s="2" t="str">
        <f t="shared" si="3"/>
        <v>567367201</v>
      </c>
    </row>
    <row r="73" spans="1:17" ht="15.75" x14ac:dyDescent="0.25">
      <c r="A73">
        <f>SUMIF('TOTAL FEED'!$K$6:$K$429,'PHAN LOAI'!Q73,'TOTAL FEED'!$AQ$6:$AQ$429)</f>
        <v>290600</v>
      </c>
      <c r="B73" s="6" t="s">
        <v>43</v>
      </c>
      <c r="C73" s="73" t="s">
        <v>309</v>
      </c>
      <c r="D73" s="79">
        <f>SUMIFS('TOTAL FEED'!$AQ$6:$AQ$429,'TOTAL FEED'!$C$6:$C$429,'PHAN LOAI'!B73,'TOTAL FEED'!$E$6:$E$429,'PHAN LOAI'!C73)</f>
        <v>290600</v>
      </c>
      <c r="E73" s="92">
        <v>1</v>
      </c>
      <c r="Q73" s="2" t="str">
        <f t="shared" ref="Q73:Q142" si="10">CONCATENATE(B73,C73)</f>
        <v>567S367101</v>
      </c>
    </row>
    <row r="74" spans="1:17" ht="15.75" x14ac:dyDescent="0.25">
      <c r="A74">
        <f>SUMIF('TOTAL FEED'!$K$6:$K$429,'PHAN LOAI'!Q74,'TOTAL FEED'!$AQ$6:$AQ$429)</f>
        <v>18825</v>
      </c>
      <c r="B74" s="6">
        <v>584</v>
      </c>
      <c r="C74" s="73" t="s">
        <v>310</v>
      </c>
      <c r="D74" s="79">
        <f>SUMIFS('TOTAL FEED'!$AQ$6:$AQ$429,'TOTAL FEED'!$C$6:$C$429,'PHAN LOAI'!B74,'TOTAL FEED'!$E$6:$E$429,'PHAN LOAI'!C74)</f>
        <v>18825</v>
      </c>
      <c r="E74" s="92">
        <f t="shared" si="4"/>
        <v>4</v>
      </c>
      <c r="Q74" s="2" t="str">
        <f t="shared" si="10"/>
        <v>584433001</v>
      </c>
    </row>
    <row r="75" spans="1:17" ht="15.75" x14ac:dyDescent="0.25">
      <c r="A75">
        <f>SUMIF('TOTAL FEED'!$K$6:$K$429,'PHAN LOAI'!Q75,'TOTAL FEED'!$AQ$6:$AQ$429)</f>
        <v>0</v>
      </c>
      <c r="B75" s="6">
        <v>585</v>
      </c>
      <c r="C75" s="73" t="s">
        <v>311</v>
      </c>
      <c r="D75" s="79">
        <f>SUMIFS('TOTAL FEED'!$AQ$6:$AQ$429,'TOTAL FEED'!$C$6:$C$429,'PHAN LOAI'!B75,'TOTAL FEED'!$E$6:$E$429,'PHAN LOAI'!C75)</f>
        <v>0</v>
      </c>
      <c r="E75" s="92">
        <f t="shared" si="4"/>
        <v>4</v>
      </c>
      <c r="Q75" s="2" t="str">
        <f t="shared" si="10"/>
        <v>585434001</v>
      </c>
    </row>
    <row r="76" spans="1:17" ht="15.75" x14ac:dyDescent="0.25">
      <c r="A76">
        <f>SUMIF('TOTAL FEED'!$K$6:$K$429,'PHAN LOAI'!Q76,'TOTAL FEED'!$AQ$6:$AQ$429)</f>
        <v>0</v>
      </c>
      <c r="B76" s="6" t="s">
        <v>312</v>
      </c>
      <c r="C76" s="73">
        <v>433011</v>
      </c>
      <c r="D76" s="79">
        <f>SUMIFS('TOTAL FEED'!$AQ$6:$AQ$429,'TOTAL FEED'!$C$6:$C$429,'PHAN LOAI'!B76,'TOTAL FEED'!$E$6:$E$429,'PHAN LOAI'!C76)</f>
        <v>0</v>
      </c>
      <c r="E76" s="92">
        <f t="shared" si="4"/>
        <v>4</v>
      </c>
      <c r="Q76" s="2" t="str">
        <f t="shared" si="10"/>
        <v>585S433011</v>
      </c>
    </row>
    <row r="77" spans="1:17" ht="15.75" x14ac:dyDescent="0.25">
      <c r="A77">
        <f>SUMIF('TOTAL FEED'!$K$6:$K$429,'PHAN LOAI'!Q77,'TOTAL FEED'!$AQ$6:$AQ$429)</f>
        <v>17500</v>
      </c>
      <c r="B77" s="6">
        <v>594</v>
      </c>
      <c r="C77" s="73">
        <v>422001</v>
      </c>
      <c r="D77" s="79">
        <f>SUMIFS('TOTAL FEED'!$AQ$6:$AQ$429,'TOTAL FEED'!$C$6:$C$429,'PHAN LOAI'!B77,'TOTAL FEED'!$E$6:$E$429,'PHAN LOAI'!C77)</f>
        <v>17500</v>
      </c>
      <c r="E77" s="92">
        <f t="shared" ref="E77:E78" si="11">IF(OR(MID(B77,2,1)="1",MID(B77,2,1)="2",MID(B77,2,1)="3"),1,IF(MID(B77,2,1)="4",2,IF(OR(MID(B77,2,1)="5",MID(B77,2,1)="6"),3,IF(OR(MID(B77,2,1)="8",MID(B77,2,1)="9"),4,IF(MID(B77,2,1)="0",5,6)))))</f>
        <v>4</v>
      </c>
      <c r="Q77" s="2" t="str">
        <f t="shared" si="10"/>
        <v>594422001</v>
      </c>
    </row>
    <row r="78" spans="1:17" ht="15.75" x14ac:dyDescent="0.25">
      <c r="A78">
        <f>SUMIF('TOTAL FEED'!$K$6:$K$429,'PHAN LOAI'!Q78,'TOTAL FEED'!$AQ$6:$AQ$429)</f>
        <v>0</v>
      </c>
      <c r="B78" s="6">
        <v>596</v>
      </c>
      <c r="C78" s="73">
        <v>424001</v>
      </c>
      <c r="D78" s="79">
        <f>SUMIFS('TOTAL FEED'!$AQ$6:$AQ$429,'TOTAL FEED'!$C$6:$C$429,'PHAN LOAI'!B78,'TOTAL FEED'!$E$6:$E$429,'PHAN LOAI'!C78)</f>
        <v>0</v>
      </c>
      <c r="E78" s="92">
        <f t="shared" si="11"/>
        <v>4</v>
      </c>
      <c r="Q78" s="2" t="str">
        <f t="shared" si="10"/>
        <v>596424001</v>
      </c>
    </row>
    <row r="79" spans="1:17" ht="15.75" x14ac:dyDescent="0.25">
      <c r="A79">
        <f>SUMIF('TOTAL FEED'!$K$6:$K$429,'PHAN LOAI'!Q79,'TOTAL FEED'!$AQ$6:$AQ$429)</f>
        <v>134075</v>
      </c>
      <c r="B79" s="6">
        <v>595</v>
      </c>
      <c r="C79" s="73">
        <v>423001</v>
      </c>
      <c r="D79" s="79">
        <f>SUMIFS('TOTAL FEED'!$AQ$6:$AQ$429,'TOTAL FEED'!$C$6:$C$429,'PHAN LOAI'!B79,'TOTAL FEED'!$E$6:$E$429,'PHAN LOAI'!C79)</f>
        <v>134075</v>
      </c>
      <c r="E79" s="92">
        <f t="shared" si="4"/>
        <v>4</v>
      </c>
      <c r="Q79" s="2" t="str">
        <f t="shared" si="10"/>
        <v>595423001</v>
      </c>
    </row>
    <row r="80" spans="1:17" ht="15.75" x14ac:dyDescent="0.25">
      <c r="A80">
        <f>SUMIF('TOTAL FEED'!$K$6:$K$429,'PHAN LOAI'!Q80,'TOTAL FEED'!$AQ$6:$AQ$429)</f>
        <v>0</v>
      </c>
      <c r="B80" s="95" t="s">
        <v>314</v>
      </c>
      <c r="C80" s="96"/>
      <c r="D80" s="79"/>
      <c r="Q80" s="2" t="str">
        <f t="shared" si="10"/>
        <v>PRO - FEED</v>
      </c>
    </row>
    <row r="81" spans="1:17" ht="15.75" x14ac:dyDescent="0.25">
      <c r="A81">
        <f>SUMIF('TOTAL FEED'!$K$6:$K$429,'PHAN LOAI'!Q81,'TOTAL FEED'!$AQ$6:$AQ$429)</f>
        <v>87975</v>
      </c>
      <c r="B81" s="6" t="s">
        <v>315</v>
      </c>
      <c r="C81" s="73">
        <v>312021</v>
      </c>
      <c r="D81" s="79">
        <f>SUMIFS('TOTAL FEED'!$AQ$6:$AQ$429,'TOTAL FEED'!$C$6:$C$429,'PHAN LOAI'!B81,'TOTAL FEED'!$E$6:$E$429,'PHAN LOAI'!C81)</f>
        <v>87975</v>
      </c>
      <c r="E81" s="92">
        <v>1</v>
      </c>
      <c r="Q81" s="2" t="str">
        <f t="shared" si="10"/>
        <v>550Pro312021</v>
      </c>
    </row>
    <row r="82" spans="1:17" ht="15.75" x14ac:dyDescent="0.25">
      <c r="A82">
        <f>SUMIF('TOTAL FEED'!$K$6:$K$429,'PHAN LOAI'!Q82,'TOTAL FEED'!$AQ$6:$AQ$429)</f>
        <v>0</v>
      </c>
      <c r="B82" s="12" t="s">
        <v>316</v>
      </c>
      <c r="C82" s="73">
        <v>312028</v>
      </c>
      <c r="D82" s="79">
        <f>SUMIFS('TOTAL FEED'!$AQ$6:$AQ$429,'TOTAL FEED'!$C$6:$C$429,'PHAN LOAI'!B82,'TOTAL FEED'!$E$6:$E$429,'PHAN LOAI'!C82)</f>
        <v>0</v>
      </c>
      <c r="E82" s="92">
        <v>1</v>
      </c>
      <c r="G82" s="101"/>
      <c r="Q82" s="2" t="str">
        <f t="shared" si="10"/>
        <v>550XPro312028</v>
      </c>
    </row>
    <row r="83" spans="1:17" ht="15.75" x14ac:dyDescent="0.25">
      <c r="A83">
        <f>SUMIF('TOTAL FEED'!$K$6:$K$429,'PHAN LOAI'!Q83,'TOTAL FEED'!$AQ$6:$AQ$429)</f>
        <v>61250</v>
      </c>
      <c r="B83" s="6" t="s">
        <v>317</v>
      </c>
      <c r="C83" s="73">
        <v>314021</v>
      </c>
      <c r="D83" s="79">
        <f>SUMIFS('TOTAL FEED'!$AQ$6:$AQ$429,'TOTAL FEED'!$C$6:$C$429,'PHAN LOAI'!B83,'TOTAL FEED'!$E$6:$E$429,'PHAN LOAI'!C83)</f>
        <v>61250</v>
      </c>
      <c r="E83" s="92">
        <v>1</v>
      </c>
      <c r="Q83" s="2" t="str">
        <f t="shared" si="10"/>
        <v>551Pro314021</v>
      </c>
    </row>
    <row r="84" spans="1:17" ht="15.75" x14ac:dyDescent="0.25">
      <c r="A84">
        <f>SUMIF('TOTAL FEED'!$K$6:$K$429,'PHAN LOAI'!Q84,'TOTAL FEED'!$AQ$6:$AQ$429)</f>
        <v>23450</v>
      </c>
      <c r="B84" s="12" t="s">
        <v>318</v>
      </c>
      <c r="C84" s="73">
        <v>314008</v>
      </c>
      <c r="D84" s="79">
        <f>SUMIFS('TOTAL FEED'!$AQ$6:$AQ$429,'TOTAL FEED'!$C$6:$C$429,'PHAN LOAI'!B84,'TOTAL FEED'!$E$6:$E$429,'PHAN LOAI'!C84)</f>
        <v>23450</v>
      </c>
      <c r="E84" s="92">
        <v>1</v>
      </c>
      <c r="G84" s="101"/>
      <c r="Q84" s="2" t="str">
        <f t="shared" si="10"/>
        <v>551X314008</v>
      </c>
    </row>
    <row r="85" spans="1:17" ht="15.75" x14ac:dyDescent="0.25">
      <c r="A85">
        <f>SUMIF('TOTAL FEED'!$K$6:$K$429,'PHAN LOAI'!Q85,'TOTAL FEED'!$AQ$6:$AQ$429)</f>
        <v>37650</v>
      </c>
      <c r="B85" s="6" t="s">
        <v>319</v>
      </c>
      <c r="C85" s="73">
        <v>321021</v>
      </c>
      <c r="D85" s="79">
        <f>SUMIFS('TOTAL FEED'!$AQ$6:$AQ$429,'TOTAL FEED'!$C$6:$C$429,'PHAN LOAI'!B85,'TOTAL FEED'!$E$6:$E$429,'PHAN LOAI'!C85)</f>
        <v>37650</v>
      </c>
      <c r="E85" s="92">
        <v>1</v>
      </c>
      <c r="Q85" s="2" t="str">
        <f t="shared" si="10"/>
        <v>552Pro321021</v>
      </c>
    </row>
    <row r="86" spans="1:17" ht="15.75" x14ac:dyDescent="0.25">
      <c r="A86">
        <f>SUMIF('TOTAL FEED'!$K$6:$K$429,'PHAN LOAI'!Q86,'TOTAL FEED'!$AQ$6:$AQ$429)</f>
        <v>82150</v>
      </c>
      <c r="B86" s="6" t="s">
        <v>320</v>
      </c>
      <c r="C86" s="73">
        <v>320021</v>
      </c>
      <c r="D86" s="79">
        <f>SUMIFS('TOTAL FEED'!$AQ$6:$AQ$429,'TOTAL FEED'!$C$6:$C$429,'PHAN LOAI'!B86,'TOTAL FEED'!$E$6:$E$429,'PHAN LOAI'!C86)</f>
        <v>82150</v>
      </c>
      <c r="E86" s="92">
        <v>1</v>
      </c>
      <c r="Q86" s="2" t="str">
        <f t="shared" si="10"/>
        <v>552SPro320021</v>
      </c>
    </row>
    <row r="87" spans="1:17" ht="15.75" x14ac:dyDescent="0.25">
      <c r="A87">
        <f>SUMIF('TOTAL FEED'!$K$6:$K$429,'PHAN LOAI'!Q87,'TOTAL FEED'!$AQ$6:$AQ$429)</f>
        <v>0</v>
      </c>
      <c r="B87" s="6" t="s">
        <v>321</v>
      </c>
      <c r="C87" s="73">
        <v>332121</v>
      </c>
      <c r="D87" s="79">
        <f>SUMIFS('TOTAL FEED'!$AQ$6:$AQ$429,'TOTAL FEED'!$C$6:$C$429,'PHAN LOAI'!B87,'TOTAL FEED'!$E$6:$E$429,'PHAN LOAI'!C87)</f>
        <v>0</v>
      </c>
      <c r="E87" s="92">
        <v>1</v>
      </c>
      <c r="Q87" s="2" t="str">
        <f t="shared" si="10"/>
        <v>553SPro332121</v>
      </c>
    </row>
    <row r="88" spans="1:17" ht="15.75" x14ac:dyDescent="0.25">
      <c r="A88">
        <f>SUMIF('TOTAL FEED'!$K$6:$K$429,'PHAN LOAI'!Q88,'TOTAL FEED'!$AQ$6:$AQ$429)</f>
        <v>0</v>
      </c>
      <c r="B88" s="190"/>
      <c r="C88" s="188"/>
      <c r="D88" s="79">
        <f>SUMIFS('TOTAL FEED'!$AQ$6:$AQ$429,'TOTAL FEED'!$C$6:$C$429,'PHAN LOAI'!B88,'TOTAL FEED'!$E$6:$E$429,'PHAN LOAI'!C88)</f>
        <v>0</v>
      </c>
      <c r="Q88" s="2" t="str">
        <f t="shared" si="10"/>
        <v/>
      </c>
    </row>
    <row r="89" spans="1:17" ht="15.75" x14ac:dyDescent="0.25">
      <c r="A89">
        <f>SUMIF('TOTAL FEED'!$K$6:$K$429,'PHAN LOAI'!Q89,'TOTAL FEED'!$AQ$6:$AQ$429)</f>
        <v>0</v>
      </c>
      <c r="B89" s="190"/>
      <c r="C89" s="188"/>
      <c r="D89" s="79">
        <f>SUMIFS('TOTAL FEED'!$AQ$6:$AQ$429,'TOTAL FEED'!$C$6:$C$429,'PHAN LOAI'!B89,'TOTAL FEED'!$E$6:$E$429,'PHAN LOAI'!C89)</f>
        <v>0</v>
      </c>
      <c r="Q89" s="2" t="str">
        <f t="shared" si="10"/>
        <v/>
      </c>
    </row>
    <row r="90" spans="1:17" ht="15.75" x14ac:dyDescent="0.25">
      <c r="A90">
        <f>SUMIF('TOTAL FEED'!$K$6:$K$429,'PHAN LOAI'!Q90,'TOTAL FEED'!$AQ$6:$AQ$429)</f>
        <v>0</v>
      </c>
      <c r="B90" s="190"/>
      <c r="C90" s="188"/>
      <c r="D90" s="79">
        <f>SUMIFS('TOTAL FEED'!$AQ$6:$AQ$429,'TOTAL FEED'!$C$6:$C$429,'PHAN LOAI'!B90,'TOTAL FEED'!$E$6:$E$429,'PHAN LOAI'!C90)</f>
        <v>0</v>
      </c>
      <c r="Q90" s="2" t="str">
        <f t="shared" si="10"/>
        <v/>
      </c>
    </row>
    <row r="91" spans="1:17" ht="15.75" x14ac:dyDescent="0.25">
      <c r="A91">
        <f>SUMIF('TOTAL FEED'!$K$6:$K$429,'PHAN LOAI'!Q91,'TOTAL FEED'!$AQ$6:$AQ$429)</f>
        <v>0</v>
      </c>
      <c r="B91" s="95" t="s">
        <v>44</v>
      </c>
      <c r="C91" s="96"/>
      <c r="D91" s="79">
        <f>SUMIFS('TOTAL FEED'!$AQ$6:$AQ$429,'TOTAL FEED'!$C$6:$C$429,'PHAN LOAI'!B91,'TOTAL FEED'!$E$6:$E$429,'PHAN LOAI'!C91)</f>
        <v>0</v>
      </c>
      <c r="Q91" s="2" t="str">
        <f t="shared" si="10"/>
        <v>CP - FEED</v>
      </c>
    </row>
    <row r="92" spans="1:17" ht="15.75" x14ac:dyDescent="0.25">
      <c r="A92">
        <f>SUMIF('TOTAL FEED'!$K$6:$K$429,'PHAN LOAI'!Q92,'TOTAL FEED'!$AQ$6:$AQ$429)</f>
        <v>17100</v>
      </c>
      <c r="B92" s="6">
        <v>940</v>
      </c>
      <c r="C92" s="73">
        <v>204101</v>
      </c>
      <c r="D92" s="79">
        <f>SUMIFS('TOTAL FEED'!$AQ$6:$AQ$429,'TOTAL FEED'!$C$6:$C$429,'PHAN LOAI'!B92,'TOTAL FEED'!$E$6:$E$429,'PHAN LOAI'!C92)</f>
        <v>17100</v>
      </c>
      <c r="E92" s="92">
        <v>1</v>
      </c>
      <c r="Q92" s="2" t="str">
        <f t="shared" si="10"/>
        <v>940204101</v>
      </c>
    </row>
    <row r="93" spans="1:17" ht="15.75" x14ac:dyDescent="0.25">
      <c r="A93">
        <f>SUMIF('TOTAL FEED'!$K$6:$K$429,'PHAN LOAI'!Q93,'TOTAL FEED'!$AQ$6:$AQ$429)</f>
        <v>0</v>
      </c>
      <c r="B93" s="6">
        <v>802</v>
      </c>
      <c r="C93" s="73">
        <v>546000</v>
      </c>
      <c r="D93" s="79">
        <f>SUMIFS('TOTAL FEED'!$AQ$6:$AQ$429,'TOTAL FEED'!$C$6:$C$429,'PHAN LOAI'!B93,'TOTAL FEED'!$E$6:$E$429,'PHAN LOAI'!C93)</f>
        <v>0</v>
      </c>
      <c r="E93" s="92">
        <f t="shared" si="4"/>
        <v>5</v>
      </c>
      <c r="Q93" s="2" t="str">
        <f t="shared" si="10"/>
        <v>802546000</v>
      </c>
    </row>
    <row r="94" spans="1:17" ht="15.75" x14ac:dyDescent="0.25">
      <c r="A94">
        <f>SUMIF('TOTAL FEED'!$K$6:$K$429,'PHAN LOAI'!Q94,'TOTAL FEED'!$AQ$6:$AQ$429)</f>
        <v>0</v>
      </c>
      <c r="B94" s="6">
        <v>751</v>
      </c>
      <c r="C94" s="73"/>
      <c r="D94" s="79">
        <f>SUMIFS('TOTAL FEED'!$AQ$6:$AQ$429,'TOTAL FEED'!$C$6:$C$429,'PHAN LOAI'!B94,'TOTAL FEED'!$E$6:$E$429,'PHAN LOAI'!C94)</f>
        <v>0</v>
      </c>
      <c r="E94" s="92">
        <v>1</v>
      </c>
      <c r="Q94" s="2" t="str">
        <f t="shared" si="10"/>
        <v>751</v>
      </c>
    </row>
    <row r="95" spans="1:17" ht="15.75" x14ac:dyDescent="0.25">
      <c r="A95">
        <f>SUMIF('TOTAL FEED'!$K$6:$K$429,'PHAN LOAI'!Q95,'TOTAL FEED'!$AQ$6:$AQ$429)</f>
        <v>22200</v>
      </c>
      <c r="B95" s="6">
        <v>884</v>
      </c>
      <c r="C95" s="73" t="s">
        <v>274</v>
      </c>
      <c r="D95" s="79">
        <f>SUMIFS('TOTAL FEED'!$AQ$6:$AQ$429,'TOTAL FEED'!$C$6:$C$429,'PHAN LOAI'!B95,'TOTAL FEED'!$E$6:$E$429,'PHAN LOAI'!C95)</f>
        <v>22200</v>
      </c>
      <c r="E95" s="92">
        <f t="shared" si="4"/>
        <v>4</v>
      </c>
      <c r="Q95" s="2" t="str">
        <f t="shared" si="10"/>
        <v>884433000</v>
      </c>
    </row>
    <row r="96" spans="1:17" ht="15.75" x14ac:dyDescent="0.25">
      <c r="A96">
        <f>SUMIF('TOTAL FEED'!$K$6:$K$429,'PHAN LOAI'!Q96,'TOTAL FEED'!$AQ$6:$AQ$429)</f>
        <v>4825</v>
      </c>
      <c r="B96" s="6" t="s">
        <v>46</v>
      </c>
      <c r="C96" s="73" t="s">
        <v>322</v>
      </c>
      <c r="D96" s="79">
        <f>SUMIFS('TOTAL FEED'!$AQ$6:$AQ$429,'TOTAL FEED'!$C$6:$C$429,'PHAN LOAI'!B96,'TOTAL FEED'!$E$6:$E$429,'PHAN LOAI'!C96)</f>
        <v>4825</v>
      </c>
      <c r="E96" s="92">
        <f t="shared" si="4"/>
        <v>4</v>
      </c>
      <c r="Q96" s="2" t="str">
        <f t="shared" si="10"/>
        <v>885S433010</v>
      </c>
    </row>
    <row r="97" spans="1:17" ht="15.75" x14ac:dyDescent="0.25">
      <c r="A97">
        <f>SUMIF('TOTAL FEED'!$K$6:$K$429,'PHAN LOAI'!Q97,'TOTAL FEED'!$AQ$6:$AQ$429)</f>
        <v>0</v>
      </c>
      <c r="B97" s="6">
        <v>910</v>
      </c>
      <c r="C97" s="73">
        <v>112001</v>
      </c>
      <c r="D97" s="79">
        <f>SUMIFS('TOTAL FEED'!$AQ$6:$AQ$429,'TOTAL FEED'!$C$6:$C$429,'PHAN LOAI'!B97,'TOTAL FEED'!$E$6:$E$429,'PHAN LOAI'!C97)</f>
        <v>0</v>
      </c>
      <c r="E97" s="92">
        <v>2</v>
      </c>
      <c r="Q97" s="2" t="str">
        <f t="shared" si="10"/>
        <v>910112001</v>
      </c>
    </row>
    <row r="98" spans="1:17" ht="15.75" x14ac:dyDescent="0.25">
      <c r="A98">
        <f>SUMIF('TOTAL FEED'!$K$6:$K$429,'PHAN LOAI'!Q98,'TOTAL FEED'!$AQ$6:$AQ$429)</f>
        <v>0</v>
      </c>
      <c r="B98" s="6" t="s">
        <v>47</v>
      </c>
      <c r="C98" s="73" t="s">
        <v>276</v>
      </c>
      <c r="D98" s="79">
        <f>SUMIFS('TOTAL FEED'!$AQ$6:$AQ$429,'TOTAL FEED'!$C$6:$C$429,'PHAN LOAI'!B98,'TOTAL FEED'!$E$6:$E$429,'PHAN LOAI'!C98)</f>
        <v>0</v>
      </c>
      <c r="E98" s="92">
        <v>2</v>
      </c>
      <c r="Q98" s="2" t="str">
        <f t="shared" si="10"/>
        <v>910M161201</v>
      </c>
    </row>
    <row r="99" spans="1:17" ht="15.75" x14ac:dyDescent="0.25">
      <c r="A99">
        <f>SUMIF('TOTAL FEED'!$K$6:$K$429,'PHAN LOAI'!Q99,'TOTAL FEED'!$AQ$6:$AQ$429)</f>
        <v>0</v>
      </c>
      <c r="B99" s="6">
        <v>911</v>
      </c>
      <c r="C99" s="73">
        <v>114001</v>
      </c>
      <c r="D99" s="79">
        <f>SUMIFS('TOTAL FEED'!$AQ$6:$AQ$429,'TOTAL FEED'!$C$6:$C$429,'PHAN LOAI'!B99,'TOTAL FEED'!$E$6:$E$429,'PHAN LOAI'!C99)</f>
        <v>0</v>
      </c>
      <c r="E99" s="92">
        <v>2</v>
      </c>
      <c r="Q99" s="2" t="str">
        <f t="shared" si="10"/>
        <v>911114001</v>
      </c>
    </row>
    <row r="100" spans="1:17" ht="15.75" x14ac:dyDescent="0.25">
      <c r="A100">
        <f>SUMIF('TOTAL FEED'!$K$6:$K$429,'PHAN LOAI'!Q100,'TOTAL FEED'!$AQ$6:$AQ$429)</f>
        <v>0</v>
      </c>
      <c r="B100" s="6" t="s">
        <v>323</v>
      </c>
      <c r="C100" s="73" t="s">
        <v>278</v>
      </c>
      <c r="D100" s="79">
        <f>SUMIFS('TOTAL FEED'!$AQ$6:$AQ$429,'TOTAL FEED'!$C$6:$C$429,'PHAN LOAI'!B100,'TOTAL FEED'!$E$6:$E$429,'PHAN LOAI'!C100)</f>
        <v>0</v>
      </c>
      <c r="E100" s="92">
        <v>2</v>
      </c>
      <c r="Q100" s="2" t="str">
        <f t="shared" si="10"/>
        <v>911B114001B</v>
      </c>
    </row>
    <row r="101" spans="1:17" ht="15.75" x14ac:dyDescent="0.25">
      <c r="A101">
        <f>SUMIF('TOTAL FEED'!$K$6:$K$429,'PHAN LOAI'!Q101,'TOTAL FEED'!$AQ$6:$AQ$429)</f>
        <v>0</v>
      </c>
      <c r="B101" s="6" t="s">
        <v>48</v>
      </c>
      <c r="C101" s="73">
        <v>162201</v>
      </c>
      <c r="D101" s="79">
        <f>SUMIFS('TOTAL FEED'!$AQ$6:$AQ$429,'TOTAL FEED'!$C$6:$C$429,'PHAN LOAI'!B101,'TOTAL FEED'!$E$6:$E$429,'PHAN LOAI'!C101)</f>
        <v>0</v>
      </c>
      <c r="E101" s="92">
        <v>2</v>
      </c>
      <c r="Q101" s="2" t="str">
        <f t="shared" si="10"/>
        <v>911M162201</v>
      </c>
    </row>
    <row r="102" spans="1:17" ht="15.75" x14ac:dyDescent="0.25">
      <c r="A102">
        <f>SUMIF('TOTAL FEED'!$K$6:$K$429,'PHAN LOAI'!Q102,'TOTAL FEED'!$AQ$6:$AQ$429)</f>
        <v>0</v>
      </c>
      <c r="B102" s="6" t="s">
        <v>49</v>
      </c>
      <c r="C102" s="73" t="s">
        <v>281</v>
      </c>
      <c r="D102" s="79">
        <f>SUMIFS('TOTAL FEED'!$AQ$6:$AQ$429,'TOTAL FEED'!$C$6:$C$429,'PHAN LOAI'!B102,'TOTAL FEED'!$E$6:$E$429,'PHAN LOAI'!C102)</f>
        <v>0</v>
      </c>
      <c r="E102" s="92">
        <v>2</v>
      </c>
      <c r="Q102" s="2" t="str">
        <f t="shared" si="10"/>
        <v>912M162301</v>
      </c>
    </row>
    <row r="103" spans="1:17" ht="15.75" x14ac:dyDescent="0.25">
      <c r="A103">
        <f>SUMIF('TOTAL FEED'!$K$6:$K$429,'PHAN LOAI'!Q103,'TOTAL FEED'!$AQ$6:$AQ$429)</f>
        <v>0</v>
      </c>
      <c r="B103" s="6">
        <v>944</v>
      </c>
      <c r="C103" s="73" t="s">
        <v>287</v>
      </c>
      <c r="D103" s="79">
        <f>SUMIFS('TOTAL FEED'!$AQ$6:$AQ$429,'TOTAL FEED'!$C$6:$C$429,'PHAN LOAI'!B103,'TOTAL FEED'!$E$6:$E$429,'PHAN LOAI'!C103)</f>
        <v>0</v>
      </c>
      <c r="E103" s="92">
        <v>3</v>
      </c>
      <c r="Q103" s="2" t="str">
        <f t="shared" si="10"/>
        <v>944216201</v>
      </c>
    </row>
    <row r="104" spans="1:17" ht="15.75" x14ac:dyDescent="0.25">
      <c r="A104">
        <f>SUMIF('TOTAL FEED'!$K$6:$K$429,'PHAN LOAI'!Q104,'TOTAL FEED'!$AQ$6:$AQ$429)</f>
        <v>0</v>
      </c>
      <c r="B104" s="6">
        <v>945</v>
      </c>
      <c r="C104" s="73"/>
      <c r="D104" s="79">
        <f>SUMIFS('TOTAL FEED'!$AQ$6:$AQ$429,'TOTAL FEED'!$C$6:$C$429,'PHAN LOAI'!B104,'TOTAL FEED'!$E$6:$E$429,'PHAN LOAI'!C104)</f>
        <v>0</v>
      </c>
      <c r="E104" s="92">
        <v>3</v>
      </c>
      <c r="Q104" s="2" t="str">
        <f t="shared" si="10"/>
        <v>945</v>
      </c>
    </row>
    <row r="105" spans="1:17" ht="15.75" x14ac:dyDescent="0.25">
      <c r="A105">
        <f>SUMIF('TOTAL FEED'!$K$6:$K$429,'PHAN LOAI'!Q105,'TOTAL FEED'!$AQ$6:$AQ$429)</f>
        <v>63425</v>
      </c>
      <c r="B105" s="6">
        <v>949</v>
      </c>
      <c r="C105" s="73">
        <v>203101</v>
      </c>
      <c r="D105" s="79">
        <f>SUMIFS('TOTAL FEED'!$AQ$6:$AQ$429,'TOTAL FEED'!$C$6:$C$429,'PHAN LOAI'!B105,'TOTAL FEED'!$E$6:$E$429,'PHAN LOAI'!C105)</f>
        <v>63425</v>
      </c>
      <c r="E105" s="92">
        <v>3</v>
      </c>
      <c r="Q105" s="2" t="str">
        <f t="shared" si="10"/>
        <v>949203101</v>
      </c>
    </row>
    <row r="106" spans="1:17" ht="15.75" x14ac:dyDescent="0.25">
      <c r="A106">
        <f>SUMIF('TOTAL FEED'!$K$6:$K$429,'PHAN LOAI'!Q106,'TOTAL FEED'!$AQ$6:$AQ$429)</f>
        <v>0</v>
      </c>
      <c r="B106" s="6">
        <v>948</v>
      </c>
      <c r="C106" s="73">
        <v>201101</v>
      </c>
      <c r="D106" s="79">
        <f>SUMIFS('TOTAL FEED'!$AQ$6:$AQ$429,'TOTAL FEED'!$C$6:$C$429,'PHAN LOAI'!B106,'TOTAL FEED'!$E$6:$E$429,'PHAN LOAI'!C106)</f>
        <v>0</v>
      </c>
      <c r="E106" s="92">
        <v>3</v>
      </c>
      <c r="Q106" s="2" t="str">
        <f t="shared" si="10"/>
        <v>948201101</v>
      </c>
    </row>
    <row r="107" spans="1:17" s="101" customFormat="1" ht="15.75" x14ac:dyDescent="0.25">
      <c r="A107">
        <f>SUMIF('TOTAL FEED'!$K$6:$K$429,'PHAN LOAI'!Q107,'TOTAL FEED'!$AQ$6:$AQ$429)</f>
        <v>0</v>
      </c>
      <c r="B107" s="12" t="s">
        <v>324</v>
      </c>
      <c r="C107" s="109">
        <v>203201</v>
      </c>
      <c r="D107" s="79">
        <f>SUMIFS('TOTAL FEED'!$AQ$6:$AQ$429,'TOTAL FEED'!$C$6:$C$429,'PHAN LOAI'!B107,'TOTAL FEED'!$E$6:$E$429,'PHAN LOAI'!C107)</f>
        <v>0</v>
      </c>
      <c r="E107" s="92">
        <v>3</v>
      </c>
      <c r="F107" s="92"/>
      <c r="Q107" s="2" t="str">
        <f t="shared" si="10"/>
        <v>949M203201</v>
      </c>
    </row>
    <row r="108" spans="1:17" ht="15.75" x14ac:dyDescent="0.25">
      <c r="A108">
        <f>SUMIF('TOTAL FEED'!$K$6:$K$429,'PHAN LOAI'!Q108,'TOTAL FEED'!$AQ$6:$AQ$429)</f>
        <v>21050</v>
      </c>
      <c r="B108" s="6">
        <v>951</v>
      </c>
      <c r="C108" s="73">
        <v>314001</v>
      </c>
      <c r="D108" s="79">
        <f>SUMIFS('TOTAL FEED'!$AQ$6:$AQ$429,'TOTAL FEED'!$C$6:$C$429,'PHAN LOAI'!B108,'TOTAL FEED'!$E$6:$E$429,'PHAN LOAI'!C108)</f>
        <v>21050</v>
      </c>
      <c r="E108" s="92">
        <v>1</v>
      </c>
      <c r="Q108" s="2" t="str">
        <f t="shared" si="10"/>
        <v>951314001</v>
      </c>
    </row>
    <row r="109" spans="1:17" ht="15.75" x14ac:dyDescent="0.25">
      <c r="A109">
        <f>SUMIF('TOTAL FEED'!$K$6:$K$429,'PHAN LOAI'!Q109,'TOTAL FEED'!$AQ$6:$AQ$429)</f>
        <v>0</v>
      </c>
      <c r="B109" s="6" t="s">
        <v>325</v>
      </c>
      <c r="C109" s="73" t="s">
        <v>295</v>
      </c>
      <c r="D109" s="79">
        <f>SUMIFS('TOTAL FEED'!$AQ$6:$AQ$429,'TOTAL FEED'!$C$6:$C$429,'PHAN LOAI'!B109,'TOTAL FEED'!$E$6:$E$429,'PHAN LOAI'!C109)</f>
        <v>0</v>
      </c>
      <c r="E109" s="92">
        <v>1</v>
      </c>
      <c r="Q109" s="2" t="str">
        <f t="shared" si="10"/>
        <v>951X2631400126</v>
      </c>
    </row>
    <row r="110" spans="1:17" ht="15.75" x14ac:dyDescent="0.25">
      <c r="A110">
        <f>SUMIF('TOTAL FEED'!$K$6:$K$429,'PHAN LOAI'!Q110,'TOTAL FEED'!$AQ$6:$AQ$429)</f>
        <v>62200</v>
      </c>
      <c r="B110" s="6">
        <v>952</v>
      </c>
      <c r="C110" s="73" t="s">
        <v>297</v>
      </c>
      <c r="D110" s="79">
        <f>SUMIFS('TOTAL FEED'!$AQ$6:$AQ$429,'TOTAL FEED'!$C$6:$C$429,'PHAN LOAI'!B110,'TOTAL FEED'!$E$6:$E$429,'PHAN LOAI'!C110)</f>
        <v>62200</v>
      </c>
      <c r="E110" s="92">
        <v>1</v>
      </c>
      <c r="Q110" s="2" t="str">
        <f t="shared" si="10"/>
        <v>952321001</v>
      </c>
    </row>
    <row r="111" spans="1:17" ht="15.75" x14ac:dyDescent="0.25">
      <c r="A111">
        <f>SUMIF('TOTAL FEED'!$K$6:$K$429,'PHAN LOAI'!Q111,'TOTAL FEED'!$AQ$6:$AQ$429)</f>
        <v>0</v>
      </c>
      <c r="B111" s="6" t="s">
        <v>51</v>
      </c>
      <c r="C111" s="73" t="s">
        <v>298</v>
      </c>
      <c r="D111" s="79">
        <f>SUMIFS('TOTAL FEED'!$AQ$6:$AQ$429,'TOTAL FEED'!$C$6:$C$429,'PHAN LOAI'!B111,'TOTAL FEED'!$E$6:$E$429,'PHAN LOAI'!C111)</f>
        <v>0</v>
      </c>
      <c r="E111" s="92">
        <v>1</v>
      </c>
      <c r="Q111" s="2" t="str">
        <f t="shared" si="10"/>
        <v>952M321012</v>
      </c>
    </row>
    <row r="112" spans="1:17" ht="15.75" x14ac:dyDescent="0.25">
      <c r="A112">
        <f>SUMIF('TOTAL FEED'!$K$6:$K$429,'PHAN LOAI'!Q112,'TOTAL FEED'!$AQ$6:$AQ$429)</f>
        <v>0</v>
      </c>
      <c r="B112" s="6" t="s">
        <v>327</v>
      </c>
      <c r="C112" s="73">
        <v>321018</v>
      </c>
      <c r="D112" s="79">
        <f>SUMIFS('TOTAL FEED'!$AQ$6:$AQ$429,'TOTAL FEED'!$C$6:$C$429,'PHAN LOAI'!B112,'TOTAL FEED'!$E$6:$E$429,'PHAN LOAI'!C112)</f>
        <v>0</v>
      </c>
      <c r="E112" s="92">
        <v>1</v>
      </c>
      <c r="Q112" s="2" t="str">
        <f t="shared" si="10"/>
        <v>952MX321018</v>
      </c>
    </row>
    <row r="113" spans="1:17" ht="15.75" x14ac:dyDescent="0.25">
      <c r="A113">
        <f>SUMIF('TOTAL FEED'!$K$6:$K$429,'PHAN LOAI'!Q113,'TOTAL FEED'!$AQ$6:$AQ$429)</f>
        <v>55775</v>
      </c>
      <c r="B113" s="6" t="s">
        <v>52</v>
      </c>
      <c r="C113" s="73">
        <v>320001</v>
      </c>
      <c r="D113" s="79">
        <f>SUMIFS('TOTAL FEED'!$AQ$6:$AQ$429,'TOTAL FEED'!$C$6:$C$429,'PHAN LOAI'!B113,'TOTAL FEED'!$E$6:$E$429,'PHAN LOAI'!C113)</f>
        <v>55775</v>
      </c>
      <c r="E113" s="92">
        <v>1</v>
      </c>
      <c r="Q113" s="2" t="str">
        <f t="shared" si="10"/>
        <v>952S320001</v>
      </c>
    </row>
    <row r="114" spans="1:17" ht="15.75" x14ac:dyDescent="0.25">
      <c r="A114">
        <f>SUMIF('TOTAL FEED'!$K$6:$K$429,'PHAN LOAI'!Q114,'TOTAL FEED'!$AQ$6:$AQ$429)</f>
        <v>0</v>
      </c>
      <c r="B114" s="77" t="s">
        <v>326</v>
      </c>
      <c r="C114" s="73" t="s">
        <v>301</v>
      </c>
      <c r="D114" s="79">
        <f>SUMIFS('TOTAL FEED'!$AQ$6:$AQ$429,'TOTAL FEED'!$C$6:$C$429,'PHAN LOAI'!B114,'TOTAL FEED'!$E$6:$E$429,'PHAN LOAI'!C114)</f>
        <v>0</v>
      </c>
      <c r="E114" s="92">
        <v>1</v>
      </c>
      <c r="Q114" s="2" t="str">
        <f t="shared" si="10"/>
        <v>952SS9032000890</v>
      </c>
    </row>
    <row r="115" spans="1:17" ht="15.75" x14ac:dyDescent="0.25">
      <c r="A115">
        <f>SUMIF('TOTAL FEED'!$K$6:$K$429,'PHAN LOAI'!Q115,'TOTAL FEED'!$AQ$6:$AQ$429)</f>
        <v>0</v>
      </c>
      <c r="B115" s="77" t="s">
        <v>633</v>
      </c>
      <c r="C115" s="73">
        <v>320008</v>
      </c>
      <c r="D115" s="79">
        <f>SUMIFS('TOTAL FEED'!$AQ$6:$AQ$429,'TOTAL FEED'!$C$6:$C$429,'PHAN LOAI'!B115,'TOTAL FEED'!$E$6:$E$429,'PHAN LOAI'!C115)</f>
        <v>0</v>
      </c>
      <c r="E115" s="92">
        <v>1</v>
      </c>
      <c r="Q115" s="2" t="str">
        <f t="shared" si="10"/>
        <v>952SX320008</v>
      </c>
    </row>
    <row r="116" spans="1:17" ht="15.75" x14ac:dyDescent="0.25">
      <c r="A116">
        <f>SUMIF('TOTAL FEED'!$K$6:$K$429,'PHAN LOAI'!Q116,'TOTAL FEED'!$AQ$6:$AQ$429)</f>
        <v>42250</v>
      </c>
      <c r="B116" s="6">
        <v>953</v>
      </c>
      <c r="C116" s="73" t="s">
        <v>304</v>
      </c>
      <c r="D116" s="79">
        <f>SUMIFS('TOTAL FEED'!$AQ$6:$AQ$429,'TOTAL FEED'!$C$6:$C$429,'PHAN LOAI'!B116,'TOTAL FEED'!$E$6:$E$429,'PHAN LOAI'!C116)</f>
        <v>42250</v>
      </c>
      <c r="E116" s="92">
        <v>1</v>
      </c>
      <c r="Q116" s="2" t="str">
        <f t="shared" si="10"/>
        <v>953332301</v>
      </c>
    </row>
    <row r="117" spans="1:17" ht="15.75" x14ac:dyDescent="0.25">
      <c r="A117">
        <f>SUMIF('TOTAL FEED'!$K$6:$K$429,'PHAN LOAI'!Q117,'TOTAL FEED'!$AQ$6:$AQ$429)</f>
        <v>5000</v>
      </c>
      <c r="B117" s="6" t="s">
        <v>53</v>
      </c>
      <c r="C117" s="73" t="s">
        <v>305</v>
      </c>
      <c r="D117" s="79">
        <f>SUMIFS('TOTAL FEED'!$AQ$6:$AQ$429,'TOTAL FEED'!$C$6:$C$429,'PHAN LOAI'!B117,'TOTAL FEED'!$E$6:$E$429,'PHAN LOAI'!C117)</f>
        <v>5000</v>
      </c>
      <c r="E117" s="92">
        <v>1</v>
      </c>
      <c r="Q117" s="2" t="str">
        <f t="shared" si="10"/>
        <v>953S332101</v>
      </c>
    </row>
    <row r="118" spans="1:17" ht="15.75" x14ac:dyDescent="0.25">
      <c r="A118">
        <f>SUMIF('TOTAL FEED'!$K$6:$K$429,'PHAN LOAI'!Q118,'TOTAL FEED'!$AQ$6:$AQ$429)</f>
        <v>32050</v>
      </c>
      <c r="B118" s="6">
        <v>966</v>
      </c>
      <c r="C118" s="73" t="s">
        <v>307</v>
      </c>
      <c r="D118" s="79">
        <f>SUMIFS('TOTAL FEED'!$AQ$6:$AQ$429,'TOTAL FEED'!$C$6:$C$429,'PHAN LOAI'!B118,'TOTAL FEED'!$E$6:$E$429,'PHAN LOAI'!C118)</f>
        <v>32050</v>
      </c>
      <c r="E118" s="92">
        <v>1</v>
      </c>
      <c r="Q118" s="2" t="str">
        <f t="shared" si="10"/>
        <v>966366201</v>
      </c>
    </row>
    <row r="119" spans="1:17" ht="15.75" x14ac:dyDescent="0.25">
      <c r="A119">
        <f>SUMIF('TOTAL FEED'!$K$6:$K$429,'PHAN LOAI'!Q119,'TOTAL FEED'!$AQ$6:$AQ$429)</f>
        <v>13050</v>
      </c>
      <c r="B119" s="6">
        <v>967</v>
      </c>
      <c r="C119" s="73" t="s">
        <v>308</v>
      </c>
      <c r="D119" s="79">
        <f>SUMIFS('TOTAL FEED'!$AQ$6:$AQ$429,'TOTAL FEED'!$C$6:$C$429,'PHAN LOAI'!B119,'TOTAL FEED'!$E$6:$E$429,'PHAN LOAI'!C119)</f>
        <v>13050</v>
      </c>
      <c r="E119" s="92">
        <v>1</v>
      </c>
      <c r="Q119" s="2" t="str">
        <f t="shared" si="10"/>
        <v>967367201</v>
      </c>
    </row>
    <row r="120" spans="1:17" ht="15.75" x14ac:dyDescent="0.25">
      <c r="A120">
        <f>SUMIF('TOTAL FEED'!$K$6:$K$429,'PHAN LOAI'!Q120,'TOTAL FEED'!$AQ$6:$AQ$429)</f>
        <v>8250</v>
      </c>
      <c r="B120" s="6" t="s">
        <v>54</v>
      </c>
      <c r="C120" s="73">
        <v>367101</v>
      </c>
      <c r="D120" s="79">
        <f>SUMIFS('TOTAL FEED'!$AQ$6:$AQ$429,'TOTAL FEED'!$C$6:$C$429,'PHAN LOAI'!B120,'TOTAL FEED'!$E$6:$E$429,'PHAN LOAI'!C120)</f>
        <v>8250</v>
      </c>
      <c r="E120" s="92">
        <v>1</v>
      </c>
      <c r="Q120" s="2" t="str">
        <f t="shared" si="10"/>
        <v>967S367101</v>
      </c>
    </row>
    <row r="121" spans="1:17" ht="15.75" x14ac:dyDescent="0.25">
      <c r="A121">
        <f>SUMIF('TOTAL FEED'!$K$6:$K$429,'PHAN LOAI'!Q121,'TOTAL FEED'!$AQ$6:$AQ$429)</f>
        <v>0</v>
      </c>
      <c r="B121" s="6" t="s">
        <v>55</v>
      </c>
      <c r="C121" s="73">
        <v>433011</v>
      </c>
      <c r="D121" s="79">
        <f>SUMIFS('TOTAL FEED'!$AQ$6:$AQ$429,'TOTAL FEED'!$C$6:$C$429,'PHAN LOAI'!B121,'TOTAL FEED'!$E$6:$E$429,'PHAN LOAI'!C121)</f>
        <v>0</v>
      </c>
      <c r="E121" s="92">
        <f t="shared" ref="E121:E124" si="12">IF(OR(MID(B121,2,1)="1",MID(B121,2,1)="2",MID(B121,2,1)="3"),1,IF(MID(B121,2,1)="4",2,IF(OR(MID(B121,2,1)="5",MID(B121,2,1)="6"),3,IF(OR(MID(B121,2,1)="8",MID(B121,2,1)="9"),4,IF(MID(B121,2,1)="0",5,6)))))</f>
        <v>4</v>
      </c>
      <c r="Q121" s="2" t="str">
        <f t="shared" si="10"/>
        <v>985S433011</v>
      </c>
    </row>
    <row r="122" spans="1:17" ht="15.75" x14ac:dyDescent="0.25">
      <c r="A122">
        <f>SUMIF('TOTAL FEED'!$K$6:$K$429,'PHAN LOAI'!Q122,'TOTAL FEED'!$AQ$6:$AQ$429)</f>
        <v>0</v>
      </c>
      <c r="B122" s="6">
        <v>995</v>
      </c>
      <c r="C122" s="73">
        <v>423001</v>
      </c>
      <c r="D122" s="79">
        <f>SUMIFS('TOTAL FEED'!$AQ$6:$AQ$429,'TOTAL FEED'!$C$6:$C$429,'PHAN LOAI'!B122,'TOTAL FEED'!$E$6:$E$429,'PHAN LOAI'!C122)</f>
        <v>0</v>
      </c>
      <c r="E122" s="92">
        <f t="shared" si="12"/>
        <v>4</v>
      </c>
      <c r="Q122" s="2" t="str">
        <f t="shared" si="10"/>
        <v>995423001</v>
      </c>
    </row>
    <row r="123" spans="1:17" ht="15.75" x14ac:dyDescent="0.25">
      <c r="A123">
        <f>SUMIF('TOTAL FEED'!$K$6:$K$429,'PHAN LOAI'!Q123,'TOTAL FEED'!$AQ$6:$AQ$429)</f>
        <v>0</v>
      </c>
      <c r="B123" s="6">
        <v>996</v>
      </c>
      <c r="C123" s="73">
        <v>424001</v>
      </c>
      <c r="D123" s="79">
        <f>SUMIFS('TOTAL FEED'!$AQ$6:$AQ$429,'TOTAL FEED'!$C$6:$C$429,'PHAN LOAI'!B123,'TOTAL FEED'!$E$6:$E$429,'PHAN LOAI'!C123)</f>
        <v>0</v>
      </c>
      <c r="E123" s="92">
        <v>1</v>
      </c>
      <c r="Q123" s="2" t="str">
        <f t="shared" si="10"/>
        <v>996424001</v>
      </c>
    </row>
    <row r="124" spans="1:17" ht="15.75" x14ac:dyDescent="0.25">
      <c r="A124">
        <f>SUMIF('TOTAL FEED'!$K$6:$K$429,'PHAN LOAI'!Q124,'TOTAL FEED'!$AQ$6:$AQ$429)</f>
        <v>5025</v>
      </c>
      <c r="B124" s="6">
        <v>984</v>
      </c>
      <c r="C124" s="73" t="s">
        <v>310</v>
      </c>
      <c r="D124" s="79">
        <f>SUMIFS('TOTAL FEED'!$AQ$6:$AQ$429,'TOTAL FEED'!$C$6:$C$429,'PHAN LOAI'!B124,'TOTAL FEED'!$E$6:$E$429,'PHAN LOAI'!C124)</f>
        <v>5025</v>
      </c>
      <c r="E124" s="92">
        <f t="shared" si="12"/>
        <v>4</v>
      </c>
      <c r="Q124" s="2" t="str">
        <f t="shared" si="10"/>
        <v>984433001</v>
      </c>
    </row>
    <row r="125" spans="1:17" ht="15.75" x14ac:dyDescent="0.25">
      <c r="A125">
        <f>SUMIF('TOTAL FEED'!$K$6:$K$429,'PHAN LOAI'!Q125,'TOTAL FEED'!$AQ$6:$AQ$429)</f>
        <v>0</v>
      </c>
      <c r="B125" s="97" t="s">
        <v>56</v>
      </c>
      <c r="C125" s="98"/>
      <c r="D125" s="79">
        <f>SUMIFS('TOTAL FEED'!$AQ$6:$AQ$429,'TOTAL FEED'!$C$6:$C$429,'PHAN LOAI'!B125,'TOTAL FEED'!$E$6:$E$429,'PHAN LOAI'!C125)</f>
        <v>0</v>
      </c>
      <c r="Q125" s="2" t="str">
        <f t="shared" si="10"/>
        <v>STAR - FEED</v>
      </c>
    </row>
    <row r="126" spans="1:17" s="101" customFormat="1" ht="15.75" x14ac:dyDescent="0.25">
      <c r="A126">
        <f>SUMIF('TOTAL FEED'!$K$6:$K$429,'PHAN LOAI'!Q126,'TOTAL FEED'!$AQ$6:$AQ$429)</f>
        <v>0</v>
      </c>
      <c r="B126" s="12" t="s">
        <v>328</v>
      </c>
      <c r="C126" s="109">
        <v>546000</v>
      </c>
      <c r="D126" s="79">
        <f>SUMIFS('TOTAL FEED'!$AQ$6:$AQ$429,'TOTAL FEED'!$C$6:$C$429,'PHAN LOAI'!B126,'TOTAL FEED'!$E$6:$E$429,'PHAN LOAI'!C126)</f>
        <v>0</v>
      </c>
      <c r="E126" s="117">
        <v>5</v>
      </c>
      <c r="F126" s="117"/>
      <c r="Q126" s="2" t="str">
        <f t="shared" si="10"/>
        <v>CD02546000</v>
      </c>
    </row>
    <row r="127" spans="1:17" s="101" customFormat="1" ht="15.75" x14ac:dyDescent="0.25">
      <c r="A127">
        <f>SUMIF('TOTAL FEED'!$K$6:$K$429,'PHAN LOAI'!Q127,'TOTAL FEED'!$AQ$6:$AQ$429)</f>
        <v>0</v>
      </c>
      <c r="B127" s="12" t="s">
        <v>329</v>
      </c>
      <c r="C127" s="109">
        <v>127000</v>
      </c>
      <c r="D127" s="79">
        <f>SUMIFS('TOTAL FEED'!$AQ$6:$AQ$429,'TOTAL FEED'!$C$6:$C$429,'PHAN LOAI'!B127,'TOTAL FEED'!$E$6:$E$429,'PHAN LOAI'!C127)</f>
        <v>0</v>
      </c>
      <c r="E127" s="117">
        <v>2</v>
      </c>
      <c r="F127" s="117"/>
      <c r="Q127" s="2" t="str">
        <f t="shared" si="10"/>
        <v>GD04127000</v>
      </c>
    </row>
    <row r="128" spans="1:17" s="101" customFormat="1" ht="15.75" x14ac:dyDescent="0.25">
      <c r="A128">
        <f>SUMIF('TOTAL FEED'!$K$6:$K$429,'PHAN LOAI'!Q128,'TOTAL FEED'!$AQ$6:$AQ$429)</f>
        <v>172650</v>
      </c>
      <c r="B128" s="12" t="s">
        <v>330</v>
      </c>
      <c r="C128" s="109">
        <v>127001</v>
      </c>
      <c r="D128" s="79">
        <f>SUMIFS('TOTAL FEED'!$AQ$6:$AQ$429,'TOTAL FEED'!$C$6:$C$429,'PHAN LOAI'!B128,'TOTAL FEED'!$E$6:$E$429,'PHAN LOAI'!C128)</f>
        <v>172650</v>
      </c>
      <c r="E128" s="117">
        <v>2</v>
      </c>
      <c r="F128" s="117"/>
      <c r="Q128" s="2" t="str">
        <f t="shared" si="10"/>
        <v>GD14127001</v>
      </c>
    </row>
    <row r="129" spans="1:17" s="101" customFormat="1" ht="15.75" x14ac:dyDescent="0.25">
      <c r="A129">
        <f>SUMIF('TOTAL FEED'!$K$6:$K$429,'PHAN LOAI'!Q129,'TOTAL FEED'!$AQ$6:$AQ$429)</f>
        <v>0</v>
      </c>
      <c r="B129" s="12" t="s">
        <v>615</v>
      </c>
      <c r="C129" s="109" t="s">
        <v>616</v>
      </c>
      <c r="D129" s="79">
        <f>SUMIFS('TOTAL FEED'!$AQ$6:$AQ$429,'TOTAL FEED'!$C$6:$C$429,'PHAN LOAI'!B129,'TOTAL FEED'!$E$6:$E$429,'PHAN LOAI'!C129)</f>
        <v>0</v>
      </c>
      <c r="E129" s="117">
        <v>2</v>
      </c>
      <c r="F129" s="117"/>
      <c r="Q129" s="2" t="str">
        <f t="shared" ref="Q129" si="13">CONCATENATE(B129,C129)</f>
        <v>GD14P127001P</v>
      </c>
    </row>
    <row r="130" spans="1:17" s="101" customFormat="1" ht="15.75" x14ac:dyDescent="0.25">
      <c r="A130">
        <f>SUMIF('TOTAL FEED'!$K$6:$K$429,'PHAN LOAI'!Q130,'TOTAL FEED'!$AQ$6:$AQ$429)</f>
        <v>0</v>
      </c>
      <c r="B130" s="12" t="s">
        <v>341</v>
      </c>
      <c r="C130" s="109">
        <v>112601</v>
      </c>
      <c r="D130" s="79">
        <f>SUMIFS('TOTAL FEED'!$AQ$6:$AQ$429,'TOTAL FEED'!$C$6:$C$429,'PHAN LOAI'!B130,'TOTAL FEED'!$E$6:$E$429,'PHAN LOAI'!C130)</f>
        <v>0</v>
      </c>
      <c r="E130" s="117">
        <v>2</v>
      </c>
      <c r="F130" s="117"/>
      <c r="Q130" s="2" t="str">
        <f t="shared" si="10"/>
        <v>GT11112601</v>
      </c>
    </row>
    <row r="131" spans="1:17" s="101" customFormat="1" ht="15.75" x14ac:dyDescent="0.25">
      <c r="A131">
        <f>SUMIF('TOTAL FEED'!$K$6:$K$429,'PHAN LOAI'!Q131,'TOTAL FEED'!$AQ$6:$AQ$429)</f>
        <v>35375</v>
      </c>
      <c r="B131" s="12" t="s">
        <v>609</v>
      </c>
      <c r="C131" s="109">
        <v>112801</v>
      </c>
      <c r="D131" s="79">
        <f>SUMIFS('TOTAL FEED'!$AQ$6:$AQ$429,'TOTAL FEED'!$C$6:$C$429,'PHAN LOAI'!B131,'TOTAL FEED'!$E$6:$E$429,'PHAN LOAI'!C131)</f>
        <v>35375</v>
      </c>
      <c r="E131" s="117">
        <v>2</v>
      </c>
      <c r="F131" s="117"/>
      <c r="Q131" s="2" t="str">
        <f t="shared" ref="Q131" si="14">CONCATENATE(B131,C131)</f>
        <v>GT11S112801</v>
      </c>
    </row>
    <row r="132" spans="1:17" s="101" customFormat="1" ht="15.75" x14ac:dyDescent="0.25">
      <c r="A132">
        <f>SUMIF('TOTAL FEED'!$K$6:$K$429,'PHAN LOAI'!Q132,'TOTAL FEED'!$AQ$6:$AQ$429)</f>
        <v>0</v>
      </c>
      <c r="B132" s="12" t="s">
        <v>342</v>
      </c>
      <c r="C132" s="109">
        <v>113601</v>
      </c>
      <c r="D132" s="79">
        <f>SUMIFS('TOTAL FEED'!$AQ$6:$AQ$429,'TOTAL FEED'!$C$6:$C$429,'PHAN LOAI'!B132,'TOTAL FEED'!$E$6:$E$429,'PHAN LOAI'!C132)</f>
        <v>0</v>
      </c>
      <c r="E132" s="117">
        <v>2</v>
      </c>
      <c r="F132" s="117"/>
      <c r="Q132" s="2" t="str">
        <f t="shared" si="10"/>
        <v>GT12A113601</v>
      </c>
    </row>
    <row r="133" spans="1:17" s="101" customFormat="1" ht="15.75" x14ac:dyDescent="0.25">
      <c r="A133">
        <f>SUMIF('TOTAL FEED'!$K$6:$K$429,'PHAN LOAI'!Q133,'TOTAL FEED'!$AQ$6:$AQ$429)</f>
        <v>5925</v>
      </c>
      <c r="B133" s="12" t="s">
        <v>603</v>
      </c>
      <c r="C133" s="109">
        <v>113301</v>
      </c>
      <c r="D133" s="79">
        <f>SUMIFS('TOTAL FEED'!$AQ$6:$AQ$429,'TOTAL FEED'!$C$6:$C$429,'PHAN LOAI'!B133,'TOTAL FEED'!$E$6:$E$429,'PHAN LOAI'!C133)</f>
        <v>5925</v>
      </c>
      <c r="E133" s="117">
        <v>2</v>
      </c>
      <c r="F133" s="117"/>
      <c r="Q133" s="2" t="str">
        <f t="shared" ref="Q133" si="15">CONCATENATE(B133,C133)</f>
        <v>GT12AS113301</v>
      </c>
    </row>
    <row r="134" spans="1:17" s="101" customFormat="1" ht="15.75" x14ac:dyDescent="0.25">
      <c r="A134">
        <f>SUMIF('TOTAL FEED'!$K$6:$K$429,'PHAN LOAI'!Q134,'TOTAL FEED'!$AQ$6:$AQ$429)</f>
        <v>6900</v>
      </c>
      <c r="B134" s="12" t="s">
        <v>343</v>
      </c>
      <c r="C134" s="109" t="s">
        <v>344</v>
      </c>
      <c r="D134" s="79">
        <f>SUMIFS('TOTAL FEED'!$AQ$6:$AQ$429,'TOTAL FEED'!$C$6:$C$429,'PHAN LOAI'!B134,'TOTAL FEED'!$E$6:$E$429,'PHAN LOAI'!C134)</f>
        <v>6900</v>
      </c>
      <c r="E134" s="117">
        <v>2</v>
      </c>
      <c r="F134" s="117"/>
      <c r="Q134" s="2" t="str">
        <f t="shared" si="10"/>
        <v>GT12B114601B</v>
      </c>
    </row>
    <row r="135" spans="1:17" s="101" customFormat="1" ht="15.75" x14ac:dyDescent="0.25">
      <c r="A135">
        <f>SUMIF('TOTAL FEED'!$K$6:$K$429,'PHAN LOAI'!Q135,'TOTAL FEED'!$AQ$6:$AQ$429)</f>
        <v>31075</v>
      </c>
      <c r="B135" s="12" t="s">
        <v>618</v>
      </c>
      <c r="C135" s="109" t="s">
        <v>619</v>
      </c>
      <c r="D135" s="79">
        <f>SUMIFS('TOTAL FEED'!$AQ$6:$AQ$429,'TOTAL FEED'!$C$6:$C$429,'PHAN LOAI'!B135,'TOTAL FEED'!$E$6:$E$429,'PHAN LOAI'!C135)</f>
        <v>31075</v>
      </c>
      <c r="E135" s="117">
        <v>2</v>
      </c>
      <c r="F135" s="117"/>
      <c r="Q135" s="2" t="str">
        <f t="shared" ref="Q135" si="16">CONCATENATE(B135,C135)</f>
        <v>GT12BS114601BS</v>
      </c>
    </row>
    <row r="136" spans="1:17" s="101" customFormat="1" ht="15.75" x14ac:dyDescent="0.25">
      <c r="A136">
        <f>SUMIF('TOTAL FEED'!$K$6:$K$429,'PHAN LOAI'!Q136,'TOTAL FEED'!$AQ$6:$AQ$429)</f>
        <v>0</v>
      </c>
      <c r="B136" s="12" t="s">
        <v>654</v>
      </c>
      <c r="C136" s="109" t="s">
        <v>655</v>
      </c>
      <c r="D136" s="79">
        <f>SUMIFS('TOTAL FEED'!$AQ$6:$AQ$429,'TOTAL FEED'!$C$6:$C$429,'PHAN LOAI'!B136,'TOTAL FEED'!$E$6:$E$429,'PHAN LOAI'!C136)</f>
        <v>0</v>
      </c>
      <c r="E136" s="117">
        <v>2</v>
      </c>
      <c r="F136" s="117"/>
      <c r="Q136" s="2" t="str">
        <f t="shared" ref="Q136" si="17">CONCATENATE(B136,C136)</f>
        <v>GT12BSP114708B</v>
      </c>
    </row>
    <row r="137" spans="1:17" s="101" customFormat="1" ht="15.75" x14ac:dyDescent="0.25">
      <c r="A137">
        <f>SUMIF('TOTAL FEED'!$K$6:$K$429,'PHAN LOAI'!Q137,'TOTAL FEED'!$AQ$6:$AQ$429)</f>
        <v>32150</v>
      </c>
      <c r="B137" s="12" t="s">
        <v>345</v>
      </c>
      <c r="C137" s="109">
        <v>114601</v>
      </c>
      <c r="D137" s="79">
        <f>SUMIFS('TOTAL FEED'!$AQ$6:$AQ$429,'TOTAL FEED'!$C$6:$C$429,'PHAN LOAI'!B137,'TOTAL FEED'!$E$6:$E$429,'PHAN LOAI'!C137)</f>
        <v>32150</v>
      </c>
      <c r="E137" s="117">
        <v>2</v>
      </c>
      <c r="F137" s="117"/>
      <c r="Q137" s="2" t="str">
        <f t="shared" ref="Q137" si="18">CONCATENATE(B137,C137)</f>
        <v>GT12114601</v>
      </c>
    </row>
    <row r="138" spans="1:17" s="101" customFormat="1" ht="15.75" x14ac:dyDescent="0.25">
      <c r="A138">
        <f>SUMIF('TOTAL FEED'!$K$6:$K$429,'PHAN LOAI'!Q138,'TOTAL FEED'!$AQ$6:$AQ$429)</f>
        <v>0</v>
      </c>
      <c r="B138" s="12" t="s">
        <v>605</v>
      </c>
      <c r="C138" s="109">
        <v>114701</v>
      </c>
      <c r="D138" s="79">
        <f>SUMIFS('TOTAL FEED'!$AQ$6:$AQ$429,'TOTAL FEED'!$C$6:$C$429,'PHAN LOAI'!B138,'TOTAL FEED'!$E$6:$E$429,'PHAN LOAI'!C138)</f>
        <v>0</v>
      </c>
      <c r="E138" s="117">
        <v>2</v>
      </c>
      <c r="F138" s="117"/>
      <c r="Q138" s="2" t="str">
        <f t="shared" si="10"/>
        <v>GT12S114701</v>
      </c>
    </row>
    <row r="139" spans="1:17" ht="15.75" x14ac:dyDescent="0.25">
      <c r="A139">
        <f>SUMIF('TOTAL FEED'!$K$6:$K$429,'PHAN LOAI'!Q139,'TOTAL FEED'!$AQ$6:$AQ$429)</f>
        <v>0</v>
      </c>
      <c r="B139" s="6" t="s">
        <v>58</v>
      </c>
      <c r="C139" s="73"/>
      <c r="D139" s="79">
        <f>SUMIFS('TOTAL FEED'!$AQ$6:$AQ$429,'TOTAL FEED'!$C$6:$C$429,'PHAN LOAI'!B139,'TOTAL FEED'!$E$6:$E$429,'PHAN LOAI'!C139)</f>
        <v>0</v>
      </c>
      <c r="E139" s="92">
        <v>1</v>
      </c>
      <c r="Q139" s="2" t="str">
        <f t="shared" si="10"/>
        <v>HT21</v>
      </c>
    </row>
    <row r="140" spans="1:17" ht="15.75" x14ac:dyDescent="0.25">
      <c r="A140">
        <f>SUMIF('TOTAL FEED'!$K$6:$K$429,'PHAN LOAI'!Q140,'TOTAL FEED'!$AQ$6:$AQ$429)</f>
        <v>0</v>
      </c>
      <c r="B140" s="6" t="s">
        <v>57</v>
      </c>
      <c r="C140" s="73"/>
      <c r="D140" s="79">
        <f>SUMIFS('TOTAL FEED'!$AQ$6:$AQ$429,'TOTAL FEED'!$C$6:$C$429,'PHAN LOAI'!B140,'TOTAL FEED'!$E$6:$E$429,'PHAN LOAI'!C140)</f>
        <v>0</v>
      </c>
      <c r="E140" s="92">
        <v>1</v>
      </c>
      <c r="Q140" s="2" t="str">
        <f t="shared" si="10"/>
        <v>HT20S</v>
      </c>
    </row>
    <row r="141" spans="1:17" ht="15.75" x14ac:dyDescent="0.25">
      <c r="A141">
        <f>SUMIF('TOTAL FEED'!$K$6:$K$429,'PHAN LOAI'!Q141,'TOTAL FEED'!$AQ$6:$AQ$429)</f>
        <v>7625</v>
      </c>
      <c r="B141" s="6" t="s">
        <v>62</v>
      </c>
      <c r="C141" s="73">
        <v>314001</v>
      </c>
      <c r="D141" s="79">
        <f>SUMIFS('TOTAL FEED'!$AQ$6:$AQ$429,'TOTAL FEED'!$C$6:$C$429,'PHAN LOAI'!B141,'TOTAL FEED'!$E$6:$E$429,'PHAN LOAI'!C141)</f>
        <v>7625</v>
      </c>
      <c r="E141" s="92">
        <v>1</v>
      </c>
      <c r="Q141" s="2" t="str">
        <f t="shared" si="10"/>
        <v>HT11314001</v>
      </c>
    </row>
    <row r="142" spans="1:17" ht="15.75" x14ac:dyDescent="0.25">
      <c r="A142">
        <f>SUMIF('TOTAL FEED'!$K$6:$K$429,'PHAN LOAI'!Q142,'TOTAL FEED'!$AQ$6:$AQ$429)</f>
        <v>0</v>
      </c>
      <c r="B142" s="6" t="s">
        <v>333</v>
      </c>
      <c r="C142" s="73">
        <v>314008</v>
      </c>
      <c r="D142" s="79">
        <f>SUMIFS('TOTAL FEED'!$AQ$6:$AQ$429,'TOTAL FEED'!$C$6:$C$429,'PHAN LOAI'!B142,'TOTAL FEED'!$E$6:$E$429,'PHAN LOAI'!C142)</f>
        <v>0</v>
      </c>
      <c r="E142" s="92">
        <v>1</v>
      </c>
      <c r="Q142" s="2" t="str">
        <f t="shared" si="10"/>
        <v>HT11X314008</v>
      </c>
    </row>
    <row r="143" spans="1:17" ht="15.75" x14ac:dyDescent="0.25">
      <c r="A143">
        <f>SUMIF('TOTAL FEED'!$K$6:$K$429,'PHAN LOAI'!Q143,'TOTAL FEED'!$AQ$6:$AQ$429)</f>
        <v>38225</v>
      </c>
      <c r="B143" s="6" t="s">
        <v>59</v>
      </c>
      <c r="C143" s="73">
        <v>201101</v>
      </c>
      <c r="D143" s="79">
        <f>SUMIFS('TOTAL FEED'!$AQ$6:$AQ$429,'TOTAL FEED'!$C$6:$C$429,'PHAN LOAI'!B143,'TOTAL FEED'!$E$6:$E$429,'PHAN LOAI'!C143)</f>
        <v>38225</v>
      </c>
      <c r="E143" s="92">
        <v>3</v>
      </c>
      <c r="Q143" s="2" t="str">
        <f t="shared" ref="Q143:Q215" si="19">CONCATENATE(B143,C143)</f>
        <v>VT11201101</v>
      </c>
    </row>
    <row r="144" spans="1:17" ht="15.75" x14ac:dyDescent="0.25">
      <c r="A144">
        <f>SUMIF('TOTAL FEED'!$K$6:$K$429,'PHAN LOAI'!Q144,'TOTAL FEED'!$AQ$6:$AQ$429)</f>
        <v>194775</v>
      </c>
      <c r="B144" s="6" t="s">
        <v>60</v>
      </c>
      <c r="C144" s="73">
        <v>203101</v>
      </c>
      <c r="D144" s="79">
        <f>SUMIFS('TOTAL FEED'!$AQ$6:$AQ$429,'TOTAL FEED'!$C$6:$C$429,'PHAN LOAI'!B144,'TOTAL FEED'!$E$6:$E$429,'PHAN LOAI'!C144)</f>
        <v>194775</v>
      </c>
      <c r="E144" s="92">
        <v>3</v>
      </c>
      <c r="Q144" s="2" t="str">
        <f t="shared" si="19"/>
        <v>VT12203101</v>
      </c>
    </row>
    <row r="145" spans="1:17" ht="15.75" x14ac:dyDescent="0.25">
      <c r="A145">
        <f>SUMIF('TOTAL FEED'!$K$6:$K$429,'PHAN LOAI'!Q145,'TOTAL FEED'!$AQ$6:$AQ$429)</f>
        <v>0</v>
      </c>
      <c r="B145" s="6" t="s">
        <v>635</v>
      </c>
      <c r="C145" s="73">
        <v>20310890</v>
      </c>
      <c r="D145" s="79">
        <f>SUMIFS('TOTAL FEED'!$AQ$6:$AQ$429,'TOTAL FEED'!$C$6:$C$429,'PHAN LOAI'!B145,'TOTAL FEED'!$E$6:$E$429,'PHAN LOAI'!C145)</f>
        <v>0</v>
      </c>
      <c r="E145" s="92">
        <v>3</v>
      </c>
      <c r="Q145" s="2" t="str">
        <f t="shared" ref="Q145" si="20">CONCATENATE(B145,C145)</f>
        <v>VT12P20310890</v>
      </c>
    </row>
    <row r="146" spans="1:17" ht="15.75" x14ac:dyDescent="0.25">
      <c r="A146">
        <f>SUMIF('TOTAL FEED'!$K$6:$K$429,'PHAN LOAI'!Q146,'TOTAL FEED'!$AQ$6:$AQ$429)</f>
        <v>0</v>
      </c>
      <c r="B146" s="6" t="s">
        <v>61</v>
      </c>
      <c r="C146" s="73">
        <v>204101</v>
      </c>
      <c r="D146" s="79">
        <f>SUMIFS('TOTAL FEED'!$AQ$6:$AQ$429,'TOTAL FEED'!$C$6:$C$429,'PHAN LOAI'!B146,'TOTAL FEED'!$E$6:$E$429,'PHAN LOAI'!C146)</f>
        <v>0</v>
      </c>
      <c r="E146" s="92">
        <v>3</v>
      </c>
      <c r="Q146" s="2" t="str">
        <f t="shared" si="19"/>
        <v>VT13204101</v>
      </c>
    </row>
    <row r="147" spans="1:17" ht="15.75" x14ac:dyDescent="0.25">
      <c r="A147">
        <f>SUMIF('TOTAL FEED'!$K$6:$K$429,'PHAN LOAI'!Q147,'TOTAL FEED'!$AQ$6:$AQ$429)</f>
        <v>0</v>
      </c>
      <c r="B147" s="6"/>
      <c r="C147" s="73"/>
      <c r="D147" s="79">
        <f>SUMIFS('TOTAL FEED'!$AQ$6:$AQ$429,'TOTAL FEED'!$C$6:$C$429,'PHAN LOAI'!B147,'TOTAL FEED'!$E$6:$E$429,'PHAN LOAI'!C147)</f>
        <v>0</v>
      </c>
      <c r="E147" s="92" t="str">
        <f t="shared" ref="E147" si="21">IF(LEFT(B147,1)="G",1,IF(LEFT(B147,1)="V",2,IF(LEFT(B147,1)="H",3,"")))</f>
        <v/>
      </c>
      <c r="Q147" s="2" t="str">
        <f t="shared" si="19"/>
        <v/>
      </c>
    </row>
    <row r="148" spans="1:17" ht="15.75" x14ac:dyDescent="0.25">
      <c r="A148">
        <f>SUMIF('TOTAL FEED'!$K$6:$K$429,'PHAN LOAI'!Q148,'TOTAL FEED'!$AQ$6:$AQ$429)</f>
        <v>20825</v>
      </c>
      <c r="B148" s="6" t="s">
        <v>332</v>
      </c>
      <c r="C148" s="73">
        <v>314011</v>
      </c>
      <c r="D148" s="79">
        <f>SUMIFS('TOTAL FEED'!$AQ$6:$AQ$429,'TOTAL FEED'!$C$6:$C$429,'PHAN LOAI'!B148,'TOTAL FEED'!$E$6:$E$429,'PHAN LOAI'!C148)</f>
        <v>20825</v>
      </c>
      <c r="E148" s="92">
        <v>1</v>
      </c>
      <c r="Q148" s="2" t="str">
        <f t="shared" si="19"/>
        <v>HT11GP314011</v>
      </c>
    </row>
    <row r="149" spans="1:17" ht="15.75" x14ac:dyDescent="0.25">
      <c r="A149">
        <f>SUMIF('TOTAL FEED'!$K$6:$K$429,'PHAN LOAI'!Q149,'TOTAL FEED'!$AQ$6:$AQ$429)</f>
        <v>59525</v>
      </c>
      <c r="B149" s="6" t="s">
        <v>63</v>
      </c>
      <c r="C149" s="73">
        <v>321001</v>
      </c>
      <c r="D149" s="79">
        <f>SUMIFS('TOTAL FEED'!$AQ$6:$AQ$429,'TOTAL FEED'!$C$6:$C$429,'PHAN LOAI'!B149,'TOTAL FEED'!$E$6:$E$429,'PHAN LOAI'!C149)</f>
        <v>59525</v>
      </c>
      <c r="E149" s="92">
        <v>1</v>
      </c>
      <c r="Q149" s="2" t="str">
        <f t="shared" si="19"/>
        <v>HT12321001</v>
      </c>
    </row>
    <row r="150" spans="1:17" ht="15.75" x14ac:dyDescent="0.25">
      <c r="A150">
        <f>SUMIF('TOTAL FEED'!$K$6:$K$429,'PHAN LOAI'!Q150,'TOTAL FEED'!$AQ$6:$AQ$429)</f>
        <v>0</v>
      </c>
      <c r="B150" s="6" t="s">
        <v>334</v>
      </c>
      <c r="C150" s="73">
        <v>321012</v>
      </c>
      <c r="D150" s="79">
        <f>SUMIFS('TOTAL FEED'!$AQ$6:$AQ$429,'TOTAL FEED'!$C$6:$C$429,'PHAN LOAI'!B150,'TOTAL FEED'!$E$6:$E$429,'PHAN LOAI'!C150)</f>
        <v>0</v>
      </c>
      <c r="E150" s="92">
        <v>1</v>
      </c>
      <c r="Q150" s="2" t="str">
        <f t="shared" si="19"/>
        <v>HT12M321012</v>
      </c>
    </row>
    <row r="151" spans="1:17" ht="15.75" x14ac:dyDescent="0.25">
      <c r="A151">
        <f>SUMIF('TOTAL FEED'!$K$6:$K$429,'PHAN LOAI'!Q151,'TOTAL FEED'!$AQ$6:$AQ$429)</f>
        <v>99800</v>
      </c>
      <c r="B151" s="6" t="s">
        <v>64</v>
      </c>
      <c r="C151" s="73">
        <v>320001</v>
      </c>
      <c r="D151" s="79">
        <f>SUMIFS('TOTAL FEED'!$AQ$6:$AQ$429,'TOTAL FEED'!$C$6:$C$429,'PHAN LOAI'!B151,'TOTAL FEED'!$E$6:$E$429,'PHAN LOAI'!C151)</f>
        <v>99800</v>
      </c>
      <c r="E151" s="92">
        <v>1</v>
      </c>
      <c r="Q151" s="2" t="str">
        <f t="shared" si="19"/>
        <v>HT12S320001</v>
      </c>
    </row>
    <row r="152" spans="1:17" ht="15.75" x14ac:dyDescent="0.25">
      <c r="A152">
        <f>SUMIF('TOTAL FEED'!$K$6:$K$429,'PHAN LOAI'!Q152,'TOTAL FEED'!$AQ$6:$AQ$429)</f>
        <v>0</v>
      </c>
      <c r="B152" s="6" t="s">
        <v>335</v>
      </c>
      <c r="C152" s="73">
        <v>320008</v>
      </c>
      <c r="D152" s="79">
        <f>SUMIFS('TOTAL FEED'!$AQ$6:$AQ$429,'TOTAL FEED'!$C$6:$C$429,'PHAN LOAI'!B152,'TOTAL FEED'!$E$6:$E$429,'PHAN LOAI'!C152)</f>
        <v>0</v>
      </c>
      <c r="E152" s="92">
        <v>1</v>
      </c>
      <c r="Q152" s="2" t="str">
        <f t="shared" si="19"/>
        <v>HT12SX320008</v>
      </c>
    </row>
    <row r="153" spans="1:17" ht="15.75" x14ac:dyDescent="0.25">
      <c r="A153">
        <f>SUMIF('TOTAL FEED'!$K$6:$K$429,'PHAN LOAI'!Q153,'TOTAL FEED'!$AQ$6:$AQ$429)</f>
        <v>0</v>
      </c>
      <c r="B153" s="6" t="s">
        <v>336</v>
      </c>
      <c r="C153" s="73" t="s">
        <v>301</v>
      </c>
      <c r="D153" s="79">
        <f>SUMIFS('TOTAL FEED'!$AQ$6:$AQ$429,'TOTAL FEED'!$C$6:$C$429,'PHAN LOAI'!B153,'TOTAL FEED'!$E$6:$E$429,'PHAN LOAI'!C153)</f>
        <v>0</v>
      </c>
      <c r="E153" s="92">
        <v>1</v>
      </c>
      <c r="Q153" s="2" t="str">
        <f t="shared" si="19"/>
        <v>HT12SS9032000890</v>
      </c>
    </row>
    <row r="154" spans="1:17" ht="15.75" x14ac:dyDescent="0.25">
      <c r="A154">
        <f>SUMIF('TOTAL FEED'!$K$6:$K$429,'PHAN LOAI'!Q154,'TOTAL FEED'!$AQ$6:$AQ$429)</f>
        <v>0</v>
      </c>
      <c r="B154" s="6" t="s">
        <v>65</v>
      </c>
      <c r="C154" s="73">
        <v>332301</v>
      </c>
      <c r="D154" s="79">
        <f>SUMIFS('TOTAL FEED'!$AQ$6:$AQ$429,'TOTAL FEED'!$C$6:$C$429,'PHAN LOAI'!B154,'TOTAL FEED'!$E$6:$E$429,'PHAN LOAI'!C154)</f>
        <v>0</v>
      </c>
      <c r="E154" s="92">
        <v>1</v>
      </c>
      <c r="Q154" s="2" t="str">
        <f t="shared" si="19"/>
        <v>HT13332301</v>
      </c>
    </row>
    <row r="155" spans="1:17" ht="15.75" x14ac:dyDescent="0.25">
      <c r="A155">
        <f>SUMIF('TOTAL FEED'!$K$6:$K$429,'PHAN LOAI'!Q155,'TOTAL FEED'!$AQ$6:$AQ$429)</f>
        <v>0</v>
      </c>
      <c r="B155" s="6" t="s">
        <v>66</v>
      </c>
      <c r="C155" s="73">
        <v>332101</v>
      </c>
      <c r="D155" s="79">
        <f>SUMIFS('TOTAL FEED'!$AQ$6:$AQ$429,'TOTAL FEED'!$C$6:$C$429,'PHAN LOAI'!B155,'TOTAL FEED'!$E$6:$E$429,'PHAN LOAI'!C155)</f>
        <v>0</v>
      </c>
      <c r="E155" s="92">
        <v>1</v>
      </c>
      <c r="Q155" s="2" t="str">
        <f t="shared" si="19"/>
        <v>HT13S332101</v>
      </c>
    </row>
    <row r="156" spans="1:17" ht="15.75" x14ac:dyDescent="0.25">
      <c r="A156">
        <f>SUMIF('TOTAL FEED'!$K$6:$K$429,'PHAN LOAI'!Q156,'TOTAL FEED'!$AQ$6:$AQ$429)</f>
        <v>17500</v>
      </c>
      <c r="B156" s="6" t="s">
        <v>67</v>
      </c>
      <c r="C156" s="73">
        <v>366201</v>
      </c>
      <c r="D156" s="79">
        <f>SUMIFS('TOTAL FEED'!$AQ$6:$AQ$429,'TOTAL FEED'!$C$6:$C$429,'PHAN LOAI'!B156,'TOTAL FEED'!$E$6:$E$429,'PHAN LOAI'!C156)</f>
        <v>17500</v>
      </c>
      <c r="E156" s="92">
        <v>1</v>
      </c>
      <c r="Q156" s="2" t="str">
        <f t="shared" si="19"/>
        <v>HG16366201</v>
      </c>
    </row>
    <row r="157" spans="1:17" ht="15.75" x14ac:dyDescent="0.25">
      <c r="A157">
        <f>SUMIF('TOTAL FEED'!$K$6:$K$429,'PHAN LOAI'!Q157,'TOTAL FEED'!$AQ$6:$AQ$429)</f>
        <v>0</v>
      </c>
      <c r="B157" s="6" t="s">
        <v>646</v>
      </c>
      <c r="C157" s="73">
        <v>366208</v>
      </c>
      <c r="D157" s="79">
        <f>SUMIFS('TOTAL FEED'!$AQ$6:$AQ$429,'TOTAL FEED'!$C$6:$C$429,'PHAN LOAI'!B157,'TOTAL FEED'!$E$6:$E$429,'PHAN LOAI'!C157)</f>
        <v>0</v>
      </c>
      <c r="E157" s="92">
        <v>1</v>
      </c>
      <c r="Q157" s="2" t="str">
        <f t="shared" ref="Q157" si="22">CONCATENATE(B157,C157)</f>
        <v>HG16X366208</v>
      </c>
    </row>
    <row r="158" spans="1:17" ht="15.75" x14ac:dyDescent="0.25">
      <c r="A158">
        <f>SUMIF('TOTAL FEED'!$K$6:$K$429,'PHAN LOAI'!Q158,'TOTAL FEED'!$AQ$6:$AQ$429)</f>
        <v>0</v>
      </c>
      <c r="B158" s="6" t="s">
        <v>68</v>
      </c>
      <c r="C158" s="73">
        <v>367201</v>
      </c>
      <c r="D158" s="79">
        <f>SUMIFS('TOTAL FEED'!$AQ$6:$AQ$429,'TOTAL FEED'!$C$6:$C$429,'PHAN LOAI'!B158,'TOTAL FEED'!$E$6:$E$429,'PHAN LOAI'!C158)</f>
        <v>0</v>
      </c>
      <c r="E158" s="92">
        <v>1</v>
      </c>
      <c r="Q158" s="2" t="str">
        <f t="shared" si="19"/>
        <v>HG17367201</v>
      </c>
    </row>
    <row r="159" spans="1:17" ht="15.75" x14ac:dyDescent="0.25">
      <c r="A159">
        <f>SUMIF('TOTAL FEED'!$K$6:$K$429,'PHAN LOAI'!Q159,'TOTAL FEED'!$AQ$6:$AQ$429)</f>
        <v>15025</v>
      </c>
      <c r="B159" s="6" t="s">
        <v>337</v>
      </c>
      <c r="C159" s="73">
        <v>367101</v>
      </c>
      <c r="D159" s="79">
        <f>SUMIFS('TOTAL FEED'!$AQ$6:$AQ$429,'TOTAL FEED'!$C$6:$C$429,'PHAN LOAI'!B159,'TOTAL FEED'!$E$6:$E$429,'PHAN LOAI'!C159)</f>
        <v>15025</v>
      </c>
      <c r="E159" s="92">
        <v>1</v>
      </c>
      <c r="Q159" s="2" t="str">
        <f t="shared" si="19"/>
        <v>HG17S367101</v>
      </c>
    </row>
    <row r="160" spans="1:17" ht="15.75" x14ac:dyDescent="0.25">
      <c r="A160">
        <f>SUMIF('TOTAL FEED'!$K$6:$K$429,'PHAN LOAI'!Q160,'TOTAL FEED'!$AQ$6:$AQ$429)</f>
        <v>0</v>
      </c>
      <c r="B160" s="6" t="s">
        <v>69</v>
      </c>
      <c r="C160" s="73">
        <v>216201</v>
      </c>
      <c r="D160" s="79">
        <f>SUMIFS('TOTAL FEED'!$AQ$6:$AQ$429,'TOTAL FEED'!$C$6:$C$429,'PHAN LOAI'!B160,'TOTAL FEED'!$E$6:$E$429,'PHAN LOAI'!C160)</f>
        <v>0</v>
      </c>
      <c r="E160" s="92">
        <v>3</v>
      </c>
      <c r="Q160" s="2" t="str">
        <f t="shared" si="19"/>
        <v>VD14216201</v>
      </c>
    </row>
    <row r="161" spans="1:17" ht="15.75" x14ac:dyDescent="0.25">
      <c r="A161">
        <f>SUMIF('TOTAL FEED'!$K$6:$K$429,'PHAN LOAI'!Q161,'TOTAL FEED'!$AQ$6:$AQ$429)</f>
        <v>0</v>
      </c>
      <c r="B161" s="190" t="s">
        <v>331</v>
      </c>
      <c r="C161" s="188">
        <v>226501</v>
      </c>
      <c r="D161" s="79">
        <f>SUMIFS('TOTAL FEED'!$AQ$6:$AQ$429,'TOTAL FEED'!$C$6:$C$429,'PHAN LOAI'!B161,'TOTAL FEED'!$E$6:$E$429,'PHAN LOAI'!C161)</f>
        <v>0</v>
      </c>
      <c r="E161" s="92">
        <v>3</v>
      </c>
      <c r="Q161" s="2" t="str">
        <f t="shared" si="19"/>
        <v>PP20226501</v>
      </c>
    </row>
    <row r="162" spans="1:17" ht="15.75" x14ac:dyDescent="0.25">
      <c r="A162">
        <f>SUMIF('TOTAL FEED'!$K$6:$K$429,'PHAN LOAI'!Q162,'TOTAL FEED'!$AQ$6:$AQ$429)</f>
        <v>0</v>
      </c>
      <c r="B162" s="190" t="s">
        <v>338</v>
      </c>
      <c r="C162" s="188">
        <v>433008</v>
      </c>
      <c r="D162" s="79">
        <f>SUMIFS('TOTAL FEED'!$AQ$6:$AQ$429,'TOTAL FEED'!$C$6:$C$429,'PHAN LOAI'!B162,'TOTAL FEED'!$E$6:$E$429,'PHAN LOAI'!C162)</f>
        <v>0</v>
      </c>
      <c r="E162" s="92">
        <v>4</v>
      </c>
      <c r="Q162" s="2" t="str">
        <f t="shared" si="19"/>
        <v>BS04433008</v>
      </c>
    </row>
    <row r="163" spans="1:17" ht="15.75" x14ac:dyDescent="0.25">
      <c r="A163">
        <f>SUMIF('TOTAL FEED'!$K$6:$K$429,'PHAN LOAI'!Q163,'TOTAL FEED'!$AQ$6:$AQ$429)</f>
        <v>17125</v>
      </c>
      <c r="B163" s="190" t="s">
        <v>649</v>
      </c>
      <c r="C163" s="188">
        <v>433060</v>
      </c>
      <c r="D163" s="79">
        <f>SUMIFS('TOTAL FEED'!$AQ$6:$AQ$429,'TOTAL FEED'!$C$6:$C$429,'PHAN LOAI'!B163,'TOTAL FEED'!$E$6:$E$429,'PHAN LOAI'!C163)</f>
        <v>17125</v>
      </c>
      <c r="E163" s="92">
        <v>4</v>
      </c>
      <c r="Q163" s="2" t="str">
        <f t="shared" ref="Q163" si="23">CONCATENATE(B163,C163)</f>
        <v>BS045A433060</v>
      </c>
    </row>
    <row r="164" spans="1:17" ht="15.75" x14ac:dyDescent="0.25">
      <c r="A164">
        <f>SUMIF('TOTAL FEED'!$K$6:$K$429,'PHAN LOAI'!Q164,'TOTAL FEED'!$AQ$6:$AQ$429)</f>
        <v>34425</v>
      </c>
      <c r="B164" s="190" t="s">
        <v>648</v>
      </c>
      <c r="C164" s="188">
        <v>433760</v>
      </c>
      <c r="D164" s="79">
        <f>SUMIFS('TOTAL FEED'!$AQ$6:$AQ$429,'TOTAL FEED'!$C$6:$C$429,'PHAN LOAI'!B164,'TOTAL FEED'!$E$6:$E$429,'PHAN LOAI'!C164)</f>
        <v>34425</v>
      </c>
      <c r="E164" s="92">
        <v>4</v>
      </c>
      <c r="Q164" s="2" t="str">
        <f t="shared" ref="Q164" si="24">CONCATENATE(B164,C164)</f>
        <v>BS04A5A433760</v>
      </c>
    </row>
    <row r="165" spans="1:17" ht="15.75" x14ac:dyDescent="0.25">
      <c r="A165">
        <f>SUMIF('TOTAL FEED'!$K$6:$K$429,'PHAN LOAI'!Q165,'TOTAL FEED'!$AQ$6:$AQ$429)</f>
        <v>32080</v>
      </c>
      <c r="B165" s="190" t="s">
        <v>667</v>
      </c>
      <c r="C165" s="188">
        <v>433781</v>
      </c>
      <c r="D165" s="79">
        <f>SUMIFS('TOTAL FEED'!$AQ$6:$AQ$429,'TOTAL FEED'!$C$6:$C$429,'PHAN LOAI'!B165,'TOTAL FEED'!$E$6:$E$429,'PHAN LOAI'!C165)</f>
        <v>32080</v>
      </c>
      <c r="E165" s="92">
        <v>4</v>
      </c>
      <c r="Q165" s="2" t="str">
        <f t="shared" si="19"/>
        <v>BS10TA433781</v>
      </c>
    </row>
    <row r="166" spans="1:17" ht="15.75" x14ac:dyDescent="0.25">
      <c r="A166">
        <f>SUMIF('TOTAL FEED'!$K$6:$K$429,'PHAN LOAI'!Q166,'TOTAL FEED'!$AQ$6:$AQ$429)</f>
        <v>0</v>
      </c>
      <c r="B166" s="190" t="s">
        <v>339</v>
      </c>
      <c r="C166" s="188">
        <v>433009</v>
      </c>
      <c r="D166" s="79">
        <f>SUMIFS('TOTAL FEED'!$AQ$6:$AQ$429,'TOTAL FEED'!$C$6:$C$429,'PHAN LOAI'!B166,'TOTAL FEED'!$E$6:$E$429,'PHAN LOAI'!C166)</f>
        <v>0</v>
      </c>
      <c r="E166" s="92">
        <v>4</v>
      </c>
      <c r="Q166" s="2" t="str">
        <f t="shared" ref="Q166" si="25">CONCATENATE(B166,C166)</f>
        <v>BS04A433009</v>
      </c>
    </row>
    <row r="167" spans="1:17" ht="15.75" x14ac:dyDescent="0.25">
      <c r="A167">
        <f>SUMIF('TOTAL FEED'!$K$6:$K$429,'PHAN LOAI'!Q167,'TOTAL FEED'!$AQ$6:$AQ$429)</f>
        <v>0</v>
      </c>
      <c r="B167" s="190" t="s">
        <v>620</v>
      </c>
      <c r="C167" s="188">
        <v>433769</v>
      </c>
      <c r="D167" s="79">
        <f>SUMIFS('TOTAL FEED'!$AQ$6:$AQ$429,'TOTAL FEED'!$C$6:$C$429,'PHAN LOAI'!B167,'TOTAL FEED'!$E$6:$E$429,'PHAN LOAI'!C167)</f>
        <v>0</v>
      </c>
      <c r="E167" s="92">
        <v>4</v>
      </c>
      <c r="Q167" s="2" t="str">
        <f t="shared" ref="Q167" si="26">CONCATENATE(B167,C167)</f>
        <v>BS04V433769</v>
      </c>
    </row>
    <row r="168" spans="1:17" x14ac:dyDescent="0.25">
      <c r="A168">
        <f>SUMIF('TOTAL FEED'!$K$6:$K$429,'PHAN LOAI'!Q168,'TOTAL FEED'!$AQ$6:$AQ$429)</f>
        <v>0</v>
      </c>
      <c r="B168" s="93" t="s">
        <v>346</v>
      </c>
      <c r="C168" s="94"/>
      <c r="D168" s="79">
        <f>SUMIFS('TOTAL FEED'!$AQ$6:$AQ$429,'TOTAL FEED'!$C$6:$C$429,'PHAN LOAI'!B168,'TOTAL FEED'!$E$6:$E$429,'PHAN LOAI'!C168)</f>
        <v>0</v>
      </c>
      <c r="Q168" s="2" t="str">
        <f t="shared" si="19"/>
        <v>NASA - FEED</v>
      </c>
    </row>
    <row r="169" spans="1:17" ht="15.75" x14ac:dyDescent="0.25">
      <c r="A169">
        <f>SUMIF('TOTAL FEED'!$K$6:$K$429,'PHAN LOAI'!Q169,'TOTAL FEED'!$AQ$6:$AQ$429)</f>
        <v>6025</v>
      </c>
      <c r="B169" s="190">
        <v>6991</v>
      </c>
      <c r="C169" s="188">
        <v>513021</v>
      </c>
      <c r="D169" s="79">
        <f>SUMIFS('TOTAL FEED'!$AQ$6:$AQ$429,'TOTAL FEED'!$C$6:$C$429,'PHAN LOAI'!B169,'TOTAL FEED'!$E$6:$E$429,'PHAN LOAI'!C169)</f>
        <v>6025</v>
      </c>
      <c r="E169" s="92">
        <v>6</v>
      </c>
      <c r="Q169" s="2" t="str">
        <f t="shared" si="19"/>
        <v>6991513021</v>
      </c>
    </row>
    <row r="170" spans="1:17" ht="15.75" x14ac:dyDescent="0.25">
      <c r="A170">
        <f>SUMIF('TOTAL FEED'!$K$6:$K$429,'PHAN LOAI'!Q170,'TOTAL FEED'!$AQ$6:$AQ$429)</f>
        <v>49375</v>
      </c>
      <c r="B170" s="190">
        <v>6951</v>
      </c>
      <c r="C170" s="188">
        <v>314081</v>
      </c>
      <c r="D170" s="79">
        <f>SUMIFS('TOTAL FEED'!$AQ$6:$AQ$429,'TOTAL FEED'!$C$6:$C$429,'PHAN LOAI'!B170,'TOTAL FEED'!$E$6:$E$429,'PHAN LOAI'!C170)</f>
        <v>49375</v>
      </c>
      <c r="E170" s="92">
        <v>1</v>
      </c>
      <c r="Q170" s="2" t="str">
        <f t="shared" ref="Q170" si="27">CONCATENATE(B170,C170)</f>
        <v>6951314081</v>
      </c>
    </row>
    <row r="171" spans="1:17" ht="15.75" x14ac:dyDescent="0.25">
      <c r="A171">
        <f>SUMIF('TOTAL FEED'!$K$6:$K$429,'PHAN LOAI'!Q171,'TOTAL FEED'!$AQ$6:$AQ$429)</f>
        <v>15350</v>
      </c>
      <c r="B171" s="190" t="s">
        <v>651</v>
      </c>
      <c r="C171" s="188">
        <v>31408887</v>
      </c>
      <c r="D171" s="79">
        <f>SUMIFS('TOTAL FEED'!$AQ$6:$AQ$429,'TOTAL FEED'!$C$6:$C$429,'PHAN LOAI'!B171,'TOTAL FEED'!$E$6:$E$429,'PHAN LOAI'!C171)</f>
        <v>15350</v>
      </c>
      <c r="E171" s="92">
        <v>1</v>
      </c>
      <c r="Q171" s="2" t="str">
        <f t="shared" ref="Q171" si="28">CONCATENATE(B171,C171)</f>
        <v>6951X31408887</v>
      </c>
    </row>
    <row r="172" spans="1:17" ht="15.75" x14ac:dyDescent="0.25">
      <c r="A172">
        <f>SUMIF('TOTAL FEED'!$K$6:$K$429,'PHAN LOAI'!Q172,'TOTAL FEED'!$AQ$6:$AQ$429)</f>
        <v>16400</v>
      </c>
      <c r="B172" s="190">
        <v>6952</v>
      </c>
      <c r="C172" s="188">
        <v>320041</v>
      </c>
      <c r="D172" s="79">
        <f>SUMIFS('TOTAL FEED'!$AQ$6:$AQ$429,'TOTAL FEED'!$C$6:$C$429,'PHAN LOAI'!B172,'TOTAL FEED'!$E$6:$E$429,'PHAN LOAI'!C172)</f>
        <v>16400</v>
      </c>
      <c r="E172" s="92">
        <v>1</v>
      </c>
      <c r="Q172" s="2" t="str">
        <f t="shared" si="19"/>
        <v>6952320041</v>
      </c>
    </row>
    <row r="173" spans="1:17" ht="15.75" x14ac:dyDescent="0.25">
      <c r="A173">
        <f>SUMIF('TOTAL FEED'!$K$6:$K$429,'PHAN LOAI'!Q173,'TOTAL FEED'!$AQ$6:$AQ$429)</f>
        <v>0</v>
      </c>
      <c r="B173" s="190">
        <v>6911</v>
      </c>
      <c r="C173" s="188">
        <v>115701</v>
      </c>
      <c r="D173" s="79">
        <f>SUMIFS('TOTAL FEED'!$AQ$6:$AQ$429,'TOTAL FEED'!$C$6:$C$429,'PHAN LOAI'!B173,'TOTAL FEED'!$E$6:$E$429,'PHAN LOAI'!C173)</f>
        <v>0</v>
      </c>
      <c r="E173" s="92">
        <v>2</v>
      </c>
      <c r="Q173" s="2" t="str">
        <f t="shared" si="19"/>
        <v>6911115701</v>
      </c>
    </row>
    <row r="174" spans="1:17" ht="15.75" x14ac:dyDescent="0.25">
      <c r="A174">
        <f>SUMIF('TOTAL FEED'!$K$6:$K$429,'PHAN LOAI'!Q174,'TOTAL FEED'!$AQ$6:$AQ$429)</f>
        <v>0</v>
      </c>
      <c r="B174" s="190">
        <v>6954</v>
      </c>
      <c r="C174" s="188">
        <v>332341</v>
      </c>
      <c r="D174" s="79">
        <f>SUMIFS('TOTAL FEED'!$AQ$6:$AQ$429,'TOTAL FEED'!$C$6:$C$429,'PHAN LOAI'!B174,'TOTAL FEED'!$E$6:$E$429,'PHAN LOAI'!C174)</f>
        <v>0</v>
      </c>
      <c r="E174" s="92">
        <v>1</v>
      </c>
      <c r="Q174" s="2" t="str">
        <f t="shared" si="19"/>
        <v>6954332341</v>
      </c>
    </row>
    <row r="175" spans="1:17" ht="15.75" x14ac:dyDescent="0.25">
      <c r="A175">
        <f>SUMIF('TOTAL FEED'!$K$6:$K$429,'PHAN LOAI'!Q175,'TOTAL FEED'!$AQ$6:$AQ$429)</f>
        <v>25525</v>
      </c>
      <c r="B175" s="190">
        <v>6949</v>
      </c>
      <c r="C175" s="188">
        <v>203701</v>
      </c>
      <c r="D175" s="79">
        <f>SUMIFS('TOTAL FEED'!$AQ$6:$AQ$429,'TOTAL FEED'!$C$6:$C$429,'PHAN LOAI'!B175,'TOTAL FEED'!$E$6:$E$429,'PHAN LOAI'!C175)</f>
        <v>25525</v>
      </c>
      <c r="E175" s="92">
        <v>3</v>
      </c>
      <c r="Q175" s="2" t="str">
        <f t="shared" si="19"/>
        <v>6949203701</v>
      </c>
    </row>
    <row r="176" spans="1:17" ht="15.75" x14ac:dyDescent="0.25">
      <c r="A176">
        <f>SUMIF('TOTAL FEED'!$K$6:$K$429,'PHAN LOAI'!Q176,'TOTAL FEED'!$AQ$6:$AQ$429)</f>
        <v>32425</v>
      </c>
      <c r="B176" s="190">
        <v>6953</v>
      </c>
      <c r="C176" s="188">
        <v>321041</v>
      </c>
      <c r="D176" s="79">
        <f>SUMIFS('TOTAL FEED'!$AQ$6:$AQ$429,'TOTAL FEED'!$C$6:$C$429,'PHAN LOAI'!B176,'TOTAL FEED'!$E$6:$E$429,'PHAN LOAI'!C176)</f>
        <v>32425</v>
      </c>
      <c r="E176" s="92">
        <v>1</v>
      </c>
      <c r="Q176" s="2" t="str">
        <f t="shared" si="19"/>
        <v>6953321041</v>
      </c>
    </row>
    <row r="177" spans="1:17" ht="15.75" x14ac:dyDescent="0.25">
      <c r="A177">
        <f>SUMIF('TOTAL FEED'!$K$6:$K$429,'PHAN LOAI'!Q177,'TOTAL FEED'!$AQ$6:$AQ$429)</f>
        <v>16675</v>
      </c>
      <c r="B177" s="190">
        <v>6995</v>
      </c>
      <c r="C177" s="188">
        <v>423701</v>
      </c>
      <c r="D177" s="79">
        <f>SUMIFS('TOTAL FEED'!$AQ$6:$AQ$429,'TOTAL FEED'!$C$6:$C$429,'PHAN LOAI'!B177,'TOTAL FEED'!$E$6:$E$429,'PHAN LOAI'!C177)</f>
        <v>16675</v>
      </c>
      <c r="E177" s="92">
        <v>4</v>
      </c>
      <c r="Q177" s="2" t="str">
        <f t="shared" si="19"/>
        <v>6995423701</v>
      </c>
    </row>
    <row r="178" spans="1:17" ht="15.75" x14ac:dyDescent="0.25">
      <c r="A178">
        <f>SUMIF('TOTAL FEED'!$K$6:$K$429,'PHAN LOAI'!Q178,'TOTAL FEED'!$AQ$6:$AQ$429)</f>
        <v>0</v>
      </c>
      <c r="B178" s="190">
        <v>6824</v>
      </c>
      <c r="C178" s="188">
        <v>127800</v>
      </c>
      <c r="D178" s="79">
        <f>SUMIFS('TOTAL FEED'!$AQ$6:$AQ$429,'TOTAL FEED'!$C$6:$C$429,'PHAN LOAI'!B178,'TOTAL FEED'!$E$6:$E$429,'PHAN LOAI'!C178)</f>
        <v>0</v>
      </c>
      <c r="E178" s="92">
        <v>2</v>
      </c>
      <c r="Q178" s="2" t="str">
        <f t="shared" si="19"/>
        <v>6824127800</v>
      </c>
    </row>
    <row r="179" spans="1:17" ht="15.75" x14ac:dyDescent="0.25">
      <c r="A179">
        <f>SUMIF('TOTAL FEED'!$K$6:$K$429,'PHAN LOAI'!Q179,'TOTAL FEED'!$AQ$6:$AQ$429)</f>
        <v>0</v>
      </c>
      <c r="B179" s="190" t="s">
        <v>621</v>
      </c>
      <c r="C179" s="188">
        <v>127808</v>
      </c>
      <c r="D179" s="79">
        <f>SUMIFS('TOTAL FEED'!$AQ$6:$AQ$429,'TOTAL FEED'!$C$6:$C$429,'PHAN LOAI'!B179,'TOTAL FEED'!$E$6:$E$429,'PHAN LOAI'!C179)</f>
        <v>0</v>
      </c>
      <c r="E179" s="92">
        <v>2</v>
      </c>
      <c r="Q179" s="2" t="str">
        <f t="shared" ref="Q179" si="29">CONCATENATE(B179,C179)</f>
        <v>6924P127808</v>
      </c>
    </row>
    <row r="180" spans="1:17" ht="15.75" x14ac:dyDescent="0.25">
      <c r="A180">
        <f>SUMIF('TOTAL FEED'!$K$6:$K$429,'PHAN LOAI'!Q180,'TOTAL FEED'!$AQ$6:$AQ$429)</f>
        <v>34125</v>
      </c>
      <c r="B180" s="190">
        <v>6895</v>
      </c>
      <c r="C180" s="188">
        <v>423700</v>
      </c>
      <c r="D180" s="79">
        <f>SUMIFS('TOTAL FEED'!$AQ$6:$AQ$429,'TOTAL FEED'!$C$6:$C$429,'PHAN LOAI'!B180,'TOTAL FEED'!$E$6:$E$429,'PHAN LOAI'!C180)</f>
        <v>34125</v>
      </c>
      <c r="E180" s="92">
        <v>4</v>
      </c>
      <c r="Q180" s="2" t="str">
        <f t="shared" si="19"/>
        <v>6895423700</v>
      </c>
    </row>
    <row r="181" spans="1:17" ht="15.75" x14ac:dyDescent="0.25">
      <c r="A181">
        <f>SUMIF('TOTAL FEED'!$K$6:$K$429,'PHAN LOAI'!Q181,'TOTAL FEED'!$AQ$6:$AQ$429)</f>
        <v>25775</v>
      </c>
      <c r="B181" s="190">
        <v>6924</v>
      </c>
      <c r="C181" s="188">
        <v>127801</v>
      </c>
      <c r="D181" s="79">
        <f>SUMIFS('TOTAL FEED'!$AQ$6:$AQ$429,'TOTAL FEED'!$C$6:$C$429,'PHAN LOAI'!B181,'TOTAL FEED'!$E$6:$E$429,'PHAN LOAI'!C181)</f>
        <v>25775</v>
      </c>
      <c r="E181" s="92">
        <v>2</v>
      </c>
      <c r="Q181" s="2" t="str">
        <f t="shared" si="19"/>
        <v>6924127801</v>
      </c>
    </row>
    <row r="182" spans="1:17" ht="15.75" x14ac:dyDescent="0.25">
      <c r="A182">
        <f>SUMIF('TOTAL FEED'!$K$6:$K$429,'PHAN LOAI'!Q182,'TOTAL FEED'!$AQ$6:$AQ$429)</f>
        <v>0</v>
      </c>
      <c r="B182" s="190">
        <v>6948</v>
      </c>
      <c r="C182" s="188">
        <v>201701</v>
      </c>
      <c r="D182" s="79">
        <f>SUMIFS('TOTAL FEED'!$AQ$6:$AQ$429,'TOTAL FEED'!$C$6:$C$429,'PHAN LOAI'!B182,'TOTAL FEED'!$E$6:$E$429,'PHAN LOAI'!C182)</f>
        <v>0</v>
      </c>
      <c r="E182" s="92">
        <v>3</v>
      </c>
      <c r="Q182" s="2" t="str">
        <f t="shared" si="19"/>
        <v>6948201701</v>
      </c>
    </row>
    <row r="183" spans="1:17" ht="15.75" x14ac:dyDescent="0.25">
      <c r="A183">
        <f>SUMIF('TOTAL FEED'!$K$6:$K$429,'PHAN LOAI'!Q183,'TOTAL FEED'!$AQ$6:$AQ$429)</f>
        <v>8700</v>
      </c>
      <c r="B183" s="190">
        <v>6884</v>
      </c>
      <c r="C183" s="188">
        <v>433700</v>
      </c>
      <c r="D183" s="79">
        <f>SUMIFS('TOTAL FEED'!$AQ$6:$AQ$429,'TOTAL FEED'!$C$6:$C$429,'PHAN LOAI'!B183,'TOTAL FEED'!$E$6:$E$429,'PHAN LOAI'!C183)</f>
        <v>8700</v>
      </c>
      <c r="E183" s="92">
        <v>4</v>
      </c>
      <c r="Q183" s="2" t="str">
        <f t="shared" si="19"/>
        <v>6884433700</v>
      </c>
    </row>
    <row r="184" spans="1:17" ht="15.75" x14ac:dyDescent="0.25">
      <c r="A184">
        <f>SUMIF('TOTAL FEED'!$K$6:$K$429,'PHAN LOAI'!Q184,'TOTAL FEED'!$AQ$6:$AQ$429)</f>
        <v>0</v>
      </c>
      <c r="B184" s="190">
        <v>6984</v>
      </c>
      <c r="C184" s="188">
        <v>433701</v>
      </c>
      <c r="D184" s="79">
        <f>SUMIFS('TOTAL FEED'!$AQ$6:$AQ$429,'TOTAL FEED'!$C$6:$C$429,'PHAN LOAI'!B184,'TOTAL FEED'!$E$6:$E$429,'PHAN LOAI'!C184)</f>
        <v>0</v>
      </c>
      <c r="E184" s="92">
        <v>4</v>
      </c>
      <c r="Q184" s="2" t="str">
        <f t="shared" si="19"/>
        <v>6984433701</v>
      </c>
    </row>
    <row r="185" spans="1:17" x14ac:dyDescent="0.25">
      <c r="A185">
        <f>SUMIF('TOTAL FEED'!$K$6:$K$429,'PHAN LOAI'!Q185,'TOTAL FEED'!$AQ$6:$AQ$429)</f>
        <v>0</v>
      </c>
      <c r="B185" s="93" t="s">
        <v>70</v>
      </c>
      <c r="C185" s="94"/>
      <c r="D185" s="79">
        <f>SUMIFS('TOTAL FEED'!$AQ$6:$AQ$429,'TOTAL FEED'!$C$6:$C$429,'PHAN LOAI'!B185,'TOTAL FEED'!$E$6:$E$429,'PHAN LOAI'!C185)</f>
        <v>0</v>
      </c>
      <c r="Q185" s="2" t="str">
        <f t="shared" si="19"/>
        <v>NOVO - FEED</v>
      </c>
    </row>
    <row r="186" spans="1:17" ht="15.75" x14ac:dyDescent="0.25">
      <c r="A186">
        <f>SUMIF('TOTAL FEED'!$K$6:$K$429,'PHAN LOAI'!Q186,'TOTAL FEED'!$AQ$6:$AQ$429)</f>
        <v>0</v>
      </c>
      <c r="B186" s="6">
        <v>9624</v>
      </c>
      <c r="C186" s="73">
        <v>127001</v>
      </c>
      <c r="D186" s="79">
        <f>SUMIFS('TOTAL FEED'!$AQ$6:$AQ$429,'TOTAL FEED'!$C$6:$C$429,'PHAN LOAI'!B186,'TOTAL FEED'!$E$6:$E$429,'PHAN LOAI'!C186)</f>
        <v>0</v>
      </c>
      <c r="E186" s="92">
        <v>2</v>
      </c>
      <c r="Q186" s="2" t="str">
        <f t="shared" si="19"/>
        <v>9624127001</v>
      </c>
    </row>
    <row r="187" spans="1:17" ht="15.75" x14ac:dyDescent="0.25">
      <c r="A187">
        <f>SUMIF('TOTAL FEED'!$K$6:$K$429,'PHAN LOAI'!Q187,'TOTAL FEED'!$AQ$6:$AQ$429)</f>
        <v>0</v>
      </c>
      <c r="B187" s="6">
        <v>9251</v>
      </c>
      <c r="C187" s="73"/>
      <c r="D187" s="79">
        <f>SUMIFS('TOTAL FEED'!$AQ$6:$AQ$429,'TOTAL FEED'!$C$6:$C$429,'PHAN LOAI'!B187,'TOTAL FEED'!$E$6:$E$429,'PHAN LOAI'!C187)</f>
        <v>0</v>
      </c>
      <c r="E187" s="92">
        <v>1</v>
      </c>
      <c r="Q187" s="2" t="str">
        <f t="shared" si="19"/>
        <v>9251</v>
      </c>
    </row>
    <row r="188" spans="1:17" ht="15.75" x14ac:dyDescent="0.25">
      <c r="A188">
        <f>SUMIF('TOTAL FEED'!$K$6:$K$429,'PHAN LOAI'!Q188,'TOTAL FEED'!$AQ$6:$AQ$429)</f>
        <v>0</v>
      </c>
      <c r="B188" s="6">
        <v>9644</v>
      </c>
      <c r="C188" s="73"/>
      <c r="D188" s="79">
        <f>SUMIFS('TOTAL FEED'!$AQ$6:$AQ$429,'TOTAL FEED'!$C$6:$C$429,'PHAN LOAI'!B188,'TOTAL FEED'!$E$6:$E$429,'PHAN LOAI'!C188)</f>
        <v>0</v>
      </c>
      <c r="E188" s="92">
        <v>3</v>
      </c>
      <c r="Q188" s="2" t="str">
        <f t="shared" si="19"/>
        <v>9644</v>
      </c>
    </row>
    <row r="189" spans="1:17" ht="15.75" x14ac:dyDescent="0.25">
      <c r="A189">
        <f>SUMIF('TOTAL FEED'!$K$6:$K$429,'PHAN LOAI'!Q189,'TOTAL FEED'!$AQ$6:$AQ$429)</f>
        <v>0</v>
      </c>
      <c r="B189" s="6">
        <v>9651</v>
      </c>
      <c r="C189" s="73">
        <v>314001</v>
      </c>
      <c r="D189" s="79">
        <f>SUMIFS('TOTAL FEED'!$AQ$6:$AQ$429,'TOTAL FEED'!$C$6:$C$429,'PHAN LOAI'!B189,'TOTAL FEED'!$E$6:$E$429,'PHAN LOAI'!C189)</f>
        <v>0</v>
      </c>
      <c r="E189" s="92">
        <v>1</v>
      </c>
      <c r="Q189" s="2" t="str">
        <f t="shared" si="19"/>
        <v>9651314001</v>
      </c>
    </row>
    <row r="190" spans="1:17" ht="15.75" x14ac:dyDescent="0.25">
      <c r="A190">
        <f>SUMIF('TOTAL FEED'!$K$6:$K$429,'PHAN LOAI'!Q190,'TOTAL FEED'!$AQ$6:$AQ$429)</f>
        <v>0</v>
      </c>
      <c r="B190" s="6">
        <v>9652</v>
      </c>
      <c r="C190" s="73">
        <v>321001</v>
      </c>
      <c r="D190" s="79">
        <f>SUMIFS('TOTAL FEED'!$AQ$6:$AQ$429,'TOTAL FEED'!$C$6:$C$429,'PHAN LOAI'!B190,'TOTAL FEED'!$E$6:$E$429,'PHAN LOAI'!C190)</f>
        <v>0</v>
      </c>
      <c r="E190" s="92">
        <v>1</v>
      </c>
      <c r="Q190" s="2" t="str">
        <f t="shared" si="19"/>
        <v>9652321001</v>
      </c>
    </row>
    <row r="191" spans="1:17" ht="15.75" x14ac:dyDescent="0.25">
      <c r="A191">
        <f>SUMIF('TOTAL FEED'!$K$6:$K$429,'PHAN LOAI'!Q191,'TOTAL FEED'!$AQ$6:$AQ$429)</f>
        <v>0</v>
      </c>
      <c r="B191" s="6" t="s">
        <v>72</v>
      </c>
      <c r="C191" s="73">
        <v>320001</v>
      </c>
      <c r="D191" s="79">
        <f>SUMIFS('TOTAL FEED'!$AQ$6:$AQ$429,'TOTAL FEED'!$C$6:$C$429,'PHAN LOAI'!B191,'TOTAL FEED'!$E$6:$E$429,'PHAN LOAI'!C191)</f>
        <v>0</v>
      </c>
      <c r="E191" s="92">
        <v>1</v>
      </c>
      <c r="Q191" s="2" t="str">
        <f t="shared" si="19"/>
        <v>9652S320001</v>
      </c>
    </row>
    <row r="192" spans="1:17" ht="15.75" x14ac:dyDescent="0.25">
      <c r="A192">
        <f>SUMIF('TOTAL FEED'!$K$6:$K$429,'PHAN LOAI'!Q192,'TOTAL FEED'!$AQ$6:$AQ$429)</f>
        <v>0</v>
      </c>
      <c r="B192" s="6" t="s">
        <v>347</v>
      </c>
      <c r="C192" s="73" t="s">
        <v>301</v>
      </c>
      <c r="D192" s="79">
        <f>SUMIFS('TOTAL FEED'!$AQ$6:$AQ$429,'TOTAL FEED'!$C$6:$C$429,'PHAN LOAI'!B192,'TOTAL FEED'!$E$6:$E$429,'PHAN LOAI'!C192)</f>
        <v>0</v>
      </c>
      <c r="E192" s="92">
        <v>1</v>
      </c>
      <c r="Q192" s="2" t="str">
        <f t="shared" si="19"/>
        <v>9652SS9032000890</v>
      </c>
    </row>
    <row r="193" spans="1:17" ht="15.75" x14ac:dyDescent="0.25">
      <c r="A193">
        <f>SUMIF('TOTAL FEED'!$K$6:$K$429,'PHAN LOAI'!Q193,'TOTAL FEED'!$AQ$6:$AQ$429)</f>
        <v>0</v>
      </c>
      <c r="B193" s="6">
        <v>9653</v>
      </c>
      <c r="C193" s="73">
        <v>332301</v>
      </c>
      <c r="D193" s="79">
        <f>SUMIFS('TOTAL FEED'!$AQ$6:$AQ$429,'TOTAL FEED'!$C$6:$C$429,'PHAN LOAI'!B193,'TOTAL FEED'!$E$6:$E$429,'PHAN LOAI'!C193)</f>
        <v>0</v>
      </c>
      <c r="E193" s="92">
        <v>1</v>
      </c>
      <c r="Q193" s="2" t="str">
        <f t="shared" si="19"/>
        <v>9653332301</v>
      </c>
    </row>
    <row r="194" spans="1:17" ht="15.75" x14ac:dyDescent="0.25">
      <c r="A194">
        <f>SUMIF('TOTAL FEED'!$K$6:$K$429,'PHAN LOAI'!Q194,'TOTAL FEED'!$AQ$6:$AQ$429)</f>
        <v>0</v>
      </c>
      <c r="B194" s="6" t="s">
        <v>73</v>
      </c>
      <c r="C194" s="73">
        <v>332101</v>
      </c>
      <c r="D194" s="79">
        <f>SUMIFS('TOTAL FEED'!$AQ$6:$AQ$429,'TOTAL FEED'!$C$6:$C$429,'PHAN LOAI'!B194,'TOTAL FEED'!$E$6:$E$429,'PHAN LOAI'!C194)</f>
        <v>0</v>
      </c>
      <c r="E194" s="92">
        <v>1</v>
      </c>
      <c r="Q194" s="2" t="str">
        <f t="shared" si="19"/>
        <v>9653S332101</v>
      </c>
    </row>
    <row r="195" spans="1:17" ht="15.75" x14ac:dyDescent="0.25">
      <c r="A195">
        <f>SUMIF('TOTAL FEED'!$K$6:$K$429,'PHAN LOAI'!Q195,'TOTAL FEED'!$AQ$6:$AQ$429)</f>
        <v>0</v>
      </c>
      <c r="B195" s="19">
        <v>9666</v>
      </c>
      <c r="C195" s="73">
        <v>366201</v>
      </c>
      <c r="D195" s="79">
        <f>SUMIFS('TOTAL FEED'!$AQ$6:$AQ$429,'TOTAL FEED'!$C$6:$C$429,'PHAN LOAI'!B195,'TOTAL FEED'!$E$6:$E$429,'PHAN LOAI'!C195)</f>
        <v>0</v>
      </c>
      <c r="E195" s="92">
        <v>1</v>
      </c>
      <c r="Q195" s="2" t="str">
        <f t="shared" si="19"/>
        <v>9666366201</v>
      </c>
    </row>
    <row r="196" spans="1:17" ht="15.75" x14ac:dyDescent="0.25">
      <c r="A196">
        <f>SUMIF('TOTAL FEED'!$K$6:$K$429,'PHAN LOAI'!Q196,'TOTAL FEED'!$AQ$6:$AQ$429)</f>
        <v>0</v>
      </c>
      <c r="B196" s="19">
        <v>9667</v>
      </c>
      <c r="C196" s="73">
        <v>367201</v>
      </c>
      <c r="D196" s="79">
        <f>SUMIFS('TOTAL FEED'!$AQ$6:$AQ$429,'TOTAL FEED'!$C$6:$C$429,'PHAN LOAI'!B196,'TOTAL FEED'!$E$6:$E$429,'PHAN LOAI'!C196)</f>
        <v>0</v>
      </c>
      <c r="E196" s="92">
        <v>1</v>
      </c>
      <c r="Q196" s="2" t="str">
        <f t="shared" si="19"/>
        <v>9667367201</v>
      </c>
    </row>
    <row r="197" spans="1:17" x14ac:dyDescent="0.25">
      <c r="A197">
        <f>SUMIF('TOTAL FEED'!$K$6:$K$429,'PHAN LOAI'!Q197,'TOTAL FEED'!$AQ$6:$AQ$429)</f>
        <v>0</v>
      </c>
      <c r="B197" s="93" t="s">
        <v>74</v>
      </c>
      <c r="C197" s="94"/>
      <c r="D197" s="79">
        <f>SUMIFS('TOTAL FEED'!$AQ$6:$AQ$429,'TOTAL FEED'!$C$6:$C$429,'PHAN LOAI'!B197,'TOTAL FEED'!$E$6:$E$429,'PHAN LOAI'!C197)</f>
        <v>0</v>
      </c>
      <c r="Q197" s="2" t="str">
        <f t="shared" si="19"/>
        <v>BELL - FEED</v>
      </c>
    </row>
    <row r="198" spans="1:17" ht="15.75" x14ac:dyDescent="0.25">
      <c r="A198">
        <f>SUMIF('TOTAL FEED'!$K$6:$K$429,'PHAN LOAI'!Q198,'TOTAL FEED'!$AQ$6:$AQ$429)</f>
        <v>0</v>
      </c>
      <c r="B198" s="6" t="s">
        <v>75</v>
      </c>
      <c r="C198" s="73">
        <v>300010</v>
      </c>
      <c r="D198" s="79">
        <f>SUMIFS('TOTAL FEED'!$AQ$6:$AQ$429,'TOTAL FEED'!$C$6:$C$429,'PHAN LOAI'!B198,'TOTAL FEED'!$E$6:$E$429,'PHAN LOAI'!C198)</f>
        <v>0</v>
      </c>
      <c r="E198" s="92">
        <v>1</v>
      </c>
      <c r="Q198" s="2" t="str">
        <f t="shared" si="19"/>
        <v>8250S300010</v>
      </c>
    </row>
    <row r="199" spans="1:17" ht="15.75" x14ac:dyDescent="0.25">
      <c r="A199">
        <f>SUMIF('TOTAL FEED'!$K$6:$K$429,'PHAN LOAI'!Q199,'TOTAL FEED'!$AQ$6:$AQ$429)</f>
        <v>12160</v>
      </c>
      <c r="B199" s="6" t="s">
        <v>686</v>
      </c>
      <c r="C199" s="73">
        <v>433778</v>
      </c>
      <c r="D199" s="79">
        <f>SUMIFS('TOTAL FEED'!$AQ$6:$AQ$429,'TOTAL FEED'!$C$6:$C$429,'PHAN LOAI'!B199,'TOTAL FEED'!$E$6:$E$429,'PHAN LOAI'!C199)</f>
        <v>12160</v>
      </c>
      <c r="E199" s="92">
        <v>4</v>
      </c>
      <c r="Q199" s="2" t="str">
        <f t="shared" si="19"/>
        <v>BS06TA433778</v>
      </c>
    </row>
    <row r="200" spans="1:17" ht="15.75" x14ac:dyDescent="0.25">
      <c r="A200">
        <f>SUMIF('TOTAL FEED'!$K$6:$K$429,'PHAN LOAI'!Q200,'TOTAL FEED'!$AQ$6:$AQ$429)</f>
        <v>4000</v>
      </c>
      <c r="B200" s="6" t="s">
        <v>683</v>
      </c>
      <c r="C200" s="73">
        <v>433774</v>
      </c>
      <c r="D200" s="79">
        <f>SUMIFS('TOTAL FEED'!$AQ$6:$AQ$429,'TOTAL FEED'!$C$6:$C$429,'PHAN LOAI'!B200,'TOTAL FEED'!$E$6:$E$429,'PHAN LOAI'!C200)</f>
        <v>4000</v>
      </c>
      <c r="E200" s="92">
        <v>4</v>
      </c>
      <c r="Q200" s="2" t="str">
        <f t="shared" si="19"/>
        <v>BS10LD433774</v>
      </c>
    </row>
    <row r="201" spans="1:17" ht="15.75" x14ac:dyDescent="0.25">
      <c r="A201">
        <f>SUMIF('TOTAL FEED'!$K$6:$K$429,'PHAN LOAI'!Q201,'TOTAL FEED'!$AQ$6:$AQ$429)</f>
        <v>0</v>
      </c>
      <c r="B201" s="6" t="s">
        <v>684</v>
      </c>
      <c r="C201" s="73">
        <v>433782</v>
      </c>
      <c r="D201" s="79">
        <f>SUMIFS('TOTAL FEED'!$AQ$6:$AQ$429,'TOTAL FEED'!$C$6:$C$429,'PHAN LOAI'!B201,'TOTAL FEED'!$E$6:$E$429,'PHAN LOAI'!C201)</f>
        <v>0</v>
      </c>
      <c r="E201" s="92">
        <v>4</v>
      </c>
      <c r="Q201" s="2" t="str">
        <f t="shared" si="19"/>
        <v>BS06LD433782</v>
      </c>
    </row>
    <row r="202" spans="1:17" ht="15.75" x14ac:dyDescent="0.25">
      <c r="A202">
        <f>SUMIF('TOTAL FEED'!$K$6:$K$429,'PHAN LOAI'!Q202,'TOTAL FEED'!$AQ$6:$AQ$429)</f>
        <v>0</v>
      </c>
      <c r="B202" s="6">
        <v>8424</v>
      </c>
      <c r="C202" s="73"/>
      <c r="D202" s="79">
        <f>SUMIFS('TOTAL FEED'!$AQ$6:$AQ$429,'TOTAL FEED'!$C$6:$C$429,'PHAN LOAI'!B202,'TOTAL FEED'!$E$6:$E$429,'PHAN LOAI'!C202)</f>
        <v>0</v>
      </c>
      <c r="E202" s="92">
        <v>2</v>
      </c>
      <c r="Q202" s="2" t="str">
        <f t="shared" si="19"/>
        <v>8424</v>
      </c>
    </row>
    <row r="203" spans="1:17" ht="15.75" x14ac:dyDescent="0.25">
      <c r="A203">
        <f>SUMIF('TOTAL FEED'!$K$6:$K$429,'PHAN LOAI'!Q203,'TOTAL FEED'!$AQ$6:$AQ$429)</f>
        <v>0</v>
      </c>
      <c r="B203" s="6">
        <v>8451</v>
      </c>
      <c r="C203" s="73"/>
      <c r="D203" s="79">
        <f>SUMIFS('TOTAL FEED'!$AQ$6:$AQ$429,'TOTAL FEED'!$C$6:$C$429,'PHAN LOAI'!B203,'TOTAL FEED'!$E$6:$E$429,'PHAN LOAI'!C203)</f>
        <v>0</v>
      </c>
      <c r="E203" s="92">
        <v>1</v>
      </c>
      <c r="Q203" s="2" t="str">
        <f t="shared" si="19"/>
        <v>8451</v>
      </c>
    </row>
    <row r="204" spans="1:17" ht="15.75" x14ac:dyDescent="0.25">
      <c r="A204">
        <f>SUMIF('TOTAL FEED'!$K$6:$K$429,'PHAN LOAI'!Q204,'TOTAL FEED'!$AQ$6:$AQ$429)</f>
        <v>0</v>
      </c>
      <c r="B204" s="6">
        <v>8452</v>
      </c>
      <c r="C204" s="73"/>
      <c r="D204" s="79">
        <f>SUMIFS('TOTAL FEED'!$AQ$6:$AQ$429,'TOTAL FEED'!$C$6:$C$429,'PHAN LOAI'!B204,'TOTAL FEED'!$E$6:$E$429,'PHAN LOAI'!C204)</f>
        <v>0</v>
      </c>
      <c r="E204" s="92">
        <v>1</v>
      </c>
      <c r="Q204" s="2" t="str">
        <f t="shared" si="19"/>
        <v>8452</v>
      </c>
    </row>
    <row r="205" spans="1:17" ht="15.75" x14ac:dyDescent="0.25">
      <c r="A205">
        <f>SUMIF('TOTAL FEED'!$K$6:$K$429,'PHAN LOAI'!Q205,'TOTAL FEED'!$AQ$6:$AQ$429)</f>
        <v>0</v>
      </c>
      <c r="B205" s="6">
        <v>8453</v>
      </c>
      <c r="C205" s="73"/>
      <c r="D205" s="79">
        <f>SUMIFS('TOTAL FEED'!$AQ$6:$AQ$429,'TOTAL FEED'!$C$6:$C$429,'PHAN LOAI'!B205,'TOTAL FEED'!$E$6:$E$429,'PHAN LOAI'!C205)</f>
        <v>0</v>
      </c>
      <c r="E205" s="92">
        <v>1</v>
      </c>
      <c r="Q205" s="2" t="str">
        <f t="shared" si="19"/>
        <v>8453</v>
      </c>
    </row>
    <row r="206" spans="1:17" ht="15.75" x14ac:dyDescent="0.25">
      <c r="A206">
        <f>SUMIF('TOTAL FEED'!$K$6:$K$429,'PHAN LOAI'!Q206,'TOTAL FEED'!$AQ$6:$AQ$429)</f>
        <v>0</v>
      </c>
      <c r="B206" s="6">
        <v>8466</v>
      </c>
      <c r="C206" s="73"/>
      <c r="D206" s="79">
        <f>SUMIFS('TOTAL FEED'!$AQ$6:$AQ$429,'TOTAL FEED'!$C$6:$C$429,'PHAN LOAI'!B206,'TOTAL FEED'!$E$6:$E$429,'PHAN LOAI'!C206)</f>
        <v>0</v>
      </c>
      <c r="E206" s="92">
        <v>1</v>
      </c>
      <c r="Q206" s="2" t="str">
        <f t="shared" si="19"/>
        <v>8466</v>
      </c>
    </row>
    <row r="207" spans="1:17" ht="15.75" x14ac:dyDescent="0.25">
      <c r="A207">
        <f>SUMIF('TOTAL FEED'!$K$6:$K$429,'PHAN LOAI'!Q207,'TOTAL FEED'!$AQ$6:$AQ$429)</f>
        <v>0</v>
      </c>
      <c r="B207" s="19">
        <v>8467</v>
      </c>
      <c r="C207" s="73"/>
      <c r="D207" s="79">
        <f>SUMIFS('TOTAL FEED'!$AQ$6:$AQ$429,'TOTAL FEED'!$C$6:$C$429,'PHAN LOAI'!B207,'TOTAL FEED'!$E$6:$E$429,'PHAN LOAI'!C207)</f>
        <v>0</v>
      </c>
      <c r="E207" s="92">
        <v>1</v>
      </c>
      <c r="Q207" s="2" t="str">
        <f t="shared" si="19"/>
        <v>8467</v>
      </c>
    </row>
    <row r="208" spans="1:17" ht="15.75" x14ac:dyDescent="0.25">
      <c r="A208">
        <f>SUMIF('TOTAL FEED'!$K$6:$K$429,'PHAN LOAI'!Q208,'TOTAL FEED'!$AQ$6:$AQ$429)</f>
        <v>0</v>
      </c>
      <c r="B208" s="19" t="s">
        <v>76</v>
      </c>
      <c r="C208" s="73"/>
      <c r="D208" s="79">
        <f>SUMIFS('TOTAL FEED'!$AQ$6:$AQ$429,'TOTAL FEED'!$C$6:$C$429,'PHAN LOAI'!B208,'TOTAL FEED'!$E$6:$E$429,'PHAN LOAI'!C208)</f>
        <v>0</v>
      </c>
      <c r="E208" s="92">
        <f t="shared" ref="E208:E225" si="30">IF(OR(MID(B208,3,1)="1",MID(B208,3,1)="2",MID(B208,3,1)="3"),1,IF(MID(B208,3,1)="4",2,IF(OR(MID(B208,3,1)="5",MID(B208,3,1)="6"),3,IF(OR(MID(B208,3,1)="8",MID(B208,3,1)="9"),4,IF(MID(B208,3,1)="0",5,6)))))</f>
        <v>4</v>
      </c>
      <c r="Q208" s="2" t="str">
        <f t="shared" si="19"/>
        <v>8485S</v>
      </c>
    </row>
    <row r="209" spans="1:17" ht="15.75" x14ac:dyDescent="0.25">
      <c r="A209">
        <f>SUMIF('TOTAL FEED'!$K$6:$K$429,'PHAN LOAI'!Q209,'TOTAL FEED'!$AQ$6:$AQ$429)</f>
        <v>0</v>
      </c>
      <c r="B209" s="19">
        <v>8610</v>
      </c>
      <c r="C209" s="73">
        <v>112001</v>
      </c>
      <c r="D209" s="79">
        <f>SUMIFS('TOTAL FEED'!$AQ$6:$AQ$429,'TOTAL FEED'!$C$6:$C$429,'PHAN LOAI'!B209,'TOTAL FEED'!$E$6:$E$429,'PHAN LOAI'!C209)</f>
        <v>0</v>
      </c>
      <c r="E209" s="92">
        <v>2</v>
      </c>
      <c r="Q209" s="2" t="str">
        <f t="shared" si="19"/>
        <v>8610112001</v>
      </c>
    </row>
    <row r="210" spans="1:17" ht="15.75" x14ac:dyDescent="0.25">
      <c r="A210">
        <f>SUMIF('TOTAL FEED'!$K$6:$K$429,'PHAN LOAI'!Q210,'TOTAL FEED'!$AQ$6:$AQ$429)</f>
        <v>0</v>
      </c>
      <c r="B210" s="19" t="s">
        <v>77</v>
      </c>
      <c r="C210" s="73"/>
      <c r="D210" s="79">
        <f>SUMIFS('TOTAL FEED'!$AQ$6:$AQ$429,'TOTAL FEED'!$C$6:$C$429,'PHAN LOAI'!B210,'TOTAL FEED'!$E$6:$E$429,'PHAN LOAI'!C210)</f>
        <v>0</v>
      </c>
      <c r="E210" s="92">
        <v>2</v>
      </c>
      <c r="Q210" s="2" t="str">
        <f t="shared" si="19"/>
        <v>8610L</v>
      </c>
    </row>
    <row r="211" spans="1:17" ht="15.75" x14ac:dyDescent="0.25">
      <c r="A211">
        <f>SUMIF('TOTAL FEED'!$K$6:$K$429,'PHAN LOAI'!Q211,'TOTAL FEED'!$AQ$6:$AQ$429)</f>
        <v>0</v>
      </c>
      <c r="B211" s="19">
        <v>8611</v>
      </c>
      <c r="C211" s="73"/>
      <c r="D211" s="79">
        <f>SUMIFS('TOTAL FEED'!$AQ$6:$AQ$429,'TOTAL FEED'!$C$6:$C$429,'PHAN LOAI'!B211,'TOTAL FEED'!$E$6:$E$429,'PHAN LOAI'!C211)</f>
        <v>0</v>
      </c>
      <c r="E211" s="92">
        <v>2</v>
      </c>
      <c r="Q211" s="2" t="str">
        <f t="shared" si="19"/>
        <v>8611</v>
      </c>
    </row>
    <row r="212" spans="1:17" ht="15.75" x14ac:dyDescent="0.25">
      <c r="A212">
        <f>SUMIF('TOTAL FEED'!$K$6:$K$429,'PHAN LOAI'!Q212,'TOTAL FEED'!$AQ$6:$AQ$429)</f>
        <v>0</v>
      </c>
      <c r="B212" s="19" t="s">
        <v>78</v>
      </c>
      <c r="C212" s="73"/>
      <c r="D212" s="79">
        <f>SUMIFS('TOTAL FEED'!$AQ$6:$AQ$429,'TOTAL FEED'!$C$6:$C$429,'PHAN LOAI'!B212,'TOTAL FEED'!$E$6:$E$429,'PHAN LOAI'!C212)</f>
        <v>0</v>
      </c>
      <c r="E212" s="92">
        <v>2</v>
      </c>
      <c r="Q212" s="2" t="str">
        <f t="shared" si="19"/>
        <v>8611L</v>
      </c>
    </row>
    <row r="213" spans="1:17" ht="15.75" x14ac:dyDescent="0.25">
      <c r="A213">
        <f>SUMIF('TOTAL FEED'!$K$6:$K$429,'PHAN LOAI'!Q213,'TOTAL FEED'!$AQ$6:$AQ$429)</f>
        <v>0</v>
      </c>
      <c r="B213" s="19">
        <v>8613</v>
      </c>
      <c r="C213" s="73"/>
      <c r="D213" s="79">
        <f>SUMIFS('TOTAL FEED'!$AQ$6:$AQ$429,'TOTAL FEED'!$C$6:$C$429,'PHAN LOAI'!B213,'TOTAL FEED'!$E$6:$E$429,'PHAN LOAI'!C213)</f>
        <v>0</v>
      </c>
      <c r="E213" s="92">
        <v>2</v>
      </c>
      <c r="Q213" s="2" t="str">
        <f t="shared" si="19"/>
        <v>8613</v>
      </c>
    </row>
    <row r="214" spans="1:17" ht="15.75" x14ac:dyDescent="0.25">
      <c r="A214">
        <f>SUMIF('TOTAL FEED'!$K$6:$K$429,'PHAN LOAI'!Q214,'TOTAL FEED'!$AQ$6:$AQ$429)</f>
        <v>0</v>
      </c>
      <c r="B214" s="19" t="s">
        <v>79</v>
      </c>
      <c r="C214" s="73"/>
      <c r="D214" s="79">
        <f>SUMIFS('TOTAL FEED'!$AQ$6:$AQ$429,'TOTAL FEED'!$C$6:$C$429,'PHAN LOAI'!B214,'TOTAL FEED'!$E$6:$E$429,'PHAN LOAI'!C214)</f>
        <v>0</v>
      </c>
      <c r="E214" s="92">
        <v>1</v>
      </c>
      <c r="Q214" s="2" t="str">
        <f t="shared" si="19"/>
        <v>8650S</v>
      </c>
    </row>
    <row r="215" spans="1:17" ht="15.75" x14ac:dyDescent="0.25">
      <c r="A215">
        <f>SUMIF('TOTAL FEED'!$K$6:$K$429,'PHAN LOAI'!Q215,'TOTAL FEED'!$AQ$6:$AQ$429)</f>
        <v>0</v>
      </c>
      <c r="B215" s="19">
        <v>8644</v>
      </c>
      <c r="C215" s="73"/>
      <c r="D215" s="79">
        <f>SUMIFS('TOTAL FEED'!$AQ$6:$AQ$429,'TOTAL FEED'!$C$6:$C$429,'PHAN LOAI'!B215,'TOTAL FEED'!$E$6:$E$429,'PHAN LOAI'!C215)</f>
        <v>0</v>
      </c>
      <c r="E215" s="92">
        <v>3</v>
      </c>
      <c r="Q215" s="2" t="str">
        <f t="shared" si="19"/>
        <v>8644</v>
      </c>
    </row>
    <row r="216" spans="1:17" ht="15.75" x14ac:dyDescent="0.25">
      <c r="A216">
        <f>SUMIF('TOTAL FEED'!$K$6:$K$429,'PHAN LOAI'!Q216,'TOTAL FEED'!$AQ$6:$AQ$429)</f>
        <v>0</v>
      </c>
      <c r="B216" s="19">
        <v>8649</v>
      </c>
      <c r="C216" s="73"/>
      <c r="D216" s="79">
        <f>SUMIFS('TOTAL FEED'!$AQ$6:$AQ$429,'TOTAL FEED'!$C$6:$C$429,'PHAN LOAI'!B216,'TOTAL FEED'!$E$6:$E$429,'PHAN LOAI'!C216)</f>
        <v>0</v>
      </c>
      <c r="E216" s="92">
        <v>3</v>
      </c>
      <c r="Q216" s="2" t="str">
        <f t="shared" ref="Q216:Q280" si="31">CONCATENATE(B216,C216)</f>
        <v>8649</v>
      </c>
    </row>
    <row r="217" spans="1:17" ht="15.75" x14ac:dyDescent="0.25">
      <c r="A217">
        <f>SUMIF('TOTAL FEED'!$K$6:$K$429,'PHAN LOAI'!Q217,'TOTAL FEED'!$AQ$6:$AQ$429)</f>
        <v>0</v>
      </c>
      <c r="B217" s="19">
        <v>8651</v>
      </c>
      <c r="C217" s="73">
        <v>314001</v>
      </c>
      <c r="D217" s="79">
        <f>SUMIFS('TOTAL FEED'!$AQ$6:$AQ$429,'TOTAL FEED'!$C$6:$C$429,'PHAN LOAI'!B217,'TOTAL FEED'!$E$6:$E$429,'PHAN LOAI'!C217)</f>
        <v>0</v>
      </c>
      <c r="E217" s="92">
        <v>1</v>
      </c>
      <c r="Q217" s="2" t="str">
        <f t="shared" si="31"/>
        <v>8651314001</v>
      </c>
    </row>
    <row r="218" spans="1:17" ht="15.75" x14ac:dyDescent="0.25">
      <c r="A218">
        <f>SUMIF('TOTAL FEED'!$K$6:$K$429,'PHAN LOAI'!Q218,'TOTAL FEED'!$AQ$6:$AQ$429)</f>
        <v>0</v>
      </c>
      <c r="B218" s="19">
        <v>8652</v>
      </c>
      <c r="C218" s="73">
        <v>321001</v>
      </c>
      <c r="D218" s="79">
        <f>SUMIFS('TOTAL FEED'!$AQ$6:$AQ$429,'TOTAL FEED'!$C$6:$C$429,'PHAN LOAI'!B218,'TOTAL FEED'!$E$6:$E$429,'PHAN LOAI'!C218)</f>
        <v>0</v>
      </c>
      <c r="E218" s="92">
        <v>1</v>
      </c>
      <c r="Q218" s="2" t="str">
        <f t="shared" si="31"/>
        <v>8652321001</v>
      </c>
    </row>
    <row r="219" spans="1:17" ht="15.75" x14ac:dyDescent="0.25">
      <c r="A219">
        <f>SUMIF('TOTAL FEED'!$K$6:$K$429,'PHAN LOAI'!Q219,'TOTAL FEED'!$AQ$6:$AQ$429)</f>
        <v>0</v>
      </c>
      <c r="B219" s="19" t="s">
        <v>80</v>
      </c>
      <c r="C219" s="73">
        <v>320001</v>
      </c>
      <c r="D219" s="79">
        <f>SUMIFS('TOTAL FEED'!$AQ$6:$AQ$429,'TOTAL FEED'!$C$6:$C$429,'PHAN LOAI'!B219,'TOTAL FEED'!$E$6:$E$429,'PHAN LOAI'!C219)</f>
        <v>0</v>
      </c>
      <c r="E219" s="92">
        <v>1</v>
      </c>
      <c r="Q219" s="2" t="str">
        <f t="shared" si="31"/>
        <v>8652S320001</v>
      </c>
    </row>
    <row r="220" spans="1:17" ht="15.75" x14ac:dyDescent="0.25">
      <c r="A220">
        <f>SUMIF('TOTAL FEED'!$K$6:$K$429,'PHAN LOAI'!Q220,'TOTAL FEED'!$AQ$6:$AQ$429)</f>
        <v>0</v>
      </c>
      <c r="B220" s="19" t="s">
        <v>348</v>
      </c>
      <c r="C220" s="73" t="s">
        <v>301</v>
      </c>
      <c r="D220" s="79">
        <f>SUMIFS('TOTAL FEED'!$AQ$6:$AQ$429,'TOTAL FEED'!$C$6:$C$429,'PHAN LOAI'!B220,'TOTAL FEED'!$E$6:$E$429,'PHAN LOAI'!C220)</f>
        <v>0</v>
      </c>
      <c r="E220" s="92">
        <v>1</v>
      </c>
      <c r="Q220" s="2" t="str">
        <f t="shared" si="31"/>
        <v>8652SS9032000890</v>
      </c>
    </row>
    <row r="221" spans="1:17" ht="15.75" x14ac:dyDescent="0.25">
      <c r="A221">
        <f>SUMIF('TOTAL FEED'!$K$6:$K$429,'PHAN LOAI'!Q221,'TOTAL FEED'!$AQ$6:$AQ$429)</f>
        <v>0</v>
      </c>
      <c r="B221" s="19">
        <v>8653</v>
      </c>
      <c r="C221" s="73">
        <v>332301</v>
      </c>
      <c r="D221" s="79">
        <f>SUMIFS('TOTAL FEED'!$AQ$6:$AQ$429,'TOTAL FEED'!$C$6:$C$429,'PHAN LOAI'!B221,'TOTAL FEED'!$E$6:$E$429,'PHAN LOAI'!C221)</f>
        <v>0</v>
      </c>
      <c r="E221" s="92">
        <v>1</v>
      </c>
      <c r="Q221" s="2" t="str">
        <f t="shared" si="31"/>
        <v>8653332301</v>
      </c>
    </row>
    <row r="222" spans="1:17" ht="15.75" x14ac:dyDescent="0.25">
      <c r="A222">
        <f>SUMIF('TOTAL FEED'!$K$6:$K$429,'PHAN LOAI'!Q222,'TOTAL FEED'!$AQ$6:$AQ$429)</f>
        <v>0</v>
      </c>
      <c r="B222" s="19" t="s">
        <v>81</v>
      </c>
      <c r="C222" s="73">
        <v>332101</v>
      </c>
      <c r="D222" s="79">
        <f>SUMIFS('TOTAL FEED'!$AQ$6:$AQ$429,'TOTAL FEED'!$C$6:$C$429,'PHAN LOAI'!B222,'TOTAL FEED'!$E$6:$E$429,'PHAN LOAI'!C222)</f>
        <v>0</v>
      </c>
      <c r="E222" s="92">
        <v>1</v>
      </c>
      <c r="Q222" s="2" t="str">
        <f t="shared" si="31"/>
        <v>8653S332101</v>
      </c>
    </row>
    <row r="223" spans="1:17" ht="15.75" x14ac:dyDescent="0.25">
      <c r="A223">
        <f>SUMIF('TOTAL FEED'!$K$6:$K$429,'PHAN LOAI'!Q223,'TOTAL FEED'!$AQ$6:$AQ$429)</f>
        <v>0</v>
      </c>
      <c r="B223" s="6">
        <v>8666</v>
      </c>
      <c r="C223" s="73">
        <v>366201</v>
      </c>
      <c r="D223" s="79">
        <f>SUMIFS('TOTAL FEED'!$AQ$6:$AQ$429,'TOTAL FEED'!$C$6:$C$429,'PHAN LOAI'!B223,'TOTAL FEED'!$E$6:$E$429,'PHAN LOAI'!C223)</f>
        <v>0</v>
      </c>
      <c r="E223" s="92">
        <v>1</v>
      </c>
      <c r="Q223" s="2" t="str">
        <f t="shared" si="31"/>
        <v>8666366201</v>
      </c>
    </row>
    <row r="224" spans="1:17" ht="15.75" x14ac:dyDescent="0.25">
      <c r="A224">
        <f>SUMIF('TOTAL FEED'!$K$6:$K$429,'PHAN LOAI'!Q224,'TOTAL FEED'!$AQ$6:$AQ$429)</f>
        <v>0</v>
      </c>
      <c r="B224" s="6">
        <v>8667</v>
      </c>
      <c r="C224" s="73">
        <v>367201</v>
      </c>
      <c r="D224" s="79">
        <f>SUMIFS('TOTAL FEED'!$AQ$6:$AQ$429,'TOTAL FEED'!$C$6:$C$429,'PHAN LOAI'!B224,'TOTAL FEED'!$E$6:$E$429,'PHAN LOAI'!C224)</f>
        <v>0</v>
      </c>
      <c r="E224" s="92">
        <v>1</v>
      </c>
      <c r="Q224" s="2" t="str">
        <f t="shared" si="31"/>
        <v>8667367201</v>
      </c>
    </row>
    <row r="225" spans="1:17" ht="15.75" x14ac:dyDescent="0.25">
      <c r="A225">
        <f>SUMIF('TOTAL FEED'!$K$6:$K$429,'PHAN LOAI'!Q225,'TOTAL FEED'!$AQ$6:$AQ$429)</f>
        <v>0</v>
      </c>
      <c r="B225" s="6" t="s">
        <v>82</v>
      </c>
      <c r="C225" s="73"/>
      <c r="D225" s="79">
        <f>SUMIFS('TOTAL FEED'!$AQ$6:$AQ$429,'TOTAL FEED'!$C$6:$C$429,'PHAN LOAI'!B225,'TOTAL FEED'!$E$6:$E$429,'PHAN LOAI'!C225)</f>
        <v>0</v>
      </c>
      <c r="E225" s="92">
        <f t="shared" si="30"/>
        <v>4</v>
      </c>
      <c r="Q225" s="2" t="str">
        <f t="shared" si="31"/>
        <v>8685S</v>
      </c>
    </row>
    <row r="226" spans="1:17" x14ac:dyDescent="0.25">
      <c r="A226">
        <f>SUMIF('TOTAL FEED'!$K$6:$K$429,'PHAN LOAI'!Q226,'TOTAL FEED'!$AQ$6:$AQ$429)</f>
        <v>0</v>
      </c>
      <c r="B226" s="93" t="s">
        <v>83</v>
      </c>
      <c r="C226" s="94"/>
      <c r="D226" s="79">
        <f>SUMIFS('TOTAL FEED'!$AQ$6:$AQ$429,'TOTAL FEED'!$C$6:$C$429,'PHAN LOAI'!B226,'TOTAL FEED'!$E$6:$E$429,'PHAN LOAI'!C226)</f>
        <v>0</v>
      </c>
      <c r="Q226" s="2" t="str">
        <f t="shared" si="31"/>
        <v>INTEGRATE(CHICKEN FEED)</v>
      </c>
    </row>
    <row r="227" spans="1:17" ht="15.75" x14ac:dyDescent="0.25">
      <c r="A227">
        <f>SUMIF('TOTAL FEED'!$K$6:$K$429,'PHAN LOAI'!Q227,'TOTAL FEED'!$AQ$6:$AQ$429)</f>
        <v>0</v>
      </c>
      <c r="B227" s="6" t="s">
        <v>84</v>
      </c>
      <c r="C227" s="73"/>
      <c r="D227" s="79">
        <f>SUMIFS('TOTAL FEED'!$AQ$6:$AQ$429,'TOTAL FEED'!$C$6:$C$429,'PHAN LOAI'!B227,'TOTAL FEED'!$E$6:$E$429,'PHAN LOAI'!C227)</f>
        <v>0</v>
      </c>
      <c r="E227" s="92">
        <v>2</v>
      </c>
      <c r="Q227" s="2" t="str">
        <f t="shared" si="31"/>
        <v>322NFZ18</v>
      </c>
    </row>
    <row r="228" spans="1:17" ht="15.75" x14ac:dyDescent="0.25">
      <c r="A228">
        <f>SUMIF('TOTAL FEED'!$K$6:$K$429,'PHAN LOAI'!Q228,'TOTAL FEED'!$AQ$6:$AQ$429)</f>
        <v>0</v>
      </c>
      <c r="B228" s="6" t="s">
        <v>85</v>
      </c>
      <c r="C228" s="73"/>
      <c r="D228" s="79">
        <f>SUMIFS('TOTAL FEED'!$AQ$6:$AQ$429,'TOTAL FEED'!$C$6:$C$429,'PHAN LOAI'!B228,'TOTAL FEED'!$E$6:$E$429,'PHAN LOAI'!C228)</f>
        <v>0</v>
      </c>
      <c r="E228" s="92">
        <v>2</v>
      </c>
      <c r="Q228" s="2" t="str">
        <f t="shared" si="31"/>
        <v>322FZ18</v>
      </c>
    </row>
    <row r="229" spans="1:17" ht="15.75" x14ac:dyDescent="0.25">
      <c r="A229">
        <f>SUMIF('TOTAL FEED'!$K$6:$K$429,'PHAN LOAI'!Q229,'TOTAL FEED'!$AQ$6:$AQ$429)</f>
        <v>0</v>
      </c>
      <c r="B229" s="26" t="s">
        <v>86</v>
      </c>
      <c r="C229" s="73">
        <v>127020</v>
      </c>
      <c r="D229" s="79">
        <f>SUMIFS('TOTAL FEED'!$AQ$6:$AQ$429,'TOTAL FEED'!$C$6:$C$429,'PHAN LOAI'!B229,'TOTAL FEED'!$E$6:$E$429,'PHAN LOAI'!C229)</f>
        <v>0</v>
      </c>
      <c r="E229" s="92">
        <v>2</v>
      </c>
      <c r="Q229" s="2" t="str">
        <f t="shared" si="31"/>
        <v>324F127020</v>
      </c>
    </row>
    <row r="230" spans="1:17" ht="15.75" x14ac:dyDescent="0.25">
      <c r="A230">
        <f>SUMIF('TOTAL FEED'!$K$6:$K$429,'PHAN LOAI'!Q230,'TOTAL FEED'!$AQ$6:$AQ$429)</f>
        <v>0</v>
      </c>
      <c r="B230" s="26" t="s">
        <v>435</v>
      </c>
      <c r="C230" s="73">
        <v>127001</v>
      </c>
      <c r="D230" s="79">
        <f>SUMIFS('TOTAL FEED'!$AQ$6:$AQ$429,'TOTAL FEED'!$C$6:$C$429,'PHAN LOAI'!B230,'TOTAL FEED'!$E$6:$E$429,'PHAN LOAI'!C230)</f>
        <v>0</v>
      </c>
      <c r="E230" s="92">
        <v>2</v>
      </c>
      <c r="Q230" s="2" t="str">
        <f t="shared" si="31"/>
        <v>524F127001</v>
      </c>
    </row>
    <row r="231" spans="1:17" ht="15.75" x14ac:dyDescent="0.25">
      <c r="A231">
        <f>SUMIF('TOTAL FEED'!$K$6:$K$429,'PHAN LOAI'!Q231,'TOTAL FEED'!$AQ$6:$AQ$429)</f>
        <v>0</v>
      </c>
      <c r="B231" s="26" t="s">
        <v>349</v>
      </c>
      <c r="C231" s="73"/>
      <c r="D231" s="79">
        <f>SUMIFS('TOTAL FEED'!$AQ$6:$AQ$429,'TOTAL FEED'!$C$6:$C$429,'PHAN LOAI'!B231,'TOTAL FEED'!$E$6:$E$429,'PHAN LOAI'!C231)</f>
        <v>0</v>
      </c>
      <c r="E231" s="92">
        <v>2</v>
      </c>
      <c r="Q231" s="2" t="str">
        <f t="shared" si="31"/>
        <v>324FZ18</v>
      </c>
    </row>
    <row r="232" spans="1:17" ht="15.75" x14ac:dyDescent="0.25">
      <c r="A232">
        <f>SUMIF('TOTAL FEED'!$K$6:$K$429,'PHAN LOAI'!Q232,'TOTAL FEED'!$AQ$6:$AQ$429)</f>
        <v>0</v>
      </c>
      <c r="B232" s="75" t="s">
        <v>89</v>
      </c>
      <c r="C232" s="73">
        <v>112501</v>
      </c>
      <c r="D232" s="79">
        <f>SUMIFS('TOTAL FEED'!$AQ$6:$AQ$429,'TOTAL FEED'!$C$6:$C$429,'PHAN LOAI'!B232,'TOTAL FEED'!$E$6:$E$429,'PHAN LOAI'!C232)</f>
        <v>0</v>
      </c>
      <c r="E232" s="92">
        <v>2</v>
      </c>
      <c r="Q232" s="2" t="str">
        <f t="shared" si="31"/>
        <v>510F112501</v>
      </c>
    </row>
    <row r="233" spans="1:17" ht="15.75" x14ac:dyDescent="0.25">
      <c r="A233">
        <f>SUMIF('TOTAL FEED'!$K$6:$K$429,'PHAN LOAI'!Q233,'TOTAL FEED'!$AQ$6:$AQ$429)</f>
        <v>0</v>
      </c>
      <c r="B233" s="75" t="s">
        <v>350</v>
      </c>
      <c r="C233" s="73">
        <v>11250817</v>
      </c>
      <c r="D233" s="79">
        <f>SUMIFS('TOTAL FEED'!$AQ$6:$AQ$429,'TOTAL FEED'!$C$6:$C$429,'PHAN LOAI'!B233,'TOTAL FEED'!$E$6:$E$429,'PHAN LOAI'!C233)</f>
        <v>0</v>
      </c>
      <c r="E233" s="92">
        <v>2</v>
      </c>
      <c r="Q233" s="2" t="str">
        <f t="shared" si="31"/>
        <v>510FP1711250817</v>
      </c>
    </row>
    <row r="234" spans="1:17" ht="15.75" x14ac:dyDescent="0.25">
      <c r="A234">
        <f>SUMIF('TOTAL FEED'!$K$6:$K$429,'PHAN LOAI'!Q234,'TOTAL FEED'!$AQ$6:$AQ$429)</f>
        <v>0</v>
      </c>
      <c r="B234" s="75" t="s">
        <v>352</v>
      </c>
      <c r="C234" s="73">
        <v>11250821</v>
      </c>
      <c r="D234" s="79">
        <f>SUMIFS('TOTAL FEED'!$AQ$6:$AQ$429,'TOTAL FEED'!$C$6:$C$429,'PHAN LOAI'!B234,'TOTAL FEED'!$E$6:$E$429,'PHAN LOAI'!C234)</f>
        <v>0</v>
      </c>
      <c r="E234" s="92">
        <v>2</v>
      </c>
      <c r="Q234" s="2" t="str">
        <f t="shared" si="31"/>
        <v>510FP2111250821</v>
      </c>
    </row>
    <row r="235" spans="1:17" ht="15.75" x14ac:dyDescent="0.25">
      <c r="A235">
        <f>SUMIF('TOTAL FEED'!$K$6:$K$429,'PHAN LOAI'!Q235,'TOTAL FEED'!$AQ$6:$AQ$429)</f>
        <v>0</v>
      </c>
      <c r="B235" s="26" t="s">
        <v>354</v>
      </c>
      <c r="C235" s="73">
        <v>11250822</v>
      </c>
      <c r="D235" s="79">
        <f>SUMIFS('TOTAL FEED'!$AQ$6:$AQ$429,'TOTAL FEED'!$C$6:$C$429,'PHAN LOAI'!B235,'TOTAL FEED'!$E$6:$E$429,'PHAN LOAI'!C235)</f>
        <v>0</v>
      </c>
      <c r="E235" s="92">
        <v>2</v>
      </c>
      <c r="Q235" s="2" t="str">
        <f t="shared" si="31"/>
        <v>510FP2211250822</v>
      </c>
    </row>
    <row r="236" spans="1:17" ht="15.75" x14ac:dyDescent="0.25">
      <c r="A236">
        <f>SUMIF('TOTAL FEED'!$K$6:$K$429,'PHAN LOAI'!Q236,'TOTAL FEED'!$AQ$6:$AQ$429)</f>
        <v>0</v>
      </c>
      <c r="B236" s="26" t="s">
        <v>356</v>
      </c>
      <c r="C236" s="73">
        <v>11250862</v>
      </c>
      <c r="D236" s="79">
        <f>SUMIFS('TOTAL FEED'!$AQ$6:$AQ$429,'TOTAL FEED'!$C$6:$C$429,'PHAN LOAI'!B236,'TOTAL FEED'!$E$6:$E$429,'PHAN LOAI'!C236)</f>
        <v>0</v>
      </c>
      <c r="E236" s="92">
        <v>2</v>
      </c>
      <c r="Q236" s="2" t="str">
        <f t="shared" si="31"/>
        <v>510FP6211250862</v>
      </c>
    </row>
    <row r="237" spans="1:17" ht="15.75" x14ac:dyDescent="0.25">
      <c r="A237">
        <f>SUMIF('TOTAL FEED'!$K$6:$K$429,'PHAN LOAI'!Q237,'TOTAL FEED'!$AQ$6:$AQ$429)</f>
        <v>0</v>
      </c>
      <c r="B237" s="26" t="s">
        <v>358</v>
      </c>
      <c r="C237" s="73">
        <v>11250864</v>
      </c>
      <c r="D237" s="79">
        <f>SUMIFS('TOTAL FEED'!$AQ$6:$AQ$429,'TOTAL FEED'!$C$6:$C$429,'PHAN LOAI'!B237,'TOTAL FEED'!$E$6:$E$429,'PHAN LOAI'!C237)</f>
        <v>0</v>
      </c>
      <c r="E237" s="92">
        <v>2</v>
      </c>
      <c r="Q237" s="2" t="str">
        <f t="shared" si="31"/>
        <v>510FP6411250864</v>
      </c>
    </row>
    <row r="238" spans="1:17" ht="15.75" x14ac:dyDescent="0.25">
      <c r="A238">
        <f>SUMIF('TOTAL FEED'!$K$6:$K$429,'PHAN LOAI'!Q238,'TOTAL FEED'!$AQ$6:$AQ$429)</f>
        <v>0</v>
      </c>
      <c r="B238" s="26" t="s">
        <v>93</v>
      </c>
      <c r="C238" s="73"/>
      <c r="D238" s="79">
        <f>SUMIFS('TOTAL FEED'!$AQ$6:$AQ$429,'TOTAL FEED'!$C$6:$C$429,'PHAN LOAI'!B238,'TOTAL FEED'!$E$6:$E$429,'PHAN LOAI'!C238)</f>
        <v>0</v>
      </c>
      <c r="E238" s="92">
        <v>2</v>
      </c>
      <c r="Q238" s="2" t="str">
        <f t="shared" si="31"/>
        <v>510MF</v>
      </c>
    </row>
    <row r="239" spans="1:17" ht="15.75" x14ac:dyDescent="0.25">
      <c r="A239">
        <f>SUMIF('TOTAL FEED'!$K$6:$K$429,'PHAN LOAI'!Q239,'TOTAL FEED'!$AQ$6:$AQ$429)</f>
        <v>0</v>
      </c>
      <c r="B239" s="26" t="s">
        <v>94</v>
      </c>
      <c r="C239" s="73">
        <v>112521</v>
      </c>
      <c r="D239" s="79">
        <f>SUMIFS('TOTAL FEED'!$AQ$6:$AQ$429,'TOTAL FEED'!$C$6:$C$429,'PHAN LOAI'!B239,'TOTAL FEED'!$E$6:$E$429,'PHAN LOAI'!C239)</f>
        <v>0</v>
      </c>
      <c r="E239" s="92">
        <v>2</v>
      </c>
      <c r="Q239" s="2" t="str">
        <f t="shared" si="31"/>
        <v>510NF112521</v>
      </c>
    </row>
    <row r="240" spans="1:17" ht="15.75" x14ac:dyDescent="0.25">
      <c r="A240">
        <f>SUMIF('TOTAL FEED'!$K$6:$K$429,'PHAN LOAI'!Q240,'TOTAL FEED'!$AQ$6:$AQ$429)</f>
        <v>0</v>
      </c>
      <c r="B240" s="26" t="s">
        <v>384</v>
      </c>
      <c r="C240" s="73">
        <v>112591</v>
      </c>
      <c r="D240" s="79">
        <f>SUMIFS('TOTAL FEED'!$AQ$6:$AQ$429,'TOTAL FEED'!$C$6:$C$429,'PHAN LOAI'!B240,'TOTAL FEED'!$E$6:$E$429,'PHAN LOAI'!C240)</f>
        <v>0</v>
      </c>
      <c r="E240" s="92">
        <v>2</v>
      </c>
      <c r="Q240" s="2" t="str">
        <f t="shared" ref="Q240" si="32">CONCATENATE(B240,C240)</f>
        <v>510NFTL3112591</v>
      </c>
    </row>
    <row r="241" spans="1:17" ht="15.75" x14ac:dyDescent="0.25">
      <c r="A241">
        <f>SUMIF('TOTAL FEED'!$K$6:$K$429,'PHAN LOAI'!Q241,'TOTAL FEED'!$AQ$6:$AQ$429)</f>
        <v>0</v>
      </c>
      <c r="B241" s="26" t="s">
        <v>611</v>
      </c>
      <c r="C241" s="73">
        <v>11252812</v>
      </c>
      <c r="D241" s="79">
        <f>SUMIFS('TOTAL FEED'!$AQ$6:$AQ$429,'TOTAL FEED'!$C$6:$C$429,'PHAN LOAI'!B241,'TOTAL FEED'!$E$6:$E$429,'PHAN LOAI'!C241)</f>
        <v>0</v>
      </c>
      <c r="E241" s="92">
        <v>2</v>
      </c>
      <c r="Q241" s="2" t="str">
        <f t="shared" si="31"/>
        <v>510NFP1211252812</v>
      </c>
    </row>
    <row r="242" spans="1:17" ht="15.75" x14ac:dyDescent="0.25">
      <c r="A242">
        <f>SUMIF('TOTAL FEED'!$K$6:$K$429,'PHAN LOAI'!Q242,'TOTAL FEED'!$AQ$6:$AQ$429)</f>
        <v>0</v>
      </c>
      <c r="B242" s="26" t="s">
        <v>361</v>
      </c>
      <c r="C242" s="73">
        <v>11252833</v>
      </c>
      <c r="D242" s="79">
        <f>SUMIFS('TOTAL FEED'!$AQ$6:$AQ$429,'TOTAL FEED'!$C$6:$C$429,'PHAN LOAI'!B242,'TOTAL FEED'!$E$6:$E$429,'PHAN LOAI'!C242)</f>
        <v>0</v>
      </c>
      <c r="E242" s="92">
        <v>2</v>
      </c>
      <c r="Q242" s="2" t="str">
        <f t="shared" si="31"/>
        <v>510NFP3311252833</v>
      </c>
    </row>
    <row r="243" spans="1:17" ht="15.75" x14ac:dyDescent="0.25">
      <c r="A243">
        <f>SUMIF('TOTAL FEED'!$K$6:$K$429,'PHAN LOAI'!Q243,'TOTAL FEED'!$AQ$6:$AQ$429)</f>
        <v>0</v>
      </c>
      <c r="B243" s="26" t="s">
        <v>363</v>
      </c>
      <c r="C243" s="73">
        <v>11252831</v>
      </c>
      <c r="D243" s="79">
        <f>SUMIFS('TOTAL FEED'!$AQ$6:$AQ$429,'TOTAL FEED'!$C$6:$C$429,'PHAN LOAI'!B243,'TOTAL FEED'!$E$6:$E$429,'PHAN LOAI'!C243)</f>
        <v>0</v>
      </c>
      <c r="E243" s="92">
        <v>2</v>
      </c>
      <c r="Q243" s="2" t="str">
        <f t="shared" si="31"/>
        <v>510NFP3111252831</v>
      </c>
    </row>
    <row r="244" spans="1:17" ht="15.75" x14ac:dyDescent="0.25">
      <c r="A244">
        <f>SUMIF('TOTAL FEED'!$K$6:$K$429,'PHAN LOAI'!Q244,'TOTAL FEED'!$AQ$6:$AQ$429)</f>
        <v>0</v>
      </c>
      <c r="B244" s="26" t="s">
        <v>365</v>
      </c>
      <c r="C244" s="73">
        <v>11252880</v>
      </c>
      <c r="D244" s="79">
        <f>SUMIFS('TOTAL FEED'!$AQ$6:$AQ$429,'TOTAL FEED'!$C$6:$C$429,'PHAN LOAI'!B244,'TOTAL FEED'!$E$6:$E$429,'PHAN LOAI'!C244)</f>
        <v>0</v>
      </c>
      <c r="E244" s="92">
        <v>2</v>
      </c>
      <c r="Q244" s="2" t="str">
        <f t="shared" si="31"/>
        <v>510NFP8011252880</v>
      </c>
    </row>
    <row r="245" spans="1:17" ht="15.75" x14ac:dyDescent="0.25">
      <c r="A245">
        <f>SUMIF('TOTAL FEED'!$K$6:$K$429,'PHAN LOAI'!Q245,'TOTAL FEED'!$AQ$6:$AQ$429)</f>
        <v>0</v>
      </c>
      <c r="B245" s="26" t="s">
        <v>367</v>
      </c>
      <c r="C245" s="73">
        <v>11252881</v>
      </c>
      <c r="D245" s="79">
        <f>SUMIFS('TOTAL FEED'!$AQ$6:$AQ$429,'TOTAL FEED'!$C$6:$C$429,'PHAN LOAI'!B245,'TOTAL FEED'!$E$6:$E$429,'PHAN LOAI'!C245)</f>
        <v>0</v>
      </c>
      <c r="E245" s="92">
        <v>2</v>
      </c>
      <c r="Q245" s="2" t="str">
        <f t="shared" si="31"/>
        <v>510NFP8111252881</v>
      </c>
    </row>
    <row r="246" spans="1:17" ht="15.75" x14ac:dyDescent="0.25">
      <c r="A246">
        <f>SUMIF('TOTAL FEED'!$K$6:$K$429,'PHAN LOAI'!Q246,'TOTAL FEED'!$AQ$6:$AQ$429)</f>
        <v>0</v>
      </c>
      <c r="B246" s="26" t="s">
        <v>369</v>
      </c>
      <c r="C246" s="73">
        <v>11252882</v>
      </c>
      <c r="D246" s="79">
        <f>SUMIFS('TOTAL FEED'!$AQ$6:$AQ$429,'TOTAL FEED'!$C$6:$C$429,'PHAN LOAI'!B246,'TOTAL FEED'!$E$6:$E$429,'PHAN LOAI'!C246)</f>
        <v>0</v>
      </c>
      <c r="E246" s="92">
        <v>2</v>
      </c>
      <c r="Q246" s="2" t="str">
        <f t="shared" si="31"/>
        <v>510NFP8211252882</v>
      </c>
    </row>
    <row r="247" spans="1:17" ht="15.75" x14ac:dyDescent="0.25">
      <c r="A247">
        <f>SUMIF('TOTAL FEED'!$K$6:$K$429,'PHAN LOAI'!Q247,'TOTAL FEED'!$AQ$6:$AQ$429)</f>
        <v>0</v>
      </c>
      <c r="B247" s="26" t="s">
        <v>371</v>
      </c>
      <c r="C247" s="73">
        <v>11252885</v>
      </c>
      <c r="D247" s="79">
        <f>SUMIFS('TOTAL FEED'!$AQ$6:$AQ$429,'TOTAL FEED'!$C$6:$C$429,'PHAN LOAI'!B247,'TOTAL FEED'!$E$6:$E$429,'PHAN LOAI'!C247)</f>
        <v>0</v>
      </c>
      <c r="E247" s="92">
        <v>2</v>
      </c>
      <c r="Q247" s="2" t="str">
        <f t="shared" si="31"/>
        <v>510NFP8511252885</v>
      </c>
    </row>
    <row r="248" spans="1:17" ht="15.75" x14ac:dyDescent="0.25">
      <c r="A248">
        <f>SUMIF('TOTAL FEED'!$K$6:$K$429,'PHAN LOAI'!Q248,'TOTAL FEED'!$AQ$6:$AQ$429)</f>
        <v>0</v>
      </c>
      <c r="B248" s="26" t="s">
        <v>375</v>
      </c>
      <c r="C248" s="73">
        <v>11252888</v>
      </c>
      <c r="D248" s="79">
        <f>SUMIFS('TOTAL FEED'!$AQ$6:$AQ$429,'TOTAL FEED'!$C$6:$C$429,'PHAN LOAI'!B248,'TOTAL FEED'!$E$6:$E$429,'PHAN LOAI'!C248)</f>
        <v>0</v>
      </c>
      <c r="E248" s="92">
        <v>2</v>
      </c>
      <c r="Q248" s="2" t="str">
        <f t="shared" si="31"/>
        <v>510NFP8811252888</v>
      </c>
    </row>
    <row r="249" spans="1:17" ht="15.75" x14ac:dyDescent="0.25">
      <c r="A249">
        <f>SUMIF('TOTAL FEED'!$K$6:$K$429,'PHAN LOAI'!Q249,'TOTAL FEED'!$AQ$6:$AQ$429)</f>
        <v>0</v>
      </c>
      <c r="B249" s="26" t="s">
        <v>377</v>
      </c>
      <c r="C249" s="73">
        <v>11252889</v>
      </c>
      <c r="D249" s="79">
        <f>SUMIFS('TOTAL FEED'!$AQ$6:$AQ$429,'TOTAL FEED'!$C$6:$C$429,'PHAN LOAI'!B249,'TOTAL FEED'!$E$6:$E$429,'PHAN LOAI'!C249)</f>
        <v>0</v>
      </c>
      <c r="E249" s="92">
        <v>2</v>
      </c>
      <c r="Q249" s="2" t="str">
        <f t="shared" si="31"/>
        <v>510NFP8911252889</v>
      </c>
    </row>
    <row r="250" spans="1:17" ht="15.75" x14ac:dyDescent="0.25">
      <c r="A250">
        <f>SUMIF('TOTAL FEED'!$K$6:$K$429,'PHAN LOAI'!Q250,'TOTAL FEED'!$AQ$6:$AQ$429)</f>
        <v>0</v>
      </c>
      <c r="B250" s="26" t="s">
        <v>379</v>
      </c>
      <c r="C250" s="73">
        <v>11252891</v>
      </c>
      <c r="D250" s="79">
        <f>SUMIFS('TOTAL FEED'!$AQ$6:$AQ$429,'TOTAL FEED'!$C$6:$C$429,'PHAN LOAI'!B250,'TOTAL FEED'!$E$6:$E$429,'PHAN LOAI'!C250)</f>
        <v>0</v>
      </c>
      <c r="E250" s="92">
        <v>2</v>
      </c>
      <c r="Q250" s="2" t="str">
        <f t="shared" si="31"/>
        <v>510NFP9111252891</v>
      </c>
    </row>
    <row r="251" spans="1:17" ht="15.75" x14ac:dyDescent="0.25">
      <c r="A251">
        <f>SUMIF('TOTAL FEED'!$K$6:$K$429,'PHAN LOAI'!Q251,'TOTAL FEED'!$AQ$6:$AQ$429)</f>
        <v>157800</v>
      </c>
      <c r="B251" s="26" t="s">
        <v>381</v>
      </c>
      <c r="C251" s="73">
        <v>11252892</v>
      </c>
      <c r="D251" s="79">
        <f>SUMIFS('TOTAL FEED'!$AQ$6:$AQ$429,'TOTAL FEED'!$C$6:$C$429,'PHAN LOAI'!B251,'TOTAL FEED'!$E$6:$E$429,'PHAN LOAI'!C251)</f>
        <v>157800</v>
      </c>
      <c r="E251" s="92">
        <v>2</v>
      </c>
      <c r="Q251" s="2" t="str">
        <f t="shared" si="31"/>
        <v>510NFP9211252892</v>
      </c>
    </row>
    <row r="252" spans="1:17" ht="15.75" x14ac:dyDescent="0.25">
      <c r="A252">
        <f>SUMIF('TOTAL FEED'!$K$6:$K$429,'PHAN LOAI'!Q252,'TOTAL FEED'!$AQ$6:$AQ$429)</f>
        <v>0</v>
      </c>
      <c r="B252" s="26" t="s">
        <v>383</v>
      </c>
      <c r="C252" s="73">
        <v>11259812</v>
      </c>
      <c r="D252" s="79">
        <f>SUMIFS('TOTAL FEED'!$AQ$6:$AQ$429,'TOTAL FEED'!$C$6:$C$429,'PHAN LOAI'!B252,'TOTAL FEED'!$E$6:$E$429,'PHAN LOAI'!C252)</f>
        <v>0</v>
      </c>
      <c r="E252" s="92">
        <v>2</v>
      </c>
      <c r="Q252" s="2" t="str">
        <f t="shared" si="31"/>
        <v>510NFTL3P1211259812</v>
      </c>
    </row>
    <row r="253" spans="1:17" ht="15" customHeight="1" x14ac:dyDescent="0.25">
      <c r="A253">
        <f>SUMIF('TOTAL FEED'!$K$6:$K$429,'PHAN LOAI'!Q253,'TOTAL FEED'!$AQ$6:$AQ$429)</f>
        <v>0</v>
      </c>
      <c r="B253" s="26" t="s">
        <v>98</v>
      </c>
      <c r="C253" s="73">
        <v>113501</v>
      </c>
      <c r="D253" s="79">
        <f>SUMIFS('TOTAL FEED'!$AQ$6:$AQ$429,'TOTAL FEED'!$C$6:$C$429,'PHAN LOAI'!B253,'TOTAL FEED'!$E$6:$E$429,'PHAN LOAI'!C253)</f>
        <v>0</v>
      </c>
      <c r="E253" s="92">
        <v>2</v>
      </c>
      <c r="Q253" s="2" t="str">
        <f t="shared" si="31"/>
        <v>511AF113501</v>
      </c>
    </row>
    <row r="254" spans="1:17" ht="15.75" x14ac:dyDescent="0.25">
      <c r="A254">
        <f>SUMIF('TOTAL FEED'!$K$6:$K$429,'PHAN LOAI'!Q254,'TOTAL FEED'!$AQ$6:$AQ$429)</f>
        <v>0</v>
      </c>
      <c r="B254" s="26" t="s">
        <v>386</v>
      </c>
      <c r="C254" s="73">
        <v>11350817</v>
      </c>
      <c r="D254" s="79">
        <f>SUMIFS('TOTAL FEED'!$AQ$6:$AQ$429,'TOTAL FEED'!$C$6:$C$429,'PHAN LOAI'!B254,'TOTAL FEED'!$E$6:$E$429,'PHAN LOAI'!C254)</f>
        <v>0</v>
      </c>
      <c r="E254" s="92">
        <v>2</v>
      </c>
      <c r="Q254" s="2" t="str">
        <f t="shared" si="31"/>
        <v>511AFP1711350817</v>
      </c>
    </row>
    <row r="255" spans="1:17" ht="15.75" x14ac:dyDescent="0.25">
      <c r="A255">
        <f>SUMIF('TOTAL FEED'!$K$6:$K$429,'PHAN LOAI'!Q255,'TOTAL FEED'!$AQ$6:$AQ$429)</f>
        <v>0</v>
      </c>
      <c r="B255" s="26" t="s">
        <v>387</v>
      </c>
      <c r="C255" s="73">
        <v>11350821</v>
      </c>
      <c r="D255" s="79">
        <f>SUMIFS('TOTAL FEED'!$AQ$6:$AQ$429,'TOTAL FEED'!$C$6:$C$429,'PHAN LOAI'!B255,'TOTAL FEED'!$E$6:$E$429,'PHAN LOAI'!C255)</f>
        <v>0</v>
      </c>
      <c r="E255" s="92">
        <v>2</v>
      </c>
      <c r="Q255" s="2" t="str">
        <f t="shared" si="31"/>
        <v>511AFP2111350821</v>
      </c>
    </row>
    <row r="256" spans="1:17" ht="15.75" x14ac:dyDescent="0.25">
      <c r="A256">
        <f>SUMIF('TOTAL FEED'!$K$6:$K$429,'PHAN LOAI'!Q256,'TOTAL FEED'!$AQ$6:$AQ$429)</f>
        <v>0</v>
      </c>
      <c r="B256" s="26" t="s">
        <v>388</v>
      </c>
      <c r="C256" s="73">
        <v>11350830</v>
      </c>
      <c r="D256" s="79">
        <f>SUMIFS('TOTAL FEED'!$AQ$6:$AQ$429,'TOTAL FEED'!$C$6:$C$429,'PHAN LOAI'!B256,'TOTAL FEED'!$E$6:$E$429,'PHAN LOAI'!C256)</f>
        <v>0</v>
      </c>
      <c r="E256" s="92">
        <v>2</v>
      </c>
      <c r="Q256" s="2" t="str">
        <f t="shared" si="31"/>
        <v>511AFP3011350830</v>
      </c>
    </row>
    <row r="257" spans="1:17" ht="15.75" x14ac:dyDescent="0.25">
      <c r="A257">
        <f>SUMIF('TOTAL FEED'!$K$6:$K$429,'PHAN LOAI'!Q257,'TOTAL FEED'!$AQ$6:$AQ$429)</f>
        <v>0</v>
      </c>
      <c r="B257" s="26" t="s">
        <v>390</v>
      </c>
      <c r="C257" s="73">
        <v>11350858</v>
      </c>
      <c r="D257" s="79">
        <f>SUMIFS('TOTAL FEED'!$AQ$6:$AQ$429,'TOTAL FEED'!$C$6:$C$429,'PHAN LOAI'!B257,'TOTAL FEED'!$E$6:$E$429,'PHAN LOAI'!C257)</f>
        <v>0</v>
      </c>
      <c r="E257" s="92">
        <v>2</v>
      </c>
      <c r="Q257" s="2" t="str">
        <f t="shared" si="31"/>
        <v>511AFP5811350858</v>
      </c>
    </row>
    <row r="258" spans="1:17" ht="15.75" x14ac:dyDescent="0.25">
      <c r="A258">
        <f>SUMIF('TOTAL FEED'!$K$6:$K$429,'PHAN LOAI'!Q258,'TOTAL FEED'!$AQ$6:$AQ$429)</f>
        <v>0</v>
      </c>
      <c r="B258" s="26" t="s">
        <v>392</v>
      </c>
      <c r="C258" s="73">
        <v>11350862</v>
      </c>
      <c r="D258" s="79">
        <f>SUMIFS('TOTAL FEED'!$AQ$6:$AQ$429,'TOTAL FEED'!$C$6:$C$429,'PHAN LOAI'!B258,'TOTAL FEED'!$E$6:$E$429,'PHAN LOAI'!C258)</f>
        <v>0</v>
      </c>
      <c r="E258" s="92">
        <v>2</v>
      </c>
      <c r="Q258" s="2" t="str">
        <f t="shared" si="31"/>
        <v>511AFP6211350862</v>
      </c>
    </row>
    <row r="259" spans="1:17" ht="15.75" x14ac:dyDescent="0.25">
      <c r="A259">
        <f>SUMIF('TOTAL FEED'!$K$6:$K$429,'PHAN LOAI'!Q259,'TOTAL FEED'!$AQ$6:$AQ$429)</f>
        <v>0</v>
      </c>
      <c r="B259" s="26" t="s">
        <v>393</v>
      </c>
      <c r="C259" s="73">
        <v>11350864</v>
      </c>
      <c r="D259" s="79">
        <f>SUMIFS('TOTAL FEED'!$AQ$6:$AQ$429,'TOTAL FEED'!$C$6:$C$429,'PHAN LOAI'!B259,'TOTAL FEED'!$E$6:$E$429,'PHAN LOAI'!C259)</f>
        <v>0</v>
      </c>
      <c r="E259" s="92">
        <v>2</v>
      </c>
      <c r="Q259" s="2" t="str">
        <f t="shared" si="31"/>
        <v>511AFP6411350864</v>
      </c>
    </row>
    <row r="260" spans="1:17" ht="15.75" x14ac:dyDescent="0.25">
      <c r="A260">
        <f>SUMIF('TOTAL FEED'!$K$6:$K$429,'PHAN LOAI'!Q260,'TOTAL FEED'!$AQ$6:$AQ$429)</f>
        <v>0</v>
      </c>
      <c r="B260" s="26" t="s">
        <v>101</v>
      </c>
      <c r="C260" s="73">
        <v>113521</v>
      </c>
      <c r="D260" s="79">
        <f>SUMIFS('TOTAL FEED'!$AQ$6:$AQ$429,'TOTAL FEED'!$C$6:$C$429,'PHAN LOAI'!B260,'TOTAL FEED'!$E$6:$E$429,'PHAN LOAI'!C260)</f>
        <v>0</v>
      </c>
      <c r="E260" s="92">
        <v>2</v>
      </c>
      <c r="Q260" s="2" t="str">
        <f t="shared" si="31"/>
        <v>511ANF113521</v>
      </c>
    </row>
    <row r="261" spans="1:17" ht="15.75" x14ac:dyDescent="0.25">
      <c r="A261">
        <f>SUMIF('TOTAL FEED'!$K$6:$K$429,'PHAN LOAI'!Q261,'TOTAL FEED'!$AQ$6:$AQ$429)</f>
        <v>0</v>
      </c>
      <c r="B261" s="26" t="s">
        <v>612</v>
      </c>
      <c r="C261" s="73">
        <v>11352812</v>
      </c>
      <c r="D261" s="79">
        <f>SUMIFS('TOTAL FEED'!$AQ$6:$AQ$429,'TOTAL FEED'!$C$6:$C$429,'PHAN LOAI'!B261,'TOTAL FEED'!$E$6:$E$429,'PHAN LOAI'!C261)</f>
        <v>0</v>
      </c>
      <c r="E261" s="92">
        <v>2</v>
      </c>
      <c r="Q261" s="2" t="str">
        <f t="shared" si="31"/>
        <v>511ANFP1211352812</v>
      </c>
    </row>
    <row r="262" spans="1:17" ht="15.75" x14ac:dyDescent="0.25">
      <c r="A262">
        <f>SUMIF('TOTAL FEED'!$K$6:$K$429,'PHAN LOAI'!Q262,'TOTAL FEED'!$AQ$6:$AQ$429)</f>
        <v>0</v>
      </c>
      <c r="B262" s="26" t="s">
        <v>394</v>
      </c>
      <c r="C262" s="73">
        <v>11352832</v>
      </c>
      <c r="D262" s="79">
        <f>SUMIFS('TOTAL FEED'!$AQ$6:$AQ$429,'TOTAL FEED'!$C$6:$C$429,'PHAN LOAI'!B262,'TOTAL FEED'!$E$6:$E$429,'PHAN LOAI'!C262)</f>
        <v>0</v>
      </c>
      <c r="E262" s="92">
        <v>2</v>
      </c>
      <c r="Q262" s="2" t="str">
        <f t="shared" si="31"/>
        <v>511ANFP3211352832</v>
      </c>
    </row>
    <row r="263" spans="1:17" ht="15.75" x14ac:dyDescent="0.25">
      <c r="A263">
        <f>SUMIF('TOTAL FEED'!$K$6:$K$429,'PHAN LOAI'!Q263,'TOTAL FEED'!$AQ$6:$AQ$429)</f>
        <v>0</v>
      </c>
      <c r="B263" s="26" t="s">
        <v>395</v>
      </c>
      <c r="C263" s="73">
        <v>11352833</v>
      </c>
      <c r="D263" s="79">
        <f>SUMIFS('TOTAL FEED'!$AQ$6:$AQ$429,'TOTAL FEED'!$C$6:$C$429,'PHAN LOAI'!B263,'TOTAL FEED'!$E$6:$E$429,'PHAN LOAI'!C263)</f>
        <v>0</v>
      </c>
      <c r="E263" s="92">
        <v>2</v>
      </c>
      <c r="Q263" s="2" t="str">
        <f t="shared" si="31"/>
        <v>511ANFP3311352833</v>
      </c>
    </row>
    <row r="264" spans="1:17" ht="15.75" x14ac:dyDescent="0.25">
      <c r="A264">
        <f>SUMIF('TOTAL FEED'!$K$6:$K$429,'PHAN LOAI'!Q264,'TOTAL FEED'!$AQ$6:$AQ$429)</f>
        <v>0</v>
      </c>
      <c r="B264" s="26" t="s">
        <v>398</v>
      </c>
      <c r="C264" s="73">
        <v>11352863</v>
      </c>
      <c r="D264" s="79">
        <f>SUMIFS('TOTAL FEED'!$AQ$6:$AQ$429,'TOTAL FEED'!$C$6:$C$429,'PHAN LOAI'!B264,'TOTAL FEED'!$E$6:$E$429,'PHAN LOAI'!C264)</f>
        <v>0</v>
      </c>
      <c r="E264" s="92">
        <v>2</v>
      </c>
      <c r="Q264" s="2" t="str">
        <f t="shared" si="31"/>
        <v>511ANFP6311352863</v>
      </c>
    </row>
    <row r="265" spans="1:17" ht="15.75" x14ac:dyDescent="0.25">
      <c r="A265">
        <f>SUMIF('TOTAL FEED'!$K$6:$K$429,'PHAN LOAI'!Q265,'TOTAL FEED'!$AQ$6:$AQ$429)</f>
        <v>0</v>
      </c>
      <c r="B265" s="26" t="s">
        <v>400</v>
      </c>
      <c r="C265" s="73">
        <v>11352880</v>
      </c>
      <c r="D265" s="79">
        <f>SUMIFS('TOTAL FEED'!$AQ$6:$AQ$429,'TOTAL FEED'!$C$6:$C$429,'PHAN LOAI'!B265,'TOTAL FEED'!$E$6:$E$429,'PHAN LOAI'!C265)</f>
        <v>0</v>
      </c>
      <c r="E265" s="92">
        <v>2</v>
      </c>
      <c r="Q265" s="2" t="str">
        <f t="shared" si="31"/>
        <v>511ANFP8011352880</v>
      </c>
    </row>
    <row r="266" spans="1:17" ht="15.75" x14ac:dyDescent="0.25">
      <c r="A266">
        <f>SUMIF('TOTAL FEED'!$K$6:$K$429,'PHAN LOAI'!Q266,'TOTAL FEED'!$AQ$6:$AQ$429)</f>
        <v>0</v>
      </c>
      <c r="B266" s="26" t="s">
        <v>401</v>
      </c>
      <c r="C266" s="73" t="s">
        <v>402</v>
      </c>
      <c r="D266" s="79">
        <f>SUMIFS('TOTAL FEED'!$AQ$6:$AQ$429,'TOTAL FEED'!$C$6:$C$429,'PHAN LOAI'!B266,'TOTAL FEED'!$E$6:$E$429,'PHAN LOAI'!C266)</f>
        <v>0</v>
      </c>
      <c r="E266" s="92">
        <v>2</v>
      </c>
      <c r="Q266" s="2" t="str">
        <f t="shared" si="31"/>
        <v>511ANFP8111352881</v>
      </c>
    </row>
    <row r="267" spans="1:17" ht="15.75" x14ac:dyDescent="0.25">
      <c r="A267">
        <f>SUMIF('TOTAL FEED'!$K$6:$K$429,'PHAN LOAI'!Q267,'TOTAL FEED'!$AQ$6:$AQ$429)</f>
        <v>0</v>
      </c>
      <c r="B267" s="26" t="s">
        <v>403</v>
      </c>
      <c r="C267" s="73" t="s">
        <v>404</v>
      </c>
      <c r="D267" s="79">
        <f>SUMIFS('TOTAL FEED'!$AQ$6:$AQ$429,'TOTAL FEED'!$C$6:$C$429,'PHAN LOAI'!B267,'TOTAL FEED'!$E$6:$E$429,'PHAN LOAI'!C267)</f>
        <v>0</v>
      </c>
      <c r="E267" s="92">
        <v>2</v>
      </c>
      <c r="Q267" s="2" t="str">
        <f t="shared" si="31"/>
        <v>511ANFP8211352882</v>
      </c>
    </row>
    <row r="268" spans="1:17" ht="15.75" x14ac:dyDescent="0.25">
      <c r="A268">
        <f>SUMIF('TOTAL FEED'!$K$6:$K$429,'PHAN LOAI'!Q268,'TOTAL FEED'!$AQ$6:$AQ$429)</f>
        <v>0</v>
      </c>
      <c r="B268" s="26" t="s">
        <v>405</v>
      </c>
      <c r="C268" s="73">
        <v>11352885</v>
      </c>
      <c r="D268" s="79">
        <f>SUMIFS('TOTAL FEED'!$AQ$6:$AQ$429,'TOTAL FEED'!$C$6:$C$429,'PHAN LOAI'!B268,'TOTAL FEED'!$E$6:$E$429,'PHAN LOAI'!C268)</f>
        <v>0</v>
      </c>
      <c r="E268" s="92">
        <v>2</v>
      </c>
      <c r="Q268" s="2" t="str">
        <f t="shared" si="31"/>
        <v>511ANFP8511352885</v>
      </c>
    </row>
    <row r="269" spans="1:17" ht="15.75" x14ac:dyDescent="0.25">
      <c r="A269">
        <f>SUMIF('TOTAL FEED'!$K$6:$K$429,'PHAN LOAI'!Q269,'TOTAL FEED'!$AQ$6:$AQ$429)</f>
        <v>0</v>
      </c>
      <c r="B269" s="26" t="s">
        <v>407</v>
      </c>
      <c r="C269" s="73">
        <v>11352888</v>
      </c>
      <c r="D269" s="79">
        <f>SUMIFS('TOTAL FEED'!$AQ$6:$AQ$429,'TOTAL FEED'!$C$6:$C$429,'PHAN LOAI'!B269,'TOTAL FEED'!$E$6:$E$429,'PHAN LOAI'!C269)</f>
        <v>0</v>
      </c>
      <c r="E269" s="92">
        <v>2</v>
      </c>
      <c r="Q269" s="2" t="str">
        <f t="shared" si="31"/>
        <v>511ANFP8811352888</v>
      </c>
    </row>
    <row r="270" spans="1:17" ht="15.75" x14ac:dyDescent="0.25">
      <c r="A270">
        <f>SUMIF('TOTAL FEED'!$K$6:$K$429,'PHAN LOAI'!Q270,'TOTAL FEED'!$AQ$6:$AQ$429)</f>
        <v>0</v>
      </c>
      <c r="B270" s="26" t="s">
        <v>408</v>
      </c>
      <c r="C270" s="73">
        <v>11352889</v>
      </c>
      <c r="D270" s="79">
        <f>SUMIFS('TOTAL FEED'!$AQ$6:$AQ$429,'TOTAL FEED'!$C$6:$C$429,'PHAN LOAI'!B270,'TOTAL FEED'!$E$6:$E$429,'PHAN LOAI'!C270)</f>
        <v>0</v>
      </c>
      <c r="E270" s="92">
        <v>2</v>
      </c>
      <c r="Q270" s="2" t="str">
        <f t="shared" si="31"/>
        <v>511ANFP8911352889</v>
      </c>
    </row>
    <row r="271" spans="1:17" ht="15.75" x14ac:dyDescent="0.25">
      <c r="A271">
        <f>SUMIF('TOTAL FEED'!$K$6:$K$429,'PHAN LOAI'!Q271,'TOTAL FEED'!$AQ$6:$AQ$429)</f>
        <v>0</v>
      </c>
      <c r="B271" s="26" t="s">
        <v>409</v>
      </c>
      <c r="C271" s="73">
        <v>11352891</v>
      </c>
      <c r="D271" s="79">
        <f>SUMIFS('TOTAL FEED'!$AQ$6:$AQ$429,'TOTAL FEED'!$C$6:$C$429,'PHAN LOAI'!B271,'TOTAL FEED'!$E$6:$E$429,'PHAN LOAI'!C271)</f>
        <v>0</v>
      </c>
      <c r="E271" s="92">
        <v>2</v>
      </c>
      <c r="Q271" s="2" t="str">
        <f t="shared" si="31"/>
        <v>511ANFP9111352891</v>
      </c>
    </row>
    <row r="272" spans="1:17" ht="15.75" x14ac:dyDescent="0.25">
      <c r="A272">
        <f>SUMIF('TOTAL FEED'!$K$6:$K$429,'PHAN LOAI'!Q272,'TOTAL FEED'!$AQ$6:$AQ$429)</f>
        <v>125600</v>
      </c>
      <c r="B272" s="26" t="s">
        <v>410</v>
      </c>
      <c r="C272" s="73">
        <v>11352892</v>
      </c>
      <c r="D272" s="79">
        <f>SUMIFS('TOTAL FEED'!$AQ$6:$AQ$429,'TOTAL FEED'!$C$6:$C$429,'PHAN LOAI'!B272,'TOTAL FEED'!$E$6:$E$429,'PHAN LOAI'!C272)</f>
        <v>125600</v>
      </c>
      <c r="E272" s="92">
        <v>2</v>
      </c>
      <c r="Q272" s="2" t="str">
        <f t="shared" si="31"/>
        <v>511ANFP9211352892</v>
      </c>
    </row>
    <row r="273" spans="1:17" ht="15.75" x14ac:dyDescent="0.25">
      <c r="A273">
        <f>SUMIF('TOTAL FEED'!$K$6:$K$429,'PHAN LOAI'!Q273,'TOTAL FEED'!$AQ$6:$AQ$429)</f>
        <v>0</v>
      </c>
      <c r="B273" s="26" t="s">
        <v>411</v>
      </c>
      <c r="C273" s="73">
        <v>113591</v>
      </c>
      <c r="D273" s="79">
        <f>SUMIFS('TOTAL FEED'!$AQ$6:$AQ$429,'TOTAL FEED'!$C$6:$C$429,'PHAN LOAI'!B273,'TOTAL FEED'!$E$6:$E$429,'PHAN LOAI'!C273)</f>
        <v>0</v>
      </c>
      <c r="E273" s="92">
        <v>2</v>
      </c>
      <c r="Q273" s="2" t="str">
        <f t="shared" si="31"/>
        <v>511ANFTL3113591</v>
      </c>
    </row>
    <row r="274" spans="1:17" ht="15.75" x14ac:dyDescent="0.25">
      <c r="A274">
        <f>SUMIF('TOTAL FEED'!$K$6:$K$429,'PHAN LOAI'!Q274,'TOTAL FEED'!$AQ$6:$AQ$429)</f>
        <v>0</v>
      </c>
      <c r="B274" s="26" t="s">
        <v>411</v>
      </c>
      <c r="C274" s="73">
        <v>11359812</v>
      </c>
      <c r="D274" s="79">
        <f>SUMIFS('TOTAL FEED'!$AQ$6:$AQ$429,'TOTAL FEED'!$C$6:$C$429,'PHAN LOAI'!B274,'TOTAL FEED'!$E$6:$E$429,'PHAN LOAI'!C274)</f>
        <v>0</v>
      </c>
      <c r="E274" s="92">
        <v>2</v>
      </c>
      <c r="Q274" s="2" t="str">
        <f t="shared" si="31"/>
        <v>511ANFTL311359812</v>
      </c>
    </row>
    <row r="275" spans="1:17" ht="15.75" x14ac:dyDescent="0.25">
      <c r="A275">
        <f>SUMIF('TOTAL FEED'!$K$6:$K$429,'PHAN LOAI'!Q275,'TOTAL FEED'!$AQ$6:$AQ$429)</f>
        <v>0</v>
      </c>
      <c r="B275" s="26" t="s">
        <v>104</v>
      </c>
      <c r="C275" s="73">
        <v>114501</v>
      </c>
      <c r="D275" s="79">
        <f>SUMIFS('TOTAL FEED'!$AQ$6:$AQ$429,'TOTAL FEED'!$C$6:$C$429,'PHAN LOAI'!B275,'TOTAL FEED'!$E$6:$E$429,'PHAN LOAI'!C275)</f>
        <v>0</v>
      </c>
      <c r="E275" s="92">
        <v>2</v>
      </c>
      <c r="Q275" s="2" t="str">
        <f t="shared" si="31"/>
        <v>511F114501</v>
      </c>
    </row>
    <row r="276" spans="1:17" ht="15.75" x14ac:dyDescent="0.25">
      <c r="A276">
        <f>SUMIF('TOTAL FEED'!$K$6:$K$429,'PHAN LOAI'!Q276,'TOTAL FEED'!$AQ$6:$AQ$429)</f>
        <v>0</v>
      </c>
      <c r="B276" s="75" t="s">
        <v>412</v>
      </c>
      <c r="C276" s="73">
        <v>11450817</v>
      </c>
      <c r="D276" s="79">
        <f>SUMIFS('TOTAL FEED'!$AQ$6:$AQ$429,'TOTAL FEED'!$C$6:$C$429,'PHAN LOAI'!B276,'TOTAL FEED'!$E$6:$E$429,'PHAN LOAI'!C276)</f>
        <v>0</v>
      </c>
      <c r="E276" s="92">
        <v>2</v>
      </c>
      <c r="Q276" s="2" t="str">
        <f t="shared" si="31"/>
        <v>511FP1711450817</v>
      </c>
    </row>
    <row r="277" spans="1:17" ht="15.75" x14ac:dyDescent="0.25">
      <c r="A277">
        <f>SUMIF('TOTAL FEED'!$K$6:$K$429,'PHAN LOAI'!Q277,'TOTAL FEED'!$AQ$6:$AQ$429)</f>
        <v>0</v>
      </c>
      <c r="B277" s="26" t="s">
        <v>413</v>
      </c>
      <c r="C277" s="73">
        <v>11450821</v>
      </c>
      <c r="D277" s="79">
        <f>SUMIFS('TOTAL FEED'!$AQ$6:$AQ$429,'TOTAL FEED'!$C$6:$C$429,'PHAN LOAI'!B277,'TOTAL FEED'!$E$6:$E$429,'PHAN LOAI'!C277)</f>
        <v>0</v>
      </c>
      <c r="E277" s="92">
        <v>2</v>
      </c>
      <c r="Q277" s="2" t="str">
        <f t="shared" si="31"/>
        <v>511FP2111450821</v>
      </c>
    </row>
    <row r="278" spans="1:17" ht="15.75" x14ac:dyDescent="0.25">
      <c r="A278">
        <f>SUMIF('TOTAL FEED'!$K$6:$K$429,'PHAN LOAI'!Q278,'TOTAL FEED'!$AQ$6:$AQ$429)</f>
        <v>0</v>
      </c>
      <c r="B278" s="26" t="s">
        <v>414</v>
      </c>
      <c r="C278" s="73">
        <v>11450858</v>
      </c>
      <c r="D278" s="79">
        <f>SUMIFS('TOTAL FEED'!$AQ$6:$AQ$429,'TOTAL FEED'!$C$6:$C$429,'PHAN LOAI'!B278,'TOTAL FEED'!$E$6:$E$429,'PHAN LOAI'!C278)</f>
        <v>0</v>
      </c>
      <c r="E278" s="92">
        <v>2</v>
      </c>
      <c r="Q278" s="2" t="str">
        <f t="shared" si="31"/>
        <v>511FP5811450858</v>
      </c>
    </row>
    <row r="279" spans="1:17" ht="15.75" x14ac:dyDescent="0.25">
      <c r="A279">
        <f>SUMIF('TOTAL FEED'!$K$6:$K$429,'PHAN LOAI'!Q279,'TOTAL FEED'!$AQ$6:$AQ$429)</f>
        <v>0</v>
      </c>
      <c r="B279" s="26" t="s">
        <v>415</v>
      </c>
      <c r="C279" s="73">
        <v>11450864</v>
      </c>
      <c r="D279" s="79">
        <f>SUMIFS('TOTAL FEED'!$AQ$6:$AQ$429,'TOTAL FEED'!$C$6:$C$429,'PHAN LOAI'!B279,'TOTAL FEED'!$E$6:$E$429,'PHAN LOAI'!C279)</f>
        <v>0</v>
      </c>
      <c r="E279" s="92">
        <v>2</v>
      </c>
      <c r="Q279" s="2" t="str">
        <f t="shared" si="31"/>
        <v>511FP6411450864</v>
      </c>
    </row>
    <row r="280" spans="1:17" ht="15.75" x14ac:dyDescent="0.25">
      <c r="A280">
        <f>SUMIF('TOTAL FEED'!$K$6:$K$429,'PHAN LOAI'!Q280,'TOTAL FEED'!$AQ$6:$AQ$429)</f>
        <v>37800</v>
      </c>
      <c r="B280" s="26" t="s">
        <v>107</v>
      </c>
      <c r="C280" s="73">
        <v>114521</v>
      </c>
      <c r="D280" s="79">
        <f>SUMIFS('TOTAL FEED'!$AQ$6:$AQ$429,'TOTAL FEED'!$C$6:$C$429,'PHAN LOAI'!B280,'TOTAL FEED'!$E$6:$E$429,'PHAN LOAI'!C280)</f>
        <v>37800</v>
      </c>
      <c r="E280" s="92">
        <v>2</v>
      </c>
      <c r="Q280" s="2" t="str">
        <f t="shared" si="31"/>
        <v>511NF114521</v>
      </c>
    </row>
    <row r="281" spans="1:17" ht="15.75" x14ac:dyDescent="0.25">
      <c r="A281">
        <f>SUMIF('TOTAL FEED'!$K$6:$K$429,'PHAN LOAI'!Q281,'TOTAL FEED'!$AQ$6:$AQ$429)</f>
        <v>0</v>
      </c>
      <c r="B281" s="26" t="s">
        <v>416</v>
      </c>
      <c r="C281" s="73">
        <v>11452830</v>
      </c>
      <c r="D281" s="79">
        <f>SUMIFS('TOTAL FEED'!$AQ$6:$AQ$429,'TOTAL FEED'!$C$6:$C$429,'PHAN LOAI'!B281,'TOTAL FEED'!$E$6:$E$429,'PHAN LOAI'!C281)</f>
        <v>0</v>
      </c>
      <c r="E281" s="92">
        <v>2</v>
      </c>
      <c r="Q281" s="2" t="str">
        <f t="shared" ref="Q281:Q346" si="33">CONCATENATE(B281,C281)</f>
        <v>511NFP3011452830</v>
      </c>
    </row>
    <row r="282" spans="1:17" ht="15.75" x14ac:dyDescent="0.25">
      <c r="A282">
        <f>SUMIF('TOTAL FEED'!$K$6:$K$429,'PHAN LOAI'!Q282,'TOTAL FEED'!$AQ$6:$AQ$429)</f>
        <v>0</v>
      </c>
      <c r="B282" s="26" t="s">
        <v>417</v>
      </c>
      <c r="C282" s="73">
        <v>11452831</v>
      </c>
      <c r="D282" s="79">
        <f>SUMIFS('TOTAL FEED'!$AQ$6:$AQ$429,'TOTAL FEED'!$C$6:$C$429,'PHAN LOAI'!B282,'TOTAL FEED'!$E$6:$E$429,'PHAN LOAI'!C282)</f>
        <v>0</v>
      </c>
      <c r="E282" s="92">
        <v>2</v>
      </c>
      <c r="Q282" s="2" t="str">
        <f t="shared" si="33"/>
        <v>511NFP3111452831</v>
      </c>
    </row>
    <row r="283" spans="1:17" ht="15.75" x14ac:dyDescent="0.25">
      <c r="A283">
        <f>SUMIF('TOTAL FEED'!$K$6:$K$429,'PHAN LOAI'!Q283,'TOTAL FEED'!$AQ$6:$AQ$429)</f>
        <v>0</v>
      </c>
      <c r="B283" s="26" t="s">
        <v>418</v>
      </c>
      <c r="C283" s="73">
        <v>11452832</v>
      </c>
      <c r="D283" s="79">
        <f>SUMIFS('TOTAL FEED'!$AQ$6:$AQ$429,'TOTAL FEED'!$C$6:$C$429,'PHAN LOAI'!B283,'TOTAL FEED'!$E$6:$E$429,'PHAN LOAI'!C283)</f>
        <v>0</v>
      </c>
      <c r="E283" s="92">
        <v>2</v>
      </c>
      <c r="Q283" s="2" t="str">
        <f t="shared" si="33"/>
        <v>511NFP3211452832</v>
      </c>
    </row>
    <row r="284" spans="1:17" ht="15.75" x14ac:dyDescent="0.25">
      <c r="A284">
        <f>SUMIF('TOTAL FEED'!$K$6:$K$429,'PHAN LOAI'!Q284,'TOTAL FEED'!$AQ$6:$AQ$429)</f>
        <v>0</v>
      </c>
      <c r="B284" s="26" t="s">
        <v>420</v>
      </c>
      <c r="C284" s="73">
        <v>11452833</v>
      </c>
      <c r="D284" s="79">
        <f>SUMIFS('TOTAL FEED'!$AQ$6:$AQ$429,'TOTAL FEED'!$C$6:$C$429,'PHAN LOAI'!B284,'TOTAL FEED'!$E$6:$E$429,'PHAN LOAI'!C284)</f>
        <v>0</v>
      </c>
      <c r="E284" s="92">
        <v>2</v>
      </c>
      <c r="Q284" s="2" t="str">
        <f t="shared" si="33"/>
        <v>511NFP3311452833</v>
      </c>
    </row>
    <row r="285" spans="1:17" ht="15.75" x14ac:dyDescent="0.25">
      <c r="A285">
        <f>SUMIF('TOTAL FEED'!$K$6:$K$429,'PHAN LOAI'!Q285,'TOTAL FEED'!$AQ$6:$AQ$429)</f>
        <v>128900</v>
      </c>
      <c r="B285" s="26" t="s">
        <v>419</v>
      </c>
      <c r="C285" s="73">
        <v>11452835</v>
      </c>
      <c r="D285" s="79">
        <f>SUMIFS('TOTAL FEED'!$AQ$6:$AQ$429,'TOTAL FEED'!$C$6:$C$429,'PHAN LOAI'!B285,'TOTAL FEED'!$E$6:$E$429,'PHAN LOAI'!C285)</f>
        <v>128900</v>
      </c>
      <c r="E285" s="92">
        <v>2</v>
      </c>
      <c r="Q285" s="2" t="str">
        <f t="shared" si="33"/>
        <v>511NFP3511452835</v>
      </c>
    </row>
    <row r="286" spans="1:17" ht="15.75" x14ac:dyDescent="0.25">
      <c r="A286">
        <f>SUMIF('TOTAL FEED'!$K$6:$K$429,'PHAN LOAI'!Q286,'TOTAL FEED'!$AQ$6:$AQ$429)</f>
        <v>0</v>
      </c>
      <c r="B286" s="26" t="s">
        <v>421</v>
      </c>
      <c r="C286" s="73">
        <v>11452863</v>
      </c>
      <c r="D286" s="79">
        <f>SUMIFS('TOTAL FEED'!$AQ$6:$AQ$429,'TOTAL FEED'!$C$6:$C$429,'PHAN LOAI'!B286,'TOTAL FEED'!$E$6:$E$429,'PHAN LOAI'!C286)</f>
        <v>0</v>
      </c>
      <c r="E286" s="92">
        <v>2</v>
      </c>
      <c r="Q286" s="2" t="str">
        <f t="shared" si="33"/>
        <v>511NFP6311452863</v>
      </c>
    </row>
    <row r="287" spans="1:17" ht="15.75" x14ac:dyDescent="0.25">
      <c r="A287">
        <f>SUMIF('TOTAL FEED'!$K$6:$K$429,'PHAN LOAI'!Q287,'TOTAL FEED'!$AQ$6:$AQ$429)</f>
        <v>0</v>
      </c>
      <c r="B287" s="26" t="s">
        <v>422</v>
      </c>
      <c r="C287" s="73">
        <v>11452880</v>
      </c>
      <c r="D287" s="79">
        <f>SUMIFS('TOTAL FEED'!$AQ$6:$AQ$429,'TOTAL FEED'!$C$6:$C$429,'PHAN LOAI'!B287,'TOTAL FEED'!$E$6:$E$429,'PHAN LOAI'!C287)</f>
        <v>0</v>
      </c>
      <c r="E287" s="92">
        <v>2</v>
      </c>
      <c r="Q287" s="2" t="str">
        <f t="shared" si="33"/>
        <v>511NFP8011452880</v>
      </c>
    </row>
    <row r="288" spans="1:17" ht="15.75" x14ac:dyDescent="0.25">
      <c r="A288">
        <f>SUMIF('TOTAL FEED'!$K$6:$K$429,'PHAN LOAI'!Q288,'TOTAL FEED'!$AQ$6:$AQ$429)</f>
        <v>0</v>
      </c>
      <c r="B288" s="26" t="s">
        <v>423</v>
      </c>
      <c r="C288" s="73" t="s">
        <v>424</v>
      </c>
      <c r="D288" s="79">
        <f>SUMIFS('TOTAL FEED'!$AQ$6:$AQ$429,'TOTAL FEED'!$C$6:$C$429,'PHAN LOAI'!B288,'TOTAL FEED'!$E$6:$E$429,'PHAN LOAI'!C288)</f>
        <v>0</v>
      </c>
      <c r="E288" s="92">
        <v>2</v>
      </c>
      <c r="Q288" s="2" t="str">
        <f t="shared" si="33"/>
        <v>511NFP8111452881</v>
      </c>
    </row>
    <row r="289" spans="1:17" ht="15.75" x14ac:dyDescent="0.25">
      <c r="A289">
        <f>SUMIF('TOTAL FEED'!$K$6:$K$429,'PHAN LOAI'!Q289,'TOTAL FEED'!$AQ$6:$AQ$429)</f>
        <v>0</v>
      </c>
      <c r="B289" s="26" t="s">
        <v>425</v>
      </c>
      <c r="C289" s="73">
        <v>11452885</v>
      </c>
      <c r="D289" s="79">
        <f>SUMIFS('TOTAL FEED'!$AQ$6:$AQ$429,'TOTAL FEED'!$C$6:$C$429,'PHAN LOAI'!B289,'TOTAL FEED'!$E$6:$E$429,'PHAN LOAI'!C289)</f>
        <v>0</v>
      </c>
      <c r="E289" s="92">
        <v>2</v>
      </c>
      <c r="Q289" s="2" t="str">
        <f t="shared" si="33"/>
        <v>511NFP8511452885</v>
      </c>
    </row>
    <row r="290" spans="1:17" s="101" customFormat="1" ht="15.75" x14ac:dyDescent="0.25">
      <c r="A290">
        <f>SUMIF('TOTAL FEED'!$K$6:$K$429,'PHAN LOAI'!Q290,'TOTAL FEED'!$AQ$6:$AQ$429)</f>
        <v>0</v>
      </c>
      <c r="B290" s="75" t="s">
        <v>426</v>
      </c>
      <c r="C290" s="109">
        <v>11452887</v>
      </c>
      <c r="D290" s="79">
        <f>SUMIFS('TOTAL FEED'!$AQ$6:$AQ$429,'TOTAL FEED'!$C$6:$C$429,'PHAN LOAI'!B290,'TOTAL FEED'!$E$6:$E$429,'PHAN LOAI'!C290)</f>
        <v>0</v>
      </c>
      <c r="E290" s="117">
        <v>2</v>
      </c>
      <c r="F290" s="117"/>
      <c r="Q290" s="2" t="str">
        <f t="shared" si="33"/>
        <v>511NFP8711452887</v>
      </c>
    </row>
    <row r="291" spans="1:17" s="101" customFormat="1" ht="15.75" x14ac:dyDescent="0.25">
      <c r="A291">
        <f>SUMIF('TOTAL FEED'!$K$6:$K$429,'PHAN LOAI'!Q291,'TOTAL FEED'!$AQ$6:$AQ$429)</f>
        <v>0</v>
      </c>
      <c r="B291" s="75" t="s">
        <v>427</v>
      </c>
      <c r="C291" s="109">
        <v>114591</v>
      </c>
      <c r="D291" s="79">
        <f>SUMIFS('TOTAL FEED'!$AQ$6:$AQ$429,'TOTAL FEED'!$C$6:$C$429,'PHAN LOAI'!B291,'TOTAL FEED'!$E$6:$E$429,'PHAN LOAI'!C291)</f>
        <v>0</v>
      </c>
      <c r="E291" s="117">
        <v>2</v>
      </c>
      <c r="F291" s="117"/>
      <c r="Q291" s="2" t="str">
        <f t="shared" si="33"/>
        <v>511NFTL3114591</v>
      </c>
    </row>
    <row r="292" spans="1:17" ht="15.75" x14ac:dyDescent="0.25">
      <c r="A292">
        <f>SUMIF('TOTAL FEED'!$K$6:$K$429,'PHAN LOAI'!Q292,'TOTAL FEED'!$AQ$6:$AQ$429)</f>
        <v>207050</v>
      </c>
      <c r="B292" s="26" t="s">
        <v>110</v>
      </c>
      <c r="C292" s="73">
        <v>115501</v>
      </c>
      <c r="D292" s="79">
        <f>SUMIFS('TOTAL FEED'!$AQ$6:$AQ$429,'TOTAL FEED'!$C$6:$C$429,'PHAN LOAI'!B292,'TOTAL FEED'!$E$6:$E$429,'PHAN LOAI'!C292)</f>
        <v>207050</v>
      </c>
      <c r="E292" s="92">
        <v>2</v>
      </c>
      <c r="Q292" s="2" t="str">
        <f t="shared" si="33"/>
        <v>513F115501</v>
      </c>
    </row>
    <row r="293" spans="1:17" ht="15.75" x14ac:dyDescent="0.25">
      <c r="A293">
        <f>SUMIF('TOTAL FEED'!$K$6:$K$429,'PHAN LOAI'!Q293,'TOTAL FEED'!$AQ$6:$AQ$429)</f>
        <v>0</v>
      </c>
      <c r="B293" s="26" t="s">
        <v>428</v>
      </c>
      <c r="C293" s="73">
        <v>115591</v>
      </c>
      <c r="D293" s="79">
        <f>SUMIFS('TOTAL FEED'!$AQ$6:$AQ$429,'TOTAL FEED'!$C$6:$C$429,'PHAN LOAI'!B293,'TOTAL FEED'!$E$6:$E$429,'PHAN LOAI'!C293)</f>
        <v>0</v>
      </c>
      <c r="E293" s="92">
        <v>2</v>
      </c>
      <c r="Q293" s="2" t="str">
        <f t="shared" si="33"/>
        <v>513FTL3115591</v>
      </c>
    </row>
    <row r="294" spans="1:17" ht="15.75" x14ac:dyDescent="0.25">
      <c r="A294">
        <f>SUMIF('TOTAL FEED'!$K$6:$K$429,'PHAN LOAI'!Q294,'TOTAL FEED'!$AQ$6:$AQ$429)</f>
        <v>0</v>
      </c>
      <c r="B294" s="26" t="s">
        <v>111</v>
      </c>
      <c r="C294" s="73" t="s">
        <v>429</v>
      </c>
      <c r="D294" s="79">
        <f>SUMIFS('TOTAL FEED'!$AQ$6:$AQ$429,'TOTAL FEED'!$C$6:$C$429,'PHAN LOAI'!B294,'TOTAL FEED'!$E$6:$E$429,'PHAN LOAI'!C294)</f>
        <v>0</v>
      </c>
      <c r="E294" s="92">
        <v>2</v>
      </c>
      <c r="Q294" s="2" t="str">
        <f t="shared" si="33"/>
        <v>521F122031</v>
      </c>
    </row>
    <row r="295" spans="1:17" ht="15.75" x14ac:dyDescent="0.25">
      <c r="A295">
        <f>SUMIF('TOTAL FEED'!$K$6:$K$429,'PHAN LOAI'!Q295,'TOTAL FEED'!$AQ$6:$AQ$429)</f>
        <v>0</v>
      </c>
      <c r="B295" s="26" t="s">
        <v>112</v>
      </c>
      <c r="C295" s="73">
        <v>122021</v>
      </c>
      <c r="D295" s="79">
        <f>SUMIFS('TOTAL FEED'!$AQ$6:$AQ$429,'TOTAL FEED'!$C$6:$C$429,'PHAN LOAI'!B295,'TOTAL FEED'!$E$6:$E$429,'PHAN LOAI'!C295)</f>
        <v>0</v>
      </c>
      <c r="E295" s="92">
        <v>2</v>
      </c>
      <c r="Q295" s="2" t="str">
        <f t="shared" si="33"/>
        <v>521NF122021</v>
      </c>
    </row>
    <row r="296" spans="1:17" ht="15.75" x14ac:dyDescent="0.25">
      <c r="A296">
        <f>SUMIF('TOTAL FEED'!$K$6:$K$429,'PHAN LOAI'!Q296,'TOTAL FEED'!$AQ$6:$AQ$429)</f>
        <v>0</v>
      </c>
      <c r="B296" s="26" t="s">
        <v>430</v>
      </c>
      <c r="C296" s="73">
        <v>12202840</v>
      </c>
      <c r="D296" s="79">
        <f>SUMIFS('TOTAL FEED'!$AQ$6:$AQ$429,'TOTAL FEED'!$C$6:$C$429,'PHAN LOAI'!B296,'TOTAL FEED'!$E$6:$E$429,'PHAN LOAI'!C296)</f>
        <v>0</v>
      </c>
      <c r="E296" s="92">
        <v>2</v>
      </c>
      <c r="Q296" s="2" t="str">
        <f t="shared" si="33"/>
        <v>521NFP4012202840</v>
      </c>
    </row>
    <row r="297" spans="1:17" ht="15.75" x14ac:dyDescent="0.25">
      <c r="A297">
        <f>SUMIF('TOTAL FEED'!$K$6:$K$429,'PHAN LOAI'!Q297,'TOTAL FEED'!$AQ$6:$AQ$429)</f>
        <v>0</v>
      </c>
      <c r="B297" s="26" t="s">
        <v>434</v>
      </c>
      <c r="C297" s="73">
        <v>12202880</v>
      </c>
      <c r="D297" s="79">
        <f>SUMIFS('TOTAL FEED'!$AQ$6:$AQ$429,'TOTAL FEED'!$C$6:$C$429,'PHAN LOAI'!B297,'TOTAL FEED'!$E$6:$E$429,'PHAN LOAI'!C297)</f>
        <v>0</v>
      </c>
      <c r="E297" s="92">
        <v>2</v>
      </c>
      <c r="Q297" s="2" t="str">
        <f t="shared" si="33"/>
        <v>521NFP8012202880</v>
      </c>
    </row>
    <row r="298" spans="1:17" ht="15.75" x14ac:dyDescent="0.25">
      <c r="A298">
        <f>SUMIF('TOTAL FEED'!$K$6:$K$429,'PHAN LOAI'!Q298,'TOTAL FEED'!$AQ$6:$AQ$429)</f>
        <v>383950</v>
      </c>
      <c r="B298" s="26" t="s">
        <v>116</v>
      </c>
      <c r="C298" s="73">
        <v>204501</v>
      </c>
      <c r="D298" s="79">
        <f>SUMIFS('TOTAL FEED'!$AQ$6:$AQ$429,'TOTAL FEED'!$C$6:$C$429,'PHAN LOAI'!B298,'TOTAL FEED'!$E$6:$E$429,'PHAN LOAI'!C298)</f>
        <v>383950</v>
      </c>
      <c r="E298" s="92">
        <v>3</v>
      </c>
      <c r="Q298" s="2" t="str">
        <f t="shared" si="33"/>
        <v>540F204501</v>
      </c>
    </row>
    <row r="299" spans="1:17" ht="15.75" x14ac:dyDescent="0.25">
      <c r="A299">
        <f>SUMIF('TOTAL FEED'!$K$6:$K$429,'PHAN LOAI'!Q299,'TOTAL FEED'!$AQ$6:$AQ$429)</f>
        <v>52950</v>
      </c>
      <c r="B299" s="26" t="s">
        <v>117</v>
      </c>
      <c r="C299" s="73">
        <v>201501</v>
      </c>
      <c r="D299" s="79">
        <f>SUMIFS('TOTAL FEED'!$AQ$6:$AQ$429,'TOTAL FEED'!$C$6:$C$429,'PHAN LOAI'!B299,'TOTAL FEED'!$E$6:$E$429,'PHAN LOAI'!C299)</f>
        <v>52950</v>
      </c>
      <c r="E299" s="92">
        <v>3</v>
      </c>
      <c r="Q299" s="2" t="str">
        <f t="shared" si="33"/>
        <v>548F201501</v>
      </c>
    </row>
    <row r="300" spans="1:17" ht="15.75" x14ac:dyDescent="0.25">
      <c r="A300">
        <f>SUMIF('TOTAL FEED'!$K$6:$K$429,'PHAN LOAI'!Q300,'TOTAL FEED'!$AQ$6:$AQ$429)</f>
        <v>82700</v>
      </c>
      <c r="B300" s="26" t="s">
        <v>119</v>
      </c>
      <c r="C300" s="73">
        <v>203501</v>
      </c>
      <c r="D300" s="79">
        <f>SUMIFS('TOTAL FEED'!$AQ$6:$AQ$429,'TOTAL FEED'!$C$6:$C$429,'PHAN LOAI'!B300,'TOTAL FEED'!$E$6:$E$429,'PHAN LOAI'!C300)</f>
        <v>82700</v>
      </c>
      <c r="E300" s="92">
        <v>3</v>
      </c>
      <c r="Q300" s="2" t="str">
        <f t="shared" si="33"/>
        <v>549F203501</v>
      </c>
    </row>
    <row r="301" spans="1:17" ht="15.75" x14ac:dyDescent="0.25">
      <c r="A301">
        <f>SUMIF('TOTAL FEED'!$K$6:$K$429,'PHAN LOAI'!Q301,'TOTAL FEED'!$AQ$6:$AQ$429)</f>
        <v>0</v>
      </c>
      <c r="B301" s="26" t="s">
        <v>120</v>
      </c>
      <c r="C301" s="73">
        <v>132011</v>
      </c>
      <c r="D301" s="79">
        <f>SUMIFS('TOTAL FEED'!$AQ$6:$AQ$429,'TOTAL FEED'!$C$6:$C$429,'PHAN LOAI'!B301,'TOTAL FEED'!$E$6:$E$429,'PHAN LOAI'!C301)</f>
        <v>0</v>
      </c>
      <c r="E301" s="92">
        <v>2</v>
      </c>
      <c r="Q301" s="2" t="str">
        <f t="shared" si="33"/>
        <v>531NF132011</v>
      </c>
    </row>
    <row r="302" spans="1:17" ht="15.75" x14ac:dyDescent="0.25">
      <c r="A302">
        <f>SUMIF('TOTAL FEED'!$K$6:$K$429,'PHAN LOAI'!Q302,'TOTAL FEED'!$AQ$6:$AQ$429)</f>
        <v>0</v>
      </c>
      <c r="B302" s="26" t="s">
        <v>120</v>
      </c>
      <c r="C302" s="73">
        <v>132011</v>
      </c>
      <c r="D302" s="79">
        <f>SUMIFS('TOTAL FEED'!$AQ$6:$AQ$429,'TOTAL FEED'!$C$6:$C$429,'PHAN LOAI'!B302,'TOTAL FEED'!$E$6:$E$429,'PHAN LOAI'!C302)</f>
        <v>0</v>
      </c>
      <c r="E302" s="92">
        <v>2</v>
      </c>
      <c r="Q302" s="2" t="str">
        <f t="shared" si="33"/>
        <v>531NF132011</v>
      </c>
    </row>
    <row r="303" spans="1:17" ht="15.75" x14ac:dyDescent="0.25">
      <c r="A303">
        <f>SUMIF('TOTAL FEED'!$K$6:$K$429,'PHAN LOAI'!Q303,'TOTAL FEED'!$AQ$6:$AQ$429)</f>
        <v>0</v>
      </c>
      <c r="B303" s="26" t="s">
        <v>121</v>
      </c>
      <c r="C303" s="73">
        <v>133011</v>
      </c>
      <c r="D303" s="79">
        <f>SUMIFS('TOTAL FEED'!$AQ$6:$AQ$429,'TOTAL FEED'!$C$6:$C$429,'PHAN LOAI'!B303,'TOTAL FEED'!$E$6:$E$429,'PHAN LOAI'!C303)</f>
        <v>0</v>
      </c>
      <c r="E303" s="92">
        <v>2</v>
      </c>
      <c r="Q303" s="2" t="str">
        <f t="shared" si="33"/>
        <v>532NF133011</v>
      </c>
    </row>
    <row r="304" spans="1:17" ht="15.75" x14ac:dyDescent="0.25">
      <c r="A304">
        <f>SUMIF('TOTAL FEED'!$K$6:$K$429,'PHAN LOAI'!Q304,'TOTAL FEED'!$AQ$6:$AQ$429)</f>
        <v>0</v>
      </c>
      <c r="B304" s="26" t="s">
        <v>112</v>
      </c>
      <c r="C304" s="73">
        <v>122021</v>
      </c>
      <c r="D304" s="79">
        <f>SUMIFS('TOTAL FEED'!$AQ$6:$AQ$429,'TOTAL FEED'!$C$6:$C$429,'PHAN LOAI'!B304,'TOTAL FEED'!$E$6:$E$429,'PHAN LOAI'!C304)</f>
        <v>0</v>
      </c>
      <c r="E304" s="92">
        <v>2</v>
      </c>
      <c r="Q304" s="2" t="str">
        <f t="shared" si="33"/>
        <v>521NF122021</v>
      </c>
    </row>
    <row r="305" spans="1:17" ht="15.75" x14ac:dyDescent="0.25">
      <c r="A305">
        <f>SUMIF('TOTAL FEED'!$K$6:$K$429,'PHAN LOAI'!Q305,'TOTAL FEED'!$AQ$6:$AQ$429)</f>
        <v>0</v>
      </c>
      <c r="B305" s="26" t="s">
        <v>432</v>
      </c>
      <c r="C305" s="73">
        <v>12202844</v>
      </c>
      <c r="D305" s="79">
        <f>SUMIFS('TOTAL FEED'!$AQ$6:$AQ$429,'TOTAL FEED'!$C$6:$C$429,'PHAN LOAI'!B305,'TOTAL FEED'!$E$6:$E$429,'PHAN LOAI'!C305)</f>
        <v>0</v>
      </c>
      <c r="E305" s="92">
        <v>2</v>
      </c>
      <c r="Q305" s="2" t="str">
        <f t="shared" si="33"/>
        <v>521NFP4412202844</v>
      </c>
    </row>
    <row r="306" spans="1:17" ht="15.75" x14ac:dyDescent="0.25">
      <c r="A306">
        <f>SUMIF('TOTAL FEED'!$K$6:$K$429,'PHAN LOAI'!Q306,'TOTAL FEED'!$AQ$6:$AQ$429)</f>
        <v>0</v>
      </c>
      <c r="B306" s="26" t="s">
        <v>122</v>
      </c>
      <c r="C306" s="73">
        <v>123031</v>
      </c>
      <c r="D306" s="79">
        <f>SUMIFS('TOTAL FEED'!$AQ$6:$AQ$429,'TOTAL FEED'!$C$6:$C$429,'PHAN LOAI'!B306,'TOTAL FEED'!$E$6:$E$429,'PHAN LOAI'!C306)</f>
        <v>0</v>
      </c>
      <c r="E306" s="92">
        <v>2</v>
      </c>
      <c r="Q306" s="2" t="str">
        <f t="shared" si="33"/>
        <v>522F123031</v>
      </c>
    </row>
    <row r="307" spans="1:17" ht="15.75" x14ac:dyDescent="0.25">
      <c r="A307">
        <f>SUMIF('TOTAL FEED'!$K$6:$K$429,'PHAN LOAI'!Q307,'TOTAL FEED'!$AQ$6:$AQ$429)</f>
        <v>0</v>
      </c>
      <c r="B307" s="26" t="s">
        <v>123</v>
      </c>
      <c r="C307" s="73">
        <v>123021</v>
      </c>
      <c r="D307" s="79">
        <f>SUMIFS('TOTAL FEED'!$AQ$6:$AQ$429,'TOTAL FEED'!$C$6:$C$429,'PHAN LOAI'!B307,'TOTAL FEED'!$E$6:$E$429,'PHAN LOAI'!C307)</f>
        <v>0</v>
      </c>
      <c r="E307" s="92">
        <v>2</v>
      </c>
      <c r="Q307" s="2" t="str">
        <f t="shared" si="33"/>
        <v>522NF123021</v>
      </c>
    </row>
    <row r="308" spans="1:17" ht="15.75" x14ac:dyDescent="0.25">
      <c r="A308">
        <f>SUMIF('TOTAL FEED'!$K$6:$K$429,'PHAN LOAI'!Q308,'TOTAL FEED'!$AQ$6:$AQ$429)</f>
        <v>0</v>
      </c>
      <c r="B308" s="26" t="s">
        <v>438</v>
      </c>
      <c r="C308" s="73">
        <v>12302870</v>
      </c>
      <c r="D308" s="79">
        <f>SUMIFS('TOTAL FEED'!$AQ$6:$AQ$429,'TOTAL FEED'!$C$6:$C$429,'PHAN LOAI'!B308,'TOTAL FEED'!$E$6:$E$429,'PHAN LOAI'!C308)</f>
        <v>0</v>
      </c>
      <c r="E308" s="92">
        <v>2</v>
      </c>
      <c r="Q308" s="2" t="str">
        <f t="shared" si="33"/>
        <v>522NFP7012302870</v>
      </c>
    </row>
    <row r="309" spans="1:17" ht="15.75" x14ac:dyDescent="0.25">
      <c r="A309">
        <f>SUMIF('TOTAL FEED'!$K$6:$K$429,'PHAN LOAI'!Q309,'TOTAL FEED'!$AQ$6:$AQ$429)</f>
        <v>0</v>
      </c>
      <c r="B309" s="26" t="s">
        <v>541</v>
      </c>
      <c r="C309" s="73">
        <v>20150831</v>
      </c>
      <c r="D309" s="79">
        <f>SUMIFS('TOTAL FEED'!$AQ$6:$AQ$429,'TOTAL FEED'!$C$6:$C$429,'PHAN LOAI'!B309,'TOTAL FEED'!$E$6:$E$429,'PHAN LOAI'!C309)</f>
        <v>0</v>
      </c>
      <c r="E309" s="92">
        <v>3</v>
      </c>
      <c r="Q309" s="2" t="str">
        <f t="shared" si="33"/>
        <v>548FP3120150831</v>
      </c>
    </row>
    <row r="310" spans="1:17" ht="15.75" x14ac:dyDescent="0.25">
      <c r="A310">
        <f>SUMIF('TOTAL FEED'!$K$6:$K$429,'PHAN LOAI'!Q310,'TOTAL FEED'!$AQ$6:$AQ$429)</f>
        <v>0</v>
      </c>
      <c r="B310" s="26" t="s">
        <v>436</v>
      </c>
      <c r="C310" s="73">
        <v>20150833</v>
      </c>
      <c r="D310" s="79">
        <f>SUMIFS('TOTAL FEED'!$AQ$6:$AQ$429,'TOTAL FEED'!$C$6:$C$429,'PHAN LOAI'!B310,'TOTAL FEED'!$E$6:$E$429,'PHAN LOAI'!C310)</f>
        <v>0</v>
      </c>
      <c r="E310" s="92">
        <v>3</v>
      </c>
      <c r="Q310" s="2" t="str">
        <f t="shared" si="33"/>
        <v>548FP3320150833</v>
      </c>
    </row>
    <row r="311" spans="1:17" ht="15.75" x14ac:dyDescent="0.25">
      <c r="A311">
        <f>SUMIF('TOTAL FEED'!$K$6:$K$429,'PHAN LOAI'!Q311,'TOTAL FEED'!$AQ$6:$AQ$429)</f>
        <v>0</v>
      </c>
      <c r="B311" s="187" t="s">
        <v>437</v>
      </c>
      <c r="C311" s="188">
        <v>20150835</v>
      </c>
      <c r="D311" s="79">
        <f>SUMIFS('TOTAL FEED'!$AQ$6:$AQ$429,'TOTAL FEED'!$C$6:$C$429,'PHAN LOAI'!B311,'TOTAL FEED'!$E$6:$E$429,'PHAN LOAI'!C311)</f>
        <v>0</v>
      </c>
      <c r="E311" s="92">
        <v>3</v>
      </c>
      <c r="Q311" s="2" t="str">
        <f t="shared" si="33"/>
        <v>548FP3520150835</v>
      </c>
    </row>
    <row r="312" spans="1:17" x14ac:dyDescent="0.25">
      <c r="A312">
        <f>SUMIF('TOTAL FEED'!$K$6:$K$429,'PHAN LOAI'!Q312,'TOTAL FEED'!$AQ$6:$AQ$429)</f>
        <v>0</v>
      </c>
      <c r="B312" s="93" t="s">
        <v>165</v>
      </c>
      <c r="C312" s="94"/>
      <c r="D312" s="79">
        <f>SUMIFS('TOTAL FEED'!$AQ$6:$AQ$429,'TOTAL FEED'!$C$6:$C$429,'PHAN LOAI'!B312,'TOTAL FEED'!$E$6:$E$429,'PHAN LOAI'!C312)</f>
        <v>0</v>
      </c>
      <c r="Q312" s="2" t="str">
        <f t="shared" si="33"/>
        <v>INTEGRATE (PIG FEED)</v>
      </c>
    </row>
    <row r="313" spans="1:17" ht="15.75" x14ac:dyDescent="0.25">
      <c r="A313">
        <f>SUMIF('TOTAL FEED'!$K$6:$K$429,'PHAN LOAI'!Q313,'TOTAL FEED'!$AQ$6:$AQ$429)</f>
        <v>83900</v>
      </c>
      <c r="B313" s="33" t="s">
        <v>168</v>
      </c>
      <c r="C313" s="73" t="s">
        <v>441</v>
      </c>
      <c r="D313" s="79">
        <f>SUMIFS('TOTAL FEED'!$AQ$6:$AQ$429,'TOTAL FEED'!$C$6:$C$429,'PHAN LOAI'!B313,'TOTAL FEED'!$E$6:$E$429,'PHAN LOAI'!C313)</f>
        <v>83900</v>
      </c>
      <c r="E313" s="92">
        <v>1</v>
      </c>
      <c r="Q313" s="2" t="str">
        <f t="shared" si="33"/>
        <v>550SF312101</v>
      </c>
    </row>
    <row r="314" spans="1:17" ht="15.75" x14ac:dyDescent="0.25">
      <c r="A314">
        <f>SUMIF('TOTAL FEED'!$K$6:$K$429,'PHAN LOAI'!Q314,'TOTAL FEED'!$AQ$6:$AQ$429)</f>
        <v>248800</v>
      </c>
      <c r="B314" s="33" t="s">
        <v>610</v>
      </c>
      <c r="C314" s="73">
        <v>31210825</v>
      </c>
      <c r="D314" s="79">
        <f>SUMIFS('TOTAL FEED'!$AQ$6:$AQ$429,'TOTAL FEED'!$C$6:$C$429,'PHAN LOAI'!B314,'TOTAL FEED'!$E$6:$E$429,'PHAN LOAI'!C314)</f>
        <v>248800</v>
      </c>
      <c r="E314" s="92">
        <v>1</v>
      </c>
      <c r="Q314" s="2" t="str">
        <f t="shared" si="33"/>
        <v>550SFS2531210825</v>
      </c>
    </row>
    <row r="315" spans="1:17" ht="15.75" x14ac:dyDescent="0.25">
      <c r="A315">
        <f>SUMIF('TOTAL FEED'!$K$6:$K$429,'PHAN LOAI'!Q315,'TOTAL FEED'!$AQ$6:$AQ$429)</f>
        <v>935300</v>
      </c>
      <c r="B315" s="33" t="s">
        <v>613</v>
      </c>
      <c r="C315" s="73">
        <v>31210831</v>
      </c>
      <c r="D315" s="79">
        <f>SUMIFS('TOTAL FEED'!$AQ$6:$AQ$429,'TOTAL FEED'!$C$6:$C$429,'PHAN LOAI'!B315,'TOTAL FEED'!$E$6:$E$429,'PHAN LOAI'!C315)</f>
        <v>935300</v>
      </c>
      <c r="E315" s="92">
        <v>1</v>
      </c>
      <c r="Q315" s="2" t="str">
        <f t="shared" si="33"/>
        <v>550SFS3131210831</v>
      </c>
    </row>
    <row r="316" spans="1:17" ht="15.75" x14ac:dyDescent="0.25">
      <c r="A316">
        <f>SUMIF('TOTAL FEED'!$K$6:$K$429,'PHAN LOAI'!Q316,'TOTAL FEED'!$AQ$6:$AQ$429)</f>
        <v>0</v>
      </c>
      <c r="B316" s="33" t="s">
        <v>551</v>
      </c>
      <c r="C316" s="73">
        <v>31210828</v>
      </c>
      <c r="D316" s="79">
        <f>SUMIFS('TOTAL FEED'!$AQ$6:$AQ$429,'TOTAL FEED'!$C$6:$C$429,'PHAN LOAI'!B316,'TOTAL FEED'!$E$6:$E$429,'PHAN LOAI'!C316)</f>
        <v>0</v>
      </c>
      <c r="E316" s="92">
        <v>1</v>
      </c>
      <c r="Q316" s="2" t="str">
        <f t="shared" si="33"/>
        <v>550SFS2831210828</v>
      </c>
    </row>
    <row r="317" spans="1:17" ht="15.75" x14ac:dyDescent="0.25">
      <c r="A317">
        <f>SUMIF('TOTAL FEED'!$K$6:$K$429,'PHAN LOAI'!Q317,'TOTAL FEED'!$AQ$6:$AQ$429)</f>
        <v>0</v>
      </c>
      <c r="B317" s="33" t="s">
        <v>443</v>
      </c>
      <c r="C317" s="73">
        <v>31210843</v>
      </c>
      <c r="D317" s="79">
        <f>SUMIFS('TOTAL FEED'!$AQ$6:$AQ$429,'TOTAL FEED'!$C$6:$C$429,'PHAN LOAI'!B317,'TOTAL FEED'!$E$6:$E$429,'PHAN LOAI'!C317)</f>
        <v>0</v>
      </c>
      <c r="E317" s="92">
        <v>1</v>
      </c>
      <c r="Q317" s="2" t="str">
        <f t="shared" si="33"/>
        <v>550SFS4331210843</v>
      </c>
    </row>
    <row r="318" spans="1:17" ht="15.75" x14ac:dyDescent="0.25">
      <c r="A318">
        <f>SUMIF('TOTAL FEED'!$K$6:$K$429,'PHAN LOAI'!Q318,'TOTAL FEED'!$AQ$6:$AQ$429)</f>
        <v>0</v>
      </c>
      <c r="B318" s="33" t="s">
        <v>445</v>
      </c>
      <c r="C318" s="73">
        <v>31210846</v>
      </c>
      <c r="D318" s="79">
        <f>SUMIFS('TOTAL FEED'!$AQ$6:$AQ$429,'TOTAL FEED'!$C$6:$C$429,'PHAN LOAI'!B318,'TOTAL FEED'!$E$6:$E$429,'PHAN LOAI'!C318)</f>
        <v>0</v>
      </c>
      <c r="E318" s="92">
        <v>1</v>
      </c>
      <c r="Q318" s="2" t="str">
        <f t="shared" si="33"/>
        <v>550SFS4631210846</v>
      </c>
    </row>
    <row r="319" spans="1:17" ht="15.75" x14ac:dyDescent="0.25">
      <c r="A319">
        <f>SUMIF('TOTAL FEED'!$K$6:$K$429,'PHAN LOAI'!Q319,'TOTAL FEED'!$AQ$6:$AQ$429)</f>
        <v>0</v>
      </c>
      <c r="B319" s="33" t="s">
        <v>447</v>
      </c>
      <c r="C319" s="73">
        <v>31210887</v>
      </c>
      <c r="D319" s="79">
        <f>SUMIFS('TOTAL FEED'!$AQ$6:$AQ$429,'TOTAL FEED'!$C$6:$C$429,'PHAN LOAI'!B319,'TOTAL FEED'!$E$6:$E$429,'PHAN LOAI'!C319)</f>
        <v>0</v>
      </c>
      <c r="E319" s="92">
        <v>1</v>
      </c>
      <c r="Q319" s="2" t="str">
        <f t="shared" si="33"/>
        <v>550SFS8731210887</v>
      </c>
    </row>
    <row r="320" spans="1:17" ht="15.75" x14ac:dyDescent="0.25">
      <c r="A320">
        <f>SUMIF('TOTAL FEED'!$K$6:$K$429,'PHAN LOAI'!Q320,'TOTAL FEED'!$AQ$6:$AQ$429)</f>
        <v>0</v>
      </c>
      <c r="B320" s="33" t="s">
        <v>449</v>
      </c>
      <c r="C320" s="73">
        <v>31210888</v>
      </c>
      <c r="D320" s="79">
        <f>SUMIFS('TOTAL FEED'!$AQ$6:$AQ$429,'TOTAL FEED'!$C$6:$C$429,'PHAN LOAI'!B320,'TOTAL FEED'!$E$6:$E$429,'PHAN LOAI'!C320)</f>
        <v>0</v>
      </c>
      <c r="E320" s="92">
        <v>1</v>
      </c>
      <c r="Q320" s="2" t="str">
        <f t="shared" si="33"/>
        <v>550SFS8831210888</v>
      </c>
    </row>
    <row r="321" spans="1:17" ht="15.75" x14ac:dyDescent="0.25">
      <c r="A321">
        <f>SUMIF('TOTAL FEED'!$K$6:$K$429,'PHAN LOAI'!Q321,'TOTAL FEED'!$AQ$6:$AQ$429)</f>
        <v>0</v>
      </c>
      <c r="B321" s="6" t="s">
        <v>451</v>
      </c>
      <c r="C321" s="74">
        <v>312501</v>
      </c>
      <c r="D321" s="79">
        <f>SUMIFS('TOTAL FEED'!$AQ$6:$AQ$429,'TOTAL FEED'!$C$6:$C$429,'PHAN LOAI'!B321,'TOTAL FEED'!$E$6:$E$429,'PHAN LOAI'!C321)</f>
        <v>0</v>
      </c>
      <c r="E321" s="92">
        <v>1</v>
      </c>
      <c r="Q321" s="2" t="str">
        <f t="shared" si="33"/>
        <v>550BSF312501</v>
      </c>
    </row>
    <row r="322" spans="1:17" ht="15.75" x14ac:dyDescent="0.25">
      <c r="A322">
        <f>SUMIF('TOTAL FEED'!$K$6:$K$429,'PHAN LOAI'!Q322,'TOTAL FEED'!$AQ$6:$AQ$429)</f>
        <v>0</v>
      </c>
      <c r="B322" s="33" t="s">
        <v>167</v>
      </c>
      <c r="C322" s="73"/>
      <c r="D322" s="79">
        <f>SUMIFS('TOTAL FEED'!$AQ$6:$AQ$429,'TOTAL FEED'!$C$6:$C$429,'PHAN LOAI'!B322,'TOTAL FEED'!$E$6:$E$429,'PHAN LOAI'!C322)</f>
        <v>0</v>
      </c>
      <c r="E322" s="92">
        <v>1</v>
      </c>
      <c r="Q322" s="2" t="str">
        <f t="shared" si="33"/>
        <v>550P</v>
      </c>
    </row>
    <row r="323" spans="1:17" ht="15.75" x14ac:dyDescent="0.25">
      <c r="A323">
        <f>SUMIF('TOTAL FEED'!$K$6:$K$429,'PHAN LOAI'!Q323,'TOTAL FEED'!$AQ$6:$AQ$429)</f>
        <v>209200</v>
      </c>
      <c r="B323" s="33" t="s">
        <v>652</v>
      </c>
      <c r="C323" s="73">
        <v>31410831</v>
      </c>
      <c r="D323" s="79">
        <f>SUMIFS('TOTAL FEED'!$AQ$6:$AQ$429,'TOTAL FEED'!$C$6:$C$429,'PHAN LOAI'!B323,'TOTAL FEED'!$E$6:$E$429,'PHAN LOAI'!C323)</f>
        <v>209200</v>
      </c>
      <c r="E323" s="92">
        <v>1</v>
      </c>
      <c r="Q323" s="2" t="str">
        <f t="shared" si="33"/>
        <v>551FS3131410831</v>
      </c>
    </row>
    <row r="324" spans="1:17" ht="15.75" x14ac:dyDescent="0.25">
      <c r="A324">
        <f>SUMIF('TOTAL FEED'!$K$6:$K$429,'PHAN LOAI'!Q324,'TOTAL FEED'!$AQ$6:$AQ$429)</f>
        <v>0</v>
      </c>
      <c r="B324" s="119" t="s">
        <v>453</v>
      </c>
      <c r="C324" s="120">
        <v>31410821</v>
      </c>
      <c r="D324" s="79">
        <f>SUMIFS('TOTAL FEED'!$AQ$6:$AQ$429,'TOTAL FEED'!$C$6:$C$429,'PHAN LOAI'!B324,'TOTAL FEED'!$E$6:$E$429,'PHAN LOAI'!C324)</f>
        <v>0</v>
      </c>
      <c r="E324" s="92">
        <v>1</v>
      </c>
      <c r="Q324" s="2" t="str">
        <f t="shared" si="33"/>
        <v>551FS2131410821</v>
      </c>
    </row>
    <row r="325" spans="1:17" ht="15.75" x14ac:dyDescent="0.25">
      <c r="A325">
        <f>SUMIF('TOTAL FEED'!$K$6:$K$429,'PHAN LOAI'!Q325,'TOTAL FEED'!$AQ$6:$AQ$429)</f>
        <v>23450</v>
      </c>
      <c r="B325" s="119" t="s">
        <v>637</v>
      </c>
      <c r="C325" s="120">
        <v>31410825</v>
      </c>
      <c r="D325" s="79">
        <f>SUMIFS('TOTAL FEED'!$AQ$6:$AQ$429,'TOTAL FEED'!$C$6:$C$429,'PHAN LOAI'!B325,'TOTAL FEED'!$E$6:$E$429,'PHAN LOAI'!C325)</f>
        <v>23450</v>
      </c>
      <c r="E325" s="92">
        <v>1</v>
      </c>
      <c r="Q325" s="2" t="str">
        <f t="shared" ref="Q325" si="34">CONCATENATE(B325,C325)</f>
        <v>551FS2531410825</v>
      </c>
    </row>
    <row r="326" spans="1:17" ht="15.75" x14ac:dyDescent="0.25">
      <c r="A326">
        <f>SUMIF('TOTAL FEED'!$K$6:$K$429,'PHAN LOAI'!Q326,'TOTAL FEED'!$AQ$6:$AQ$429)</f>
        <v>605550</v>
      </c>
      <c r="B326" s="119" t="s">
        <v>454</v>
      </c>
      <c r="C326" s="120">
        <v>31410854</v>
      </c>
      <c r="D326" s="79">
        <f>SUMIFS('TOTAL FEED'!$AQ$6:$AQ$429,'TOTAL FEED'!$C$6:$C$429,'PHAN LOAI'!B326,'TOTAL FEED'!$E$6:$E$429,'PHAN LOAI'!C326)</f>
        <v>605550</v>
      </c>
      <c r="E326" s="130">
        <v>1</v>
      </c>
      <c r="F326" s="130"/>
      <c r="Q326" s="2" t="str">
        <f t="shared" si="33"/>
        <v>551FS5431410854</v>
      </c>
    </row>
    <row r="327" spans="1:17" ht="15.75" x14ac:dyDescent="0.25">
      <c r="A327">
        <f>SUMIF('TOTAL FEED'!$K$6:$K$429,'PHAN LOAI'!Q327,'TOTAL FEED'!$AQ$6:$AQ$429)</f>
        <v>0</v>
      </c>
      <c r="B327" s="119" t="s">
        <v>456</v>
      </c>
      <c r="C327" s="120">
        <v>31410844</v>
      </c>
      <c r="D327" s="79">
        <f>SUMIFS('TOTAL FEED'!$AQ$6:$AQ$429,'TOTAL FEED'!$C$6:$C$429,'PHAN LOAI'!B327,'TOTAL FEED'!$E$6:$E$429,'PHAN LOAI'!C327)</f>
        <v>0</v>
      </c>
      <c r="E327" s="130">
        <v>1</v>
      </c>
      <c r="F327" s="130"/>
      <c r="Q327" s="2" t="str">
        <f t="shared" si="33"/>
        <v>551FS4431410844</v>
      </c>
    </row>
    <row r="328" spans="1:17" ht="15.75" x14ac:dyDescent="0.25">
      <c r="A328">
        <f>SUMIF('TOTAL FEED'!$K$6:$K$429,'PHAN LOAI'!Q328,'TOTAL FEED'!$AQ$6:$AQ$429)</f>
        <v>0</v>
      </c>
      <c r="B328" s="119" t="s">
        <v>458</v>
      </c>
      <c r="C328" s="120">
        <v>31410847</v>
      </c>
      <c r="D328" s="79">
        <f>SUMIFS('TOTAL FEED'!$AQ$6:$AQ$429,'TOTAL FEED'!$C$6:$C$429,'PHAN LOAI'!B328,'TOTAL FEED'!$E$6:$E$429,'PHAN LOAI'!C328)</f>
        <v>0</v>
      </c>
      <c r="E328" s="130">
        <v>1</v>
      </c>
      <c r="F328" s="130"/>
      <c r="Q328" s="2" t="str">
        <f t="shared" si="33"/>
        <v>551FS4731410847</v>
      </c>
    </row>
    <row r="329" spans="1:17" ht="15.75" x14ac:dyDescent="0.25">
      <c r="A329">
        <f>SUMIF('TOTAL FEED'!$K$6:$K$429,'PHAN LOAI'!Q329,'TOTAL FEED'!$AQ$6:$AQ$429)</f>
        <v>0</v>
      </c>
      <c r="B329" s="119" t="s">
        <v>460</v>
      </c>
      <c r="C329" s="120">
        <v>31410848</v>
      </c>
      <c r="D329" s="79">
        <f>SUMIFS('TOTAL FEED'!$AQ$6:$AQ$429,'TOTAL FEED'!$C$6:$C$429,'PHAN LOAI'!B329,'TOTAL FEED'!$E$6:$E$429,'PHAN LOAI'!C329)</f>
        <v>0</v>
      </c>
      <c r="E329" s="130">
        <v>1</v>
      </c>
      <c r="F329" s="130"/>
      <c r="Q329" s="2" t="str">
        <f t="shared" si="33"/>
        <v>551FS4831410848</v>
      </c>
    </row>
    <row r="330" spans="1:17" ht="15.75" x14ac:dyDescent="0.25">
      <c r="A330">
        <f>SUMIF('TOTAL FEED'!$K$6:$K$429,'PHAN LOAI'!Q330,'TOTAL FEED'!$AQ$6:$AQ$429)</f>
        <v>0</v>
      </c>
      <c r="B330" s="119" t="s">
        <v>462</v>
      </c>
      <c r="C330" s="120">
        <v>31410852</v>
      </c>
      <c r="D330" s="79">
        <f>SUMIFS('TOTAL FEED'!$AQ$6:$AQ$429,'TOTAL FEED'!$C$6:$C$429,'PHAN LOAI'!B330,'TOTAL FEED'!$E$6:$E$429,'PHAN LOAI'!C330)</f>
        <v>0</v>
      </c>
      <c r="E330" s="130">
        <v>1</v>
      </c>
      <c r="F330" s="130"/>
      <c r="Q330" s="2" t="str">
        <f t="shared" si="33"/>
        <v>551FS5231410852</v>
      </c>
    </row>
    <row r="331" spans="1:17" ht="15.75" x14ac:dyDescent="0.25">
      <c r="A331">
        <f>SUMIF('TOTAL FEED'!$K$6:$K$429,'PHAN LOAI'!Q331,'TOTAL FEED'!$AQ$6:$AQ$429)</f>
        <v>0</v>
      </c>
      <c r="B331" s="33" t="s">
        <v>464</v>
      </c>
      <c r="C331" s="74">
        <v>314501</v>
      </c>
      <c r="D331" s="79">
        <f>SUMIFS('TOTAL FEED'!$AQ$6:$AQ$429,'TOTAL FEED'!$C$6:$C$429,'PHAN LOAI'!B331,'TOTAL FEED'!$E$6:$E$429,'PHAN LOAI'!C331)</f>
        <v>0</v>
      </c>
      <c r="E331" s="92">
        <v>1</v>
      </c>
      <c r="Q331" s="2" t="str">
        <f t="shared" si="33"/>
        <v>551BSF314501</v>
      </c>
    </row>
    <row r="332" spans="1:17" ht="15.75" x14ac:dyDescent="0.25">
      <c r="A332">
        <f>SUMIF('TOTAL FEED'!$K$6:$K$429,'PHAN LOAI'!Q332,'TOTAL FEED'!$AQ$6:$AQ$429)</f>
        <v>0</v>
      </c>
      <c r="B332" s="33" t="s">
        <v>174</v>
      </c>
      <c r="C332" s="73"/>
      <c r="D332" s="79">
        <f>SUMIFS('TOTAL FEED'!$AQ$6:$AQ$429,'TOTAL FEED'!$C$6:$C$429,'PHAN LOAI'!B332,'TOTAL FEED'!$E$6:$E$429,'PHAN LOAI'!C332)</f>
        <v>0</v>
      </c>
      <c r="E332" s="92">
        <v>1</v>
      </c>
      <c r="Q332" s="2" t="str">
        <f t="shared" si="33"/>
        <v>551NF</v>
      </c>
    </row>
    <row r="333" spans="1:17" ht="15.75" x14ac:dyDescent="0.25">
      <c r="A333">
        <f>SUMIF('TOTAL FEED'!$K$6:$K$429,'PHAN LOAI'!Q333,'TOTAL FEED'!$AQ$6:$AQ$429)</f>
        <v>352600</v>
      </c>
      <c r="B333" s="33" t="s">
        <v>653</v>
      </c>
      <c r="C333" s="73">
        <v>31411831</v>
      </c>
      <c r="D333" s="79">
        <f>SUMIFS('TOTAL FEED'!$AQ$6:$AQ$429,'TOTAL FEED'!$C$6:$C$429,'PHAN LOAI'!B333,'TOTAL FEED'!$E$6:$E$429,'PHAN LOAI'!C333)</f>
        <v>352600</v>
      </c>
      <c r="E333" s="92">
        <v>1</v>
      </c>
      <c r="Q333" s="2" t="str">
        <f t="shared" si="33"/>
        <v>551GPFS3131411831</v>
      </c>
    </row>
    <row r="334" spans="1:17" ht="15.75" x14ac:dyDescent="0.25">
      <c r="A334">
        <f>SUMIF('TOTAL FEED'!$K$6:$K$429,'PHAN LOAI'!Q334,'TOTAL FEED'!$AQ$6:$AQ$429)</f>
        <v>0</v>
      </c>
      <c r="B334" s="119" t="s">
        <v>468</v>
      </c>
      <c r="C334" s="120">
        <v>31411811</v>
      </c>
      <c r="D334" s="79">
        <f>SUMIFS('TOTAL FEED'!$AQ$6:$AQ$429,'TOTAL FEED'!$C$6:$C$429,'PHAN LOAI'!B334,'TOTAL FEED'!$E$6:$E$429,'PHAN LOAI'!C334)</f>
        <v>0</v>
      </c>
      <c r="E334" s="130">
        <v>1</v>
      </c>
      <c r="F334" s="130"/>
      <c r="Q334" s="2" t="str">
        <f t="shared" si="33"/>
        <v>551GPFS1131411811</v>
      </c>
    </row>
    <row r="335" spans="1:17" ht="15.75" x14ac:dyDescent="0.25">
      <c r="A335">
        <f>SUMIF('TOTAL FEED'!$K$6:$K$429,'PHAN LOAI'!Q335,'TOTAL FEED'!$AQ$6:$AQ$429)</f>
        <v>695950</v>
      </c>
      <c r="B335" s="119" t="s">
        <v>470</v>
      </c>
      <c r="C335" s="120">
        <v>31411813</v>
      </c>
      <c r="D335" s="79">
        <f>SUMIFS('TOTAL FEED'!$AQ$6:$AQ$429,'TOTAL FEED'!$C$6:$C$429,'PHAN LOAI'!B335,'TOTAL FEED'!$E$6:$E$429,'PHAN LOAI'!C335)</f>
        <v>695950</v>
      </c>
      <c r="E335" s="130">
        <v>1</v>
      </c>
      <c r="F335" s="130"/>
      <c r="Q335" s="2" t="str">
        <f t="shared" si="33"/>
        <v>551GPFS1331411813</v>
      </c>
    </row>
    <row r="336" spans="1:17" ht="15.75" x14ac:dyDescent="0.25">
      <c r="A336">
        <f>SUMIF('TOTAL FEED'!$K$6:$K$429,'PHAN LOAI'!Q336,'TOTAL FEED'!$AQ$6:$AQ$429)</f>
        <v>0</v>
      </c>
      <c r="B336" s="119" t="s">
        <v>638</v>
      </c>
      <c r="C336" s="120">
        <v>31411825</v>
      </c>
      <c r="D336" s="79">
        <f>SUMIFS('TOTAL FEED'!$AQ$6:$AQ$429,'TOTAL FEED'!$C$6:$C$429,'PHAN LOAI'!B336,'TOTAL FEED'!$E$6:$E$429,'PHAN LOAI'!C336)</f>
        <v>0</v>
      </c>
      <c r="E336" s="130">
        <v>1</v>
      </c>
      <c r="F336" s="130"/>
      <c r="Q336" s="2" t="str">
        <f t="shared" ref="Q336" si="35">CONCATENATE(B336,C336)</f>
        <v>551GPFS2531411825</v>
      </c>
    </row>
    <row r="337" spans="1:17" ht="15.75" x14ac:dyDescent="0.25">
      <c r="A337">
        <f>SUMIF('TOTAL FEED'!$K$6:$K$429,'PHAN LOAI'!Q337,'TOTAL FEED'!$AQ$6:$AQ$429)</f>
        <v>225350</v>
      </c>
      <c r="B337" s="119" t="s">
        <v>472</v>
      </c>
      <c r="C337" s="120">
        <v>31411854</v>
      </c>
      <c r="D337" s="79">
        <f>SUMIFS('TOTAL FEED'!$AQ$6:$AQ$429,'TOTAL FEED'!$C$6:$C$429,'PHAN LOAI'!B337,'TOTAL FEED'!$E$6:$E$429,'PHAN LOAI'!C337)</f>
        <v>225350</v>
      </c>
      <c r="E337" s="130">
        <v>1</v>
      </c>
      <c r="F337" s="130"/>
      <c r="Q337" s="2" t="str">
        <f t="shared" si="33"/>
        <v>551GPFS5431411854</v>
      </c>
    </row>
    <row r="338" spans="1:17" ht="15.75" x14ac:dyDescent="0.25">
      <c r="A338">
        <f>SUMIF('TOTAL FEED'!$K$6:$K$429,'PHAN LOAI'!Q338,'TOTAL FEED'!$AQ$6:$AQ$429)</f>
        <v>0</v>
      </c>
      <c r="B338" s="119" t="s">
        <v>473</v>
      </c>
      <c r="C338" s="120">
        <v>31411844</v>
      </c>
      <c r="D338" s="79">
        <f>SUMIFS('TOTAL FEED'!$AQ$6:$AQ$429,'TOTAL FEED'!$C$6:$C$429,'PHAN LOAI'!B338,'TOTAL FEED'!$E$6:$E$429,'PHAN LOAI'!C338)</f>
        <v>0</v>
      </c>
      <c r="E338" s="130">
        <v>1</v>
      </c>
      <c r="F338" s="130"/>
      <c r="Q338" s="2" t="str">
        <f t="shared" si="33"/>
        <v>551GPFS4431411844</v>
      </c>
    </row>
    <row r="339" spans="1:17" ht="15.75" x14ac:dyDescent="0.25">
      <c r="A339">
        <f>SUMIF('TOTAL FEED'!$K$6:$K$429,'PHAN LOAI'!Q339,'TOTAL FEED'!$AQ$6:$AQ$429)</f>
        <v>0</v>
      </c>
      <c r="B339" s="119" t="s">
        <v>474</v>
      </c>
      <c r="C339" s="120">
        <v>31411847</v>
      </c>
      <c r="D339" s="79">
        <f>SUMIFS('TOTAL FEED'!$AQ$6:$AQ$429,'TOTAL FEED'!$C$6:$C$429,'PHAN LOAI'!B339,'TOTAL FEED'!$E$6:$E$429,'PHAN LOAI'!C339)</f>
        <v>0</v>
      </c>
      <c r="E339" s="130">
        <v>1</v>
      </c>
      <c r="F339" s="130"/>
      <c r="Q339" s="2" t="str">
        <f t="shared" si="33"/>
        <v>551GPFS4731411847</v>
      </c>
    </row>
    <row r="340" spans="1:17" ht="15.75" x14ac:dyDescent="0.25">
      <c r="A340">
        <f>SUMIF('TOTAL FEED'!$K$6:$K$429,'PHAN LOAI'!Q340,'TOTAL FEED'!$AQ$6:$AQ$429)</f>
        <v>0</v>
      </c>
      <c r="B340" s="119" t="s">
        <v>475</v>
      </c>
      <c r="C340" s="120">
        <v>31411848</v>
      </c>
      <c r="D340" s="79">
        <f>SUMIFS('TOTAL FEED'!$AQ$6:$AQ$429,'TOTAL FEED'!$C$6:$C$429,'PHAN LOAI'!B340,'TOTAL FEED'!$E$6:$E$429,'PHAN LOAI'!C340)</f>
        <v>0</v>
      </c>
      <c r="E340" s="130">
        <v>1</v>
      </c>
      <c r="F340" s="130"/>
      <c r="Q340" s="2" t="str">
        <f t="shared" si="33"/>
        <v>551GPFS4831411848</v>
      </c>
    </row>
    <row r="341" spans="1:17" ht="15.75" x14ac:dyDescent="0.25">
      <c r="A341">
        <f>SUMIF('TOTAL FEED'!$K$6:$K$429,'PHAN LOAI'!Q341,'TOTAL FEED'!$AQ$6:$AQ$429)</f>
        <v>0</v>
      </c>
      <c r="B341" s="119" t="s">
        <v>476</v>
      </c>
      <c r="C341" s="120">
        <v>31411852</v>
      </c>
      <c r="D341" s="79">
        <f>SUMIFS('TOTAL FEED'!$AQ$6:$AQ$429,'TOTAL FEED'!$C$6:$C$429,'PHAN LOAI'!B341,'TOTAL FEED'!$E$6:$E$429,'PHAN LOAI'!C341)</f>
        <v>0</v>
      </c>
      <c r="E341" s="130">
        <v>1</v>
      </c>
      <c r="F341" s="130"/>
      <c r="Q341" s="2" t="str">
        <f t="shared" si="33"/>
        <v>551GPFS5231411852</v>
      </c>
    </row>
    <row r="342" spans="1:17" ht="15.75" x14ac:dyDescent="0.25">
      <c r="A342">
        <f>SUMIF('TOTAL FEED'!$K$6:$K$429,'PHAN LOAI'!Q342,'TOTAL FEED'!$AQ$6:$AQ$429)</f>
        <v>0</v>
      </c>
      <c r="B342" s="33" t="s">
        <v>477</v>
      </c>
      <c r="C342" s="73">
        <v>314511</v>
      </c>
      <c r="D342" s="79">
        <f>SUMIFS('TOTAL FEED'!$AQ$6:$AQ$429,'TOTAL FEED'!$C$6:$C$429,'PHAN LOAI'!B342,'TOTAL FEED'!$E$6:$E$429,'PHAN LOAI'!C342)</f>
        <v>0</v>
      </c>
      <c r="E342" s="92">
        <v>1</v>
      </c>
      <c r="Q342" s="2" t="str">
        <f t="shared" si="33"/>
        <v>551GPBSF314511</v>
      </c>
    </row>
    <row r="343" spans="1:17" ht="15.75" x14ac:dyDescent="0.25">
      <c r="A343">
        <f>SUMIF('TOTAL FEED'!$K$6:$K$429,'PHAN LOAI'!Q343,'TOTAL FEED'!$AQ$6:$AQ$429)</f>
        <v>3550550</v>
      </c>
      <c r="B343" s="72" t="s">
        <v>179</v>
      </c>
      <c r="C343" s="73">
        <v>321101</v>
      </c>
      <c r="D343" s="79">
        <f>SUMIFS('TOTAL FEED'!$AQ$6:$AQ$429,'TOTAL FEED'!$C$6:$C$429,'PHAN LOAI'!B343,'TOTAL FEED'!$E$6:$E$429,'PHAN LOAI'!C343)</f>
        <v>3550550</v>
      </c>
      <c r="E343" s="92">
        <v>1</v>
      </c>
      <c r="Q343" s="2" t="str">
        <f t="shared" si="33"/>
        <v>552F321101</v>
      </c>
    </row>
    <row r="344" spans="1:17" ht="15.75" x14ac:dyDescent="0.25">
      <c r="A344">
        <f>SUMIF('TOTAL FEED'!$K$6:$K$429,'PHAN LOAI'!Q344,'TOTAL FEED'!$AQ$6:$AQ$429)</f>
        <v>0</v>
      </c>
      <c r="B344" s="33" t="s">
        <v>248</v>
      </c>
      <c r="C344" s="73" t="s">
        <v>478</v>
      </c>
      <c r="D344" s="79">
        <f>SUMIFS('TOTAL FEED'!$AQ$6:$AQ$429,'TOTAL FEED'!$C$6:$C$429,'PHAN LOAI'!B344,'TOTAL FEED'!$E$6:$E$429,'PHAN LOAI'!C344)</f>
        <v>0</v>
      </c>
      <c r="E344" s="92">
        <v>1</v>
      </c>
      <c r="Q344" s="2" t="str">
        <f t="shared" si="33"/>
        <v>552BSF321501</v>
      </c>
    </row>
    <row r="345" spans="1:17" ht="15.75" x14ac:dyDescent="0.25">
      <c r="A345">
        <f>SUMIF('TOTAL FEED'!$K$6:$K$429,'PHAN LOAI'!Q345,'TOTAL FEED'!$AQ$6:$AQ$429)</f>
        <v>0</v>
      </c>
      <c r="B345" s="33" t="s">
        <v>479</v>
      </c>
      <c r="C345" s="73">
        <v>32110810</v>
      </c>
      <c r="D345" s="79">
        <f>SUMIFS('TOTAL FEED'!$AQ$6:$AQ$429,'TOTAL FEED'!$C$6:$C$429,'PHAN LOAI'!B345,'TOTAL FEED'!$E$6:$E$429,'PHAN LOAI'!C345)</f>
        <v>0</v>
      </c>
      <c r="E345" s="92">
        <v>1</v>
      </c>
      <c r="Q345" s="2" t="str">
        <f t="shared" si="33"/>
        <v>552FS1032110810</v>
      </c>
    </row>
    <row r="346" spans="1:17" ht="15.75" x14ac:dyDescent="0.25">
      <c r="A346">
        <f>SUMIF('TOTAL FEED'!$K$6:$K$429,'PHAN LOAI'!Q346,'TOTAL FEED'!$AQ$6:$AQ$429)</f>
        <v>0</v>
      </c>
      <c r="B346" s="33" t="s">
        <v>480</v>
      </c>
      <c r="C346" s="73">
        <v>32110831</v>
      </c>
      <c r="D346" s="79">
        <f>SUMIFS('TOTAL FEED'!$AQ$6:$AQ$429,'TOTAL FEED'!$C$6:$C$429,'PHAN LOAI'!B346,'TOTAL FEED'!$E$6:$E$429,'PHAN LOAI'!C346)</f>
        <v>0</v>
      </c>
      <c r="E346" s="92">
        <v>1</v>
      </c>
      <c r="Q346" s="2" t="str">
        <f t="shared" si="33"/>
        <v>552FS3132110831</v>
      </c>
    </row>
    <row r="347" spans="1:17" ht="15.75" x14ac:dyDescent="0.25">
      <c r="A347">
        <f>SUMIF('TOTAL FEED'!$K$6:$K$429,'PHAN LOAI'!Q347,'TOTAL FEED'!$AQ$6:$AQ$429)</f>
        <v>120700</v>
      </c>
      <c r="B347" s="33" t="s">
        <v>482</v>
      </c>
      <c r="C347" s="73">
        <v>32110813</v>
      </c>
      <c r="D347" s="79">
        <f>SUMIFS('TOTAL FEED'!$AQ$6:$AQ$429,'TOTAL FEED'!$C$6:$C$429,'PHAN LOAI'!B347,'TOTAL FEED'!$E$6:$E$429,'PHAN LOAI'!C347)</f>
        <v>120700</v>
      </c>
      <c r="E347" s="92">
        <v>1</v>
      </c>
      <c r="Q347" s="2" t="str">
        <f t="shared" ref="Q347:Q410" si="36">CONCATENATE(B347,C347)</f>
        <v>552FS1332110813</v>
      </c>
    </row>
    <row r="348" spans="1:17" ht="15.75" x14ac:dyDescent="0.25">
      <c r="A348">
        <f>SUMIF('TOTAL FEED'!$K$6:$K$429,'PHAN LOAI'!Q348,'TOTAL FEED'!$AQ$6:$AQ$429)</f>
        <v>0</v>
      </c>
      <c r="B348" s="119" t="s">
        <v>483</v>
      </c>
      <c r="C348" s="120">
        <v>32110811</v>
      </c>
      <c r="D348" s="79">
        <f>SUMIFS('TOTAL FEED'!$AQ$6:$AQ$429,'TOTAL FEED'!$C$6:$C$429,'PHAN LOAI'!B348,'TOTAL FEED'!$E$6:$E$429,'PHAN LOAI'!C348)</f>
        <v>0</v>
      </c>
      <c r="E348" s="130">
        <v>1</v>
      </c>
      <c r="F348" s="130"/>
      <c r="Q348" s="2" t="str">
        <f t="shared" si="36"/>
        <v>552FS1132110811</v>
      </c>
    </row>
    <row r="349" spans="1:17" ht="15.75" x14ac:dyDescent="0.25">
      <c r="A349">
        <f>SUMIF('TOTAL FEED'!$K$6:$K$429,'PHAN LOAI'!Q349,'TOTAL FEED'!$AQ$6:$AQ$429)</f>
        <v>0</v>
      </c>
      <c r="B349" s="33" t="s">
        <v>606</v>
      </c>
      <c r="C349" s="73">
        <v>32110873</v>
      </c>
      <c r="D349" s="79">
        <f>SUMIFS('TOTAL FEED'!$AQ$6:$AQ$429,'TOTAL FEED'!$C$6:$C$429,'PHAN LOAI'!B349,'TOTAL FEED'!$E$6:$E$429,'PHAN LOAI'!C349)</f>
        <v>0</v>
      </c>
      <c r="E349" s="92">
        <v>1</v>
      </c>
      <c r="Q349" s="2" t="str">
        <f t="shared" si="36"/>
        <v>552FS7332110873</v>
      </c>
    </row>
    <row r="350" spans="1:17" ht="15.75" x14ac:dyDescent="0.25">
      <c r="A350">
        <f>SUMIF('TOTAL FEED'!$K$6:$K$429,'PHAN LOAI'!Q350,'TOTAL FEED'!$AQ$6:$AQ$429)</f>
        <v>0</v>
      </c>
      <c r="B350" s="33" t="s">
        <v>485</v>
      </c>
      <c r="C350" s="73">
        <v>32110838</v>
      </c>
      <c r="D350" s="79">
        <f>SUMIFS('TOTAL FEED'!$AQ$6:$AQ$429,'TOTAL FEED'!$C$6:$C$429,'PHAN LOAI'!B350,'TOTAL FEED'!$E$6:$E$429,'PHAN LOAI'!C350)</f>
        <v>0</v>
      </c>
      <c r="E350" s="92">
        <v>1</v>
      </c>
      <c r="Q350" s="2" t="str">
        <f t="shared" si="36"/>
        <v>552FS3832110838</v>
      </c>
    </row>
    <row r="351" spans="1:17" ht="15.75" x14ac:dyDescent="0.25">
      <c r="A351">
        <f>SUMIF('TOTAL FEED'!$K$6:$K$429,'PHAN LOAI'!Q351,'TOTAL FEED'!$AQ$6:$AQ$429)</f>
        <v>42350</v>
      </c>
      <c r="B351" s="33" t="s">
        <v>729</v>
      </c>
      <c r="C351" s="73">
        <v>321181</v>
      </c>
      <c r="D351" s="79">
        <f>SUMIFS('TOTAL FEED'!$AQ$6:$AQ$429,'TOTAL FEED'!$C$6:$C$429,'PHAN LOAI'!B351,'TOTAL FEED'!$E$6:$E$429,'PHAN LOAI'!C351)</f>
        <v>42350</v>
      </c>
      <c r="E351" s="92">
        <v>1</v>
      </c>
      <c r="Q351" s="2" t="str">
        <f t="shared" si="36"/>
        <v>552WDF321181</v>
      </c>
    </row>
    <row r="352" spans="1:17" ht="15.75" x14ac:dyDescent="0.25">
      <c r="A352">
        <f>SUMIF('TOTAL FEED'!$K$6:$K$429,'PHAN LOAI'!Q352,'TOTAL FEED'!$AQ$6:$AQ$429)</f>
        <v>2367900</v>
      </c>
      <c r="B352" s="33" t="s">
        <v>489</v>
      </c>
      <c r="C352" s="73">
        <v>32110890</v>
      </c>
      <c r="D352" s="79">
        <f>SUMIFS('TOTAL FEED'!$AQ$6:$AQ$429,'TOTAL FEED'!$C$6:$C$429,'PHAN LOAI'!B352,'TOTAL FEED'!$E$6:$E$429,'PHAN LOAI'!C352)</f>
        <v>2367900</v>
      </c>
      <c r="E352" s="92">
        <v>1</v>
      </c>
      <c r="Q352" s="2" t="str">
        <f t="shared" si="36"/>
        <v>552FS9032110890</v>
      </c>
    </row>
    <row r="353" spans="1:17" ht="15.75" x14ac:dyDescent="0.25">
      <c r="A353">
        <f>SUMIF('TOTAL FEED'!$K$6:$K$429,'PHAN LOAI'!Q353,'TOTAL FEED'!$AQ$6:$AQ$429)</f>
        <v>2554300</v>
      </c>
      <c r="B353" s="33" t="s">
        <v>187</v>
      </c>
      <c r="C353" s="73" t="s">
        <v>490</v>
      </c>
      <c r="D353" s="79">
        <f>SUMIFS('TOTAL FEED'!$AQ$6:$AQ$429,'TOTAL FEED'!$C$6:$C$429,'PHAN LOAI'!B353,'TOTAL FEED'!$E$6:$E$429,'PHAN LOAI'!C353)</f>
        <v>2554300</v>
      </c>
      <c r="E353" s="92">
        <v>1</v>
      </c>
      <c r="Q353" s="2" t="str">
        <f t="shared" si="36"/>
        <v>552SF320101</v>
      </c>
    </row>
    <row r="354" spans="1:17" ht="15.75" x14ac:dyDescent="0.25">
      <c r="A354">
        <f>SUMIF('TOTAL FEED'!$K$6:$K$429,'PHAN LOAI'!Q354,'TOTAL FEED'!$AQ$6:$AQ$429)</f>
        <v>0</v>
      </c>
      <c r="B354" s="33" t="s">
        <v>491</v>
      </c>
      <c r="C354" s="73">
        <v>32010831</v>
      </c>
      <c r="D354" s="79">
        <f>SUMIFS('TOTAL FEED'!$AQ$6:$AQ$429,'TOTAL FEED'!$C$6:$C$429,'PHAN LOAI'!B354,'TOTAL FEED'!$E$6:$E$429,'PHAN LOAI'!C354)</f>
        <v>0</v>
      </c>
      <c r="E354" s="92">
        <v>1</v>
      </c>
      <c r="Q354" s="2" t="str">
        <f t="shared" si="36"/>
        <v>552SFS3132010831</v>
      </c>
    </row>
    <row r="355" spans="1:17" ht="15.75" x14ac:dyDescent="0.25">
      <c r="A355">
        <f>SUMIF('TOTAL FEED'!$K$6:$K$429,'PHAN LOAI'!Q355,'TOTAL FEED'!$AQ$6:$AQ$429)</f>
        <v>0</v>
      </c>
      <c r="B355" s="33" t="s">
        <v>492</v>
      </c>
      <c r="C355" s="73">
        <v>32010834</v>
      </c>
      <c r="D355" s="79">
        <f>SUMIFS('TOTAL FEED'!$AQ$6:$AQ$429,'TOTAL FEED'!$C$6:$C$429,'PHAN LOAI'!B355,'TOTAL FEED'!$E$6:$E$429,'PHAN LOAI'!C355)</f>
        <v>0</v>
      </c>
      <c r="E355" s="92">
        <v>1</v>
      </c>
      <c r="Q355" s="2" t="str">
        <f t="shared" si="36"/>
        <v>552SFS3432010834</v>
      </c>
    </row>
    <row r="356" spans="1:17" ht="15.75" x14ac:dyDescent="0.25">
      <c r="A356">
        <f>SUMIF('TOTAL FEED'!$K$6:$K$429,'PHAN LOAI'!Q356,'TOTAL FEED'!$AQ$6:$AQ$429)</f>
        <v>0</v>
      </c>
      <c r="B356" s="33" t="s">
        <v>607</v>
      </c>
      <c r="C356" s="73">
        <v>32010873</v>
      </c>
      <c r="D356" s="79">
        <f>SUMIFS('TOTAL FEED'!$AQ$6:$AQ$429,'TOTAL FEED'!$C$6:$C$429,'PHAN LOAI'!B356,'TOTAL FEED'!$E$6:$E$429,'PHAN LOAI'!C356)</f>
        <v>0</v>
      </c>
      <c r="E356" s="92">
        <v>1</v>
      </c>
      <c r="Q356" s="2" t="str">
        <f t="shared" si="36"/>
        <v>552SFS7332010873</v>
      </c>
    </row>
    <row r="357" spans="1:17" ht="15.75" x14ac:dyDescent="0.25">
      <c r="A357">
        <f>SUMIF('TOTAL FEED'!$K$6:$K$429,'PHAN LOAI'!Q357,'TOTAL FEED'!$AQ$6:$AQ$429)</f>
        <v>0</v>
      </c>
      <c r="B357" s="33" t="s">
        <v>494</v>
      </c>
      <c r="C357" s="73">
        <v>32010838</v>
      </c>
      <c r="D357" s="79">
        <f>SUMIFS('TOTAL FEED'!$AQ$6:$AQ$429,'TOTAL FEED'!$C$6:$C$429,'PHAN LOAI'!B357,'TOTAL FEED'!$E$6:$E$429,'PHAN LOAI'!C357)</f>
        <v>0</v>
      </c>
      <c r="E357" s="92">
        <v>1</v>
      </c>
      <c r="Q357" s="2" t="str">
        <f t="shared" si="36"/>
        <v>552SFS3832010838</v>
      </c>
    </row>
    <row r="358" spans="1:17" ht="15.75" x14ac:dyDescent="0.25">
      <c r="A358">
        <f>SUMIF('TOTAL FEED'!$K$6:$K$429,'PHAN LOAI'!Q358,'TOTAL FEED'!$AQ$6:$AQ$429)</f>
        <v>0</v>
      </c>
      <c r="B358" s="33" t="s">
        <v>650</v>
      </c>
      <c r="C358" s="73">
        <v>32010813</v>
      </c>
      <c r="D358" s="79">
        <f>SUMIFS('TOTAL FEED'!$AQ$6:$AQ$429,'TOTAL FEED'!$C$6:$C$429,'PHAN LOAI'!B358,'TOTAL FEED'!$E$6:$E$429,'PHAN LOAI'!C358)</f>
        <v>0</v>
      </c>
      <c r="E358" s="92">
        <v>1</v>
      </c>
      <c r="Q358" s="2" t="str">
        <f t="shared" si="36"/>
        <v>552SFS1332010813</v>
      </c>
    </row>
    <row r="359" spans="1:17" ht="15.75" x14ac:dyDescent="0.25">
      <c r="A359">
        <f>SUMIF('TOTAL FEED'!$K$6:$K$429,'PHAN LOAI'!Q359,'TOTAL FEED'!$AQ$6:$AQ$429)</f>
        <v>2568450</v>
      </c>
      <c r="B359" s="33" t="s">
        <v>496</v>
      </c>
      <c r="C359" s="73">
        <v>32010890</v>
      </c>
      <c r="D359" s="79">
        <f>SUMIFS('TOTAL FEED'!$AQ$6:$AQ$429,'TOTAL FEED'!$C$6:$C$429,'PHAN LOAI'!B359,'TOTAL FEED'!$E$6:$E$429,'PHAN LOAI'!C359)</f>
        <v>2568450</v>
      </c>
      <c r="E359" s="92">
        <v>1</v>
      </c>
      <c r="Q359" s="2" t="str">
        <f t="shared" si="36"/>
        <v>552SFS9032010890</v>
      </c>
    </row>
    <row r="360" spans="1:17" ht="15.75" x14ac:dyDescent="0.25">
      <c r="A360">
        <f>SUMIF('TOTAL FEED'!$K$6:$K$429,'PHAN LOAI'!Q360,'TOTAL FEED'!$AQ$6:$AQ$429)</f>
        <v>0</v>
      </c>
      <c r="B360" s="33" t="s">
        <v>192</v>
      </c>
      <c r="C360" s="73">
        <v>332451</v>
      </c>
      <c r="D360" s="79">
        <f>SUMIFS('TOTAL FEED'!$AQ$6:$AQ$429,'TOTAL FEED'!$C$6:$C$429,'PHAN LOAI'!B360,'TOTAL FEED'!$E$6:$E$429,'PHAN LOAI'!C360)</f>
        <v>0</v>
      </c>
      <c r="E360" s="92">
        <v>1</v>
      </c>
      <c r="Q360" s="2" t="str">
        <f t="shared" si="36"/>
        <v>553BF332451</v>
      </c>
    </row>
    <row r="361" spans="1:17" ht="15.75" x14ac:dyDescent="0.25">
      <c r="A361">
        <f>SUMIF('TOTAL FEED'!$K$6:$K$429,'PHAN LOAI'!Q361,'TOTAL FEED'!$AQ$6:$AQ$429)</f>
        <v>0</v>
      </c>
      <c r="B361" s="72" t="s">
        <v>497</v>
      </c>
      <c r="C361" s="73">
        <v>33245831</v>
      </c>
      <c r="D361" s="79">
        <f>SUMIFS('TOTAL FEED'!$AQ$6:$AQ$429,'TOTAL FEED'!$C$6:$C$429,'PHAN LOAI'!B361,'TOTAL FEED'!$E$6:$E$429,'PHAN LOAI'!C361)</f>
        <v>0</v>
      </c>
      <c r="E361" s="92">
        <v>1</v>
      </c>
      <c r="Q361" s="2" t="str">
        <f t="shared" si="36"/>
        <v>553BFS3133245831</v>
      </c>
    </row>
    <row r="362" spans="1:17" ht="15.75" x14ac:dyDescent="0.25">
      <c r="A362">
        <f>SUMIF('TOTAL FEED'!$K$6:$K$429,'PHAN LOAI'!Q362,'TOTAL FEED'!$AQ$6:$AQ$429)</f>
        <v>0</v>
      </c>
      <c r="B362" s="72" t="s">
        <v>498</v>
      </c>
      <c r="C362" s="73">
        <v>33245838</v>
      </c>
      <c r="D362" s="79">
        <f>SUMIFS('TOTAL FEED'!$AQ$6:$AQ$429,'TOTAL FEED'!$C$6:$C$429,'PHAN LOAI'!B362,'TOTAL FEED'!$E$6:$E$429,'PHAN LOAI'!C362)</f>
        <v>0</v>
      </c>
      <c r="E362" s="92">
        <v>1</v>
      </c>
      <c r="Q362" s="2" t="str">
        <f t="shared" si="36"/>
        <v>553BFS3833245838</v>
      </c>
    </row>
    <row r="363" spans="1:17" ht="15.75" x14ac:dyDescent="0.25">
      <c r="A363">
        <f>SUMIF('TOTAL FEED'!$K$6:$K$429,'PHAN LOAI'!Q363,'TOTAL FEED'!$AQ$6:$AQ$429)</f>
        <v>0</v>
      </c>
      <c r="B363" s="33" t="s">
        <v>249</v>
      </c>
      <c r="C363" s="73">
        <v>332501</v>
      </c>
      <c r="D363" s="79">
        <f>SUMIFS('TOTAL FEED'!$AQ$6:$AQ$429,'TOTAL FEED'!$C$6:$C$429,'PHAN LOAI'!B363,'TOTAL FEED'!$E$6:$E$429,'PHAN LOAI'!C363)</f>
        <v>0</v>
      </c>
      <c r="E363" s="92">
        <v>1</v>
      </c>
      <c r="Q363" s="2" t="str">
        <f t="shared" si="36"/>
        <v>553BSF332501</v>
      </c>
    </row>
    <row r="364" spans="1:17" ht="15.75" x14ac:dyDescent="0.25">
      <c r="A364">
        <f>SUMIF('TOTAL FEED'!$K$6:$K$429,'PHAN LOAI'!Q364,'TOTAL FEED'!$AQ$6:$AQ$429)</f>
        <v>0</v>
      </c>
      <c r="B364" s="33" t="s">
        <v>499</v>
      </c>
      <c r="C364" s="73">
        <v>332601</v>
      </c>
      <c r="D364" s="79">
        <f>SUMIFS('TOTAL FEED'!$AQ$6:$AQ$429,'TOTAL FEED'!$C$6:$C$429,'PHAN LOAI'!B364,'TOTAL FEED'!$E$6:$E$429,'PHAN LOAI'!C364)</f>
        <v>0</v>
      </c>
      <c r="E364" s="92">
        <v>1</v>
      </c>
      <c r="Q364" s="2" t="str">
        <f t="shared" si="36"/>
        <v>553BSFP332601</v>
      </c>
    </row>
    <row r="365" spans="1:17" ht="15.75" x14ac:dyDescent="0.25">
      <c r="A365">
        <f>SUMIF('TOTAL FEED'!$K$6:$K$429,'PHAN LOAI'!Q365,'TOTAL FEED'!$AQ$6:$AQ$429)</f>
        <v>0</v>
      </c>
      <c r="B365" s="33" t="s">
        <v>250</v>
      </c>
      <c r="C365" s="73">
        <v>332511</v>
      </c>
      <c r="D365" s="79">
        <f>SUMIFS('TOTAL FEED'!$AQ$6:$AQ$429,'TOTAL FEED'!$C$6:$C$429,'PHAN LOAI'!B365,'TOTAL FEED'!$E$6:$E$429,'PHAN LOAI'!C365)</f>
        <v>0</v>
      </c>
      <c r="E365" s="92">
        <v>1</v>
      </c>
      <c r="Q365" s="2" t="str">
        <f t="shared" si="36"/>
        <v>553BSOF332511</v>
      </c>
    </row>
    <row r="366" spans="1:17" ht="15.75" x14ac:dyDescent="0.25">
      <c r="A366">
        <f>SUMIF('TOTAL FEED'!$K$6:$K$429,'PHAN LOAI'!Q366,'TOTAL FEED'!$AQ$6:$AQ$429)</f>
        <v>1716950</v>
      </c>
      <c r="B366" s="33" t="s">
        <v>196</v>
      </c>
      <c r="C366" s="73" t="s">
        <v>501</v>
      </c>
      <c r="D366" s="79">
        <f>SUMIFS('TOTAL FEED'!$AQ$6:$AQ$429,'TOTAL FEED'!$C$6:$C$429,'PHAN LOAI'!B366,'TOTAL FEED'!$E$6:$E$429,'PHAN LOAI'!C366)</f>
        <v>1716950</v>
      </c>
      <c r="E366" s="92">
        <v>1</v>
      </c>
      <c r="Q366" s="2" t="str">
        <f t="shared" si="36"/>
        <v>553MF332211</v>
      </c>
    </row>
    <row r="367" spans="1:17" ht="15.75" x14ac:dyDescent="0.25">
      <c r="A367">
        <f>SUMIF('TOTAL FEED'!$K$6:$K$429,'PHAN LOAI'!Q367,'TOTAL FEED'!$AQ$6:$AQ$429)</f>
        <v>0</v>
      </c>
      <c r="B367" s="33" t="s">
        <v>502</v>
      </c>
      <c r="C367" s="73">
        <v>33221834</v>
      </c>
      <c r="D367" s="79">
        <f>SUMIFS('TOTAL FEED'!$AQ$6:$AQ$429,'TOTAL FEED'!$C$6:$C$429,'PHAN LOAI'!B367,'TOTAL FEED'!$E$6:$E$429,'PHAN LOAI'!C367)</f>
        <v>0</v>
      </c>
      <c r="E367" s="92">
        <v>1</v>
      </c>
      <c r="Q367" s="2" t="str">
        <f t="shared" si="36"/>
        <v>553MFS3433221834</v>
      </c>
    </row>
    <row r="368" spans="1:17" ht="15.75" x14ac:dyDescent="0.25">
      <c r="A368">
        <f>SUMIF('TOTAL FEED'!$K$6:$K$429,'PHAN LOAI'!Q368,'TOTAL FEED'!$AQ$6:$AQ$429)</f>
        <v>0</v>
      </c>
      <c r="B368" s="33" t="s">
        <v>503</v>
      </c>
      <c r="C368" s="73">
        <v>33221837</v>
      </c>
      <c r="D368" s="79">
        <f>SUMIFS('TOTAL FEED'!$AQ$6:$AQ$429,'TOTAL FEED'!$C$6:$C$429,'PHAN LOAI'!B368,'TOTAL FEED'!$E$6:$E$429,'PHAN LOAI'!C368)</f>
        <v>0</v>
      </c>
      <c r="E368" s="92">
        <v>1</v>
      </c>
      <c r="Q368" s="2" t="str">
        <f t="shared" si="36"/>
        <v>553MFS3733221837</v>
      </c>
    </row>
    <row r="369" spans="1:17" ht="15.75" x14ac:dyDescent="0.25">
      <c r="A369">
        <f>SUMIF('TOTAL FEED'!$K$6:$K$429,'PHAN LOAI'!Q369,'TOTAL FEED'!$AQ$6:$AQ$429)</f>
        <v>0</v>
      </c>
      <c r="B369" s="33" t="s">
        <v>504</v>
      </c>
      <c r="C369" s="73">
        <v>33221838</v>
      </c>
      <c r="D369" s="79">
        <f>SUMIFS('TOTAL FEED'!$AQ$6:$AQ$429,'TOTAL FEED'!$C$6:$C$429,'PHAN LOAI'!B369,'TOTAL FEED'!$E$6:$E$429,'PHAN LOAI'!C369)</f>
        <v>0</v>
      </c>
      <c r="E369" s="92">
        <v>1</v>
      </c>
      <c r="Q369" s="2" t="str">
        <f t="shared" si="36"/>
        <v>553MFS3833221838</v>
      </c>
    </row>
    <row r="370" spans="1:17" ht="15.75" x14ac:dyDescent="0.25">
      <c r="A370">
        <f>SUMIF('TOTAL FEED'!$K$6:$K$429,'PHAN LOAI'!Q370,'TOTAL FEED'!$AQ$6:$AQ$429)</f>
        <v>0</v>
      </c>
      <c r="B370" s="33" t="s">
        <v>505</v>
      </c>
      <c r="C370" s="73">
        <v>33221839</v>
      </c>
      <c r="D370" s="79">
        <f>SUMIFS('TOTAL FEED'!$AQ$6:$AQ$429,'TOTAL FEED'!$C$6:$C$429,'PHAN LOAI'!B370,'TOTAL FEED'!$E$6:$E$429,'PHAN LOAI'!C370)</f>
        <v>0</v>
      </c>
      <c r="E370" s="92">
        <v>1</v>
      </c>
      <c r="Q370" s="2" t="str">
        <f t="shared" si="36"/>
        <v>553MFS3933221839</v>
      </c>
    </row>
    <row r="371" spans="1:17" ht="15.75" x14ac:dyDescent="0.25">
      <c r="A371">
        <f>SUMIF('TOTAL FEED'!$K$6:$K$429,'PHAN LOAI'!Q371,'TOTAL FEED'!$AQ$6:$AQ$429)</f>
        <v>0</v>
      </c>
      <c r="B371" s="33" t="s">
        <v>506</v>
      </c>
      <c r="C371" s="73">
        <v>33221870</v>
      </c>
      <c r="D371" s="79">
        <f>SUMIFS('TOTAL FEED'!$AQ$6:$AQ$429,'TOTAL FEED'!$C$6:$C$429,'PHAN LOAI'!B371,'TOTAL FEED'!$E$6:$E$429,'PHAN LOAI'!C371)</f>
        <v>0</v>
      </c>
      <c r="E371" s="92">
        <v>1</v>
      </c>
      <c r="Q371" s="2" t="str">
        <f t="shared" si="36"/>
        <v>553MFS7033221870</v>
      </c>
    </row>
    <row r="372" spans="1:17" ht="15.75" x14ac:dyDescent="0.25">
      <c r="A372">
        <f>SUMIF('TOTAL FEED'!$K$6:$K$429,'PHAN LOAI'!Q372,'TOTAL FEED'!$AQ$6:$AQ$429)</f>
        <v>0</v>
      </c>
      <c r="B372" s="33" t="s">
        <v>508</v>
      </c>
      <c r="C372" s="73">
        <v>33221873</v>
      </c>
      <c r="D372" s="79">
        <f>SUMIFS('TOTAL FEED'!$AQ$6:$AQ$429,'TOTAL FEED'!$C$6:$C$429,'PHAN LOAI'!B372,'TOTAL FEED'!$E$6:$E$429,'PHAN LOAI'!C372)</f>
        <v>0</v>
      </c>
      <c r="E372" s="92">
        <v>1</v>
      </c>
      <c r="Q372" s="2" t="str">
        <f t="shared" si="36"/>
        <v>553MFS7333221873</v>
      </c>
    </row>
    <row r="373" spans="1:17" ht="15.75" x14ac:dyDescent="0.25">
      <c r="A373">
        <f>SUMIF('TOTAL FEED'!$K$6:$K$429,'PHAN LOAI'!Q373,'TOTAL FEED'!$AQ$6:$AQ$429)</f>
        <v>0</v>
      </c>
      <c r="B373" s="33" t="s">
        <v>510</v>
      </c>
      <c r="C373" s="73">
        <v>33221890</v>
      </c>
      <c r="D373" s="79">
        <f>SUMIFS('TOTAL FEED'!$AQ$6:$AQ$429,'TOTAL FEED'!$C$6:$C$429,'PHAN LOAI'!B373,'TOTAL FEED'!$E$6:$E$429,'PHAN LOAI'!C373)</f>
        <v>0</v>
      </c>
      <c r="E373" s="92">
        <v>1</v>
      </c>
      <c r="Q373" s="2" t="str">
        <f t="shared" si="36"/>
        <v>553MFS9033221890</v>
      </c>
    </row>
    <row r="374" spans="1:17" ht="15.75" x14ac:dyDescent="0.25">
      <c r="A374">
        <f>SUMIF('TOTAL FEED'!$K$6:$K$429,'PHAN LOAI'!Q374,'TOTAL FEED'!$AQ$6:$AQ$429)</f>
        <v>0</v>
      </c>
      <c r="B374" s="33" t="s">
        <v>201</v>
      </c>
      <c r="C374" s="73">
        <v>332481</v>
      </c>
      <c r="D374" s="79">
        <f>SUMIFS('TOTAL FEED'!$AQ$6:$AQ$429,'TOTAL FEED'!$C$6:$C$429,'PHAN LOAI'!B374,'TOTAL FEED'!$E$6:$E$429,'PHAN LOAI'!C374)</f>
        <v>0</v>
      </c>
      <c r="E374" s="92">
        <v>1</v>
      </c>
      <c r="Q374" s="2" t="str">
        <f t="shared" si="36"/>
        <v>553WDF332481</v>
      </c>
    </row>
    <row r="375" spans="1:17" ht="15.75" x14ac:dyDescent="0.25">
      <c r="A375">
        <f>SUMIF('TOTAL FEED'!$K$6:$K$429,'PHAN LOAI'!Q375,'TOTAL FEED'!$AQ$6:$AQ$429)</f>
        <v>0</v>
      </c>
      <c r="B375" s="33" t="s">
        <v>202</v>
      </c>
      <c r="C375" s="73" t="s">
        <v>511</v>
      </c>
      <c r="D375" s="79">
        <f>SUMIFS('TOTAL FEED'!$AQ$6:$AQ$429,'TOTAL FEED'!$C$6:$C$429,'PHAN LOAI'!B375,'TOTAL FEED'!$E$6:$E$429,'PHAN LOAI'!C375)</f>
        <v>0</v>
      </c>
      <c r="E375" s="92">
        <v>1</v>
      </c>
      <c r="Q375" s="2" t="str">
        <f t="shared" si="36"/>
        <v>562F362101</v>
      </c>
    </row>
    <row r="376" spans="1:17" ht="15.75" x14ac:dyDescent="0.25">
      <c r="A376">
        <f>SUMIF('TOTAL FEED'!$K$6:$K$429,'PHAN LOAI'!Q376,'TOTAL FEED'!$AQ$6:$AQ$429)</f>
        <v>0</v>
      </c>
      <c r="B376" s="33" t="s">
        <v>203</v>
      </c>
      <c r="C376" s="73" t="s">
        <v>512</v>
      </c>
      <c r="D376" s="79">
        <f>SUMIFS('TOTAL FEED'!$AQ$6:$AQ$429,'TOTAL FEED'!$C$6:$C$429,'PHAN LOAI'!B376,'TOTAL FEED'!$E$6:$E$429,'PHAN LOAI'!C376)</f>
        <v>0</v>
      </c>
      <c r="E376" s="92">
        <v>1</v>
      </c>
      <c r="Q376" s="2" t="str">
        <f t="shared" si="36"/>
        <v>562PFX0436430104</v>
      </c>
    </row>
    <row r="377" spans="1:17" ht="15.75" x14ac:dyDescent="0.25">
      <c r="A377">
        <f>SUMIF('TOTAL FEED'!$K$6:$K$429,'PHAN LOAI'!Q377,'TOTAL FEED'!$AQ$6:$AQ$429)</f>
        <v>0</v>
      </c>
      <c r="B377" s="33" t="s">
        <v>513</v>
      </c>
      <c r="C377" s="73">
        <v>36210831</v>
      </c>
      <c r="D377" s="79">
        <f>SUMIFS('TOTAL FEED'!$AQ$6:$AQ$429,'TOTAL FEED'!$C$6:$C$429,'PHAN LOAI'!B377,'TOTAL FEED'!$E$6:$E$429,'PHAN LOAI'!C377)</f>
        <v>0</v>
      </c>
      <c r="E377" s="92">
        <v>1</v>
      </c>
      <c r="Q377" s="2" t="str">
        <f t="shared" si="36"/>
        <v>562FS3136210831</v>
      </c>
    </row>
    <row r="378" spans="1:17" ht="15.75" x14ac:dyDescent="0.25">
      <c r="A378">
        <f>SUMIF('TOTAL FEED'!$K$6:$K$429,'PHAN LOAI'!Q378,'TOTAL FEED'!$AQ$6:$AQ$429)</f>
        <v>0</v>
      </c>
      <c r="B378" s="33" t="s">
        <v>514</v>
      </c>
      <c r="C378" s="73">
        <v>36210838</v>
      </c>
      <c r="D378" s="79">
        <f>SUMIFS('TOTAL FEED'!$AQ$6:$AQ$429,'TOTAL FEED'!$C$6:$C$429,'PHAN LOAI'!B378,'TOTAL FEED'!$E$6:$E$429,'PHAN LOAI'!C378)</f>
        <v>0</v>
      </c>
      <c r="E378" s="92">
        <v>1</v>
      </c>
      <c r="Q378" s="2" t="str">
        <f t="shared" si="36"/>
        <v>562FS3836210838</v>
      </c>
    </row>
    <row r="379" spans="1:17" ht="15.75" x14ac:dyDescent="0.25">
      <c r="A379">
        <f>SUMIF('TOTAL FEED'!$K$6:$K$429,'PHAN LOAI'!Q379,'TOTAL FEED'!$AQ$6:$AQ$429)</f>
        <v>0</v>
      </c>
      <c r="B379" s="33" t="s">
        <v>515</v>
      </c>
      <c r="C379" s="73">
        <v>36210839</v>
      </c>
      <c r="D379" s="79">
        <f>SUMIFS('TOTAL FEED'!$AQ$6:$AQ$429,'TOTAL FEED'!$C$6:$C$429,'PHAN LOAI'!B379,'TOTAL FEED'!$E$6:$E$429,'PHAN LOAI'!C379)</f>
        <v>0</v>
      </c>
      <c r="E379" s="92">
        <v>1</v>
      </c>
      <c r="Q379" s="2" t="str">
        <f t="shared" si="36"/>
        <v>562FS3936210839</v>
      </c>
    </row>
    <row r="380" spans="1:17" ht="15.75" x14ac:dyDescent="0.25">
      <c r="A380">
        <f>SUMIF('TOTAL FEED'!$K$6:$K$429,'PHAN LOAI'!Q380,'TOTAL FEED'!$AQ$6:$AQ$429)</f>
        <v>0</v>
      </c>
      <c r="B380" s="33" t="s">
        <v>668</v>
      </c>
      <c r="C380" s="73">
        <v>36210890</v>
      </c>
      <c r="D380" s="79">
        <f>SUMIFS('TOTAL FEED'!$AQ$6:$AQ$429,'TOTAL FEED'!$C$6:$C$429,'PHAN LOAI'!B380,'TOTAL FEED'!$E$6:$E$429,'PHAN LOAI'!C380)</f>
        <v>0</v>
      </c>
      <c r="E380" s="92">
        <v>1</v>
      </c>
      <c r="Q380" s="2" t="str">
        <f t="shared" ref="Q380" si="37">CONCATENATE(B380,C380)</f>
        <v>562FS9036210890</v>
      </c>
    </row>
    <row r="381" spans="1:17" ht="15.75" x14ac:dyDescent="0.25">
      <c r="A381">
        <f>SUMIF('TOTAL FEED'!$K$6:$K$429,'PHAN LOAI'!Q381,'TOTAL FEED'!$AQ$6:$AQ$429)</f>
        <v>214450</v>
      </c>
      <c r="B381" s="33" t="s">
        <v>204</v>
      </c>
      <c r="C381" s="73" t="s">
        <v>516</v>
      </c>
      <c r="D381" s="79">
        <f>SUMIFS('TOTAL FEED'!$AQ$6:$AQ$429,'TOTAL FEED'!$C$6:$C$429,'PHAN LOAI'!B381,'TOTAL FEED'!$E$6:$E$429,'PHAN LOAI'!C381)</f>
        <v>214450</v>
      </c>
      <c r="E381" s="92">
        <v>1</v>
      </c>
      <c r="Q381" s="2" t="str">
        <f t="shared" si="36"/>
        <v>562PF364301</v>
      </c>
    </row>
    <row r="382" spans="1:17" ht="15.75" x14ac:dyDescent="0.25">
      <c r="A382">
        <f>SUMIF('TOTAL FEED'!$K$6:$K$429,'PHAN LOAI'!Q382,'TOTAL FEED'!$AQ$6:$AQ$429)</f>
        <v>0</v>
      </c>
      <c r="B382" s="33" t="s">
        <v>211</v>
      </c>
      <c r="C382" s="73" t="s">
        <v>520</v>
      </c>
      <c r="D382" s="79">
        <f>SUMIFS('TOTAL FEED'!$AQ$6:$AQ$429,'TOTAL FEED'!$C$6:$C$429,'PHAN LOAI'!B382,'TOTAL FEED'!$E$6:$E$429,'PHAN LOAI'!C382)</f>
        <v>0</v>
      </c>
      <c r="E382" s="92">
        <v>1</v>
      </c>
      <c r="Q382" s="2" t="str">
        <f t="shared" si="36"/>
        <v>566FX0436630104</v>
      </c>
    </row>
    <row r="383" spans="1:17" ht="15.75" x14ac:dyDescent="0.25">
      <c r="A383">
        <f>SUMIF('TOTAL FEED'!$K$6:$K$429,'PHAN LOAI'!Q383,'TOTAL FEED'!$AQ$6:$AQ$429)</f>
        <v>0</v>
      </c>
      <c r="B383" s="33" t="s">
        <v>521</v>
      </c>
      <c r="C383" s="73">
        <v>36430831</v>
      </c>
      <c r="D383" s="79">
        <f>SUMIFS('TOTAL FEED'!$AQ$6:$AQ$429,'TOTAL FEED'!$C$6:$C$429,'PHAN LOAI'!B383,'TOTAL FEED'!$E$6:$E$429,'PHAN LOAI'!C383)</f>
        <v>0</v>
      </c>
      <c r="E383" s="92">
        <v>1</v>
      </c>
      <c r="Q383" s="2" t="str">
        <f t="shared" si="36"/>
        <v>562PFS3136430831</v>
      </c>
    </row>
    <row r="384" spans="1:17" ht="15.75" x14ac:dyDescent="0.25">
      <c r="A384">
        <f>SUMIF('TOTAL FEED'!$K$6:$K$429,'PHAN LOAI'!Q384,'TOTAL FEED'!$AQ$6:$AQ$429)</f>
        <v>0</v>
      </c>
      <c r="B384" s="33" t="s">
        <v>517</v>
      </c>
      <c r="C384" s="73">
        <v>36430834</v>
      </c>
      <c r="D384" s="79">
        <f>SUMIFS('TOTAL FEED'!$AQ$6:$AQ$429,'TOTAL FEED'!$C$6:$C$429,'PHAN LOAI'!B384,'TOTAL FEED'!$E$6:$E$429,'PHAN LOAI'!C384)</f>
        <v>0</v>
      </c>
      <c r="E384" s="92">
        <v>1</v>
      </c>
      <c r="Q384" s="2" t="str">
        <f t="shared" si="36"/>
        <v>562PFS3436430834</v>
      </c>
    </row>
    <row r="385" spans="1:17" ht="15.75" x14ac:dyDescent="0.25">
      <c r="A385">
        <f>SUMIF('TOTAL FEED'!$K$6:$K$429,'PHAN LOAI'!Q385,'TOTAL FEED'!$AQ$6:$AQ$429)</f>
        <v>0</v>
      </c>
      <c r="B385" s="33" t="s">
        <v>518</v>
      </c>
      <c r="C385" s="73">
        <v>36430876</v>
      </c>
      <c r="D385" s="79">
        <f>SUMIFS('TOTAL FEED'!$AQ$6:$AQ$429,'TOTAL FEED'!$C$6:$C$429,'PHAN LOAI'!B385,'TOTAL FEED'!$E$6:$E$429,'PHAN LOAI'!C385)</f>
        <v>0</v>
      </c>
      <c r="E385" s="92">
        <v>1</v>
      </c>
      <c r="Q385" s="2" t="str">
        <f t="shared" si="36"/>
        <v>562PFS7636430876</v>
      </c>
    </row>
    <row r="386" spans="1:17" ht="15.75" x14ac:dyDescent="0.25">
      <c r="A386">
        <f>SUMIF('TOTAL FEED'!$K$6:$K$429,'PHAN LOAI'!Q386,'TOTAL FEED'!$AQ$6:$AQ$429)</f>
        <v>0</v>
      </c>
      <c r="B386" s="33" t="s">
        <v>523</v>
      </c>
      <c r="C386" s="73">
        <v>36430838</v>
      </c>
      <c r="D386" s="79">
        <f>SUMIFS('TOTAL FEED'!$AQ$6:$AQ$429,'TOTAL FEED'!$C$6:$C$429,'PHAN LOAI'!B386,'TOTAL FEED'!$E$6:$E$429,'PHAN LOAI'!C386)</f>
        <v>0</v>
      </c>
      <c r="E386" s="92">
        <v>1</v>
      </c>
      <c r="Q386" s="2" t="str">
        <f t="shared" si="36"/>
        <v>562PFS3836430838</v>
      </c>
    </row>
    <row r="387" spans="1:17" ht="15.75" x14ac:dyDescent="0.25">
      <c r="A387">
        <f>SUMIF('TOTAL FEED'!$K$6:$K$429,'PHAN LOAI'!Q387,'TOTAL FEED'!$AQ$6:$AQ$429)</f>
        <v>0</v>
      </c>
      <c r="B387" s="33" t="s">
        <v>524</v>
      </c>
      <c r="C387" s="74">
        <v>36430839</v>
      </c>
      <c r="D387" s="79">
        <f>SUMIFS('TOTAL FEED'!$AQ$6:$AQ$429,'TOTAL FEED'!$C$6:$C$429,'PHAN LOAI'!B387,'TOTAL FEED'!$E$6:$E$429,'PHAN LOAI'!C387)</f>
        <v>0</v>
      </c>
      <c r="E387" s="92">
        <v>1</v>
      </c>
      <c r="Q387" s="2" t="str">
        <f t="shared" si="36"/>
        <v>562PFS3936430839</v>
      </c>
    </row>
    <row r="388" spans="1:17" ht="15.75" x14ac:dyDescent="0.25">
      <c r="A388">
        <f>SUMIF('TOTAL FEED'!$K$6:$K$429,'PHAN LOAI'!Q388,'TOTAL FEED'!$AQ$6:$AQ$429)</f>
        <v>262450</v>
      </c>
      <c r="B388" s="33" t="s">
        <v>525</v>
      </c>
      <c r="C388" s="74">
        <v>36430890</v>
      </c>
      <c r="D388" s="79">
        <f>SUMIFS('TOTAL FEED'!$AQ$6:$AQ$429,'TOTAL FEED'!$C$6:$C$429,'PHAN LOAI'!B388,'TOTAL FEED'!$E$6:$E$429,'PHAN LOAI'!C388)</f>
        <v>262450</v>
      </c>
      <c r="E388" s="92">
        <v>1</v>
      </c>
      <c r="Q388" s="2" t="str">
        <f t="shared" si="36"/>
        <v>562PFS9036430890</v>
      </c>
    </row>
    <row r="389" spans="1:17" ht="15.75" x14ac:dyDescent="0.25">
      <c r="A389">
        <f>SUMIF('TOTAL FEED'!$K$6:$K$429,'PHAN LOAI'!Q389,'TOTAL FEED'!$AQ$6:$AQ$429)</f>
        <v>38400</v>
      </c>
      <c r="B389" s="33" t="s">
        <v>212</v>
      </c>
      <c r="C389" s="73" t="s">
        <v>526</v>
      </c>
      <c r="D389" s="79">
        <f>SUMIFS('TOTAL FEED'!$AQ$6:$AQ$429,'TOTAL FEED'!$C$6:$C$429,'PHAN LOAI'!B389,'TOTAL FEED'!$E$6:$E$429,'PHAN LOAI'!C389)</f>
        <v>38400</v>
      </c>
      <c r="E389" s="92">
        <v>1</v>
      </c>
      <c r="Q389" s="2" t="str">
        <f t="shared" si="36"/>
        <v>566F366301</v>
      </c>
    </row>
    <row r="390" spans="1:17" ht="15.75" x14ac:dyDescent="0.25">
      <c r="A390">
        <f>SUMIF('TOTAL FEED'!$K$6:$K$429,'PHAN LOAI'!Q390,'TOTAL FEED'!$AQ$6:$AQ$429)</f>
        <v>66600</v>
      </c>
      <c r="B390" s="119" t="s">
        <v>614</v>
      </c>
      <c r="C390" s="120">
        <v>36630831</v>
      </c>
      <c r="D390" s="79">
        <f>SUMIFS('TOTAL FEED'!$AQ$6:$AQ$429,'TOTAL FEED'!$C$6:$C$429,'PHAN LOAI'!B390,'TOTAL FEED'!$E$6:$E$429,'PHAN LOAI'!C390)</f>
        <v>66600</v>
      </c>
      <c r="E390" s="130">
        <v>1</v>
      </c>
      <c r="F390" s="130"/>
      <c r="Q390" s="2" t="str">
        <f t="shared" si="36"/>
        <v>566FS3136630831</v>
      </c>
    </row>
    <row r="391" spans="1:17" ht="15.75" x14ac:dyDescent="0.25">
      <c r="A391">
        <f>SUMIF('TOTAL FEED'!$K$6:$K$429,'PHAN LOAI'!Q391,'TOTAL FEED'!$AQ$6:$AQ$429)</f>
        <v>0</v>
      </c>
      <c r="B391" s="119" t="s">
        <v>602</v>
      </c>
      <c r="C391" s="120">
        <v>36630825</v>
      </c>
      <c r="D391" s="79">
        <f>SUMIFS('TOTAL FEED'!$AQ$6:$AQ$429,'TOTAL FEED'!$C$6:$C$429,'PHAN LOAI'!B391,'TOTAL FEED'!$E$6:$E$429,'PHAN LOAI'!C391)</f>
        <v>0</v>
      </c>
      <c r="E391" s="130">
        <v>1</v>
      </c>
      <c r="F391" s="130"/>
      <c r="Q391" s="2" t="str">
        <f t="shared" si="36"/>
        <v>566FS2536630825</v>
      </c>
    </row>
    <row r="392" spans="1:17" ht="15.75" x14ac:dyDescent="0.25">
      <c r="A392">
        <f>SUMIF('TOTAL FEED'!$K$6:$K$429,'PHAN LOAI'!Q392,'TOTAL FEED'!$AQ$6:$AQ$429)</f>
        <v>0</v>
      </c>
      <c r="B392" s="33" t="s">
        <v>527</v>
      </c>
      <c r="C392" s="73">
        <v>36630872</v>
      </c>
      <c r="D392" s="79">
        <f>SUMIFS('TOTAL FEED'!$AQ$6:$AQ$429,'TOTAL FEED'!$C$6:$C$429,'PHAN LOAI'!B392,'TOTAL FEED'!$E$6:$E$429,'PHAN LOAI'!C392)</f>
        <v>0</v>
      </c>
      <c r="E392" s="92">
        <v>1</v>
      </c>
      <c r="Q392" s="2" t="str">
        <f t="shared" si="36"/>
        <v>566FS7236630872</v>
      </c>
    </row>
    <row r="393" spans="1:17" ht="15.75" x14ac:dyDescent="0.25">
      <c r="A393">
        <f>SUMIF('TOTAL FEED'!$K$6:$K$429,'PHAN LOAI'!Q393,'TOTAL FEED'!$AQ$6:$AQ$429)</f>
        <v>0</v>
      </c>
      <c r="B393" s="33" t="s">
        <v>529</v>
      </c>
      <c r="C393" s="73">
        <v>36630890</v>
      </c>
      <c r="D393" s="79">
        <f>SUMIFS('TOTAL FEED'!$AQ$6:$AQ$429,'TOTAL FEED'!$C$6:$C$429,'PHAN LOAI'!B393,'TOTAL FEED'!$E$6:$E$429,'PHAN LOAI'!C393)</f>
        <v>0</v>
      </c>
      <c r="E393" s="92">
        <v>1</v>
      </c>
      <c r="Q393" s="2" t="str">
        <f t="shared" si="36"/>
        <v>566FS9036630890</v>
      </c>
    </row>
    <row r="394" spans="1:17" ht="15.75" x14ac:dyDescent="0.25">
      <c r="A394">
        <f>SUMIF('TOTAL FEED'!$K$6:$K$429,'PHAN LOAI'!Q394,'TOTAL FEED'!$AQ$6:$AQ$429)</f>
        <v>123100</v>
      </c>
      <c r="B394" s="33" t="s">
        <v>219</v>
      </c>
      <c r="C394" s="73" t="s">
        <v>530</v>
      </c>
      <c r="D394" s="79">
        <f>SUMIFS('TOTAL FEED'!$AQ$6:$AQ$429,'TOTAL FEED'!$C$6:$C$429,'PHAN LOAI'!B394,'TOTAL FEED'!$E$6:$E$429,'PHAN LOAI'!C394)</f>
        <v>123100</v>
      </c>
      <c r="E394" s="92">
        <v>1</v>
      </c>
      <c r="Q394" s="2" t="str">
        <f t="shared" si="36"/>
        <v>567SF367301</v>
      </c>
    </row>
    <row r="395" spans="1:17" ht="15.75" x14ac:dyDescent="0.25">
      <c r="A395">
        <f>SUMIF('TOTAL FEED'!$K$6:$K$429,'PHAN LOAI'!Q395,'TOTAL FEED'!$AQ$6:$AQ$429)</f>
        <v>0</v>
      </c>
      <c r="B395" s="33" t="s">
        <v>531</v>
      </c>
      <c r="C395" s="73">
        <v>36730832</v>
      </c>
      <c r="D395" s="79">
        <f>SUMIFS('TOTAL FEED'!$AQ$6:$AQ$429,'TOTAL FEED'!$C$6:$C$429,'PHAN LOAI'!B395,'TOTAL FEED'!$E$6:$E$429,'PHAN LOAI'!C395)</f>
        <v>0</v>
      </c>
      <c r="E395" s="92">
        <v>1</v>
      </c>
      <c r="Q395" s="2" t="str">
        <f t="shared" si="36"/>
        <v>567SFS3236730832</v>
      </c>
    </row>
    <row r="396" spans="1:17" ht="15.75" x14ac:dyDescent="0.25">
      <c r="A396">
        <f>SUMIF('TOTAL FEED'!$K$6:$K$429,'PHAN LOAI'!Q396,'TOTAL FEED'!$AQ$6:$AQ$429)</f>
        <v>85900</v>
      </c>
      <c r="B396" s="33" t="s">
        <v>533</v>
      </c>
      <c r="C396" s="73">
        <v>36730831</v>
      </c>
      <c r="D396" s="79">
        <f>SUMIFS('TOTAL FEED'!$AQ$6:$AQ$429,'TOTAL FEED'!$C$6:$C$429,'PHAN LOAI'!B396,'TOTAL FEED'!$E$6:$E$429,'PHAN LOAI'!C396)</f>
        <v>85900</v>
      </c>
      <c r="E396" s="92">
        <v>1</v>
      </c>
      <c r="Q396" s="2" t="str">
        <f t="shared" si="36"/>
        <v>567SFS3136730831</v>
      </c>
    </row>
    <row r="397" spans="1:17" ht="15.75" x14ac:dyDescent="0.25">
      <c r="A397">
        <f>SUMIF('TOTAL FEED'!$K$6:$K$429,'PHAN LOAI'!Q397,'TOTAL FEED'!$AQ$6:$AQ$429)</f>
        <v>0</v>
      </c>
      <c r="B397" s="33" t="s">
        <v>534</v>
      </c>
      <c r="C397" s="73">
        <v>36730876</v>
      </c>
      <c r="D397" s="79">
        <f>SUMIFS('TOTAL FEED'!$AQ$6:$AQ$429,'TOTAL FEED'!$C$6:$C$429,'PHAN LOAI'!B397,'TOTAL FEED'!$E$6:$E$429,'PHAN LOAI'!C397)</f>
        <v>0</v>
      </c>
      <c r="E397" s="92">
        <v>1</v>
      </c>
      <c r="Q397" s="2" t="str">
        <f t="shared" si="36"/>
        <v>567SFS7636730876</v>
      </c>
    </row>
    <row r="398" spans="1:17" ht="16.5" thickBot="1" x14ac:dyDescent="0.3">
      <c r="A398">
        <f>SUMIF('TOTAL FEED'!$K$6:$K$429,'PHAN LOAI'!Q398,'TOTAL FEED'!$AQ$6:$AQ$429)</f>
        <v>36550</v>
      </c>
      <c r="B398" s="37" t="s">
        <v>601</v>
      </c>
      <c r="C398" s="76">
        <v>36730825</v>
      </c>
      <c r="D398" s="79">
        <f>SUMIFS('TOTAL FEED'!$AQ$6:$AQ$429,'TOTAL FEED'!$C$6:$C$429,'PHAN LOAI'!B398,'TOTAL FEED'!$E$6:$E$429,'PHAN LOAI'!C398)</f>
        <v>36550</v>
      </c>
      <c r="E398" s="92">
        <v>1</v>
      </c>
      <c r="Q398" s="2" t="str">
        <f t="shared" si="36"/>
        <v>567SFS2536730825</v>
      </c>
    </row>
    <row r="399" spans="1:17" ht="16.5" thickBot="1" x14ac:dyDescent="0.3">
      <c r="A399">
        <f>SUMIF('TOTAL FEED'!$K$6:$K$429,'PHAN LOAI'!Q399,'TOTAL FEED'!$AQ$6:$AQ$429)</f>
        <v>0</v>
      </c>
      <c r="B399" s="37" t="s">
        <v>536</v>
      </c>
      <c r="C399" s="76">
        <v>36730849</v>
      </c>
      <c r="D399" s="79">
        <f>SUMIFS('TOTAL FEED'!$AQ$6:$AQ$429,'TOTAL FEED'!$C$6:$C$429,'PHAN LOAI'!B399,'TOTAL FEED'!$E$6:$E$429,'PHAN LOAI'!C399)</f>
        <v>0</v>
      </c>
      <c r="E399" s="92">
        <v>1</v>
      </c>
      <c r="Q399" s="2" t="str">
        <f t="shared" si="36"/>
        <v>567SFS4936730849</v>
      </c>
    </row>
    <row r="400" spans="1:17" ht="16.5" thickBot="1" x14ac:dyDescent="0.3">
      <c r="A400">
        <f>SUMIF('TOTAL FEED'!$K$6:$K$429,'PHAN LOAI'!Q400,'TOTAL FEED'!$AQ$6:$AQ$429)</f>
        <v>0</v>
      </c>
      <c r="B400" s="37" t="s">
        <v>537</v>
      </c>
      <c r="C400" s="76">
        <v>36730850</v>
      </c>
      <c r="D400" s="79">
        <f>SUMIFS('TOTAL FEED'!$AQ$6:$AQ$429,'TOTAL FEED'!$C$6:$C$429,'PHAN LOAI'!B400,'TOTAL FEED'!$E$6:$E$429,'PHAN LOAI'!C400)</f>
        <v>0</v>
      </c>
      <c r="E400" s="92">
        <v>1</v>
      </c>
      <c r="Q400" s="2" t="str">
        <f t="shared" si="36"/>
        <v>567SFS5036730850</v>
      </c>
    </row>
    <row r="401" spans="1:17" ht="16.5" thickBot="1" x14ac:dyDescent="0.3">
      <c r="A401">
        <f>SUMIF('TOTAL FEED'!$K$6:$K$429,'PHAN LOAI'!Q401,'TOTAL FEED'!$AQ$6:$AQ$429)</f>
        <v>0</v>
      </c>
      <c r="B401" s="37" t="s">
        <v>539</v>
      </c>
      <c r="C401" s="76">
        <v>36730872</v>
      </c>
      <c r="D401" s="79">
        <f>SUMIFS('TOTAL FEED'!$AQ$6:$AQ$429,'TOTAL FEED'!$C$6:$C$429,'PHAN LOAI'!B401,'TOTAL FEED'!$E$6:$E$429,'PHAN LOAI'!C401)</f>
        <v>0</v>
      </c>
      <c r="E401" s="92">
        <v>1</v>
      </c>
      <c r="Q401" s="2" t="str">
        <f t="shared" si="36"/>
        <v>567SFS7236730872</v>
      </c>
    </row>
    <row r="402" spans="1:17" ht="16.5" thickBot="1" x14ac:dyDescent="0.3">
      <c r="A402">
        <f>SUMIF('TOTAL FEED'!$K$6:$K$429,'PHAN LOAI'!Q402,'TOTAL FEED'!$AQ$6:$AQ$429)</f>
        <v>0</v>
      </c>
      <c r="B402" s="37" t="s">
        <v>540</v>
      </c>
      <c r="C402" s="76">
        <v>36730890</v>
      </c>
      <c r="D402" s="79">
        <f>SUMIFS('TOTAL FEED'!$AQ$6:$AQ$429,'TOTAL FEED'!$C$6:$C$429,'PHAN LOAI'!B402,'TOTAL FEED'!$E$6:$E$429,'PHAN LOAI'!C402)</f>
        <v>0</v>
      </c>
      <c r="E402" s="92">
        <v>1</v>
      </c>
      <c r="Q402" s="2" t="str">
        <f t="shared" si="36"/>
        <v>567SFS9036730890</v>
      </c>
    </row>
    <row r="403" spans="1:17" ht="15.75" x14ac:dyDescent="0.25">
      <c r="A403">
        <f>SUMIF('TOTAL FEED'!$K$6:$K$429,'PHAN LOAI'!Q403,'TOTAL FEED'!$AQ$6:$AQ$429)</f>
        <v>0</v>
      </c>
      <c r="B403" s="33" t="s">
        <v>258</v>
      </c>
      <c r="C403" s="33">
        <v>513001</v>
      </c>
      <c r="D403" s="79">
        <f>SUMIFS('TOTAL FEED'!$AQ$6:$AQ$429,'TOTAL FEED'!$C$6:$C$429,'PHAN LOAI'!B403,'TOTAL FEED'!$E$6:$E$429,'PHAN LOAI'!C403)</f>
        <v>0</v>
      </c>
      <c r="E403" s="92">
        <v>6</v>
      </c>
      <c r="Q403" s="2" t="str">
        <f t="shared" si="36"/>
        <v>991-14513001</v>
      </c>
    </row>
    <row r="404" spans="1:17" ht="15.75" x14ac:dyDescent="0.25">
      <c r="A404">
        <f>SUMIF('TOTAL FEED'!$K$6:$K$429,'PHAN LOAI'!Q404,'TOTAL FEED'!$AQ$6:$AQ$429)</f>
        <v>0</v>
      </c>
      <c r="B404" s="33" t="s">
        <v>542</v>
      </c>
      <c r="C404" s="33">
        <v>512001</v>
      </c>
      <c r="D404" s="79">
        <f>SUMIFS('TOTAL FEED'!$AQ$6:$AQ$429,'TOTAL FEED'!$C$6:$C$429,'PHAN LOAI'!B404,'TOTAL FEED'!$E$6:$E$429,'PHAN LOAI'!C404)</f>
        <v>0</v>
      </c>
      <c r="E404" s="92">
        <v>6</v>
      </c>
      <c r="Q404" s="2" t="str">
        <f t="shared" si="36"/>
        <v>991-16512001</v>
      </c>
    </row>
    <row r="405" spans="1:17" ht="15.75" x14ac:dyDescent="0.25">
      <c r="A405">
        <f>SUMIF('TOTAL FEED'!$K$6:$K$429,'PHAN LOAI'!Q405,'TOTAL FEED'!$AQ$6:$AQ$429)</f>
        <v>6000</v>
      </c>
      <c r="B405" s="209" t="s">
        <v>543</v>
      </c>
      <c r="C405" s="209">
        <v>511001</v>
      </c>
      <c r="D405" s="79">
        <f>SUMIFS('TOTAL FEED'!$AQ$6:$AQ$429,'TOTAL FEED'!$C$6:$C$429,'PHAN LOAI'!B405,'TOTAL FEED'!$E$6:$E$429,'PHAN LOAI'!C405)</f>
        <v>6000</v>
      </c>
      <c r="E405" s="92">
        <v>6</v>
      </c>
      <c r="Q405" s="2" t="str">
        <f t="shared" si="36"/>
        <v>991-18511001</v>
      </c>
    </row>
    <row r="406" spans="1:17" ht="15.75" x14ac:dyDescent="0.25">
      <c r="A406">
        <f>SUMIF('TOTAL FEED'!$K$6:$K$429,'PHAN LOAI'!Q406,'TOTAL FEED'!$AQ$6:$AQ$429)</f>
        <v>0</v>
      </c>
      <c r="B406" s="210" t="s">
        <v>373</v>
      </c>
      <c r="C406" s="210">
        <v>11252887</v>
      </c>
      <c r="D406" s="79">
        <f>SUMIFS('TOTAL FEED'!$AQ$6:$AQ$429,'TOTAL FEED'!$C$6:$C$429,'PHAN LOAI'!B406,'TOTAL FEED'!$E$6:$E$429,'PHAN LOAI'!C406)</f>
        <v>0</v>
      </c>
      <c r="E406" s="92">
        <v>2</v>
      </c>
      <c r="Q406" s="2" t="str">
        <f t="shared" si="36"/>
        <v>510NFP8711252887</v>
      </c>
    </row>
    <row r="407" spans="1:17" ht="15.75" x14ac:dyDescent="0.25">
      <c r="A407">
        <f>SUMIF('TOTAL FEED'!$K$6:$K$429,'PHAN LOAI'!Q407,'TOTAL FEED'!$AQ$6:$AQ$429)</f>
        <v>0</v>
      </c>
      <c r="B407" s="210" t="s">
        <v>406</v>
      </c>
      <c r="C407" s="210">
        <v>11352887</v>
      </c>
      <c r="D407" s="79">
        <f>SUMIFS('TOTAL FEED'!$AQ$6:$AQ$429,'TOTAL FEED'!$C$6:$C$429,'PHAN LOAI'!B407,'TOTAL FEED'!$E$6:$E$429,'PHAN LOAI'!C407)</f>
        <v>0</v>
      </c>
      <c r="E407" s="92">
        <v>2</v>
      </c>
      <c r="Q407" s="2" t="str">
        <f t="shared" si="36"/>
        <v>511ANFP8711352887</v>
      </c>
    </row>
    <row r="408" spans="1:17" ht="15.75" x14ac:dyDescent="0.25">
      <c r="A408">
        <f>SUMIF('TOTAL FEED'!$K$6:$K$429,'PHAN LOAI'!Q408,'TOTAL FEED'!$AQ$6:$AQ$429)</f>
        <v>0</v>
      </c>
      <c r="B408" s="210" t="s">
        <v>396</v>
      </c>
      <c r="C408" s="210">
        <v>11352835</v>
      </c>
      <c r="D408" s="79">
        <f>SUMIFS('TOTAL FEED'!$AQ$6:$AQ$429,'TOTAL FEED'!$C$6:$C$429,'PHAN LOAI'!B408,'TOTAL FEED'!$E$6:$E$429,'PHAN LOAI'!C408)</f>
        <v>0</v>
      </c>
      <c r="E408" s="92">
        <v>2</v>
      </c>
      <c r="Q408" s="2" t="str">
        <f t="shared" si="36"/>
        <v>511ANFP3511352835</v>
      </c>
    </row>
    <row r="409" spans="1:17" ht="15.75" x14ac:dyDescent="0.25">
      <c r="A409">
        <f>SUMIF('TOTAL FEED'!$K$6:$K$429,'PHAN LOAI'!Q409,'TOTAL FEED'!$AQ$6:$AQ$429)</f>
        <v>0</v>
      </c>
      <c r="B409" s="210" t="s">
        <v>277</v>
      </c>
      <c r="C409" s="210">
        <v>112031</v>
      </c>
      <c r="D409" s="79">
        <f>SUMIFS('TOTAL FEED'!$AQ$6:$AQ$429,'TOTAL FEED'!$C$6:$C$429,'PHAN LOAI'!B409,'TOTAL FEED'!$E$6:$E$429,'PHAN LOAI'!C409)</f>
        <v>0</v>
      </c>
      <c r="E409" s="92">
        <v>2</v>
      </c>
      <c r="Q409" s="2" t="str">
        <f t="shared" si="36"/>
        <v>510S112031</v>
      </c>
    </row>
    <row r="410" spans="1:17" ht="15.75" x14ac:dyDescent="0.25">
      <c r="A410">
        <f>SUMIF('TOTAL FEED'!$K$6:$K$429,'PHAN LOAI'!Q410,'TOTAL FEED'!$AQ$6:$AQ$429)</f>
        <v>0</v>
      </c>
      <c r="B410" s="210">
        <v>545</v>
      </c>
      <c r="C410" s="210">
        <v>216251</v>
      </c>
      <c r="D410" s="79">
        <f>SUMIFS('TOTAL FEED'!$AQ$6:$AQ$429,'TOTAL FEED'!$C$6:$C$429,'PHAN LOAI'!B410,'TOTAL FEED'!$E$6:$E$429,'PHAN LOAI'!C410)</f>
        <v>0</v>
      </c>
      <c r="E410" s="92">
        <v>3</v>
      </c>
      <c r="Q410" s="2" t="str">
        <f t="shared" si="36"/>
        <v>545216251</v>
      </c>
    </row>
    <row r="411" spans="1:17" x14ac:dyDescent="0.25">
      <c r="A411">
        <f>SUMIF('TOTAL FEED'!$K$6:$K$429,'PHAN LOAI'!Q411,'TOTAL FEED'!$AQ$6:$AQ$429)</f>
        <v>0</v>
      </c>
      <c r="D411" s="80">
        <f>SUM(D5:D410)</f>
        <v>24790615</v>
      </c>
      <c r="Q411" s="2" t="str">
        <f>CONCATENATE(B411,C411)</f>
        <v/>
      </c>
    </row>
    <row r="412" spans="1:17" x14ac:dyDescent="0.25">
      <c r="A412">
        <f>SUMIF('TOTAL FEED'!$K$6:$K$429,'PHAN LOAI'!Q412,'TOTAL FEED'!$AQ$6:$AQ$429)</f>
        <v>0</v>
      </c>
      <c r="Q412" s="2" t="str">
        <f t="shared" ref="Q412:Q423" si="38">CONCATENATE(B412,C412)</f>
        <v/>
      </c>
    </row>
    <row r="413" spans="1:17" x14ac:dyDescent="0.25">
      <c r="A413">
        <f>SUMIF('TOTAL FEED'!$K$6:$K$429,'PHAN LOAI'!Q413,'TOTAL FEED'!$AQ$6:$AQ$429)</f>
        <v>0</v>
      </c>
      <c r="Q413" s="2" t="str">
        <f t="shared" si="38"/>
        <v/>
      </c>
    </row>
    <row r="414" spans="1:17" x14ac:dyDescent="0.25">
      <c r="A414">
        <f>SUMIF('TOTAL FEED'!$K$6:$K$429,'PHAN LOAI'!Q414,'TOTAL FEED'!$AQ$6:$AQ$429)</f>
        <v>0</v>
      </c>
      <c r="D414" s="80"/>
      <c r="Q414" s="2" t="str">
        <f t="shared" si="38"/>
        <v/>
      </c>
    </row>
    <row r="415" spans="1:17" x14ac:dyDescent="0.25">
      <c r="A415">
        <f>SUMIF('TOTAL FEED'!$K$6:$K$429,'PHAN LOAI'!Q415,'TOTAL FEED'!$AQ$6:$AQ$429)</f>
        <v>0</v>
      </c>
      <c r="Q415" s="2" t="str">
        <f t="shared" si="38"/>
        <v/>
      </c>
    </row>
    <row r="416" spans="1:17" x14ac:dyDescent="0.25">
      <c r="A416">
        <f>SUMIF('TOTAL FEED'!$K$6:$K$429,'PHAN LOAI'!Q416,'TOTAL FEED'!$AQ$6:$AQ$429)</f>
        <v>0</v>
      </c>
      <c r="Q416" s="2" t="str">
        <f t="shared" si="38"/>
        <v/>
      </c>
    </row>
    <row r="417" spans="17:17" x14ac:dyDescent="0.25">
      <c r="Q417" s="2" t="str">
        <f t="shared" si="38"/>
        <v/>
      </c>
    </row>
    <row r="418" spans="17:17" x14ac:dyDescent="0.25">
      <c r="Q418" s="2" t="str">
        <f t="shared" si="38"/>
        <v/>
      </c>
    </row>
    <row r="419" spans="17:17" x14ac:dyDescent="0.25">
      <c r="Q419" s="2" t="str">
        <f t="shared" si="38"/>
        <v/>
      </c>
    </row>
    <row r="420" spans="17:17" x14ac:dyDescent="0.25">
      <c r="Q420" s="2" t="str">
        <f t="shared" si="38"/>
        <v/>
      </c>
    </row>
    <row r="421" spans="17:17" x14ac:dyDescent="0.25">
      <c r="Q421" s="2" t="str">
        <f t="shared" si="38"/>
        <v/>
      </c>
    </row>
    <row r="422" spans="17:17" x14ac:dyDescent="0.25">
      <c r="Q422" s="2" t="str">
        <f t="shared" si="38"/>
        <v/>
      </c>
    </row>
    <row r="423" spans="17:17" x14ac:dyDescent="0.25">
      <c r="Q423" s="2" t="str">
        <f t="shared" si="38"/>
        <v/>
      </c>
    </row>
  </sheetData>
  <mergeCells count="3">
    <mergeCell ref="B2:B3"/>
    <mergeCell ref="C2:C3"/>
    <mergeCell ref="D2:D3"/>
  </mergeCells>
  <phoneticPr fontId="2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heckPhanLoai">
                <anchor moveWithCells="1" sizeWithCells="1">
                  <from>
                    <xdr:col>18</xdr:col>
                    <xdr:colOff>552450</xdr:colOff>
                    <xdr:row>2</xdr:row>
                    <xdr:rowOff>19050</xdr:rowOff>
                  </from>
                  <to>
                    <xdr:col>20</xdr:col>
                    <xdr:colOff>390525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P103"/>
  <sheetViews>
    <sheetView zoomScale="80" zoomScaleNormal="80" workbookViewId="0">
      <selection activeCell="AA17" sqref="AA17"/>
    </sheetView>
  </sheetViews>
  <sheetFormatPr defaultRowHeight="15" x14ac:dyDescent="0.25"/>
  <cols>
    <col min="2" max="2" width="14.7109375" customWidth="1"/>
    <col min="3" max="3" width="19.42578125" bestFit="1" customWidth="1"/>
    <col min="4" max="6" width="12" bestFit="1" customWidth="1"/>
    <col min="7" max="7" width="11.7109375" bestFit="1" customWidth="1"/>
    <col min="8" max="9" width="12.7109375" customWidth="1"/>
    <col min="10" max="14" width="11.7109375" bestFit="1" customWidth="1"/>
    <col min="15" max="15" width="12" bestFit="1" customWidth="1"/>
    <col min="16" max="16" width="13.7109375" customWidth="1"/>
    <col min="17" max="19" width="11.7109375" bestFit="1" customWidth="1"/>
    <col min="20" max="23" width="12" bestFit="1" customWidth="1"/>
    <col min="24" max="24" width="13.140625" customWidth="1"/>
    <col min="25" max="34" width="12" bestFit="1" customWidth="1"/>
    <col min="35" max="35" width="14.7109375" customWidth="1"/>
  </cols>
  <sheetData>
    <row r="1" spans="2:35" ht="15.75" thickBot="1" x14ac:dyDescent="0.3"/>
    <row r="2" spans="2:35" ht="20.65" customHeight="1" x14ac:dyDescent="0.25">
      <c r="B2" s="327" t="s">
        <v>552</v>
      </c>
      <c r="C2" s="329" t="s">
        <v>235</v>
      </c>
      <c r="D2" s="325" t="s">
        <v>236</v>
      </c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6"/>
    </row>
    <row r="3" spans="2:35" ht="19.5" customHeight="1" x14ac:dyDescent="0.25">
      <c r="B3" s="328" t="s">
        <v>553</v>
      </c>
      <c r="C3" s="330"/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3">
        <v>13</v>
      </c>
      <c r="Q3" s="43">
        <v>14</v>
      </c>
      <c r="R3" s="43">
        <v>15</v>
      </c>
      <c r="S3" s="43">
        <v>16</v>
      </c>
      <c r="T3" s="43">
        <v>17</v>
      </c>
      <c r="U3" s="43">
        <v>18</v>
      </c>
      <c r="V3" s="43">
        <v>19</v>
      </c>
      <c r="W3" s="43">
        <v>20</v>
      </c>
      <c r="X3" s="43">
        <v>21</v>
      </c>
      <c r="Y3" s="43">
        <v>22</v>
      </c>
      <c r="Z3" s="43">
        <v>23</v>
      </c>
      <c r="AA3" s="43">
        <v>24</v>
      </c>
      <c r="AB3" s="43">
        <v>25</v>
      </c>
      <c r="AC3" s="43">
        <v>26</v>
      </c>
      <c r="AD3" s="43">
        <v>27</v>
      </c>
      <c r="AE3" s="43">
        <v>28</v>
      </c>
      <c r="AF3" s="43">
        <v>29</v>
      </c>
      <c r="AG3" s="43">
        <v>30</v>
      </c>
      <c r="AH3" s="44">
        <v>31</v>
      </c>
    </row>
    <row r="4" spans="2:35" ht="21.75" customHeight="1" x14ac:dyDescent="0.25">
      <c r="B4" s="331" t="s">
        <v>554</v>
      </c>
      <c r="C4" s="332"/>
      <c r="D4" s="56">
        <f>SUM(D5:D12)</f>
        <v>0</v>
      </c>
      <c r="E4" s="56">
        <f>SUM(E5:E12)</f>
        <v>1305150</v>
      </c>
      <c r="F4" s="56">
        <f>SUM(F5:F12)</f>
        <v>1403925</v>
      </c>
      <c r="G4" s="56">
        <f t="shared" ref="G4:AI4" si="0">SUM(G5:G12)</f>
        <v>1362125</v>
      </c>
      <c r="H4" s="56">
        <f t="shared" si="0"/>
        <v>1717550</v>
      </c>
      <c r="I4" s="56">
        <f t="shared" si="0"/>
        <v>1555175</v>
      </c>
      <c r="J4" s="56">
        <f t="shared" si="0"/>
        <v>1585700</v>
      </c>
      <c r="K4" s="56">
        <f t="shared" si="0"/>
        <v>1725650</v>
      </c>
      <c r="L4" s="56">
        <f t="shared" si="0"/>
        <v>1671825</v>
      </c>
      <c r="M4" s="56">
        <f t="shared" si="0"/>
        <v>1976700</v>
      </c>
      <c r="N4" s="56">
        <f t="shared" si="0"/>
        <v>1675650</v>
      </c>
      <c r="O4" s="56">
        <f t="shared" si="0"/>
        <v>1329825</v>
      </c>
      <c r="P4" s="56">
        <f t="shared" si="0"/>
        <v>1593450</v>
      </c>
      <c r="Q4" s="56">
        <f t="shared" si="0"/>
        <v>1642675</v>
      </c>
      <c r="R4" s="56">
        <f t="shared" si="0"/>
        <v>1624900</v>
      </c>
      <c r="S4" s="56">
        <f t="shared" si="0"/>
        <v>1829040</v>
      </c>
      <c r="T4" s="56">
        <f t="shared" si="0"/>
        <v>791275</v>
      </c>
      <c r="U4" s="56">
        <f t="shared" si="0"/>
        <v>0</v>
      </c>
      <c r="V4" s="56">
        <f t="shared" si="0"/>
        <v>0</v>
      </c>
      <c r="W4" s="56">
        <f t="shared" si="0"/>
        <v>0</v>
      </c>
      <c r="X4" s="56">
        <f t="shared" si="0"/>
        <v>0</v>
      </c>
      <c r="Y4" s="56">
        <f t="shared" si="0"/>
        <v>0</v>
      </c>
      <c r="Z4" s="56">
        <f t="shared" si="0"/>
        <v>0</v>
      </c>
      <c r="AA4" s="56">
        <f t="shared" si="0"/>
        <v>0</v>
      </c>
      <c r="AB4" s="56">
        <f t="shared" si="0"/>
        <v>0</v>
      </c>
      <c r="AC4" s="56">
        <f t="shared" si="0"/>
        <v>0</v>
      </c>
      <c r="AD4" s="56">
        <f t="shared" si="0"/>
        <v>0</v>
      </c>
      <c r="AE4" s="56">
        <f t="shared" si="0"/>
        <v>0</v>
      </c>
      <c r="AF4" s="56">
        <f t="shared" si="0"/>
        <v>0</v>
      </c>
      <c r="AG4" s="56">
        <f t="shared" si="0"/>
        <v>0</v>
      </c>
      <c r="AH4" s="56">
        <f t="shared" si="0"/>
        <v>0</v>
      </c>
      <c r="AI4" s="56">
        <f t="shared" si="0"/>
        <v>24790615</v>
      </c>
    </row>
    <row r="5" spans="2:35" ht="21.75" customHeight="1" x14ac:dyDescent="0.25">
      <c r="B5" s="52" t="s">
        <v>555</v>
      </c>
      <c r="C5" s="7" t="s">
        <v>238</v>
      </c>
      <c r="D5" s="55">
        <f>SUMIF('1'!$F$3:$F$900,'TOTAL IN PACKING'!C5,'1'!$P$3:$P$900)</f>
        <v>0</v>
      </c>
      <c r="E5" s="55">
        <f>SUMIF('2'!$F$3:$F$900,'TOTAL IN PACKING'!C5,'2'!$P$3:$P$900)</f>
        <v>298800</v>
      </c>
      <c r="F5" s="55">
        <f>SUMIF('3'!$F$3:$F$900,'TOTAL IN PACKING'!C5,'3'!$P$3:$P$900)</f>
        <v>327150</v>
      </c>
      <c r="G5" s="55">
        <f>SUMIF('4'!$F$3:$F$898,'TOTAL IN PACKING'!C5,'4'!$P$3:$P$898)</f>
        <v>381750</v>
      </c>
      <c r="H5" s="55">
        <f>SUMIF('5'!$F$3:$F$900,'TOTAL IN PACKING'!C5,'5'!$P$3:$P$900)</f>
        <v>455100</v>
      </c>
      <c r="I5" s="55">
        <f>SUMIF('6'!$F$3:$F$900,'TOTAL IN PACKING'!C5,'6'!$P$3:$P$900)</f>
        <v>261200</v>
      </c>
      <c r="J5" s="55">
        <f>SUMIF('7'!$F$3:$F$900,'TOTAL IN PACKING'!C5,'7'!$P$3:$P$900)</f>
        <v>370950</v>
      </c>
      <c r="K5" s="55">
        <f>SUMIF('8'!$F$3:$F$900,'TOTAL IN PACKING'!C5,'8'!$P$3:$P$900)</f>
        <v>383500</v>
      </c>
      <c r="L5" s="55">
        <f>SUMIF('9'!$F$3:$F$900,'TOTAL IN PACKING'!C5,'9'!$P$3:$P$900)</f>
        <v>381150</v>
      </c>
      <c r="M5" s="55">
        <f>SUMIF('10'!$F$3:$F$898,'TOTAL IN PACKING'!C5,'10'!$P$3:$P$898)</f>
        <v>480900</v>
      </c>
      <c r="N5" s="55">
        <f>SUMIF('11'!$F$3:$F$900,'TOTAL IN PACKING'!C5,'11'!$P$3:$P$900)</f>
        <v>445450</v>
      </c>
      <c r="O5" s="55">
        <f>SUMIF('12'!$F$3:$F$900,'TOTAL IN PACKING'!C5,'12'!$P$3:$P$900)</f>
        <v>62300</v>
      </c>
      <c r="P5" s="55">
        <f>SUMIF('13'!$F$3:$F$900,'TOTAL IN PACKING'!C5,'13'!$P$3:$P$900)</f>
        <v>392300</v>
      </c>
      <c r="Q5" s="55">
        <f>SUMIF('14'!$F$3:$F$900,'TOTAL IN PACKING'!C5,'14'!$P$3:$P$900)</f>
        <v>321650</v>
      </c>
      <c r="R5" s="55">
        <f>SUMIF('15'!$F$3:$F$900,'TOTAL IN PACKING'!C5,'15'!$P$3:$P$900)</f>
        <v>344100</v>
      </c>
      <c r="S5" s="55">
        <f>SUMIF('16'!$F$3:$F$900,'TOTAL IN PACKING'!C5,'16'!$P$3:$P$900)</f>
        <v>416050</v>
      </c>
      <c r="T5" s="55">
        <f>SUMIF('17'!$F$3:$F$898,'TOTAL IN PACKING'!C5,'17'!$P$3:$P$898)</f>
        <v>240450</v>
      </c>
      <c r="U5" s="55">
        <f>SUMIF('18'!$F$3:$F$900,'TOTAL IN PACKING'!C5,'18'!$P$3:$P$900)</f>
        <v>0</v>
      </c>
      <c r="V5" s="55">
        <f>SUMIF('19'!$F$3:$F$900,'TOTAL IN PACKING'!C5,'19'!$P$3:$P$900)</f>
        <v>0</v>
      </c>
      <c r="W5" s="55">
        <f>SUMIF('20'!$F$3:$F$900,'TOTAL IN PACKING'!C5,'20'!$P$3:$P$900)</f>
        <v>0</v>
      </c>
      <c r="X5" s="55">
        <f>SUMIF('21'!$F$3:$F$900,'TOTAL IN PACKING'!C5,'21'!$P$3:$P$900)</f>
        <v>0</v>
      </c>
      <c r="Y5" s="55">
        <f>SUMIF('22'!$F$3:$F$900,'TOTAL IN PACKING'!C5,'22'!$P$3:$P$900)</f>
        <v>0</v>
      </c>
      <c r="Z5" s="55">
        <f>SUMIF('23'!$F$3:$F$899,'TOTAL IN PACKING'!C5,'23'!$P$3:$P$899)</f>
        <v>0</v>
      </c>
      <c r="AA5" s="55">
        <f>SUMIF('24'!$F$3:$F$900,'TOTAL IN PACKING'!C5,'24'!$P$3:$P$900)</f>
        <v>0</v>
      </c>
      <c r="AB5" s="55">
        <f>SUMIF('25'!$F$3:$F$900,'TOTAL IN PACKING'!C5,'25'!$P$3:$P$900)</f>
        <v>0</v>
      </c>
      <c r="AC5" s="55">
        <f>SUMIF('26'!$F$3:$F$900,'TOTAL IN PACKING'!C5,'26'!$P$3:$P$900)</f>
        <v>0</v>
      </c>
      <c r="AD5" s="55">
        <f>SUMIF('27'!$F$3:$F$900,'TOTAL IN PACKING'!C5,'27'!$P$3:$P$900)</f>
        <v>0</v>
      </c>
      <c r="AE5" s="55">
        <f>SUMIF('28'!$F$3:$F$900,'TOTAL IN PACKING'!C5,'28'!$P$3:$P$900)</f>
        <v>0</v>
      </c>
      <c r="AF5" s="55">
        <f>SUMIF('29'!$F$3:$F$900,'TOTAL IN PACKING'!C5,'29'!$P$3:$P$900)</f>
        <v>0</v>
      </c>
      <c r="AG5" s="55">
        <f>SUMIF('30'!$F$3:$F$900,'TOTAL IN PACKING'!C5,'30'!$P$3:$P$900)</f>
        <v>0</v>
      </c>
      <c r="AH5" s="57">
        <f>SUMIF('31'!$F$3:$F$900,'TOTAL IN PACKING'!C5,'31'!$P$3:$P$900)</f>
        <v>0</v>
      </c>
      <c r="AI5" s="48">
        <f>SUM(D5:AH5)</f>
        <v>5562800</v>
      </c>
    </row>
    <row r="6" spans="2:35" ht="21.75" customHeight="1" x14ac:dyDescent="0.25">
      <c r="B6" s="52" t="s">
        <v>556</v>
      </c>
      <c r="C6" s="7" t="s">
        <v>251</v>
      </c>
      <c r="D6" s="55">
        <f>SUMIF('1'!$F$3:$F$900,'TOTAL IN PACKING'!C6,'1'!$P$3:$P$900)</f>
        <v>0</v>
      </c>
      <c r="E6" s="55">
        <f>SUMIF('2'!$F$3:$F$900,'TOTAL IN PACKING'!C6,'2'!$P$3:$P$900)</f>
        <v>319550</v>
      </c>
      <c r="F6" s="55">
        <f>SUMIF('3'!$F$3:$F$900,'TOTAL IN PACKING'!C6,'3'!$P$3:$P$900)</f>
        <v>314675</v>
      </c>
      <c r="G6" s="55">
        <f>SUMIF('4'!$F$3:$F$898,'TOTAL IN PACKING'!C6,'4'!$P$3:$P$898)</f>
        <v>317400</v>
      </c>
      <c r="H6" s="55">
        <f>SUMIF('5'!$F$3:$F$900,'TOTAL IN PACKING'!C6,'5'!$P$3:$P$900)</f>
        <v>292900</v>
      </c>
      <c r="I6" s="55">
        <f>SUMIF('6'!$F$3:$F$900,'TOTAL IN PACKING'!C6,'6'!$P$3:$P$900)</f>
        <v>341950</v>
      </c>
      <c r="J6" s="55">
        <f>SUMIF('7'!$F$3:$F$900,'TOTAL IN PACKING'!C6,'7'!$P$3:$P$900)</f>
        <v>359700</v>
      </c>
      <c r="K6" s="55">
        <f>SUMIF('8'!$F$3:$F$900,'TOTAL IN PACKING'!C6,'8'!$P$3:$P$900)</f>
        <v>348625</v>
      </c>
      <c r="L6" s="55">
        <f>SUMIF('9'!$F$3:$F$900,'TOTAL IN PACKING'!C6,'9'!$P$3:$P$900)</f>
        <v>232725</v>
      </c>
      <c r="M6" s="55">
        <f>SUMIF('10'!$F$3:$F$898,'TOTAL IN PACKING'!C6,'10'!$P$3:$P$898)</f>
        <v>358025</v>
      </c>
      <c r="N6" s="55">
        <f>SUMIF('11'!$F$3:$F$900,'TOTAL IN PACKING'!C6,'11'!$P$3:$P$900)</f>
        <v>306200</v>
      </c>
      <c r="O6" s="55">
        <f>SUMIF('12'!$F$3:$F$900,'TOTAL IN PACKING'!C6,'12'!$P$3:$P$900)</f>
        <v>369650</v>
      </c>
      <c r="P6" s="55">
        <f>SUMIF('13'!$F$3:$F$900,'TOTAL IN PACKING'!C6,'13'!$P$3:$P$900)</f>
        <v>296825</v>
      </c>
      <c r="Q6" s="55">
        <f>SUMIF('14'!$F$3:$F$900,'TOTAL IN PACKING'!C6,'14'!$P$3:$P$900)</f>
        <v>444225</v>
      </c>
      <c r="R6" s="55">
        <f>SUMIF('15'!$F$3:$F$900,'TOTAL IN PACKING'!C6,'15'!$P$3:$P$900)</f>
        <v>321850</v>
      </c>
      <c r="S6" s="55">
        <f>SUMIF('16'!$F$3:$F$900,'TOTAL IN PACKING'!C6,'16'!$P$3:$P$900)</f>
        <v>355175</v>
      </c>
      <c r="T6" s="55">
        <f>SUMIF('17'!$F$3:$F$898,'TOTAL IN PACKING'!C6,'17'!$P$3:$P$898)</f>
        <v>81050</v>
      </c>
      <c r="U6" s="55">
        <f>SUMIF('18'!$F$3:$F$900,'TOTAL IN PACKING'!C6,'18'!$P$3:$P$900)</f>
        <v>0</v>
      </c>
      <c r="V6" s="55">
        <f>SUMIF('19'!$F$3:$F$900,'TOTAL IN PACKING'!C6,'19'!$P$3:$P$900)</f>
        <v>0</v>
      </c>
      <c r="W6" s="55">
        <f>SUMIF('20'!$F$3:$F$900,'TOTAL IN PACKING'!C6,'20'!$P$3:$P$900)</f>
        <v>0</v>
      </c>
      <c r="X6" s="55">
        <f>SUMIF('21'!$F$3:$F$900,'TOTAL IN PACKING'!C6,'21'!$P$3:$P$900)</f>
        <v>0</v>
      </c>
      <c r="Y6" s="55">
        <f>SUMIF('22'!$F$3:$F$900,'TOTAL IN PACKING'!C6,'22'!$P$3:$P$900)</f>
        <v>0</v>
      </c>
      <c r="Z6" s="55">
        <f>SUMIF('23'!$F$3:$F$899,'TOTAL IN PACKING'!C6,'23'!$P$3:$P$899)</f>
        <v>0</v>
      </c>
      <c r="AA6" s="55">
        <f>SUMIF('24'!$F$3:$F$900,'TOTAL IN PACKING'!C6,'24'!$P$3:$P$900)</f>
        <v>0</v>
      </c>
      <c r="AB6" s="55">
        <f>SUMIF('25'!$F$3:$F$900,'TOTAL IN PACKING'!C6,'25'!$P$3:$P$900)</f>
        <v>0</v>
      </c>
      <c r="AC6" s="55">
        <f>SUMIF('26'!$F$3:$F$900,'TOTAL IN PACKING'!C6,'26'!$P$3:$P$900)</f>
        <v>0</v>
      </c>
      <c r="AD6" s="55">
        <f>SUMIF('27'!$F$3:$F$900,'TOTAL IN PACKING'!C6,'27'!$P$3:$P$900)</f>
        <v>0</v>
      </c>
      <c r="AE6" s="55">
        <f>SUMIF('28'!$F$3:$F$900,'TOTAL IN PACKING'!C6,'28'!$P$3:$P$900)</f>
        <v>0</v>
      </c>
      <c r="AF6" s="55">
        <f>SUMIF('29'!$F$3:$F$900,'TOTAL IN PACKING'!C6,'29'!$P$3:$P$900)</f>
        <v>0</v>
      </c>
      <c r="AG6" s="55">
        <f>SUMIF('30'!$F$3:$F$900,'TOTAL IN PACKING'!C6,'30'!$P$3:$P$900)</f>
        <v>0</v>
      </c>
      <c r="AH6" s="57">
        <f>SUMIF('31'!$F$3:$F$900,'TOTAL IN PACKING'!C6,'31'!$P$3:$P$900)</f>
        <v>0</v>
      </c>
      <c r="AI6" s="48">
        <f t="shared" ref="AI6:AI10" si="1">SUM(D6:AH6)</f>
        <v>5060525</v>
      </c>
    </row>
    <row r="7" spans="2:35" ht="21.75" customHeight="1" x14ac:dyDescent="0.25">
      <c r="B7" s="52" t="s">
        <v>557</v>
      </c>
      <c r="C7" s="7" t="s">
        <v>255</v>
      </c>
      <c r="D7" s="55">
        <f>SUMIF('1'!$F$3:$F$900,'TOTAL IN PACKING'!C7,'1'!$P$3:$P$900)</f>
        <v>0</v>
      </c>
      <c r="E7" s="55">
        <f>SUMIF('2'!$F$3:$F$900,'TOTAL IN PACKING'!C7,'2'!$P$3:$P$900)</f>
        <v>25050</v>
      </c>
      <c r="F7" s="55">
        <f>SUMIF('3'!$F$3:$F$900,'TOTAL IN PACKING'!C7,'3'!$P$3:$P$900)</f>
        <v>31000</v>
      </c>
      <c r="G7" s="55">
        <f>SUMIF('4'!$F$3:$F$898,'TOTAL IN PACKING'!C7,'4'!$P$3:$P$898)</f>
        <v>25725</v>
      </c>
      <c r="H7" s="55">
        <f>SUMIF('5'!$F$3:$F$900,'TOTAL IN PACKING'!C7,'5'!$P$3:$P$900)</f>
        <v>103075</v>
      </c>
      <c r="I7" s="55">
        <f>SUMIF('6'!$F$3:$F$900,'TOTAL IN PACKING'!C7,'6'!$P$3:$P$900)</f>
        <v>8825</v>
      </c>
      <c r="J7" s="55">
        <f>SUMIF('7'!$F$3:$F$900,'TOTAL IN PACKING'!C7,'7'!$P$3:$P$900)</f>
        <v>32000</v>
      </c>
      <c r="K7" s="55">
        <f>SUMIF('8'!$F$3:$F$900,'TOTAL IN PACKING'!C7,'8'!$P$3:$P$900)</f>
        <v>30700</v>
      </c>
      <c r="L7" s="55">
        <f>SUMIF('9'!$F$3:$F$900,'TOTAL IN PACKING'!C7,'9'!$P$3:$P$900)</f>
        <v>199050</v>
      </c>
      <c r="M7" s="55">
        <f>SUMIF('10'!$F$3:$F$898,'TOTAL IN PACKING'!C7,'10'!$P$3:$P$898)</f>
        <v>118025</v>
      </c>
      <c r="N7" s="55">
        <f>SUMIF('11'!$F$3:$F$900,'TOTAL IN PACKING'!C7,'11'!$P$3:$P$900)</f>
        <v>62475</v>
      </c>
      <c r="O7" s="55">
        <f>SUMIF('12'!$F$3:$F$900,'TOTAL IN PACKING'!C7,'12'!$P$3:$P$900)</f>
        <v>61325</v>
      </c>
      <c r="P7" s="55">
        <f>SUMIF('13'!$F$3:$F$900,'TOTAL IN PACKING'!C7,'13'!$P$3:$P$900)</f>
        <v>37425</v>
      </c>
      <c r="Q7" s="55">
        <f>SUMIF('14'!$F$3:$F$900,'TOTAL IN PACKING'!C7,'14'!$P$3:$P$900)</f>
        <v>95600</v>
      </c>
      <c r="R7" s="55">
        <f>SUMIF('15'!$F$3:$F$900,'TOTAL IN PACKING'!C7,'15'!$P$3:$P$900)</f>
        <v>105075</v>
      </c>
      <c r="S7" s="55">
        <f>SUMIF('16'!$F$3:$F$900,'TOTAL IN PACKING'!C7,'16'!$P$3:$P$900)</f>
        <v>101540</v>
      </c>
      <c r="T7" s="55">
        <f>SUMIF('17'!$F$3:$F$898,'TOTAL IN PACKING'!C7,'17'!$P$3:$P$898)</f>
        <v>0</v>
      </c>
      <c r="U7" s="55">
        <f>SUMIF('18'!$F$3:$F$900,'TOTAL IN PACKING'!C7,'18'!$P$3:$P$900)</f>
        <v>0</v>
      </c>
      <c r="V7" s="55">
        <f>SUMIF('19'!$F$3:$F$900,'TOTAL IN PACKING'!C7,'19'!$P$3:$P$900)</f>
        <v>0</v>
      </c>
      <c r="W7" s="55">
        <f>SUMIF('20'!$F$3:$F$900,'TOTAL IN PACKING'!C7,'20'!$P$3:$P$900)</f>
        <v>0</v>
      </c>
      <c r="X7" s="55">
        <f>SUMIF('21'!$F$3:$F$900,'TOTAL IN PACKING'!C7,'21'!$P$3:$P$900)</f>
        <v>0</v>
      </c>
      <c r="Y7" s="55">
        <f>SUMIF('22'!$F$3:$F$900,'TOTAL IN PACKING'!C7,'22'!$P$3:$P$900)</f>
        <v>0</v>
      </c>
      <c r="Z7" s="55">
        <f>SUMIF('23'!$F$3:$F$899,'TOTAL IN PACKING'!C7,'23'!$P$3:$P$899)</f>
        <v>0</v>
      </c>
      <c r="AA7" s="55">
        <f>SUMIF('24'!$F$3:$F$900,'TOTAL IN PACKING'!C7,'24'!$P$3:$P$900)</f>
        <v>0</v>
      </c>
      <c r="AB7" s="55">
        <f>SUMIF('25'!$F$3:$F$900,'TOTAL IN PACKING'!C7,'25'!$P$3:$P$900)</f>
        <v>0</v>
      </c>
      <c r="AC7" s="55">
        <f>SUMIF('26'!$F$3:$F$900,'TOTAL IN PACKING'!C7,'26'!$P$3:$P$900)</f>
        <v>0</v>
      </c>
      <c r="AD7" s="55">
        <f>SUMIF('27'!$F$3:$F$900,'TOTAL IN PACKING'!C7,'27'!$P$3:$P$900)</f>
        <v>0</v>
      </c>
      <c r="AE7" s="55">
        <f>SUMIF('28'!$F$3:$F$900,'TOTAL IN PACKING'!C7,'28'!$P$3:$P$900)</f>
        <v>0</v>
      </c>
      <c r="AF7" s="55">
        <f>SUMIF('29'!$F$3:$F$900,'TOTAL IN PACKING'!C7,'29'!$P$3:$P$900)</f>
        <v>0</v>
      </c>
      <c r="AG7" s="55">
        <f>SUMIF('30'!$F$3:$F$900,'TOTAL IN PACKING'!C7,'30'!$P$3:$P$900)</f>
        <v>0</v>
      </c>
      <c r="AH7" s="57">
        <f>SUMIF('31'!$F$3:$F$900,'TOTAL IN PACKING'!C7,'31'!$P$3:$P$900)</f>
        <v>0</v>
      </c>
      <c r="AI7" s="48">
        <f t="shared" si="1"/>
        <v>1036890</v>
      </c>
    </row>
    <row r="8" spans="2:35" ht="21.75" customHeight="1" x14ac:dyDescent="0.25">
      <c r="B8" s="52" t="s">
        <v>558</v>
      </c>
      <c r="C8" s="7" t="s">
        <v>256</v>
      </c>
      <c r="D8" s="55">
        <f>SUMIF('1'!$F$3:$F$900,'TOTAL IN PACKING'!C8,'1'!$P$3:$P$900)</f>
        <v>0</v>
      </c>
      <c r="E8" s="55">
        <f>SUMIF('2'!$F$3:$F$900,'TOTAL IN PACKING'!C8,'2'!$P$3:$P$900)</f>
        <v>274850</v>
      </c>
      <c r="F8" s="55">
        <f>SUMIF('3'!$F$3:$F$900,'TOTAL IN PACKING'!C8,'3'!$P$3:$P$900)</f>
        <v>334050</v>
      </c>
      <c r="G8" s="55">
        <f>SUMIF('4'!$F$3:$F$898,'TOTAL IN PACKING'!C8,'4'!$P$3:$P$898)</f>
        <v>262350</v>
      </c>
      <c r="H8" s="55">
        <f>SUMIF('5'!$F$3:$F$900,'TOTAL IN PACKING'!C8,'5'!$P$3:$P$900)</f>
        <v>442450</v>
      </c>
      <c r="I8" s="55">
        <f>SUMIF('6'!$F$3:$F$900,'TOTAL IN PACKING'!C8,'6'!$P$3:$P$900)</f>
        <v>370000</v>
      </c>
      <c r="J8" s="55">
        <f>SUMIF('7'!$F$3:$F$900,'TOTAL IN PACKING'!C8,'7'!$P$3:$P$900)</f>
        <v>269800</v>
      </c>
      <c r="K8" s="55">
        <f>SUMIF('8'!$F$3:$F$900,'TOTAL IN PACKING'!C8,'8'!$P$3:$P$900)</f>
        <v>419500</v>
      </c>
      <c r="L8" s="55">
        <f>SUMIF('9'!$F$3:$F$900,'TOTAL IN PACKING'!C8,'9'!$P$3:$P$900)</f>
        <v>396250</v>
      </c>
      <c r="M8" s="55">
        <f>SUMIF('10'!$F$3:$F$898,'TOTAL IN PACKING'!C8,'10'!$P$3:$P$898)</f>
        <v>475450</v>
      </c>
      <c r="N8" s="55">
        <f>SUMIF('11'!$F$3:$F$900,'TOTAL IN PACKING'!C8,'11'!$P$3:$P$900)</f>
        <v>357350</v>
      </c>
      <c r="O8" s="55">
        <f>SUMIF('12'!$F$3:$F$900,'TOTAL IN PACKING'!C8,'12'!$P$3:$P$900)</f>
        <v>238700</v>
      </c>
      <c r="P8" s="55">
        <f>SUMIF('13'!$F$3:$F$900,'TOTAL IN PACKING'!C8,'13'!$P$3:$P$900)</f>
        <v>438250</v>
      </c>
      <c r="Q8" s="55">
        <f>SUMIF('14'!$F$3:$F$900,'TOTAL IN PACKING'!C8,'14'!$P$3:$P$900)</f>
        <v>258300</v>
      </c>
      <c r="R8" s="55">
        <f>SUMIF('15'!$F$3:$F$900,'TOTAL IN PACKING'!C8,'15'!$P$3:$P$900)</f>
        <v>440750</v>
      </c>
      <c r="S8" s="55">
        <f>SUMIF('16'!$F$3:$F$900,'TOTAL IN PACKING'!C8,'16'!$P$3:$P$900)</f>
        <v>530450</v>
      </c>
      <c r="T8" s="55">
        <f>SUMIF('17'!$F$3:$F$898,'TOTAL IN PACKING'!C8,'17'!$P$3:$P$898)</f>
        <v>201300</v>
      </c>
      <c r="U8" s="55">
        <f>SUMIF('18'!$F$3:$F$900,'TOTAL IN PACKING'!C8,'18'!$P$3:$P$900)</f>
        <v>0</v>
      </c>
      <c r="V8" s="55">
        <f>SUMIF('19'!$F$3:$F$900,'TOTAL IN PACKING'!C8,'19'!$P$3:$P$900)</f>
        <v>0</v>
      </c>
      <c r="W8" s="55">
        <f>SUMIF('20'!$F$3:$F$900,'TOTAL IN PACKING'!C8,'20'!$P$3:$P$900)</f>
        <v>0</v>
      </c>
      <c r="X8" s="55">
        <f>SUMIF('21'!$F$3:$F$900,'TOTAL IN PACKING'!C8,'21'!$P$3:$P$900)</f>
        <v>0</v>
      </c>
      <c r="Y8" s="55">
        <f>SUMIF('22'!$F$3:$F$900,'TOTAL IN PACKING'!C8,'22'!$P$3:$P$900)</f>
        <v>0</v>
      </c>
      <c r="Z8" s="55">
        <f>SUMIF('23'!$F$3:$F$899,'TOTAL IN PACKING'!C8,'23'!$P$3:$P$899)</f>
        <v>0</v>
      </c>
      <c r="AA8" s="55">
        <f>SUMIF('24'!$F$3:$F$900,'TOTAL IN PACKING'!C8,'24'!$P$3:$P$900)</f>
        <v>0</v>
      </c>
      <c r="AB8" s="55">
        <f>SUMIF('25'!$F$3:$F$900,'TOTAL IN PACKING'!C8,'25'!$P$3:$P$900)</f>
        <v>0</v>
      </c>
      <c r="AC8" s="55">
        <f>SUMIF('26'!$F$3:$F$900,'TOTAL IN PACKING'!C8,'26'!$P$3:$P$900)</f>
        <v>0</v>
      </c>
      <c r="AD8" s="55">
        <f>SUMIF('27'!$F$3:$F$900,'TOTAL IN PACKING'!C8,'27'!$P$3:$P$900)</f>
        <v>0</v>
      </c>
      <c r="AE8" s="55">
        <f>SUMIF('28'!$F$3:$F$900,'TOTAL IN PACKING'!C8,'28'!$P$3:$P$900)</f>
        <v>0</v>
      </c>
      <c r="AF8" s="55">
        <f>SUMIF('29'!$F$3:$F$900,'TOTAL IN PACKING'!C8,'29'!$P$3:$P$900)</f>
        <v>0</v>
      </c>
      <c r="AG8" s="55">
        <f>SUMIF('30'!$F$3:$F$900,'TOTAL IN PACKING'!C8,'30'!$P$3:$P$900)</f>
        <v>0</v>
      </c>
      <c r="AH8" s="57">
        <f>SUMIF('31'!$F$3:$F$900,'TOTAL IN PACKING'!C8,'31'!$P$3:$P$900)</f>
        <v>0</v>
      </c>
      <c r="AI8" s="48">
        <f t="shared" si="1"/>
        <v>5709800</v>
      </c>
    </row>
    <row r="9" spans="2:35" ht="21.75" customHeight="1" x14ac:dyDescent="0.25">
      <c r="B9" s="52" t="s">
        <v>559</v>
      </c>
      <c r="C9" s="7" t="s">
        <v>257</v>
      </c>
      <c r="D9" s="55">
        <f>SUMIF('1'!$F$3:$F$900,'TOTAL IN PACKING'!C9,'1'!$P$3:$P$900)</f>
        <v>0</v>
      </c>
      <c r="E9" s="55">
        <f>SUMIF('2'!$F$3:$F$900,'TOTAL IN PACKING'!C9,'2'!$P$3:$P$900)</f>
        <v>217250</v>
      </c>
      <c r="F9" s="55">
        <f>SUMIF('3'!$F$3:$F$900,'TOTAL IN PACKING'!C9,'3'!$P$3:$P$900)</f>
        <v>139900</v>
      </c>
      <c r="G9" s="55">
        <f>SUMIF('4'!$F$3:$F$898,'TOTAL IN PACKING'!C9,'4'!$P$3:$P$898)</f>
        <v>75200</v>
      </c>
      <c r="H9" s="55">
        <f>SUMIF('5'!$F$3:$F$900,'TOTAL IN PACKING'!C9,'5'!$P$3:$P$900)</f>
        <v>112900</v>
      </c>
      <c r="I9" s="55">
        <f>SUMIF('6'!$F$3:$F$900,'TOTAL IN PACKING'!C9,'6'!$P$3:$P$900)</f>
        <v>188125</v>
      </c>
      <c r="J9" s="55">
        <f>SUMIF('7'!$F$3:$F$900,'TOTAL IN PACKING'!C9,'7'!$P$3:$P$900)</f>
        <v>205525</v>
      </c>
      <c r="K9" s="55">
        <f>SUMIF('8'!$F$3:$F$900,'TOTAL IN PACKING'!C9,'8'!$P$3:$P$900)</f>
        <v>164550</v>
      </c>
      <c r="L9" s="55">
        <f>SUMIF('9'!$F$3:$F$900,'TOTAL IN PACKING'!C9,'9'!$P$3:$P$900)</f>
        <v>197525</v>
      </c>
      <c r="M9" s="55">
        <f>SUMIF('10'!$F$3:$F$898,'TOTAL IN PACKING'!C9,'10'!$P$3:$P$898)</f>
        <v>213375</v>
      </c>
      <c r="N9" s="55">
        <f>SUMIF('11'!$F$3:$F$900,'TOTAL IN PACKING'!C9,'11'!$P$3:$P$900)</f>
        <v>117200</v>
      </c>
      <c r="O9" s="55">
        <f>SUMIF('12'!$F$3:$F$900,'TOTAL IN PACKING'!C9,'12'!$P$3:$P$900)</f>
        <v>185975</v>
      </c>
      <c r="P9" s="55">
        <f>SUMIF('13'!$F$3:$F$900,'TOTAL IN PACKING'!C9,'13'!$P$3:$P$900)</f>
        <v>236475</v>
      </c>
      <c r="Q9" s="55">
        <f>SUMIF('14'!$F$3:$F$900,'TOTAL IN PACKING'!C9,'14'!$P$3:$P$900)</f>
        <v>273175</v>
      </c>
      <c r="R9" s="55">
        <f>SUMIF('15'!$F$3:$F$900,'TOTAL IN PACKING'!C9,'15'!$P$3:$P$900)</f>
        <v>108075</v>
      </c>
      <c r="S9" s="55">
        <f>SUMIF('16'!$F$3:$F$900,'TOTAL IN PACKING'!C9,'16'!$P$3:$P$900)</f>
        <v>171325</v>
      </c>
      <c r="T9" s="55">
        <f>SUMIF('17'!$F$3:$F$898,'TOTAL IN PACKING'!C9,'17'!$P$3:$P$898)</f>
        <v>121500</v>
      </c>
      <c r="U9" s="55">
        <f>SUMIF('18'!$F$3:$F$900,'TOTAL IN PACKING'!C9,'18'!$P$3:$P$900)</f>
        <v>0</v>
      </c>
      <c r="V9" s="55">
        <f>SUMIF('19'!$F$3:$F$900,'TOTAL IN PACKING'!C9,'19'!$P$3:$P$900)</f>
        <v>0</v>
      </c>
      <c r="W9" s="55">
        <f>SUMIF('20'!$F$3:$F$900,'TOTAL IN PACKING'!C9,'20'!$P$3:$P$900)</f>
        <v>0</v>
      </c>
      <c r="X9" s="55">
        <f>SUMIF('21'!$F$3:$F$900,'TOTAL IN PACKING'!C9,'21'!$P$3:$P$900)</f>
        <v>0</v>
      </c>
      <c r="Y9" s="55">
        <f>SUMIF('22'!$F$3:$F$900,'TOTAL IN PACKING'!C9,'22'!$P$3:$P$900)</f>
        <v>0</v>
      </c>
      <c r="Z9" s="55">
        <f>SUMIF('23'!$F$3:$F$899,'TOTAL IN PACKING'!C9,'23'!$P$3:$P$899)</f>
        <v>0</v>
      </c>
      <c r="AA9" s="55">
        <f>SUMIF('24'!$F$3:$F$900,'TOTAL IN PACKING'!C9,'24'!$P$3:$P$900)</f>
        <v>0</v>
      </c>
      <c r="AB9" s="55">
        <f>SUMIF('25'!$F$3:$F$900,'TOTAL IN PACKING'!C9,'25'!$P$3:$P$900)</f>
        <v>0</v>
      </c>
      <c r="AC9" s="55">
        <f>SUMIF('26'!$F$3:$F$900,'TOTAL IN PACKING'!C9,'26'!$P$3:$P$900)</f>
        <v>0</v>
      </c>
      <c r="AD9" s="55">
        <f>SUMIF('27'!$F$3:$F$900,'TOTAL IN PACKING'!C9,'27'!$P$3:$P$900)</f>
        <v>0</v>
      </c>
      <c r="AE9" s="55">
        <f>SUMIF('28'!$F$3:$F$900,'TOTAL IN PACKING'!C9,'28'!$P$3:$P$900)</f>
        <v>0</v>
      </c>
      <c r="AF9" s="55">
        <f>SUMIF('29'!$F$3:$F$900,'TOTAL IN PACKING'!C9,'29'!$P$3:$P$900)</f>
        <v>0</v>
      </c>
      <c r="AG9" s="55">
        <f>SUMIF('30'!$F$3:$F$900,'TOTAL IN PACKING'!C9,'30'!$P$3:$P$900)</f>
        <v>0</v>
      </c>
      <c r="AH9" s="57">
        <f>SUMIF('31'!$F$3:$F$900,'TOTAL IN PACKING'!C9,'31'!$P$3:$P$900)</f>
        <v>0</v>
      </c>
      <c r="AI9" s="48">
        <f t="shared" si="1"/>
        <v>2728075</v>
      </c>
    </row>
    <row r="10" spans="2:35" ht="21.75" customHeight="1" x14ac:dyDescent="0.25">
      <c r="B10" s="52" t="s">
        <v>560</v>
      </c>
      <c r="C10" s="7" t="s">
        <v>259</v>
      </c>
      <c r="D10" s="55">
        <f>SUMIF('1'!$F$3:$F$900,'TOTAL IN PACKING'!C10,'1'!$P$3:$P$900)</f>
        <v>0</v>
      </c>
      <c r="E10" s="55">
        <f>SUMIF('2'!$F$3:$F$900,'TOTAL IN PACKING'!C10,'2'!$P$3:$P$900)</f>
        <v>91025</v>
      </c>
      <c r="F10" s="55">
        <f>SUMIF('3'!$F$3:$F$900,'TOTAL IN PACKING'!C10,'3'!$P$3:$P$900)</f>
        <v>116300</v>
      </c>
      <c r="G10" s="55">
        <f>SUMIF('4'!$F$3:$F$898,'TOTAL IN PACKING'!C10,'4'!$P$3:$P$898)</f>
        <v>112500</v>
      </c>
      <c r="H10" s="55">
        <f>SUMIF('5'!$F$3:$F$900,'TOTAL IN PACKING'!C10,'5'!$P$3:$P$900)</f>
        <v>93425</v>
      </c>
      <c r="I10" s="55">
        <f>SUMIF('6'!$F$3:$F$900,'TOTAL IN PACKING'!C10,'6'!$P$3:$P$900)</f>
        <v>79525</v>
      </c>
      <c r="J10" s="55">
        <f>SUMIF('7'!$F$3:$F$900,'TOTAL IN PACKING'!C10,'7'!$P$3:$P$900)</f>
        <v>123200</v>
      </c>
      <c r="K10" s="55">
        <f>SUMIF('8'!$F$3:$F$900,'TOTAL IN PACKING'!C10,'8'!$P$3:$P$900)</f>
        <v>123525</v>
      </c>
      <c r="L10" s="55">
        <f>SUMIF('9'!$F$3:$F$900,'TOTAL IN PACKING'!C10,'9'!$P$3:$P$900)</f>
        <v>67500</v>
      </c>
      <c r="M10" s="55">
        <f>SUMIF('10'!$F$3:$F$898,'TOTAL IN PACKING'!C10,'10'!$P$3:$P$898)</f>
        <v>111125</v>
      </c>
      <c r="N10" s="55">
        <f>SUMIF('11'!$F$3:$F$900,'TOTAL IN PACKING'!C10,'11'!$P$3:$P$900)</f>
        <v>96625</v>
      </c>
      <c r="O10" s="55">
        <f>SUMIF('12'!$F$3:$F$900,'TOTAL IN PACKING'!C10,'12'!$P$3:$P$900)</f>
        <v>144350</v>
      </c>
      <c r="P10" s="55">
        <f>SUMIF('13'!$F$3:$F$900,'TOTAL IN PACKING'!C10,'13'!$P$3:$P$900)</f>
        <v>96325</v>
      </c>
      <c r="Q10" s="55">
        <f>SUMIF('14'!$F$3:$F$900,'TOTAL IN PACKING'!C10,'14'!$P$3:$P$900)</f>
        <v>66375</v>
      </c>
      <c r="R10" s="55">
        <f>SUMIF('15'!$F$3:$F$900,'TOTAL IN PACKING'!C10,'15'!$P$3:$P$900)</f>
        <v>83800</v>
      </c>
      <c r="S10" s="55">
        <f>SUMIF('16'!$F$3:$F$900,'TOTAL IN PACKING'!C10,'16'!$P$3:$P$900)</f>
        <v>57425</v>
      </c>
      <c r="T10" s="55">
        <f>SUMIF('17'!$F$3:$F$898,'TOTAL IN PACKING'!C10,'17'!$P$3:$P$898)</f>
        <v>39300</v>
      </c>
      <c r="U10" s="55">
        <f>SUMIF('18'!$F$3:$F$900,'TOTAL IN PACKING'!C10,'18'!$P$3:$P$900)</f>
        <v>0</v>
      </c>
      <c r="V10" s="55">
        <f>SUMIF('19'!$F$3:$F$900,'TOTAL IN PACKING'!C10,'19'!$P$3:$P$900)</f>
        <v>0</v>
      </c>
      <c r="W10" s="55">
        <f>SUMIF('20'!$F$3:$F$900,'TOTAL IN PACKING'!C10,'20'!$P$3:$P$900)</f>
        <v>0</v>
      </c>
      <c r="X10" s="55">
        <f>SUMIF('21'!$F$3:$F$900,'TOTAL IN PACKING'!C10,'21'!$P$3:$P$900)</f>
        <v>0</v>
      </c>
      <c r="Y10" s="55">
        <f>SUMIF('22'!$F$3:$F$900,'TOTAL IN PACKING'!C10,'22'!$P$3:$P$900)</f>
        <v>0</v>
      </c>
      <c r="Z10" s="55">
        <f>SUMIF('23'!$F$3:$F$899,'TOTAL IN PACKING'!C10,'23'!$P$3:$P$899)</f>
        <v>0</v>
      </c>
      <c r="AA10" s="55">
        <f>SUMIF('24'!$F$3:$F$900,'TOTAL IN PACKING'!C10,'24'!$P$3:$P$900)</f>
        <v>0</v>
      </c>
      <c r="AB10" s="55">
        <f>SUMIF('25'!$F$3:$F$900,'TOTAL IN PACKING'!C10,'25'!$P$3:$P$900)</f>
        <v>0</v>
      </c>
      <c r="AC10" s="55">
        <f>SUMIF('26'!$F$3:$F$900,'TOTAL IN PACKING'!C10,'26'!$P$3:$P$900)</f>
        <v>0</v>
      </c>
      <c r="AD10" s="55">
        <f>SUMIF('27'!$F$3:$F$900,'TOTAL IN PACKING'!C10,'27'!$P$3:$P$900)</f>
        <v>0</v>
      </c>
      <c r="AE10" s="55">
        <f>SUMIF('28'!$F$3:$F$900,'TOTAL IN PACKING'!C10,'28'!$P$3:$P$900)</f>
        <v>0</v>
      </c>
      <c r="AF10" s="55">
        <f>SUMIF('29'!$F$3:$F$900,'TOTAL IN PACKING'!C10,'29'!$P$3:$P$900)</f>
        <v>0</v>
      </c>
      <c r="AG10" s="55">
        <f>SUMIF('30'!$F$3:$F$900,'TOTAL IN PACKING'!C10,'30'!$P$3:$P$900)</f>
        <v>0</v>
      </c>
      <c r="AH10" s="57">
        <f>SUMIF('31'!$F$3:$F$900,'TOTAL IN PACKING'!C10,'31'!$P$3:$P$900)</f>
        <v>0</v>
      </c>
      <c r="AI10" s="48">
        <f t="shared" si="1"/>
        <v>1502325</v>
      </c>
    </row>
    <row r="11" spans="2:35" ht="21.75" customHeight="1" x14ac:dyDescent="0.25">
      <c r="B11" s="52" t="s">
        <v>561</v>
      </c>
      <c r="C11" s="7" t="s">
        <v>562</v>
      </c>
      <c r="D11" s="55">
        <f>SUMIF('1'!$F$3:$F$900,'TOTAL IN PACKING'!C11,'1'!$P$3:$P$900)</f>
        <v>0</v>
      </c>
      <c r="E11" s="55">
        <f>SUMIF('2'!$F$3:$F$900,'TOTAL IN PACKING'!C11,'2'!$P$3:$P$900)</f>
        <v>38500</v>
      </c>
      <c r="F11" s="55">
        <f>SUMIF('3'!$F$3:$F$900,'TOTAL IN PACKING'!C11,'3'!$P$3:$P$900)</f>
        <v>70650</v>
      </c>
      <c r="G11" s="55">
        <f>SUMIF('4'!$F$3:$F$898,'TOTAL IN PACKING'!C11,'4'!$P$3:$P$898)</f>
        <v>94175</v>
      </c>
      <c r="H11" s="55">
        <f>SUMIF('5'!$F$3:$F$900,'TOTAL IN PACKING'!C11,'5'!$P$3:$P$900)</f>
        <v>105100</v>
      </c>
      <c r="I11" s="55">
        <f>SUMIF('6'!$F$3:$F$900,'TOTAL IN PACKING'!C11,'6'!$P$3:$P$900)</f>
        <v>38550</v>
      </c>
      <c r="J11" s="55">
        <f>SUMIF('7'!$F$3:$F$900,'TOTAL IN PACKING'!C11,'7'!$P$3:$P$900)</f>
        <v>141800</v>
      </c>
      <c r="K11" s="55">
        <f>SUMIF('8'!$F$3:$F$900,'TOTAL IN PACKING'!C11,'8'!$P$3:$P$900)</f>
        <v>159150</v>
      </c>
      <c r="L11" s="55">
        <f>SUMIF('9'!$F$3:$F$900,'TOTAL IN PACKING'!C11,'9'!$P$3:$P$900)</f>
        <v>123700</v>
      </c>
      <c r="M11" s="55">
        <f>SUMIF('10'!$F$3:$F$898,'TOTAL IN PACKING'!C11,'10'!$P$3:$P$898)</f>
        <v>131500</v>
      </c>
      <c r="N11" s="55">
        <f>SUMIF('11'!$F$3:$F$900,'TOTAL IN PACKING'!C11,'11'!$P$3:$P$900)</f>
        <v>133900</v>
      </c>
      <c r="O11" s="55">
        <f>SUMIF('12'!$F$3:$F$900,'TOTAL IN PACKING'!C11,'12'!$P$3:$P$900)</f>
        <v>107025</v>
      </c>
      <c r="P11" s="55">
        <f>SUMIF('13'!$F$3:$F$900,'TOTAL IN PACKING'!C11,'13'!$P$3:$P$900)</f>
        <v>33650</v>
      </c>
      <c r="Q11" s="55">
        <f>SUMIF('14'!$F$3:$F$900,'TOTAL IN PACKING'!C11,'14'!$P$3:$P$900)</f>
        <v>66000</v>
      </c>
      <c r="R11" s="55">
        <f>SUMIF('15'!$F$3:$F$900,'TOTAL IN PACKING'!C11,'15'!$P$3:$P$900)</f>
        <v>59200</v>
      </c>
      <c r="S11" s="55">
        <f>SUMIF('16'!$F$3:$F$900,'TOTAL IN PACKING'!C11,'16'!$P$3:$P$900)</f>
        <v>55575</v>
      </c>
      <c r="T11" s="55">
        <f>SUMIF('17'!$F$3:$F$898,'TOTAL IN PACKING'!C11,'17'!$P$3:$P$898)</f>
        <v>25775</v>
      </c>
      <c r="U11" s="55">
        <f>SUMIF('18'!$F$3:$F$900,'TOTAL IN PACKING'!C11,'18'!$P$3:$P$900)</f>
        <v>0</v>
      </c>
      <c r="V11" s="55">
        <f>SUMIF('19'!$F$3:$F$900,'TOTAL IN PACKING'!C11,'19'!$P$3:$P$900)</f>
        <v>0</v>
      </c>
      <c r="W11" s="55">
        <f>SUMIF('20'!$F$3:$F$900,'TOTAL IN PACKING'!C11,'20'!$P$3:$P$900)</f>
        <v>0</v>
      </c>
      <c r="X11" s="55">
        <f>SUMIF('21'!$F$3:$F$900,'TOTAL IN PACKING'!C11,'21'!$P$3:$P$900)</f>
        <v>0</v>
      </c>
      <c r="Y11" s="55">
        <f>SUMIF('22'!$F$3:$F$900,'TOTAL IN PACKING'!C11,'22'!$P$3:$P$900)</f>
        <v>0</v>
      </c>
      <c r="Z11" s="55">
        <f>SUMIF('23'!$F$3:$F$899,'TOTAL IN PACKING'!C11,'23'!$P$3:$P$899)</f>
        <v>0</v>
      </c>
      <c r="AA11" s="55">
        <f>SUMIF('24'!$F$3:$F$900,'TOTAL IN PACKING'!C11,'24'!$P$3:$P$900)</f>
        <v>0</v>
      </c>
      <c r="AB11" s="55">
        <f>SUMIF('25'!$F$3:$F$900,'TOTAL IN PACKING'!C11,'25'!$P$3:$P$900)</f>
        <v>0</v>
      </c>
      <c r="AC11" s="55">
        <f>SUMIF('26'!$F$3:$F$900,'TOTAL IN PACKING'!C11,'26'!$P$3:$P$900)</f>
        <v>0</v>
      </c>
      <c r="AD11" s="55">
        <f>SUMIF('27'!$F$3:$F$900,'TOTAL IN PACKING'!C11,'27'!$P$3:$P$900)</f>
        <v>0</v>
      </c>
      <c r="AE11" s="55">
        <f>SUMIF('28'!$F$3:$F$900,'TOTAL IN PACKING'!C11,'28'!$P$3:$P$900)</f>
        <v>0</v>
      </c>
      <c r="AF11" s="55">
        <f>SUMIF('29'!$F$3:$F$900,'TOTAL IN PACKING'!C11,'29'!$P$3:$P$900)</f>
        <v>0</v>
      </c>
      <c r="AG11" s="55">
        <f>SUMIF('30'!$F$3:$F$900,'TOTAL IN PACKING'!C11,'30'!$P$3:$P$900)</f>
        <v>0</v>
      </c>
      <c r="AH11" s="57">
        <f>SUMIF('31'!$F$3:$F$900,'TOTAL IN PACKING'!C11,'31'!$P$3:$P$900)</f>
        <v>0</v>
      </c>
      <c r="AI11" s="48">
        <f t="shared" ref="AI11" si="2">SUM(D11:AH11)</f>
        <v>1384250</v>
      </c>
    </row>
    <row r="12" spans="2:35" ht="16.5" thickBot="1" x14ac:dyDescent="0.3">
      <c r="B12" s="53" t="s">
        <v>563</v>
      </c>
      <c r="C12" s="54" t="s">
        <v>564</v>
      </c>
      <c r="D12" s="58">
        <f>SUMIF('1'!$F$3:$F$900,'TOTAL IN PACKING'!C12,'1'!$P$3:$P$900)</f>
        <v>0</v>
      </c>
      <c r="E12" s="58">
        <f>SUMIF('2'!$F$3:$F$900,'TOTAL IN PACKING'!C12,'2'!$P$3:$P$900)</f>
        <v>40125</v>
      </c>
      <c r="F12" s="58">
        <f>SUMIF('3'!$F$3:$F$900,'TOTAL IN PACKING'!C12,'3'!$P$3:$P$900)</f>
        <v>70200</v>
      </c>
      <c r="G12" s="58">
        <f>SUMIF('4'!$F$3:$F$898,'TOTAL IN PACKING'!C12,'4'!$P$3:$P$898)</f>
        <v>93025</v>
      </c>
      <c r="H12" s="58">
        <f>SUMIF('5'!$F$3:$F$900,'TOTAL IN PACKING'!C12,'5'!$P$3:$P$900)</f>
        <v>112600</v>
      </c>
      <c r="I12" s="58">
        <f>SUMIF('6'!$F$3:$F$900,'TOTAL IN PACKING'!C12,'6'!$P$3:$P$900)</f>
        <v>267000</v>
      </c>
      <c r="J12" s="58">
        <f>SUMIF('7'!$F$3:$F$900,'TOTAL IN PACKING'!C12,'7'!$P$3:$P$900)</f>
        <v>82725</v>
      </c>
      <c r="K12" s="58">
        <f>SUMIF('8'!$F$3:$F$900,'TOTAL IN PACKING'!C12,'8'!$P$3:$P$900)</f>
        <v>96100</v>
      </c>
      <c r="L12" s="58">
        <f>SUMIF('9'!$F$3:$F$900,'TOTAL IN PACKING'!C12,'9'!$P$3:$P$900)</f>
        <v>73925</v>
      </c>
      <c r="M12" s="58">
        <f>SUMIF('10'!$F$3:$F$898,'TOTAL IN PACKING'!C12,'10'!$P$3:$P$898)</f>
        <v>88300</v>
      </c>
      <c r="N12" s="58">
        <f>SUMIF('11'!$F$3:$F$900,'TOTAL IN PACKING'!C12,'11'!$P$3:$P$900)</f>
        <v>156450</v>
      </c>
      <c r="O12" s="58">
        <f>SUMIF('12'!$F$3:$F$900,'TOTAL IN PACKING'!C12,'12'!$P$3:$P$900)</f>
        <v>160500</v>
      </c>
      <c r="P12" s="58">
        <f>SUMIF('13'!$F$3:$F$900,'TOTAL IN PACKING'!C12,'13'!$P$3:$P$900)</f>
        <v>62200</v>
      </c>
      <c r="Q12" s="58">
        <f>SUMIF('14'!$F$3:$F$900,'TOTAL IN PACKING'!C12,'14'!$P$3:$P$900)</f>
        <v>117350</v>
      </c>
      <c r="R12" s="58">
        <f>SUMIF('15'!$F$3:$F$900,'TOTAL IN PACKING'!C12,'15'!$P$3:$P$900)</f>
        <v>162050</v>
      </c>
      <c r="S12" s="58">
        <f>SUMIF('16'!$F$3:$F$900,'TOTAL IN PACKING'!C12,'16'!$P$3:$P$900)</f>
        <v>141500</v>
      </c>
      <c r="T12" s="58">
        <f>SUMIF('17'!$F$3:$F$898,'TOTAL IN PACKING'!C12,'17'!$P$3:$P$898)</f>
        <v>81900</v>
      </c>
      <c r="U12" s="58">
        <f>SUMIF('18'!$F$3:$F$900,'TOTAL IN PACKING'!C12,'18'!$P$3:$P$900)</f>
        <v>0</v>
      </c>
      <c r="V12" s="58">
        <f>SUMIF('19'!$F$3:$F$900,'TOTAL IN PACKING'!C12,'19'!$P$3:$P$900)</f>
        <v>0</v>
      </c>
      <c r="W12" s="58">
        <f>SUMIF('20'!$F$3:$F$900,'TOTAL IN PACKING'!C12,'20'!$P$3:$P$900)</f>
        <v>0</v>
      </c>
      <c r="X12" s="58">
        <f>SUMIF('21'!$F$3:$F$900,'TOTAL IN PACKING'!C12,'21'!$P$3:$P$900)</f>
        <v>0</v>
      </c>
      <c r="Y12" s="58">
        <f>SUMIF('22'!$F$3:$F$900,'TOTAL IN PACKING'!C12,'22'!$P$3:$P$900)</f>
        <v>0</v>
      </c>
      <c r="Z12" s="58">
        <f>SUMIF('23'!$F$3:$F$899,'TOTAL IN PACKING'!C12,'23'!$P$3:$P$899)</f>
        <v>0</v>
      </c>
      <c r="AA12" s="58">
        <f>SUMIF('24'!$F$3:$F$900,'TOTAL IN PACKING'!C12,'24'!$P$3:$P$900)</f>
        <v>0</v>
      </c>
      <c r="AB12" s="58">
        <f>SUMIF('25'!$F$3:$F$900,'TOTAL IN PACKING'!C12,'25'!$P$3:$P$900)</f>
        <v>0</v>
      </c>
      <c r="AC12" s="58">
        <f>SUMIF('26'!$F$3:$F$900,'TOTAL IN PACKING'!C12,'26'!$P$3:$P$900)</f>
        <v>0</v>
      </c>
      <c r="AD12" s="58">
        <f>SUMIF('27'!$F$3:$F$900,'TOTAL IN PACKING'!C12,'27'!$P$3:$P$900)</f>
        <v>0</v>
      </c>
      <c r="AE12" s="58">
        <f>SUMIF('28'!$F$3:$F$900,'TOTAL IN PACKING'!C12,'28'!$P$3:$P$900)</f>
        <v>0</v>
      </c>
      <c r="AF12" s="58">
        <f>SUMIF('29'!$F$3:$F$900,'TOTAL IN PACKING'!C12,'29'!$P$3:$P$900)</f>
        <v>0</v>
      </c>
      <c r="AG12" s="58">
        <f>SUMIF('30'!$F$3:$F$900,'TOTAL IN PACKING'!C12,'30'!$P$3:$P$900)</f>
        <v>0</v>
      </c>
      <c r="AH12" s="59">
        <f>SUMIF('31'!$F$3:$F$900,'TOTAL IN PACKING'!C12,'31'!$P$3:$P$900)</f>
        <v>0</v>
      </c>
      <c r="AI12" s="48">
        <f t="shared" ref="AI12" si="3">SUM(D12:AH12)</f>
        <v>1805950</v>
      </c>
    </row>
    <row r="13" spans="2:35" x14ac:dyDescent="0.25">
      <c r="D13" s="48">
        <f>D4-'1'!$P$2</f>
        <v>0</v>
      </c>
      <c r="E13" s="48">
        <f>E4-'2'!$P$2</f>
        <v>0</v>
      </c>
      <c r="F13" s="48">
        <f>F4-'3'!$P$2</f>
        <v>0</v>
      </c>
      <c r="G13" s="48">
        <f>G4-'4'!$P$2</f>
        <v>0</v>
      </c>
      <c r="H13" s="48">
        <f>H4-'5'!$P$2</f>
        <v>0</v>
      </c>
      <c r="I13" s="48">
        <f>I4-'6'!$P$2</f>
        <v>0</v>
      </c>
      <c r="J13" s="48">
        <f>J4-'7'!$P$2</f>
        <v>0</v>
      </c>
      <c r="K13" s="48">
        <f>K4-'8'!$P$2</f>
        <v>0</v>
      </c>
      <c r="L13" s="48">
        <f>L4-'9'!$P$2</f>
        <v>0</v>
      </c>
      <c r="M13" s="48">
        <f>M4-'10'!$P$2</f>
        <v>0</v>
      </c>
      <c r="N13" s="48">
        <f>N4-'11'!$P$2</f>
        <v>0</v>
      </c>
      <c r="O13" s="48">
        <f>O4-'12'!$P$2</f>
        <v>0</v>
      </c>
      <c r="P13" s="48">
        <f>P4-'13'!$P$2</f>
        <v>0</v>
      </c>
      <c r="Q13" s="48">
        <f>Q4-'14'!$P$2</f>
        <v>0</v>
      </c>
      <c r="R13" s="48">
        <f>R4-'15'!$P$2</f>
        <v>0</v>
      </c>
      <c r="S13" s="48">
        <f>S4-'16'!$P$2</f>
        <v>0</v>
      </c>
      <c r="T13" s="48">
        <f>T4-'17'!$P$2</f>
        <v>0</v>
      </c>
      <c r="U13" s="48">
        <f>U4-'18'!$P$2</f>
        <v>0</v>
      </c>
      <c r="V13" s="48">
        <f>V4-'19'!$P$2</f>
        <v>0</v>
      </c>
      <c r="W13" s="48">
        <f>W4-'20'!$P$2</f>
        <v>0</v>
      </c>
      <c r="X13" s="48">
        <f>X4-'21'!$P$2</f>
        <v>0</v>
      </c>
      <c r="Y13" s="48">
        <f>Y4-'22'!$P$2</f>
        <v>0</v>
      </c>
      <c r="Z13" s="48">
        <f>Z4-'23'!$P$2</f>
        <v>0</v>
      </c>
      <c r="AA13" s="48">
        <f>AA4-'24'!$P$2</f>
        <v>0</v>
      </c>
      <c r="AB13" s="48">
        <f>AB4-'25'!$P$2</f>
        <v>0</v>
      </c>
      <c r="AC13" s="48">
        <f>AC4-'26'!$P$2</f>
        <v>0</v>
      </c>
      <c r="AD13" s="48">
        <f>AD4-'27'!$P$2</f>
        <v>0</v>
      </c>
      <c r="AE13" s="48">
        <f>AE4-'28'!$P$2</f>
        <v>0</v>
      </c>
      <c r="AF13" s="48">
        <f>AF4-'29'!$P$2</f>
        <v>0</v>
      </c>
      <c r="AG13" s="48">
        <f>AG4-'30'!$P$2</f>
        <v>0</v>
      </c>
      <c r="AH13" s="48">
        <f>AH4-'31'!$P$2</f>
        <v>0</v>
      </c>
    </row>
    <row r="14" spans="2:35" x14ac:dyDescent="0.25">
      <c r="R14" s="48"/>
    </row>
    <row r="15" spans="2:35" x14ac:dyDescent="0.25">
      <c r="D15" s="48"/>
      <c r="E15" s="48"/>
      <c r="F15" s="48"/>
      <c r="G15" s="48"/>
      <c r="H15" s="48"/>
    </row>
    <row r="38" spans="41:42" x14ac:dyDescent="0.25">
      <c r="AO38">
        <f>1800*8.5</f>
        <v>15300</v>
      </c>
    </row>
    <row r="40" spans="41:42" x14ac:dyDescent="0.25">
      <c r="AO40">
        <f>AO38/8</f>
        <v>1912.5</v>
      </c>
      <c r="AP40">
        <f>AO40/11</f>
        <v>173.86363636363637</v>
      </c>
    </row>
    <row r="85" spans="4:21" x14ac:dyDescent="0.25">
      <c r="L85">
        <v>468500</v>
      </c>
      <c r="N85">
        <v>468500</v>
      </c>
      <c r="O85">
        <v>183400</v>
      </c>
      <c r="P85">
        <v>34450</v>
      </c>
      <c r="Q85">
        <v>299350</v>
      </c>
      <c r="R85">
        <v>195750</v>
      </c>
      <c r="S85">
        <v>134325</v>
      </c>
      <c r="T85">
        <v>99125</v>
      </c>
      <c r="U85">
        <v>98775</v>
      </c>
    </row>
    <row r="86" spans="4:21" x14ac:dyDescent="0.25">
      <c r="L86">
        <v>183400</v>
      </c>
    </row>
    <row r="87" spans="4:21" x14ac:dyDescent="0.25">
      <c r="L87">
        <v>34450</v>
      </c>
    </row>
    <row r="88" spans="4:21" x14ac:dyDescent="0.25">
      <c r="L88">
        <v>299350</v>
      </c>
    </row>
    <row r="89" spans="4:21" x14ac:dyDescent="0.25">
      <c r="L89">
        <v>195750</v>
      </c>
    </row>
    <row r="90" spans="4:21" x14ac:dyDescent="0.25">
      <c r="L90">
        <v>134325</v>
      </c>
    </row>
    <row r="91" spans="4:21" x14ac:dyDescent="0.25">
      <c r="L91">
        <v>99125</v>
      </c>
    </row>
    <row r="92" spans="4:21" x14ac:dyDescent="0.25">
      <c r="L92">
        <v>98775</v>
      </c>
    </row>
    <row r="96" spans="4:21" x14ac:dyDescent="0.25">
      <c r="D96">
        <v>88950</v>
      </c>
    </row>
    <row r="97" spans="4:14" x14ac:dyDescent="0.25">
      <c r="D97">
        <v>123375</v>
      </c>
    </row>
    <row r="98" spans="4:14" x14ac:dyDescent="0.25">
      <c r="D98">
        <v>0</v>
      </c>
      <c r="G98">
        <v>88950</v>
      </c>
      <c r="H98">
        <v>123375</v>
      </c>
      <c r="I98">
        <v>0</v>
      </c>
      <c r="J98">
        <v>118050</v>
      </c>
      <c r="K98">
        <v>110750</v>
      </c>
      <c r="L98">
        <v>126350</v>
      </c>
      <c r="M98">
        <v>5400</v>
      </c>
      <c r="N98">
        <v>60300</v>
      </c>
    </row>
    <row r="99" spans="4:14" x14ac:dyDescent="0.25">
      <c r="D99">
        <v>118050</v>
      </c>
    </row>
    <row r="100" spans="4:14" x14ac:dyDescent="0.25">
      <c r="D100">
        <v>110750</v>
      </c>
    </row>
    <row r="101" spans="4:14" x14ac:dyDescent="0.25">
      <c r="D101">
        <v>126350</v>
      </c>
    </row>
    <row r="102" spans="4:14" x14ac:dyDescent="0.25">
      <c r="D102">
        <v>5400</v>
      </c>
    </row>
    <row r="103" spans="4:14" x14ac:dyDescent="0.25">
      <c r="D103">
        <v>60300</v>
      </c>
    </row>
  </sheetData>
  <mergeCells count="4">
    <mergeCell ref="D2:AH2"/>
    <mergeCell ref="B2:B3"/>
    <mergeCell ref="C2:C3"/>
    <mergeCell ref="B4:C4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P40"/>
  <sheetViews>
    <sheetView zoomScale="80" zoomScaleNormal="80" workbookViewId="0">
      <selection activeCell="AI24" sqref="AI24"/>
    </sheetView>
  </sheetViews>
  <sheetFormatPr defaultRowHeight="15" x14ac:dyDescent="0.25"/>
  <cols>
    <col min="2" max="2" width="14.7109375" customWidth="1"/>
    <col min="3" max="3" width="19.42578125" bestFit="1" customWidth="1"/>
    <col min="4" max="6" width="12" bestFit="1" customWidth="1"/>
    <col min="7" max="7" width="11.7109375" bestFit="1" customWidth="1"/>
    <col min="8" max="8" width="12.7109375" customWidth="1"/>
    <col min="9" max="14" width="11.7109375" bestFit="1" customWidth="1"/>
    <col min="15" max="15" width="12" bestFit="1" customWidth="1"/>
    <col min="16" max="16" width="13.7109375" customWidth="1"/>
    <col min="17" max="19" width="11.7109375" bestFit="1" customWidth="1"/>
    <col min="20" max="34" width="12" bestFit="1" customWidth="1"/>
    <col min="35" max="35" width="14.7109375" customWidth="1"/>
  </cols>
  <sheetData>
    <row r="1" spans="2:35" ht="15.75" thickBot="1" x14ac:dyDescent="0.3"/>
    <row r="2" spans="2:35" ht="20.65" customHeight="1" x14ac:dyDescent="0.25">
      <c r="B2" s="327" t="s">
        <v>552</v>
      </c>
      <c r="C2" s="329" t="s">
        <v>235</v>
      </c>
      <c r="D2" s="325" t="s">
        <v>236</v>
      </c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6"/>
    </row>
    <row r="3" spans="2:35" ht="19.5" customHeight="1" x14ac:dyDescent="0.25">
      <c r="B3" s="328" t="s">
        <v>553</v>
      </c>
      <c r="C3" s="330"/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3">
        <v>13</v>
      </c>
      <c r="Q3" s="43">
        <v>14</v>
      </c>
      <c r="R3" s="43">
        <v>15</v>
      </c>
      <c r="S3" s="43">
        <v>16</v>
      </c>
      <c r="T3" s="43">
        <v>17</v>
      </c>
      <c r="U3" s="43">
        <v>18</v>
      </c>
      <c r="V3" s="43">
        <v>19</v>
      </c>
      <c r="W3" s="43">
        <v>20</v>
      </c>
      <c r="X3" s="43">
        <v>21</v>
      </c>
      <c r="Y3" s="43">
        <v>22</v>
      </c>
      <c r="Z3" s="43">
        <v>23</v>
      </c>
      <c r="AA3" s="43">
        <v>24</v>
      </c>
      <c r="AB3" s="43">
        <v>25</v>
      </c>
      <c r="AC3" s="43">
        <v>26</v>
      </c>
      <c r="AD3" s="43">
        <v>27</v>
      </c>
      <c r="AE3" s="43">
        <v>28</v>
      </c>
      <c r="AF3" s="43">
        <v>29</v>
      </c>
      <c r="AG3" s="43">
        <v>30</v>
      </c>
      <c r="AH3" s="44">
        <v>31</v>
      </c>
    </row>
    <row r="4" spans="2:35" ht="21.75" customHeight="1" x14ac:dyDescent="0.25">
      <c r="B4" s="331" t="s">
        <v>554</v>
      </c>
      <c r="C4" s="332"/>
      <c r="D4" s="56">
        <f>SUM(D5:D12)</f>
        <v>0</v>
      </c>
      <c r="E4" s="56">
        <f>SUM(E5:E12)</f>
        <v>35341</v>
      </c>
      <c r="F4" s="56">
        <f>SUM(F5:F12)</f>
        <v>37867</v>
      </c>
      <c r="G4" s="56">
        <f t="shared" ref="G4:AI4" si="0">SUM(G5:G12)</f>
        <v>38257</v>
      </c>
      <c r="H4" s="56">
        <f t="shared" si="0"/>
        <v>43021</v>
      </c>
      <c r="I4" s="56">
        <f t="shared" si="0"/>
        <v>37433</v>
      </c>
      <c r="J4" s="56">
        <f t="shared" si="0"/>
        <v>38866</v>
      </c>
      <c r="K4" s="56">
        <f t="shared" si="0"/>
        <v>43489</v>
      </c>
      <c r="L4" s="56">
        <f t="shared" si="0"/>
        <v>39121</v>
      </c>
      <c r="M4" s="56">
        <f t="shared" si="0"/>
        <v>47516</v>
      </c>
      <c r="N4" s="56">
        <f t="shared" si="0"/>
        <v>40903</v>
      </c>
      <c r="O4" s="56">
        <f t="shared" si="0"/>
        <v>42254</v>
      </c>
      <c r="P4" s="56">
        <f t="shared" si="0"/>
        <v>40089</v>
      </c>
      <c r="Q4" s="56">
        <f t="shared" si="0"/>
        <v>40020</v>
      </c>
      <c r="R4" s="56">
        <f t="shared" si="0"/>
        <v>40365</v>
      </c>
      <c r="S4" s="56">
        <f t="shared" si="0"/>
        <v>43122</v>
      </c>
      <c r="T4" s="56">
        <f t="shared" si="0"/>
        <v>0</v>
      </c>
      <c r="U4" s="56">
        <f t="shared" si="0"/>
        <v>0</v>
      </c>
      <c r="V4" s="56">
        <f t="shared" si="0"/>
        <v>0</v>
      </c>
      <c r="W4" s="56">
        <f t="shared" si="0"/>
        <v>0</v>
      </c>
      <c r="X4" s="56">
        <f t="shared" si="0"/>
        <v>0</v>
      </c>
      <c r="Y4" s="56">
        <f t="shared" si="0"/>
        <v>0</v>
      </c>
      <c r="Z4" s="56">
        <f t="shared" si="0"/>
        <v>0</v>
      </c>
      <c r="AA4" s="56">
        <f t="shared" si="0"/>
        <v>0</v>
      </c>
      <c r="AB4" s="56">
        <f t="shared" si="0"/>
        <v>0</v>
      </c>
      <c r="AC4" s="56">
        <f t="shared" si="0"/>
        <v>0</v>
      </c>
      <c r="AD4" s="56">
        <f t="shared" si="0"/>
        <v>0</v>
      </c>
      <c r="AE4" s="56">
        <f t="shared" si="0"/>
        <v>0</v>
      </c>
      <c r="AF4" s="56">
        <f t="shared" si="0"/>
        <v>0</v>
      </c>
      <c r="AG4" s="56">
        <f t="shared" si="0"/>
        <v>0</v>
      </c>
      <c r="AH4" s="56">
        <f t="shared" si="0"/>
        <v>0</v>
      </c>
      <c r="AI4" s="56">
        <f t="shared" si="0"/>
        <v>607664</v>
      </c>
    </row>
    <row r="5" spans="2:35" ht="21.75" customHeight="1" x14ac:dyDescent="0.25">
      <c r="B5" s="52" t="s">
        <v>555</v>
      </c>
      <c r="C5" s="7" t="s">
        <v>238</v>
      </c>
      <c r="D5" s="55">
        <f>SUMIF('1'!$F$3:$F$900,'TOTAL IN PACKING (2)'!C5,'1'!$O$3:$O$900)</f>
        <v>0</v>
      </c>
      <c r="E5" s="55">
        <f>SUMIF('2'!$F$3:$F$900,'TOTAL IN PACKING (2)'!C5,'2'!$O$3:$O$900)</f>
        <v>5976</v>
      </c>
      <c r="F5" s="55">
        <f>SUMIF('3'!$F$3:$F$900,'TOTAL IN PACKING (2)'!C5,'3'!$O$3:$O$900)</f>
        <v>6543</v>
      </c>
      <c r="G5" s="55">
        <f>SUMIF('4'!$F$3:$F$898,'TOTAL IN PACKING (2)'!C5,'4'!$O$3:$O$898)</f>
        <v>7635</v>
      </c>
      <c r="H5" s="55">
        <f>SUMIF('5'!$F$3:$F$900,'TOTAL IN PACKING (2)'!C5,'5'!$O$3:$O$900)</f>
        <v>9102</v>
      </c>
      <c r="I5" s="55">
        <f>SUMIF('6'!$F$3:$F$900,'TOTAL IN PACKING (2)'!C5,'6'!$O$3:$O$900)</f>
        <v>5224</v>
      </c>
      <c r="J5" s="55">
        <f>SUMIF('7'!$F$3:$F$900,'TOTAL IN PACKING (2)'!C5,'7'!$O$3:$O$900)</f>
        <v>7419</v>
      </c>
      <c r="K5" s="55">
        <f>SUMIF('8'!$F$3:$F$900,'TOTAL IN PACKING (2)'!C5,'8'!$O$3:$O$900)</f>
        <v>7670</v>
      </c>
      <c r="L5" s="55">
        <f>SUMIF('9'!$F$3:$F$900,'TOTAL IN PACKING (2)'!C5,'9'!$O$3:$O$900)</f>
        <v>7623</v>
      </c>
      <c r="M5" s="55">
        <f>SUMIF('10'!$F$3:$F$898,'TOTAL IN PACKING (2)'!C5,'10'!$O$3:$O$898)</f>
        <v>9618</v>
      </c>
      <c r="N5" s="55">
        <f>SUMIF('11'!$F$3:$F$900,'TOTAL IN PACKING (2)'!C5,'11'!$O$3:$O$900)</f>
        <v>8909</v>
      </c>
      <c r="O5" s="55">
        <f>SUMIF('12'!$F$3:$F$900,'TOTAL IN PACKING (2)'!C5,'12'!$O$3:$O$900)</f>
        <v>1246</v>
      </c>
      <c r="P5" s="55">
        <f>SUMIF('13'!$F$3:$F$900,'TOTAL IN PACKING (2)'!C5,'13'!$O$3:$O$900)</f>
        <v>7846</v>
      </c>
      <c r="Q5" s="55">
        <f>SUMIF('14'!$F$3:$F$900,'TOTAL IN PACKING (2)'!C5,'14'!$O$3:$O$900)</f>
        <v>6433</v>
      </c>
      <c r="R5" s="55">
        <f>SUMIF('15'!$F$3:$F$900,'TOTAL IN PACKING (2)'!C5,'15'!$O$3:$O$900)</f>
        <v>6882</v>
      </c>
      <c r="S5" s="55">
        <f>SUMIF('16'!$F$3:$F$900,'TOTAL IN PACKING (2)'!C5,'16'!$O$3:$O$900)</f>
        <v>8321</v>
      </c>
      <c r="T5" s="55">
        <f>SUMIF('17'!$F$63:$F$898,'TOTAL IN PACKING (2)'!C5,'17'!$O$63:$O$898)</f>
        <v>0</v>
      </c>
      <c r="U5" s="55">
        <f>SUMIF('18'!$F$3:$F$900,'TOTAL IN PACKING (2)'!C5,'18'!$O$3:$O$900)</f>
        <v>0</v>
      </c>
      <c r="V5" s="55">
        <f>SUMIF('19'!$F$3:$F$900,'TOTAL IN PACKING (2)'!C5,'19'!$O$3:$O$900)</f>
        <v>0</v>
      </c>
      <c r="W5" s="55">
        <f>SUMIF('20'!$F$69:$F$900,'TOTAL IN PACKING (2)'!C5,'20'!$O$69:$O$900)</f>
        <v>0</v>
      </c>
      <c r="X5" s="55">
        <f>SUMIF('21'!$F$3:$F$900,'TOTAL IN PACKING (2)'!C5,'21'!$O$3:$O$900)</f>
        <v>0</v>
      </c>
      <c r="Y5" s="55">
        <f>SUMIF('22'!$F$3:$F$900,'TOTAL IN PACKING (2)'!C5,'22'!$O$3:$O$900)</f>
        <v>0</v>
      </c>
      <c r="Z5" s="55">
        <f>SUMIF('23'!$F$3:$F$899,'TOTAL IN PACKING (2)'!C5,'23'!$O$3:$O$899)</f>
        <v>0</v>
      </c>
      <c r="AA5" s="55">
        <f>SUMIF('24'!$F$3:$F$900,'TOTAL IN PACKING (2)'!C5,'24'!$O$3:$O$900)</f>
        <v>0</v>
      </c>
      <c r="AB5" s="55">
        <f>SUMIF('25'!$F$3:$F$900,'TOTAL IN PACKING (2)'!C5,'25'!$O$3:$O$900)</f>
        <v>0</v>
      </c>
      <c r="AC5" s="55">
        <f>SUMIF('26'!$F$3:$F$900,'TOTAL IN PACKING (2)'!C5,'26'!$O$3:$O$900)</f>
        <v>0</v>
      </c>
      <c r="AD5" s="55">
        <f>SUMIF('27'!$F$71:$F$900,'TOTAL IN PACKING (2)'!C5,'27'!$O$71:$O$900)</f>
        <v>0</v>
      </c>
      <c r="AE5" s="55">
        <f>SUMIF('28'!$F$3:$F$900,'TOTAL IN PACKING (2)'!C5,'28'!$O$3:$O$900)</f>
        <v>0</v>
      </c>
      <c r="AF5" s="55">
        <f>SUMIF('29'!$F$3:$F$900,'TOTAL IN PACKING (2)'!C5,'29'!$O$3:$O$900)</f>
        <v>0</v>
      </c>
      <c r="AG5" s="55">
        <f>SUMIF('30'!$F$3:$F$900,'TOTAL IN PACKING (2)'!C5,'30'!$O$3:$O$900)</f>
        <v>0</v>
      </c>
      <c r="AH5" s="57">
        <f>SUMIF('31'!$F$3:$F$900,'TOTAL IN PACKING (2)'!C5,'31'!$O$3:$O$900)</f>
        <v>0</v>
      </c>
      <c r="AI5" s="48">
        <f>SUM(D5:AH5)</f>
        <v>106447</v>
      </c>
    </row>
    <row r="6" spans="2:35" ht="21.75" customHeight="1" x14ac:dyDescent="0.25">
      <c r="B6" s="52" t="s">
        <v>556</v>
      </c>
      <c r="C6" s="7" t="s">
        <v>251</v>
      </c>
      <c r="D6" s="55">
        <f>SUMIF('1'!$F$3:$F$900,'TOTAL IN PACKING (2)'!C6,'1'!$O$3:$O$900)</f>
        <v>0</v>
      </c>
      <c r="E6" s="55">
        <f>SUMIF('2'!$F$3:$F$900,'TOTAL IN PACKING (2)'!C6,'2'!$O$3:$O$900)</f>
        <v>9177</v>
      </c>
      <c r="F6" s="55">
        <f>SUMIF('3'!$F$3:$F$900,'TOTAL IN PACKING (2)'!C6,'3'!$O$3:$O$900)</f>
        <v>9394</v>
      </c>
      <c r="G6" s="55">
        <f>SUMIF('4'!$F$3:$F$898,'TOTAL IN PACKING (2)'!C6,'4'!$O$3:$O$898)</f>
        <v>10349</v>
      </c>
      <c r="H6" s="55">
        <f>SUMIF('5'!$F$3:$F$900,'TOTAL IN PACKING (2)'!C6,'5'!$O$3:$O$900)</f>
        <v>8642</v>
      </c>
      <c r="I6" s="55">
        <f>SUMIF('6'!$F$3:$F$900,'TOTAL IN PACKING (2)'!C6,'6'!$O$3:$O$900)</f>
        <v>9165</v>
      </c>
      <c r="J6" s="55">
        <f>SUMIF('7'!$F$3:$F$900,'TOTAL IN PACKING (2)'!C6,'7'!$O$3:$O$900)</f>
        <v>8998</v>
      </c>
      <c r="K6" s="55">
        <f>SUMIF('8'!$F$3:$F$900,'TOTAL IN PACKING (2)'!C6,'8'!$O$3:$O$900)</f>
        <v>9730</v>
      </c>
      <c r="L6" s="55">
        <f>SUMIF('9'!$F$3:$F$900,'TOTAL IN PACKING (2)'!C6,'9'!$O$3:$O$900)</f>
        <v>7167</v>
      </c>
      <c r="M6" s="55">
        <f>SUMIF('10'!$F$3:$F$898,'TOTAL IN PACKING (2)'!C6,'10'!$O$3:$O$898)</f>
        <v>10636</v>
      </c>
      <c r="N6" s="55">
        <f>SUMIF('11'!$F$3:$F$900,'TOTAL IN PACKING (2)'!C6,'11'!$O$3:$O$900)</f>
        <v>9272</v>
      </c>
      <c r="O6" s="55">
        <f>SUMIF('12'!$F$3:$F$900,'TOTAL IN PACKING (2)'!C6,'12'!$O$3:$O$900)</f>
        <v>14786</v>
      </c>
      <c r="P6" s="55">
        <f>SUMIF('13'!$F$3:$F$900,'TOTAL IN PACKING (2)'!C6,'13'!$O$3:$O$900)</f>
        <v>10145</v>
      </c>
      <c r="Q6" s="55">
        <f>SUMIF('14'!$F$3:$F$900,'TOTAL IN PACKING (2)'!C6,'14'!$O$3:$O$900)</f>
        <v>11359</v>
      </c>
      <c r="R6" s="55">
        <f>SUMIF('15'!$F$3:$F$900,'TOTAL IN PACKING (2)'!C6,'15'!$O$3:$O$900)</f>
        <v>9321</v>
      </c>
      <c r="S6" s="55">
        <f>SUMIF('16'!$F$3:$F$900,'TOTAL IN PACKING (2)'!C6,'16'!$O$3:$O$900)</f>
        <v>9974</v>
      </c>
      <c r="T6" s="55">
        <f>SUMIF('17'!$F$63:$F$898,'TOTAL IN PACKING (2)'!C6,'17'!$O$63:$O$898)</f>
        <v>0</v>
      </c>
      <c r="U6" s="55">
        <f>SUMIF('18'!$F$3:$F$900,'TOTAL IN PACKING (2)'!C6,'18'!$O$3:$O$900)</f>
        <v>0</v>
      </c>
      <c r="V6" s="55">
        <f>SUMIF('19'!$F$3:$F$900,'TOTAL IN PACKING (2)'!C6,'19'!$O$3:$O$900)</f>
        <v>0</v>
      </c>
      <c r="W6" s="55">
        <f>SUMIF('20'!$F$69:$F$900,'TOTAL IN PACKING (2)'!C6,'20'!$O$69:$O$900)</f>
        <v>0</v>
      </c>
      <c r="X6" s="55">
        <f>SUMIF('21'!$F$3:$F$900,'TOTAL IN PACKING (2)'!C6,'21'!$O$3:$O$900)</f>
        <v>0</v>
      </c>
      <c r="Y6" s="55">
        <f>SUMIF('22'!$F$3:$F$900,'TOTAL IN PACKING (2)'!C6,'22'!$O$3:$O$900)</f>
        <v>0</v>
      </c>
      <c r="Z6" s="55">
        <f>SUMIF('23'!$F$3:$F$899,'TOTAL IN PACKING (2)'!C6,'23'!$O$3:$O$899)</f>
        <v>0</v>
      </c>
      <c r="AA6" s="55">
        <f>SUMIF('24'!$F$3:$F$900,'TOTAL IN PACKING (2)'!C6,'24'!$O$3:$O$900)</f>
        <v>0</v>
      </c>
      <c r="AB6" s="55">
        <f>SUMIF('25'!$F$3:$F$900,'TOTAL IN PACKING (2)'!C6,'25'!$O$3:$O$900)</f>
        <v>0</v>
      </c>
      <c r="AC6" s="55">
        <f>SUMIF('26'!$F$3:$F$900,'TOTAL IN PACKING (2)'!C6,'26'!$O$3:$O$900)</f>
        <v>0</v>
      </c>
      <c r="AD6" s="55">
        <f>SUMIF('27'!$F$71:$F$900,'TOTAL IN PACKING (2)'!C6,'27'!$O$71:$O$900)</f>
        <v>0</v>
      </c>
      <c r="AE6" s="55">
        <f>SUMIF('28'!$F$3:$F$900,'TOTAL IN PACKING (2)'!C6,'28'!$O$3:$O$900)</f>
        <v>0</v>
      </c>
      <c r="AF6" s="55">
        <f>SUMIF('29'!$F$3:$F$900,'TOTAL IN PACKING (2)'!C6,'29'!$O$3:$O$900)</f>
        <v>0</v>
      </c>
      <c r="AG6" s="55">
        <f>SUMIF('30'!$F$3:$F$900,'TOTAL IN PACKING (2)'!C6,'30'!$O$3:$O$900)</f>
        <v>0</v>
      </c>
      <c r="AH6" s="57">
        <f>SUMIF('31'!$F$3:$F$900,'TOTAL IN PACKING (2)'!C6,'31'!$O$3:$O$900)</f>
        <v>0</v>
      </c>
      <c r="AI6" s="48">
        <f t="shared" ref="AI6:AI12" si="1">SUM(D6:AH6)</f>
        <v>148115</v>
      </c>
    </row>
    <row r="7" spans="2:35" ht="21.75" customHeight="1" x14ac:dyDescent="0.25">
      <c r="B7" s="52" t="s">
        <v>557</v>
      </c>
      <c r="C7" s="7" t="s">
        <v>255</v>
      </c>
      <c r="D7" s="55">
        <f>SUMIF('1'!$F$3:$F$900,'TOTAL IN PACKING (2)'!C7,'1'!$O$3:$O$900)</f>
        <v>0</v>
      </c>
      <c r="E7" s="55">
        <f>SUMIF('2'!$F$3:$F$900,'TOTAL IN PACKING (2)'!C7,'2'!$O$3:$O$900)</f>
        <v>846</v>
      </c>
      <c r="F7" s="55">
        <f>SUMIF('3'!$F$3:$F$900,'TOTAL IN PACKING (2)'!C7,'3'!$O$3:$O$900)</f>
        <v>691</v>
      </c>
      <c r="G7" s="55">
        <f>SUMIF('4'!$F$3:$F$898,'TOTAL IN PACKING (2)'!C7,'4'!$O$3:$O$898)</f>
        <v>1029</v>
      </c>
      <c r="H7" s="55">
        <f>SUMIF('5'!$F$3:$F$900,'TOTAL IN PACKING (2)'!C7,'5'!$O$3:$O$900)</f>
        <v>2919</v>
      </c>
      <c r="I7" s="55">
        <f>SUMIF('6'!$F$3:$F$900,'TOTAL IN PACKING (2)'!C7,'6'!$O$3:$O$900)</f>
        <v>353</v>
      </c>
      <c r="J7" s="55">
        <f>SUMIF('7'!$F$3:$F$900,'TOTAL IN PACKING (2)'!C7,'7'!$O$3:$O$900)</f>
        <v>982</v>
      </c>
      <c r="K7" s="55">
        <f>SUMIF('8'!$F$3:$F$900,'TOTAL IN PACKING (2)'!C7,'8'!$O$3:$O$900)</f>
        <v>950</v>
      </c>
      <c r="L7" s="55">
        <f>SUMIF('9'!$F$3:$F$900,'TOTAL IN PACKING (2)'!C7,'9'!$O$3:$O$900)</f>
        <v>4324</v>
      </c>
      <c r="M7" s="55">
        <f>SUMIF('10'!$F$3:$F$898,'TOTAL IN PACKING (2)'!C7,'10'!$O$3:$O$898)</f>
        <v>2865</v>
      </c>
      <c r="N7" s="55">
        <f>SUMIF('11'!$F$3:$F$900,'TOTAL IN PACKING (2)'!C7,'11'!$O$3:$O$900)</f>
        <v>1333</v>
      </c>
      <c r="O7" s="55">
        <f>SUMIF('12'!$F$3:$F$900,'TOTAL IN PACKING (2)'!C7,'12'!$O$3:$O$900)</f>
        <v>2073</v>
      </c>
      <c r="P7" s="55">
        <f>SUMIF('13'!$F$3:$F$900,'TOTAL IN PACKING (2)'!C7,'13'!$O$3:$O$900)</f>
        <v>855</v>
      </c>
      <c r="Q7" s="55">
        <f>SUMIF('14'!$F$3:$F$900,'TOTAL IN PACKING (2)'!C7,'14'!$O$3:$O$900)</f>
        <v>1912</v>
      </c>
      <c r="R7" s="55">
        <f>SUMIF('15'!$F$3:$F$900,'TOTAL IN PACKING (2)'!C7,'15'!$O$3:$O$900)</f>
        <v>3295</v>
      </c>
      <c r="S7" s="55">
        <f>SUMIF('16'!$F$3:$F$900,'TOTAL IN PACKING (2)'!C7,'16'!$O$3:$O$900)</f>
        <v>2950</v>
      </c>
      <c r="T7" s="55">
        <f>SUMIF('17'!$F$63:$F$898,'TOTAL IN PACKING (2)'!C7,'17'!$O$63:$O$898)</f>
        <v>0</v>
      </c>
      <c r="U7" s="55">
        <f>SUMIF('18'!$F$3:$F$900,'TOTAL IN PACKING (2)'!C7,'18'!$O$3:$O$900)</f>
        <v>0</v>
      </c>
      <c r="V7" s="55">
        <f>SUMIF('19'!$F$3:$F$900,'TOTAL IN PACKING (2)'!C7,'19'!$O$3:$O$900)</f>
        <v>0</v>
      </c>
      <c r="W7" s="55">
        <f>SUMIF('20'!$F$69:$F$900,'TOTAL IN PACKING (2)'!C7,'20'!$O$69:$O$900)</f>
        <v>0</v>
      </c>
      <c r="X7" s="55">
        <f>SUMIF('21'!$F$3:$F$900,'TOTAL IN PACKING (2)'!C7,'21'!$O$3:$O$900)</f>
        <v>0</v>
      </c>
      <c r="Y7" s="55">
        <f>SUMIF('22'!$F$3:$F$900,'TOTAL IN PACKING (2)'!C7,'22'!$O$3:$O$900)</f>
        <v>0</v>
      </c>
      <c r="Z7" s="55">
        <f>SUMIF('23'!$F$3:$F$899,'TOTAL IN PACKING (2)'!C7,'23'!$O$3:$O$899)</f>
        <v>0</v>
      </c>
      <c r="AA7" s="55">
        <f>SUMIF('24'!$F$3:$F$900,'TOTAL IN PACKING (2)'!C7,'24'!$O$3:$O$900)</f>
        <v>0</v>
      </c>
      <c r="AB7" s="55">
        <f>SUMIF('25'!$F$3:$F$900,'TOTAL IN PACKING (2)'!C7,'25'!$O$3:$O$900)</f>
        <v>0</v>
      </c>
      <c r="AC7" s="55">
        <f>SUMIF('26'!$F$3:$F$900,'TOTAL IN PACKING (2)'!C7,'26'!$O$3:$O$900)</f>
        <v>0</v>
      </c>
      <c r="AD7" s="55">
        <f>SUMIF('27'!$F$71:$F$900,'TOTAL IN PACKING (2)'!C7,'27'!$O$71:$O$900)</f>
        <v>0</v>
      </c>
      <c r="AE7" s="55">
        <f>SUMIF('28'!$F$3:$F$900,'TOTAL IN PACKING (2)'!C7,'28'!$O$3:$O$900)</f>
        <v>0</v>
      </c>
      <c r="AF7" s="55">
        <f>SUMIF('29'!$F$3:$F$900,'TOTAL IN PACKING (2)'!C7,'29'!$O$3:$O$900)</f>
        <v>0</v>
      </c>
      <c r="AG7" s="55">
        <f>SUMIF('30'!$F$3:$F$900,'TOTAL IN PACKING (2)'!C7,'30'!$O$3:$O$900)</f>
        <v>0</v>
      </c>
      <c r="AH7" s="57">
        <f>SUMIF('31'!$F$3:$F$900,'TOTAL IN PACKING (2)'!C7,'31'!$O$3:$O$900)</f>
        <v>0</v>
      </c>
      <c r="AI7" s="48">
        <f t="shared" si="1"/>
        <v>27377</v>
      </c>
    </row>
    <row r="8" spans="2:35" ht="21.75" customHeight="1" x14ac:dyDescent="0.25">
      <c r="B8" s="52" t="s">
        <v>558</v>
      </c>
      <c r="C8" s="7" t="s">
        <v>256</v>
      </c>
      <c r="D8" s="55">
        <f>SUMIF('1'!$F$3:$F$900,'TOTAL IN PACKING (2)'!C8,'1'!$O$3:$O$900)</f>
        <v>0</v>
      </c>
      <c r="E8" s="55">
        <f>SUMIF('2'!$F$3:$F$900,'TOTAL IN PACKING (2)'!C8,'2'!$O$3:$O$900)</f>
        <v>5497</v>
      </c>
      <c r="F8" s="55">
        <f>SUMIF('3'!$F$3:$F$900,'TOTAL IN PACKING (2)'!C8,'3'!$O$3:$O$900)</f>
        <v>6681</v>
      </c>
      <c r="G8" s="55">
        <f>SUMIF('4'!$F$3:$F$898,'TOTAL IN PACKING (2)'!C8,'4'!$O$3:$O$898)</f>
        <v>5247</v>
      </c>
      <c r="H8" s="55">
        <f>SUMIF('5'!$F$3:$F$900,'TOTAL IN PACKING (2)'!C8,'5'!$O$3:$O$900)</f>
        <v>8849</v>
      </c>
      <c r="I8" s="55">
        <f>SUMIF('6'!$F$3:$F$900,'TOTAL IN PACKING (2)'!C8,'6'!$O$3:$O$900)</f>
        <v>7400</v>
      </c>
      <c r="J8" s="55">
        <f>SUMIF('7'!$F$3:$F$900,'TOTAL IN PACKING (2)'!C8,'7'!$O$3:$O$900)</f>
        <v>5396</v>
      </c>
      <c r="K8" s="55">
        <f>SUMIF('8'!$F$3:$F$900,'TOTAL IN PACKING (2)'!C8,'8'!$O$3:$O$900)</f>
        <v>8390</v>
      </c>
      <c r="L8" s="55">
        <f>SUMIF('9'!$F$3:$F$900,'TOTAL IN PACKING (2)'!C8,'9'!$O$3:$O$900)</f>
        <v>7925</v>
      </c>
      <c r="M8" s="55">
        <f>SUMIF('10'!$F$3:$F$898,'TOTAL IN PACKING (2)'!C8,'10'!$O$3:$O$898)</f>
        <v>9509</v>
      </c>
      <c r="N8" s="55">
        <f>SUMIF('11'!$F$3:$F$900,'TOTAL IN PACKING (2)'!C8,'11'!$O$3:$O$900)</f>
        <v>7147</v>
      </c>
      <c r="O8" s="55">
        <f>SUMIF('12'!$F$3:$F$900,'TOTAL IN PACKING (2)'!C8,'12'!$O$3:$O$900)</f>
        <v>4774</v>
      </c>
      <c r="P8" s="55">
        <f>SUMIF('13'!$F$3:$F$900,'TOTAL IN PACKING (2)'!C8,'13'!$O$3:$O$900)</f>
        <v>8765</v>
      </c>
      <c r="Q8" s="55">
        <f>SUMIF('14'!$F$3:$F$900,'TOTAL IN PACKING (2)'!C8,'14'!$O$3:$O$900)</f>
        <v>5166</v>
      </c>
      <c r="R8" s="55">
        <f>SUMIF('15'!$F$3:$F$900,'TOTAL IN PACKING (2)'!C8,'15'!$O$3:$O$900)</f>
        <v>8815</v>
      </c>
      <c r="S8" s="55">
        <f>SUMIF('16'!$F$3:$F$900,'TOTAL IN PACKING (2)'!C8,'16'!$O$3:$O$900)</f>
        <v>10609</v>
      </c>
      <c r="T8" s="55">
        <f>SUMIF('17'!$F$63:$F$898,'TOTAL IN PACKING (2)'!C8,'17'!$O$63:$O$898)</f>
        <v>0</v>
      </c>
      <c r="U8" s="55">
        <f>SUMIF('18'!$F$3:$F$900,'TOTAL IN PACKING (2)'!C8,'18'!$O$3:$O$900)</f>
        <v>0</v>
      </c>
      <c r="V8" s="55">
        <f>SUMIF('19'!$F$3:$F$900,'TOTAL IN PACKING (2)'!C8,'19'!$O$3:$O$900)</f>
        <v>0</v>
      </c>
      <c r="W8" s="55">
        <f>SUMIF('20'!$F$69:$F$900,'TOTAL IN PACKING (2)'!C8,'20'!$O$69:$O$900)</f>
        <v>0</v>
      </c>
      <c r="X8" s="55">
        <f>SUMIF('21'!$F$3:$F$900,'TOTAL IN PACKING (2)'!C8,'21'!$O$3:$O$900)</f>
        <v>0</v>
      </c>
      <c r="Y8" s="55">
        <f>SUMIF('22'!$F$3:$F$900,'TOTAL IN PACKING (2)'!C8,'22'!$O$3:$O$900)</f>
        <v>0</v>
      </c>
      <c r="Z8" s="55">
        <f>SUMIF('23'!$F$3:$F$899,'TOTAL IN PACKING (2)'!C8,'23'!$O$3:$O$899)</f>
        <v>0</v>
      </c>
      <c r="AA8" s="55">
        <f>SUMIF('24'!$F$3:$F$900,'TOTAL IN PACKING (2)'!C8,'24'!$O$3:$O$900)</f>
        <v>0</v>
      </c>
      <c r="AB8" s="55">
        <f>SUMIF('25'!$F$3:$F$900,'TOTAL IN PACKING (2)'!C8,'25'!$O$3:$O$900)</f>
        <v>0</v>
      </c>
      <c r="AC8" s="55">
        <f>SUMIF('26'!$F$3:$F$900,'TOTAL IN PACKING (2)'!C8,'26'!$O$3:$O$900)</f>
        <v>0</v>
      </c>
      <c r="AD8" s="55">
        <f>SUMIF('27'!$F$71:$F$900,'TOTAL IN PACKING (2)'!C8,'27'!$O$71:$O$900)</f>
        <v>0</v>
      </c>
      <c r="AE8" s="55">
        <f>SUMIF('28'!$F$3:$F$900,'TOTAL IN PACKING (2)'!C8,'28'!$O$3:$O$900)</f>
        <v>0</v>
      </c>
      <c r="AF8" s="55">
        <f>SUMIF('29'!$F$3:$F$900,'TOTAL IN PACKING (2)'!C8,'29'!$O$3:$O$900)</f>
        <v>0</v>
      </c>
      <c r="AG8" s="55">
        <f>SUMIF('30'!$F$3:$F$900,'TOTAL IN PACKING (2)'!C8,'30'!$O$3:$O$900)</f>
        <v>0</v>
      </c>
      <c r="AH8" s="57">
        <f>SUMIF('31'!$F$3:$F$900,'TOTAL IN PACKING (2)'!C8,'31'!$O$3:$O$900)</f>
        <v>0</v>
      </c>
      <c r="AI8" s="48">
        <f t="shared" si="1"/>
        <v>110170</v>
      </c>
    </row>
    <row r="9" spans="2:35" ht="21.75" customHeight="1" x14ac:dyDescent="0.25">
      <c r="B9" s="52" t="s">
        <v>559</v>
      </c>
      <c r="C9" s="7" t="s">
        <v>257</v>
      </c>
      <c r="D9" s="55">
        <f>SUMIF('1'!$F$3:$F$900,'TOTAL IN PACKING (2)'!C9,'1'!$O$3:$O$900)</f>
        <v>0</v>
      </c>
      <c r="E9" s="55">
        <f>SUMIF('2'!$F$3:$F$900,'TOTAL IN PACKING (2)'!C9,'2'!$O$3:$O$900)</f>
        <v>7059</v>
      </c>
      <c r="F9" s="55">
        <f>SUMIF('3'!$F$3:$F$900,'TOTAL IN PACKING (2)'!C9,'3'!$O$3:$O$900)</f>
        <v>4272</v>
      </c>
      <c r="G9" s="55">
        <f>SUMIF('4'!$F$3:$F$898,'TOTAL IN PACKING (2)'!C9,'4'!$O$3:$O$898)</f>
        <v>2981</v>
      </c>
      <c r="H9" s="55">
        <f>SUMIF('5'!$F$3:$F$900,'TOTAL IN PACKING (2)'!C9,'5'!$O$3:$O$900)</f>
        <v>4516</v>
      </c>
      <c r="I9" s="55">
        <f>SUMIF('6'!$F$3:$F$900,'TOTAL IN PACKING (2)'!C9,'6'!$O$3:$O$900)</f>
        <v>5999</v>
      </c>
      <c r="J9" s="55">
        <f>SUMIF('7'!$F$3:$F$900,'TOTAL IN PACKING (2)'!C9,'7'!$O$3:$O$900)</f>
        <v>6319</v>
      </c>
      <c r="K9" s="55">
        <f>SUMIF('8'!$F$3:$F$900,'TOTAL IN PACKING (2)'!C9,'8'!$O$3:$O$900)</f>
        <v>5522</v>
      </c>
      <c r="L9" s="55">
        <f>SUMIF('9'!$F$3:$F$900,'TOTAL IN PACKING (2)'!C9,'9'!$O$3:$O$900)</f>
        <v>4044</v>
      </c>
      <c r="M9" s="55">
        <f>SUMIF('10'!$F$3:$F$898,'TOTAL IN PACKING (2)'!C9,'10'!$O$3:$O$898)</f>
        <v>4715</v>
      </c>
      <c r="N9" s="55">
        <f>SUMIF('11'!$F$3:$F$900,'TOTAL IN PACKING (2)'!C9,'11'!$O$3:$O$900)</f>
        <v>4570</v>
      </c>
      <c r="O9" s="55">
        <f>SUMIF('12'!$F$3:$F$900,'TOTAL IN PACKING (2)'!C9,'12'!$O$3:$O$900)</f>
        <v>7439</v>
      </c>
      <c r="P9" s="55">
        <f>SUMIF('13'!$F$3:$F$900,'TOTAL IN PACKING (2)'!C9,'13'!$O$3:$O$900)</f>
        <v>5755</v>
      </c>
      <c r="Q9" s="55">
        <f>SUMIF('14'!$F$3:$F$900,'TOTAL IN PACKING (2)'!C9,'14'!$O$3:$O$900)</f>
        <v>6726</v>
      </c>
      <c r="R9" s="55">
        <f>SUMIF('15'!$F$3:$F$900,'TOTAL IN PACKING (2)'!C9,'15'!$O$3:$O$900)</f>
        <v>3270</v>
      </c>
      <c r="S9" s="55">
        <f>SUMIF('16'!$F$3:$F$900,'TOTAL IN PACKING (2)'!C9,'16'!$O$3:$O$900)</f>
        <v>4087</v>
      </c>
      <c r="T9" s="55">
        <f>SUMIF('17'!$F$63:$F$898,'TOTAL IN PACKING (2)'!C9,'17'!$O$63:$O$898)</f>
        <v>0</v>
      </c>
      <c r="U9" s="55">
        <f>SUMIF('18'!$F$3:$F$900,'TOTAL IN PACKING (2)'!C9,'18'!$O$3:$O$900)</f>
        <v>0</v>
      </c>
      <c r="V9" s="55">
        <f>SUMIF('19'!$F$3:$F$900,'TOTAL IN PACKING (2)'!C9,'19'!$O$3:$O$900)</f>
        <v>0</v>
      </c>
      <c r="W9" s="55">
        <f>SUMIF('20'!$F$69:$F$900,'TOTAL IN PACKING (2)'!C9,'20'!$O$69:$O$900)</f>
        <v>0</v>
      </c>
      <c r="X9" s="55">
        <f>SUMIF('21'!$F$3:$F$900,'TOTAL IN PACKING (2)'!C9,'21'!$O$3:$O$900)</f>
        <v>0</v>
      </c>
      <c r="Y9" s="55">
        <f>SUMIF('22'!$F$3:$F$900,'TOTAL IN PACKING (2)'!C9,'22'!$O$3:$O$900)</f>
        <v>0</v>
      </c>
      <c r="Z9" s="55">
        <f>SUMIF('23'!$F$3:$F$899,'TOTAL IN PACKING (2)'!C9,'23'!$O$3:$O$899)</f>
        <v>0</v>
      </c>
      <c r="AA9" s="55">
        <f>SUMIF('24'!$F$3:$F$900,'TOTAL IN PACKING (2)'!C9,'24'!$O$3:$O$900)</f>
        <v>0</v>
      </c>
      <c r="AB9" s="55">
        <f>SUMIF('25'!$F$3:$F$900,'TOTAL IN PACKING (2)'!C9,'25'!$O$3:$O$900)</f>
        <v>0</v>
      </c>
      <c r="AC9" s="55">
        <f>SUMIF('26'!$F$3:$F$900,'TOTAL IN PACKING (2)'!C9,'26'!$O$3:$O$900)</f>
        <v>0</v>
      </c>
      <c r="AD9" s="55">
        <f>SUMIF('27'!$F$71:$F$900,'TOTAL IN PACKING (2)'!C9,'27'!$O$71:$O$900)</f>
        <v>0</v>
      </c>
      <c r="AE9" s="55">
        <f>SUMIF('28'!$F$3:$F$900,'TOTAL IN PACKING (2)'!C9,'28'!$O$3:$O$900)</f>
        <v>0</v>
      </c>
      <c r="AF9" s="55">
        <f>SUMIF('29'!$F$3:$F$900,'TOTAL IN PACKING (2)'!C9,'29'!$O$3:$O$900)</f>
        <v>0</v>
      </c>
      <c r="AG9" s="55">
        <f>SUMIF('30'!$F$3:$F$900,'TOTAL IN PACKING (2)'!C9,'30'!$O$3:$O$900)</f>
        <v>0</v>
      </c>
      <c r="AH9" s="57">
        <f>SUMIF('31'!$F$3:$F$900,'TOTAL IN PACKING (2)'!C9,'31'!$O$3:$O$900)</f>
        <v>0</v>
      </c>
      <c r="AI9" s="48">
        <f t="shared" si="1"/>
        <v>77274</v>
      </c>
    </row>
    <row r="10" spans="2:35" ht="21.75" customHeight="1" x14ac:dyDescent="0.25">
      <c r="B10" s="52" t="s">
        <v>560</v>
      </c>
      <c r="C10" s="7" t="s">
        <v>259</v>
      </c>
      <c r="D10" s="55">
        <f>SUMIF('1'!$F$3:$F$900,'TOTAL IN PACKING (2)'!C10,'1'!$O$3:$O$900)</f>
        <v>0</v>
      </c>
      <c r="E10" s="55">
        <f>SUMIF('2'!$F$3:$F$900,'TOTAL IN PACKING (2)'!C10,'2'!$O$3:$O$900)</f>
        <v>3641</v>
      </c>
      <c r="F10" s="55">
        <f>SUMIF('3'!$F$3:$F$900,'TOTAL IN PACKING (2)'!C10,'3'!$O$3:$O$900)</f>
        <v>4652</v>
      </c>
      <c r="G10" s="55">
        <f>SUMIF('4'!$F$3:$F$898,'TOTAL IN PACKING (2)'!C10,'4'!$O$3:$O$898)</f>
        <v>4500</v>
      </c>
      <c r="H10" s="55">
        <f>SUMIF('5'!$F$3:$F$900,'TOTAL IN PACKING (2)'!C10,'5'!$O$3:$O$900)</f>
        <v>3737</v>
      </c>
      <c r="I10" s="55">
        <f>SUMIF('6'!$F$3:$F$900,'TOTAL IN PACKING (2)'!C10,'6'!$O$3:$O$900)</f>
        <v>3181</v>
      </c>
      <c r="J10" s="55">
        <f>SUMIF('7'!$F$3:$F$900,'TOTAL IN PACKING (2)'!C10,'7'!$O$3:$O$900)</f>
        <v>4928</v>
      </c>
      <c r="K10" s="55">
        <f>SUMIF('8'!$F$3:$F$900,'TOTAL IN PACKING (2)'!C10,'8'!$O$3:$O$900)</f>
        <v>4941</v>
      </c>
      <c r="L10" s="55">
        <f>SUMIF('9'!$F$3:$F$900,'TOTAL IN PACKING (2)'!C10,'9'!$O$3:$O$900)</f>
        <v>2607</v>
      </c>
      <c r="M10" s="55">
        <f>SUMIF('10'!$F$3:$F$898,'TOTAL IN PACKING (2)'!C10,'10'!$O$3:$O$898)</f>
        <v>4445</v>
      </c>
      <c r="N10" s="55">
        <f>SUMIF('11'!$F$3:$F$900,'TOTAL IN PACKING (2)'!C10,'11'!$O$3:$O$900)</f>
        <v>3865</v>
      </c>
      <c r="O10" s="55">
        <f>SUMIF('12'!$F$3:$F$900,'TOTAL IN PACKING (2)'!C10,'12'!$O$3:$O$900)</f>
        <v>5774</v>
      </c>
      <c r="P10" s="55">
        <f>SUMIF('13'!$F$3:$F$900,'TOTAL IN PACKING (2)'!C10,'13'!$O$3:$O$900)</f>
        <v>3853</v>
      </c>
      <c r="Q10" s="55">
        <f>SUMIF('14'!$F$3:$F$900,'TOTAL IN PACKING (2)'!C10,'14'!$O$3:$O$900)</f>
        <v>2461</v>
      </c>
      <c r="R10" s="55">
        <f>SUMIF('15'!$F$3:$F$900,'TOTAL IN PACKING (2)'!C10,'15'!$O$3:$O$900)</f>
        <v>3173</v>
      </c>
      <c r="S10" s="55">
        <f>SUMIF('16'!$F$3:$F$900,'TOTAL IN PACKING (2)'!C10,'16'!$O$3:$O$900)</f>
        <v>2128</v>
      </c>
      <c r="T10" s="55">
        <f>SUMIF('17'!$F$63:$F$898,'TOTAL IN PACKING (2)'!C10,'17'!$O$63:$O$898)</f>
        <v>0</v>
      </c>
      <c r="U10" s="55">
        <f>SUMIF('18'!$F$3:$F$900,'TOTAL IN PACKING (2)'!C10,'18'!$O$3:$O$900)</f>
        <v>0</v>
      </c>
      <c r="V10" s="55">
        <f>SUMIF('19'!$F$3:$F$900,'TOTAL IN PACKING (2)'!C10,'19'!$O$3:$O$900)</f>
        <v>0</v>
      </c>
      <c r="W10" s="55">
        <f>SUMIF('20'!$F$69:$F$900,'TOTAL IN PACKING (2)'!C10,'20'!$O$69:$O$900)</f>
        <v>0</v>
      </c>
      <c r="X10" s="55">
        <f>SUMIF('21'!$F$3:$F$900,'TOTAL IN PACKING (2)'!C10,'21'!$O$3:$O$900)</f>
        <v>0</v>
      </c>
      <c r="Y10" s="55">
        <f>SUMIF('22'!$F$3:$F$900,'TOTAL IN PACKING (2)'!C10,'22'!$O$3:$O$900)</f>
        <v>0</v>
      </c>
      <c r="Z10" s="55">
        <f>SUMIF('23'!$F$3:$F$899,'TOTAL IN PACKING (2)'!C10,'23'!$O$3:$O$899)</f>
        <v>0</v>
      </c>
      <c r="AA10" s="55">
        <f>SUMIF('24'!$F$3:$F$900,'TOTAL IN PACKING (2)'!C10,'24'!$O$3:$O$900)</f>
        <v>0</v>
      </c>
      <c r="AB10" s="55">
        <f>SUMIF('25'!$F$3:$F$900,'TOTAL IN PACKING (2)'!C10,'25'!$O$3:$O$900)</f>
        <v>0</v>
      </c>
      <c r="AC10" s="55">
        <f>SUMIF('26'!$F$3:$F$900,'TOTAL IN PACKING (2)'!C10,'26'!$O$3:$O$900)</f>
        <v>0</v>
      </c>
      <c r="AD10" s="55">
        <f>SUMIF('27'!$F$71:$F$900,'TOTAL IN PACKING (2)'!C10,'27'!$O$71:$O$900)</f>
        <v>0</v>
      </c>
      <c r="AE10" s="55">
        <f>SUMIF('28'!$F$3:$F$900,'TOTAL IN PACKING (2)'!C10,'28'!$O$3:$O$900)</f>
        <v>0</v>
      </c>
      <c r="AF10" s="55">
        <f>SUMIF('29'!$F$3:$F$900,'TOTAL IN PACKING (2)'!C10,'29'!$O$3:$O$900)</f>
        <v>0</v>
      </c>
      <c r="AG10" s="55">
        <f>SUMIF('30'!$F$3:$F$900,'TOTAL IN PACKING (2)'!C10,'30'!$O$3:$O$900)</f>
        <v>0</v>
      </c>
      <c r="AH10" s="57">
        <f>SUMIF('31'!$F$3:$F$900,'TOTAL IN PACKING (2)'!C10,'31'!$O$3:$O$900)</f>
        <v>0</v>
      </c>
      <c r="AI10" s="48">
        <f t="shared" si="1"/>
        <v>57886</v>
      </c>
    </row>
    <row r="11" spans="2:35" ht="21.75" customHeight="1" x14ac:dyDescent="0.25">
      <c r="B11" s="52" t="s">
        <v>561</v>
      </c>
      <c r="C11" s="7" t="s">
        <v>562</v>
      </c>
      <c r="D11" s="55">
        <f>SUMIF('1'!$F$3:$F$900,'TOTAL IN PACKING (2)'!C11,'1'!$O$3:$O$900)</f>
        <v>0</v>
      </c>
      <c r="E11" s="55">
        <f>SUMIF('2'!$F$3:$F$900,'TOTAL IN PACKING (2)'!C11,'2'!$O$3:$O$900)</f>
        <v>1540</v>
      </c>
      <c r="F11" s="55">
        <f>SUMIF('3'!$F$3:$F$900,'TOTAL IN PACKING (2)'!C11,'3'!$O$3:$O$900)</f>
        <v>2826</v>
      </c>
      <c r="G11" s="55">
        <f>SUMIF('4'!$F$3:$F$898,'TOTAL IN PACKING (2)'!C11,'4'!$O$3:$O$898)</f>
        <v>2795</v>
      </c>
      <c r="H11" s="55">
        <f>SUMIF('5'!$F$3:$F$900,'TOTAL IN PACKING (2)'!C11,'5'!$O$3:$O$900)</f>
        <v>2102</v>
      </c>
      <c r="I11" s="55">
        <f>SUMIF('6'!$F$3:$F$900,'TOTAL IN PACKING (2)'!C11,'6'!$O$3:$O$900)</f>
        <v>771</v>
      </c>
      <c r="J11" s="55">
        <f>SUMIF('7'!$F$3:$F$900,'TOTAL IN PACKING (2)'!C11,'7'!$O$3:$O$900)</f>
        <v>2836</v>
      </c>
      <c r="K11" s="55">
        <f>SUMIF('8'!$F$3:$F$900,'TOTAL IN PACKING (2)'!C11,'8'!$O$3:$O$900)</f>
        <v>3183</v>
      </c>
      <c r="L11" s="55">
        <f>SUMIF('9'!$F$3:$F$900,'TOTAL IN PACKING (2)'!C11,'9'!$O$3:$O$900)</f>
        <v>2474</v>
      </c>
      <c r="M11" s="55">
        <f>SUMIF('10'!$F$3:$F$898,'TOTAL IN PACKING (2)'!C11,'10'!$O$3:$O$898)</f>
        <v>2630</v>
      </c>
      <c r="N11" s="55">
        <f>SUMIF('11'!$F$3:$F$900,'TOTAL IN PACKING (2)'!C11,'11'!$O$3:$O$900)</f>
        <v>2678</v>
      </c>
      <c r="O11" s="55">
        <f>SUMIF('12'!$F$3:$F$900,'TOTAL IN PACKING (2)'!C11,'12'!$O$3:$O$900)</f>
        <v>2952</v>
      </c>
      <c r="P11" s="55">
        <f>SUMIF('13'!$F$3:$F$900,'TOTAL IN PACKING (2)'!C11,'13'!$O$3:$O$900)</f>
        <v>1346</v>
      </c>
      <c r="Q11" s="55">
        <f>SUMIF('14'!$F$3:$F$900,'TOTAL IN PACKING (2)'!C11,'14'!$O$3:$O$900)</f>
        <v>2640</v>
      </c>
      <c r="R11" s="55">
        <f>SUMIF('15'!$F$3:$F$900,'TOTAL IN PACKING (2)'!C11,'15'!$O$3:$O$900)</f>
        <v>2368</v>
      </c>
      <c r="S11" s="55">
        <f>SUMIF('16'!$F$3:$F$900,'TOTAL IN PACKING (2)'!C11,'16'!$O$3:$O$900)</f>
        <v>2223</v>
      </c>
      <c r="T11" s="55">
        <f>SUMIF('17'!$F$63:$F$898,'TOTAL IN PACKING (2)'!C11,'17'!$O$63:$O$898)</f>
        <v>0</v>
      </c>
      <c r="U11" s="55">
        <f>SUMIF('18'!$F$3:$F$900,'TOTAL IN PACKING (2)'!C11,'18'!$O$3:$O$900)</f>
        <v>0</v>
      </c>
      <c r="V11" s="55">
        <f>SUMIF('19'!$F$3:$F$900,'TOTAL IN PACKING (2)'!C11,'19'!$O$3:$O$900)</f>
        <v>0</v>
      </c>
      <c r="W11" s="55">
        <f>SUMIF('20'!$F$69:$F$900,'TOTAL IN PACKING (2)'!C11,'20'!$O$69:$O$900)</f>
        <v>0</v>
      </c>
      <c r="X11" s="55">
        <f>SUMIF('21'!$F$3:$F$900,'TOTAL IN PACKING (2)'!C11,'21'!$O$3:$O$900)</f>
        <v>0</v>
      </c>
      <c r="Y11" s="55">
        <f>SUMIF('22'!$F$3:$F$900,'TOTAL IN PACKING (2)'!C11,'22'!$O$3:$O$900)</f>
        <v>0</v>
      </c>
      <c r="Z11" s="55">
        <f>SUMIF('23'!$F$3:$F$899,'TOTAL IN PACKING (2)'!C11,'23'!$O$3:$O$899)</f>
        <v>0</v>
      </c>
      <c r="AA11" s="55">
        <f>SUMIF('24'!$F$3:$F$900,'TOTAL IN PACKING (2)'!C11,'24'!$O$3:$O$900)</f>
        <v>0</v>
      </c>
      <c r="AB11" s="55">
        <f>SUMIF('25'!$F$3:$F$900,'TOTAL IN PACKING (2)'!C11,'25'!$O$3:$O$900)</f>
        <v>0</v>
      </c>
      <c r="AC11" s="55">
        <f>SUMIF('26'!$F$3:$F$900,'TOTAL IN PACKING (2)'!C11,'26'!$O$3:$O$900)</f>
        <v>0</v>
      </c>
      <c r="AD11" s="55">
        <f>SUMIF('27'!$F$71:$F$900,'TOTAL IN PACKING (2)'!C11,'27'!$O$71:$O$900)</f>
        <v>0</v>
      </c>
      <c r="AE11" s="55">
        <f>SUMIF('28'!$F$3:$F$900,'TOTAL IN PACKING (2)'!C11,'28'!$O$3:$O$900)</f>
        <v>0</v>
      </c>
      <c r="AF11" s="55">
        <f>SUMIF('29'!$F$3:$F$900,'TOTAL IN PACKING (2)'!C11,'29'!$O$3:$O$900)</f>
        <v>0</v>
      </c>
      <c r="AG11" s="55">
        <f>SUMIF('30'!$F$3:$F$900,'TOTAL IN PACKING (2)'!C11,'30'!$O$3:$O$900)</f>
        <v>0</v>
      </c>
      <c r="AH11" s="57">
        <f>SUMIF('31'!$F$3:$F$900,'TOTAL IN PACKING (2)'!C11,'31'!$O$3:$O$900)</f>
        <v>0</v>
      </c>
      <c r="AI11" s="48">
        <f t="shared" si="1"/>
        <v>35364</v>
      </c>
    </row>
    <row r="12" spans="2:35" ht="16.5" thickBot="1" x14ac:dyDescent="0.3">
      <c r="B12" s="53" t="s">
        <v>563</v>
      </c>
      <c r="C12" s="54" t="s">
        <v>564</v>
      </c>
      <c r="D12" s="58">
        <f>SUMIF('1'!$F$3:$F$900,'TOTAL IN PACKING (2)'!C12,'1'!$O$3:$O$900)</f>
        <v>0</v>
      </c>
      <c r="E12" s="58">
        <f>SUMIF('2'!$F$3:$F$900,'TOTAL IN PACKING (2)'!C12,'2'!$O$3:$O$900)</f>
        <v>1605</v>
      </c>
      <c r="F12" s="58">
        <f>SUMIF('3'!$F$3:$F$900,'TOTAL IN PACKING (2)'!C12,'3'!$O$3:$O$900)</f>
        <v>2808</v>
      </c>
      <c r="G12" s="58">
        <f>SUMIF('4'!$F$3:$F$898,'TOTAL IN PACKING (2)'!C12,'4'!$O$3:$O$898)</f>
        <v>3721</v>
      </c>
      <c r="H12" s="58">
        <f>SUMIF('5'!$F$3:$F$900,'TOTAL IN PACKING (2)'!C12,'5'!$O$3:$O$900)</f>
        <v>3154</v>
      </c>
      <c r="I12" s="58">
        <f>SUMIF('6'!$F$3:$F$900,'TOTAL IN PACKING (2)'!C12,'6'!$O$3:$O$900)</f>
        <v>5340</v>
      </c>
      <c r="J12" s="58">
        <f>SUMIF('7'!$F$3:$F$900,'TOTAL IN PACKING (2)'!C12,'7'!$O$3:$O$900)</f>
        <v>1988</v>
      </c>
      <c r="K12" s="58">
        <f>SUMIF('8'!$F$3:$F$900,'TOTAL IN PACKING (2)'!C12,'8'!$O$3:$O$900)</f>
        <v>3103</v>
      </c>
      <c r="L12" s="58">
        <f>SUMIF('9'!$F$3:$F$900,'TOTAL IN PACKING (2)'!C12,'9'!$O$3:$O$900)</f>
        <v>2957</v>
      </c>
      <c r="M12" s="58">
        <f>SUMIF('10'!$F$3:$F$898,'TOTAL IN PACKING (2)'!C12,'10'!$O$3:$O$898)</f>
        <v>3098</v>
      </c>
      <c r="N12" s="58">
        <f>SUMIF('11'!$F$3:$F$900,'TOTAL IN PACKING (2)'!C12,'11'!$O$3:$O$900)</f>
        <v>3129</v>
      </c>
      <c r="O12" s="58">
        <f>SUMIF('12'!$F$3:$F$900,'TOTAL IN PACKING (2)'!C12,'12'!$O$3:$O$900)</f>
        <v>3210</v>
      </c>
      <c r="P12" s="58">
        <f>SUMIF('13'!$F$3:$F$900,'TOTAL IN PACKING (2)'!C12,'13'!$O$3:$O$900)</f>
        <v>1524</v>
      </c>
      <c r="Q12" s="58">
        <f>SUMIF('14'!$F$3:$F$900,'TOTAL IN PACKING (2)'!C12,'14'!$O$3:$O$900)</f>
        <v>3323</v>
      </c>
      <c r="R12" s="58">
        <f>SUMIF('15'!$F$3:$F$900,'TOTAL IN PACKING (2)'!C12,'15'!$O$3:$O$900)</f>
        <v>3241</v>
      </c>
      <c r="S12" s="58">
        <f>SUMIF('16'!$F$3:$F$900,'TOTAL IN PACKING (2)'!C12,'16'!$O$3:$O$900)</f>
        <v>2830</v>
      </c>
      <c r="T12" s="58">
        <f>SUMIF('17'!$F$63:$F$898,'TOTAL IN PACKING (2)'!C12,'17'!$O$63:$O$898)</f>
        <v>0</v>
      </c>
      <c r="U12" s="58">
        <f>SUMIF('18'!$F$3:$F$900,'TOTAL IN PACKING (2)'!C12,'18'!$O$3:$O$900)</f>
        <v>0</v>
      </c>
      <c r="V12" s="58">
        <f>SUMIF('19'!$F$3:$F$900,'TOTAL IN PACKING (2)'!C12,'19'!$O$3:$O$900)</f>
        <v>0</v>
      </c>
      <c r="W12" s="58">
        <f>SUMIF('20'!$F$69:$F$900,'TOTAL IN PACKING (2)'!C12,'20'!$O$69:$O$900)</f>
        <v>0</v>
      </c>
      <c r="X12" s="58">
        <f>SUMIF('21'!$F$3:$F$900,'TOTAL IN PACKING (2)'!C12,'21'!$O$3:$O$900)</f>
        <v>0</v>
      </c>
      <c r="Y12" s="58">
        <f>SUMIF('22'!$F$3:$F$900,'TOTAL IN PACKING (2)'!C12,'22'!$O$3:$O$900)</f>
        <v>0</v>
      </c>
      <c r="Z12" s="58">
        <f>SUMIF('23'!$F$3:$F$899,'TOTAL IN PACKING (2)'!C12,'23'!$O$3:$O$899)</f>
        <v>0</v>
      </c>
      <c r="AA12" s="58">
        <f>SUMIF('24'!$F$3:$F$900,'TOTAL IN PACKING (2)'!C12,'24'!$O$3:$O$900)</f>
        <v>0</v>
      </c>
      <c r="AB12" s="58">
        <f>SUMIF('25'!$F$3:$F$900,'TOTAL IN PACKING (2)'!C12,'25'!$O$3:$O$900)</f>
        <v>0</v>
      </c>
      <c r="AC12" s="58">
        <f>SUMIF('26'!$F$3:$F$900,'TOTAL IN PACKING (2)'!C12,'26'!$O$3:$O$900)</f>
        <v>0</v>
      </c>
      <c r="AD12" s="58">
        <f>SUMIF('27'!$F$71:$F$900,'TOTAL IN PACKING (2)'!C12,'27'!$O$71:$O$900)</f>
        <v>0</v>
      </c>
      <c r="AE12" s="58">
        <f>SUMIF('28'!$F$3:$F$900,'TOTAL IN PACKING (2)'!C12,'28'!$O$3:$O$900)</f>
        <v>0</v>
      </c>
      <c r="AF12" s="58">
        <f>SUMIF('29'!$F$3:$F$900,'TOTAL IN PACKING (2)'!C12,'29'!$O$3:$O$900)</f>
        <v>0</v>
      </c>
      <c r="AG12" s="58">
        <f>SUMIF('30'!$F$3:$F$900,'TOTAL IN PACKING (2)'!C12,'30'!$O$3:$O$900)</f>
        <v>0</v>
      </c>
      <c r="AH12" s="59">
        <f>SUMIF('31'!$F$3:$F$900,'TOTAL IN PACKING (2)'!C12,'31'!$O$3:$O$900)</f>
        <v>0</v>
      </c>
      <c r="AI12" s="48">
        <f t="shared" si="1"/>
        <v>45031</v>
      </c>
    </row>
    <row r="13" spans="2:35" x14ac:dyDescent="0.25">
      <c r="D13" s="48">
        <f>D4-'1'!$O$2</f>
        <v>0</v>
      </c>
      <c r="E13" s="48">
        <f>E4-'2'!$O$2</f>
        <v>35341</v>
      </c>
      <c r="F13" s="48">
        <f>F4-'3'!$O$2</f>
        <v>37867</v>
      </c>
      <c r="G13" s="48">
        <f>G4-'4'!$O$2</f>
        <v>38257</v>
      </c>
      <c r="H13" s="48">
        <f>H4-'5'!$O$2</f>
        <v>43021</v>
      </c>
      <c r="I13" s="48">
        <f>I4-'6'!$O$2</f>
        <v>37433</v>
      </c>
      <c r="J13" s="48">
        <f>J4-'7'!$O$2</f>
        <v>38866</v>
      </c>
      <c r="K13" s="48">
        <f>K4-'8'!$O$2</f>
        <v>43489</v>
      </c>
      <c r="L13" s="48">
        <f>L4-'9'!$O$2</f>
        <v>39121</v>
      </c>
      <c r="M13" s="48">
        <f>M4-'10'!$O$2</f>
        <v>47516</v>
      </c>
      <c r="N13" s="48">
        <f>N4-'11'!$O$2</f>
        <v>40903</v>
      </c>
      <c r="O13" s="48">
        <f>O4-'12'!$O$2</f>
        <v>42254</v>
      </c>
      <c r="P13" s="48">
        <f>P4-'13'!$O$2</f>
        <v>40089</v>
      </c>
      <c r="Q13" s="48">
        <f>Q4-'14'!$O$2</f>
        <v>40020</v>
      </c>
      <c r="R13" s="48">
        <f>R4-'15'!$O$2</f>
        <v>40365</v>
      </c>
      <c r="S13" s="48">
        <f>S4-'16'!$O$2</f>
        <v>43122</v>
      </c>
      <c r="T13" s="48">
        <f>T4-'17'!$O$2</f>
        <v>0</v>
      </c>
      <c r="U13" s="48">
        <f>U4-'18'!$O$2</f>
        <v>0</v>
      </c>
      <c r="V13" s="48">
        <f>V4-'19'!$O$2</f>
        <v>0</v>
      </c>
      <c r="W13" s="48">
        <f>W4-'20'!$O$2</f>
        <v>0</v>
      </c>
      <c r="X13" s="48">
        <f>X4-'21'!$O$2</f>
        <v>0</v>
      </c>
      <c r="Y13" s="48">
        <f>Y4-'22'!$O$2</f>
        <v>0</v>
      </c>
      <c r="Z13" s="48">
        <f>Z4-'23'!$O$2</f>
        <v>0</v>
      </c>
      <c r="AA13" s="48">
        <f>AA4-'24'!$O$2</f>
        <v>0</v>
      </c>
      <c r="AB13" s="48">
        <f>AB4-'25'!$O$2</f>
        <v>0</v>
      </c>
      <c r="AC13" s="48">
        <f>AC4-'26'!$O$2</f>
        <v>0</v>
      </c>
      <c r="AD13" s="48">
        <f>AD4-'27'!$O$2</f>
        <v>0</v>
      </c>
      <c r="AE13" s="48">
        <f>AE4-'28'!$O$2</f>
        <v>0</v>
      </c>
      <c r="AF13" s="48">
        <f>AF4-'29'!$O$2</f>
        <v>0</v>
      </c>
      <c r="AG13" s="48">
        <f>AG4-'30'!$O$2</f>
        <v>0</v>
      </c>
      <c r="AH13" s="48">
        <f>AH4-'31'!$O$2</f>
        <v>0</v>
      </c>
    </row>
    <row r="14" spans="2:35" x14ac:dyDescent="0.25">
      <c r="R14" s="48"/>
    </row>
    <row r="38" spans="41:42" x14ac:dyDescent="0.25">
      <c r="AO38">
        <f>1800*8.5</f>
        <v>15300</v>
      </c>
    </row>
    <row r="40" spans="41:42" x14ac:dyDescent="0.25">
      <c r="AO40">
        <f>AO38/8</f>
        <v>1912.5</v>
      </c>
      <c r="AP40">
        <f>AO40/11</f>
        <v>173.86363636363637</v>
      </c>
    </row>
  </sheetData>
  <mergeCells count="4">
    <mergeCell ref="B2:B3"/>
    <mergeCell ref="C2:C3"/>
    <mergeCell ref="D2:AH2"/>
    <mergeCell ref="B4:C4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B1:AT314"/>
  <sheetViews>
    <sheetView tabSelected="1" zoomScale="86" zoomScaleNormal="86" workbookViewId="0">
      <pane xSplit="4" ySplit="3" topLeftCell="E73" activePane="bottomRight" state="frozen"/>
      <selection pane="topRight" activeCell="E1" sqref="E1"/>
      <selection pane="bottomLeft" activeCell="A4" sqref="A4"/>
      <selection pane="bottomRight" activeCell="F85" sqref="F85"/>
    </sheetView>
  </sheetViews>
  <sheetFormatPr defaultRowHeight="15" x14ac:dyDescent="0.25"/>
  <cols>
    <col min="1" max="1" width="3.140625" customWidth="1"/>
    <col min="2" max="2" width="6.140625" customWidth="1"/>
    <col min="3" max="3" width="16" customWidth="1"/>
    <col min="4" max="4" width="15.28515625" bestFit="1" customWidth="1"/>
    <col min="5" max="5" width="7.140625" customWidth="1"/>
    <col min="6" max="6" width="16.28515625" customWidth="1"/>
    <col min="7" max="7" width="14.7109375" customWidth="1"/>
    <col min="8" max="8" width="13.5703125" bestFit="1" customWidth="1"/>
    <col min="9" max="9" width="15.28515625" customWidth="1"/>
    <col min="10" max="14" width="13.5703125" bestFit="1" customWidth="1"/>
    <col min="15" max="15" width="14.7109375" customWidth="1"/>
    <col min="16" max="19" width="13.5703125" bestFit="1" customWidth="1"/>
    <col min="20" max="21" width="11.85546875" bestFit="1" customWidth="1"/>
    <col min="22" max="22" width="12.140625" customWidth="1"/>
    <col min="23" max="28" width="13.5703125" bestFit="1" customWidth="1"/>
    <col min="29" max="29" width="16.28515625" customWidth="1"/>
    <col min="30" max="35" width="13.5703125" bestFit="1" customWidth="1"/>
    <col min="36" max="36" width="17.28515625" customWidth="1"/>
    <col min="37" max="37" width="6.28515625" style="92" customWidth="1"/>
    <col min="38" max="38" width="15.42578125" customWidth="1"/>
    <col min="39" max="39" width="10.85546875" customWidth="1"/>
    <col min="41" max="41" width="12.42578125" customWidth="1"/>
    <col min="42" max="42" width="11.7109375" customWidth="1"/>
    <col min="43" max="43" width="11.140625" customWidth="1"/>
  </cols>
  <sheetData>
    <row r="1" spans="2:46" x14ac:dyDescent="0.25">
      <c r="E1" s="80">
        <f>E3-'TOTAL FEED'!L5</f>
        <v>0</v>
      </c>
      <c r="F1" s="80">
        <f>F3-'TOTAL FEED'!M5</f>
        <v>0</v>
      </c>
      <c r="G1" s="80">
        <f>G3-'TOTAL FEED'!N5</f>
        <v>0</v>
      </c>
      <c r="H1" s="80">
        <f>H3-'TOTAL FEED'!O5</f>
        <v>0</v>
      </c>
      <c r="I1" s="80">
        <f>I3-'TOTAL FEED'!P5</f>
        <v>0</v>
      </c>
      <c r="J1" s="80">
        <f>J3-'TOTAL FEED'!Q5</f>
        <v>0</v>
      </c>
      <c r="K1" s="80">
        <f>K3-'TOTAL FEED'!R5</f>
        <v>0</v>
      </c>
      <c r="L1" s="80">
        <f>L3-'TOTAL FEED'!S5</f>
        <v>0</v>
      </c>
      <c r="M1" s="80">
        <f>M3-'TOTAL FEED'!T5</f>
        <v>0</v>
      </c>
      <c r="N1" s="80">
        <f>N3-'TOTAL FEED'!U5</f>
        <v>0</v>
      </c>
      <c r="O1" s="80">
        <f>O3-'TOTAL FEED'!V5</f>
        <v>0</v>
      </c>
      <c r="P1" s="80">
        <f>P3-'TOTAL FEED'!W5</f>
        <v>0</v>
      </c>
      <c r="Q1" s="80">
        <f>Q3-'TOTAL FEED'!X5</f>
        <v>0</v>
      </c>
      <c r="R1" s="80">
        <f>R3-'TOTAL FEED'!Y5</f>
        <v>0</v>
      </c>
      <c r="S1" s="80">
        <f>S3-'TOTAL FEED'!Z5</f>
        <v>0</v>
      </c>
      <c r="T1" s="80">
        <f>T3-'TOTAL FEED'!AA5</f>
        <v>0</v>
      </c>
      <c r="U1" s="80">
        <f>U3-'TOTAL FEED'!AB5</f>
        <v>0</v>
      </c>
      <c r="V1" s="80">
        <f>V3-'TOTAL FEED'!AC5</f>
        <v>0</v>
      </c>
      <c r="W1" s="80">
        <f>W3-'TOTAL FEED'!AD5</f>
        <v>0</v>
      </c>
      <c r="X1" s="80">
        <f>X3-'TOTAL FEED'!AE5</f>
        <v>0</v>
      </c>
      <c r="Y1" s="80">
        <f>Y3-'TOTAL FEED'!AF5</f>
        <v>0</v>
      </c>
      <c r="Z1" s="80">
        <f>Z3-'TOTAL FEED'!AG5</f>
        <v>0</v>
      </c>
      <c r="AA1" s="80">
        <f>AA3-'TOTAL FEED'!AH5</f>
        <v>0</v>
      </c>
      <c r="AB1" s="80">
        <f>AB3-'TOTAL FEED'!AI5</f>
        <v>0</v>
      </c>
      <c r="AC1" s="80">
        <f>AC3-'TOTAL FEED'!AJ5</f>
        <v>0</v>
      </c>
      <c r="AD1" s="80">
        <f>AD3-'TOTAL FEED'!AK5</f>
        <v>0</v>
      </c>
      <c r="AE1" s="80">
        <f>AE3-'TOTAL FEED'!AL5</f>
        <v>0</v>
      </c>
      <c r="AF1" s="80">
        <f>AF3-'TOTAL FEED'!AM5</f>
        <v>0</v>
      </c>
      <c r="AG1" s="80">
        <f>AG3-'TOTAL FEED'!AN5</f>
        <v>0</v>
      </c>
      <c r="AH1" s="80">
        <f>AH3-'TOTAL FEED'!AO5</f>
        <v>0</v>
      </c>
      <c r="AI1" s="80">
        <f>AI3-'TOTAL FEED'!AP5</f>
        <v>0</v>
      </c>
      <c r="AJ1" s="80">
        <f>SUM(E1:AI1)</f>
        <v>0</v>
      </c>
      <c r="AO1" s="189" t="s">
        <v>545</v>
      </c>
      <c r="AP1" s="189" t="s">
        <v>544</v>
      </c>
      <c r="AQ1" s="189" t="s">
        <v>547</v>
      </c>
      <c r="AR1" s="189" t="s">
        <v>546</v>
      </c>
      <c r="AS1" s="189" t="s">
        <v>548</v>
      </c>
      <c r="AT1" s="189" t="s">
        <v>549</v>
      </c>
    </row>
    <row r="2" spans="2:46" x14ac:dyDescent="0.25">
      <c r="B2" s="299" t="s">
        <v>0</v>
      </c>
      <c r="C2" s="299" t="s">
        <v>565</v>
      </c>
      <c r="D2" s="299" t="s">
        <v>566</v>
      </c>
      <c r="E2" s="89">
        <v>1</v>
      </c>
      <c r="F2" s="90">
        <v>2</v>
      </c>
      <c r="G2" s="90">
        <v>3</v>
      </c>
      <c r="H2" s="90">
        <v>4</v>
      </c>
      <c r="I2" s="90">
        <v>5</v>
      </c>
      <c r="J2" s="90">
        <v>6</v>
      </c>
      <c r="K2" s="90">
        <v>7</v>
      </c>
      <c r="L2" s="90">
        <v>8</v>
      </c>
      <c r="M2" s="90">
        <v>9</v>
      </c>
      <c r="N2" s="90">
        <v>10</v>
      </c>
      <c r="O2" s="90">
        <v>11</v>
      </c>
      <c r="P2" s="90">
        <v>12</v>
      </c>
      <c r="Q2" s="90">
        <v>13</v>
      </c>
      <c r="R2" s="90">
        <v>14</v>
      </c>
      <c r="S2" s="90">
        <v>15</v>
      </c>
      <c r="T2" s="90">
        <v>16</v>
      </c>
      <c r="U2" s="90">
        <v>17</v>
      </c>
      <c r="V2" s="90">
        <v>18</v>
      </c>
      <c r="W2" s="90">
        <v>19</v>
      </c>
      <c r="X2" s="90">
        <v>20</v>
      </c>
      <c r="Y2" s="90">
        <v>21</v>
      </c>
      <c r="Z2" s="90">
        <v>22</v>
      </c>
      <c r="AA2" s="90">
        <v>23</v>
      </c>
      <c r="AB2" s="90">
        <v>24</v>
      </c>
      <c r="AC2" s="90">
        <v>25</v>
      </c>
      <c r="AD2" s="90">
        <v>26</v>
      </c>
      <c r="AE2" s="90">
        <v>27</v>
      </c>
      <c r="AF2" s="90">
        <v>28</v>
      </c>
      <c r="AG2" s="90">
        <v>29</v>
      </c>
      <c r="AH2" s="90">
        <v>30</v>
      </c>
      <c r="AI2" s="90">
        <v>31</v>
      </c>
      <c r="AO2" s="189">
        <v>1</v>
      </c>
      <c r="AP2" s="189">
        <v>2</v>
      </c>
      <c r="AQ2" s="189">
        <v>3</v>
      </c>
      <c r="AR2" s="189">
        <v>4</v>
      </c>
      <c r="AS2" s="189">
        <v>5</v>
      </c>
      <c r="AT2" s="189">
        <v>6</v>
      </c>
    </row>
    <row r="3" spans="2:46" ht="14.25" customHeight="1" x14ac:dyDescent="0.25">
      <c r="B3" s="300"/>
      <c r="C3" s="300"/>
      <c r="D3" s="300"/>
      <c r="E3" s="85">
        <f t="shared" ref="E3:AI3" si="0">SUM(E4:E573)</f>
        <v>0</v>
      </c>
      <c r="F3" s="85">
        <f t="shared" si="0"/>
        <v>1305150</v>
      </c>
      <c r="G3" s="85">
        <f t="shared" si="0"/>
        <v>1403925</v>
      </c>
      <c r="H3" s="85">
        <f t="shared" si="0"/>
        <v>1362125</v>
      </c>
      <c r="I3" s="85">
        <f t="shared" si="0"/>
        <v>1717550</v>
      </c>
      <c r="J3" s="85">
        <f t="shared" si="0"/>
        <v>1555175</v>
      </c>
      <c r="K3" s="85">
        <f t="shared" si="0"/>
        <v>1585700</v>
      </c>
      <c r="L3" s="85">
        <f t="shared" si="0"/>
        <v>1725650</v>
      </c>
      <c r="M3" s="85">
        <f t="shared" si="0"/>
        <v>1671825</v>
      </c>
      <c r="N3" s="85">
        <f t="shared" si="0"/>
        <v>1976700</v>
      </c>
      <c r="O3" s="85">
        <f t="shared" si="0"/>
        <v>1675650</v>
      </c>
      <c r="P3" s="85">
        <f t="shared" si="0"/>
        <v>1329825</v>
      </c>
      <c r="Q3" s="85">
        <f t="shared" si="0"/>
        <v>1593450</v>
      </c>
      <c r="R3" s="85">
        <f t="shared" si="0"/>
        <v>1642675</v>
      </c>
      <c r="S3" s="85">
        <f t="shared" si="0"/>
        <v>1624900</v>
      </c>
      <c r="T3" s="85">
        <f t="shared" si="0"/>
        <v>1829040</v>
      </c>
      <c r="U3" s="85">
        <f t="shared" si="0"/>
        <v>791275</v>
      </c>
      <c r="V3" s="85">
        <f t="shared" si="0"/>
        <v>0</v>
      </c>
      <c r="W3" s="85">
        <f t="shared" si="0"/>
        <v>0</v>
      </c>
      <c r="X3" s="85">
        <f t="shared" si="0"/>
        <v>0</v>
      </c>
      <c r="Y3" s="85">
        <f t="shared" si="0"/>
        <v>0</v>
      </c>
      <c r="Z3" s="85">
        <f t="shared" si="0"/>
        <v>0</v>
      </c>
      <c r="AA3" s="85">
        <f t="shared" si="0"/>
        <v>0</v>
      </c>
      <c r="AB3" s="85">
        <f t="shared" si="0"/>
        <v>0</v>
      </c>
      <c r="AC3" s="85">
        <f t="shared" si="0"/>
        <v>0</v>
      </c>
      <c r="AD3" s="85">
        <f t="shared" si="0"/>
        <v>0</v>
      </c>
      <c r="AE3" s="85">
        <f t="shared" si="0"/>
        <v>0</v>
      </c>
      <c r="AF3" s="85">
        <f t="shared" si="0"/>
        <v>0</v>
      </c>
      <c r="AG3" s="85">
        <f t="shared" si="0"/>
        <v>0</v>
      </c>
      <c r="AH3" s="85">
        <f t="shared" si="0"/>
        <v>0</v>
      </c>
      <c r="AI3" s="85">
        <f t="shared" si="0"/>
        <v>0</v>
      </c>
      <c r="AJ3" s="80">
        <f>SUM(E3:AI3)</f>
        <v>24790615</v>
      </c>
      <c r="AO3" s="298">
        <f t="shared" ref="AO3:AS3" si="1">SUMIF($AK4:$AK507,AO$2,$AJ$4:$AJ$507)</f>
        <v>20748325</v>
      </c>
      <c r="AP3" s="298">
        <f t="shared" si="1"/>
        <v>2219350</v>
      </c>
      <c r="AQ3" s="298">
        <f t="shared" si="1"/>
        <v>1048300</v>
      </c>
      <c r="AR3" s="298">
        <f t="shared" si="1"/>
        <v>397350</v>
      </c>
      <c r="AS3" s="298">
        <f t="shared" si="1"/>
        <v>164800</v>
      </c>
      <c r="AT3" s="298">
        <f>SUMIF($AK4:$AK507,AT$2,$AJ$4:$AJ$507)</f>
        <v>12025</v>
      </c>
    </row>
    <row r="4" spans="2:46" x14ac:dyDescent="0.25">
      <c r="B4" s="81">
        <v>1</v>
      </c>
      <c r="C4" s="82" t="s">
        <v>600</v>
      </c>
      <c r="D4" s="83">
        <v>127008</v>
      </c>
      <c r="E4" s="86">
        <f>SUMIF('TOTAL FEED'!$E$6:$E$429,'SAN LUONG'!D4,'TOTAL FEED'!$L$6:$L$429)</f>
        <v>0</v>
      </c>
      <c r="F4" s="87">
        <f>SUMIF('TOTAL FEED'!$E$6:$E$429,'SAN LUONG'!D4,'TOTAL FEED'!$M$6:$M$429)</f>
        <v>0</v>
      </c>
      <c r="G4" s="87">
        <f>SUMIF('TOTAL FEED'!$E$6:$E$429,'SAN LUONG'!D4,'TOTAL FEED'!$N$6:$N$429)</f>
        <v>0</v>
      </c>
      <c r="H4" s="87">
        <f>SUMIF('TOTAL FEED'!$E$6:$E$429,'SAN LUONG'!D4,'TOTAL FEED'!$O$6:$O$429)</f>
        <v>0</v>
      </c>
      <c r="I4" s="87">
        <f>SUMIF('TOTAL FEED'!$E$6:$E$429,'SAN LUONG'!D4,'TOTAL FEED'!$P$6:$P$429)</f>
        <v>0</v>
      </c>
      <c r="J4" s="87">
        <f>SUMIF('TOTAL FEED'!$E$6:$E$429,'SAN LUONG'!D4,'TOTAL FEED'!$Q$6:$Q$429)</f>
        <v>0</v>
      </c>
      <c r="K4" s="87">
        <f>SUMIF('TOTAL FEED'!$E$6:$E$429,'SAN LUONG'!D4,'TOTAL FEED'!$R$6:$R$429)</f>
        <v>0</v>
      </c>
      <c r="L4" s="87">
        <f>SUMIF('TOTAL FEED'!$E$6:$E$429,'SAN LUONG'!D4,'TOTAL FEED'!$S$6:$S$429)</f>
        <v>0</v>
      </c>
      <c r="M4" s="87">
        <f>SUMIF('TOTAL FEED'!$E$6:$E$429,'SAN LUONG'!D4,'TOTAL FEED'!$T$6:$T$429)</f>
        <v>0</v>
      </c>
      <c r="N4" s="87">
        <f>SUMIF('TOTAL FEED'!$E$6:$E$429,'SAN LUONG'!D4,'TOTAL FEED'!$U$6:$U$429)</f>
        <v>0</v>
      </c>
      <c r="O4" s="87">
        <f>SUMIF('TOTAL FEED'!$E$6:$E$429,'SAN LUONG'!D4,'TOTAL FEED'!$V$6:$V$429)</f>
        <v>0</v>
      </c>
      <c r="P4" s="87">
        <f>SUMIF('TOTAL FEED'!$E$6:$E$429,'SAN LUONG'!D4,'TOTAL FEED'!$W$6:$W$429)</f>
        <v>0</v>
      </c>
      <c r="Q4" s="87">
        <f>SUMIF('TOTAL FEED'!$E$6:$E$429,'SAN LUONG'!D4,'TOTAL FEED'!$X$6:$X$429)</f>
        <v>0</v>
      </c>
      <c r="R4" s="87">
        <f>SUMIF('TOTAL FEED'!$E$6:$E$429,'SAN LUONG'!D4,'TOTAL FEED'!$Y$6:$Y$429)</f>
        <v>8300</v>
      </c>
      <c r="S4" s="87">
        <f>SUMIF('TOTAL FEED'!$E$6:$E$429,'SAN LUONG'!D4,'TOTAL FEED'!$Z$6:$Z$429)</f>
        <v>0</v>
      </c>
      <c r="T4" s="87">
        <f>SUMIF('TOTAL FEED'!$E$6:$E$429,'SAN LUONG'!D4,'TOTAL FEED'!$AA$6:$AA$429)</f>
        <v>0</v>
      </c>
      <c r="U4" s="87">
        <f>SUMIF('TOTAL FEED'!$E$6:$E$429,'SAN LUONG'!D4,'TOTAL FEED'!$AB$6:$AB$429)</f>
        <v>0</v>
      </c>
      <c r="V4" s="87">
        <f>SUMIF('TOTAL FEED'!$E$6:$E$429,'SAN LUONG'!D4,'TOTAL FEED'!$AC$6:$AC$429)</f>
        <v>0</v>
      </c>
      <c r="W4" s="87">
        <f>SUMIF('TOTAL FEED'!$E$6:$E$429,'SAN LUONG'!D4,'TOTAL FEED'!$AD$6:$AD$429)</f>
        <v>0</v>
      </c>
      <c r="X4" s="87">
        <f>SUMIF('TOTAL FEED'!$E$6:$E$429,'SAN LUONG'!D4,'TOTAL FEED'!$AE$6:$AE$429)</f>
        <v>0</v>
      </c>
      <c r="Y4" s="87">
        <f>SUMIF('TOTAL FEED'!$E$6:$E$429,'SAN LUONG'!D4,'TOTAL FEED'!$AF$6:$AF$429)</f>
        <v>0</v>
      </c>
      <c r="Z4" s="87">
        <f>SUMIF('TOTAL FEED'!$E$6:$E$429,'SAN LUONG'!D4,'TOTAL FEED'!$AG$6:$AG$429)</f>
        <v>0</v>
      </c>
      <c r="AA4" s="87">
        <f>SUMIF('TOTAL FEED'!$E$6:$E$429,'SAN LUONG'!D4,'TOTAL FEED'!$AH$6:$AH$429)</f>
        <v>0</v>
      </c>
      <c r="AB4" s="87">
        <f>SUMIF('TOTAL FEED'!$E$6:$E$429,'SAN LUONG'!D4,'TOTAL FEED'!$AI$6:$AI$429)</f>
        <v>0</v>
      </c>
      <c r="AC4" s="87">
        <f>SUMIF('TOTAL FEED'!$E$6:$E$429,'SAN LUONG'!D4,'TOTAL FEED'!$AJ$6:$AJ$429)</f>
        <v>0</v>
      </c>
      <c r="AD4" s="87">
        <f>SUMIF('TOTAL FEED'!$E$6:$E$429,'SAN LUONG'!D4,'TOTAL FEED'!$AK$6:$AK$429)</f>
        <v>0</v>
      </c>
      <c r="AE4" s="87">
        <f>SUMIF('TOTAL FEED'!$E$6:$E$429,'SAN LUONG'!D4,'TOTAL FEED'!$AL$6:$AL$429)</f>
        <v>0</v>
      </c>
      <c r="AF4" s="87">
        <f>SUMIF('TOTAL FEED'!$E$6:$E$429,'SAN LUONG'!D4,'TOTAL FEED'!$AM$6:$AM$429)</f>
        <v>0</v>
      </c>
      <c r="AG4" s="87">
        <f>SUMIF('TOTAL FEED'!$E$6:$E$429,'SAN LUONG'!D4,'TOTAL FEED'!$AN$6:$AN$429)</f>
        <v>0</v>
      </c>
      <c r="AH4" s="87">
        <f>SUMIF('TOTAL FEED'!$E$6:$E$429,'SAN LUONG'!D4,'TOTAL FEED'!$AO$6:$AO$429)</f>
        <v>0</v>
      </c>
      <c r="AI4" s="87">
        <f>SUMIF('TOTAL FEED'!$E$6:$E$429,'SAN LUONG'!D4,'TOTAL FEED'!$AP$6:$AP$429)</f>
        <v>0</v>
      </c>
      <c r="AJ4" s="80">
        <f>SUM(E4:AI4)</f>
        <v>8300</v>
      </c>
      <c r="AK4" s="80"/>
      <c r="AL4" t="str">
        <f>CONCATENATE(C4,D4)</f>
        <v>524P127008</v>
      </c>
      <c r="AM4">
        <f>SUMIF('TOTAL FEED'!$K$6:$K$429,AL4,'TOTAL FEED'!$AQ$6:$AQ$429)</f>
        <v>8300</v>
      </c>
      <c r="AO4">
        <f>'PHAN LOAI'!H4-'SAN LUONG'!AO3</f>
        <v>81425</v>
      </c>
      <c r="AP4">
        <f>'PHAN LOAI'!I4-'SAN LUONG'!AP3</f>
        <v>62375</v>
      </c>
      <c r="AQ4">
        <f>'PHAN LOAI'!J4-'SAN LUONG'!AQ3</f>
        <v>8425</v>
      </c>
      <c r="AR4">
        <f>'PHAN LOAI'!K4-'SAN LUONG'!AR3</f>
        <v>48240</v>
      </c>
      <c r="AS4">
        <f>'PHAN LOAI'!L4-'SAN LUONG'!AS3</f>
        <v>0</v>
      </c>
      <c r="AT4">
        <f>'PHAN LOAI'!M4-'SAN LUONG'!AT3</f>
        <v>0</v>
      </c>
    </row>
    <row r="5" spans="2:46" x14ac:dyDescent="0.25">
      <c r="B5" s="81">
        <v>2</v>
      </c>
      <c r="C5" s="82" t="s">
        <v>14</v>
      </c>
      <c r="D5" s="83">
        <v>161201</v>
      </c>
      <c r="E5" s="86">
        <f>SUMIF('TOTAL FEED'!$E$6:$E$429,'SAN LUONG'!D5,'TOTAL FEED'!$L$6:$L$429)</f>
        <v>0</v>
      </c>
      <c r="F5" s="87">
        <f>SUMIF('TOTAL FEED'!$E$6:$E$429,'SAN LUONG'!D5,'TOTAL FEED'!$M$6:$M$429)</f>
        <v>0</v>
      </c>
      <c r="G5" s="87">
        <f>SUMIF('TOTAL FEED'!$E$6:$E$429,'SAN LUONG'!D5,'TOTAL FEED'!$N$6:$N$429)</f>
        <v>0</v>
      </c>
      <c r="H5" s="87">
        <f>SUMIF('TOTAL FEED'!$E$6:$E$429,'SAN LUONG'!D5,'TOTAL FEED'!$O$6:$O$429)</f>
        <v>0</v>
      </c>
      <c r="I5" s="87">
        <f>SUMIF('TOTAL FEED'!$E$6:$E$429,'SAN LUONG'!D5,'TOTAL FEED'!$P$6:$P$429)</f>
        <v>0</v>
      </c>
      <c r="J5" s="87">
        <f>SUMIF('TOTAL FEED'!$E$6:$E$429,'SAN LUONG'!D5,'TOTAL FEED'!$Q$6:$Q$429)</f>
        <v>15425</v>
      </c>
      <c r="K5" s="87">
        <f>SUMIF('TOTAL FEED'!$E$6:$E$429,'SAN LUONG'!D5,'TOTAL FEED'!$R$6:$R$429)</f>
        <v>0</v>
      </c>
      <c r="L5" s="87">
        <f>SUMIF('TOTAL FEED'!$E$6:$E$429,'SAN LUONG'!D5,'TOTAL FEED'!$S$6:$S$429)</f>
        <v>0</v>
      </c>
      <c r="M5" s="87">
        <f>SUMIF('TOTAL FEED'!$E$6:$E$429,'SAN LUONG'!D5,'TOTAL FEED'!$T$6:$T$429)</f>
        <v>0</v>
      </c>
      <c r="N5" s="87">
        <f>SUMIF('TOTAL FEED'!$E$6:$E$429,'SAN LUONG'!D5,'TOTAL FEED'!$U$6:$U$429)</f>
        <v>0</v>
      </c>
      <c r="O5" s="87">
        <f>SUMIF('TOTAL FEED'!$E$6:$E$429,'SAN LUONG'!D5,'TOTAL FEED'!$V$6:$V$429)</f>
        <v>0</v>
      </c>
      <c r="P5" s="87">
        <f>SUMIF('TOTAL FEED'!$E$6:$E$429,'SAN LUONG'!D5,'TOTAL FEED'!$W$6:$W$429)</f>
        <v>0</v>
      </c>
      <c r="Q5" s="87">
        <f>SUMIF('TOTAL FEED'!$E$6:$E$429,'SAN LUONG'!D5,'TOTAL FEED'!$X$6:$X$429)</f>
        <v>0</v>
      </c>
      <c r="R5" s="87">
        <f>SUMIF('TOTAL FEED'!$E$6:$E$429,'SAN LUONG'!D5,'TOTAL FEED'!$Y$6:$Y$429)</f>
        <v>0</v>
      </c>
      <c r="S5" s="87">
        <f>SUMIF('TOTAL FEED'!$E$6:$E$429,'SAN LUONG'!D5,'TOTAL FEED'!$Z$6:$Z$429)</f>
        <v>0</v>
      </c>
      <c r="T5" s="87">
        <f>SUMIF('TOTAL FEED'!$E$6:$E$429,'SAN LUONG'!D5,'TOTAL FEED'!$AA$6:$AA$429)</f>
        <v>11150</v>
      </c>
      <c r="U5" s="87">
        <f>SUMIF('TOTAL FEED'!$E$6:$E$429,'SAN LUONG'!D5,'TOTAL FEED'!$AB$6:$AB$429)</f>
        <v>0</v>
      </c>
      <c r="V5" s="87">
        <f>SUMIF('TOTAL FEED'!$E$6:$E$429,'SAN LUONG'!D5,'TOTAL FEED'!$AC$6:$AC$429)</f>
        <v>0</v>
      </c>
      <c r="W5" s="87">
        <f>SUMIF('TOTAL FEED'!$E$6:$E$429,'SAN LUONG'!D5,'TOTAL FEED'!$AD$6:$AD$429)</f>
        <v>0</v>
      </c>
      <c r="X5" s="87">
        <f>SUMIF('TOTAL FEED'!$E$6:$E$429,'SAN LUONG'!D5,'TOTAL FEED'!$AE$6:$AE$429)</f>
        <v>0</v>
      </c>
      <c r="Y5" s="87">
        <f>SUMIF('TOTAL FEED'!$E$6:$E$429,'SAN LUONG'!D5,'TOTAL FEED'!$AF$6:$AF$429)</f>
        <v>0</v>
      </c>
      <c r="Z5" s="87">
        <f>SUMIF('TOTAL FEED'!$E$6:$E$429,'SAN LUONG'!D5,'TOTAL FEED'!$AG$6:$AG$429)</f>
        <v>0</v>
      </c>
      <c r="AA5" s="87">
        <f>SUMIF('TOTAL FEED'!$E$6:$E$429,'SAN LUONG'!D5,'TOTAL FEED'!$AH$6:$AH$429)</f>
        <v>0</v>
      </c>
      <c r="AB5" s="87">
        <f>SUMIF('TOTAL FEED'!$E$6:$E$429,'SAN LUONG'!D5,'TOTAL FEED'!$AI$6:$AI$429)</f>
        <v>0</v>
      </c>
      <c r="AC5" s="87">
        <f>SUMIF('TOTAL FEED'!$E$6:$E$429,'SAN LUONG'!D5,'TOTAL FEED'!$AJ$6:$AJ$429)</f>
        <v>0</v>
      </c>
      <c r="AD5" s="87">
        <f>SUMIF('TOTAL FEED'!$E$6:$E$429,'SAN LUONG'!D5,'TOTAL FEED'!$AK$6:$AK$429)</f>
        <v>0</v>
      </c>
      <c r="AE5" s="87">
        <f>SUMIF('TOTAL FEED'!$E$6:$E$429,'SAN LUONG'!D5,'TOTAL FEED'!$AL$6:$AL$429)</f>
        <v>0</v>
      </c>
      <c r="AF5" s="87">
        <f>SUMIF('TOTAL FEED'!$E$6:$E$429,'SAN LUONG'!D5,'TOTAL FEED'!$AM$6:$AM$429)</f>
        <v>0</v>
      </c>
      <c r="AG5" s="87">
        <f>SUMIF('TOTAL FEED'!$E$6:$E$429,'SAN LUONG'!D5,'TOTAL FEED'!$AN$6:$AN$429)</f>
        <v>0</v>
      </c>
      <c r="AH5" s="87">
        <f>SUMIF('TOTAL FEED'!$E$6:$E$429,'SAN LUONG'!D5,'TOTAL FEED'!$AO$6:$AO$429)</f>
        <v>0</v>
      </c>
      <c r="AI5" s="87">
        <f>SUMIF('TOTAL FEED'!$E$6:$E$429,'SAN LUONG'!D5,'TOTAL FEED'!$AP$6:$AP$429)</f>
        <v>0</v>
      </c>
      <c r="AJ5" s="80">
        <f t="shared" ref="AJ5:AJ121" si="2">SUM(E5:AI5)</f>
        <v>26575</v>
      </c>
      <c r="AK5" s="92">
        <v>2</v>
      </c>
      <c r="AL5" t="str">
        <f t="shared" ref="AL5:AL73" si="3">CONCATENATE(C5,D5)</f>
        <v>510M161201</v>
      </c>
      <c r="AM5">
        <f>SUMIF('TOTAL FEED'!$K$6:$K$429,AL5,'TOTAL FEED'!$AQ$6:$AQ$429)</f>
        <v>26575</v>
      </c>
    </row>
    <row r="6" spans="2:46" x14ac:dyDescent="0.25">
      <c r="B6" s="81">
        <v>3</v>
      </c>
      <c r="C6" s="82">
        <v>301</v>
      </c>
      <c r="D6" s="83">
        <v>542000</v>
      </c>
      <c r="E6" s="86">
        <f>SUMIF('TOTAL FEED'!$E$6:$E$429,'SAN LUONG'!D6,'TOTAL FEED'!$L$6:$L$429)</f>
        <v>0</v>
      </c>
      <c r="F6" s="87">
        <f>SUMIF('TOTAL FEED'!$E$6:$E$429,'SAN LUONG'!D6,'TOTAL FEED'!$M$6:$M$429)</f>
        <v>0</v>
      </c>
      <c r="G6" s="87">
        <f>SUMIF('TOTAL FEED'!$E$6:$E$429,'SAN LUONG'!D6,'TOTAL FEED'!$N$6:$N$429)</f>
        <v>0</v>
      </c>
      <c r="H6" s="87">
        <f>SUMIF('TOTAL FEED'!$E$6:$E$429,'SAN LUONG'!D6,'TOTAL FEED'!$O$6:$O$429)</f>
        <v>25075</v>
      </c>
      <c r="I6" s="87">
        <f>SUMIF('TOTAL FEED'!$E$6:$E$429,'SAN LUONG'!D6,'TOTAL FEED'!$P$6:$P$429)</f>
        <v>0</v>
      </c>
      <c r="J6" s="87">
        <f>SUMIF('TOTAL FEED'!$E$6:$E$429,'SAN LUONG'!D6,'TOTAL FEED'!$Q$6:$Q$429)</f>
        <v>0</v>
      </c>
      <c r="K6" s="87">
        <f>SUMIF('TOTAL FEED'!$E$6:$E$429,'SAN LUONG'!D6,'TOTAL FEED'!$R$6:$R$429)</f>
        <v>0</v>
      </c>
      <c r="L6" s="87">
        <f>SUMIF('TOTAL FEED'!$E$6:$E$429,'SAN LUONG'!D6,'TOTAL FEED'!$S$6:$S$429)</f>
        <v>16800</v>
      </c>
      <c r="M6" s="87">
        <f>SUMIF('TOTAL FEED'!$E$6:$E$429,'SAN LUONG'!D6,'TOTAL FEED'!$T$6:$T$429)</f>
        <v>0</v>
      </c>
      <c r="N6" s="87">
        <f>SUMIF('TOTAL FEED'!$E$6:$E$429,'SAN LUONG'!D6,'TOTAL FEED'!$U$6:$U$429)</f>
        <v>0</v>
      </c>
      <c r="O6" s="87">
        <f>SUMIF('TOTAL FEED'!$E$6:$E$429,'SAN LUONG'!D6,'TOTAL FEED'!$V$6:$V$429)</f>
        <v>0</v>
      </c>
      <c r="P6" s="87">
        <f>SUMIF('TOTAL FEED'!$E$6:$E$429,'SAN LUONG'!D6,'TOTAL FEED'!$W$6:$W$429)</f>
        <v>16775</v>
      </c>
      <c r="Q6" s="87">
        <f>SUMIF('TOTAL FEED'!$E$6:$E$429,'SAN LUONG'!D6,'TOTAL FEED'!$X$6:$X$429)</f>
        <v>0</v>
      </c>
      <c r="R6" s="87">
        <f>SUMIF('TOTAL FEED'!$E$6:$E$429,'SAN LUONG'!D6,'TOTAL FEED'!$Y$6:$Y$429)</f>
        <v>0</v>
      </c>
      <c r="S6" s="87">
        <f>SUMIF('TOTAL FEED'!$E$6:$E$429,'SAN LUONG'!D6,'TOTAL FEED'!$Z$6:$Z$429)</f>
        <v>0</v>
      </c>
      <c r="T6" s="87">
        <f>SUMIF('TOTAL FEED'!$E$6:$E$429,'SAN LUONG'!D6,'TOTAL FEED'!$AA$6:$AA$429)</f>
        <v>24750</v>
      </c>
      <c r="U6" s="87">
        <f>SUMIF('TOTAL FEED'!$E$6:$E$429,'SAN LUONG'!D6,'TOTAL FEED'!$AB$6:$AB$429)</f>
        <v>0</v>
      </c>
      <c r="V6" s="87">
        <f>SUMIF('TOTAL FEED'!$E$6:$E$429,'SAN LUONG'!D6,'TOTAL FEED'!$AC$6:$AC$429)</f>
        <v>0</v>
      </c>
      <c r="W6" s="87">
        <f>SUMIF('TOTAL FEED'!$E$6:$E$429,'SAN LUONG'!D6,'TOTAL FEED'!$AD$6:$AD$429)</f>
        <v>0</v>
      </c>
      <c r="X6" s="87">
        <f>SUMIF('TOTAL FEED'!$E$6:$E$429,'SAN LUONG'!D6,'TOTAL FEED'!$AE$6:$AE$429)</f>
        <v>0</v>
      </c>
      <c r="Y6" s="87">
        <f>SUMIF('TOTAL FEED'!$E$6:$E$429,'SAN LUONG'!D6,'TOTAL FEED'!$AF$6:$AF$429)</f>
        <v>0</v>
      </c>
      <c r="Z6" s="87">
        <f>SUMIF('TOTAL FEED'!$E$6:$E$429,'SAN LUONG'!D6,'TOTAL FEED'!$AG$6:$AG$429)</f>
        <v>0</v>
      </c>
      <c r="AA6" s="87">
        <f>SUMIF('TOTAL FEED'!$E$6:$E$429,'SAN LUONG'!D6,'TOTAL FEED'!$AH$6:$AH$429)</f>
        <v>0</v>
      </c>
      <c r="AB6" s="87">
        <f>SUMIF('TOTAL FEED'!$E$6:$E$429,'SAN LUONG'!D6,'TOTAL FEED'!$AI$6:$AI$429)</f>
        <v>0</v>
      </c>
      <c r="AC6" s="87">
        <f>SUMIF('TOTAL FEED'!$E$6:$E$429,'SAN LUONG'!D6,'TOTAL FEED'!$AJ$6:$AJ$429)</f>
        <v>0</v>
      </c>
      <c r="AD6" s="87">
        <f>SUMIF('TOTAL FEED'!$E$6:$E$429,'SAN LUONG'!D6,'TOTAL FEED'!$AK$6:$AK$429)</f>
        <v>0</v>
      </c>
      <c r="AE6" s="87">
        <f>SUMIF('TOTAL FEED'!$E$6:$E$429,'SAN LUONG'!D6,'TOTAL FEED'!$AL$6:$AL$429)</f>
        <v>0</v>
      </c>
      <c r="AF6" s="87">
        <f>SUMIF('TOTAL FEED'!$E$6:$E$429,'SAN LUONG'!D6,'TOTAL FEED'!$AM$6:$AM$429)</f>
        <v>0</v>
      </c>
      <c r="AG6" s="87">
        <f>SUMIF('TOTAL FEED'!$E$6:$E$429,'SAN LUONG'!D6,'TOTAL FEED'!$AN$6:$AN$429)</f>
        <v>0</v>
      </c>
      <c r="AH6" s="87">
        <f>SUMIF('TOTAL FEED'!$E$6:$E$429,'SAN LUONG'!D6,'TOTAL FEED'!$AO$6:$AO$429)</f>
        <v>0</v>
      </c>
      <c r="AI6" s="87">
        <f>SUMIF('TOTAL FEED'!$E$6:$E$429,'SAN LUONG'!D6,'TOTAL FEED'!$AP$6:$AP$429)</f>
        <v>0</v>
      </c>
      <c r="AJ6" s="80">
        <f t="shared" si="2"/>
        <v>83400</v>
      </c>
      <c r="AK6" s="92">
        <v>5</v>
      </c>
      <c r="AL6" t="str">
        <f t="shared" si="3"/>
        <v>301542000</v>
      </c>
      <c r="AM6">
        <f>SUMIF('TOTAL FEED'!$K$6:$K$429,AL6,'TOTAL FEED'!$AQ$6:$AQ$429)</f>
        <v>83400</v>
      </c>
    </row>
    <row r="7" spans="2:46" x14ac:dyDescent="0.25">
      <c r="B7" s="81"/>
      <c r="C7" s="82" t="s">
        <v>721</v>
      </c>
      <c r="D7" s="83">
        <v>546008</v>
      </c>
      <c r="E7" s="86">
        <f>SUMIF('TOTAL FEED'!$E$6:$E$429,'SAN LUONG'!D7,'TOTAL FEED'!$L$6:$L$429)</f>
        <v>0</v>
      </c>
      <c r="F7" s="87">
        <f>SUMIF('TOTAL FEED'!$E$6:$E$429,'SAN LUONG'!D7,'TOTAL FEED'!$M$6:$M$429)</f>
        <v>0</v>
      </c>
      <c r="G7" s="87">
        <f>SUMIF('TOTAL FEED'!$E$6:$E$429,'SAN LUONG'!D7,'TOTAL FEED'!$N$6:$N$429)</f>
        <v>0</v>
      </c>
      <c r="H7" s="87">
        <f>SUMIF('TOTAL FEED'!$E$6:$E$429,'SAN LUONG'!D7,'TOTAL FEED'!$O$6:$O$429)</f>
        <v>0</v>
      </c>
      <c r="I7" s="87">
        <f>SUMIF('TOTAL FEED'!$E$6:$E$429,'SAN LUONG'!D7,'TOTAL FEED'!$P$6:$P$429)</f>
        <v>0</v>
      </c>
      <c r="J7" s="87">
        <f>SUMIF('TOTAL FEED'!$E$6:$E$429,'SAN LUONG'!D7,'TOTAL FEED'!$Q$6:$Q$429)</f>
        <v>0</v>
      </c>
      <c r="K7" s="87">
        <f>SUMIF('TOTAL FEED'!$E$6:$E$429,'SAN LUONG'!D7,'TOTAL FEED'!$R$6:$R$429)</f>
        <v>0</v>
      </c>
      <c r="L7" s="87">
        <f>SUMIF('TOTAL FEED'!$E$6:$E$429,'SAN LUONG'!D7,'TOTAL FEED'!$S$6:$S$429)</f>
        <v>0</v>
      </c>
      <c r="M7" s="87">
        <f>SUMIF('TOTAL FEED'!$E$6:$E$429,'SAN LUONG'!D7,'TOTAL FEED'!$T$6:$T$429)</f>
        <v>0</v>
      </c>
      <c r="N7" s="87">
        <f>SUMIF('TOTAL FEED'!$E$6:$E$429,'SAN LUONG'!D7,'TOTAL FEED'!$U$6:$U$429)</f>
        <v>0</v>
      </c>
      <c r="O7" s="87">
        <f>SUMIF('TOTAL FEED'!$E$6:$E$429,'SAN LUONG'!D7,'TOTAL FEED'!$V$6:$V$429)</f>
        <v>0</v>
      </c>
      <c r="P7" s="87">
        <f>SUMIF('TOTAL FEED'!$E$6:$E$429,'SAN LUONG'!D7,'TOTAL FEED'!$W$6:$W$429)</f>
        <v>0</v>
      </c>
      <c r="Q7" s="87">
        <f>SUMIF('TOTAL FEED'!$E$6:$E$429,'SAN LUONG'!D7,'TOTAL FEED'!$X$6:$X$429)</f>
        <v>0</v>
      </c>
      <c r="R7" s="87">
        <f>SUMIF('TOTAL FEED'!$E$6:$E$429,'SAN LUONG'!D7,'TOTAL FEED'!$Y$6:$Y$429)</f>
        <v>0</v>
      </c>
      <c r="S7" s="87">
        <f>SUMIF('TOTAL FEED'!$E$6:$E$429,'SAN LUONG'!D7,'TOTAL FEED'!$Z$6:$Z$429)</f>
        <v>0</v>
      </c>
      <c r="T7" s="87">
        <f>SUMIF('TOTAL FEED'!$E$6:$E$429,'SAN LUONG'!D7,'TOTAL FEED'!$AA$6:$AA$429)</f>
        <v>0</v>
      </c>
      <c r="U7" s="87">
        <f>SUMIF('TOTAL FEED'!$E$6:$E$429,'SAN LUONG'!D7,'TOTAL FEED'!$AB$6:$AB$429)</f>
        <v>0</v>
      </c>
      <c r="V7" s="87">
        <f>SUMIF('TOTAL FEED'!$E$6:$E$429,'SAN LUONG'!D7,'TOTAL FEED'!$AC$6:$AC$429)</f>
        <v>0</v>
      </c>
      <c r="W7" s="87">
        <f>SUMIF('TOTAL FEED'!$E$6:$E$429,'SAN LUONG'!D7,'TOTAL FEED'!$AD$6:$AD$429)</f>
        <v>0</v>
      </c>
      <c r="X7" s="87">
        <f>SUMIF('TOTAL FEED'!$E$6:$E$429,'SAN LUONG'!D7,'TOTAL FEED'!$AE$6:$AE$429)</f>
        <v>0</v>
      </c>
      <c r="Y7" s="87">
        <f>SUMIF('TOTAL FEED'!$E$6:$E$429,'SAN LUONG'!D7,'TOTAL FEED'!$AF$6:$AF$429)</f>
        <v>0</v>
      </c>
      <c r="Z7" s="87">
        <f>SUMIF('TOTAL FEED'!$E$6:$E$429,'SAN LUONG'!D7,'TOTAL FEED'!$AG$6:$AG$429)</f>
        <v>0</v>
      </c>
      <c r="AA7" s="87">
        <f>SUMIF('TOTAL FEED'!$E$6:$E$429,'SAN LUONG'!D7,'TOTAL FEED'!$AH$6:$AH$429)</f>
        <v>0</v>
      </c>
      <c r="AB7" s="87">
        <f>SUMIF('TOTAL FEED'!$E$6:$E$429,'SAN LUONG'!D7,'TOTAL FEED'!$AI$6:$AI$429)</f>
        <v>0</v>
      </c>
      <c r="AC7" s="87">
        <f>SUMIF('TOTAL FEED'!$E$6:$E$429,'SAN LUONG'!D7,'TOTAL FEED'!$AJ$6:$AJ$429)</f>
        <v>0</v>
      </c>
      <c r="AD7" s="87">
        <f>SUMIF('TOTAL FEED'!$E$6:$E$429,'SAN LUONG'!D7,'TOTAL FEED'!$AK$6:$AK$429)</f>
        <v>0</v>
      </c>
      <c r="AE7" s="87">
        <f>SUMIF('TOTAL FEED'!$E$6:$E$429,'SAN LUONG'!D7,'TOTAL FEED'!$AL$6:$AL$429)</f>
        <v>0</v>
      </c>
      <c r="AF7" s="87">
        <f>SUMIF('TOTAL FEED'!$E$6:$E$429,'SAN LUONG'!D7,'TOTAL FEED'!$AM$6:$AM$429)</f>
        <v>0</v>
      </c>
      <c r="AG7" s="87">
        <f>SUMIF('TOTAL FEED'!$E$6:$E$429,'SAN LUONG'!D7,'TOTAL FEED'!$AN$6:$AN$429)</f>
        <v>0</v>
      </c>
      <c r="AH7" s="87">
        <f>SUMIF('TOTAL FEED'!$E$6:$E$429,'SAN LUONG'!D7,'TOTAL FEED'!$AO$6:$AO$429)</f>
        <v>0</v>
      </c>
      <c r="AI7" s="87">
        <f>SUMIF('TOTAL FEED'!$E$6:$E$429,'SAN LUONG'!D7,'TOTAL FEED'!$AP$6:$AP$429)</f>
        <v>0</v>
      </c>
      <c r="AJ7" s="80">
        <f t="shared" ref="AJ7" si="4">SUM(E7:AI7)</f>
        <v>0</v>
      </c>
      <c r="AK7" s="80"/>
      <c r="AL7" t="str">
        <f t="shared" si="3"/>
        <v>302P546008</v>
      </c>
      <c r="AM7">
        <f>SUMIF('TOTAL FEED'!$K$6:$K$429,AL7,'TOTAL FEED'!$AQ$6:$AQ$429)</f>
        <v>0</v>
      </c>
    </row>
    <row r="8" spans="2:46" x14ac:dyDescent="0.25">
      <c r="B8" s="81">
        <v>4</v>
      </c>
      <c r="C8" s="82">
        <v>302</v>
      </c>
      <c r="D8" s="83">
        <v>546000</v>
      </c>
      <c r="E8" s="86">
        <f>SUMIF('TOTAL FEED'!$E$6:$E$429,'SAN LUONG'!D8,'TOTAL FEED'!$L$6:$L$429)</f>
        <v>0</v>
      </c>
      <c r="F8" s="87">
        <f>SUMIF('TOTAL FEED'!$E$6:$E$429,'SAN LUONG'!D8,'TOTAL FEED'!$M$6:$M$429)</f>
        <v>0</v>
      </c>
      <c r="G8" s="87">
        <f>SUMIF('TOTAL FEED'!$E$6:$E$429,'SAN LUONG'!D8,'TOTAL FEED'!$N$6:$N$429)</f>
        <v>0</v>
      </c>
      <c r="H8" s="87">
        <f>SUMIF('TOTAL FEED'!$E$6:$E$429,'SAN LUONG'!D8,'TOTAL FEED'!$O$6:$O$429)</f>
        <v>0</v>
      </c>
      <c r="I8" s="87">
        <f>SUMIF('TOTAL FEED'!$E$6:$E$429,'SAN LUONG'!D8,'TOTAL FEED'!$P$6:$P$429)</f>
        <v>0</v>
      </c>
      <c r="J8" s="87">
        <f>SUMIF('TOTAL FEED'!$E$6:$E$429,'SAN LUONG'!D8,'TOTAL FEED'!$Q$6:$Q$429)</f>
        <v>0</v>
      </c>
      <c r="K8" s="87">
        <f>SUMIF('TOTAL FEED'!$E$6:$E$429,'SAN LUONG'!D8,'TOTAL FEED'!$R$6:$R$429)</f>
        <v>0</v>
      </c>
      <c r="L8" s="87">
        <f>SUMIF('TOTAL FEED'!$E$6:$E$429,'SAN LUONG'!D8,'TOTAL FEED'!$S$6:$S$429)</f>
        <v>0</v>
      </c>
      <c r="M8" s="87">
        <f>SUMIF('TOTAL FEED'!$E$6:$E$429,'SAN LUONG'!D8,'TOTAL FEED'!$T$6:$T$429)</f>
        <v>0</v>
      </c>
      <c r="N8" s="87">
        <f>SUMIF('TOTAL FEED'!$E$6:$E$429,'SAN LUONG'!D8,'TOTAL FEED'!$U$6:$U$429)</f>
        <v>25225</v>
      </c>
      <c r="O8" s="87">
        <f>SUMIF('TOTAL FEED'!$E$6:$E$429,'SAN LUONG'!D8,'TOTAL FEED'!$V$6:$V$429)</f>
        <v>0</v>
      </c>
      <c r="P8" s="87">
        <f>SUMIF('TOTAL FEED'!$E$6:$E$429,'SAN LUONG'!D8,'TOTAL FEED'!$W$6:$W$429)</f>
        <v>0</v>
      </c>
      <c r="Q8" s="87">
        <f>SUMIF('TOTAL FEED'!$E$6:$E$429,'SAN LUONG'!D8,'TOTAL FEED'!$X$6:$X$429)</f>
        <v>0</v>
      </c>
      <c r="R8" s="87">
        <f>SUMIF('TOTAL FEED'!$E$6:$E$429,'SAN LUONG'!D8,'TOTAL FEED'!$Y$6:$Y$429)</f>
        <v>0</v>
      </c>
      <c r="S8" s="87">
        <f>SUMIF('TOTAL FEED'!$E$6:$E$429,'SAN LUONG'!D8,'TOTAL FEED'!$Z$6:$Z$429)</f>
        <v>0</v>
      </c>
      <c r="T8" s="87">
        <f>SUMIF('TOTAL FEED'!$E$6:$E$429,'SAN LUONG'!D8,'TOTAL FEED'!$AA$6:$AA$429)</f>
        <v>0</v>
      </c>
      <c r="U8" s="87">
        <f>SUMIF('TOTAL FEED'!$E$6:$E$429,'SAN LUONG'!D8,'TOTAL FEED'!$AB$6:$AB$429)</f>
        <v>0</v>
      </c>
      <c r="V8" s="87">
        <f>SUMIF('TOTAL FEED'!$E$6:$E$429,'SAN LUONG'!D8,'TOTAL FEED'!$AC$6:$AC$429)</f>
        <v>0</v>
      </c>
      <c r="W8" s="87">
        <f>SUMIF('TOTAL FEED'!$E$6:$E$429,'SAN LUONG'!D8,'TOTAL FEED'!$AD$6:$AD$429)</f>
        <v>0</v>
      </c>
      <c r="X8" s="87">
        <f>SUMIF('TOTAL FEED'!$E$6:$E$429,'SAN LUONG'!D8,'TOTAL FEED'!$AE$6:$AE$429)</f>
        <v>0</v>
      </c>
      <c r="Y8" s="87">
        <f>SUMIF('TOTAL FEED'!$E$6:$E$429,'SAN LUONG'!D8,'TOTAL FEED'!$AF$6:$AF$429)</f>
        <v>0</v>
      </c>
      <c r="Z8" s="87">
        <f>SUMIF('TOTAL FEED'!$E$6:$E$429,'SAN LUONG'!D8,'TOTAL FEED'!$AG$6:$AG$429)</f>
        <v>0</v>
      </c>
      <c r="AA8" s="87">
        <f>SUMIF('TOTAL FEED'!$E$6:$E$429,'SAN LUONG'!D8,'TOTAL FEED'!$AH$6:$AH$429)</f>
        <v>0</v>
      </c>
      <c r="AB8" s="87">
        <f>SUMIF('TOTAL FEED'!$E$6:$E$429,'SAN LUONG'!D8,'TOTAL FEED'!$AI$6:$AI$429)</f>
        <v>0</v>
      </c>
      <c r="AC8" s="87">
        <f>SUMIF('TOTAL FEED'!$E$6:$E$429,'SAN LUONG'!D8,'TOTAL FEED'!$AJ$6:$AJ$429)</f>
        <v>0</v>
      </c>
      <c r="AD8" s="87">
        <f>SUMIF('TOTAL FEED'!$E$6:$E$429,'SAN LUONG'!D8,'TOTAL FEED'!$AK$6:$AK$429)</f>
        <v>0</v>
      </c>
      <c r="AE8" s="87">
        <f>SUMIF('TOTAL FEED'!$E$6:$E$429,'SAN LUONG'!D8,'TOTAL FEED'!$AL$6:$AL$429)</f>
        <v>0</v>
      </c>
      <c r="AF8" s="87">
        <f>SUMIF('TOTAL FEED'!$E$6:$E$429,'SAN LUONG'!D8,'TOTAL FEED'!$AM$6:$AM$429)</f>
        <v>0</v>
      </c>
      <c r="AG8" s="87">
        <f>SUMIF('TOTAL FEED'!$E$6:$E$429,'SAN LUONG'!D8,'TOTAL FEED'!$AN$6:$AN$429)</f>
        <v>0</v>
      </c>
      <c r="AH8" s="87">
        <f>SUMIF('TOTAL FEED'!$E$6:$E$429,'SAN LUONG'!D8,'TOTAL FEED'!$AO$6:$AO$429)</f>
        <v>0</v>
      </c>
      <c r="AI8" s="87">
        <f>SUMIF('TOTAL FEED'!$E$6:$E$429,'SAN LUONG'!D8,'TOTAL FEED'!$AP$6:$AP$429)</f>
        <v>0</v>
      </c>
      <c r="AJ8" s="80">
        <f t="shared" si="2"/>
        <v>25225</v>
      </c>
      <c r="AK8" s="92">
        <v>5</v>
      </c>
      <c r="AL8" t="str">
        <f t="shared" si="3"/>
        <v>302546000</v>
      </c>
      <c r="AM8">
        <f>SUMIF('TOTAL FEED'!$K$6:$K$429,AL8,'TOTAL FEED'!$AQ$6:$AQ$429)</f>
        <v>25225</v>
      </c>
    </row>
    <row r="9" spans="2:46" x14ac:dyDescent="0.25">
      <c r="B9" s="81">
        <v>4</v>
      </c>
      <c r="C9" s="82">
        <v>502</v>
      </c>
      <c r="D9" s="83">
        <v>546001</v>
      </c>
      <c r="E9" s="86">
        <f>SUMIF('TOTAL FEED'!$E$6:$E$429,'SAN LUONG'!D9,'TOTAL FEED'!$L$6:$L$429)</f>
        <v>0</v>
      </c>
      <c r="F9" s="87">
        <f>SUMIF('TOTAL FEED'!$E$6:$E$429,'SAN LUONG'!D9,'TOTAL FEED'!$M$6:$M$429)</f>
        <v>0</v>
      </c>
      <c r="G9" s="87">
        <f>SUMIF('TOTAL FEED'!$E$6:$E$429,'SAN LUONG'!D9,'TOTAL FEED'!$N$6:$N$429)</f>
        <v>24750</v>
      </c>
      <c r="H9" s="87">
        <f>SUMIF('TOTAL FEED'!$E$6:$E$429,'SAN LUONG'!D9,'TOTAL FEED'!$O$6:$O$429)</f>
        <v>650</v>
      </c>
      <c r="I9" s="87">
        <f>SUMIF('TOTAL FEED'!$E$6:$E$429,'SAN LUONG'!D9,'TOTAL FEED'!$P$6:$P$429)</f>
        <v>0</v>
      </c>
      <c r="J9" s="87">
        <f>SUMIF('TOTAL FEED'!$E$6:$E$429,'SAN LUONG'!D9,'TOTAL FEED'!$Q$6:$Q$429)</f>
        <v>0</v>
      </c>
      <c r="K9" s="87">
        <f>SUMIF('TOTAL FEED'!$E$6:$E$429,'SAN LUONG'!D9,'TOTAL FEED'!$R$6:$R$429)</f>
        <v>0</v>
      </c>
      <c r="L9" s="87">
        <f>SUMIF('TOTAL FEED'!$E$6:$E$429,'SAN LUONG'!D9,'TOTAL FEED'!$S$6:$S$429)</f>
        <v>0</v>
      </c>
      <c r="M9" s="87">
        <f>SUMIF('TOTAL FEED'!$E$6:$E$429,'SAN LUONG'!D9,'TOTAL FEED'!$T$6:$T$429)</f>
        <v>0</v>
      </c>
      <c r="N9" s="87">
        <f>SUMIF('TOTAL FEED'!$E$6:$E$429,'SAN LUONG'!D9,'TOTAL FEED'!$U$6:$U$429)</f>
        <v>0</v>
      </c>
      <c r="O9" s="87">
        <f>SUMIF('TOTAL FEED'!$E$6:$E$429,'SAN LUONG'!D9,'TOTAL FEED'!$V$6:$V$429)</f>
        <v>19750</v>
      </c>
      <c r="P9" s="87">
        <f>SUMIF('TOTAL FEED'!$E$6:$E$429,'SAN LUONG'!D9,'TOTAL FEED'!$W$6:$W$429)</f>
        <v>0</v>
      </c>
      <c r="Q9" s="87">
        <f>SUMIF('TOTAL FEED'!$E$6:$E$429,'SAN LUONG'!D9,'TOTAL FEED'!$X$6:$X$429)</f>
        <v>1825</v>
      </c>
      <c r="R9" s="87">
        <f>SUMIF('TOTAL FEED'!$E$6:$E$429,'SAN LUONG'!D9,'TOTAL FEED'!$Y$6:$Y$429)</f>
        <v>0</v>
      </c>
      <c r="S9" s="87">
        <f>SUMIF('TOTAL FEED'!$E$6:$E$429,'SAN LUONG'!D9,'TOTAL FEED'!$Z$6:$Z$429)</f>
        <v>0</v>
      </c>
      <c r="T9" s="87">
        <f>SUMIF('TOTAL FEED'!$E$6:$E$429,'SAN LUONG'!D9,'TOTAL FEED'!$AA$6:$AA$429)</f>
        <v>9200</v>
      </c>
      <c r="U9" s="87">
        <f>SUMIF('TOTAL FEED'!$E$6:$E$429,'SAN LUONG'!D9,'TOTAL FEED'!$AB$6:$AB$429)</f>
        <v>0</v>
      </c>
      <c r="V9" s="87">
        <f>SUMIF('TOTAL FEED'!$E$6:$E$429,'SAN LUONG'!D9,'TOTAL FEED'!$AC$6:$AC$429)</f>
        <v>0</v>
      </c>
      <c r="W9" s="87">
        <f>SUMIF('TOTAL FEED'!$E$6:$E$429,'SAN LUONG'!D9,'TOTAL FEED'!$AD$6:$AD$429)</f>
        <v>0</v>
      </c>
      <c r="X9" s="87">
        <f>SUMIF('TOTAL FEED'!$E$6:$E$429,'SAN LUONG'!D9,'TOTAL FEED'!$AE$6:$AE$429)</f>
        <v>0</v>
      </c>
      <c r="Y9" s="87">
        <f>SUMIF('TOTAL FEED'!$E$6:$E$429,'SAN LUONG'!D9,'TOTAL FEED'!$AF$6:$AF$429)</f>
        <v>0</v>
      </c>
      <c r="Z9" s="87">
        <f>SUMIF('TOTAL FEED'!$E$6:$E$429,'SAN LUONG'!D9,'TOTAL FEED'!$AG$6:$AG$429)</f>
        <v>0</v>
      </c>
      <c r="AA9" s="87">
        <f>SUMIF('TOTAL FEED'!$E$6:$E$429,'SAN LUONG'!D9,'TOTAL FEED'!$AH$6:$AH$429)</f>
        <v>0</v>
      </c>
      <c r="AB9" s="87">
        <f>SUMIF('TOTAL FEED'!$E$6:$E$429,'SAN LUONG'!D9,'TOTAL FEED'!$AI$6:$AI$429)</f>
        <v>0</v>
      </c>
      <c r="AC9" s="87">
        <f>SUMIF('TOTAL FEED'!$E$6:$E$429,'SAN LUONG'!D9,'TOTAL FEED'!$AJ$6:$AJ$429)</f>
        <v>0</v>
      </c>
      <c r="AD9" s="87">
        <f>SUMIF('TOTAL FEED'!$E$6:$E$429,'SAN LUONG'!D9,'TOTAL FEED'!$AK$6:$AK$429)</f>
        <v>0</v>
      </c>
      <c r="AE9" s="87">
        <f>SUMIF('TOTAL FEED'!$E$6:$E$429,'SAN LUONG'!D9,'TOTAL FEED'!$AL$6:$AL$429)</f>
        <v>0</v>
      </c>
      <c r="AF9" s="87">
        <f>SUMIF('TOTAL FEED'!$E$6:$E$429,'SAN LUONG'!D9,'TOTAL FEED'!$AM$6:$AM$429)</f>
        <v>0</v>
      </c>
      <c r="AG9" s="87">
        <f>SUMIF('TOTAL FEED'!$E$6:$E$429,'SAN LUONG'!D9,'TOTAL FEED'!$AN$6:$AN$429)</f>
        <v>0</v>
      </c>
      <c r="AH9" s="87">
        <f>SUMIF('TOTAL FEED'!$E$6:$E$429,'SAN LUONG'!D9,'TOTAL FEED'!$AO$6:$AO$429)</f>
        <v>0</v>
      </c>
      <c r="AI9" s="87">
        <f>SUMIF('TOTAL FEED'!$E$6:$E$429,'SAN LUONG'!D9,'TOTAL FEED'!$AP$6:$AP$429)</f>
        <v>0</v>
      </c>
      <c r="AJ9" s="80">
        <f t="shared" ref="AJ9" si="5">SUM(E9:AI9)</f>
        <v>56175</v>
      </c>
      <c r="AK9" s="92">
        <v>5</v>
      </c>
      <c r="AL9" t="str">
        <f t="shared" si="3"/>
        <v>502546001</v>
      </c>
      <c r="AM9">
        <f>SUMIF('TOTAL FEED'!$K$6:$K$429,AL9,'TOTAL FEED'!$AQ$6:$AQ$429)</f>
        <v>56175</v>
      </c>
    </row>
    <row r="10" spans="2:46" x14ac:dyDescent="0.25">
      <c r="B10" s="81">
        <v>5</v>
      </c>
      <c r="C10" s="82">
        <v>322</v>
      </c>
      <c r="D10" s="83">
        <v>123000</v>
      </c>
      <c r="E10" s="86">
        <f>SUMIF('TOTAL FEED'!$E$6:$E$429,'SAN LUONG'!D10,'TOTAL FEED'!$L$6:$L$429)</f>
        <v>0</v>
      </c>
      <c r="F10" s="87">
        <f>SUMIF('TOTAL FEED'!$E$6:$E$429,'SAN LUONG'!D10,'TOTAL FEED'!$M$6:$M$429)</f>
        <v>0</v>
      </c>
      <c r="G10" s="87">
        <f>SUMIF('TOTAL FEED'!$E$6:$E$429,'SAN LUONG'!D10,'TOTAL FEED'!$N$6:$N$429)</f>
        <v>0</v>
      </c>
      <c r="H10" s="87">
        <f>SUMIF('TOTAL FEED'!$E$6:$E$429,'SAN LUONG'!D10,'TOTAL FEED'!$O$6:$O$429)</f>
        <v>0</v>
      </c>
      <c r="I10" s="87">
        <f>SUMIF('TOTAL FEED'!$E$6:$E$429,'SAN LUONG'!D10,'TOTAL FEED'!$P$6:$P$429)</f>
        <v>0</v>
      </c>
      <c r="J10" s="87">
        <f>SUMIF('TOTAL FEED'!$E$6:$E$429,'SAN LUONG'!D10,'TOTAL FEED'!$Q$6:$Q$429)</f>
        <v>0</v>
      </c>
      <c r="K10" s="87">
        <f>SUMIF('TOTAL FEED'!$E$6:$E$429,'SAN LUONG'!D10,'TOTAL FEED'!$R$6:$R$429)</f>
        <v>0</v>
      </c>
      <c r="L10" s="87">
        <f>SUMIF('TOTAL FEED'!$E$6:$E$429,'SAN LUONG'!D10,'TOTAL FEED'!$S$6:$S$429)</f>
        <v>0</v>
      </c>
      <c r="M10" s="87">
        <f>SUMIF('TOTAL FEED'!$E$6:$E$429,'SAN LUONG'!D10,'TOTAL FEED'!$T$6:$T$429)</f>
        <v>0</v>
      </c>
      <c r="N10" s="87">
        <f>SUMIF('TOTAL FEED'!$E$6:$E$429,'SAN LUONG'!D10,'TOTAL FEED'!$U$6:$U$429)</f>
        <v>0</v>
      </c>
      <c r="O10" s="87">
        <f>SUMIF('TOTAL FEED'!$E$6:$E$429,'SAN LUONG'!D10,'TOTAL FEED'!$V$6:$V$429)</f>
        <v>0</v>
      </c>
      <c r="P10" s="87">
        <f>SUMIF('TOTAL FEED'!$E$6:$E$429,'SAN LUONG'!D10,'TOTAL FEED'!$W$6:$W$429)</f>
        <v>0</v>
      </c>
      <c r="Q10" s="87">
        <f>SUMIF('TOTAL FEED'!$E$6:$E$429,'SAN LUONG'!D10,'TOTAL FEED'!$X$6:$X$429)</f>
        <v>0</v>
      </c>
      <c r="R10" s="87">
        <f>SUMIF('TOTAL FEED'!$E$6:$E$429,'SAN LUONG'!D10,'TOTAL FEED'!$Y$6:$Y$429)</f>
        <v>0</v>
      </c>
      <c r="S10" s="87">
        <f>SUMIF('TOTAL FEED'!$E$6:$E$429,'SAN LUONG'!D10,'TOTAL FEED'!$Z$6:$Z$429)</f>
        <v>0</v>
      </c>
      <c r="T10" s="87">
        <f>SUMIF('TOTAL FEED'!$E$6:$E$429,'SAN LUONG'!D10,'TOTAL FEED'!$AA$6:$AA$429)</f>
        <v>0</v>
      </c>
      <c r="U10" s="87">
        <f>SUMIF('TOTAL FEED'!$E$6:$E$429,'SAN LUONG'!D10,'TOTAL FEED'!$AB$6:$AB$429)</f>
        <v>0</v>
      </c>
      <c r="V10" s="87">
        <f>SUMIF('TOTAL FEED'!$E$6:$E$429,'SAN LUONG'!D10,'TOTAL FEED'!$AC$6:$AC$429)</f>
        <v>0</v>
      </c>
      <c r="W10" s="87">
        <f>SUMIF('TOTAL FEED'!$E$6:$E$429,'SAN LUONG'!D10,'TOTAL FEED'!$AD$6:$AD$429)</f>
        <v>0</v>
      </c>
      <c r="X10" s="87">
        <f>SUMIF('TOTAL FEED'!$E$6:$E$429,'SAN LUONG'!D10,'TOTAL FEED'!$AE$6:$AE$429)</f>
        <v>0</v>
      </c>
      <c r="Y10" s="87">
        <f>SUMIF('TOTAL FEED'!$E$6:$E$429,'SAN LUONG'!D10,'TOTAL FEED'!$AF$6:$AF$429)</f>
        <v>0</v>
      </c>
      <c r="Z10" s="87">
        <f>SUMIF('TOTAL FEED'!$E$6:$E$429,'SAN LUONG'!D10,'TOTAL FEED'!$AG$6:$AG$429)</f>
        <v>0</v>
      </c>
      <c r="AA10" s="87">
        <f>SUMIF('TOTAL FEED'!$E$6:$E$429,'SAN LUONG'!D10,'TOTAL FEED'!$AH$6:$AH$429)</f>
        <v>0</v>
      </c>
      <c r="AB10" s="87">
        <f>SUMIF('TOTAL FEED'!$E$6:$E$429,'SAN LUONG'!D10,'TOTAL FEED'!$AI$6:$AI$429)</f>
        <v>0</v>
      </c>
      <c r="AC10" s="87">
        <f>SUMIF('TOTAL FEED'!$E$6:$E$429,'SAN LUONG'!D10,'TOTAL FEED'!$AJ$6:$AJ$429)</f>
        <v>0</v>
      </c>
      <c r="AD10" s="87">
        <f>SUMIF('TOTAL FEED'!$E$6:$E$429,'SAN LUONG'!D10,'TOTAL FEED'!$AK$6:$AK$429)</f>
        <v>0</v>
      </c>
      <c r="AE10" s="87">
        <f>SUMIF('TOTAL FEED'!$E$6:$E$429,'SAN LUONG'!D10,'TOTAL FEED'!$AL$6:$AL$429)</f>
        <v>0</v>
      </c>
      <c r="AF10" s="87">
        <f>SUMIF('TOTAL FEED'!$E$6:$E$429,'SAN LUONG'!D10,'TOTAL FEED'!$AM$6:$AM$429)</f>
        <v>0</v>
      </c>
      <c r="AG10" s="87">
        <f>SUMIF('TOTAL FEED'!$E$6:$E$429,'SAN LUONG'!D10,'TOTAL FEED'!$AN$6:$AN$429)</f>
        <v>0</v>
      </c>
      <c r="AH10" s="87">
        <f>SUMIF('TOTAL FEED'!$E$6:$E$429,'SAN LUONG'!D10,'TOTAL FEED'!$AO$6:$AO$429)</f>
        <v>0</v>
      </c>
      <c r="AI10" s="87">
        <f>SUMIF('TOTAL FEED'!$E$6:$E$429,'SAN LUONG'!D10,'TOTAL FEED'!$AP$6:$AP$429)</f>
        <v>0</v>
      </c>
      <c r="AJ10" s="80">
        <f t="shared" si="2"/>
        <v>0</v>
      </c>
      <c r="AK10" s="80"/>
      <c r="AL10" t="str">
        <f t="shared" si="3"/>
        <v>322123000</v>
      </c>
      <c r="AM10">
        <f>SUMIF('TOTAL FEED'!$K$6:$K$429,AL10,'TOTAL FEED'!$AQ$6:$AQ$429)</f>
        <v>0</v>
      </c>
    </row>
    <row r="11" spans="2:46" x14ac:dyDescent="0.25">
      <c r="B11" s="81">
        <v>6</v>
      </c>
      <c r="C11" s="82">
        <v>324</v>
      </c>
      <c r="D11" s="83">
        <v>127000</v>
      </c>
      <c r="E11" s="86">
        <f>SUMIF('TOTAL FEED'!$E$6:$E$429,'SAN LUONG'!D11,'TOTAL FEED'!$L$6:$L$429)</f>
        <v>0</v>
      </c>
      <c r="F11" s="87">
        <f>SUMIF('TOTAL FEED'!$E$6:$E$429,'SAN LUONG'!D11,'TOTAL FEED'!$M$6:$M$429)</f>
        <v>0</v>
      </c>
      <c r="G11" s="87">
        <f>SUMIF('TOTAL FEED'!$E$6:$E$429,'SAN LUONG'!D11,'TOTAL FEED'!$N$6:$N$429)</f>
        <v>0</v>
      </c>
      <c r="H11" s="87">
        <f>SUMIF('TOTAL FEED'!$E$6:$E$429,'SAN LUONG'!D11,'TOTAL FEED'!$O$6:$O$429)</f>
        <v>0</v>
      </c>
      <c r="I11" s="87">
        <f>SUMIF('TOTAL FEED'!$E$6:$E$429,'SAN LUONG'!D11,'TOTAL FEED'!$P$6:$P$429)</f>
        <v>0</v>
      </c>
      <c r="J11" s="87">
        <f>SUMIF('TOTAL FEED'!$E$6:$E$429,'SAN LUONG'!D11,'TOTAL FEED'!$Q$6:$Q$429)</f>
        <v>0</v>
      </c>
      <c r="K11" s="87">
        <f>SUMIF('TOTAL FEED'!$E$6:$E$429,'SAN LUONG'!D11,'TOTAL FEED'!$R$6:$R$429)</f>
        <v>0</v>
      </c>
      <c r="L11" s="87">
        <f>SUMIF('TOTAL FEED'!$E$6:$E$429,'SAN LUONG'!D11,'TOTAL FEED'!$S$6:$S$429)</f>
        <v>0</v>
      </c>
      <c r="M11" s="87">
        <f>SUMIF('TOTAL FEED'!$E$6:$E$429,'SAN LUONG'!D11,'TOTAL FEED'!$T$6:$T$429)</f>
        <v>0</v>
      </c>
      <c r="N11" s="87">
        <f>SUMIF('TOTAL FEED'!$E$6:$E$429,'SAN LUONG'!D11,'TOTAL FEED'!$U$6:$U$429)</f>
        <v>0</v>
      </c>
      <c r="O11" s="87">
        <f>SUMIF('TOTAL FEED'!$E$6:$E$429,'SAN LUONG'!D11,'TOTAL FEED'!$V$6:$V$429)</f>
        <v>0</v>
      </c>
      <c r="P11" s="87">
        <f>SUMIF('TOTAL FEED'!$E$6:$E$429,'SAN LUONG'!D11,'TOTAL FEED'!$W$6:$W$429)</f>
        <v>0</v>
      </c>
      <c r="Q11" s="87">
        <f>SUMIF('TOTAL FEED'!$E$6:$E$429,'SAN LUONG'!D11,'TOTAL FEED'!$X$6:$X$429)</f>
        <v>0</v>
      </c>
      <c r="R11" s="87">
        <f>SUMIF('TOTAL FEED'!$E$6:$E$429,'SAN LUONG'!D11,'TOTAL FEED'!$Y$6:$Y$429)</f>
        <v>0</v>
      </c>
      <c r="S11" s="87">
        <f>SUMIF('TOTAL FEED'!$E$6:$E$429,'SAN LUONG'!D11,'TOTAL FEED'!$Z$6:$Z$429)</f>
        <v>0</v>
      </c>
      <c r="T11" s="87">
        <f>SUMIF('TOTAL FEED'!$E$6:$E$429,'SAN LUONG'!D11,'TOTAL FEED'!$AA$6:$AA$429)</f>
        <v>0</v>
      </c>
      <c r="U11" s="87">
        <f>SUMIF('TOTAL FEED'!$E$6:$E$429,'SAN LUONG'!D11,'TOTAL FEED'!$AB$6:$AB$429)</f>
        <v>0</v>
      </c>
      <c r="V11" s="87">
        <f>SUMIF('TOTAL FEED'!$E$6:$E$429,'SAN LUONG'!D11,'TOTAL FEED'!$AC$6:$AC$429)</f>
        <v>0</v>
      </c>
      <c r="W11" s="87">
        <f>SUMIF('TOTAL FEED'!$E$6:$E$429,'SAN LUONG'!D11,'TOTAL FEED'!$AD$6:$AD$429)</f>
        <v>0</v>
      </c>
      <c r="X11" s="87">
        <f>SUMIF('TOTAL FEED'!$E$6:$E$429,'SAN LUONG'!D11,'TOTAL FEED'!$AE$6:$AE$429)</f>
        <v>0</v>
      </c>
      <c r="Y11" s="87">
        <f>SUMIF('TOTAL FEED'!$E$6:$E$429,'SAN LUONG'!D11,'TOTAL FEED'!$AF$6:$AF$429)</f>
        <v>0</v>
      </c>
      <c r="Z11" s="87">
        <f>SUMIF('TOTAL FEED'!$E$6:$E$429,'SAN LUONG'!D11,'TOTAL FEED'!$AG$6:$AG$429)</f>
        <v>0</v>
      </c>
      <c r="AA11" s="87">
        <f>SUMIF('TOTAL FEED'!$E$6:$E$429,'SAN LUONG'!D11,'TOTAL FEED'!$AH$6:$AH$429)</f>
        <v>0</v>
      </c>
      <c r="AB11" s="87">
        <f>SUMIF('TOTAL FEED'!$E$6:$E$429,'SAN LUONG'!D11,'TOTAL FEED'!$AI$6:$AI$429)</f>
        <v>0</v>
      </c>
      <c r="AC11" s="87">
        <f>SUMIF('TOTAL FEED'!$E$6:$E$429,'SAN LUONG'!D11,'TOTAL FEED'!$AJ$6:$AJ$429)</f>
        <v>0</v>
      </c>
      <c r="AD11" s="87">
        <f>SUMIF('TOTAL FEED'!$E$6:$E$429,'SAN LUONG'!D11,'TOTAL FEED'!$AK$6:$AK$429)</f>
        <v>0</v>
      </c>
      <c r="AE11" s="87">
        <f>SUMIF('TOTAL FEED'!$E$6:$E$429,'SAN LUONG'!D11,'TOTAL FEED'!$AL$6:$AL$429)</f>
        <v>0</v>
      </c>
      <c r="AF11" s="87">
        <f>SUMIF('TOTAL FEED'!$E$6:$E$429,'SAN LUONG'!D11,'TOTAL FEED'!$AM$6:$AM$429)</f>
        <v>0</v>
      </c>
      <c r="AG11" s="87">
        <f>SUMIF('TOTAL FEED'!$E$6:$E$429,'SAN LUONG'!D11,'TOTAL FEED'!$AN$6:$AN$429)</f>
        <v>0</v>
      </c>
      <c r="AH11" s="87">
        <f>SUMIF('TOTAL FEED'!$E$6:$E$429,'SAN LUONG'!D11,'TOTAL FEED'!$AO$6:$AO$429)</f>
        <v>0</v>
      </c>
      <c r="AI11" s="87">
        <f>SUMIF('TOTAL FEED'!$E$6:$E$429,'SAN LUONG'!D11,'TOTAL FEED'!$AP$6:$AP$429)</f>
        <v>0</v>
      </c>
      <c r="AJ11" s="80">
        <f t="shared" si="2"/>
        <v>0</v>
      </c>
      <c r="AK11" s="80"/>
      <c r="AL11" t="str">
        <f t="shared" si="3"/>
        <v>324127000</v>
      </c>
      <c r="AM11">
        <f>SUMIF('TOTAL FEED'!$K$6:$K$429,AL11,'TOTAL FEED'!$AQ$6:$AQ$429)</f>
        <v>0</v>
      </c>
    </row>
    <row r="12" spans="2:46" x14ac:dyDescent="0.25">
      <c r="B12" s="81">
        <v>7</v>
      </c>
      <c r="C12" s="82" t="s">
        <v>19</v>
      </c>
      <c r="D12" s="83">
        <v>127060</v>
      </c>
      <c r="E12" s="86">
        <f>SUMIF('TOTAL FEED'!$E$6:$E$429,'SAN LUONG'!D12,'TOTAL FEED'!$L$6:$L$429)</f>
        <v>0</v>
      </c>
      <c r="F12" s="87">
        <f>SUMIF('TOTAL FEED'!$E$6:$E$429,'SAN LUONG'!D12,'TOTAL FEED'!$M$6:$M$429)</f>
        <v>0</v>
      </c>
      <c r="G12" s="87">
        <f>SUMIF('TOTAL FEED'!$E$6:$E$429,'SAN LUONG'!D12,'TOTAL FEED'!$N$6:$N$429)</f>
        <v>0</v>
      </c>
      <c r="H12" s="87">
        <f>SUMIF('TOTAL FEED'!$E$6:$E$429,'SAN LUONG'!D12,'TOTAL FEED'!$O$6:$O$429)</f>
        <v>0</v>
      </c>
      <c r="I12" s="87">
        <f>SUMIF('TOTAL FEED'!$E$6:$E$429,'SAN LUONG'!D12,'TOTAL FEED'!$P$6:$P$429)</f>
        <v>0</v>
      </c>
      <c r="J12" s="87">
        <f>SUMIF('TOTAL FEED'!$E$6:$E$429,'SAN LUONG'!D12,'TOTAL FEED'!$Q$6:$Q$429)</f>
        <v>0</v>
      </c>
      <c r="K12" s="87">
        <f>SUMIF('TOTAL FEED'!$E$6:$E$429,'SAN LUONG'!D12,'TOTAL FEED'!$R$6:$R$429)</f>
        <v>0</v>
      </c>
      <c r="L12" s="87">
        <f>SUMIF('TOTAL FEED'!$E$6:$E$429,'SAN LUONG'!D12,'TOTAL FEED'!$S$6:$S$429)</f>
        <v>0</v>
      </c>
      <c r="M12" s="87">
        <f>SUMIF('TOTAL FEED'!$E$6:$E$429,'SAN LUONG'!D12,'TOTAL FEED'!$T$6:$T$429)</f>
        <v>0</v>
      </c>
      <c r="N12" s="87">
        <f>SUMIF('TOTAL FEED'!$E$6:$E$429,'SAN LUONG'!D12,'TOTAL FEED'!$U$6:$U$429)</f>
        <v>0</v>
      </c>
      <c r="O12" s="87">
        <f>SUMIF('TOTAL FEED'!$E$6:$E$429,'SAN LUONG'!D12,'TOTAL FEED'!$V$6:$V$429)</f>
        <v>0</v>
      </c>
      <c r="P12" s="87">
        <f>SUMIF('TOTAL FEED'!$E$6:$E$429,'SAN LUONG'!D12,'TOTAL FEED'!$W$6:$W$429)</f>
        <v>0</v>
      </c>
      <c r="Q12" s="87">
        <f>SUMIF('TOTAL FEED'!$E$6:$E$429,'SAN LUONG'!D12,'TOTAL FEED'!$X$6:$X$429)</f>
        <v>0</v>
      </c>
      <c r="R12" s="87">
        <f>SUMIF('TOTAL FEED'!$E$6:$E$429,'SAN LUONG'!D12,'TOTAL FEED'!$Y$6:$Y$429)</f>
        <v>0</v>
      </c>
      <c r="S12" s="87">
        <f>SUMIF('TOTAL FEED'!$E$6:$E$429,'SAN LUONG'!D12,'TOTAL FEED'!$Z$6:$Z$429)</f>
        <v>0</v>
      </c>
      <c r="T12" s="87">
        <f>SUMIF('TOTAL FEED'!$E$6:$E$429,'SAN LUONG'!D12,'TOTAL FEED'!$AA$6:$AA$429)</f>
        <v>0</v>
      </c>
      <c r="U12" s="87">
        <f>SUMIF('TOTAL FEED'!$E$6:$E$429,'SAN LUONG'!D12,'TOTAL FEED'!$AB$6:$AB$429)</f>
        <v>0</v>
      </c>
      <c r="V12" s="87">
        <f>SUMIF('TOTAL FEED'!$E$6:$E$429,'SAN LUONG'!D12,'TOTAL FEED'!$AC$6:$AC$429)</f>
        <v>0</v>
      </c>
      <c r="W12" s="87">
        <f>SUMIF('TOTAL FEED'!$E$6:$E$429,'SAN LUONG'!D12,'TOTAL FEED'!$AD$6:$AD$429)</f>
        <v>0</v>
      </c>
      <c r="X12" s="87">
        <f>SUMIF('TOTAL FEED'!$E$6:$E$429,'SAN LUONG'!D12,'TOTAL FEED'!$AE$6:$AE$429)</f>
        <v>0</v>
      </c>
      <c r="Y12" s="87">
        <f>SUMIF('TOTAL FEED'!$E$6:$E$429,'SAN LUONG'!D12,'TOTAL FEED'!$AF$6:$AF$429)</f>
        <v>0</v>
      </c>
      <c r="Z12" s="87">
        <f>SUMIF('TOTAL FEED'!$E$6:$E$429,'SAN LUONG'!D12,'TOTAL FEED'!$AG$6:$AG$429)</f>
        <v>0</v>
      </c>
      <c r="AA12" s="87">
        <f>SUMIF('TOTAL FEED'!$E$6:$E$429,'SAN LUONG'!D12,'TOTAL FEED'!$AH$6:$AH$429)</f>
        <v>0</v>
      </c>
      <c r="AB12" s="87">
        <f>SUMIF('TOTAL FEED'!$E$6:$E$429,'SAN LUONG'!D12,'TOTAL FEED'!$AI$6:$AI$429)</f>
        <v>0</v>
      </c>
      <c r="AC12" s="87">
        <f>SUMIF('TOTAL FEED'!$E$6:$E$429,'SAN LUONG'!D12,'TOTAL FEED'!$AJ$6:$AJ$429)</f>
        <v>0</v>
      </c>
      <c r="AD12" s="87">
        <f>SUMIF('TOTAL FEED'!$E$6:$E$429,'SAN LUONG'!D12,'TOTAL FEED'!$AK$6:$AK$429)</f>
        <v>0</v>
      </c>
      <c r="AE12" s="87">
        <f>SUMIF('TOTAL FEED'!$E$6:$E$429,'SAN LUONG'!D12,'TOTAL FEED'!$AL$6:$AL$429)</f>
        <v>0</v>
      </c>
      <c r="AF12" s="87">
        <f>SUMIF('TOTAL FEED'!$E$6:$E$429,'SAN LUONG'!D12,'TOTAL FEED'!$AM$6:$AM$429)</f>
        <v>0</v>
      </c>
      <c r="AG12" s="87">
        <f>SUMIF('TOTAL FEED'!$E$6:$E$429,'SAN LUONG'!D12,'TOTAL FEED'!$AN$6:$AN$429)</f>
        <v>0</v>
      </c>
      <c r="AH12" s="87">
        <f>SUMIF('TOTAL FEED'!$E$6:$E$429,'SAN LUONG'!D12,'TOTAL FEED'!$AO$6:$AO$429)</f>
        <v>0</v>
      </c>
      <c r="AI12" s="87">
        <f>SUMIF('TOTAL FEED'!$E$6:$E$429,'SAN LUONG'!D12,'TOTAL FEED'!$AP$6:$AP$429)</f>
        <v>0</v>
      </c>
      <c r="AJ12" s="80">
        <f t="shared" si="2"/>
        <v>0</v>
      </c>
      <c r="AK12" s="80"/>
      <c r="AL12" t="str">
        <f t="shared" si="3"/>
        <v>324A127060</v>
      </c>
      <c r="AM12">
        <f>SUMIF('TOTAL FEED'!$K$6:$K$429,AL12,'TOTAL FEED'!$AQ$6:$AQ$429)</f>
        <v>0</v>
      </c>
    </row>
    <row r="13" spans="2:46" x14ac:dyDescent="0.25">
      <c r="B13" s="81"/>
      <c r="C13" s="82">
        <v>325</v>
      </c>
      <c r="D13" s="83">
        <v>128000</v>
      </c>
      <c r="E13" s="86">
        <f>SUMIF('TOTAL FEED'!$E$6:$E$429,'SAN LUONG'!D13,'TOTAL FEED'!$L$6:$L$429)</f>
        <v>0</v>
      </c>
      <c r="F13" s="87">
        <f>SUMIF('TOTAL FEED'!$E$6:$E$429,'SAN LUONG'!D13,'TOTAL FEED'!$M$6:$M$429)</f>
        <v>0</v>
      </c>
      <c r="G13" s="87">
        <f>SUMIF('TOTAL FEED'!$E$6:$E$429,'SAN LUONG'!D13,'TOTAL FEED'!$N$6:$N$429)</f>
        <v>0</v>
      </c>
      <c r="H13" s="87">
        <f>SUMIF('TOTAL FEED'!$E$6:$E$429,'SAN LUONG'!D13,'TOTAL FEED'!$O$6:$O$429)</f>
        <v>0</v>
      </c>
      <c r="I13" s="87">
        <f>SUMIF('TOTAL FEED'!$E$6:$E$429,'SAN LUONG'!D13,'TOTAL FEED'!$P$6:$P$429)</f>
        <v>0</v>
      </c>
      <c r="J13" s="87">
        <f>SUMIF('TOTAL FEED'!$E$6:$E$429,'SAN LUONG'!D13,'TOTAL FEED'!$Q$6:$Q$429)</f>
        <v>0</v>
      </c>
      <c r="K13" s="87">
        <f>SUMIF('TOTAL FEED'!$E$6:$E$429,'SAN LUONG'!D13,'TOTAL FEED'!$R$6:$R$429)</f>
        <v>0</v>
      </c>
      <c r="L13" s="87">
        <f>SUMIF('TOTAL FEED'!$E$6:$E$429,'SAN LUONG'!D13,'TOTAL FEED'!$S$6:$S$429)</f>
        <v>0</v>
      </c>
      <c r="M13" s="87">
        <f>SUMIF('TOTAL FEED'!$E$6:$E$429,'SAN LUONG'!D13,'TOTAL FEED'!$T$6:$T$429)</f>
        <v>0</v>
      </c>
      <c r="N13" s="87">
        <f>SUMIF('TOTAL FEED'!$E$6:$E$429,'SAN LUONG'!D13,'TOTAL FEED'!$U$6:$U$429)</f>
        <v>0</v>
      </c>
      <c r="O13" s="87">
        <f>SUMIF('TOTAL FEED'!$E$6:$E$429,'SAN LUONG'!D13,'TOTAL FEED'!$V$6:$V$429)</f>
        <v>0</v>
      </c>
      <c r="P13" s="87">
        <f>SUMIF('TOTAL FEED'!$E$6:$E$429,'SAN LUONG'!D13,'TOTAL FEED'!$W$6:$W$429)</f>
        <v>0</v>
      </c>
      <c r="Q13" s="87">
        <f>SUMIF('TOTAL FEED'!$E$6:$E$429,'SAN LUONG'!D13,'TOTAL FEED'!$X$6:$X$429)</f>
        <v>0</v>
      </c>
      <c r="R13" s="87">
        <f>SUMIF('TOTAL FEED'!$E$6:$E$429,'SAN LUONG'!D13,'TOTAL FEED'!$Y$6:$Y$429)</f>
        <v>0</v>
      </c>
      <c r="S13" s="87">
        <f>SUMIF('TOTAL FEED'!$E$6:$E$429,'SAN LUONG'!D13,'TOTAL FEED'!$Z$6:$Z$429)</f>
        <v>0</v>
      </c>
      <c r="T13" s="87">
        <f>SUMIF('TOTAL FEED'!$E$6:$E$429,'SAN LUONG'!D13,'TOTAL FEED'!$AA$6:$AA$429)</f>
        <v>0</v>
      </c>
      <c r="U13" s="87">
        <f>SUMIF('TOTAL FEED'!$E$6:$E$429,'SAN LUONG'!D13,'TOTAL FEED'!$AB$6:$AB$429)</f>
        <v>0</v>
      </c>
      <c r="V13" s="87">
        <f>SUMIF('TOTAL FEED'!$E$6:$E$429,'SAN LUONG'!D13,'TOTAL FEED'!$AC$6:$AC$429)</f>
        <v>0</v>
      </c>
      <c r="W13" s="87">
        <f>SUMIF('TOTAL FEED'!$E$6:$E$429,'SAN LUONG'!D13,'TOTAL FEED'!$AD$6:$AD$429)</f>
        <v>0</v>
      </c>
      <c r="X13" s="87">
        <f>SUMIF('TOTAL FEED'!$E$6:$E$429,'SAN LUONG'!D13,'TOTAL FEED'!$AE$6:$AE$429)</f>
        <v>0</v>
      </c>
      <c r="Y13" s="87">
        <f>SUMIF('TOTAL FEED'!$E$6:$E$429,'SAN LUONG'!D13,'TOTAL FEED'!$AF$6:$AF$429)</f>
        <v>0</v>
      </c>
      <c r="Z13" s="87">
        <f>SUMIF('TOTAL FEED'!$E$6:$E$429,'SAN LUONG'!D13,'TOTAL FEED'!$AG$6:$AG$429)</f>
        <v>0</v>
      </c>
      <c r="AA13" s="87">
        <f>SUMIF('TOTAL FEED'!$E$6:$E$429,'SAN LUONG'!D13,'TOTAL FEED'!$AH$6:$AH$429)</f>
        <v>0</v>
      </c>
      <c r="AB13" s="87">
        <f>SUMIF('TOTAL FEED'!$E$6:$E$429,'SAN LUONG'!D13,'TOTAL FEED'!$AI$6:$AI$429)</f>
        <v>0</v>
      </c>
      <c r="AC13" s="87">
        <f>SUMIF('TOTAL FEED'!$E$6:$E$429,'SAN LUONG'!D13,'TOTAL FEED'!$AJ$6:$AJ$429)</f>
        <v>0</v>
      </c>
      <c r="AD13" s="87">
        <f>SUMIF('TOTAL FEED'!$E$6:$E$429,'SAN LUONG'!D13,'TOTAL FEED'!$AK$6:$AK$429)</f>
        <v>0</v>
      </c>
      <c r="AE13" s="87">
        <f>SUMIF('TOTAL FEED'!$E$6:$E$429,'SAN LUONG'!D13,'TOTAL FEED'!$AL$6:$AL$429)</f>
        <v>0</v>
      </c>
      <c r="AF13" s="87">
        <f>SUMIF('TOTAL FEED'!$E$6:$E$429,'SAN LUONG'!D13,'TOTAL FEED'!$AM$6:$AM$429)</f>
        <v>0</v>
      </c>
      <c r="AG13" s="87">
        <f>SUMIF('TOTAL FEED'!$E$6:$E$429,'SAN LUONG'!D13,'TOTAL FEED'!$AN$6:$AN$429)</f>
        <v>0</v>
      </c>
      <c r="AH13" s="87">
        <f>SUMIF('TOTAL FEED'!$E$6:$E$429,'SAN LUONG'!D13,'TOTAL FEED'!$AO$6:$AO$429)</f>
        <v>0</v>
      </c>
      <c r="AI13" s="87">
        <f>SUMIF('TOTAL FEED'!$E$6:$E$429,'SAN LUONG'!D13,'TOTAL FEED'!$AP$6:$AP$429)</f>
        <v>0</v>
      </c>
      <c r="AJ13" s="80">
        <f t="shared" ref="AJ13" si="6">SUM(E13:AI13)</f>
        <v>0</v>
      </c>
      <c r="AK13" s="80"/>
      <c r="AL13" t="str">
        <f t="shared" si="3"/>
        <v>325128000</v>
      </c>
      <c r="AM13">
        <f>SUMIF('TOTAL FEED'!$K$6:$K$429,AL13,'TOTAL FEED'!$AQ$6:$AQ$429)</f>
        <v>0</v>
      </c>
    </row>
    <row r="14" spans="2:46" x14ac:dyDescent="0.25">
      <c r="B14" s="81">
        <v>8</v>
      </c>
      <c r="C14" s="82" t="s">
        <v>624</v>
      </c>
      <c r="D14" s="83">
        <v>128001</v>
      </c>
      <c r="E14" s="86">
        <f>SUMIF('TOTAL FEED'!$E$6:$E$429,'SAN LUONG'!D14,'TOTAL FEED'!$L$6:$L$429)</f>
        <v>0</v>
      </c>
      <c r="F14" s="87">
        <f>SUMIF('TOTAL FEED'!$E$6:$E$429,'SAN LUONG'!D14,'TOTAL FEED'!$M$6:$M$429)</f>
        <v>0</v>
      </c>
      <c r="G14" s="87">
        <f>SUMIF('TOTAL FEED'!$E$6:$E$429,'SAN LUONG'!D14,'TOTAL FEED'!$N$6:$N$429)</f>
        <v>0</v>
      </c>
      <c r="H14" s="87">
        <f>SUMIF('TOTAL FEED'!$E$6:$E$429,'SAN LUONG'!D14,'TOTAL FEED'!$O$6:$O$429)</f>
        <v>0</v>
      </c>
      <c r="I14" s="87">
        <f>SUMIF('TOTAL FEED'!$E$6:$E$429,'SAN LUONG'!D14,'TOTAL FEED'!$P$6:$P$429)</f>
        <v>0</v>
      </c>
      <c r="J14" s="87">
        <f>SUMIF('TOTAL FEED'!$E$6:$E$429,'SAN LUONG'!D14,'TOTAL FEED'!$Q$6:$Q$429)</f>
        <v>0</v>
      </c>
      <c r="K14" s="87">
        <f>SUMIF('TOTAL FEED'!$E$6:$E$429,'SAN LUONG'!D14,'TOTAL FEED'!$R$6:$R$429)</f>
        <v>0</v>
      </c>
      <c r="L14" s="87">
        <f>SUMIF('TOTAL FEED'!$E$6:$E$429,'SAN LUONG'!D14,'TOTAL FEED'!$S$6:$S$429)</f>
        <v>0</v>
      </c>
      <c r="M14" s="87">
        <f>SUMIF('TOTAL FEED'!$E$6:$E$429,'SAN LUONG'!D14,'TOTAL FEED'!$T$6:$T$429)</f>
        <v>0</v>
      </c>
      <c r="N14" s="87">
        <f>SUMIF('TOTAL FEED'!$E$6:$E$429,'SAN LUONG'!D14,'TOTAL FEED'!$U$6:$U$429)</f>
        <v>0</v>
      </c>
      <c r="O14" s="87">
        <f>SUMIF('TOTAL FEED'!$E$6:$E$429,'SAN LUONG'!D14,'TOTAL FEED'!$V$6:$V$429)</f>
        <v>0</v>
      </c>
      <c r="P14" s="87">
        <f>SUMIF('TOTAL FEED'!$E$6:$E$429,'SAN LUONG'!D14,'TOTAL FEED'!$W$6:$W$429)</f>
        <v>0</v>
      </c>
      <c r="Q14" s="87">
        <f>SUMIF('TOTAL FEED'!$E$6:$E$429,'SAN LUONG'!D14,'TOTAL FEED'!$X$6:$X$429)</f>
        <v>0</v>
      </c>
      <c r="R14" s="87">
        <f>SUMIF('TOTAL FEED'!$E$6:$E$429,'SAN LUONG'!D14,'TOTAL FEED'!$Y$6:$Y$429)</f>
        <v>0</v>
      </c>
      <c r="S14" s="87">
        <f>SUMIF('TOTAL FEED'!$E$6:$E$429,'SAN LUONG'!D14,'TOTAL FEED'!$Z$6:$Z$429)</f>
        <v>0</v>
      </c>
      <c r="T14" s="87">
        <f>SUMIF('TOTAL FEED'!$E$6:$E$429,'SAN LUONG'!D14,'TOTAL FEED'!$AA$6:$AA$429)</f>
        <v>0</v>
      </c>
      <c r="U14" s="87">
        <f>SUMIF('TOTAL FEED'!$E$6:$E$429,'SAN LUONG'!D14,'TOTAL FEED'!$AB$6:$AB$429)</f>
        <v>0</v>
      </c>
      <c r="V14" s="87">
        <f>SUMIF('TOTAL FEED'!$E$6:$E$429,'SAN LUONG'!D14,'TOTAL FEED'!$AC$6:$AC$429)</f>
        <v>0</v>
      </c>
      <c r="W14" s="87">
        <f>SUMIF('TOTAL FEED'!$E$6:$E$429,'SAN LUONG'!D14,'TOTAL FEED'!$AD$6:$AD$429)</f>
        <v>0</v>
      </c>
      <c r="X14" s="87">
        <f>SUMIF('TOTAL FEED'!$E$6:$E$429,'SAN LUONG'!D14,'TOTAL FEED'!$AE$6:$AE$429)</f>
        <v>0</v>
      </c>
      <c r="Y14" s="87">
        <f>SUMIF('TOTAL FEED'!$E$6:$E$429,'SAN LUONG'!D14,'TOTAL FEED'!$AF$6:$AF$429)</f>
        <v>0</v>
      </c>
      <c r="Z14" s="87">
        <f>SUMIF('TOTAL FEED'!$E$6:$E$429,'SAN LUONG'!D14,'TOTAL FEED'!$AG$6:$AG$429)</f>
        <v>0</v>
      </c>
      <c r="AA14" s="87">
        <f>SUMIF('TOTAL FEED'!$E$6:$E$429,'SAN LUONG'!D14,'TOTAL FEED'!$AH$6:$AH$429)</f>
        <v>0</v>
      </c>
      <c r="AB14" s="87">
        <f>SUMIF('TOTAL FEED'!$E$6:$E$429,'SAN LUONG'!D14,'TOTAL FEED'!$AI$6:$AI$429)</f>
        <v>0</v>
      </c>
      <c r="AC14" s="87">
        <f>SUMIF('TOTAL FEED'!$E$6:$E$429,'SAN LUONG'!D14,'TOTAL FEED'!$AJ$6:$AJ$429)</f>
        <v>0</v>
      </c>
      <c r="AD14" s="87">
        <f>SUMIF('TOTAL FEED'!$E$6:$E$429,'SAN LUONG'!D14,'TOTAL FEED'!$AK$6:$AK$429)</f>
        <v>0</v>
      </c>
      <c r="AE14" s="87">
        <f>SUMIF('TOTAL FEED'!$E$6:$E$429,'SAN LUONG'!D14,'TOTAL FEED'!$AL$6:$AL$429)</f>
        <v>0</v>
      </c>
      <c r="AF14" s="87">
        <f>SUMIF('TOTAL FEED'!$E$6:$E$429,'SAN LUONG'!D14,'TOTAL FEED'!$AM$6:$AM$429)</f>
        <v>0</v>
      </c>
      <c r="AG14" s="87">
        <f>SUMIF('TOTAL FEED'!$E$6:$E$429,'SAN LUONG'!D14,'TOTAL FEED'!$AN$6:$AN$429)</f>
        <v>0</v>
      </c>
      <c r="AH14" s="87">
        <f>SUMIF('TOTAL FEED'!$E$6:$E$429,'SAN LUONG'!D14,'TOTAL FEED'!$AO$6:$AO$429)</f>
        <v>0</v>
      </c>
      <c r="AI14" s="87">
        <f>SUMIF('TOTAL FEED'!$E$6:$E$429,'SAN LUONG'!D14,'TOTAL FEED'!$AP$6:$AP$429)</f>
        <v>0</v>
      </c>
      <c r="AJ14" s="80">
        <f t="shared" si="2"/>
        <v>0</v>
      </c>
      <c r="AK14" s="80"/>
      <c r="AL14" t="str">
        <f t="shared" si="3"/>
        <v>GD15128001</v>
      </c>
      <c r="AM14">
        <f>SUMIF('TOTAL FEED'!$K$6:$K$429,AL14,'TOTAL FEED'!$AQ$6:$AQ$429)</f>
        <v>0</v>
      </c>
    </row>
    <row r="15" spans="2:46" x14ac:dyDescent="0.25">
      <c r="B15" s="81">
        <v>9</v>
      </c>
      <c r="C15" s="82">
        <v>352</v>
      </c>
      <c r="D15" s="83">
        <v>321000</v>
      </c>
      <c r="E15" s="86">
        <f>SUMIF('TOTAL FEED'!$E$6:$E$429,'SAN LUONG'!D15,'TOTAL FEED'!$L$6:$L$429)</f>
        <v>0</v>
      </c>
      <c r="F15" s="87">
        <f>SUMIF('TOTAL FEED'!$E$6:$E$429,'SAN LUONG'!D15,'TOTAL FEED'!$M$6:$M$429)</f>
        <v>0</v>
      </c>
      <c r="G15" s="87">
        <f>SUMIF('TOTAL FEED'!$E$6:$E$429,'SAN LUONG'!D15,'TOTAL FEED'!$N$6:$N$429)</f>
        <v>0</v>
      </c>
      <c r="H15" s="87">
        <f>SUMIF('TOTAL FEED'!$E$6:$E$429,'SAN LUONG'!D15,'TOTAL FEED'!$O$6:$O$429)</f>
        <v>0</v>
      </c>
      <c r="I15" s="87">
        <f>SUMIF('TOTAL FEED'!$E$6:$E$429,'SAN LUONG'!D15,'TOTAL FEED'!$P$6:$P$429)</f>
        <v>0</v>
      </c>
      <c r="J15" s="87">
        <f>SUMIF('TOTAL FEED'!$E$6:$E$429,'SAN LUONG'!D15,'TOTAL FEED'!$Q$6:$Q$429)</f>
        <v>0</v>
      </c>
      <c r="K15" s="87">
        <f>SUMIF('TOTAL FEED'!$E$6:$E$429,'SAN LUONG'!D15,'TOTAL FEED'!$R$6:$R$429)</f>
        <v>0</v>
      </c>
      <c r="L15" s="87">
        <f>SUMIF('TOTAL FEED'!$E$6:$E$429,'SAN LUONG'!D15,'TOTAL FEED'!$S$6:$S$429)</f>
        <v>0</v>
      </c>
      <c r="M15" s="87">
        <f>SUMIF('TOTAL FEED'!$E$6:$E$429,'SAN LUONG'!D15,'TOTAL FEED'!$T$6:$T$429)</f>
        <v>0</v>
      </c>
      <c r="N15" s="87">
        <f>SUMIF('TOTAL FEED'!$E$6:$E$429,'SAN LUONG'!D15,'TOTAL FEED'!$U$6:$U$429)</f>
        <v>0</v>
      </c>
      <c r="O15" s="87">
        <f>SUMIF('TOTAL FEED'!$E$6:$E$429,'SAN LUONG'!D15,'TOTAL FEED'!$V$6:$V$429)</f>
        <v>0</v>
      </c>
      <c r="P15" s="87">
        <f>SUMIF('TOTAL FEED'!$E$6:$E$429,'SAN LUONG'!D15,'TOTAL FEED'!$W$6:$W$429)</f>
        <v>0</v>
      </c>
      <c r="Q15" s="87">
        <f>SUMIF('TOTAL FEED'!$E$6:$E$429,'SAN LUONG'!D15,'TOTAL FEED'!$X$6:$X$429)</f>
        <v>0</v>
      </c>
      <c r="R15" s="87">
        <f>SUMIF('TOTAL FEED'!$E$6:$E$429,'SAN LUONG'!D15,'TOTAL FEED'!$Y$6:$Y$429)</f>
        <v>0</v>
      </c>
      <c r="S15" s="87">
        <f>SUMIF('TOTAL FEED'!$E$6:$E$429,'SAN LUONG'!D15,'TOTAL FEED'!$Z$6:$Z$429)</f>
        <v>0</v>
      </c>
      <c r="T15" s="87">
        <f>SUMIF('TOTAL FEED'!$E$6:$E$429,'SAN LUONG'!D15,'TOTAL FEED'!$AA$6:$AA$429)</f>
        <v>0</v>
      </c>
      <c r="U15" s="87">
        <f>SUMIF('TOTAL FEED'!$E$6:$E$429,'SAN LUONG'!D15,'TOTAL FEED'!$AB$6:$AB$429)</f>
        <v>0</v>
      </c>
      <c r="V15" s="87">
        <f>SUMIF('TOTAL FEED'!$E$6:$E$429,'SAN LUONG'!D15,'TOTAL FEED'!$AC$6:$AC$429)</f>
        <v>0</v>
      </c>
      <c r="W15" s="87">
        <f>SUMIF('TOTAL FEED'!$E$6:$E$429,'SAN LUONG'!D15,'TOTAL FEED'!$AD$6:$AD$429)</f>
        <v>0</v>
      </c>
      <c r="X15" s="87">
        <f>SUMIF('TOTAL FEED'!$E$6:$E$429,'SAN LUONG'!D15,'TOTAL FEED'!$AE$6:$AE$429)</f>
        <v>0</v>
      </c>
      <c r="Y15" s="87">
        <f>SUMIF('TOTAL FEED'!$E$6:$E$429,'SAN LUONG'!D15,'TOTAL FEED'!$AF$6:$AF$429)</f>
        <v>0</v>
      </c>
      <c r="Z15" s="87">
        <f>SUMIF('TOTAL FEED'!$E$6:$E$429,'SAN LUONG'!D15,'TOTAL FEED'!$AG$6:$AG$429)</f>
        <v>0</v>
      </c>
      <c r="AA15" s="87">
        <f>SUMIF('TOTAL FEED'!$E$6:$E$429,'SAN LUONG'!D15,'TOTAL FEED'!$AH$6:$AH$429)</f>
        <v>0</v>
      </c>
      <c r="AB15" s="87">
        <f>SUMIF('TOTAL FEED'!$E$6:$E$429,'SAN LUONG'!D15,'TOTAL FEED'!$AI$6:$AI$429)</f>
        <v>0</v>
      </c>
      <c r="AC15" s="87">
        <f>SUMIF('TOTAL FEED'!$E$6:$E$429,'SAN LUONG'!D15,'TOTAL FEED'!$AJ$6:$AJ$429)</f>
        <v>0</v>
      </c>
      <c r="AD15" s="87">
        <f>SUMIF('TOTAL FEED'!$E$6:$E$429,'SAN LUONG'!D15,'TOTAL FEED'!$AK$6:$AK$429)</f>
        <v>0</v>
      </c>
      <c r="AE15" s="87">
        <f>SUMIF('TOTAL FEED'!$E$6:$E$429,'SAN LUONG'!D15,'TOTAL FEED'!$AL$6:$AL$429)</f>
        <v>0</v>
      </c>
      <c r="AF15" s="87">
        <f>SUMIF('TOTAL FEED'!$E$6:$E$429,'SAN LUONG'!D15,'TOTAL FEED'!$AM$6:$AM$429)</f>
        <v>0</v>
      </c>
      <c r="AG15" s="87">
        <f>SUMIF('TOTAL FEED'!$E$6:$E$429,'SAN LUONG'!D15,'TOTAL FEED'!$AN$6:$AN$429)</f>
        <v>0</v>
      </c>
      <c r="AH15" s="87">
        <f>SUMIF('TOTAL FEED'!$E$6:$E$429,'SAN LUONG'!D15,'TOTAL FEED'!$AO$6:$AO$429)</f>
        <v>0</v>
      </c>
      <c r="AI15" s="87">
        <f>SUMIF('TOTAL FEED'!$E$6:$E$429,'SAN LUONG'!D15,'TOTAL FEED'!$AP$6:$AP$429)</f>
        <v>0</v>
      </c>
      <c r="AJ15" s="80">
        <f t="shared" si="2"/>
        <v>0</v>
      </c>
      <c r="AK15" s="92">
        <v>1</v>
      </c>
      <c r="AL15" t="str">
        <f t="shared" si="3"/>
        <v>352321000</v>
      </c>
      <c r="AM15">
        <f>SUMIF('TOTAL FEED'!$K$6:$K$429,AL15,'TOTAL FEED'!$AQ$6:$AQ$429)</f>
        <v>0</v>
      </c>
    </row>
    <row r="16" spans="2:46" x14ac:dyDescent="0.25">
      <c r="B16" s="81">
        <v>10</v>
      </c>
      <c r="C16" s="82">
        <v>353</v>
      </c>
      <c r="D16" s="83">
        <v>332300</v>
      </c>
      <c r="E16" s="86">
        <f>SUMIF('TOTAL FEED'!$E$6:$E$429,'SAN LUONG'!D16,'TOTAL FEED'!$L$6:$L$429)</f>
        <v>0</v>
      </c>
      <c r="F16" s="87">
        <f>SUMIF('TOTAL FEED'!$E$6:$E$429,'SAN LUONG'!D16,'TOTAL FEED'!$M$6:$M$429)</f>
        <v>0</v>
      </c>
      <c r="G16" s="87">
        <f>SUMIF('TOTAL FEED'!$E$6:$E$429,'SAN LUONG'!D16,'TOTAL FEED'!$N$6:$N$429)</f>
        <v>0</v>
      </c>
      <c r="H16" s="87">
        <f>SUMIF('TOTAL FEED'!$E$6:$E$429,'SAN LUONG'!D16,'TOTAL FEED'!$O$6:$O$429)</f>
        <v>0</v>
      </c>
      <c r="I16" s="87">
        <f>SUMIF('TOTAL FEED'!$E$6:$E$429,'SAN LUONG'!D16,'TOTAL FEED'!$P$6:$P$429)</f>
        <v>0</v>
      </c>
      <c r="J16" s="87">
        <f>SUMIF('TOTAL FEED'!$E$6:$E$429,'SAN LUONG'!D16,'TOTAL FEED'!$Q$6:$Q$429)</f>
        <v>0</v>
      </c>
      <c r="K16" s="87">
        <f>SUMIF('TOTAL FEED'!$E$6:$E$429,'SAN LUONG'!D16,'TOTAL FEED'!$R$6:$R$429)</f>
        <v>0</v>
      </c>
      <c r="L16" s="87">
        <f>SUMIF('TOTAL FEED'!$E$6:$E$429,'SAN LUONG'!D16,'TOTAL FEED'!$S$6:$S$429)</f>
        <v>0</v>
      </c>
      <c r="M16" s="87">
        <f>SUMIF('TOTAL FEED'!$E$6:$E$429,'SAN LUONG'!D16,'TOTAL FEED'!$T$6:$T$429)</f>
        <v>0</v>
      </c>
      <c r="N16" s="87">
        <f>SUMIF('TOTAL FEED'!$E$6:$E$429,'SAN LUONG'!D16,'TOTAL FEED'!$U$6:$U$429)</f>
        <v>0</v>
      </c>
      <c r="O16" s="87">
        <f>SUMIF('TOTAL FEED'!$E$6:$E$429,'SAN LUONG'!D16,'TOTAL FEED'!$V$6:$V$429)</f>
        <v>0</v>
      </c>
      <c r="P16" s="87">
        <f>SUMIF('TOTAL FEED'!$E$6:$E$429,'SAN LUONG'!D16,'TOTAL FEED'!$W$6:$W$429)</f>
        <v>0</v>
      </c>
      <c r="Q16" s="87">
        <f>SUMIF('TOTAL FEED'!$E$6:$E$429,'SAN LUONG'!D16,'TOTAL FEED'!$X$6:$X$429)</f>
        <v>0</v>
      </c>
      <c r="R16" s="87">
        <f>SUMIF('TOTAL FEED'!$E$6:$E$429,'SAN LUONG'!D16,'TOTAL FEED'!$Y$6:$Y$429)</f>
        <v>0</v>
      </c>
      <c r="S16" s="87">
        <f>SUMIF('TOTAL FEED'!$E$6:$E$429,'SAN LUONG'!D16,'TOTAL FEED'!$Z$6:$Z$429)</f>
        <v>0</v>
      </c>
      <c r="T16" s="87">
        <f>SUMIF('TOTAL FEED'!$E$6:$E$429,'SAN LUONG'!D16,'TOTAL FEED'!$AA$6:$AA$429)</f>
        <v>0</v>
      </c>
      <c r="U16" s="87">
        <f>SUMIF('TOTAL FEED'!$E$6:$E$429,'SAN LUONG'!D16,'TOTAL FEED'!$AB$6:$AB$429)</f>
        <v>0</v>
      </c>
      <c r="V16" s="87">
        <f>SUMIF('TOTAL FEED'!$E$6:$E$429,'SAN LUONG'!D16,'TOTAL FEED'!$AC$6:$AC$429)</f>
        <v>0</v>
      </c>
      <c r="W16" s="87">
        <f>SUMIF('TOTAL FEED'!$E$6:$E$429,'SAN LUONG'!D16,'TOTAL FEED'!$AD$6:$AD$429)</f>
        <v>0</v>
      </c>
      <c r="X16" s="87">
        <f>SUMIF('TOTAL FEED'!$E$6:$E$429,'SAN LUONG'!D16,'TOTAL FEED'!$AE$6:$AE$429)</f>
        <v>0</v>
      </c>
      <c r="Y16" s="87">
        <f>SUMIF('TOTAL FEED'!$E$6:$E$429,'SAN LUONG'!D16,'TOTAL FEED'!$AF$6:$AF$429)</f>
        <v>0</v>
      </c>
      <c r="Z16" s="87">
        <f>SUMIF('TOTAL FEED'!$E$6:$E$429,'SAN LUONG'!D16,'TOTAL FEED'!$AG$6:$AG$429)</f>
        <v>0</v>
      </c>
      <c r="AA16" s="87">
        <f>SUMIF('TOTAL FEED'!$E$6:$E$429,'SAN LUONG'!D16,'TOTAL FEED'!$AH$6:$AH$429)</f>
        <v>0</v>
      </c>
      <c r="AB16" s="87">
        <f>SUMIF('TOTAL FEED'!$E$6:$E$429,'SAN LUONG'!D16,'TOTAL FEED'!$AI$6:$AI$429)</f>
        <v>0</v>
      </c>
      <c r="AC16" s="87">
        <f>SUMIF('TOTAL FEED'!$E$6:$E$429,'SAN LUONG'!D16,'TOTAL FEED'!$AJ$6:$AJ$429)</f>
        <v>0</v>
      </c>
      <c r="AD16" s="87">
        <f>SUMIF('TOTAL FEED'!$E$6:$E$429,'SAN LUONG'!D16,'TOTAL FEED'!$AK$6:$AK$429)</f>
        <v>0</v>
      </c>
      <c r="AE16" s="87">
        <f>SUMIF('TOTAL FEED'!$E$6:$E$429,'SAN LUONG'!D16,'TOTAL FEED'!$AL$6:$AL$429)</f>
        <v>0</v>
      </c>
      <c r="AF16" s="87">
        <f>SUMIF('TOTAL FEED'!$E$6:$E$429,'SAN LUONG'!D16,'TOTAL FEED'!$AM$6:$AM$429)</f>
        <v>0</v>
      </c>
      <c r="AG16" s="87">
        <f>SUMIF('TOTAL FEED'!$E$6:$E$429,'SAN LUONG'!D16,'TOTAL FEED'!$AN$6:$AN$429)</f>
        <v>0</v>
      </c>
      <c r="AH16" s="87">
        <f>SUMIF('TOTAL FEED'!$E$6:$E$429,'SAN LUONG'!D16,'TOTAL FEED'!$AO$6:$AO$429)</f>
        <v>0</v>
      </c>
      <c r="AI16" s="87">
        <f>SUMIF('TOTAL FEED'!$E$6:$E$429,'SAN LUONG'!D16,'TOTAL FEED'!$AP$6:$AP$429)</f>
        <v>0</v>
      </c>
      <c r="AJ16" s="80">
        <f t="shared" si="2"/>
        <v>0</v>
      </c>
      <c r="AK16" s="80"/>
      <c r="AL16" t="str">
        <f t="shared" si="3"/>
        <v>353332300</v>
      </c>
      <c r="AM16">
        <f>SUMIF('TOTAL FEED'!$K$6:$K$429,AL16,'TOTAL FEED'!$AQ$6:$AQ$429)</f>
        <v>0</v>
      </c>
    </row>
    <row r="17" spans="2:39" x14ac:dyDescent="0.25">
      <c r="B17" s="81">
        <v>11</v>
      </c>
      <c r="C17" s="82" t="s">
        <v>670</v>
      </c>
      <c r="D17" s="83">
        <v>314018</v>
      </c>
      <c r="E17" s="86">
        <f>SUMIF('TOTAL FEED'!$E$6:$E$429,'SAN LUONG'!D17,'TOTAL FEED'!$L$6:$L$429)</f>
        <v>0</v>
      </c>
      <c r="F17" s="87">
        <f>SUMIF('TOTAL FEED'!$E$6:$E$429,'SAN LUONG'!D17,'TOTAL FEED'!$M$6:$M$429)</f>
        <v>0</v>
      </c>
      <c r="G17" s="87">
        <f>SUMIF('TOTAL FEED'!$E$6:$E$429,'SAN LUONG'!D17,'TOTAL FEED'!$N$6:$N$429)</f>
        <v>0</v>
      </c>
      <c r="H17" s="87">
        <f>SUMIF('TOTAL FEED'!$E$6:$E$429,'SAN LUONG'!D17,'TOTAL FEED'!$O$6:$O$429)</f>
        <v>0</v>
      </c>
      <c r="I17" s="87">
        <f>SUMIF('TOTAL FEED'!$E$6:$E$429,'SAN LUONG'!D17,'TOTAL FEED'!$P$6:$P$429)</f>
        <v>0</v>
      </c>
      <c r="J17" s="87">
        <f>SUMIF('TOTAL FEED'!$E$6:$E$429,'SAN LUONG'!D17,'TOTAL FEED'!$Q$6:$Q$429)</f>
        <v>0</v>
      </c>
      <c r="K17" s="87">
        <f>SUMIF('TOTAL FEED'!$E$6:$E$429,'SAN LUONG'!D17,'TOTAL FEED'!$R$6:$R$429)</f>
        <v>0</v>
      </c>
      <c r="L17" s="87">
        <f>SUMIF('TOTAL FEED'!$E$6:$E$429,'SAN LUONG'!D17,'TOTAL FEED'!$S$6:$S$429)</f>
        <v>0</v>
      </c>
      <c r="M17" s="87">
        <f>SUMIF('TOTAL FEED'!$E$6:$E$429,'SAN LUONG'!D17,'TOTAL FEED'!$T$6:$T$429)</f>
        <v>0</v>
      </c>
      <c r="N17" s="87">
        <f>SUMIF('TOTAL FEED'!$E$6:$E$429,'SAN LUONG'!D17,'TOTAL FEED'!$U$6:$U$429)</f>
        <v>0</v>
      </c>
      <c r="O17" s="87">
        <f>SUMIF('TOTAL FEED'!$E$6:$E$429,'SAN LUONG'!D17,'TOTAL FEED'!$V$6:$V$429)</f>
        <v>0</v>
      </c>
      <c r="P17" s="87">
        <f>SUMIF('TOTAL FEED'!$E$6:$E$429,'SAN LUONG'!D17,'TOTAL FEED'!$W$6:$W$429)</f>
        <v>0</v>
      </c>
      <c r="Q17" s="87">
        <f>SUMIF('TOTAL FEED'!$E$6:$E$429,'SAN LUONG'!D17,'TOTAL FEED'!$X$6:$X$429)</f>
        <v>0</v>
      </c>
      <c r="R17" s="87">
        <f>SUMIF('TOTAL FEED'!$E$6:$E$429,'SAN LUONG'!D17,'TOTAL FEED'!$Y$6:$Y$429)</f>
        <v>0</v>
      </c>
      <c r="S17" s="87">
        <f>SUMIF('TOTAL FEED'!$E$6:$E$429,'SAN LUONG'!D17,'TOTAL FEED'!$Z$6:$Z$429)</f>
        <v>0</v>
      </c>
      <c r="T17" s="87">
        <f>SUMIF('TOTAL FEED'!$E$6:$E$429,'SAN LUONG'!D17,'TOTAL FEED'!$AA$6:$AA$429)</f>
        <v>0</v>
      </c>
      <c r="U17" s="87">
        <f>SUMIF('TOTAL FEED'!$E$6:$E$429,'SAN LUONG'!D17,'TOTAL FEED'!$AB$6:$AB$429)</f>
        <v>0</v>
      </c>
      <c r="V17" s="87">
        <f>SUMIF('TOTAL FEED'!$E$6:$E$429,'SAN LUONG'!D17,'TOTAL FEED'!$AC$6:$AC$429)</f>
        <v>0</v>
      </c>
      <c r="W17" s="87">
        <f>SUMIF('TOTAL FEED'!$E$6:$E$429,'SAN LUONG'!D17,'TOTAL FEED'!$AD$6:$AD$429)</f>
        <v>0</v>
      </c>
      <c r="X17" s="87">
        <f>SUMIF('TOTAL FEED'!$E$6:$E$429,'SAN LUONG'!D17,'TOTAL FEED'!$AE$6:$AE$429)</f>
        <v>0</v>
      </c>
      <c r="Y17" s="87">
        <f>SUMIF('TOTAL FEED'!$E$6:$E$429,'SAN LUONG'!D17,'TOTAL FEED'!$AF$6:$AF$429)</f>
        <v>0</v>
      </c>
      <c r="Z17" s="87">
        <f>SUMIF('TOTAL FEED'!$E$6:$E$429,'SAN LUONG'!D17,'TOTAL FEED'!$AG$6:$AG$429)</f>
        <v>0</v>
      </c>
      <c r="AA17" s="87">
        <f>SUMIF('TOTAL FEED'!$E$6:$E$429,'SAN LUONG'!D17,'TOTAL FEED'!$AH$6:$AH$429)</f>
        <v>0</v>
      </c>
      <c r="AB17" s="87">
        <f>SUMIF('TOTAL FEED'!$E$6:$E$429,'SAN LUONG'!D17,'TOTAL FEED'!$AI$6:$AI$429)</f>
        <v>0</v>
      </c>
      <c r="AC17" s="87">
        <f>SUMIF('TOTAL FEED'!$E$6:$E$429,'SAN LUONG'!D17,'TOTAL FEED'!$AJ$6:$AJ$429)</f>
        <v>0</v>
      </c>
      <c r="AD17" s="87">
        <f>SUMIF('TOTAL FEED'!$E$6:$E$429,'SAN LUONG'!D17,'TOTAL FEED'!$AK$6:$AK$429)</f>
        <v>0</v>
      </c>
      <c r="AE17" s="87">
        <f>SUMIF('TOTAL FEED'!$E$6:$E$429,'SAN LUONG'!D17,'TOTAL FEED'!$AL$6:$AL$429)</f>
        <v>0</v>
      </c>
      <c r="AF17" s="87">
        <f>SUMIF('TOTAL FEED'!$E$6:$E$429,'SAN LUONG'!D17,'TOTAL FEED'!$AM$6:$AM$429)</f>
        <v>0</v>
      </c>
      <c r="AG17" s="87">
        <f>SUMIF('TOTAL FEED'!$E$6:$E$429,'SAN LUONG'!D17,'TOTAL FEED'!$AN$6:$AN$429)</f>
        <v>0</v>
      </c>
      <c r="AH17" s="87">
        <f>SUMIF('TOTAL FEED'!$E$6:$E$429,'SAN LUONG'!D17,'TOTAL FEED'!$AO$6:$AO$429)</f>
        <v>0</v>
      </c>
      <c r="AI17" s="87">
        <f>SUMIF('TOTAL FEED'!$E$6:$E$429,'SAN LUONG'!D17,'TOTAL FEED'!$AP$6:$AP$429)</f>
        <v>0</v>
      </c>
      <c r="AJ17" s="80">
        <f t="shared" si="2"/>
        <v>0</v>
      </c>
      <c r="AK17" s="80"/>
      <c r="AL17" t="str">
        <f t="shared" si="3"/>
        <v>551GPX314018</v>
      </c>
      <c r="AM17">
        <f>SUMIF('TOTAL FEED'!$K$6:$K$429,AL17,'TOTAL FEED'!$AQ$6:$AQ$429)</f>
        <v>0</v>
      </c>
    </row>
    <row r="18" spans="2:39" x14ac:dyDescent="0.25">
      <c r="B18" s="81">
        <v>12</v>
      </c>
      <c r="C18" s="82">
        <v>367</v>
      </c>
      <c r="D18" s="83">
        <v>367200</v>
      </c>
      <c r="E18" s="86">
        <f>SUMIF('TOTAL FEED'!$E$6:$E$429,'SAN LUONG'!D18,'TOTAL FEED'!$L$6:$L$429)</f>
        <v>0</v>
      </c>
      <c r="F18" s="87">
        <f>SUMIF('TOTAL FEED'!$E$6:$E$429,'SAN LUONG'!D18,'TOTAL FEED'!$M$6:$M$429)</f>
        <v>0</v>
      </c>
      <c r="G18" s="87">
        <f>SUMIF('TOTAL FEED'!$E$6:$E$429,'SAN LUONG'!D18,'TOTAL FEED'!$N$6:$N$429)</f>
        <v>0</v>
      </c>
      <c r="H18" s="87">
        <f>SUMIF('TOTAL FEED'!$E$6:$E$429,'SAN LUONG'!D18,'TOTAL FEED'!$O$6:$O$429)</f>
        <v>0</v>
      </c>
      <c r="I18" s="87">
        <f>SUMIF('TOTAL FEED'!$E$6:$E$429,'SAN LUONG'!D18,'TOTAL FEED'!$P$6:$P$429)</f>
        <v>0</v>
      </c>
      <c r="J18" s="87">
        <f>SUMIF('TOTAL FEED'!$E$6:$E$429,'SAN LUONG'!D18,'TOTAL FEED'!$Q$6:$Q$429)</f>
        <v>0</v>
      </c>
      <c r="K18" s="87">
        <f>SUMIF('TOTAL FEED'!$E$6:$E$429,'SAN LUONG'!D18,'TOTAL FEED'!$R$6:$R$429)</f>
        <v>0</v>
      </c>
      <c r="L18" s="87">
        <f>SUMIF('TOTAL FEED'!$E$6:$E$429,'SAN LUONG'!D18,'TOTAL FEED'!$S$6:$S$429)</f>
        <v>0</v>
      </c>
      <c r="M18" s="87">
        <f>SUMIF('TOTAL FEED'!$E$6:$E$429,'SAN LUONG'!D18,'TOTAL FEED'!$T$6:$T$429)</f>
        <v>0</v>
      </c>
      <c r="N18" s="87">
        <f>SUMIF('TOTAL FEED'!$E$6:$E$429,'SAN LUONG'!D18,'TOTAL FEED'!$U$6:$U$429)</f>
        <v>0</v>
      </c>
      <c r="O18" s="87">
        <f>SUMIF('TOTAL FEED'!$E$6:$E$429,'SAN LUONG'!D18,'TOTAL FEED'!$V$6:$V$429)</f>
        <v>0</v>
      </c>
      <c r="P18" s="87">
        <f>SUMIF('TOTAL FEED'!$E$6:$E$429,'SAN LUONG'!D18,'TOTAL FEED'!$W$6:$W$429)</f>
        <v>0</v>
      </c>
      <c r="Q18" s="87">
        <f>SUMIF('TOTAL FEED'!$E$6:$E$429,'SAN LUONG'!D18,'TOTAL FEED'!$X$6:$X$429)</f>
        <v>0</v>
      </c>
      <c r="R18" s="87">
        <f>SUMIF('TOTAL FEED'!$E$6:$E$429,'SAN LUONG'!D18,'TOTAL FEED'!$Y$6:$Y$429)</f>
        <v>0</v>
      </c>
      <c r="S18" s="87">
        <f>SUMIF('TOTAL FEED'!$E$6:$E$429,'SAN LUONG'!D18,'TOTAL FEED'!$Z$6:$Z$429)</f>
        <v>0</v>
      </c>
      <c r="T18" s="87">
        <f>SUMIF('TOTAL FEED'!$E$6:$E$429,'SAN LUONG'!D18,'TOTAL FEED'!$AA$6:$AA$429)</f>
        <v>0</v>
      </c>
      <c r="U18" s="87">
        <f>SUMIF('TOTAL FEED'!$E$6:$E$429,'SAN LUONG'!D18,'TOTAL FEED'!$AB$6:$AB$429)</f>
        <v>0</v>
      </c>
      <c r="V18" s="87">
        <f>SUMIF('TOTAL FEED'!$E$6:$E$429,'SAN LUONG'!D18,'TOTAL FEED'!$AC$6:$AC$429)</f>
        <v>0</v>
      </c>
      <c r="W18" s="87">
        <f>SUMIF('TOTAL FEED'!$E$6:$E$429,'SAN LUONG'!D18,'TOTAL FEED'!$AD$6:$AD$429)</f>
        <v>0</v>
      </c>
      <c r="X18" s="87">
        <f>SUMIF('TOTAL FEED'!$E$6:$E$429,'SAN LUONG'!D18,'TOTAL FEED'!$AE$6:$AE$429)</f>
        <v>0</v>
      </c>
      <c r="Y18" s="87">
        <f>SUMIF('TOTAL FEED'!$E$6:$E$429,'SAN LUONG'!D18,'TOTAL FEED'!$AF$6:$AF$429)</f>
        <v>0</v>
      </c>
      <c r="Z18" s="87">
        <f>SUMIF('TOTAL FEED'!$E$6:$E$429,'SAN LUONG'!D18,'TOTAL FEED'!$AG$6:$AG$429)</f>
        <v>0</v>
      </c>
      <c r="AA18" s="87">
        <f>SUMIF('TOTAL FEED'!$E$6:$E$429,'SAN LUONG'!D18,'TOTAL FEED'!$AH$6:$AH$429)</f>
        <v>0</v>
      </c>
      <c r="AB18" s="87">
        <f>SUMIF('TOTAL FEED'!$E$6:$E$429,'SAN LUONG'!D18,'TOTAL FEED'!$AI$6:$AI$429)</f>
        <v>0</v>
      </c>
      <c r="AC18" s="87">
        <f>SUMIF('TOTAL FEED'!$E$6:$E$429,'SAN LUONG'!D18,'TOTAL FEED'!$AJ$6:$AJ$429)</f>
        <v>0</v>
      </c>
      <c r="AD18" s="87">
        <f>SUMIF('TOTAL FEED'!$E$6:$E$429,'SAN LUONG'!D18,'TOTAL FEED'!$AK$6:$AK$429)</f>
        <v>0</v>
      </c>
      <c r="AE18" s="87">
        <f>SUMIF('TOTAL FEED'!$E$6:$E$429,'SAN LUONG'!D18,'TOTAL FEED'!$AL$6:$AL$429)</f>
        <v>0</v>
      </c>
      <c r="AF18" s="87">
        <f>SUMIF('TOTAL FEED'!$E$6:$E$429,'SAN LUONG'!D18,'TOTAL FEED'!$AM$6:$AM$429)</f>
        <v>0</v>
      </c>
      <c r="AG18" s="87">
        <f>SUMIF('TOTAL FEED'!$E$6:$E$429,'SAN LUONG'!D18,'TOTAL FEED'!$AN$6:$AN$429)</f>
        <v>0</v>
      </c>
      <c r="AH18" s="87">
        <f>SUMIF('TOTAL FEED'!$E$6:$E$429,'SAN LUONG'!D18,'TOTAL FEED'!$AO$6:$AO$429)</f>
        <v>0</v>
      </c>
      <c r="AI18" s="87">
        <f>SUMIF('TOTAL FEED'!$E$6:$E$429,'SAN LUONG'!D18,'TOTAL FEED'!$AP$6:$AP$429)</f>
        <v>0</v>
      </c>
      <c r="AJ18" s="80">
        <f t="shared" si="2"/>
        <v>0</v>
      </c>
      <c r="AK18" s="80"/>
      <c r="AL18" t="str">
        <f t="shared" si="3"/>
        <v>367367200</v>
      </c>
      <c r="AM18">
        <f>SUMIF('TOTAL FEED'!$K$6:$K$429,AL18,'TOTAL FEED'!$AQ$6:$AQ$429)</f>
        <v>0</v>
      </c>
    </row>
    <row r="19" spans="2:39" x14ac:dyDescent="0.25">
      <c r="B19" s="81">
        <v>13</v>
      </c>
      <c r="C19" s="82">
        <v>384</v>
      </c>
      <c r="D19" s="83">
        <v>433000</v>
      </c>
      <c r="E19" s="86">
        <f>SUMIF('TOTAL FEED'!$E$6:$E$429,'SAN LUONG'!D19,'TOTAL FEED'!$L$6:$L$429)</f>
        <v>0</v>
      </c>
      <c r="F19" s="87">
        <f>SUMIF('TOTAL FEED'!$E$6:$E$429,'SAN LUONG'!D19,'TOTAL FEED'!$M$6:$M$429)</f>
        <v>17250</v>
      </c>
      <c r="G19" s="87">
        <f>SUMIF('TOTAL FEED'!$E$6:$E$429,'SAN LUONG'!D19,'TOTAL FEED'!$N$6:$N$429)</f>
        <v>0</v>
      </c>
      <c r="H19" s="87">
        <f>SUMIF('TOTAL FEED'!$E$6:$E$429,'SAN LUONG'!D19,'TOTAL FEED'!$O$6:$O$429)</f>
        <v>0</v>
      </c>
      <c r="I19" s="87">
        <f>SUMIF('TOTAL FEED'!$E$6:$E$429,'SAN LUONG'!D19,'TOTAL FEED'!$P$6:$P$429)</f>
        <v>16975</v>
      </c>
      <c r="J19" s="87">
        <f>SUMIF('TOTAL FEED'!$E$6:$E$429,'SAN LUONG'!D19,'TOTAL FEED'!$Q$6:$Q$429)</f>
        <v>0</v>
      </c>
      <c r="K19" s="87">
        <f>SUMIF('TOTAL FEED'!$E$6:$E$429,'SAN LUONG'!D19,'TOTAL FEED'!$R$6:$R$429)</f>
        <v>0</v>
      </c>
      <c r="L19" s="87">
        <f>SUMIF('TOTAL FEED'!$E$6:$E$429,'SAN LUONG'!D19,'TOTAL FEED'!$S$6:$S$429)</f>
        <v>0</v>
      </c>
      <c r="M19" s="87">
        <f>SUMIF('TOTAL FEED'!$E$6:$E$429,'SAN LUONG'!D19,'TOTAL FEED'!$T$6:$T$429)</f>
        <v>17150</v>
      </c>
      <c r="N19" s="87">
        <f>SUMIF('TOTAL FEED'!$E$6:$E$429,'SAN LUONG'!D19,'TOTAL FEED'!$U$6:$U$429)</f>
        <v>0</v>
      </c>
      <c r="O19" s="87">
        <f>SUMIF('TOTAL FEED'!$E$6:$E$429,'SAN LUONG'!D19,'TOTAL FEED'!$V$6:$V$429)</f>
        <v>0</v>
      </c>
      <c r="P19" s="87">
        <f>SUMIF('TOTAL FEED'!$E$6:$E$429,'SAN LUONG'!D19,'TOTAL FEED'!$W$6:$W$429)</f>
        <v>17100</v>
      </c>
      <c r="Q19" s="87">
        <f>SUMIF('TOTAL FEED'!$E$6:$E$429,'SAN LUONG'!D19,'TOTAL FEED'!$X$6:$X$429)</f>
        <v>0</v>
      </c>
      <c r="R19" s="87">
        <f>SUMIF('TOTAL FEED'!$E$6:$E$429,'SAN LUONG'!D19,'TOTAL FEED'!$Y$6:$Y$429)</f>
        <v>0</v>
      </c>
      <c r="S19" s="87">
        <f>SUMIF('TOTAL FEED'!$E$6:$E$429,'SAN LUONG'!D19,'TOTAL FEED'!$Z$6:$Z$429)</f>
        <v>25575</v>
      </c>
      <c r="T19" s="87">
        <f>SUMIF('TOTAL FEED'!$E$6:$E$429,'SAN LUONG'!D19,'TOTAL FEED'!$AA$6:$AA$429)</f>
        <v>0</v>
      </c>
      <c r="U19" s="87">
        <f>SUMIF('TOTAL FEED'!$E$6:$E$429,'SAN LUONG'!D19,'TOTAL FEED'!$AB$6:$AB$429)</f>
        <v>0</v>
      </c>
      <c r="V19" s="87">
        <f>SUMIF('TOTAL FEED'!$E$6:$E$429,'SAN LUONG'!D19,'TOTAL FEED'!$AC$6:$AC$429)</f>
        <v>0</v>
      </c>
      <c r="W19" s="87">
        <f>SUMIF('TOTAL FEED'!$E$6:$E$429,'SAN LUONG'!D19,'TOTAL FEED'!$AD$6:$AD$429)</f>
        <v>0</v>
      </c>
      <c r="X19" s="87">
        <f>SUMIF('TOTAL FEED'!$E$6:$E$429,'SAN LUONG'!D19,'TOTAL FEED'!$AE$6:$AE$429)</f>
        <v>0</v>
      </c>
      <c r="Y19" s="87">
        <f>SUMIF('TOTAL FEED'!$E$6:$E$429,'SAN LUONG'!D19,'TOTAL FEED'!$AF$6:$AF$429)</f>
        <v>0</v>
      </c>
      <c r="Z19" s="87">
        <f>SUMIF('TOTAL FEED'!$E$6:$E$429,'SAN LUONG'!D19,'TOTAL FEED'!$AG$6:$AG$429)</f>
        <v>0</v>
      </c>
      <c r="AA19" s="87">
        <f>SUMIF('TOTAL FEED'!$E$6:$E$429,'SAN LUONG'!D19,'TOTAL FEED'!$AH$6:$AH$429)</f>
        <v>0</v>
      </c>
      <c r="AB19" s="87">
        <f>SUMIF('TOTAL FEED'!$E$6:$E$429,'SAN LUONG'!D19,'TOTAL FEED'!$AI$6:$AI$429)</f>
        <v>0</v>
      </c>
      <c r="AC19" s="87">
        <f>SUMIF('TOTAL FEED'!$E$6:$E$429,'SAN LUONG'!D19,'TOTAL FEED'!$AJ$6:$AJ$429)</f>
        <v>0</v>
      </c>
      <c r="AD19" s="87">
        <f>SUMIF('TOTAL FEED'!$E$6:$E$429,'SAN LUONG'!D19,'TOTAL FEED'!$AK$6:$AK$429)</f>
        <v>0</v>
      </c>
      <c r="AE19" s="87">
        <f>SUMIF('TOTAL FEED'!$E$6:$E$429,'SAN LUONG'!D19,'TOTAL FEED'!$AL$6:$AL$429)</f>
        <v>0</v>
      </c>
      <c r="AF19" s="87">
        <f>SUMIF('TOTAL FEED'!$E$6:$E$429,'SAN LUONG'!D19,'TOTAL FEED'!$AM$6:$AM$429)</f>
        <v>0</v>
      </c>
      <c r="AG19" s="87">
        <f>SUMIF('TOTAL FEED'!$E$6:$E$429,'SAN LUONG'!D19,'TOTAL FEED'!$AN$6:$AN$429)</f>
        <v>0</v>
      </c>
      <c r="AH19" s="87">
        <f>SUMIF('TOTAL FEED'!$E$6:$E$429,'SAN LUONG'!D19,'TOTAL FEED'!$AO$6:$AO$429)</f>
        <v>0</v>
      </c>
      <c r="AI19" s="87">
        <f>SUMIF('TOTAL FEED'!$E$6:$E$429,'SAN LUONG'!D19,'TOTAL FEED'!$AP$6:$AP$429)</f>
        <v>0</v>
      </c>
      <c r="AJ19" s="80">
        <f t="shared" si="2"/>
        <v>94050</v>
      </c>
      <c r="AK19" s="92">
        <v>4</v>
      </c>
      <c r="AL19" t="str">
        <f t="shared" si="3"/>
        <v>384433000</v>
      </c>
      <c r="AM19">
        <f>SUMIF('TOTAL FEED'!$K$6:$K$429,AL19,'TOTAL FEED'!$AQ$6:$AQ$429)</f>
        <v>71850</v>
      </c>
    </row>
    <row r="20" spans="2:39" x14ac:dyDescent="0.25">
      <c r="B20" s="81">
        <v>14</v>
      </c>
      <c r="C20" s="82" t="s">
        <v>275</v>
      </c>
      <c r="D20" s="83">
        <v>433010</v>
      </c>
      <c r="E20" s="86">
        <f>SUMIF('TOTAL FEED'!$E$6:$E$429,'SAN LUONG'!D20,'TOTAL FEED'!$L$6:$L$429)</f>
        <v>0</v>
      </c>
      <c r="F20" s="87">
        <f>SUMIF('TOTAL FEED'!$E$6:$E$429,'SAN LUONG'!D20,'TOTAL FEED'!$M$6:$M$429)</f>
        <v>0</v>
      </c>
      <c r="G20" s="87">
        <f>SUMIF('TOTAL FEED'!$E$6:$E$429,'SAN LUONG'!D20,'TOTAL FEED'!$N$6:$N$429)</f>
        <v>0</v>
      </c>
      <c r="H20" s="87">
        <f>SUMIF('TOTAL FEED'!$E$6:$E$429,'SAN LUONG'!D20,'TOTAL FEED'!$O$6:$O$429)</f>
        <v>0</v>
      </c>
      <c r="I20" s="87">
        <f>SUMIF('TOTAL FEED'!$E$6:$E$429,'SAN LUONG'!D20,'TOTAL FEED'!$P$6:$P$429)</f>
        <v>0</v>
      </c>
      <c r="J20" s="87">
        <f>SUMIF('TOTAL FEED'!$E$6:$E$429,'SAN LUONG'!D20,'TOTAL FEED'!$Q$6:$Q$429)</f>
        <v>8825</v>
      </c>
      <c r="K20" s="87">
        <f>SUMIF('TOTAL FEED'!$E$6:$E$429,'SAN LUONG'!D20,'TOTAL FEED'!$R$6:$R$429)</f>
        <v>0</v>
      </c>
      <c r="L20" s="87">
        <f>SUMIF('TOTAL FEED'!$E$6:$E$429,'SAN LUONG'!D20,'TOTAL FEED'!$S$6:$S$429)</f>
        <v>0</v>
      </c>
      <c r="M20" s="87">
        <f>SUMIF('TOTAL FEED'!$E$6:$E$429,'SAN LUONG'!D20,'TOTAL FEED'!$T$6:$T$429)</f>
        <v>0</v>
      </c>
      <c r="N20" s="87">
        <f>SUMIF('TOTAL FEED'!$E$6:$E$429,'SAN LUONG'!D20,'TOTAL FEED'!$U$6:$U$429)</f>
        <v>0</v>
      </c>
      <c r="O20" s="87">
        <f>SUMIF('TOTAL FEED'!$E$6:$E$429,'SAN LUONG'!D20,'TOTAL FEED'!$V$6:$V$429)</f>
        <v>0</v>
      </c>
      <c r="P20" s="87">
        <f>SUMIF('TOTAL FEED'!$E$6:$E$429,'SAN LUONG'!D20,'TOTAL FEED'!$W$6:$W$429)</f>
        <v>0</v>
      </c>
      <c r="Q20" s="87">
        <f>SUMIF('TOTAL FEED'!$E$6:$E$429,'SAN LUONG'!D20,'TOTAL FEED'!$X$6:$X$429)</f>
        <v>0</v>
      </c>
      <c r="R20" s="87">
        <f>SUMIF('TOTAL FEED'!$E$6:$E$429,'SAN LUONG'!D20,'TOTAL FEED'!$Y$6:$Y$429)</f>
        <v>0</v>
      </c>
      <c r="S20" s="87">
        <f>SUMIF('TOTAL FEED'!$E$6:$E$429,'SAN LUONG'!D20,'TOTAL FEED'!$Z$6:$Z$429)</f>
        <v>0</v>
      </c>
      <c r="T20" s="87">
        <f>SUMIF('TOTAL FEED'!$E$6:$E$429,'SAN LUONG'!D20,'TOTAL FEED'!$AA$6:$AA$429)</f>
        <v>0</v>
      </c>
      <c r="U20" s="87">
        <f>SUMIF('TOTAL FEED'!$E$6:$E$429,'SAN LUONG'!D20,'TOTAL FEED'!$AB$6:$AB$429)</f>
        <v>0</v>
      </c>
      <c r="V20" s="87">
        <f>SUMIF('TOTAL FEED'!$E$6:$E$429,'SAN LUONG'!D20,'TOTAL FEED'!$AC$6:$AC$429)</f>
        <v>0</v>
      </c>
      <c r="W20" s="87">
        <f>SUMIF('TOTAL FEED'!$E$6:$E$429,'SAN LUONG'!D20,'TOTAL FEED'!$AD$6:$AD$429)</f>
        <v>0</v>
      </c>
      <c r="X20" s="87">
        <f>SUMIF('TOTAL FEED'!$E$6:$E$429,'SAN LUONG'!D20,'TOTAL FEED'!$AE$6:$AE$429)</f>
        <v>0</v>
      </c>
      <c r="Y20" s="87">
        <f>SUMIF('TOTAL FEED'!$E$6:$E$429,'SAN LUONG'!D20,'TOTAL FEED'!$AF$6:$AF$429)</f>
        <v>0</v>
      </c>
      <c r="Z20" s="87">
        <f>SUMIF('TOTAL FEED'!$E$6:$E$429,'SAN LUONG'!D20,'TOTAL FEED'!$AG$6:$AG$429)</f>
        <v>0</v>
      </c>
      <c r="AA20" s="87">
        <f>SUMIF('TOTAL FEED'!$E$6:$E$429,'SAN LUONG'!D20,'TOTAL FEED'!$AH$6:$AH$429)</f>
        <v>0</v>
      </c>
      <c r="AB20" s="87">
        <f>SUMIF('TOTAL FEED'!$E$6:$E$429,'SAN LUONG'!D20,'TOTAL FEED'!$AI$6:$AI$429)</f>
        <v>0</v>
      </c>
      <c r="AC20" s="87">
        <f>SUMIF('TOTAL FEED'!$E$6:$E$429,'SAN LUONG'!D20,'TOTAL FEED'!$AJ$6:$AJ$429)</f>
        <v>0</v>
      </c>
      <c r="AD20" s="87">
        <f>SUMIF('TOTAL FEED'!$E$6:$E$429,'SAN LUONG'!D20,'TOTAL FEED'!$AK$6:$AK$429)</f>
        <v>0</v>
      </c>
      <c r="AE20" s="87">
        <f>SUMIF('TOTAL FEED'!$E$6:$E$429,'SAN LUONG'!D20,'TOTAL FEED'!$AL$6:$AL$429)</f>
        <v>0</v>
      </c>
      <c r="AF20" s="87">
        <f>SUMIF('TOTAL FEED'!$E$6:$E$429,'SAN LUONG'!D20,'TOTAL FEED'!$AM$6:$AM$429)</f>
        <v>0</v>
      </c>
      <c r="AG20" s="87">
        <f>SUMIF('TOTAL FEED'!$E$6:$E$429,'SAN LUONG'!D20,'TOTAL FEED'!$AN$6:$AN$429)</f>
        <v>0</v>
      </c>
      <c r="AH20" s="87">
        <f>SUMIF('TOTAL FEED'!$E$6:$E$429,'SAN LUONG'!D20,'TOTAL FEED'!$AO$6:$AO$429)</f>
        <v>0</v>
      </c>
      <c r="AI20" s="87">
        <f>SUMIF('TOTAL FEED'!$E$6:$E$429,'SAN LUONG'!D20,'TOTAL FEED'!$AP$6:$AP$429)</f>
        <v>0</v>
      </c>
      <c r="AJ20" s="80">
        <f t="shared" si="2"/>
        <v>8825</v>
      </c>
      <c r="AK20" s="92">
        <v>4</v>
      </c>
      <c r="AL20" t="str">
        <f t="shared" si="3"/>
        <v>385S433010</v>
      </c>
      <c r="AM20">
        <f>SUMIF('TOTAL FEED'!$K$6:$K$429,AL20,'TOTAL FEED'!$AQ$6:$AQ$429)</f>
        <v>4000</v>
      </c>
    </row>
    <row r="21" spans="2:39" x14ac:dyDescent="0.25">
      <c r="B21" s="81">
        <v>15</v>
      </c>
      <c r="C21" s="82">
        <v>510</v>
      </c>
      <c r="D21" s="83">
        <v>112001</v>
      </c>
      <c r="E21" s="86">
        <f>SUMIF('TOTAL FEED'!$E$6:$E$429,'SAN LUONG'!D21,'TOTAL FEED'!$L$6:$L$429)</f>
        <v>0</v>
      </c>
      <c r="F21" s="87">
        <f>SUMIF('TOTAL FEED'!$E$6:$E$429,'SAN LUONG'!D21,'TOTAL FEED'!$M$6:$M$429)</f>
        <v>16000</v>
      </c>
      <c r="G21" s="87">
        <f>SUMIF('TOTAL FEED'!$E$6:$E$429,'SAN LUONG'!D21,'TOTAL FEED'!$N$6:$N$429)</f>
        <v>42700</v>
      </c>
      <c r="H21" s="87">
        <f>SUMIF('TOTAL FEED'!$E$6:$E$429,'SAN LUONG'!D21,'TOTAL FEED'!$O$6:$O$429)</f>
        <v>5750</v>
      </c>
      <c r="I21" s="87">
        <f>SUMIF('TOTAL FEED'!$E$6:$E$429,'SAN LUONG'!D21,'TOTAL FEED'!$P$6:$P$429)</f>
        <v>62450</v>
      </c>
      <c r="J21" s="87">
        <f>SUMIF('TOTAL FEED'!$E$6:$E$429,'SAN LUONG'!D21,'TOTAL FEED'!$Q$6:$Q$429)</f>
        <v>3075</v>
      </c>
      <c r="K21" s="87">
        <f>SUMIF('TOTAL FEED'!$E$6:$E$429,'SAN LUONG'!D21,'TOTAL FEED'!$R$6:$R$429)</f>
        <v>0</v>
      </c>
      <c r="L21" s="87">
        <f>SUMIF('TOTAL FEED'!$E$6:$E$429,'SAN LUONG'!D21,'TOTAL FEED'!$S$6:$S$429)</f>
        <v>89525</v>
      </c>
      <c r="M21" s="87">
        <f>SUMIF('TOTAL FEED'!$E$6:$E$429,'SAN LUONG'!D21,'TOTAL FEED'!$T$6:$T$429)</f>
        <v>0</v>
      </c>
      <c r="N21" s="87">
        <f>SUMIF('TOTAL FEED'!$E$6:$E$429,'SAN LUONG'!D21,'TOTAL FEED'!$U$6:$U$429)</f>
        <v>43900</v>
      </c>
      <c r="O21" s="87">
        <f>SUMIF('TOTAL FEED'!$E$6:$E$429,'SAN LUONG'!D21,'TOTAL FEED'!$V$6:$V$429)</f>
        <v>0</v>
      </c>
      <c r="P21" s="87">
        <f>SUMIF('TOTAL FEED'!$E$6:$E$429,'SAN LUONG'!D21,'TOTAL FEED'!$W$6:$W$429)</f>
        <v>0</v>
      </c>
      <c r="Q21" s="87">
        <f>SUMIF('TOTAL FEED'!$E$6:$E$429,'SAN LUONG'!D21,'TOTAL FEED'!$X$6:$X$429)</f>
        <v>0</v>
      </c>
      <c r="R21" s="87">
        <f>SUMIF('TOTAL FEED'!$E$6:$E$429,'SAN LUONG'!D21,'TOTAL FEED'!$Y$6:$Y$429)</f>
        <v>8225</v>
      </c>
      <c r="S21" s="87">
        <f>SUMIF('TOTAL FEED'!$E$6:$E$429,'SAN LUONG'!D21,'TOTAL FEED'!$Z$6:$Z$429)</f>
        <v>19475</v>
      </c>
      <c r="T21" s="87">
        <f>SUMIF('TOTAL FEED'!$E$6:$E$429,'SAN LUONG'!D21,'TOTAL FEED'!$AA$6:$AA$429)</f>
        <v>11000</v>
      </c>
      <c r="U21" s="87">
        <f>SUMIF('TOTAL FEED'!$E$6:$E$429,'SAN LUONG'!D21,'TOTAL FEED'!$AB$6:$AB$429)</f>
        <v>39300</v>
      </c>
      <c r="V21" s="87">
        <f>SUMIF('TOTAL FEED'!$E$6:$E$429,'SAN LUONG'!D21,'TOTAL FEED'!$AC$6:$AC$429)</f>
        <v>0</v>
      </c>
      <c r="W21" s="87">
        <f>SUMIF('TOTAL FEED'!$E$6:$E$429,'SAN LUONG'!D21,'TOTAL FEED'!$AD$6:$AD$429)</f>
        <v>0</v>
      </c>
      <c r="X21" s="87">
        <f>SUMIF('TOTAL FEED'!$E$6:$E$429,'SAN LUONG'!D21,'TOTAL FEED'!$AE$6:$AE$429)</f>
        <v>0</v>
      </c>
      <c r="Y21" s="87">
        <f>SUMIF('TOTAL FEED'!$E$6:$E$429,'SAN LUONG'!D21,'TOTAL FEED'!$AF$6:$AF$429)</f>
        <v>0</v>
      </c>
      <c r="Z21" s="87">
        <f>SUMIF('TOTAL FEED'!$E$6:$E$429,'SAN LUONG'!D21,'TOTAL FEED'!$AG$6:$AG$429)</f>
        <v>0</v>
      </c>
      <c r="AA21" s="87">
        <f>SUMIF('TOTAL FEED'!$E$6:$E$429,'SAN LUONG'!D21,'TOTAL FEED'!$AH$6:$AH$429)</f>
        <v>0</v>
      </c>
      <c r="AB21" s="87">
        <f>SUMIF('TOTAL FEED'!$E$6:$E$429,'SAN LUONG'!D21,'TOTAL FEED'!$AI$6:$AI$429)</f>
        <v>0</v>
      </c>
      <c r="AC21" s="87">
        <f>SUMIF('TOTAL FEED'!$E$6:$E$429,'SAN LUONG'!D21,'TOTAL FEED'!$AJ$6:$AJ$429)</f>
        <v>0</v>
      </c>
      <c r="AD21" s="87">
        <f>SUMIF('TOTAL FEED'!$E$6:$E$429,'SAN LUONG'!D21,'TOTAL FEED'!$AK$6:$AK$429)</f>
        <v>0</v>
      </c>
      <c r="AE21" s="87">
        <f>SUMIF('TOTAL FEED'!$E$6:$E$429,'SAN LUONG'!D21,'TOTAL FEED'!$AL$6:$AL$429)</f>
        <v>0</v>
      </c>
      <c r="AF21" s="87">
        <f>SUMIF('TOTAL FEED'!$E$6:$E$429,'SAN LUONG'!D21,'TOTAL FEED'!$AM$6:$AM$429)</f>
        <v>0</v>
      </c>
      <c r="AG21" s="87">
        <f>SUMIF('TOTAL FEED'!$E$6:$E$429,'SAN LUONG'!D21,'TOTAL FEED'!$AN$6:$AN$429)</f>
        <v>0</v>
      </c>
      <c r="AH21" s="87">
        <f>SUMIF('TOTAL FEED'!$E$6:$E$429,'SAN LUONG'!D21,'TOTAL FEED'!$AO$6:$AO$429)</f>
        <v>0</v>
      </c>
      <c r="AI21" s="87">
        <f>SUMIF('TOTAL FEED'!$E$6:$E$429,'SAN LUONG'!D21,'TOTAL FEED'!$AP$6:$AP$429)</f>
        <v>0</v>
      </c>
      <c r="AJ21" s="80">
        <f t="shared" si="2"/>
        <v>341400</v>
      </c>
      <c r="AK21" s="92">
        <v>2</v>
      </c>
      <c r="AL21" t="str">
        <f t="shared" si="3"/>
        <v>510112001</v>
      </c>
      <c r="AM21">
        <f>SUMIF('TOTAL FEED'!$K$6:$K$429,AL21,'TOTAL FEED'!$AQ$6:$AQ$429)</f>
        <v>341400</v>
      </c>
    </row>
    <row r="22" spans="2:39" x14ac:dyDescent="0.25">
      <c r="B22" s="81">
        <v>16</v>
      </c>
      <c r="C22" s="82" t="s">
        <v>21</v>
      </c>
      <c r="D22" s="83">
        <v>161001</v>
      </c>
      <c r="E22" s="86">
        <f>SUMIF('TOTAL FEED'!$E$6:$E$429,'SAN LUONG'!D22,'TOTAL FEED'!$L$6:$L$429)</f>
        <v>0</v>
      </c>
      <c r="F22" s="87">
        <f>SUMIF('TOTAL FEED'!$E$6:$E$429,'SAN LUONG'!D22,'TOTAL FEED'!$M$6:$M$429)</f>
        <v>0</v>
      </c>
      <c r="G22" s="87">
        <f>SUMIF('TOTAL FEED'!$E$6:$E$429,'SAN LUONG'!D22,'TOTAL FEED'!$N$6:$N$429)</f>
        <v>0</v>
      </c>
      <c r="H22" s="87">
        <f>SUMIF('TOTAL FEED'!$E$6:$E$429,'SAN LUONG'!D22,'TOTAL FEED'!$O$6:$O$429)</f>
        <v>0</v>
      </c>
      <c r="I22" s="87">
        <f>SUMIF('TOTAL FEED'!$E$6:$E$429,'SAN LUONG'!D22,'TOTAL FEED'!$P$6:$P$429)</f>
        <v>0</v>
      </c>
      <c r="J22" s="87">
        <f>SUMIF('TOTAL FEED'!$E$6:$E$429,'SAN LUONG'!D22,'TOTAL FEED'!$Q$6:$Q$429)</f>
        <v>0</v>
      </c>
      <c r="K22" s="87">
        <f>SUMIF('TOTAL FEED'!$E$6:$E$429,'SAN LUONG'!D22,'TOTAL FEED'!$R$6:$R$429)</f>
        <v>0</v>
      </c>
      <c r="L22" s="87">
        <f>SUMIF('TOTAL FEED'!$E$6:$E$429,'SAN LUONG'!D22,'TOTAL FEED'!$S$6:$S$429)</f>
        <v>0</v>
      </c>
      <c r="M22" s="87">
        <f>SUMIF('TOTAL FEED'!$E$6:$E$429,'SAN LUONG'!D22,'TOTAL FEED'!$T$6:$T$429)</f>
        <v>0</v>
      </c>
      <c r="N22" s="87">
        <f>SUMIF('TOTAL FEED'!$E$6:$E$429,'SAN LUONG'!D22,'TOTAL FEED'!$U$6:$U$429)</f>
        <v>0</v>
      </c>
      <c r="O22" s="87">
        <f>SUMIF('TOTAL FEED'!$E$6:$E$429,'SAN LUONG'!D22,'TOTAL FEED'!$V$6:$V$429)</f>
        <v>0</v>
      </c>
      <c r="P22" s="87">
        <f>SUMIF('TOTAL FEED'!$E$6:$E$429,'SAN LUONG'!D22,'TOTAL FEED'!$W$6:$W$429)</f>
        <v>0</v>
      </c>
      <c r="Q22" s="87">
        <f>SUMIF('TOTAL FEED'!$E$6:$E$429,'SAN LUONG'!D22,'TOTAL FEED'!$X$6:$X$429)</f>
        <v>0</v>
      </c>
      <c r="R22" s="87">
        <f>SUMIF('TOTAL FEED'!$E$6:$E$429,'SAN LUONG'!D22,'TOTAL FEED'!$Y$6:$Y$429)</f>
        <v>0</v>
      </c>
      <c r="S22" s="87">
        <f>SUMIF('TOTAL FEED'!$E$6:$E$429,'SAN LUONG'!D22,'TOTAL FEED'!$Z$6:$Z$429)</f>
        <v>0</v>
      </c>
      <c r="T22" s="87">
        <f>SUMIF('TOTAL FEED'!$E$6:$E$429,'SAN LUONG'!D22,'TOTAL FEED'!$AA$6:$AA$429)</f>
        <v>0</v>
      </c>
      <c r="U22" s="87">
        <f>SUMIF('TOTAL FEED'!$E$6:$E$429,'SAN LUONG'!D22,'TOTAL FEED'!$AB$6:$AB$429)</f>
        <v>0</v>
      </c>
      <c r="V22" s="87">
        <f>SUMIF('TOTAL FEED'!$E$6:$E$429,'SAN LUONG'!D22,'TOTAL FEED'!$AC$6:$AC$429)</f>
        <v>0</v>
      </c>
      <c r="W22" s="87">
        <f>SUMIF('TOTAL FEED'!$E$6:$E$429,'SAN LUONG'!D22,'TOTAL FEED'!$AD$6:$AD$429)</f>
        <v>0</v>
      </c>
      <c r="X22" s="87">
        <f>SUMIF('TOTAL FEED'!$E$6:$E$429,'SAN LUONG'!D22,'TOTAL FEED'!$AE$6:$AE$429)</f>
        <v>0</v>
      </c>
      <c r="Y22" s="87">
        <f>SUMIF('TOTAL FEED'!$E$6:$E$429,'SAN LUONG'!D22,'TOTAL FEED'!$AF$6:$AF$429)</f>
        <v>0</v>
      </c>
      <c r="Z22" s="87">
        <f>SUMIF('TOTAL FEED'!$E$6:$E$429,'SAN LUONG'!D22,'TOTAL FEED'!$AG$6:$AG$429)</f>
        <v>0</v>
      </c>
      <c r="AA22" s="87">
        <f>SUMIF('TOTAL FEED'!$E$6:$E$429,'SAN LUONG'!D22,'TOTAL FEED'!$AH$6:$AH$429)</f>
        <v>0</v>
      </c>
      <c r="AB22" s="87">
        <f>SUMIF('TOTAL FEED'!$E$6:$E$429,'SAN LUONG'!D22,'TOTAL FEED'!$AI$6:$AI$429)</f>
        <v>0</v>
      </c>
      <c r="AC22" s="87">
        <f>SUMIF('TOTAL FEED'!$E$6:$E$429,'SAN LUONG'!D22,'TOTAL FEED'!$AJ$6:$AJ$429)</f>
        <v>0</v>
      </c>
      <c r="AD22" s="87">
        <f>SUMIF('TOTAL FEED'!$E$6:$E$429,'SAN LUONG'!D22,'TOTAL FEED'!$AK$6:$AK$429)</f>
        <v>0</v>
      </c>
      <c r="AE22" s="87">
        <f>SUMIF('TOTAL FEED'!$E$6:$E$429,'SAN LUONG'!D22,'TOTAL FEED'!$AL$6:$AL$429)</f>
        <v>0</v>
      </c>
      <c r="AF22" s="87">
        <f>SUMIF('TOTAL FEED'!$E$6:$E$429,'SAN LUONG'!D22,'TOTAL FEED'!$AM$6:$AM$429)</f>
        <v>0</v>
      </c>
      <c r="AG22" s="87">
        <f>SUMIF('TOTAL FEED'!$E$6:$E$429,'SAN LUONG'!D22,'TOTAL FEED'!$AN$6:$AN$429)</f>
        <v>0</v>
      </c>
      <c r="AH22" s="87">
        <f>SUMIF('TOTAL FEED'!$E$6:$E$429,'SAN LUONG'!D22,'TOTAL FEED'!$AO$6:$AO$429)</f>
        <v>0</v>
      </c>
      <c r="AI22" s="87">
        <f>SUMIF('TOTAL FEED'!$E$6:$E$429,'SAN LUONG'!D22,'TOTAL FEED'!$AP$6:$AP$429)</f>
        <v>0</v>
      </c>
      <c r="AJ22" s="80">
        <f t="shared" si="2"/>
        <v>0</v>
      </c>
      <c r="AK22" s="80"/>
      <c r="AL22" t="str">
        <f t="shared" si="3"/>
        <v>510L161001</v>
      </c>
      <c r="AM22">
        <f>SUMIF('TOTAL FEED'!$K$6:$K$429,AL22,'TOTAL FEED'!$AQ$6:$AQ$429)</f>
        <v>0</v>
      </c>
    </row>
    <row r="23" spans="2:39" x14ac:dyDescent="0.25">
      <c r="B23" s="81"/>
      <c r="C23" s="82" t="s">
        <v>277</v>
      </c>
      <c r="D23" s="83">
        <v>112301</v>
      </c>
      <c r="E23" s="86">
        <f>SUMIF('TOTAL FEED'!$E$6:$E$429,'SAN LUONG'!D23,'TOTAL FEED'!$L$6:$L$429)</f>
        <v>0</v>
      </c>
      <c r="F23" s="87">
        <f>SUMIF('TOTAL FEED'!$E$6:$E$429,'SAN LUONG'!D23,'TOTAL FEED'!$M$6:$M$429)</f>
        <v>0</v>
      </c>
      <c r="G23" s="87">
        <f>SUMIF('TOTAL FEED'!$E$6:$E$429,'SAN LUONG'!D23,'TOTAL FEED'!$N$6:$N$429)</f>
        <v>0</v>
      </c>
      <c r="H23" s="87">
        <f>SUMIF('TOTAL FEED'!$E$6:$E$429,'SAN LUONG'!D23,'TOTAL FEED'!$O$6:$O$429)</f>
        <v>0</v>
      </c>
      <c r="I23" s="87">
        <f>SUMIF('TOTAL FEED'!$E$6:$E$429,'SAN LUONG'!D23,'TOTAL FEED'!$P$6:$P$429)</f>
        <v>6875</v>
      </c>
      <c r="J23" s="87">
        <f>SUMIF('TOTAL FEED'!$E$6:$E$429,'SAN LUONG'!D23,'TOTAL FEED'!$Q$6:$Q$429)</f>
        <v>0</v>
      </c>
      <c r="K23" s="87">
        <f>SUMIF('TOTAL FEED'!$E$6:$E$429,'SAN LUONG'!D23,'TOTAL FEED'!$R$6:$R$429)</f>
        <v>0</v>
      </c>
      <c r="L23" s="87">
        <f>SUMIF('TOTAL FEED'!$E$6:$E$429,'SAN LUONG'!D23,'TOTAL FEED'!$S$6:$S$429)</f>
        <v>0</v>
      </c>
      <c r="M23" s="87">
        <f>SUMIF('TOTAL FEED'!$E$6:$E$429,'SAN LUONG'!D23,'TOTAL FEED'!$T$6:$T$429)</f>
        <v>14675</v>
      </c>
      <c r="N23" s="87">
        <f>SUMIF('TOTAL FEED'!$E$6:$E$429,'SAN LUONG'!D23,'TOTAL FEED'!$U$6:$U$429)</f>
        <v>0</v>
      </c>
      <c r="O23" s="87">
        <f>SUMIF('TOTAL FEED'!$E$6:$E$429,'SAN LUONG'!D23,'TOTAL FEED'!$V$6:$V$429)</f>
        <v>0</v>
      </c>
      <c r="P23" s="87">
        <f>SUMIF('TOTAL FEED'!$E$6:$E$429,'SAN LUONG'!D23,'TOTAL FEED'!$W$6:$W$429)</f>
        <v>0</v>
      </c>
      <c r="Q23" s="87">
        <f>SUMIF('TOTAL FEED'!$E$6:$E$429,'SAN LUONG'!D23,'TOTAL FEED'!$X$6:$X$429)</f>
        <v>0</v>
      </c>
      <c r="R23" s="87">
        <f>SUMIF('TOTAL FEED'!$E$6:$E$429,'SAN LUONG'!D23,'TOTAL FEED'!$Y$6:$Y$429)</f>
        <v>0</v>
      </c>
      <c r="S23" s="87">
        <f>SUMIF('TOTAL FEED'!$E$6:$E$429,'SAN LUONG'!D23,'TOTAL FEED'!$Z$6:$Z$429)</f>
        <v>0</v>
      </c>
      <c r="T23" s="87">
        <f>SUMIF('TOTAL FEED'!$E$6:$E$429,'SAN LUONG'!D23,'TOTAL FEED'!$AA$6:$AA$429)</f>
        <v>14775</v>
      </c>
      <c r="U23" s="87">
        <f>SUMIF('TOTAL FEED'!$E$6:$E$429,'SAN LUONG'!D23,'TOTAL FEED'!$AB$6:$AB$429)</f>
        <v>0</v>
      </c>
      <c r="V23" s="87">
        <f>SUMIF('TOTAL FEED'!$E$6:$E$429,'SAN LUONG'!D23,'TOTAL FEED'!$AC$6:$AC$429)</f>
        <v>0</v>
      </c>
      <c r="W23" s="87">
        <f>SUMIF('TOTAL FEED'!$E$6:$E$429,'SAN LUONG'!D23,'TOTAL FEED'!$AD$6:$AD$429)</f>
        <v>0</v>
      </c>
      <c r="X23" s="87">
        <f>SUMIF('TOTAL FEED'!$E$6:$E$429,'SAN LUONG'!D23,'TOTAL FEED'!$AE$6:$AE$429)</f>
        <v>0</v>
      </c>
      <c r="Y23" s="87">
        <f>SUMIF('TOTAL FEED'!$E$6:$E$429,'SAN LUONG'!D23,'TOTAL FEED'!$AF$6:$AF$429)</f>
        <v>0</v>
      </c>
      <c r="Z23" s="87">
        <f>SUMIF('TOTAL FEED'!$E$6:$E$429,'SAN LUONG'!D23,'TOTAL FEED'!$AG$6:$AG$429)</f>
        <v>0</v>
      </c>
      <c r="AA23" s="87">
        <f>SUMIF('TOTAL FEED'!$E$6:$E$429,'SAN LUONG'!D23,'TOTAL FEED'!$AH$6:$AH$429)</f>
        <v>0</v>
      </c>
      <c r="AB23" s="87">
        <f>SUMIF('TOTAL FEED'!$E$6:$E$429,'SAN LUONG'!D23,'TOTAL FEED'!$AI$6:$AI$429)</f>
        <v>0</v>
      </c>
      <c r="AC23" s="87">
        <f>SUMIF('TOTAL FEED'!$E$6:$E$429,'SAN LUONG'!D23,'TOTAL FEED'!$AJ$6:$AJ$429)</f>
        <v>0</v>
      </c>
      <c r="AD23" s="87">
        <f>SUMIF('TOTAL FEED'!$E$6:$E$429,'SAN LUONG'!D23,'TOTAL FEED'!$AK$6:$AK$429)</f>
        <v>0</v>
      </c>
      <c r="AE23" s="87">
        <f>SUMIF('TOTAL FEED'!$E$6:$E$429,'SAN LUONG'!D23,'TOTAL FEED'!$AL$6:$AL$429)</f>
        <v>0</v>
      </c>
      <c r="AF23" s="87">
        <f>SUMIF('TOTAL FEED'!$E$6:$E$429,'SAN LUONG'!D23,'TOTAL FEED'!$AM$6:$AM$429)</f>
        <v>0</v>
      </c>
      <c r="AG23" s="87">
        <f>SUMIF('TOTAL FEED'!$E$6:$E$429,'SAN LUONG'!D23,'TOTAL FEED'!$AN$6:$AN$429)</f>
        <v>0</v>
      </c>
      <c r="AH23" s="87">
        <f>SUMIF('TOTAL FEED'!$E$6:$E$429,'SAN LUONG'!D23,'TOTAL FEED'!$AO$6:$AO$429)</f>
        <v>0</v>
      </c>
      <c r="AI23" s="87">
        <f>SUMIF('TOTAL FEED'!$E$6:$E$429,'SAN LUONG'!D23,'TOTAL FEED'!$AP$6:$AP$429)</f>
        <v>0</v>
      </c>
      <c r="AJ23" s="80">
        <f t="shared" si="2"/>
        <v>36325</v>
      </c>
      <c r="AK23" s="92">
        <v>2</v>
      </c>
      <c r="AL23" t="str">
        <f t="shared" si="3"/>
        <v>510S112301</v>
      </c>
      <c r="AM23">
        <f>SUMIF('TOTAL FEED'!$K$6:$K$429,AL23,'TOTAL FEED'!$AQ$6:$AQ$429)</f>
        <v>36325</v>
      </c>
    </row>
    <row r="24" spans="2:39" x14ac:dyDescent="0.25">
      <c r="B24" s="81">
        <v>17</v>
      </c>
      <c r="C24" s="82">
        <v>511</v>
      </c>
      <c r="D24" s="83">
        <v>114001</v>
      </c>
      <c r="E24" s="86">
        <f>SUMIF('TOTAL FEED'!$E$6:$E$429,'SAN LUONG'!D24,'TOTAL FEED'!$L$6:$L$429)</f>
        <v>0</v>
      </c>
      <c r="F24" s="87">
        <f>SUMIF('TOTAL FEED'!$E$6:$E$429,'SAN LUONG'!D24,'TOTAL FEED'!$M$6:$M$429)</f>
        <v>0</v>
      </c>
      <c r="G24" s="87">
        <f>SUMIF('TOTAL FEED'!$E$6:$E$429,'SAN LUONG'!D24,'TOTAL FEED'!$N$6:$N$429)</f>
        <v>0</v>
      </c>
      <c r="H24" s="87">
        <f>SUMIF('TOTAL FEED'!$E$6:$E$429,'SAN LUONG'!D24,'TOTAL FEED'!$O$6:$O$429)</f>
        <v>16700</v>
      </c>
      <c r="I24" s="87">
        <f>SUMIF('TOTAL FEED'!$E$6:$E$429,'SAN LUONG'!D24,'TOTAL FEED'!$P$6:$P$429)</f>
        <v>0</v>
      </c>
      <c r="J24" s="87">
        <f>SUMIF('TOTAL FEED'!$E$6:$E$429,'SAN LUONG'!D24,'TOTAL FEED'!$Q$6:$Q$429)</f>
        <v>0</v>
      </c>
      <c r="K24" s="87">
        <f>SUMIF('TOTAL FEED'!$E$6:$E$429,'SAN LUONG'!D24,'TOTAL FEED'!$R$6:$R$429)</f>
        <v>0</v>
      </c>
      <c r="L24" s="87">
        <f>SUMIF('TOTAL FEED'!$E$6:$E$429,'SAN LUONG'!D24,'TOTAL FEED'!$S$6:$S$429)</f>
        <v>0</v>
      </c>
      <c r="M24" s="87">
        <f>SUMIF('TOTAL FEED'!$E$6:$E$429,'SAN LUONG'!D24,'TOTAL FEED'!$T$6:$T$429)</f>
        <v>0</v>
      </c>
      <c r="N24" s="87">
        <f>SUMIF('TOTAL FEED'!$E$6:$E$429,'SAN LUONG'!D24,'TOTAL FEED'!$U$6:$U$429)</f>
        <v>0</v>
      </c>
      <c r="O24" s="87">
        <f>SUMIF('TOTAL FEED'!$E$6:$E$429,'SAN LUONG'!D24,'TOTAL FEED'!$V$6:$V$429)</f>
        <v>0</v>
      </c>
      <c r="P24" s="87">
        <f>SUMIF('TOTAL FEED'!$E$6:$E$429,'SAN LUONG'!D24,'TOTAL FEED'!$W$6:$W$429)</f>
        <v>0</v>
      </c>
      <c r="Q24" s="87">
        <f>SUMIF('TOTAL FEED'!$E$6:$E$429,'SAN LUONG'!D24,'TOTAL FEED'!$X$6:$X$429)</f>
        <v>6900</v>
      </c>
      <c r="R24" s="87">
        <f>SUMIF('TOTAL FEED'!$E$6:$E$429,'SAN LUONG'!D24,'TOTAL FEED'!$Y$6:$Y$429)</f>
        <v>0</v>
      </c>
      <c r="S24" s="87">
        <f>SUMIF('TOTAL FEED'!$E$6:$E$429,'SAN LUONG'!D24,'TOTAL FEED'!$Z$6:$Z$429)</f>
        <v>0</v>
      </c>
      <c r="T24" s="87">
        <f>SUMIF('TOTAL FEED'!$E$6:$E$429,'SAN LUONG'!D24,'TOTAL FEED'!$AA$6:$AA$429)</f>
        <v>0</v>
      </c>
      <c r="U24" s="87">
        <f>SUMIF('TOTAL FEED'!$E$6:$E$429,'SAN LUONG'!D24,'TOTAL FEED'!$AB$6:$AB$429)</f>
        <v>0</v>
      </c>
      <c r="V24" s="87">
        <f>SUMIF('TOTAL FEED'!$E$6:$E$429,'SAN LUONG'!D24,'TOTAL FEED'!$AC$6:$AC$429)</f>
        <v>0</v>
      </c>
      <c r="W24" s="87">
        <f>SUMIF('TOTAL FEED'!$E$6:$E$429,'SAN LUONG'!D24,'TOTAL FEED'!$AD$6:$AD$429)</f>
        <v>0</v>
      </c>
      <c r="X24" s="87">
        <f>SUMIF('TOTAL FEED'!$E$6:$E$429,'SAN LUONG'!D24,'TOTAL FEED'!$AE$6:$AE$429)</f>
        <v>0</v>
      </c>
      <c r="Y24" s="87">
        <f>SUMIF('TOTAL FEED'!$E$6:$E$429,'SAN LUONG'!D24,'TOTAL FEED'!$AF$6:$AF$429)</f>
        <v>0</v>
      </c>
      <c r="Z24" s="87">
        <f>SUMIF('TOTAL FEED'!$E$6:$E$429,'SAN LUONG'!D24,'TOTAL FEED'!$AG$6:$AG$429)</f>
        <v>0</v>
      </c>
      <c r="AA24" s="87">
        <f>SUMIF('TOTAL FEED'!$E$6:$E$429,'SAN LUONG'!D24,'TOTAL FEED'!$AH$6:$AH$429)</f>
        <v>0</v>
      </c>
      <c r="AB24" s="87">
        <f>SUMIF('TOTAL FEED'!$E$6:$E$429,'SAN LUONG'!D24,'TOTAL FEED'!$AI$6:$AI$429)</f>
        <v>0</v>
      </c>
      <c r="AC24" s="87">
        <f>SUMIF('TOTAL FEED'!$E$6:$E$429,'SAN LUONG'!D24,'TOTAL FEED'!$AJ$6:$AJ$429)</f>
        <v>0</v>
      </c>
      <c r="AD24" s="87">
        <f>SUMIF('TOTAL FEED'!$E$6:$E$429,'SAN LUONG'!D24,'TOTAL FEED'!$AK$6:$AK$429)</f>
        <v>0</v>
      </c>
      <c r="AE24" s="87">
        <f>SUMIF('TOTAL FEED'!$E$6:$E$429,'SAN LUONG'!D24,'TOTAL FEED'!$AL$6:$AL$429)</f>
        <v>0</v>
      </c>
      <c r="AF24" s="87">
        <f>SUMIF('TOTAL FEED'!$E$6:$E$429,'SAN LUONG'!D24,'TOTAL FEED'!$AM$6:$AM$429)</f>
        <v>0</v>
      </c>
      <c r="AG24" s="87">
        <f>SUMIF('TOTAL FEED'!$E$6:$E$429,'SAN LUONG'!D24,'TOTAL FEED'!$AN$6:$AN$429)</f>
        <v>0</v>
      </c>
      <c r="AH24" s="87">
        <f>SUMIF('TOTAL FEED'!$E$6:$E$429,'SAN LUONG'!D24,'TOTAL FEED'!$AO$6:$AO$429)</f>
        <v>0</v>
      </c>
      <c r="AI24" s="87">
        <f>SUMIF('TOTAL FEED'!$E$6:$E$429,'SAN LUONG'!D24,'TOTAL FEED'!$AP$6:$AP$429)</f>
        <v>0</v>
      </c>
      <c r="AJ24" s="80">
        <f t="shared" si="2"/>
        <v>23600</v>
      </c>
      <c r="AK24" s="92">
        <v>2</v>
      </c>
      <c r="AL24" t="str">
        <f t="shared" si="3"/>
        <v>511114001</v>
      </c>
      <c r="AM24">
        <f>SUMIF('TOTAL FEED'!$K$6:$K$429,AL24,'TOTAL FEED'!$AQ$6:$AQ$429)</f>
        <v>23600</v>
      </c>
    </row>
    <row r="25" spans="2:39" x14ac:dyDescent="0.25">
      <c r="B25" s="81">
        <v>18</v>
      </c>
      <c r="C25" s="82" t="s">
        <v>22</v>
      </c>
      <c r="D25" s="83">
        <v>113001</v>
      </c>
      <c r="E25" s="86">
        <f>SUMIF('TOTAL FEED'!$E$6:$E$429,'SAN LUONG'!D25,'TOTAL FEED'!$L$6:$L$429)</f>
        <v>0</v>
      </c>
      <c r="F25" s="87">
        <f>SUMIF('TOTAL FEED'!$E$6:$E$429,'SAN LUONG'!D25,'TOTAL FEED'!$M$6:$M$429)</f>
        <v>0</v>
      </c>
      <c r="G25" s="87">
        <f>SUMIF('TOTAL FEED'!$E$6:$E$429,'SAN LUONG'!D25,'TOTAL FEED'!$N$6:$N$429)</f>
        <v>0</v>
      </c>
      <c r="H25" s="87">
        <f>SUMIF('TOTAL FEED'!$E$6:$E$429,'SAN LUONG'!D25,'TOTAL FEED'!$O$6:$O$429)</f>
        <v>0</v>
      </c>
      <c r="I25" s="87">
        <f>SUMIF('TOTAL FEED'!$E$6:$E$429,'SAN LUONG'!D25,'TOTAL FEED'!$P$6:$P$429)</f>
        <v>0</v>
      </c>
      <c r="J25" s="87">
        <f>SUMIF('TOTAL FEED'!$E$6:$E$429,'SAN LUONG'!D25,'TOTAL FEED'!$Q$6:$Q$429)</f>
        <v>0</v>
      </c>
      <c r="K25" s="87">
        <f>SUMIF('TOTAL FEED'!$E$6:$E$429,'SAN LUONG'!D25,'TOTAL FEED'!$R$6:$R$429)</f>
        <v>0</v>
      </c>
      <c r="L25" s="87">
        <f>SUMIF('TOTAL FEED'!$E$6:$E$429,'SAN LUONG'!D25,'TOTAL FEED'!$S$6:$S$429)</f>
        <v>0</v>
      </c>
      <c r="M25" s="87">
        <f>SUMIF('TOTAL FEED'!$E$6:$E$429,'SAN LUONG'!D25,'TOTAL FEED'!$T$6:$T$429)</f>
        <v>0</v>
      </c>
      <c r="N25" s="87">
        <f>SUMIF('TOTAL FEED'!$E$6:$E$429,'SAN LUONG'!D25,'TOTAL FEED'!$U$6:$U$429)</f>
        <v>0</v>
      </c>
      <c r="O25" s="87">
        <f>SUMIF('TOTAL FEED'!$E$6:$E$429,'SAN LUONG'!D25,'TOTAL FEED'!$V$6:$V$429)</f>
        <v>0</v>
      </c>
      <c r="P25" s="87">
        <f>SUMIF('TOTAL FEED'!$E$6:$E$429,'SAN LUONG'!D25,'TOTAL FEED'!$W$6:$W$429)</f>
        <v>0</v>
      </c>
      <c r="Q25" s="87">
        <f>SUMIF('TOTAL FEED'!$E$6:$E$429,'SAN LUONG'!D25,'TOTAL FEED'!$X$6:$X$429)</f>
        <v>0</v>
      </c>
      <c r="R25" s="87">
        <f>SUMIF('TOTAL FEED'!$E$6:$E$429,'SAN LUONG'!D25,'TOTAL FEED'!$Y$6:$Y$429)</f>
        <v>0</v>
      </c>
      <c r="S25" s="87">
        <f>SUMIF('TOTAL FEED'!$E$6:$E$429,'SAN LUONG'!D25,'TOTAL FEED'!$Z$6:$Z$429)</f>
        <v>0</v>
      </c>
      <c r="T25" s="87">
        <f>SUMIF('TOTAL FEED'!$E$6:$E$429,'SAN LUONG'!D25,'TOTAL FEED'!$AA$6:$AA$429)</f>
        <v>0</v>
      </c>
      <c r="U25" s="87">
        <f>SUMIF('TOTAL FEED'!$E$6:$E$429,'SAN LUONG'!D25,'TOTAL FEED'!$AB$6:$AB$429)</f>
        <v>0</v>
      </c>
      <c r="V25" s="87">
        <f>SUMIF('TOTAL FEED'!$E$6:$E$429,'SAN LUONG'!D25,'TOTAL FEED'!$AC$6:$AC$429)</f>
        <v>0</v>
      </c>
      <c r="W25" s="87">
        <f>SUMIF('TOTAL FEED'!$E$6:$E$429,'SAN LUONG'!D25,'TOTAL FEED'!$AD$6:$AD$429)</f>
        <v>0</v>
      </c>
      <c r="X25" s="87">
        <f>SUMIF('TOTAL FEED'!$E$6:$E$429,'SAN LUONG'!D25,'TOTAL FEED'!$AE$6:$AE$429)</f>
        <v>0</v>
      </c>
      <c r="Y25" s="87">
        <f>SUMIF('TOTAL FEED'!$E$6:$E$429,'SAN LUONG'!D25,'TOTAL FEED'!$AF$6:$AF$429)</f>
        <v>0</v>
      </c>
      <c r="Z25" s="87">
        <f>SUMIF('TOTAL FEED'!$E$6:$E$429,'SAN LUONG'!D25,'TOTAL FEED'!$AG$6:$AG$429)</f>
        <v>0</v>
      </c>
      <c r="AA25" s="87">
        <f>SUMIF('TOTAL FEED'!$E$6:$E$429,'SAN LUONG'!D25,'TOTAL FEED'!$AH$6:$AH$429)</f>
        <v>0</v>
      </c>
      <c r="AB25" s="87">
        <f>SUMIF('TOTAL FEED'!$E$6:$E$429,'SAN LUONG'!D25,'TOTAL FEED'!$AI$6:$AI$429)</f>
        <v>0</v>
      </c>
      <c r="AC25" s="87">
        <f>SUMIF('TOTAL FEED'!$E$6:$E$429,'SAN LUONG'!D25,'TOTAL FEED'!$AJ$6:$AJ$429)</f>
        <v>0</v>
      </c>
      <c r="AD25" s="87">
        <f>SUMIF('TOTAL FEED'!$E$6:$E$429,'SAN LUONG'!D25,'TOTAL FEED'!$AK$6:$AK$429)</f>
        <v>0</v>
      </c>
      <c r="AE25" s="87">
        <f>SUMIF('TOTAL FEED'!$E$6:$E$429,'SAN LUONG'!D25,'TOTAL FEED'!$AL$6:$AL$429)</f>
        <v>0</v>
      </c>
      <c r="AF25" s="87">
        <f>SUMIF('TOTAL FEED'!$E$6:$E$429,'SAN LUONG'!D25,'TOTAL FEED'!$AM$6:$AM$429)</f>
        <v>0</v>
      </c>
      <c r="AG25" s="87">
        <f>SUMIF('TOTAL FEED'!$E$6:$E$429,'SAN LUONG'!D25,'TOTAL FEED'!$AN$6:$AN$429)</f>
        <v>0</v>
      </c>
      <c r="AH25" s="87">
        <f>SUMIF('TOTAL FEED'!$E$6:$E$429,'SAN LUONG'!D25,'TOTAL FEED'!$AO$6:$AO$429)</f>
        <v>0</v>
      </c>
      <c r="AI25" s="87">
        <f>SUMIF('TOTAL FEED'!$E$6:$E$429,'SAN LUONG'!D25,'TOTAL FEED'!$AP$6:$AP$429)</f>
        <v>0</v>
      </c>
      <c r="AJ25" s="80">
        <f t="shared" si="2"/>
        <v>0</v>
      </c>
      <c r="AK25" s="80"/>
      <c r="AL25" t="str">
        <f t="shared" si="3"/>
        <v>511A113001</v>
      </c>
      <c r="AM25">
        <f>SUMIF('TOTAL FEED'!$K$6:$K$429,AL25,'TOTAL FEED'!$AQ$6:$AQ$429)</f>
        <v>0</v>
      </c>
    </row>
    <row r="26" spans="2:39" x14ac:dyDescent="0.25">
      <c r="B26" s="81">
        <v>19</v>
      </c>
      <c r="C26" s="82" t="s">
        <v>23</v>
      </c>
      <c r="D26" s="83" t="s">
        <v>278</v>
      </c>
      <c r="E26" s="86">
        <f>SUMIF('TOTAL FEED'!$E$6:$E$429,'SAN LUONG'!D26,'TOTAL FEED'!$L$6:$L$429)</f>
        <v>0</v>
      </c>
      <c r="F26" s="87">
        <f>SUMIF('TOTAL FEED'!$E$6:$E$429,'SAN LUONG'!D26,'TOTAL FEED'!$M$6:$M$429)</f>
        <v>38500</v>
      </c>
      <c r="G26" s="87">
        <f>SUMIF('TOTAL FEED'!$E$6:$E$429,'SAN LUONG'!D26,'TOTAL FEED'!$N$6:$N$429)</f>
        <v>48650</v>
      </c>
      <c r="H26" s="87">
        <f>SUMIF('TOTAL FEED'!$E$6:$E$429,'SAN LUONG'!D26,'TOTAL FEED'!$O$6:$O$429)</f>
        <v>41225</v>
      </c>
      <c r="I26" s="87">
        <f>SUMIF('TOTAL FEED'!$E$6:$E$429,'SAN LUONG'!D26,'TOTAL FEED'!$P$6:$P$429)</f>
        <v>8250</v>
      </c>
      <c r="J26" s="87">
        <f>SUMIF('TOTAL FEED'!$E$6:$E$429,'SAN LUONG'!D26,'TOTAL FEED'!$Q$6:$Q$429)</f>
        <v>78325</v>
      </c>
      <c r="K26" s="87">
        <f>SUMIF('TOTAL FEED'!$E$6:$E$429,'SAN LUONG'!D26,'TOTAL FEED'!$R$6:$R$429)</f>
        <v>0</v>
      </c>
      <c r="L26" s="87">
        <f>SUMIF('TOTAL FEED'!$E$6:$E$429,'SAN LUONG'!D26,'TOTAL FEED'!$S$6:$S$429)</f>
        <v>41800</v>
      </c>
      <c r="M26" s="87">
        <f>SUMIF('TOTAL FEED'!$E$6:$E$429,'SAN LUONG'!D26,'TOTAL FEED'!$T$6:$T$429)</f>
        <v>0</v>
      </c>
      <c r="N26" s="87">
        <f>SUMIF('TOTAL FEED'!$E$6:$E$429,'SAN LUONG'!D26,'TOTAL FEED'!$U$6:$U$429)</f>
        <v>0</v>
      </c>
      <c r="O26" s="87">
        <f>SUMIF('TOTAL FEED'!$E$6:$E$429,'SAN LUONG'!D26,'TOTAL FEED'!$V$6:$V$429)</f>
        <v>0</v>
      </c>
      <c r="P26" s="87">
        <f>SUMIF('TOTAL FEED'!$E$6:$E$429,'SAN LUONG'!D26,'TOTAL FEED'!$W$6:$W$429)</f>
        <v>73250</v>
      </c>
      <c r="Q26" s="87">
        <f>SUMIF('TOTAL FEED'!$E$6:$E$429,'SAN LUONG'!D26,'TOTAL FEED'!$X$6:$X$429)</f>
        <v>11350</v>
      </c>
      <c r="R26" s="87">
        <f>SUMIF('TOTAL FEED'!$E$6:$E$429,'SAN LUONG'!D26,'TOTAL FEED'!$Y$6:$Y$429)</f>
        <v>66000</v>
      </c>
      <c r="S26" s="87">
        <f>SUMIF('TOTAL FEED'!$E$6:$E$429,'SAN LUONG'!D26,'TOTAL FEED'!$Z$6:$Z$429)</f>
        <v>59200</v>
      </c>
      <c r="T26" s="87">
        <f>SUMIF('TOTAL FEED'!$E$6:$E$429,'SAN LUONG'!D26,'TOTAL FEED'!$AA$6:$AA$429)</f>
        <v>0</v>
      </c>
      <c r="U26" s="87">
        <f>SUMIF('TOTAL FEED'!$E$6:$E$429,'SAN LUONG'!D26,'TOTAL FEED'!$AB$6:$AB$429)</f>
        <v>0</v>
      </c>
      <c r="V26" s="87">
        <f>SUMIF('TOTAL FEED'!$E$6:$E$429,'SAN LUONG'!D26,'TOTAL FEED'!$AC$6:$AC$429)</f>
        <v>0</v>
      </c>
      <c r="W26" s="87">
        <f>SUMIF('TOTAL FEED'!$E$6:$E$429,'SAN LUONG'!D26,'TOTAL FEED'!$AD$6:$AD$429)</f>
        <v>0</v>
      </c>
      <c r="X26" s="87">
        <f>SUMIF('TOTAL FEED'!$E$6:$E$429,'SAN LUONG'!D26,'TOTAL FEED'!$AE$6:$AE$429)</f>
        <v>0</v>
      </c>
      <c r="Y26" s="87">
        <f>SUMIF('TOTAL FEED'!$E$6:$E$429,'SAN LUONG'!D26,'TOTAL FEED'!$AF$6:$AF$429)</f>
        <v>0</v>
      </c>
      <c r="Z26" s="87">
        <f>SUMIF('TOTAL FEED'!$E$6:$E$429,'SAN LUONG'!D26,'TOTAL FEED'!$AG$6:$AG$429)</f>
        <v>0</v>
      </c>
      <c r="AA26" s="87">
        <f>SUMIF('TOTAL FEED'!$E$6:$E$429,'SAN LUONG'!D26,'TOTAL FEED'!$AH$6:$AH$429)</f>
        <v>0</v>
      </c>
      <c r="AB26" s="87">
        <f>SUMIF('TOTAL FEED'!$E$6:$E$429,'SAN LUONG'!D26,'TOTAL FEED'!$AI$6:$AI$429)</f>
        <v>0</v>
      </c>
      <c r="AC26" s="87">
        <f>SUMIF('TOTAL FEED'!$E$6:$E$429,'SAN LUONG'!D26,'TOTAL FEED'!$AJ$6:$AJ$429)</f>
        <v>0</v>
      </c>
      <c r="AD26" s="87">
        <f>SUMIF('TOTAL FEED'!$E$6:$E$429,'SAN LUONG'!D26,'TOTAL FEED'!$AK$6:$AK$429)</f>
        <v>0</v>
      </c>
      <c r="AE26" s="87">
        <f>SUMIF('TOTAL FEED'!$E$6:$E$429,'SAN LUONG'!D26,'TOTAL FEED'!$AL$6:$AL$429)</f>
        <v>0</v>
      </c>
      <c r="AF26" s="87">
        <f>SUMIF('TOTAL FEED'!$E$6:$E$429,'SAN LUONG'!D26,'TOTAL FEED'!$AM$6:$AM$429)</f>
        <v>0</v>
      </c>
      <c r="AG26" s="87">
        <f>SUMIF('TOTAL FEED'!$E$6:$E$429,'SAN LUONG'!D26,'TOTAL FEED'!$AN$6:$AN$429)</f>
        <v>0</v>
      </c>
      <c r="AH26" s="87">
        <f>SUMIF('TOTAL FEED'!$E$6:$E$429,'SAN LUONG'!D26,'TOTAL FEED'!$AO$6:$AO$429)</f>
        <v>0</v>
      </c>
      <c r="AI26" s="87">
        <f>SUMIF('TOTAL FEED'!$E$6:$E$429,'SAN LUONG'!D26,'TOTAL FEED'!$AP$6:$AP$429)</f>
        <v>0</v>
      </c>
      <c r="AJ26" s="80">
        <f t="shared" si="2"/>
        <v>466550</v>
      </c>
      <c r="AK26" s="92">
        <v>2</v>
      </c>
      <c r="AL26" t="str">
        <f t="shared" si="3"/>
        <v>511B114001B</v>
      </c>
      <c r="AM26">
        <f>SUMIF('TOTAL FEED'!$K$6:$K$429,AL26,'TOTAL FEED'!$AQ$6:$AQ$429)</f>
        <v>466550</v>
      </c>
    </row>
    <row r="27" spans="2:39" x14ac:dyDescent="0.25">
      <c r="B27" s="81">
        <v>20</v>
      </c>
      <c r="C27" s="82" t="s">
        <v>25</v>
      </c>
      <c r="D27" s="83">
        <v>162001</v>
      </c>
      <c r="E27" s="86">
        <f>SUMIF('TOTAL FEED'!$E$6:$E$429,'SAN LUONG'!D27,'TOTAL FEED'!$L$6:$L$429)</f>
        <v>0</v>
      </c>
      <c r="F27" s="87">
        <f>SUMIF('TOTAL FEED'!$E$6:$E$429,'SAN LUONG'!D27,'TOTAL FEED'!$M$6:$M$429)</f>
        <v>0</v>
      </c>
      <c r="G27" s="87">
        <f>SUMIF('TOTAL FEED'!$E$6:$E$429,'SAN LUONG'!D27,'TOTAL FEED'!$N$6:$N$429)</f>
        <v>6125</v>
      </c>
      <c r="H27" s="87">
        <f>SUMIF('TOTAL FEED'!$E$6:$E$429,'SAN LUONG'!D27,'TOTAL FEED'!$O$6:$O$429)</f>
        <v>0</v>
      </c>
      <c r="I27" s="87">
        <f>SUMIF('TOTAL FEED'!$E$6:$E$429,'SAN LUONG'!D27,'TOTAL FEED'!$P$6:$P$429)</f>
        <v>0</v>
      </c>
      <c r="J27" s="87">
        <f>SUMIF('TOTAL FEED'!$E$6:$E$429,'SAN LUONG'!D27,'TOTAL FEED'!$Q$6:$Q$429)</f>
        <v>0</v>
      </c>
      <c r="K27" s="87">
        <f>SUMIF('TOTAL FEED'!$E$6:$E$429,'SAN LUONG'!D27,'TOTAL FEED'!$R$6:$R$429)</f>
        <v>0</v>
      </c>
      <c r="L27" s="87">
        <f>SUMIF('TOTAL FEED'!$E$6:$E$429,'SAN LUONG'!D27,'TOTAL FEED'!$S$6:$S$429)</f>
        <v>0</v>
      </c>
      <c r="M27" s="87">
        <f>SUMIF('TOTAL FEED'!$E$6:$E$429,'SAN LUONG'!D27,'TOTAL FEED'!$T$6:$T$429)</f>
        <v>0</v>
      </c>
      <c r="N27" s="87">
        <f>SUMIF('TOTAL FEED'!$E$6:$E$429,'SAN LUONG'!D27,'TOTAL FEED'!$U$6:$U$429)</f>
        <v>0</v>
      </c>
      <c r="O27" s="87">
        <f>SUMIF('TOTAL FEED'!$E$6:$E$429,'SAN LUONG'!D27,'TOTAL FEED'!$V$6:$V$429)</f>
        <v>5625</v>
      </c>
      <c r="P27" s="87">
        <f>SUMIF('TOTAL FEED'!$E$6:$E$429,'SAN LUONG'!D27,'TOTAL FEED'!$W$6:$W$429)</f>
        <v>0</v>
      </c>
      <c r="Q27" s="87">
        <f>SUMIF('TOTAL FEED'!$E$6:$E$429,'SAN LUONG'!D27,'TOTAL FEED'!$X$6:$X$429)</f>
        <v>6525</v>
      </c>
      <c r="R27" s="87">
        <f>SUMIF('TOTAL FEED'!$E$6:$E$429,'SAN LUONG'!D27,'TOTAL FEED'!$Y$6:$Y$429)</f>
        <v>0</v>
      </c>
      <c r="S27" s="87">
        <f>SUMIF('TOTAL FEED'!$E$6:$E$429,'SAN LUONG'!D27,'TOTAL FEED'!$Z$6:$Z$429)</f>
        <v>0</v>
      </c>
      <c r="T27" s="87">
        <f>SUMIF('TOTAL FEED'!$E$6:$E$429,'SAN LUONG'!D27,'TOTAL FEED'!$AA$6:$AA$429)</f>
        <v>0</v>
      </c>
      <c r="U27" s="87">
        <f>SUMIF('TOTAL FEED'!$E$6:$E$429,'SAN LUONG'!D27,'TOTAL FEED'!$AB$6:$AB$429)</f>
        <v>0</v>
      </c>
      <c r="V27" s="87">
        <f>SUMIF('TOTAL FEED'!$E$6:$E$429,'SAN LUONG'!D27,'TOTAL FEED'!$AC$6:$AC$429)</f>
        <v>0</v>
      </c>
      <c r="W27" s="87">
        <f>SUMIF('TOTAL FEED'!$E$6:$E$429,'SAN LUONG'!D27,'TOTAL FEED'!$AD$6:$AD$429)</f>
        <v>0</v>
      </c>
      <c r="X27" s="87">
        <f>SUMIF('TOTAL FEED'!$E$6:$E$429,'SAN LUONG'!D27,'TOTAL FEED'!$AE$6:$AE$429)</f>
        <v>0</v>
      </c>
      <c r="Y27" s="87">
        <f>SUMIF('TOTAL FEED'!$E$6:$E$429,'SAN LUONG'!D27,'TOTAL FEED'!$AF$6:$AF$429)</f>
        <v>0</v>
      </c>
      <c r="Z27" s="87">
        <f>SUMIF('TOTAL FEED'!$E$6:$E$429,'SAN LUONG'!D27,'TOTAL FEED'!$AG$6:$AG$429)</f>
        <v>0</v>
      </c>
      <c r="AA27" s="87">
        <f>SUMIF('TOTAL FEED'!$E$6:$E$429,'SAN LUONG'!D27,'TOTAL FEED'!$AH$6:$AH$429)</f>
        <v>0</v>
      </c>
      <c r="AB27" s="87">
        <f>SUMIF('TOTAL FEED'!$E$6:$E$429,'SAN LUONG'!D27,'TOTAL FEED'!$AI$6:$AI$429)</f>
        <v>0</v>
      </c>
      <c r="AC27" s="87">
        <f>SUMIF('TOTAL FEED'!$E$6:$E$429,'SAN LUONG'!D27,'TOTAL FEED'!$AJ$6:$AJ$429)</f>
        <v>0</v>
      </c>
      <c r="AD27" s="87">
        <f>SUMIF('TOTAL FEED'!$E$6:$E$429,'SAN LUONG'!D27,'TOTAL FEED'!$AK$6:$AK$429)</f>
        <v>0</v>
      </c>
      <c r="AE27" s="87">
        <f>SUMIF('TOTAL FEED'!$E$6:$E$429,'SAN LUONG'!D27,'TOTAL FEED'!$AL$6:$AL$429)</f>
        <v>0</v>
      </c>
      <c r="AF27" s="87">
        <f>SUMIF('TOTAL FEED'!$E$6:$E$429,'SAN LUONG'!D27,'TOTAL FEED'!$AM$6:$AM$429)</f>
        <v>0</v>
      </c>
      <c r="AG27" s="87">
        <f>SUMIF('TOTAL FEED'!$E$6:$E$429,'SAN LUONG'!D27,'TOTAL FEED'!$AN$6:$AN$429)</f>
        <v>0</v>
      </c>
      <c r="AH27" s="87">
        <f>SUMIF('TOTAL FEED'!$E$6:$E$429,'SAN LUONG'!D27,'TOTAL FEED'!$AO$6:$AO$429)</f>
        <v>0</v>
      </c>
      <c r="AI27" s="87">
        <f>SUMIF('TOTAL FEED'!$E$6:$E$429,'SAN LUONG'!D27,'TOTAL FEED'!$AP$6:$AP$429)</f>
        <v>0</v>
      </c>
      <c r="AJ27" s="80">
        <f t="shared" si="2"/>
        <v>18275</v>
      </c>
      <c r="AK27" s="92">
        <v>2</v>
      </c>
      <c r="AL27" t="str">
        <f t="shared" si="3"/>
        <v>511L162001</v>
      </c>
      <c r="AM27">
        <f>SUMIF('TOTAL FEED'!$K$6:$K$429,AL27,'TOTAL FEED'!$AQ$6:$AQ$429)</f>
        <v>18275</v>
      </c>
    </row>
    <row r="28" spans="2:39" x14ac:dyDescent="0.25">
      <c r="B28" s="81">
        <v>21</v>
      </c>
      <c r="C28" s="82" t="s">
        <v>26</v>
      </c>
      <c r="D28" s="83">
        <v>162201</v>
      </c>
      <c r="E28" s="86">
        <f>SUMIF('TOTAL FEED'!$E$6:$E$429,'SAN LUONG'!D28,'TOTAL FEED'!$L$6:$L$429)</f>
        <v>0</v>
      </c>
      <c r="F28" s="87">
        <f>SUMIF('TOTAL FEED'!$E$6:$E$429,'SAN LUONG'!D28,'TOTAL FEED'!$M$6:$M$429)</f>
        <v>0</v>
      </c>
      <c r="G28" s="87">
        <f>SUMIF('TOTAL FEED'!$E$6:$E$429,'SAN LUONG'!D28,'TOTAL FEED'!$N$6:$N$429)</f>
        <v>16150</v>
      </c>
      <c r="H28" s="87">
        <f>SUMIF('TOTAL FEED'!$E$6:$E$429,'SAN LUONG'!D28,'TOTAL FEED'!$O$6:$O$429)</f>
        <v>0</v>
      </c>
      <c r="I28" s="87">
        <f>SUMIF('TOTAL FEED'!$E$6:$E$429,'SAN LUONG'!D28,'TOTAL FEED'!$P$6:$P$429)</f>
        <v>0</v>
      </c>
      <c r="J28" s="87">
        <f>SUMIF('TOTAL FEED'!$E$6:$E$429,'SAN LUONG'!D28,'TOTAL FEED'!$Q$6:$Q$429)</f>
        <v>0</v>
      </c>
      <c r="K28" s="87">
        <f>SUMIF('TOTAL FEED'!$E$6:$E$429,'SAN LUONG'!D28,'TOTAL FEED'!$R$6:$R$429)</f>
        <v>0</v>
      </c>
      <c r="L28" s="87">
        <f>SUMIF('TOTAL FEED'!$E$6:$E$429,'SAN LUONG'!D28,'TOTAL FEED'!$S$6:$S$429)</f>
        <v>32800</v>
      </c>
      <c r="M28" s="87">
        <f>SUMIF('TOTAL FEED'!$E$6:$E$429,'SAN LUONG'!D28,'TOTAL FEED'!$T$6:$T$429)</f>
        <v>0</v>
      </c>
      <c r="N28" s="87">
        <f>SUMIF('TOTAL FEED'!$E$6:$E$429,'SAN LUONG'!D28,'TOTAL FEED'!$U$6:$U$429)</f>
        <v>0</v>
      </c>
      <c r="O28" s="87">
        <f>SUMIF('TOTAL FEED'!$E$6:$E$429,'SAN LUONG'!D28,'TOTAL FEED'!$V$6:$V$429)</f>
        <v>0</v>
      </c>
      <c r="P28" s="87">
        <f>SUMIF('TOTAL FEED'!$E$6:$E$429,'SAN LUONG'!D28,'TOTAL FEED'!$W$6:$W$429)</f>
        <v>0</v>
      </c>
      <c r="Q28" s="87">
        <f>SUMIF('TOTAL FEED'!$E$6:$E$429,'SAN LUONG'!D28,'TOTAL FEED'!$X$6:$X$429)</f>
        <v>0</v>
      </c>
      <c r="R28" s="87">
        <f>SUMIF('TOTAL FEED'!$E$6:$E$429,'SAN LUONG'!D28,'TOTAL FEED'!$Y$6:$Y$429)</f>
        <v>0</v>
      </c>
      <c r="S28" s="87">
        <f>SUMIF('TOTAL FEED'!$E$6:$E$429,'SAN LUONG'!D28,'TOTAL FEED'!$Z$6:$Z$429)</f>
        <v>0</v>
      </c>
      <c r="T28" s="87">
        <f>SUMIF('TOTAL FEED'!$E$6:$E$429,'SAN LUONG'!D28,'TOTAL FEED'!$AA$6:$AA$429)</f>
        <v>0</v>
      </c>
      <c r="U28" s="87">
        <f>SUMIF('TOTAL FEED'!$E$6:$E$429,'SAN LUONG'!D28,'TOTAL FEED'!$AB$6:$AB$429)</f>
        <v>0</v>
      </c>
      <c r="V28" s="87">
        <f>SUMIF('TOTAL FEED'!$E$6:$E$429,'SAN LUONG'!D28,'TOTAL FEED'!$AC$6:$AC$429)</f>
        <v>0</v>
      </c>
      <c r="W28" s="87">
        <f>SUMIF('TOTAL FEED'!$E$6:$E$429,'SAN LUONG'!D28,'TOTAL FEED'!$AD$6:$AD$429)</f>
        <v>0</v>
      </c>
      <c r="X28" s="87">
        <f>SUMIF('TOTAL FEED'!$E$6:$E$429,'SAN LUONG'!D28,'TOTAL FEED'!$AE$6:$AE$429)</f>
        <v>0</v>
      </c>
      <c r="Y28" s="87">
        <f>SUMIF('TOTAL FEED'!$E$6:$E$429,'SAN LUONG'!D28,'TOTAL FEED'!$AF$6:$AF$429)</f>
        <v>0</v>
      </c>
      <c r="Z28" s="87">
        <f>SUMIF('TOTAL FEED'!$E$6:$E$429,'SAN LUONG'!D28,'TOTAL FEED'!$AG$6:$AG$429)</f>
        <v>0</v>
      </c>
      <c r="AA28" s="87">
        <f>SUMIF('TOTAL FEED'!$E$6:$E$429,'SAN LUONG'!D28,'TOTAL FEED'!$AH$6:$AH$429)</f>
        <v>0</v>
      </c>
      <c r="AB28" s="87">
        <f>SUMIF('TOTAL FEED'!$E$6:$E$429,'SAN LUONG'!D28,'TOTAL FEED'!$AI$6:$AI$429)</f>
        <v>0</v>
      </c>
      <c r="AC28" s="87">
        <f>SUMIF('TOTAL FEED'!$E$6:$E$429,'SAN LUONG'!D28,'TOTAL FEED'!$AJ$6:$AJ$429)</f>
        <v>0</v>
      </c>
      <c r="AD28" s="87">
        <f>SUMIF('TOTAL FEED'!$E$6:$E$429,'SAN LUONG'!D28,'TOTAL FEED'!$AK$6:$AK$429)</f>
        <v>0</v>
      </c>
      <c r="AE28" s="87">
        <f>SUMIF('TOTAL FEED'!$E$6:$E$429,'SAN LUONG'!D28,'TOTAL FEED'!$AL$6:$AL$429)</f>
        <v>0</v>
      </c>
      <c r="AF28" s="87">
        <f>SUMIF('TOTAL FEED'!$E$6:$E$429,'SAN LUONG'!D28,'TOTAL FEED'!$AM$6:$AM$429)</f>
        <v>0</v>
      </c>
      <c r="AG28" s="87">
        <f>SUMIF('TOTAL FEED'!$E$6:$E$429,'SAN LUONG'!D28,'TOTAL FEED'!$AN$6:$AN$429)</f>
        <v>0</v>
      </c>
      <c r="AH28" s="87">
        <f>SUMIF('TOTAL FEED'!$E$6:$E$429,'SAN LUONG'!D28,'TOTAL FEED'!$AO$6:$AO$429)</f>
        <v>0</v>
      </c>
      <c r="AI28" s="87">
        <f>SUMIF('TOTAL FEED'!$E$6:$E$429,'SAN LUONG'!D28,'TOTAL FEED'!$AP$6:$AP$429)</f>
        <v>0</v>
      </c>
      <c r="AJ28" s="80">
        <f t="shared" si="2"/>
        <v>48950</v>
      </c>
      <c r="AK28" s="92">
        <v>2</v>
      </c>
      <c r="AL28" t="str">
        <f t="shared" si="3"/>
        <v>511M162201</v>
      </c>
      <c r="AM28">
        <f>SUMIF('TOTAL FEED'!$K$6:$K$429,AL28,'TOTAL FEED'!$AQ$6:$AQ$429)</f>
        <v>48950</v>
      </c>
    </row>
    <row r="29" spans="2:39" x14ac:dyDescent="0.25">
      <c r="B29" s="81">
        <v>21</v>
      </c>
      <c r="C29" s="82" t="s">
        <v>608</v>
      </c>
      <c r="D29" s="83">
        <v>114301</v>
      </c>
      <c r="E29" s="86">
        <f>SUMIF('TOTAL FEED'!$E$6:$E$429,'SAN LUONG'!D29,'TOTAL FEED'!$L$6:$L$429)</f>
        <v>0</v>
      </c>
      <c r="F29" s="87">
        <f>SUMIF('TOTAL FEED'!$E$6:$E$429,'SAN LUONG'!D29,'TOTAL FEED'!$M$6:$M$429)</f>
        <v>0</v>
      </c>
      <c r="G29" s="87">
        <f>SUMIF('TOTAL FEED'!$E$6:$E$429,'SAN LUONG'!D29,'TOTAL FEED'!$N$6:$N$429)</f>
        <v>22000</v>
      </c>
      <c r="H29" s="87">
        <f>SUMIF('TOTAL FEED'!$E$6:$E$429,'SAN LUONG'!D29,'TOTAL FEED'!$O$6:$O$429)</f>
        <v>3100</v>
      </c>
      <c r="I29" s="87">
        <f>SUMIF('TOTAL FEED'!$E$6:$E$429,'SAN LUONG'!D29,'TOTAL FEED'!$P$6:$P$429)</f>
        <v>0</v>
      </c>
      <c r="J29" s="87">
        <f>SUMIF('TOTAL FEED'!$E$6:$E$429,'SAN LUONG'!D29,'TOTAL FEED'!$Q$6:$Q$429)</f>
        <v>0</v>
      </c>
      <c r="K29" s="87">
        <f>SUMIF('TOTAL FEED'!$E$6:$E$429,'SAN LUONG'!D29,'TOTAL FEED'!$R$6:$R$429)</f>
        <v>0</v>
      </c>
      <c r="L29" s="87">
        <f>SUMIF('TOTAL FEED'!$E$6:$E$429,'SAN LUONG'!D29,'TOTAL FEED'!$S$6:$S$429)</f>
        <v>0</v>
      </c>
      <c r="M29" s="87">
        <f>SUMIF('TOTAL FEED'!$E$6:$E$429,'SAN LUONG'!D29,'TOTAL FEED'!$T$6:$T$429)</f>
        <v>0</v>
      </c>
      <c r="N29" s="87">
        <f>SUMIF('TOTAL FEED'!$E$6:$E$429,'SAN LUONG'!D29,'TOTAL FEED'!$U$6:$U$429)</f>
        <v>0</v>
      </c>
      <c r="O29" s="87">
        <f>SUMIF('TOTAL FEED'!$E$6:$E$429,'SAN LUONG'!D29,'TOTAL FEED'!$V$6:$V$429)</f>
        <v>0</v>
      </c>
      <c r="P29" s="87">
        <f>SUMIF('TOTAL FEED'!$E$6:$E$429,'SAN LUONG'!D29,'TOTAL FEED'!$W$6:$W$429)</f>
        <v>0</v>
      </c>
      <c r="Q29" s="87">
        <f>SUMIF('TOTAL FEED'!$E$6:$E$429,'SAN LUONG'!D29,'TOTAL FEED'!$X$6:$X$429)</f>
        <v>0</v>
      </c>
      <c r="R29" s="87">
        <f>SUMIF('TOTAL FEED'!$E$6:$E$429,'SAN LUONG'!D29,'TOTAL FEED'!$Y$6:$Y$429)</f>
        <v>7425</v>
      </c>
      <c r="S29" s="87">
        <f>SUMIF('TOTAL FEED'!$E$6:$E$429,'SAN LUONG'!D29,'TOTAL FEED'!$Z$6:$Z$429)</f>
        <v>0</v>
      </c>
      <c r="T29" s="87">
        <f>SUMIF('TOTAL FEED'!$E$6:$E$429,'SAN LUONG'!D29,'TOTAL FEED'!$AA$6:$AA$429)</f>
        <v>0</v>
      </c>
      <c r="U29" s="87">
        <f>SUMIF('TOTAL FEED'!$E$6:$E$429,'SAN LUONG'!D29,'TOTAL FEED'!$AB$6:$AB$429)</f>
        <v>0</v>
      </c>
      <c r="V29" s="87">
        <f>SUMIF('TOTAL FEED'!$E$6:$E$429,'SAN LUONG'!D29,'TOTAL FEED'!$AC$6:$AC$429)</f>
        <v>0</v>
      </c>
      <c r="W29" s="87">
        <f>SUMIF('TOTAL FEED'!$E$6:$E$429,'SAN LUONG'!D29,'TOTAL FEED'!$AD$6:$AD$429)</f>
        <v>0</v>
      </c>
      <c r="X29" s="87">
        <f>SUMIF('TOTAL FEED'!$E$6:$E$429,'SAN LUONG'!D29,'TOTAL FEED'!$AE$6:$AE$429)</f>
        <v>0</v>
      </c>
      <c r="Y29" s="87">
        <f>SUMIF('TOTAL FEED'!$E$6:$E$429,'SAN LUONG'!D29,'TOTAL FEED'!$AF$6:$AF$429)</f>
        <v>0</v>
      </c>
      <c r="Z29" s="87">
        <f>SUMIF('TOTAL FEED'!$E$6:$E$429,'SAN LUONG'!D29,'TOTAL FEED'!$AG$6:$AG$429)</f>
        <v>0</v>
      </c>
      <c r="AA29" s="87">
        <f>SUMIF('TOTAL FEED'!$E$6:$E$429,'SAN LUONG'!D29,'TOTAL FEED'!$AH$6:$AH$429)</f>
        <v>0</v>
      </c>
      <c r="AB29" s="87">
        <f>SUMIF('TOTAL FEED'!$E$6:$E$429,'SAN LUONG'!D29,'TOTAL FEED'!$AI$6:$AI$429)</f>
        <v>0</v>
      </c>
      <c r="AC29" s="87">
        <f>SUMIF('TOTAL FEED'!$E$6:$E$429,'SAN LUONG'!D29,'TOTAL FEED'!$AJ$6:$AJ$429)</f>
        <v>0</v>
      </c>
      <c r="AD29" s="87">
        <f>SUMIF('TOTAL FEED'!$E$6:$E$429,'SAN LUONG'!D29,'TOTAL FEED'!$AK$6:$AK$429)</f>
        <v>0</v>
      </c>
      <c r="AE29" s="87">
        <f>SUMIF('TOTAL FEED'!$E$6:$E$429,'SAN LUONG'!D29,'TOTAL FEED'!$AL$6:$AL$429)</f>
        <v>0</v>
      </c>
      <c r="AF29" s="87">
        <f>SUMIF('TOTAL FEED'!$E$6:$E$429,'SAN LUONG'!D29,'TOTAL FEED'!$AM$6:$AM$429)</f>
        <v>0</v>
      </c>
      <c r="AG29" s="87">
        <f>SUMIF('TOTAL FEED'!$E$6:$E$429,'SAN LUONG'!D29,'TOTAL FEED'!$AN$6:$AN$429)</f>
        <v>0</v>
      </c>
      <c r="AH29" s="87">
        <f>SUMIF('TOTAL FEED'!$E$6:$E$429,'SAN LUONG'!D29,'TOTAL FEED'!$AO$6:$AO$429)</f>
        <v>0</v>
      </c>
      <c r="AI29" s="87">
        <f>SUMIF('TOTAL FEED'!$E$6:$E$429,'SAN LUONG'!D29,'TOTAL FEED'!$AP$6:$AP$429)</f>
        <v>0</v>
      </c>
      <c r="AJ29" s="80">
        <f t="shared" ref="AJ29" si="7">SUM(E29:AI29)</f>
        <v>32525</v>
      </c>
      <c r="AK29" s="92">
        <v>2</v>
      </c>
      <c r="AL29" t="str">
        <f t="shared" ref="AL29" si="8">CONCATENATE(C29,D29)</f>
        <v>511S114301</v>
      </c>
      <c r="AM29">
        <f>SUMIF('TOTAL FEED'!$K$6:$K$429,AL29,'TOTAL FEED'!$AQ$6:$AQ$429)</f>
        <v>32525</v>
      </c>
    </row>
    <row r="30" spans="2:39" x14ac:dyDescent="0.25">
      <c r="B30" s="81">
        <v>22</v>
      </c>
      <c r="C30" s="82" t="s">
        <v>599</v>
      </c>
      <c r="D30" s="83">
        <v>113301</v>
      </c>
      <c r="E30" s="86">
        <f>SUMIF('TOTAL FEED'!$E$6:$E$429,'SAN LUONG'!D30,'TOTAL FEED'!$L$6:$L$429)</f>
        <v>0</v>
      </c>
      <c r="F30" s="87">
        <f>SUMIF('TOTAL FEED'!$E$6:$E$429,'SAN LUONG'!D30,'TOTAL FEED'!$M$6:$M$429)</f>
        <v>0</v>
      </c>
      <c r="G30" s="87">
        <f>SUMIF('TOTAL FEED'!$E$6:$E$429,'SAN LUONG'!D30,'TOTAL FEED'!$N$6:$N$429)</f>
        <v>0</v>
      </c>
      <c r="H30" s="87">
        <f>SUMIF('TOTAL FEED'!$E$6:$E$429,'SAN LUONG'!D30,'TOTAL FEED'!$O$6:$O$429)</f>
        <v>0</v>
      </c>
      <c r="I30" s="87">
        <f>SUMIF('TOTAL FEED'!$E$6:$E$429,'SAN LUONG'!D30,'TOTAL FEED'!$P$6:$P$429)</f>
        <v>0</v>
      </c>
      <c r="J30" s="87">
        <f>SUMIF('TOTAL FEED'!$E$6:$E$429,'SAN LUONG'!D30,'TOTAL FEED'!$Q$6:$Q$429)</f>
        <v>5925</v>
      </c>
      <c r="K30" s="87">
        <f>SUMIF('TOTAL FEED'!$E$6:$E$429,'SAN LUONG'!D30,'TOTAL FEED'!$R$6:$R$429)</f>
        <v>0</v>
      </c>
      <c r="L30" s="87">
        <f>SUMIF('TOTAL FEED'!$E$6:$E$429,'SAN LUONG'!D30,'TOTAL FEED'!$S$6:$S$429)</f>
        <v>0</v>
      </c>
      <c r="M30" s="87">
        <f>SUMIF('TOTAL FEED'!$E$6:$E$429,'SAN LUONG'!D30,'TOTAL FEED'!$T$6:$T$429)</f>
        <v>0</v>
      </c>
      <c r="N30" s="87">
        <f>SUMIF('TOTAL FEED'!$E$6:$E$429,'SAN LUONG'!D30,'TOTAL FEED'!$U$6:$U$429)</f>
        <v>0</v>
      </c>
      <c r="O30" s="87">
        <f>SUMIF('TOTAL FEED'!$E$6:$E$429,'SAN LUONG'!D30,'TOTAL FEED'!$V$6:$V$429)</f>
        <v>32075</v>
      </c>
      <c r="P30" s="87">
        <f>SUMIF('TOTAL FEED'!$E$6:$E$429,'SAN LUONG'!D30,'TOTAL FEED'!$W$6:$W$429)</f>
        <v>0</v>
      </c>
      <c r="Q30" s="87">
        <f>SUMIF('TOTAL FEED'!$E$6:$E$429,'SAN LUONG'!D30,'TOTAL FEED'!$X$6:$X$429)</f>
        <v>0</v>
      </c>
      <c r="R30" s="87">
        <f>SUMIF('TOTAL FEED'!$E$6:$E$429,'SAN LUONG'!D30,'TOTAL FEED'!$Y$6:$Y$429)</f>
        <v>0</v>
      </c>
      <c r="S30" s="87">
        <f>SUMIF('TOTAL FEED'!$E$6:$E$429,'SAN LUONG'!D30,'TOTAL FEED'!$Z$6:$Z$429)</f>
        <v>0</v>
      </c>
      <c r="T30" s="87">
        <f>SUMIF('TOTAL FEED'!$E$6:$E$429,'SAN LUONG'!D30,'TOTAL FEED'!$AA$6:$AA$429)</f>
        <v>0</v>
      </c>
      <c r="U30" s="87">
        <f>SUMIF('TOTAL FEED'!$E$6:$E$429,'SAN LUONG'!D30,'TOTAL FEED'!$AB$6:$AB$429)</f>
        <v>0</v>
      </c>
      <c r="V30" s="87">
        <f>SUMIF('TOTAL FEED'!$E$6:$E$429,'SAN LUONG'!D30,'TOTAL FEED'!$AC$6:$AC$429)</f>
        <v>0</v>
      </c>
      <c r="W30" s="87">
        <f>SUMIF('TOTAL FEED'!$E$6:$E$429,'SAN LUONG'!D30,'TOTAL FEED'!$AD$6:$AD$429)</f>
        <v>0</v>
      </c>
      <c r="X30" s="87">
        <f>SUMIF('TOTAL FEED'!$E$6:$E$429,'SAN LUONG'!D30,'TOTAL FEED'!$AE$6:$AE$429)</f>
        <v>0</v>
      </c>
      <c r="Y30" s="87">
        <f>SUMIF('TOTAL FEED'!$E$6:$E$429,'SAN LUONG'!D30,'TOTAL FEED'!$AF$6:$AF$429)</f>
        <v>0</v>
      </c>
      <c r="Z30" s="87">
        <f>SUMIF('TOTAL FEED'!$E$6:$E$429,'SAN LUONG'!D30,'TOTAL FEED'!$AG$6:$AG$429)</f>
        <v>0</v>
      </c>
      <c r="AA30" s="87">
        <f>SUMIF('TOTAL FEED'!$E$6:$E$429,'SAN LUONG'!D30,'TOTAL FEED'!$AH$6:$AH$429)</f>
        <v>0</v>
      </c>
      <c r="AB30" s="87">
        <f>SUMIF('TOTAL FEED'!$E$6:$E$429,'SAN LUONG'!D30,'TOTAL FEED'!$AI$6:$AI$429)</f>
        <v>0</v>
      </c>
      <c r="AC30" s="87">
        <f>SUMIF('TOTAL FEED'!$E$6:$E$429,'SAN LUONG'!D30,'TOTAL FEED'!$AJ$6:$AJ$429)</f>
        <v>0</v>
      </c>
      <c r="AD30" s="87">
        <f>SUMIF('TOTAL FEED'!$E$6:$E$429,'SAN LUONG'!D30,'TOTAL FEED'!$AK$6:$AK$429)</f>
        <v>0</v>
      </c>
      <c r="AE30" s="87">
        <f>SUMIF('TOTAL FEED'!$E$6:$E$429,'SAN LUONG'!D30,'TOTAL FEED'!$AL$6:$AL$429)</f>
        <v>0</v>
      </c>
      <c r="AF30" s="87">
        <f>SUMIF('TOTAL FEED'!$E$6:$E$429,'SAN LUONG'!D30,'TOTAL FEED'!$AM$6:$AM$429)</f>
        <v>0</v>
      </c>
      <c r="AG30" s="87">
        <f>SUMIF('TOTAL FEED'!$E$6:$E$429,'SAN LUONG'!D30,'TOTAL FEED'!$AN$6:$AN$429)</f>
        <v>0</v>
      </c>
      <c r="AH30" s="87">
        <f>SUMIF('TOTAL FEED'!$E$6:$E$429,'SAN LUONG'!D30,'TOTAL FEED'!$AO$6:$AO$429)</f>
        <v>0</v>
      </c>
      <c r="AI30" s="87">
        <f>SUMIF('TOTAL FEED'!$E$6:$E$429,'SAN LUONG'!D30,'TOTAL FEED'!$AP$6:$AP$429)</f>
        <v>0</v>
      </c>
      <c r="AJ30" s="80">
        <f t="shared" si="2"/>
        <v>38000</v>
      </c>
      <c r="AK30" s="92">
        <v>2</v>
      </c>
      <c r="AL30" t="str">
        <f t="shared" si="3"/>
        <v>511AS113301</v>
      </c>
      <c r="AM30">
        <f>SUMIF('TOTAL FEED'!$K$6:$K$429,AL30,'TOTAL FEED'!$AQ$6:$AQ$429)</f>
        <v>32075</v>
      </c>
    </row>
    <row r="31" spans="2:39" x14ac:dyDescent="0.25">
      <c r="B31" s="81">
        <v>23</v>
      </c>
      <c r="C31" s="82">
        <v>513</v>
      </c>
      <c r="D31" s="83">
        <v>115001</v>
      </c>
      <c r="E31" s="86">
        <f>SUMIF('TOTAL FEED'!$E$6:$E$429,'SAN LUONG'!D31,'TOTAL FEED'!$L$6:$L$429)</f>
        <v>0</v>
      </c>
      <c r="F31" s="87">
        <f>SUMIF('TOTAL FEED'!$E$6:$E$429,'SAN LUONG'!D31,'TOTAL FEED'!$M$6:$M$429)</f>
        <v>0</v>
      </c>
      <c r="G31" s="87">
        <f>SUMIF('TOTAL FEED'!$E$6:$E$429,'SAN LUONG'!D31,'TOTAL FEED'!$N$6:$N$429)</f>
        <v>0</v>
      </c>
      <c r="H31" s="87">
        <f>SUMIF('TOTAL FEED'!$E$6:$E$429,'SAN LUONG'!D31,'TOTAL FEED'!$O$6:$O$429)</f>
        <v>0</v>
      </c>
      <c r="I31" s="87">
        <f>SUMIF('TOTAL FEED'!$E$6:$E$429,'SAN LUONG'!D31,'TOTAL FEED'!$P$6:$P$429)</f>
        <v>0</v>
      </c>
      <c r="J31" s="87">
        <f>SUMIF('TOTAL FEED'!$E$6:$E$429,'SAN LUONG'!D31,'TOTAL FEED'!$Q$6:$Q$429)</f>
        <v>0</v>
      </c>
      <c r="K31" s="87">
        <f>SUMIF('TOTAL FEED'!$E$6:$E$429,'SAN LUONG'!D31,'TOTAL FEED'!$R$6:$R$429)</f>
        <v>0</v>
      </c>
      <c r="L31" s="87">
        <f>SUMIF('TOTAL FEED'!$E$6:$E$429,'SAN LUONG'!D31,'TOTAL FEED'!$S$6:$S$429)</f>
        <v>0</v>
      </c>
      <c r="M31" s="87">
        <f>SUMIF('TOTAL FEED'!$E$6:$E$429,'SAN LUONG'!D31,'TOTAL FEED'!$T$6:$T$429)</f>
        <v>0</v>
      </c>
      <c r="N31" s="87">
        <f>SUMIF('TOTAL FEED'!$E$6:$E$429,'SAN LUONG'!D31,'TOTAL FEED'!$U$6:$U$429)</f>
        <v>0</v>
      </c>
      <c r="O31" s="87">
        <f>SUMIF('TOTAL FEED'!$E$6:$E$429,'SAN LUONG'!D31,'TOTAL FEED'!$V$6:$V$429)</f>
        <v>0</v>
      </c>
      <c r="P31" s="87">
        <f>SUMIF('TOTAL FEED'!$E$6:$E$429,'SAN LUONG'!D31,'TOTAL FEED'!$W$6:$W$429)</f>
        <v>0</v>
      </c>
      <c r="Q31" s="87">
        <f>SUMIF('TOTAL FEED'!$E$6:$E$429,'SAN LUONG'!D31,'TOTAL FEED'!$X$6:$X$429)</f>
        <v>0</v>
      </c>
      <c r="R31" s="87">
        <f>SUMIF('TOTAL FEED'!$E$6:$E$429,'SAN LUONG'!D31,'TOTAL FEED'!$Y$6:$Y$429)</f>
        <v>0</v>
      </c>
      <c r="S31" s="87">
        <f>SUMIF('TOTAL FEED'!$E$6:$E$429,'SAN LUONG'!D31,'TOTAL FEED'!$Z$6:$Z$429)</f>
        <v>0</v>
      </c>
      <c r="T31" s="87">
        <f>SUMIF('TOTAL FEED'!$E$6:$E$429,'SAN LUONG'!D31,'TOTAL FEED'!$AA$6:$AA$429)</f>
        <v>0</v>
      </c>
      <c r="U31" s="87">
        <f>SUMIF('TOTAL FEED'!$E$6:$E$429,'SAN LUONG'!D31,'TOTAL FEED'!$AB$6:$AB$429)</f>
        <v>0</v>
      </c>
      <c r="V31" s="87">
        <f>SUMIF('TOTAL FEED'!$E$6:$E$429,'SAN LUONG'!D31,'TOTAL FEED'!$AC$6:$AC$429)</f>
        <v>0</v>
      </c>
      <c r="W31" s="87">
        <f>SUMIF('TOTAL FEED'!$E$6:$E$429,'SAN LUONG'!D31,'TOTAL FEED'!$AD$6:$AD$429)</f>
        <v>0</v>
      </c>
      <c r="X31" s="87">
        <f>SUMIF('TOTAL FEED'!$E$6:$E$429,'SAN LUONG'!D31,'TOTAL FEED'!$AE$6:$AE$429)</f>
        <v>0</v>
      </c>
      <c r="Y31" s="87">
        <f>SUMIF('TOTAL FEED'!$E$6:$E$429,'SAN LUONG'!D31,'TOTAL FEED'!$AF$6:$AF$429)</f>
        <v>0</v>
      </c>
      <c r="Z31" s="87">
        <f>SUMIF('TOTAL FEED'!$E$6:$E$429,'SAN LUONG'!D31,'TOTAL FEED'!$AG$6:$AG$429)</f>
        <v>0</v>
      </c>
      <c r="AA31" s="87">
        <f>SUMIF('TOTAL FEED'!$E$6:$E$429,'SAN LUONG'!D31,'TOTAL FEED'!$AH$6:$AH$429)</f>
        <v>0</v>
      </c>
      <c r="AB31" s="87">
        <f>SUMIF('TOTAL FEED'!$E$6:$E$429,'SAN LUONG'!D31,'TOTAL FEED'!$AI$6:$AI$429)</f>
        <v>0</v>
      </c>
      <c r="AC31" s="87">
        <f>SUMIF('TOTAL FEED'!$E$6:$E$429,'SAN LUONG'!D31,'TOTAL FEED'!$AJ$6:$AJ$429)</f>
        <v>0</v>
      </c>
      <c r="AD31" s="87">
        <f>SUMIF('TOTAL FEED'!$E$6:$E$429,'SAN LUONG'!D31,'TOTAL FEED'!$AK$6:$AK$429)</f>
        <v>0</v>
      </c>
      <c r="AE31" s="87">
        <f>SUMIF('TOTAL FEED'!$E$6:$E$429,'SAN LUONG'!D31,'TOTAL FEED'!$AL$6:$AL$429)</f>
        <v>0</v>
      </c>
      <c r="AF31" s="87">
        <f>SUMIF('TOTAL FEED'!$E$6:$E$429,'SAN LUONG'!D31,'TOTAL FEED'!$AM$6:$AM$429)</f>
        <v>0</v>
      </c>
      <c r="AG31" s="87">
        <f>SUMIF('TOTAL FEED'!$E$6:$E$429,'SAN LUONG'!D31,'TOTAL FEED'!$AN$6:$AN$429)</f>
        <v>0</v>
      </c>
      <c r="AH31" s="87">
        <f>SUMIF('TOTAL FEED'!$E$6:$E$429,'SAN LUONG'!D31,'TOTAL FEED'!$AO$6:$AO$429)</f>
        <v>0</v>
      </c>
      <c r="AI31" s="87">
        <f>SUMIF('TOTAL FEED'!$E$6:$E$429,'SAN LUONG'!D31,'TOTAL FEED'!$AP$6:$AP$429)</f>
        <v>0</v>
      </c>
      <c r="AJ31" s="80">
        <f t="shared" si="2"/>
        <v>0</v>
      </c>
      <c r="AK31" s="80"/>
      <c r="AL31" t="str">
        <f t="shared" si="3"/>
        <v>513115001</v>
      </c>
      <c r="AM31">
        <f>SUMIF('TOTAL FEED'!$K$6:$K$429,AL31,'TOTAL FEED'!$AQ$6:$AQ$429)</f>
        <v>0</v>
      </c>
    </row>
    <row r="32" spans="2:39" x14ac:dyDescent="0.25">
      <c r="B32" s="81">
        <v>24</v>
      </c>
      <c r="C32" s="82">
        <v>521</v>
      </c>
      <c r="D32" s="83">
        <v>122001</v>
      </c>
      <c r="E32" s="86">
        <f>SUMIF('TOTAL FEED'!$E$6:$E$429,'SAN LUONG'!D32,'TOTAL FEED'!$L$6:$L$429)</f>
        <v>0</v>
      </c>
      <c r="F32" s="87">
        <f>SUMIF('TOTAL FEED'!$E$6:$E$429,'SAN LUONG'!D32,'TOTAL FEED'!$M$6:$M$429)</f>
        <v>0</v>
      </c>
      <c r="G32" s="87">
        <f>SUMIF('TOTAL FEED'!$E$6:$E$429,'SAN LUONG'!D32,'TOTAL FEED'!$N$6:$N$429)</f>
        <v>0</v>
      </c>
      <c r="H32" s="87">
        <f>SUMIF('TOTAL FEED'!$E$6:$E$429,'SAN LUONG'!D32,'TOTAL FEED'!$O$6:$O$429)</f>
        <v>0</v>
      </c>
      <c r="I32" s="87">
        <f>SUMIF('TOTAL FEED'!$E$6:$E$429,'SAN LUONG'!D32,'TOTAL FEED'!$P$6:$P$429)</f>
        <v>0</v>
      </c>
      <c r="J32" s="87">
        <f>SUMIF('TOTAL FEED'!$E$6:$E$429,'SAN LUONG'!D32,'TOTAL FEED'!$Q$6:$Q$429)</f>
        <v>0</v>
      </c>
      <c r="K32" s="87">
        <f>SUMIF('TOTAL FEED'!$E$6:$E$429,'SAN LUONG'!D32,'TOTAL FEED'!$R$6:$R$429)</f>
        <v>0</v>
      </c>
      <c r="L32" s="87">
        <f>SUMIF('TOTAL FEED'!$E$6:$E$429,'SAN LUONG'!D32,'TOTAL FEED'!$S$6:$S$429)</f>
        <v>0</v>
      </c>
      <c r="M32" s="87">
        <f>SUMIF('TOTAL FEED'!$E$6:$E$429,'SAN LUONG'!D32,'TOTAL FEED'!$T$6:$T$429)</f>
        <v>0</v>
      </c>
      <c r="N32" s="87">
        <f>SUMIF('TOTAL FEED'!$E$6:$E$429,'SAN LUONG'!D32,'TOTAL FEED'!$U$6:$U$429)</f>
        <v>0</v>
      </c>
      <c r="O32" s="87">
        <f>SUMIF('TOTAL FEED'!$E$6:$E$429,'SAN LUONG'!D32,'TOTAL FEED'!$V$6:$V$429)</f>
        <v>0</v>
      </c>
      <c r="P32" s="87">
        <f>SUMIF('TOTAL FEED'!$E$6:$E$429,'SAN LUONG'!D32,'TOTAL FEED'!$W$6:$W$429)</f>
        <v>0</v>
      </c>
      <c r="Q32" s="87">
        <f>SUMIF('TOTAL FEED'!$E$6:$E$429,'SAN LUONG'!D32,'TOTAL FEED'!$X$6:$X$429)</f>
        <v>0</v>
      </c>
      <c r="R32" s="87">
        <f>SUMIF('TOTAL FEED'!$E$6:$E$429,'SAN LUONG'!D32,'TOTAL FEED'!$Y$6:$Y$429)</f>
        <v>0</v>
      </c>
      <c r="S32" s="87">
        <f>SUMIF('TOTAL FEED'!$E$6:$E$429,'SAN LUONG'!D32,'TOTAL FEED'!$Z$6:$Z$429)</f>
        <v>0</v>
      </c>
      <c r="T32" s="87">
        <f>SUMIF('TOTAL FEED'!$E$6:$E$429,'SAN LUONG'!D32,'TOTAL FEED'!$AA$6:$AA$429)</f>
        <v>0</v>
      </c>
      <c r="U32" s="87">
        <f>SUMIF('TOTAL FEED'!$E$6:$E$429,'SAN LUONG'!D32,'TOTAL FEED'!$AB$6:$AB$429)</f>
        <v>0</v>
      </c>
      <c r="V32" s="87">
        <f>SUMIF('TOTAL FEED'!$E$6:$E$429,'SAN LUONG'!D32,'TOTAL FEED'!$AC$6:$AC$429)</f>
        <v>0</v>
      </c>
      <c r="W32" s="87">
        <f>SUMIF('TOTAL FEED'!$E$6:$E$429,'SAN LUONG'!D32,'TOTAL FEED'!$AD$6:$AD$429)</f>
        <v>0</v>
      </c>
      <c r="X32" s="87">
        <f>SUMIF('TOTAL FEED'!$E$6:$E$429,'SAN LUONG'!D32,'TOTAL FEED'!$AE$6:$AE$429)</f>
        <v>0</v>
      </c>
      <c r="Y32" s="87">
        <f>SUMIF('TOTAL FEED'!$E$6:$E$429,'SAN LUONG'!D32,'TOTAL FEED'!$AF$6:$AF$429)</f>
        <v>0</v>
      </c>
      <c r="Z32" s="87">
        <f>SUMIF('TOTAL FEED'!$E$6:$E$429,'SAN LUONG'!D32,'TOTAL FEED'!$AG$6:$AG$429)</f>
        <v>0</v>
      </c>
      <c r="AA32" s="87">
        <f>SUMIF('TOTAL FEED'!$E$6:$E$429,'SAN LUONG'!D32,'TOTAL FEED'!$AH$6:$AH$429)</f>
        <v>0</v>
      </c>
      <c r="AB32" s="87">
        <f>SUMIF('TOTAL FEED'!$E$6:$E$429,'SAN LUONG'!D32,'TOTAL FEED'!$AI$6:$AI$429)</f>
        <v>0</v>
      </c>
      <c r="AC32" s="87">
        <f>SUMIF('TOTAL FEED'!$E$6:$E$429,'SAN LUONG'!D32,'TOTAL FEED'!$AJ$6:$AJ$429)</f>
        <v>0</v>
      </c>
      <c r="AD32" s="87">
        <f>SUMIF('TOTAL FEED'!$E$6:$E$429,'SAN LUONG'!D32,'TOTAL FEED'!$AK$6:$AK$429)</f>
        <v>0</v>
      </c>
      <c r="AE32" s="87">
        <f>SUMIF('TOTAL FEED'!$E$6:$E$429,'SAN LUONG'!D32,'TOTAL FEED'!$AL$6:$AL$429)</f>
        <v>0</v>
      </c>
      <c r="AF32" s="87">
        <f>SUMIF('TOTAL FEED'!$E$6:$E$429,'SAN LUONG'!D32,'TOTAL FEED'!$AM$6:$AM$429)</f>
        <v>0</v>
      </c>
      <c r="AG32" s="87">
        <f>SUMIF('TOTAL FEED'!$E$6:$E$429,'SAN LUONG'!D32,'TOTAL FEED'!$AN$6:$AN$429)</f>
        <v>0</v>
      </c>
      <c r="AH32" s="87">
        <f>SUMIF('TOTAL FEED'!$E$6:$E$429,'SAN LUONG'!D32,'TOTAL FEED'!$AO$6:$AO$429)</f>
        <v>0</v>
      </c>
      <c r="AI32" s="87">
        <f>SUMIF('TOTAL FEED'!$E$6:$E$429,'SAN LUONG'!D32,'TOTAL FEED'!$AP$6:$AP$429)</f>
        <v>0</v>
      </c>
      <c r="AJ32" s="80">
        <f t="shared" si="2"/>
        <v>0</v>
      </c>
      <c r="AK32" s="92">
        <v>2</v>
      </c>
      <c r="AL32" t="str">
        <f t="shared" si="3"/>
        <v>521122001</v>
      </c>
      <c r="AM32">
        <f>SUMIF('TOTAL FEED'!$K$6:$K$429,AL32,'TOTAL FEED'!$AQ$6:$AQ$429)</f>
        <v>0</v>
      </c>
    </row>
    <row r="33" spans="2:39" x14ac:dyDescent="0.25">
      <c r="B33" s="81">
        <v>24</v>
      </c>
      <c r="C33" s="82" t="s">
        <v>623</v>
      </c>
      <c r="D33" s="83">
        <v>122721</v>
      </c>
      <c r="E33" s="86">
        <f>SUMIF('TOTAL FEED'!$E$6:$E$429,'SAN LUONG'!D33,'TOTAL FEED'!$L$6:$L$429)</f>
        <v>0</v>
      </c>
      <c r="F33" s="87">
        <f>SUMIF('TOTAL FEED'!$E$6:$E$429,'SAN LUONG'!D33,'TOTAL FEED'!$M$6:$M$429)</f>
        <v>0</v>
      </c>
      <c r="G33" s="87">
        <f>SUMIF('TOTAL FEED'!$E$6:$E$429,'SAN LUONG'!D33,'TOTAL FEED'!$N$6:$N$429)</f>
        <v>0</v>
      </c>
      <c r="H33" s="87">
        <f>SUMIF('TOTAL FEED'!$E$6:$E$429,'SAN LUONG'!D33,'TOTAL FEED'!$O$6:$O$429)</f>
        <v>0</v>
      </c>
      <c r="I33" s="87">
        <f>SUMIF('TOTAL FEED'!$E$6:$E$429,'SAN LUONG'!D33,'TOTAL FEED'!$P$6:$P$429)</f>
        <v>0</v>
      </c>
      <c r="J33" s="87">
        <f>SUMIF('TOTAL FEED'!$E$6:$E$429,'SAN LUONG'!D33,'TOTAL FEED'!$Q$6:$Q$429)</f>
        <v>0</v>
      </c>
      <c r="K33" s="87">
        <f>SUMIF('TOTAL FEED'!$E$6:$E$429,'SAN LUONG'!D33,'TOTAL FEED'!$R$6:$R$429)</f>
        <v>0</v>
      </c>
      <c r="L33" s="87">
        <f>SUMIF('TOTAL FEED'!$E$6:$E$429,'SAN LUONG'!D33,'TOTAL FEED'!$S$6:$S$429)</f>
        <v>0</v>
      </c>
      <c r="M33" s="87">
        <f>SUMIF('TOTAL FEED'!$E$6:$E$429,'SAN LUONG'!D33,'TOTAL FEED'!$T$6:$T$429)</f>
        <v>0</v>
      </c>
      <c r="N33" s="87">
        <f>SUMIF('TOTAL FEED'!$E$6:$E$429,'SAN LUONG'!D33,'TOTAL FEED'!$U$6:$U$429)</f>
        <v>0</v>
      </c>
      <c r="O33" s="87">
        <f>SUMIF('TOTAL FEED'!$E$6:$E$429,'SAN LUONG'!D33,'TOTAL FEED'!$V$6:$V$429)</f>
        <v>0</v>
      </c>
      <c r="P33" s="87">
        <f>SUMIF('TOTAL FEED'!$E$6:$E$429,'SAN LUONG'!D33,'TOTAL FEED'!$W$6:$W$429)</f>
        <v>0</v>
      </c>
      <c r="Q33" s="87">
        <f>SUMIF('TOTAL FEED'!$E$6:$E$429,'SAN LUONG'!D33,'TOTAL FEED'!$X$6:$X$429)</f>
        <v>0</v>
      </c>
      <c r="R33" s="87">
        <f>SUMIF('TOTAL FEED'!$E$6:$E$429,'SAN LUONG'!D33,'TOTAL FEED'!$Y$6:$Y$429)</f>
        <v>0</v>
      </c>
      <c r="S33" s="87">
        <f>SUMIF('TOTAL FEED'!$E$6:$E$429,'SAN LUONG'!D33,'TOTAL FEED'!$Z$6:$Z$429)</f>
        <v>0</v>
      </c>
      <c r="T33" s="87">
        <f>SUMIF('TOTAL FEED'!$E$6:$E$429,'SAN LUONG'!D33,'TOTAL FEED'!$AA$6:$AA$429)</f>
        <v>0</v>
      </c>
      <c r="U33" s="87">
        <f>SUMIF('TOTAL FEED'!$E$6:$E$429,'SAN LUONG'!D33,'TOTAL FEED'!$AB$6:$AB$429)</f>
        <v>0</v>
      </c>
      <c r="V33" s="87">
        <f>SUMIF('TOTAL FEED'!$E$6:$E$429,'SAN LUONG'!D33,'TOTAL FEED'!$AC$6:$AC$429)</f>
        <v>0</v>
      </c>
      <c r="W33" s="87">
        <f>SUMIF('TOTAL FEED'!$E$6:$E$429,'SAN LUONG'!D33,'TOTAL FEED'!$AD$6:$AD$429)</f>
        <v>0</v>
      </c>
      <c r="X33" s="87">
        <f>SUMIF('TOTAL FEED'!$E$6:$E$429,'SAN LUONG'!D33,'TOTAL FEED'!$AE$6:$AE$429)</f>
        <v>0</v>
      </c>
      <c r="Y33" s="87">
        <f>SUMIF('TOTAL FEED'!$E$6:$E$429,'SAN LUONG'!D33,'TOTAL FEED'!$AF$6:$AF$429)</f>
        <v>0</v>
      </c>
      <c r="Z33" s="87">
        <f>SUMIF('TOTAL FEED'!$E$6:$E$429,'SAN LUONG'!D33,'TOTAL FEED'!$AG$6:$AG$429)</f>
        <v>0</v>
      </c>
      <c r="AA33" s="87">
        <f>SUMIF('TOTAL FEED'!$E$6:$E$429,'SAN LUONG'!D33,'TOTAL FEED'!$AH$6:$AH$429)</f>
        <v>0</v>
      </c>
      <c r="AB33" s="87">
        <f>SUMIF('TOTAL FEED'!$E$6:$E$429,'SAN LUONG'!D33,'TOTAL FEED'!$AI$6:$AI$429)</f>
        <v>0</v>
      </c>
      <c r="AC33" s="87">
        <f>SUMIF('TOTAL FEED'!$E$6:$E$429,'SAN LUONG'!D33,'TOTAL FEED'!$AJ$6:$AJ$429)</f>
        <v>0</v>
      </c>
      <c r="AD33" s="87">
        <f>SUMIF('TOTAL FEED'!$E$6:$E$429,'SAN LUONG'!D33,'TOTAL FEED'!$AK$6:$AK$429)</f>
        <v>0</v>
      </c>
      <c r="AE33" s="87">
        <f>SUMIF('TOTAL FEED'!$E$6:$E$429,'SAN LUONG'!D33,'TOTAL FEED'!$AL$6:$AL$429)</f>
        <v>0</v>
      </c>
      <c r="AF33" s="87">
        <f>SUMIF('TOTAL FEED'!$E$6:$E$429,'SAN LUONG'!D33,'TOTAL FEED'!$AM$6:$AM$429)</f>
        <v>0</v>
      </c>
      <c r="AG33" s="87">
        <f>SUMIF('TOTAL FEED'!$E$6:$E$429,'SAN LUONG'!D33,'TOTAL FEED'!$AN$6:$AN$429)</f>
        <v>0</v>
      </c>
      <c r="AH33" s="87">
        <f>SUMIF('TOTAL FEED'!$E$6:$E$429,'SAN LUONG'!D33,'TOTAL FEED'!$AO$6:$AO$429)</f>
        <v>0</v>
      </c>
      <c r="AI33" s="87">
        <f>SUMIF('TOTAL FEED'!$E$6:$E$429,'SAN LUONG'!D33,'TOTAL FEED'!$AP$6:$AP$429)</f>
        <v>0</v>
      </c>
      <c r="AJ33" s="80">
        <f t="shared" ref="AJ33" si="9">SUM(E33:AI33)</f>
        <v>0</v>
      </c>
      <c r="AK33" s="80"/>
      <c r="AL33" t="str">
        <f t="shared" ref="AL33" si="10">CONCATENATE(C33,D33)</f>
        <v>521Pro122721</v>
      </c>
      <c r="AM33">
        <f>SUMIF('TOTAL FEED'!$K$6:$K$429,AL33,'TOTAL FEED'!$AQ$6:$AQ$429)</f>
        <v>0</v>
      </c>
    </row>
    <row r="34" spans="2:39" x14ac:dyDescent="0.25">
      <c r="B34" s="81">
        <v>24</v>
      </c>
      <c r="C34" s="82" t="s">
        <v>617</v>
      </c>
      <c r="D34" s="83">
        <v>121701</v>
      </c>
      <c r="E34" s="86">
        <f>SUMIF('TOTAL FEED'!$E$6:$E$429,'SAN LUONG'!D34,'TOTAL FEED'!$L$6:$L$429)</f>
        <v>0</v>
      </c>
      <c r="F34" s="87">
        <f>SUMIF('TOTAL FEED'!$E$6:$E$429,'SAN LUONG'!D34,'TOTAL FEED'!$M$6:$M$429)</f>
        <v>0</v>
      </c>
      <c r="G34" s="87">
        <f>SUMIF('TOTAL FEED'!$E$6:$E$429,'SAN LUONG'!D34,'TOTAL FEED'!$N$6:$N$429)</f>
        <v>0</v>
      </c>
      <c r="H34" s="87">
        <f>SUMIF('TOTAL FEED'!$E$6:$E$429,'SAN LUONG'!D34,'TOTAL FEED'!$O$6:$O$429)</f>
        <v>0</v>
      </c>
      <c r="I34" s="87">
        <f>SUMIF('TOTAL FEED'!$E$6:$E$429,'SAN LUONG'!D34,'TOTAL FEED'!$P$6:$P$429)</f>
        <v>0</v>
      </c>
      <c r="J34" s="87">
        <f>SUMIF('TOTAL FEED'!$E$6:$E$429,'SAN LUONG'!D34,'TOTAL FEED'!$Q$6:$Q$429)</f>
        <v>6550</v>
      </c>
      <c r="K34" s="87">
        <f>SUMIF('TOTAL FEED'!$E$6:$E$429,'SAN LUONG'!D34,'TOTAL FEED'!$R$6:$R$429)</f>
        <v>0</v>
      </c>
      <c r="L34" s="87">
        <f>SUMIF('TOTAL FEED'!$E$6:$E$429,'SAN LUONG'!D34,'TOTAL FEED'!$S$6:$S$429)</f>
        <v>0</v>
      </c>
      <c r="M34" s="87">
        <f>SUMIF('TOTAL FEED'!$E$6:$E$429,'SAN LUONG'!D34,'TOTAL FEED'!$T$6:$T$429)</f>
        <v>15375</v>
      </c>
      <c r="N34" s="87">
        <f>SUMIF('TOTAL FEED'!$E$6:$E$429,'SAN LUONG'!D34,'TOTAL FEED'!$U$6:$U$429)</f>
        <v>0</v>
      </c>
      <c r="O34" s="87">
        <f>SUMIF('TOTAL FEED'!$E$6:$E$429,'SAN LUONG'!D34,'TOTAL FEED'!$V$6:$V$429)</f>
        <v>0</v>
      </c>
      <c r="P34" s="87">
        <f>SUMIF('TOTAL FEED'!$E$6:$E$429,'SAN LUONG'!D34,'TOTAL FEED'!$W$6:$W$429)</f>
        <v>0</v>
      </c>
      <c r="Q34" s="87">
        <f>SUMIF('TOTAL FEED'!$E$6:$E$429,'SAN LUONG'!D34,'TOTAL FEED'!$X$6:$X$429)</f>
        <v>0</v>
      </c>
      <c r="R34" s="87">
        <f>SUMIF('TOTAL FEED'!$E$6:$E$429,'SAN LUONG'!D34,'TOTAL FEED'!$Y$6:$Y$429)</f>
        <v>0</v>
      </c>
      <c r="S34" s="87">
        <f>SUMIF('TOTAL FEED'!$E$6:$E$429,'SAN LUONG'!D34,'TOTAL FEED'!$Z$6:$Z$429)</f>
        <v>0</v>
      </c>
      <c r="T34" s="87">
        <f>SUMIF('TOTAL FEED'!$E$6:$E$429,'SAN LUONG'!D34,'TOTAL FEED'!$AA$6:$AA$429)</f>
        <v>0</v>
      </c>
      <c r="U34" s="87">
        <f>SUMIF('TOTAL FEED'!$E$6:$E$429,'SAN LUONG'!D34,'TOTAL FEED'!$AB$6:$AB$429)</f>
        <v>0</v>
      </c>
      <c r="V34" s="87">
        <f>SUMIF('TOTAL FEED'!$E$6:$E$429,'SAN LUONG'!D34,'TOTAL FEED'!$AC$6:$AC$429)</f>
        <v>0</v>
      </c>
      <c r="W34" s="87">
        <f>SUMIF('TOTAL FEED'!$E$6:$E$429,'SAN LUONG'!D34,'TOTAL FEED'!$AD$6:$AD$429)</f>
        <v>0</v>
      </c>
      <c r="X34" s="87">
        <f>SUMIF('TOTAL FEED'!$E$6:$E$429,'SAN LUONG'!D34,'TOTAL FEED'!$AE$6:$AE$429)</f>
        <v>0</v>
      </c>
      <c r="Y34" s="87">
        <f>SUMIF('TOTAL FEED'!$E$6:$E$429,'SAN LUONG'!D34,'TOTAL FEED'!$AF$6:$AF$429)</f>
        <v>0</v>
      </c>
      <c r="Z34" s="87">
        <f>SUMIF('TOTAL FEED'!$E$6:$E$429,'SAN LUONG'!D34,'TOTAL FEED'!$AG$6:$AG$429)</f>
        <v>0</v>
      </c>
      <c r="AA34" s="87">
        <f>SUMIF('TOTAL FEED'!$E$6:$E$429,'SAN LUONG'!D34,'TOTAL FEED'!$AH$6:$AH$429)</f>
        <v>0</v>
      </c>
      <c r="AB34" s="87">
        <f>SUMIF('TOTAL FEED'!$E$6:$E$429,'SAN LUONG'!D34,'TOTAL FEED'!$AI$6:$AI$429)</f>
        <v>0</v>
      </c>
      <c r="AC34" s="87">
        <f>SUMIF('TOTAL FEED'!$E$6:$E$429,'SAN LUONG'!D34,'TOTAL FEED'!$AJ$6:$AJ$429)</f>
        <v>0</v>
      </c>
      <c r="AD34" s="87">
        <f>SUMIF('TOTAL FEED'!$E$6:$E$429,'SAN LUONG'!D34,'TOTAL FEED'!$AK$6:$AK$429)</f>
        <v>0</v>
      </c>
      <c r="AE34" s="87">
        <f>SUMIF('TOTAL FEED'!$E$6:$E$429,'SAN LUONG'!D34,'TOTAL FEED'!$AL$6:$AL$429)</f>
        <v>0</v>
      </c>
      <c r="AF34" s="87">
        <f>SUMIF('TOTAL FEED'!$E$6:$E$429,'SAN LUONG'!D34,'TOTAL FEED'!$AM$6:$AM$429)</f>
        <v>0</v>
      </c>
      <c r="AG34" s="87">
        <f>SUMIF('TOTAL FEED'!$E$6:$E$429,'SAN LUONG'!D34,'TOTAL FEED'!$AN$6:$AN$429)</f>
        <v>0</v>
      </c>
      <c r="AH34" s="87">
        <f>SUMIF('TOTAL FEED'!$E$6:$E$429,'SAN LUONG'!D34,'TOTAL FEED'!$AO$6:$AO$429)</f>
        <v>0</v>
      </c>
      <c r="AI34" s="87">
        <f>SUMIF('TOTAL FEED'!$E$6:$E$429,'SAN LUONG'!D34,'TOTAL FEED'!$AP$6:$AP$429)</f>
        <v>0</v>
      </c>
      <c r="AJ34" s="80">
        <f t="shared" ref="AJ34" si="11">SUM(E34:AI34)</f>
        <v>21925</v>
      </c>
      <c r="AK34" s="80"/>
      <c r="AL34" t="str">
        <f t="shared" ref="AL34" si="12">CONCATENATE(C34,D34)</f>
        <v>521SPro121701</v>
      </c>
      <c r="AM34">
        <f>SUMIF('TOTAL FEED'!$K$6:$K$429,AL34,'TOTAL FEED'!$AQ$6:$AQ$429)</f>
        <v>21925</v>
      </c>
    </row>
    <row r="35" spans="2:39" x14ac:dyDescent="0.25">
      <c r="B35" s="81"/>
      <c r="C35" s="82">
        <v>522</v>
      </c>
      <c r="D35" s="83">
        <v>123001</v>
      </c>
      <c r="E35" s="86">
        <f>SUMIF('TOTAL FEED'!$E$6:$E$429,'SAN LUONG'!D35,'TOTAL FEED'!$L$6:$L$429)</f>
        <v>0</v>
      </c>
      <c r="F35" s="87">
        <f>SUMIF('TOTAL FEED'!$E$6:$E$429,'SAN LUONG'!D35,'TOTAL FEED'!$M$6:$M$429)</f>
        <v>0</v>
      </c>
      <c r="G35" s="87">
        <f>SUMIF('TOTAL FEED'!$E$6:$E$429,'SAN LUONG'!D35,'TOTAL FEED'!$N$6:$N$429)</f>
        <v>0</v>
      </c>
      <c r="H35" s="87">
        <f>SUMIF('TOTAL FEED'!$E$6:$E$429,'SAN LUONG'!D35,'TOTAL FEED'!$O$6:$O$429)</f>
        <v>0</v>
      </c>
      <c r="I35" s="87">
        <f>SUMIF('TOTAL FEED'!$E$6:$E$429,'SAN LUONG'!D35,'TOTAL FEED'!$P$6:$P$429)</f>
        <v>0</v>
      </c>
      <c r="J35" s="87">
        <f>SUMIF('TOTAL FEED'!$E$6:$E$429,'SAN LUONG'!D35,'TOTAL FEED'!$Q$6:$Q$429)</f>
        <v>0</v>
      </c>
      <c r="K35" s="87">
        <f>SUMIF('TOTAL FEED'!$E$6:$E$429,'SAN LUONG'!D35,'TOTAL FEED'!$R$6:$R$429)</f>
        <v>0</v>
      </c>
      <c r="L35" s="87">
        <f>SUMIF('TOTAL FEED'!$E$6:$E$429,'SAN LUONG'!D35,'TOTAL FEED'!$S$6:$S$429)</f>
        <v>0</v>
      </c>
      <c r="M35" s="87">
        <f>SUMIF('TOTAL FEED'!$E$6:$E$429,'SAN LUONG'!D35,'TOTAL FEED'!$T$6:$T$429)</f>
        <v>0</v>
      </c>
      <c r="N35" s="87">
        <f>SUMIF('TOTAL FEED'!$E$6:$E$429,'SAN LUONG'!D35,'TOTAL FEED'!$U$6:$U$429)</f>
        <v>0</v>
      </c>
      <c r="O35" s="87">
        <f>SUMIF('TOTAL FEED'!$E$6:$E$429,'SAN LUONG'!D35,'TOTAL FEED'!$V$6:$V$429)</f>
        <v>0</v>
      </c>
      <c r="P35" s="87">
        <f>SUMIF('TOTAL FEED'!$E$6:$E$429,'SAN LUONG'!D35,'TOTAL FEED'!$W$6:$W$429)</f>
        <v>0</v>
      </c>
      <c r="Q35" s="87">
        <f>SUMIF('TOTAL FEED'!$E$6:$E$429,'SAN LUONG'!D35,'TOTAL FEED'!$X$6:$X$429)</f>
        <v>0</v>
      </c>
      <c r="R35" s="87">
        <f>SUMIF('TOTAL FEED'!$E$6:$E$429,'SAN LUONG'!D35,'TOTAL FEED'!$Y$6:$Y$429)</f>
        <v>0</v>
      </c>
      <c r="S35" s="87">
        <f>SUMIF('TOTAL FEED'!$E$6:$E$429,'SAN LUONG'!D35,'TOTAL FEED'!$Z$6:$Z$429)</f>
        <v>0</v>
      </c>
      <c r="T35" s="87">
        <f>SUMIF('TOTAL FEED'!$E$6:$E$429,'SAN LUONG'!D35,'TOTAL FEED'!$AA$6:$AA$429)</f>
        <v>5775</v>
      </c>
      <c r="U35" s="87">
        <f>SUMIF('TOTAL FEED'!$E$6:$E$429,'SAN LUONG'!D35,'TOTAL FEED'!$AB$6:$AB$429)</f>
        <v>0</v>
      </c>
      <c r="V35" s="87">
        <f>SUMIF('TOTAL FEED'!$E$6:$E$429,'SAN LUONG'!D35,'TOTAL FEED'!$AC$6:$AC$429)</f>
        <v>0</v>
      </c>
      <c r="W35" s="87">
        <f>SUMIF('TOTAL FEED'!$E$6:$E$429,'SAN LUONG'!D35,'TOTAL FEED'!$AD$6:$AD$429)</f>
        <v>0</v>
      </c>
      <c r="X35" s="87">
        <f>SUMIF('TOTAL FEED'!$E$6:$E$429,'SAN LUONG'!D35,'TOTAL FEED'!$AE$6:$AE$429)</f>
        <v>0</v>
      </c>
      <c r="Y35" s="87">
        <f>SUMIF('TOTAL FEED'!$E$6:$E$429,'SAN LUONG'!D35,'TOTAL FEED'!$AF$6:$AF$429)</f>
        <v>0</v>
      </c>
      <c r="Z35" s="87">
        <f>SUMIF('TOTAL FEED'!$E$6:$E$429,'SAN LUONG'!D35,'TOTAL FEED'!$AG$6:$AG$429)</f>
        <v>0</v>
      </c>
      <c r="AA35" s="87">
        <f>SUMIF('TOTAL FEED'!$E$6:$E$429,'SAN LUONG'!D35,'TOTAL FEED'!$AH$6:$AH$429)</f>
        <v>0</v>
      </c>
      <c r="AB35" s="87">
        <f>SUMIF('TOTAL FEED'!$E$6:$E$429,'SAN LUONG'!D35,'TOTAL FEED'!$AI$6:$AI$429)</f>
        <v>0</v>
      </c>
      <c r="AC35" s="87">
        <f>SUMIF('TOTAL FEED'!$E$6:$E$429,'SAN LUONG'!D35,'TOTAL FEED'!$AJ$6:$AJ$429)</f>
        <v>0</v>
      </c>
      <c r="AD35" s="87">
        <f>SUMIF('TOTAL FEED'!$E$6:$E$429,'SAN LUONG'!D35,'TOTAL FEED'!$AK$6:$AK$429)</f>
        <v>0</v>
      </c>
      <c r="AE35" s="87">
        <f>SUMIF('TOTAL FEED'!$E$6:$E$429,'SAN LUONG'!D35,'TOTAL FEED'!$AL$6:$AL$429)</f>
        <v>0</v>
      </c>
      <c r="AF35" s="87">
        <f>SUMIF('TOTAL FEED'!$E$6:$E$429,'SAN LUONG'!D35,'TOTAL FEED'!$AM$6:$AM$429)</f>
        <v>0</v>
      </c>
      <c r="AG35" s="87">
        <f>SUMIF('TOTAL FEED'!$E$6:$E$429,'SAN LUONG'!D35,'TOTAL FEED'!$AN$6:$AN$429)</f>
        <v>0</v>
      </c>
      <c r="AH35" s="87">
        <f>SUMIF('TOTAL FEED'!$E$6:$E$429,'SAN LUONG'!D35,'TOTAL FEED'!$AO$6:$AO$429)</f>
        <v>0</v>
      </c>
      <c r="AI35" s="87">
        <f>SUMIF('TOTAL FEED'!$E$6:$E$429,'SAN LUONG'!D35,'TOTAL FEED'!$AP$6:$AP$429)</f>
        <v>0</v>
      </c>
      <c r="AJ35" s="80">
        <f t="shared" ref="AJ35" si="13">SUM(E35:AI35)</f>
        <v>5775</v>
      </c>
      <c r="AK35" s="92">
        <v>2</v>
      </c>
      <c r="AL35" t="str">
        <f t="shared" si="3"/>
        <v>522123001</v>
      </c>
      <c r="AM35">
        <f>SUMIF('TOTAL FEED'!$K$6:$K$429,AL35,'TOTAL FEED'!$AQ$6:$AQ$429)</f>
        <v>5775</v>
      </c>
    </row>
    <row r="36" spans="2:39" x14ac:dyDescent="0.25">
      <c r="B36" s="81"/>
      <c r="C36" s="82" t="s">
        <v>283</v>
      </c>
      <c r="D36" s="83">
        <v>123701</v>
      </c>
      <c r="E36" s="86">
        <f>SUMIF('TOTAL FEED'!$E$6:$E$429,'SAN LUONG'!D36,'TOTAL FEED'!$L$6:$L$429)</f>
        <v>0</v>
      </c>
      <c r="F36" s="87">
        <f>SUMIF('TOTAL FEED'!$E$6:$E$429,'SAN LUONG'!D36,'TOTAL FEED'!$M$6:$M$429)</f>
        <v>0</v>
      </c>
      <c r="G36" s="87">
        <f>SUMIF('TOTAL FEED'!$E$6:$E$429,'SAN LUONG'!D36,'TOTAL FEED'!$N$6:$N$429)</f>
        <v>0</v>
      </c>
      <c r="H36" s="87">
        <f>SUMIF('TOTAL FEED'!$E$6:$E$429,'SAN LUONG'!D36,'TOTAL FEED'!$O$6:$O$429)</f>
        <v>0</v>
      </c>
      <c r="I36" s="87">
        <f>SUMIF('TOTAL FEED'!$E$6:$E$429,'SAN LUONG'!D36,'TOTAL FEED'!$P$6:$P$429)</f>
        <v>0</v>
      </c>
      <c r="J36" s="87">
        <f>SUMIF('TOTAL FEED'!$E$6:$E$429,'SAN LUONG'!D36,'TOTAL FEED'!$Q$6:$Q$429)</f>
        <v>0</v>
      </c>
      <c r="K36" s="87">
        <f>SUMIF('TOTAL FEED'!$E$6:$E$429,'SAN LUONG'!D36,'TOTAL FEED'!$R$6:$R$429)</f>
        <v>0</v>
      </c>
      <c r="L36" s="87">
        <f>SUMIF('TOTAL FEED'!$E$6:$E$429,'SAN LUONG'!D36,'TOTAL FEED'!$S$6:$S$429)</f>
        <v>0</v>
      </c>
      <c r="M36" s="87">
        <f>SUMIF('TOTAL FEED'!$E$6:$E$429,'SAN LUONG'!D36,'TOTAL FEED'!$T$6:$T$429)</f>
        <v>0</v>
      </c>
      <c r="N36" s="87">
        <f>SUMIF('TOTAL FEED'!$E$6:$E$429,'SAN LUONG'!D36,'TOTAL FEED'!$U$6:$U$429)</f>
        <v>0</v>
      </c>
      <c r="O36" s="87">
        <f>SUMIF('TOTAL FEED'!$E$6:$E$429,'SAN LUONG'!D36,'TOTAL FEED'!$V$6:$V$429)</f>
        <v>0</v>
      </c>
      <c r="P36" s="87">
        <f>SUMIF('TOTAL FEED'!$E$6:$E$429,'SAN LUONG'!D36,'TOTAL FEED'!$W$6:$W$429)</f>
        <v>0</v>
      </c>
      <c r="Q36" s="87">
        <f>SUMIF('TOTAL FEED'!$E$6:$E$429,'SAN LUONG'!D36,'TOTAL FEED'!$X$6:$X$429)</f>
        <v>0</v>
      </c>
      <c r="R36" s="87">
        <f>SUMIF('TOTAL FEED'!$E$6:$E$429,'SAN LUONG'!D36,'TOTAL FEED'!$Y$6:$Y$429)</f>
        <v>0</v>
      </c>
      <c r="S36" s="87">
        <f>SUMIF('TOTAL FEED'!$E$6:$E$429,'SAN LUONG'!D36,'TOTAL FEED'!$Z$6:$Z$429)</f>
        <v>0</v>
      </c>
      <c r="T36" s="87">
        <f>SUMIF('TOTAL FEED'!$E$6:$E$429,'SAN LUONG'!D36,'TOTAL FEED'!$AA$6:$AA$429)</f>
        <v>0</v>
      </c>
      <c r="U36" s="87">
        <f>SUMIF('TOTAL FEED'!$E$6:$E$429,'SAN LUONG'!D36,'TOTAL FEED'!$AB$6:$AB$429)</f>
        <v>0</v>
      </c>
      <c r="V36" s="87">
        <f>SUMIF('TOTAL FEED'!$E$6:$E$429,'SAN LUONG'!D36,'TOTAL FEED'!$AC$6:$AC$429)</f>
        <v>0</v>
      </c>
      <c r="W36" s="87">
        <f>SUMIF('TOTAL FEED'!$E$6:$E$429,'SAN LUONG'!D36,'TOTAL FEED'!$AD$6:$AD$429)</f>
        <v>0</v>
      </c>
      <c r="X36" s="87">
        <f>SUMIF('TOTAL FEED'!$E$6:$E$429,'SAN LUONG'!D36,'TOTAL FEED'!$AE$6:$AE$429)</f>
        <v>0</v>
      </c>
      <c r="Y36" s="87">
        <f>SUMIF('TOTAL FEED'!$E$6:$E$429,'SAN LUONG'!D36,'TOTAL FEED'!$AF$6:$AF$429)</f>
        <v>0</v>
      </c>
      <c r="Z36" s="87">
        <f>SUMIF('TOTAL FEED'!$E$6:$E$429,'SAN LUONG'!D36,'TOTAL FEED'!$AG$6:$AG$429)</f>
        <v>0</v>
      </c>
      <c r="AA36" s="87">
        <f>SUMIF('TOTAL FEED'!$E$6:$E$429,'SAN LUONG'!D36,'TOTAL FEED'!$AH$6:$AH$429)</f>
        <v>0</v>
      </c>
      <c r="AB36" s="87">
        <f>SUMIF('TOTAL FEED'!$E$6:$E$429,'SAN LUONG'!D36,'TOTAL FEED'!$AI$6:$AI$429)</f>
        <v>0</v>
      </c>
      <c r="AC36" s="87">
        <f>SUMIF('TOTAL FEED'!$E$6:$E$429,'SAN LUONG'!D36,'TOTAL FEED'!$AJ$6:$AJ$429)</f>
        <v>0</v>
      </c>
      <c r="AD36" s="87">
        <f>SUMIF('TOTAL FEED'!$E$6:$E$429,'SAN LUONG'!D36,'TOTAL FEED'!$AK$6:$AK$429)</f>
        <v>0</v>
      </c>
      <c r="AE36" s="87">
        <f>SUMIF('TOTAL FEED'!$E$6:$E$429,'SAN LUONG'!D36,'TOTAL FEED'!$AL$6:$AL$429)</f>
        <v>0</v>
      </c>
      <c r="AF36" s="87">
        <f>SUMIF('TOTAL FEED'!$E$6:$E$429,'SAN LUONG'!D36,'TOTAL FEED'!$AM$6:$AM$429)</f>
        <v>0</v>
      </c>
      <c r="AG36" s="87">
        <f>SUMIF('TOTAL FEED'!$E$6:$E$429,'SAN LUONG'!D36,'TOTAL FEED'!$AN$6:$AN$429)</f>
        <v>0</v>
      </c>
      <c r="AH36" s="87">
        <f>SUMIF('TOTAL FEED'!$E$6:$E$429,'SAN LUONG'!D36,'TOTAL FEED'!$AO$6:$AO$429)</f>
        <v>0</v>
      </c>
      <c r="AI36" s="87">
        <f>SUMIF('TOTAL FEED'!$E$6:$E$429,'SAN LUONG'!D36,'TOTAL FEED'!$AP$6:$AP$429)</f>
        <v>0</v>
      </c>
      <c r="AJ36" s="80">
        <f t="shared" ref="AJ36" si="14">SUM(E36:AI36)</f>
        <v>0</v>
      </c>
      <c r="AK36" s="92">
        <v>2</v>
      </c>
      <c r="AL36" t="str">
        <f t="shared" si="3"/>
        <v>522PRO123701</v>
      </c>
      <c r="AM36">
        <f>SUMIF('TOTAL FEED'!$K$6:$K$429,AL36,'TOTAL FEED'!$AQ$6:$AQ$429)</f>
        <v>0</v>
      </c>
    </row>
    <row r="37" spans="2:39" x14ac:dyDescent="0.25">
      <c r="B37" s="81">
        <v>25</v>
      </c>
      <c r="C37" s="82">
        <v>524</v>
      </c>
      <c r="D37" s="83">
        <v>127001</v>
      </c>
      <c r="E37" s="86">
        <f>SUMIF('TOTAL FEED'!$E$6:$E$429,'SAN LUONG'!D37,'TOTAL FEED'!$L$6:$L$429)</f>
        <v>0</v>
      </c>
      <c r="F37" s="87">
        <f>SUMIF('TOTAL FEED'!$E$6:$E$429,'SAN LUONG'!D37,'TOTAL FEED'!$M$6:$M$429)</f>
        <v>0</v>
      </c>
      <c r="G37" s="87">
        <f>SUMIF('TOTAL FEED'!$E$6:$E$429,'SAN LUONG'!D37,'TOTAL FEED'!$N$6:$N$429)</f>
        <v>0</v>
      </c>
      <c r="H37" s="87">
        <f>SUMIF('TOTAL FEED'!$E$6:$E$429,'SAN LUONG'!D37,'TOTAL FEED'!$O$6:$O$429)</f>
        <v>0</v>
      </c>
      <c r="I37" s="87">
        <f>SUMIF('TOTAL FEED'!$E$6:$E$429,'SAN LUONG'!D37,'TOTAL FEED'!$P$6:$P$429)</f>
        <v>0</v>
      </c>
      <c r="J37" s="87">
        <f>SUMIF('TOTAL FEED'!$E$6:$E$429,'SAN LUONG'!D37,'TOTAL FEED'!$Q$6:$Q$429)</f>
        <v>0</v>
      </c>
      <c r="K37" s="87">
        <f>SUMIF('TOTAL FEED'!$E$6:$E$429,'SAN LUONG'!D37,'TOTAL FEED'!$R$6:$R$429)</f>
        <v>90775</v>
      </c>
      <c r="L37" s="87">
        <f>SUMIF('TOTAL FEED'!$E$6:$E$429,'SAN LUONG'!D37,'TOTAL FEED'!$S$6:$S$429)</f>
        <v>0</v>
      </c>
      <c r="M37" s="87">
        <f>SUMIF('TOTAL FEED'!$E$6:$E$429,'SAN LUONG'!D37,'TOTAL FEED'!$T$6:$T$429)</f>
        <v>0</v>
      </c>
      <c r="N37" s="87">
        <f>SUMIF('TOTAL FEED'!$E$6:$E$429,'SAN LUONG'!D37,'TOTAL FEED'!$U$6:$U$429)</f>
        <v>0</v>
      </c>
      <c r="O37" s="87">
        <f>SUMIF('TOTAL FEED'!$E$6:$E$429,'SAN LUONG'!D37,'TOTAL FEED'!$V$6:$V$429)</f>
        <v>44875</v>
      </c>
      <c r="P37" s="87">
        <f>SUMIF('TOTAL FEED'!$E$6:$E$429,'SAN LUONG'!D37,'TOTAL FEED'!$W$6:$W$429)</f>
        <v>264825</v>
      </c>
      <c r="Q37" s="87">
        <f>SUMIF('TOTAL FEED'!$E$6:$E$429,'SAN LUONG'!D37,'TOTAL FEED'!$X$6:$X$429)</f>
        <v>24625</v>
      </c>
      <c r="R37" s="87">
        <f>SUMIF('TOTAL FEED'!$E$6:$E$429,'SAN LUONG'!D37,'TOTAL FEED'!$Y$6:$Y$429)</f>
        <v>0</v>
      </c>
      <c r="S37" s="87">
        <f>SUMIF('TOTAL FEED'!$E$6:$E$429,'SAN LUONG'!D37,'TOTAL FEED'!$Z$6:$Z$429)</f>
        <v>0</v>
      </c>
      <c r="T37" s="87">
        <f>SUMIF('TOTAL FEED'!$E$6:$E$429,'SAN LUONG'!D37,'TOTAL FEED'!$AA$6:$AA$429)</f>
        <v>0</v>
      </c>
      <c r="U37" s="87">
        <f>SUMIF('TOTAL FEED'!$E$6:$E$429,'SAN LUONG'!D37,'TOTAL FEED'!$AB$6:$AB$429)</f>
        <v>0</v>
      </c>
      <c r="V37" s="87">
        <f>SUMIF('TOTAL FEED'!$E$6:$E$429,'SAN LUONG'!D37,'TOTAL FEED'!$AC$6:$AC$429)</f>
        <v>0</v>
      </c>
      <c r="W37" s="87">
        <f>SUMIF('TOTAL FEED'!$E$6:$E$429,'SAN LUONG'!D37,'TOTAL FEED'!$AD$6:$AD$429)</f>
        <v>0</v>
      </c>
      <c r="X37" s="87">
        <f>SUMIF('TOTAL FEED'!$E$6:$E$429,'SAN LUONG'!D37,'TOTAL FEED'!$AE$6:$AE$429)</f>
        <v>0</v>
      </c>
      <c r="Y37" s="87">
        <f>SUMIF('TOTAL FEED'!$E$6:$E$429,'SAN LUONG'!D37,'TOTAL FEED'!$AF$6:$AF$429)</f>
        <v>0</v>
      </c>
      <c r="Z37" s="87">
        <f>SUMIF('TOTAL FEED'!$E$6:$E$429,'SAN LUONG'!D37,'TOTAL FEED'!$AG$6:$AG$429)</f>
        <v>0</v>
      </c>
      <c r="AA37" s="87">
        <f>SUMIF('TOTAL FEED'!$E$6:$E$429,'SAN LUONG'!D37,'TOTAL FEED'!$AH$6:$AH$429)</f>
        <v>0</v>
      </c>
      <c r="AB37" s="87">
        <f>SUMIF('TOTAL FEED'!$E$6:$E$429,'SAN LUONG'!D37,'TOTAL FEED'!$AI$6:$AI$429)</f>
        <v>0</v>
      </c>
      <c r="AC37" s="87">
        <f>SUMIF('TOTAL FEED'!$E$6:$E$429,'SAN LUONG'!D37,'TOTAL FEED'!$AJ$6:$AJ$429)</f>
        <v>0</v>
      </c>
      <c r="AD37" s="87">
        <f>SUMIF('TOTAL FEED'!$E$6:$E$429,'SAN LUONG'!D37,'TOTAL FEED'!$AK$6:$AK$429)</f>
        <v>0</v>
      </c>
      <c r="AE37" s="87">
        <f>SUMIF('TOTAL FEED'!$E$6:$E$429,'SAN LUONG'!D37,'TOTAL FEED'!$AL$6:$AL$429)</f>
        <v>0</v>
      </c>
      <c r="AF37" s="87">
        <f>SUMIF('TOTAL FEED'!$E$6:$E$429,'SAN LUONG'!D37,'TOTAL FEED'!$AM$6:$AM$429)</f>
        <v>0</v>
      </c>
      <c r="AG37" s="87">
        <f>SUMIF('TOTAL FEED'!$E$6:$E$429,'SAN LUONG'!D37,'TOTAL FEED'!$AN$6:$AN$429)</f>
        <v>0</v>
      </c>
      <c r="AH37" s="87">
        <f>SUMIF('TOTAL FEED'!$E$6:$E$429,'SAN LUONG'!D37,'TOTAL FEED'!$AO$6:$AO$429)</f>
        <v>0</v>
      </c>
      <c r="AI37" s="87">
        <f>SUMIF('TOTAL FEED'!$E$6:$E$429,'SAN LUONG'!D37,'TOTAL FEED'!$AP$6:$AP$429)</f>
        <v>0</v>
      </c>
      <c r="AJ37" s="80">
        <f t="shared" si="2"/>
        <v>425100</v>
      </c>
      <c r="AK37" s="92">
        <v>2</v>
      </c>
      <c r="AL37" t="str">
        <f t="shared" si="3"/>
        <v>524127001</v>
      </c>
      <c r="AM37">
        <f>SUMIF('TOTAL FEED'!$K$6:$K$429,AL37,'TOTAL FEED'!$AQ$6:$AQ$429)</f>
        <v>252450</v>
      </c>
    </row>
    <row r="38" spans="2:39" x14ac:dyDescent="0.25">
      <c r="B38" s="81">
        <v>25</v>
      </c>
      <c r="C38" s="82"/>
      <c r="D38" s="83"/>
      <c r="E38" s="86">
        <f>SUMIF('TOTAL FEED'!$E$6:$E$429,'SAN LUONG'!D38,'TOTAL FEED'!$L$6:$L$429)</f>
        <v>0</v>
      </c>
      <c r="F38" s="87">
        <f>SUMIF('TOTAL FEED'!$E$6:$E$429,'SAN LUONG'!D38,'TOTAL FEED'!$M$6:$M$429)</f>
        <v>0</v>
      </c>
      <c r="G38" s="87">
        <f>SUMIF('TOTAL FEED'!$E$6:$E$429,'SAN LUONG'!D38,'TOTAL FEED'!$N$6:$N$429)</f>
        <v>0</v>
      </c>
      <c r="H38" s="87">
        <f>SUMIF('TOTAL FEED'!$E$6:$E$429,'SAN LUONG'!D38,'TOTAL FEED'!$O$6:$O$429)</f>
        <v>0</v>
      </c>
      <c r="I38" s="87">
        <f>SUMIF('TOTAL FEED'!$E$6:$E$429,'SAN LUONG'!D38,'TOTAL FEED'!$P$6:$P$429)</f>
        <v>0</v>
      </c>
      <c r="J38" s="87">
        <f>SUMIF('TOTAL FEED'!$E$6:$E$429,'SAN LUONG'!D38,'TOTAL FEED'!$Q$6:$Q$429)</f>
        <v>0</v>
      </c>
      <c r="K38" s="87">
        <f>SUMIF('TOTAL FEED'!$E$6:$E$429,'SAN LUONG'!D38,'TOTAL FEED'!$R$6:$R$429)</f>
        <v>0</v>
      </c>
      <c r="L38" s="87">
        <f>SUMIF('TOTAL FEED'!$E$6:$E$429,'SAN LUONG'!D38,'TOTAL FEED'!$S$6:$S$429)</f>
        <v>0</v>
      </c>
      <c r="M38" s="87">
        <f>SUMIF('TOTAL FEED'!$E$6:$E$429,'SAN LUONG'!D38,'TOTAL FEED'!$T$6:$T$429)</f>
        <v>0</v>
      </c>
      <c r="N38" s="87">
        <f>SUMIF('TOTAL FEED'!$E$6:$E$429,'SAN LUONG'!D38,'TOTAL FEED'!$U$6:$U$429)</f>
        <v>0</v>
      </c>
      <c r="O38" s="87">
        <f>SUMIF('TOTAL FEED'!$E$6:$E$429,'SAN LUONG'!D38,'TOTAL FEED'!$V$6:$V$429)</f>
        <v>0</v>
      </c>
      <c r="P38" s="87">
        <f>SUMIF('TOTAL FEED'!$E$6:$E$429,'SAN LUONG'!D38,'TOTAL FEED'!$W$6:$W$429)</f>
        <v>0</v>
      </c>
      <c r="Q38" s="87">
        <f>SUMIF('TOTAL FEED'!$E$6:$E$429,'SAN LUONG'!D38,'TOTAL FEED'!$X$6:$X$429)</f>
        <v>0</v>
      </c>
      <c r="R38" s="87">
        <f>SUMIF('TOTAL FEED'!$E$6:$E$429,'SAN LUONG'!D38,'TOTAL FEED'!$Y$6:$Y$429)</f>
        <v>0</v>
      </c>
      <c r="S38" s="87">
        <f>SUMIF('TOTAL FEED'!$E$6:$E$429,'SAN LUONG'!D38,'TOTAL FEED'!$Z$6:$Z$429)</f>
        <v>0</v>
      </c>
      <c r="T38" s="87">
        <f>SUMIF('TOTAL FEED'!$E$6:$E$429,'SAN LUONG'!D38,'TOTAL FEED'!$AA$6:$AA$429)</f>
        <v>0</v>
      </c>
      <c r="U38" s="87">
        <f>SUMIF('TOTAL FEED'!$E$6:$E$429,'SAN LUONG'!D38,'TOTAL FEED'!$AB$6:$AB$429)</f>
        <v>0</v>
      </c>
      <c r="V38" s="87">
        <f>SUMIF('TOTAL FEED'!$E$6:$E$429,'SAN LUONG'!D38,'TOTAL FEED'!$AC$6:$AC$429)</f>
        <v>0</v>
      </c>
      <c r="W38" s="87">
        <f>SUMIF('TOTAL FEED'!$E$6:$E$429,'SAN LUONG'!D38,'TOTAL FEED'!$AD$6:$AD$429)</f>
        <v>0</v>
      </c>
      <c r="X38" s="87">
        <f>SUMIF('TOTAL FEED'!$E$6:$E$429,'SAN LUONG'!D38,'TOTAL FEED'!$AE$6:$AE$429)</f>
        <v>0</v>
      </c>
      <c r="Y38" s="87">
        <f>SUMIF('TOTAL FEED'!$E$6:$E$429,'SAN LUONG'!D38,'TOTAL FEED'!$AF$6:$AF$429)</f>
        <v>0</v>
      </c>
      <c r="Z38" s="87">
        <f>SUMIF('TOTAL FEED'!$E$6:$E$429,'SAN LUONG'!D38,'TOTAL FEED'!$AG$6:$AG$429)</f>
        <v>0</v>
      </c>
      <c r="AA38" s="87">
        <f>SUMIF('TOTAL FEED'!$E$6:$E$429,'SAN LUONG'!D38,'TOTAL FEED'!$AH$6:$AH$429)</f>
        <v>0</v>
      </c>
      <c r="AB38" s="87">
        <f>SUMIF('TOTAL FEED'!$E$6:$E$429,'SAN LUONG'!D38,'TOTAL FEED'!$AI$6:$AI$429)</f>
        <v>0</v>
      </c>
      <c r="AC38" s="87">
        <f>SUMIF('TOTAL FEED'!$E$6:$E$429,'SAN LUONG'!D38,'TOTAL FEED'!$AJ$6:$AJ$429)</f>
        <v>0</v>
      </c>
      <c r="AD38" s="87">
        <f>SUMIF('TOTAL FEED'!$E$6:$E$429,'SAN LUONG'!D38,'TOTAL FEED'!$AK$6:$AK$429)</f>
        <v>0</v>
      </c>
      <c r="AE38" s="87">
        <f>SUMIF('TOTAL FEED'!$E$6:$E$429,'SAN LUONG'!D38,'TOTAL FEED'!$AL$6:$AL$429)</f>
        <v>0</v>
      </c>
      <c r="AF38" s="87">
        <f>SUMIF('TOTAL FEED'!$E$6:$E$429,'SAN LUONG'!D38,'TOTAL FEED'!$AM$6:$AM$429)</f>
        <v>0</v>
      </c>
      <c r="AG38" s="87">
        <f>SUMIF('TOTAL FEED'!$E$6:$E$429,'SAN LUONG'!D38,'TOTAL FEED'!$AN$6:$AN$429)</f>
        <v>0</v>
      </c>
      <c r="AH38" s="87">
        <f>SUMIF('TOTAL FEED'!$E$6:$E$429,'SAN LUONG'!D38,'TOTAL FEED'!$AO$6:$AO$429)</f>
        <v>0</v>
      </c>
      <c r="AI38" s="87">
        <f>SUMIF('TOTAL FEED'!$E$6:$E$429,'SAN LUONG'!D38,'TOTAL FEED'!$AP$6:$AP$429)</f>
        <v>0</v>
      </c>
      <c r="AJ38" s="80">
        <f t="shared" ref="AJ38" si="15">SUM(E38:AI38)</f>
        <v>0</v>
      </c>
      <c r="AK38" s="80"/>
      <c r="AL38" t="str">
        <f t="shared" ref="AL38" si="16">CONCATENATE(C38,D38)</f>
        <v/>
      </c>
      <c r="AM38">
        <f>SUMIF('TOTAL FEED'!$K$6:$K$429,AL38,'TOTAL FEED'!$AQ$6:$AQ$429)</f>
        <v>0</v>
      </c>
    </row>
    <row r="39" spans="2:39" x14ac:dyDescent="0.25">
      <c r="B39" s="81">
        <v>26</v>
      </c>
      <c r="C39" s="82" t="s">
        <v>32</v>
      </c>
      <c r="D39" s="83">
        <v>127061</v>
      </c>
      <c r="E39" s="86">
        <f>SUMIF('TOTAL FEED'!$E$6:$E$429,'SAN LUONG'!D39,'TOTAL FEED'!$L$6:$L$429)</f>
        <v>0</v>
      </c>
      <c r="F39" s="87">
        <f>SUMIF('TOTAL FEED'!$E$6:$E$429,'SAN LUONG'!D39,'TOTAL FEED'!$M$6:$M$429)</f>
        <v>0</v>
      </c>
      <c r="G39" s="87">
        <f>SUMIF('TOTAL FEED'!$E$6:$E$429,'SAN LUONG'!D39,'TOTAL FEED'!$N$6:$N$429)</f>
        <v>0</v>
      </c>
      <c r="H39" s="87">
        <f>SUMIF('TOTAL FEED'!$E$6:$E$429,'SAN LUONG'!D39,'TOTAL FEED'!$O$6:$O$429)</f>
        <v>0</v>
      </c>
      <c r="I39" s="87">
        <f>SUMIF('TOTAL FEED'!$E$6:$E$429,'SAN LUONG'!D39,'TOTAL FEED'!$P$6:$P$429)</f>
        <v>0</v>
      </c>
      <c r="J39" s="87">
        <f>SUMIF('TOTAL FEED'!$E$6:$E$429,'SAN LUONG'!D39,'TOTAL FEED'!$Q$6:$Q$429)</f>
        <v>0</v>
      </c>
      <c r="K39" s="87">
        <f>SUMIF('TOTAL FEED'!$E$6:$E$429,'SAN LUONG'!D39,'TOTAL FEED'!$R$6:$R$429)</f>
        <v>0</v>
      </c>
      <c r="L39" s="87">
        <f>SUMIF('TOTAL FEED'!$E$6:$E$429,'SAN LUONG'!D39,'TOTAL FEED'!$S$6:$S$429)</f>
        <v>0</v>
      </c>
      <c r="M39" s="87">
        <f>SUMIF('TOTAL FEED'!$E$6:$E$429,'SAN LUONG'!D39,'TOTAL FEED'!$T$6:$T$429)</f>
        <v>0</v>
      </c>
      <c r="N39" s="87">
        <f>SUMIF('TOTAL FEED'!$E$6:$E$429,'SAN LUONG'!D39,'TOTAL FEED'!$U$6:$U$429)</f>
        <v>0</v>
      </c>
      <c r="O39" s="87">
        <f>SUMIF('TOTAL FEED'!$E$6:$E$429,'SAN LUONG'!D39,'TOTAL FEED'!$V$6:$V$429)</f>
        <v>0</v>
      </c>
      <c r="P39" s="87">
        <f>SUMIF('TOTAL FEED'!$E$6:$E$429,'SAN LUONG'!D39,'TOTAL FEED'!$W$6:$W$429)</f>
        <v>0</v>
      </c>
      <c r="Q39" s="87">
        <f>SUMIF('TOTAL FEED'!$E$6:$E$429,'SAN LUONG'!D39,'TOTAL FEED'!$X$6:$X$429)</f>
        <v>0</v>
      </c>
      <c r="R39" s="87">
        <f>SUMIF('TOTAL FEED'!$E$6:$E$429,'SAN LUONG'!D39,'TOTAL FEED'!$Y$6:$Y$429)</f>
        <v>0</v>
      </c>
      <c r="S39" s="87">
        <f>SUMIF('TOTAL FEED'!$E$6:$E$429,'SAN LUONG'!D39,'TOTAL FEED'!$Z$6:$Z$429)</f>
        <v>0</v>
      </c>
      <c r="T39" s="87">
        <f>SUMIF('TOTAL FEED'!$E$6:$E$429,'SAN LUONG'!D39,'TOTAL FEED'!$AA$6:$AA$429)</f>
        <v>0</v>
      </c>
      <c r="U39" s="87">
        <f>SUMIF('TOTAL FEED'!$E$6:$E$429,'SAN LUONG'!D39,'TOTAL FEED'!$AB$6:$AB$429)</f>
        <v>0</v>
      </c>
      <c r="V39" s="87">
        <f>SUMIF('TOTAL FEED'!$E$6:$E$429,'SAN LUONG'!D39,'TOTAL FEED'!$AC$6:$AC$429)</f>
        <v>0</v>
      </c>
      <c r="W39" s="87">
        <f>SUMIF('TOTAL FEED'!$E$6:$E$429,'SAN LUONG'!D39,'TOTAL FEED'!$AD$6:$AD$429)</f>
        <v>0</v>
      </c>
      <c r="X39" s="87">
        <f>SUMIF('TOTAL FEED'!$E$6:$E$429,'SAN LUONG'!D39,'TOTAL FEED'!$AE$6:$AE$429)</f>
        <v>0</v>
      </c>
      <c r="Y39" s="87">
        <f>SUMIF('TOTAL FEED'!$E$6:$E$429,'SAN LUONG'!D39,'TOTAL FEED'!$AF$6:$AF$429)</f>
        <v>0</v>
      </c>
      <c r="Z39" s="87">
        <f>SUMIF('TOTAL FEED'!$E$6:$E$429,'SAN LUONG'!D39,'TOTAL FEED'!$AG$6:$AG$429)</f>
        <v>0</v>
      </c>
      <c r="AA39" s="87">
        <f>SUMIF('TOTAL FEED'!$E$6:$E$429,'SAN LUONG'!D39,'TOTAL FEED'!$AH$6:$AH$429)</f>
        <v>0</v>
      </c>
      <c r="AB39" s="87">
        <f>SUMIF('TOTAL FEED'!$E$6:$E$429,'SAN LUONG'!D39,'TOTAL FEED'!$AI$6:$AI$429)</f>
        <v>0</v>
      </c>
      <c r="AC39" s="87">
        <f>SUMIF('TOTAL FEED'!$E$6:$E$429,'SAN LUONG'!D39,'TOTAL FEED'!$AJ$6:$AJ$429)</f>
        <v>0</v>
      </c>
      <c r="AD39" s="87">
        <f>SUMIF('TOTAL FEED'!$E$6:$E$429,'SAN LUONG'!D39,'TOTAL FEED'!$AK$6:$AK$429)</f>
        <v>0</v>
      </c>
      <c r="AE39" s="87">
        <f>SUMIF('TOTAL FEED'!$E$6:$E$429,'SAN LUONG'!D39,'TOTAL FEED'!$AL$6:$AL$429)</f>
        <v>0</v>
      </c>
      <c r="AF39" s="87">
        <f>SUMIF('TOTAL FEED'!$E$6:$E$429,'SAN LUONG'!D39,'TOTAL FEED'!$AM$6:$AM$429)</f>
        <v>0</v>
      </c>
      <c r="AG39" s="87">
        <f>SUMIF('TOTAL FEED'!$E$6:$E$429,'SAN LUONG'!D39,'TOTAL FEED'!$AN$6:$AN$429)</f>
        <v>0</v>
      </c>
      <c r="AH39" s="87">
        <f>SUMIF('TOTAL FEED'!$E$6:$E$429,'SAN LUONG'!D39,'TOTAL FEED'!$AO$6:$AO$429)</f>
        <v>0</v>
      </c>
      <c r="AI39" s="87">
        <f>SUMIF('TOTAL FEED'!$E$6:$E$429,'SAN LUONG'!D39,'TOTAL FEED'!$AP$6:$AP$429)</f>
        <v>0</v>
      </c>
      <c r="AJ39" s="80">
        <f t="shared" si="2"/>
        <v>0</v>
      </c>
      <c r="AK39" s="80"/>
      <c r="AL39" t="str">
        <f t="shared" si="3"/>
        <v>524A127061</v>
      </c>
      <c r="AM39">
        <f>SUMIF('TOTAL FEED'!$K$6:$K$429,AL39,'TOTAL FEED'!$AQ$6:$AQ$429)</f>
        <v>0</v>
      </c>
    </row>
    <row r="40" spans="2:39" x14ac:dyDescent="0.25">
      <c r="B40" s="81">
        <v>27</v>
      </c>
      <c r="C40" s="82">
        <v>540</v>
      </c>
      <c r="D40" s="83">
        <v>204101</v>
      </c>
      <c r="E40" s="86">
        <f>SUMIF('TOTAL FEED'!$E$6:$E$429,'SAN LUONG'!D40,'TOTAL FEED'!$L$6:$L$429)</f>
        <v>0</v>
      </c>
      <c r="F40" s="87">
        <f>SUMIF('TOTAL FEED'!$E$6:$E$429,'SAN LUONG'!D40,'TOTAL FEED'!$M$6:$M$429)</f>
        <v>0</v>
      </c>
      <c r="G40" s="87">
        <f>SUMIF('TOTAL FEED'!$E$6:$E$429,'SAN LUONG'!D40,'TOTAL FEED'!$N$6:$N$429)</f>
        <v>0</v>
      </c>
      <c r="H40" s="87">
        <f>SUMIF('TOTAL FEED'!$E$6:$E$429,'SAN LUONG'!D40,'TOTAL FEED'!$O$6:$O$429)</f>
        <v>0</v>
      </c>
      <c r="I40" s="87">
        <f>SUMIF('TOTAL FEED'!$E$6:$E$429,'SAN LUONG'!D40,'TOTAL FEED'!$P$6:$P$429)</f>
        <v>0</v>
      </c>
      <c r="J40" s="87">
        <f>SUMIF('TOTAL FEED'!$E$6:$E$429,'SAN LUONG'!D40,'TOTAL FEED'!$Q$6:$Q$429)</f>
        <v>0</v>
      </c>
      <c r="K40" s="87">
        <f>SUMIF('TOTAL FEED'!$E$6:$E$429,'SAN LUONG'!D40,'TOTAL FEED'!$R$6:$R$429)</f>
        <v>0</v>
      </c>
      <c r="L40" s="87">
        <f>SUMIF('TOTAL FEED'!$E$6:$E$429,'SAN LUONG'!D40,'TOTAL FEED'!$S$6:$S$429)</f>
        <v>0</v>
      </c>
      <c r="M40" s="87">
        <f>SUMIF('TOTAL FEED'!$E$6:$E$429,'SAN LUONG'!D40,'TOTAL FEED'!$T$6:$T$429)</f>
        <v>0</v>
      </c>
      <c r="N40" s="87">
        <f>SUMIF('TOTAL FEED'!$E$6:$E$429,'SAN LUONG'!D40,'TOTAL FEED'!$U$6:$U$429)</f>
        <v>0</v>
      </c>
      <c r="O40" s="87">
        <f>SUMIF('TOTAL FEED'!$E$6:$E$429,'SAN LUONG'!D40,'TOTAL FEED'!$V$6:$V$429)</f>
        <v>0</v>
      </c>
      <c r="P40" s="87">
        <f>SUMIF('TOTAL FEED'!$E$6:$E$429,'SAN LUONG'!D40,'TOTAL FEED'!$W$6:$W$429)</f>
        <v>0</v>
      </c>
      <c r="Q40" s="87">
        <f>SUMIF('TOTAL FEED'!$E$6:$E$429,'SAN LUONG'!D40,'TOTAL FEED'!$X$6:$X$429)</f>
        <v>0</v>
      </c>
      <c r="R40" s="87">
        <f>SUMIF('TOTAL FEED'!$E$6:$E$429,'SAN LUONG'!D40,'TOTAL FEED'!$Y$6:$Y$429)</f>
        <v>0</v>
      </c>
      <c r="S40" s="87">
        <f>SUMIF('TOTAL FEED'!$E$6:$E$429,'SAN LUONG'!D40,'TOTAL FEED'!$Z$6:$Z$429)</f>
        <v>0</v>
      </c>
      <c r="T40" s="87">
        <f>SUMIF('TOTAL FEED'!$E$6:$E$429,'SAN LUONG'!D40,'TOTAL FEED'!$AA$6:$AA$429)</f>
        <v>8725</v>
      </c>
      <c r="U40" s="87">
        <f>SUMIF('TOTAL FEED'!$E$6:$E$429,'SAN LUONG'!D40,'TOTAL FEED'!$AB$6:$AB$429)</f>
        <v>8375</v>
      </c>
      <c r="V40" s="87">
        <f>SUMIF('TOTAL FEED'!$E$6:$E$429,'SAN LUONG'!D40,'TOTAL FEED'!$AC$6:$AC$429)</f>
        <v>0</v>
      </c>
      <c r="W40" s="87">
        <f>SUMIF('TOTAL FEED'!$E$6:$E$429,'SAN LUONG'!D40,'TOTAL FEED'!$AD$6:$AD$429)</f>
        <v>0</v>
      </c>
      <c r="X40" s="87">
        <f>SUMIF('TOTAL FEED'!$E$6:$E$429,'SAN LUONG'!D40,'TOTAL FEED'!$AE$6:$AE$429)</f>
        <v>0</v>
      </c>
      <c r="Y40" s="87">
        <f>SUMIF('TOTAL FEED'!$E$6:$E$429,'SAN LUONG'!D40,'TOTAL FEED'!$AF$6:$AF$429)</f>
        <v>0</v>
      </c>
      <c r="Z40" s="87">
        <f>SUMIF('TOTAL FEED'!$E$6:$E$429,'SAN LUONG'!D40,'TOTAL FEED'!$AG$6:$AG$429)</f>
        <v>0</v>
      </c>
      <c r="AA40" s="87">
        <f>SUMIF('TOTAL FEED'!$E$6:$E$429,'SAN LUONG'!D40,'TOTAL FEED'!$AH$6:$AH$429)</f>
        <v>0</v>
      </c>
      <c r="AB40" s="87">
        <f>SUMIF('TOTAL FEED'!$E$6:$E$429,'SAN LUONG'!D40,'TOTAL FEED'!$AI$6:$AI$429)</f>
        <v>0</v>
      </c>
      <c r="AC40" s="87">
        <f>SUMIF('TOTAL FEED'!$E$6:$E$429,'SAN LUONG'!D40,'TOTAL FEED'!$AJ$6:$AJ$429)</f>
        <v>0</v>
      </c>
      <c r="AD40" s="87">
        <f>SUMIF('TOTAL FEED'!$E$6:$E$429,'SAN LUONG'!D40,'TOTAL FEED'!$AK$6:$AK$429)</f>
        <v>0</v>
      </c>
      <c r="AE40" s="87">
        <f>SUMIF('TOTAL FEED'!$E$6:$E$429,'SAN LUONG'!D40,'TOTAL FEED'!$AL$6:$AL$429)</f>
        <v>0</v>
      </c>
      <c r="AF40" s="87">
        <f>SUMIF('TOTAL FEED'!$E$6:$E$429,'SAN LUONG'!D40,'TOTAL FEED'!$AM$6:$AM$429)</f>
        <v>0</v>
      </c>
      <c r="AG40" s="87">
        <f>SUMIF('TOTAL FEED'!$E$6:$E$429,'SAN LUONG'!D40,'TOTAL FEED'!$AN$6:$AN$429)</f>
        <v>0</v>
      </c>
      <c r="AH40" s="87">
        <f>SUMIF('TOTAL FEED'!$E$6:$E$429,'SAN LUONG'!D40,'TOTAL FEED'!$AO$6:$AO$429)</f>
        <v>0</v>
      </c>
      <c r="AI40" s="87">
        <f>SUMIF('TOTAL FEED'!$E$6:$E$429,'SAN LUONG'!D40,'TOTAL FEED'!$AP$6:$AP$429)</f>
        <v>0</v>
      </c>
      <c r="AJ40" s="80">
        <f t="shared" si="2"/>
        <v>17100</v>
      </c>
      <c r="AK40" s="92">
        <v>3</v>
      </c>
      <c r="AL40" t="str">
        <f t="shared" si="3"/>
        <v>540204101</v>
      </c>
      <c r="AM40">
        <f>SUMIF('TOTAL FEED'!$K$6:$K$429,AL40,'TOTAL FEED'!$AQ$6:$AQ$429)</f>
        <v>0</v>
      </c>
    </row>
    <row r="41" spans="2:39" x14ac:dyDescent="0.25">
      <c r="B41" s="81">
        <v>28</v>
      </c>
      <c r="C41" s="82">
        <v>543</v>
      </c>
      <c r="D41" s="83">
        <v>226001</v>
      </c>
      <c r="E41" s="86">
        <f>SUMIF('TOTAL FEED'!$E$6:$E$429,'SAN LUONG'!D41,'TOTAL FEED'!$L$6:$L$429)</f>
        <v>0</v>
      </c>
      <c r="F41" s="87">
        <f>SUMIF('TOTAL FEED'!$E$6:$E$429,'SAN LUONG'!D41,'TOTAL FEED'!$M$6:$M$429)</f>
        <v>0</v>
      </c>
      <c r="G41" s="87">
        <f>SUMIF('TOTAL FEED'!$E$6:$E$429,'SAN LUONG'!D41,'TOTAL FEED'!$N$6:$N$429)</f>
        <v>0</v>
      </c>
      <c r="H41" s="87">
        <f>SUMIF('TOTAL FEED'!$E$6:$E$429,'SAN LUONG'!D41,'TOTAL FEED'!$O$6:$O$429)</f>
        <v>0</v>
      </c>
      <c r="I41" s="87">
        <f>SUMIF('TOTAL FEED'!$E$6:$E$429,'SAN LUONG'!D41,'TOTAL FEED'!$P$6:$P$429)</f>
        <v>0</v>
      </c>
      <c r="J41" s="87">
        <f>SUMIF('TOTAL FEED'!$E$6:$E$429,'SAN LUONG'!D41,'TOTAL FEED'!$Q$6:$Q$429)</f>
        <v>0</v>
      </c>
      <c r="K41" s="87">
        <f>SUMIF('TOTAL FEED'!$E$6:$E$429,'SAN LUONG'!D41,'TOTAL FEED'!$R$6:$R$429)</f>
        <v>0</v>
      </c>
      <c r="L41" s="87">
        <f>SUMIF('TOTAL FEED'!$E$6:$E$429,'SAN LUONG'!D41,'TOTAL FEED'!$S$6:$S$429)</f>
        <v>0</v>
      </c>
      <c r="M41" s="87">
        <f>SUMIF('TOTAL FEED'!$E$6:$E$429,'SAN LUONG'!D41,'TOTAL FEED'!$T$6:$T$429)</f>
        <v>0</v>
      </c>
      <c r="N41" s="87">
        <f>SUMIF('TOTAL FEED'!$E$6:$E$429,'SAN LUONG'!D41,'TOTAL FEED'!$U$6:$U$429)</f>
        <v>0</v>
      </c>
      <c r="O41" s="87">
        <f>SUMIF('TOTAL FEED'!$E$6:$E$429,'SAN LUONG'!D41,'TOTAL FEED'!$V$6:$V$429)</f>
        <v>0</v>
      </c>
      <c r="P41" s="87">
        <f>SUMIF('TOTAL FEED'!$E$6:$E$429,'SAN LUONG'!D41,'TOTAL FEED'!$W$6:$W$429)</f>
        <v>0</v>
      </c>
      <c r="Q41" s="87">
        <f>SUMIF('TOTAL FEED'!$E$6:$E$429,'SAN LUONG'!D41,'TOTAL FEED'!$X$6:$X$429)</f>
        <v>0</v>
      </c>
      <c r="R41" s="87">
        <f>SUMIF('TOTAL FEED'!$E$6:$E$429,'SAN LUONG'!D41,'TOTAL FEED'!$Y$6:$Y$429)</f>
        <v>0</v>
      </c>
      <c r="S41" s="87">
        <f>SUMIF('TOTAL FEED'!$E$6:$E$429,'SAN LUONG'!D41,'TOTAL FEED'!$Z$6:$Z$429)</f>
        <v>0</v>
      </c>
      <c r="T41" s="87">
        <f>SUMIF('TOTAL FEED'!$E$6:$E$429,'SAN LUONG'!D41,'TOTAL FEED'!$AA$6:$AA$429)</f>
        <v>0</v>
      </c>
      <c r="U41" s="87">
        <f>SUMIF('TOTAL FEED'!$E$6:$E$429,'SAN LUONG'!D41,'TOTAL FEED'!$AB$6:$AB$429)</f>
        <v>0</v>
      </c>
      <c r="V41" s="87">
        <f>SUMIF('TOTAL FEED'!$E$6:$E$429,'SAN LUONG'!D41,'TOTAL FEED'!$AC$6:$AC$429)</f>
        <v>0</v>
      </c>
      <c r="W41" s="87">
        <f>SUMIF('TOTAL FEED'!$E$6:$E$429,'SAN LUONG'!D41,'TOTAL FEED'!$AD$6:$AD$429)</f>
        <v>0</v>
      </c>
      <c r="X41" s="87">
        <f>SUMIF('TOTAL FEED'!$E$6:$E$429,'SAN LUONG'!D41,'TOTAL FEED'!$AE$6:$AE$429)</f>
        <v>0</v>
      </c>
      <c r="Y41" s="87">
        <f>SUMIF('TOTAL FEED'!$E$6:$E$429,'SAN LUONG'!D41,'TOTAL FEED'!$AF$6:$AF$429)</f>
        <v>0</v>
      </c>
      <c r="Z41" s="87">
        <f>SUMIF('TOTAL FEED'!$E$6:$E$429,'SAN LUONG'!D41,'TOTAL FEED'!$AG$6:$AG$429)</f>
        <v>0</v>
      </c>
      <c r="AA41" s="87">
        <f>SUMIF('TOTAL FEED'!$E$6:$E$429,'SAN LUONG'!D41,'TOTAL FEED'!$AH$6:$AH$429)</f>
        <v>0</v>
      </c>
      <c r="AB41" s="87">
        <f>SUMIF('TOTAL FEED'!$E$6:$E$429,'SAN LUONG'!D41,'TOTAL FEED'!$AI$6:$AI$429)</f>
        <v>0</v>
      </c>
      <c r="AC41" s="87">
        <f>SUMIF('TOTAL FEED'!$E$6:$E$429,'SAN LUONG'!D41,'TOTAL FEED'!$AJ$6:$AJ$429)</f>
        <v>0</v>
      </c>
      <c r="AD41" s="87">
        <f>SUMIF('TOTAL FEED'!$E$6:$E$429,'SAN LUONG'!D41,'TOTAL FEED'!$AK$6:$AK$429)</f>
        <v>0</v>
      </c>
      <c r="AE41" s="87">
        <f>SUMIF('TOTAL FEED'!$E$6:$E$429,'SAN LUONG'!D41,'TOTAL FEED'!$AL$6:$AL$429)</f>
        <v>0</v>
      </c>
      <c r="AF41" s="87">
        <f>SUMIF('TOTAL FEED'!$E$6:$E$429,'SAN LUONG'!D41,'TOTAL FEED'!$AM$6:$AM$429)</f>
        <v>0</v>
      </c>
      <c r="AG41" s="87">
        <f>SUMIF('TOTAL FEED'!$E$6:$E$429,'SAN LUONG'!D41,'TOTAL FEED'!$AN$6:$AN$429)</f>
        <v>0</v>
      </c>
      <c r="AH41" s="87">
        <f>SUMIF('TOTAL FEED'!$E$6:$E$429,'SAN LUONG'!D41,'TOTAL FEED'!$AO$6:$AO$429)</f>
        <v>0</v>
      </c>
      <c r="AI41" s="87">
        <f>SUMIF('TOTAL FEED'!$E$6:$E$429,'SAN LUONG'!D41,'TOTAL FEED'!$AP$6:$AP$429)</f>
        <v>0</v>
      </c>
      <c r="AJ41" s="80">
        <f t="shared" si="2"/>
        <v>0</v>
      </c>
      <c r="AK41" s="80"/>
      <c r="AL41" t="str">
        <f t="shared" si="3"/>
        <v>543226001</v>
      </c>
      <c r="AM41">
        <f>SUMIF('TOTAL FEED'!$K$6:$K$429,AL41,'TOTAL FEED'!$AQ$6:$AQ$429)</f>
        <v>0</v>
      </c>
    </row>
    <row r="42" spans="2:39" x14ac:dyDescent="0.25">
      <c r="B42" s="81">
        <v>29</v>
      </c>
      <c r="C42" s="82">
        <v>544</v>
      </c>
      <c r="D42" s="83">
        <v>216201</v>
      </c>
      <c r="E42" s="86">
        <f>SUMIF('TOTAL FEED'!$E$6:$E$429,'SAN LUONG'!D42,'TOTAL FEED'!$L$6:$L$429)</f>
        <v>0</v>
      </c>
      <c r="F42" s="87">
        <f>SUMIF('TOTAL FEED'!$E$6:$E$429,'SAN LUONG'!D42,'TOTAL FEED'!$M$6:$M$429)</f>
        <v>17000</v>
      </c>
      <c r="G42" s="87">
        <f>SUMIF('TOTAL FEED'!$E$6:$E$429,'SAN LUONG'!D42,'TOTAL FEED'!$N$6:$N$429)</f>
        <v>0</v>
      </c>
      <c r="H42" s="87">
        <f>SUMIF('TOTAL FEED'!$E$6:$E$429,'SAN LUONG'!D42,'TOTAL FEED'!$O$6:$O$429)</f>
        <v>5500</v>
      </c>
      <c r="I42" s="87">
        <f>SUMIF('TOTAL FEED'!$E$6:$E$429,'SAN LUONG'!D42,'TOTAL FEED'!$P$6:$P$429)</f>
        <v>11625</v>
      </c>
      <c r="J42" s="87">
        <f>SUMIF('TOTAL FEED'!$E$6:$E$429,'SAN LUONG'!D42,'TOTAL FEED'!$Q$6:$Q$429)</f>
        <v>0</v>
      </c>
      <c r="K42" s="87">
        <f>SUMIF('TOTAL FEED'!$E$6:$E$429,'SAN LUONG'!D42,'TOTAL FEED'!$R$6:$R$429)</f>
        <v>0</v>
      </c>
      <c r="L42" s="87">
        <f>SUMIF('TOTAL FEED'!$E$6:$E$429,'SAN LUONG'!D42,'TOTAL FEED'!$S$6:$S$429)</f>
        <v>0</v>
      </c>
      <c r="M42" s="87">
        <f>SUMIF('TOTAL FEED'!$E$6:$E$429,'SAN LUONG'!D42,'TOTAL FEED'!$T$6:$T$429)</f>
        <v>0</v>
      </c>
      <c r="N42" s="87">
        <f>SUMIF('TOTAL FEED'!$E$6:$E$429,'SAN LUONG'!D42,'TOTAL FEED'!$U$6:$U$429)</f>
        <v>0</v>
      </c>
      <c r="O42" s="87">
        <f>SUMIF('TOTAL FEED'!$E$6:$E$429,'SAN LUONG'!D42,'TOTAL FEED'!$V$6:$V$429)</f>
        <v>0</v>
      </c>
      <c r="P42" s="87">
        <f>SUMIF('TOTAL FEED'!$E$6:$E$429,'SAN LUONG'!D42,'TOTAL FEED'!$W$6:$W$429)</f>
        <v>25000</v>
      </c>
      <c r="Q42" s="87">
        <f>SUMIF('TOTAL FEED'!$E$6:$E$429,'SAN LUONG'!D42,'TOTAL FEED'!$X$6:$X$429)</f>
        <v>0</v>
      </c>
      <c r="R42" s="87">
        <f>SUMIF('TOTAL FEED'!$E$6:$E$429,'SAN LUONG'!D42,'TOTAL FEED'!$Y$6:$Y$429)</f>
        <v>0</v>
      </c>
      <c r="S42" s="87">
        <f>SUMIF('TOTAL FEED'!$E$6:$E$429,'SAN LUONG'!D42,'TOTAL FEED'!$Z$6:$Z$429)</f>
        <v>0</v>
      </c>
      <c r="T42" s="87">
        <f>SUMIF('TOTAL FEED'!$E$6:$E$429,'SAN LUONG'!D42,'TOTAL FEED'!$AA$6:$AA$429)</f>
        <v>0</v>
      </c>
      <c r="U42" s="87">
        <f>SUMIF('TOTAL FEED'!$E$6:$E$429,'SAN LUONG'!D42,'TOTAL FEED'!$AB$6:$AB$429)</f>
        <v>17400</v>
      </c>
      <c r="V42" s="87">
        <f>SUMIF('TOTAL FEED'!$E$6:$E$429,'SAN LUONG'!D42,'TOTAL FEED'!$AC$6:$AC$429)</f>
        <v>0</v>
      </c>
      <c r="W42" s="87">
        <f>SUMIF('TOTAL FEED'!$E$6:$E$429,'SAN LUONG'!D42,'TOTAL FEED'!$AD$6:$AD$429)</f>
        <v>0</v>
      </c>
      <c r="X42" s="87">
        <f>SUMIF('TOTAL FEED'!$E$6:$E$429,'SAN LUONG'!D42,'TOTAL FEED'!$AE$6:$AE$429)</f>
        <v>0</v>
      </c>
      <c r="Y42" s="87">
        <f>SUMIF('TOTAL FEED'!$E$6:$E$429,'SAN LUONG'!D42,'TOTAL FEED'!$AF$6:$AF$429)</f>
        <v>0</v>
      </c>
      <c r="Z42" s="87">
        <f>SUMIF('TOTAL FEED'!$E$6:$E$429,'SAN LUONG'!D42,'TOTAL FEED'!$AG$6:$AG$429)</f>
        <v>0</v>
      </c>
      <c r="AA42" s="87">
        <f>SUMIF('TOTAL FEED'!$E$6:$E$429,'SAN LUONG'!D42,'TOTAL FEED'!$AH$6:$AH$429)</f>
        <v>0</v>
      </c>
      <c r="AB42" s="87">
        <f>SUMIF('TOTAL FEED'!$E$6:$E$429,'SAN LUONG'!D42,'TOTAL FEED'!$AI$6:$AI$429)</f>
        <v>0</v>
      </c>
      <c r="AC42" s="87">
        <f>SUMIF('TOTAL FEED'!$E$6:$E$429,'SAN LUONG'!D42,'TOTAL FEED'!$AJ$6:$AJ$429)</f>
        <v>0</v>
      </c>
      <c r="AD42" s="87">
        <f>SUMIF('TOTAL FEED'!$E$6:$E$429,'SAN LUONG'!D42,'TOTAL FEED'!$AK$6:$AK$429)</f>
        <v>0</v>
      </c>
      <c r="AE42" s="87">
        <f>SUMIF('TOTAL FEED'!$E$6:$E$429,'SAN LUONG'!D42,'TOTAL FEED'!$AL$6:$AL$429)</f>
        <v>0</v>
      </c>
      <c r="AF42" s="87">
        <f>SUMIF('TOTAL FEED'!$E$6:$E$429,'SAN LUONG'!D42,'TOTAL FEED'!$AM$6:$AM$429)</f>
        <v>0</v>
      </c>
      <c r="AG42" s="87">
        <f>SUMIF('TOTAL FEED'!$E$6:$E$429,'SAN LUONG'!D42,'TOTAL FEED'!$AN$6:$AN$429)</f>
        <v>0</v>
      </c>
      <c r="AH42" s="87">
        <f>SUMIF('TOTAL FEED'!$E$6:$E$429,'SAN LUONG'!D42,'TOTAL FEED'!$AO$6:$AO$429)</f>
        <v>0</v>
      </c>
      <c r="AI42" s="87">
        <f>SUMIF('TOTAL FEED'!$E$6:$E$429,'SAN LUONG'!D42,'TOTAL FEED'!$AP$6:$AP$429)</f>
        <v>0</v>
      </c>
      <c r="AJ42" s="80">
        <f t="shared" si="2"/>
        <v>76525</v>
      </c>
      <c r="AK42" s="92">
        <v>3</v>
      </c>
      <c r="AL42" t="str">
        <f t="shared" si="3"/>
        <v>544216201</v>
      </c>
      <c r="AM42">
        <f>SUMIF('TOTAL FEED'!$K$6:$K$429,AL42,'TOTAL FEED'!$AQ$6:$AQ$429)</f>
        <v>76525</v>
      </c>
    </row>
    <row r="43" spans="2:39" x14ac:dyDescent="0.25">
      <c r="B43" s="81">
        <v>30</v>
      </c>
      <c r="C43" s="82">
        <v>545</v>
      </c>
      <c r="D43" s="83">
        <v>216251</v>
      </c>
      <c r="E43" s="86">
        <f>SUMIF('TOTAL FEED'!$E$6:$E$429,'SAN LUONG'!D43,'TOTAL FEED'!$L$6:$L$429)</f>
        <v>0</v>
      </c>
      <c r="F43" s="87">
        <f>SUMIF('TOTAL FEED'!$E$6:$E$429,'SAN LUONG'!D43,'TOTAL FEED'!$M$6:$M$429)</f>
        <v>0</v>
      </c>
      <c r="G43" s="87">
        <f>SUMIF('TOTAL FEED'!$E$6:$E$429,'SAN LUONG'!D43,'TOTAL FEED'!$N$6:$N$429)</f>
        <v>0</v>
      </c>
      <c r="H43" s="87">
        <f>SUMIF('TOTAL FEED'!$E$6:$E$429,'SAN LUONG'!D43,'TOTAL FEED'!$O$6:$O$429)</f>
        <v>0</v>
      </c>
      <c r="I43" s="87">
        <f>SUMIF('TOTAL FEED'!$E$6:$E$429,'SAN LUONG'!D43,'TOTAL FEED'!$P$6:$P$429)</f>
        <v>0</v>
      </c>
      <c r="J43" s="87">
        <f>SUMIF('TOTAL FEED'!$E$6:$E$429,'SAN LUONG'!D43,'TOTAL FEED'!$Q$6:$Q$429)</f>
        <v>0</v>
      </c>
      <c r="K43" s="87">
        <f>SUMIF('TOTAL FEED'!$E$6:$E$429,'SAN LUONG'!D43,'TOTAL FEED'!$R$6:$R$429)</f>
        <v>0</v>
      </c>
      <c r="L43" s="87">
        <f>SUMIF('TOTAL FEED'!$E$6:$E$429,'SAN LUONG'!D43,'TOTAL FEED'!$S$6:$S$429)</f>
        <v>0</v>
      </c>
      <c r="M43" s="87">
        <f>SUMIF('TOTAL FEED'!$E$6:$E$429,'SAN LUONG'!D43,'TOTAL FEED'!$T$6:$T$429)</f>
        <v>0</v>
      </c>
      <c r="N43" s="87">
        <f>SUMIF('TOTAL FEED'!$E$6:$E$429,'SAN LUONG'!D43,'TOTAL FEED'!$U$6:$U$429)</f>
        <v>0</v>
      </c>
      <c r="O43" s="87">
        <f>SUMIF('TOTAL FEED'!$E$6:$E$429,'SAN LUONG'!D43,'TOTAL FEED'!$V$6:$V$429)</f>
        <v>0</v>
      </c>
      <c r="P43" s="87">
        <f>SUMIF('TOTAL FEED'!$E$6:$E$429,'SAN LUONG'!D43,'TOTAL FEED'!$W$6:$W$429)</f>
        <v>0</v>
      </c>
      <c r="Q43" s="87">
        <f>SUMIF('TOTAL FEED'!$E$6:$E$429,'SAN LUONG'!D43,'TOTAL FEED'!$X$6:$X$429)</f>
        <v>0</v>
      </c>
      <c r="R43" s="87">
        <f>SUMIF('TOTAL FEED'!$E$6:$E$429,'SAN LUONG'!D43,'TOTAL FEED'!$Y$6:$Y$429)</f>
        <v>0</v>
      </c>
      <c r="S43" s="87">
        <f>SUMIF('TOTAL FEED'!$E$6:$E$429,'SAN LUONG'!D43,'TOTAL FEED'!$Z$6:$Z$429)</f>
        <v>0</v>
      </c>
      <c r="T43" s="87">
        <f>SUMIF('TOTAL FEED'!$E$6:$E$429,'SAN LUONG'!D43,'TOTAL FEED'!$AA$6:$AA$429)</f>
        <v>0</v>
      </c>
      <c r="U43" s="87">
        <f>SUMIF('TOTAL FEED'!$E$6:$E$429,'SAN LUONG'!D43,'TOTAL FEED'!$AB$6:$AB$429)</f>
        <v>0</v>
      </c>
      <c r="V43" s="87">
        <f>SUMIF('TOTAL FEED'!$E$6:$E$429,'SAN LUONG'!D43,'TOTAL FEED'!$AC$6:$AC$429)</f>
        <v>0</v>
      </c>
      <c r="W43" s="87">
        <f>SUMIF('TOTAL FEED'!$E$6:$E$429,'SAN LUONG'!D43,'TOTAL FEED'!$AD$6:$AD$429)</f>
        <v>0</v>
      </c>
      <c r="X43" s="87">
        <f>SUMIF('TOTAL FEED'!$E$6:$E$429,'SAN LUONG'!D43,'TOTAL FEED'!$AE$6:$AE$429)</f>
        <v>0</v>
      </c>
      <c r="Y43" s="87">
        <f>SUMIF('TOTAL FEED'!$E$6:$E$429,'SAN LUONG'!D43,'TOTAL FEED'!$AF$6:$AF$429)</f>
        <v>0</v>
      </c>
      <c r="Z43" s="87">
        <f>SUMIF('TOTAL FEED'!$E$6:$E$429,'SAN LUONG'!D43,'TOTAL FEED'!$AG$6:$AG$429)</f>
        <v>0</v>
      </c>
      <c r="AA43" s="87">
        <f>SUMIF('TOTAL FEED'!$E$6:$E$429,'SAN LUONG'!D43,'TOTAL FEED'!$AH$6:$AH$429)</f>
        <v>0</v>
      </c>
      <c r="AB43" s="87">
        <f>SUMIF('TOTAL FEED'!$E$6:$E$429,'SAN LUONG'!D43,'TOTAL FEED'!$AI$6:$AI$429)</f>
        <v>0</v>
      </c>
      <c r="AC43" s="87">
        <f>SUMIF('TOTAL FEED'!$E$6:$E$429,'SAN LUONG'!D43,'TOTAL FEED'!$AJ$6:$AJ$429)</f>
        <v>0</v>
      </c>
      <c r="AD43" s="87">
        <f>SUMIF('TOTAL FEED'!$E$6:$E$429,'SAN LUONG'!D43,'TOTAL FEED'!$AK$6:$AK$429)</f>
        <v>0</v>
      </c>
      <c r="AE43" s="87">
        <f>SUMIF('TOTAL FEED'!$E$6:$E$429,'SAN LUONG'!D43,'TOTAL FEED'!$AL$6:$AL$429)</f>
        <v>0</v>
      </c>
      <c r="AF43" s="87">
        <f>SUMIF('TOTAL FEED'!$E$6:$E$429,'SAN LUONG'!D43,'TOTAL FEED'!$AM$6:$AM$429)</f>
        <v>0</v>
      </c>
      <c r="AG43" s="87">
        <f>SUMIF('TOTAL FEED'!$E$6:$E$429,'SAN LUONG'!D43,'TOTAL FEED'!$AN$6:$AN$429)</f>
        <v>0</v>
      </c>
      <c r="AH43" s="87">
        <f>SUMIF('TOTAL FEED'!$E$6:$E$429,'SAN LUONG'!D43,'TOTAL FEED'!$AO$6:$AO$429)</f>
        <v>0</v>
      </c>
      <c r="AI43" s="87">
        <f>SUMIF('TOTAL FEED'!$E$6:$E$429,'SAN LUONG'!D43,'TOTAL FEED'!$AP$6:$AP$429)</f>
        <v>0</v>
      </c>
      <c r="AJ43" s="80">
        <f t="shared" si="2"/>
        <v>0</v>
      </c>
      <c r="AK43" s="80"/>
      <c r="AL43" t="str">
        <f t="shared" si="3"/>
        <v>545216251</v>
      </c>
      <c r="AM43">
        <f>SUMIF('TOTAL FEED'!$K$6:$K$429,AL43,'TOTAL FEED'!$AQ$6:$AQ$429)</f>
        <v>0</v>
      </c>
    </row>
    <row r="44" spans="2:39" x14ac:dyDescent="0.25">
      <c r="B44" s="81">
        <v>31</v>
      </c>
      <c r="C44" s="82">
        <v>548</v>
      </c>
      <c r="D44" s="83">
        <v>201101</v>
      </c>
      <c r="E44" s="86">
        <f>SUMIF('TOTAL FEED'!$E$6:$E$429,'SAN LUONG'!D44,'TOTAL FEED'!$L$6:$L$429)</f>
        <v>0</v>
      </c>
      <c r="F44" s="87">
        <f>SUMIF('TOTAL FEED'!$E$6:$E$429,'SAN LUONG'!D44,'TOTAL FEED'!$M$6:$M$429)</f>
        <v>0</v>
      </c>
      <c r="G44" s="87">
        <f>SUMIF('TOTAL FEED'!$E$6:$E$429,'SAN LUONG'!D44,'TOTAL FEED'!$N$6:$N$429)</f>
        <v>0</v>
      </c>
      <c r="H44" s="87">
        <f>SUMIF('TOTAL FEED'!$E$6:$E$429,'SAN LUONG'!D44,'TOTAL FEED'!$O$6:$O$429)</f>
        <v>32625</v>
      </c>
      <c r="I44" s="87">
        <f>SUMIF('TOTAL FEED'!$E$6:$E$429,'SAN LUONG'!D44,'TOTAL FEED'!$P$6:$P$429)</f>
        <v>0</v>
      </c>
      <c r="J44" s="87">
        <f>SUMIF('TOTAL FEED'!$E$6:$E$429,'SAN LUONG'!D44,'TOTAL FEED'!$Q$6:$Q$429)</f>
        <v>7125</v>
      </c>
      <c r="K44" s="87">
        <f>SUMIF('TOTAL FEED'!$E$6:$E$429,'SAN LUONG'!D44,'TOTAL FEED'!$R$6:$R$429)</f>
        <v>0</v>
      </c>
      <c r="L44" s="87">
        <f>SUMIF('TOTAL FEED'!$E$6:$E$429,'SAN LUONG'!D44,'TOTAL FEED'!$S$6:$S$429)</f>
        <v>0</v>
      </c>
      <c r="M44" s="87">
        <f>SUMIF('TOTAL FEED'!$E$6:$E$429,'SAN LUONG'!D44,'TOTAL FEED'!$T$6:$T$429)</f>
        <v>0</v>
      </c>
      <c r="N44" s="87">
        <f>SUMIF('TOTAL FEED'!$E$6:$E$429,'SAN LUONG'!D44,'TOTAL FEED'!$U$6:$U$429)</f>
        <v>5500</v>
      </c>
      <c r="O44" s="87">
        <f>SUMIF('TOTAL FEED'!$E$6:$E$429,'SAN LUONG'!D44,'TOTAL FEED'!$V$6:$V$429)</f>
        <v>50325</v>
      </c>
      <c r="P44" s="87">
        <f>SUMIF('TOTAL FEED'!$E$6:$E$429,'SAN LUONG'!D44,'TOTAL FEED'!$W$6:$W$429)</f>
        <v>0</v>
      </c>
      <c r="Q44" s="87">
        <f>SUMIF('TOTAL FEED'!$E$6:$E$429,'SAN LUONG'!D44,'TOTAL FEED'!$X$6:$X$429)</f>
        <v>0</v>
      </c>
      <c r="R44" s="87">
        <f>SUMIF('TOTAL FEED'!$E$6:$E$429,'SAN LUONG'!D44,'TOTAL FEED'!$Y$6:$Y$429)</f>
        <v>0</v>
      </c>
      <c r="S44" s="87">
        <f>SUMIF('TOTAL FEED'!$E$6:$E$429,'SAN LUONG'!D44,'TOTAL FEED'!$Z$6:$Z$429)</f>
        <v>0</v>
      </c>
      <c r="T44" s="87">
        <f>SUMIF('TOTAL FEED'!$E$6:$E$429,'SAN LUONG'!D44,'TOTAL FEED'!$AA$6:$AA$429)</f>
        <v>0</v>
      </c>
      <c r="U44" s="87">
        <f>SUMIF('TOTAL FEED'!$E$6:$E$429,'SAN LUONG'!D44,'TOTAL FEED'!$AB$6:$AB$429)</f>
        <v>0</v>
      </c>
      <c r="V44" s="87">
        <f>SUMIF('TOTAL FEED'!$E$6:$E$429,'SAN LUONG'!D44,'TOTAL FEED'!$AC$6:$AC$429)</f>
        <v>0</v>
      </c>
      <c r="W44" s="87">
        <f>SUMIF('TOTAL FEED'!$E$6:$E$429,'SAN LUONG'!D44,'TOTAL FEED'!$AD$6:$AD$429)</f>
        <v>0</v>
      </c>
      <c r="X44" s="87">
        <f>SUMIF('TOTAL FEED'!$E$6:$E$429,'SAN LUONG'!D44,'TOTAL FEED'!$AE$6:$AE$429)</f>
        <v>0</v>
      </c>
      <c r="Y44" s="87">
        <f>SUMIF('TOTAL FEED'!$E$6:$E$429,'SAN LUONG'!D44,'TOTAL FEED'!$AF$6:$AF$429)</f>
        <v>0</v>
      </c>
      <c r="Z44" s="87">
        <f>SUMIF('TOTAL FEED'!$E$6:$E$429,'SAN LUONG'!D44,'TOTAL FEED'!$AG$6:$AG$429)</f>
        <v>0</v>
      </c>
      <c r="AA44" s="87">
        <f>SUMIF('TOTAL FEED'!$E$6:$E$429,'SAN LUONG'!D44,'TOTAL FEED'!$AH$6:$AH$429)</f>
        <v>0</v>
      </c>
      <c r="AB44" s="87">
        <f>SUMIF('TOTAL FEED'!$E$6:$E$429,'SAN LUONG'!D44,'TOTAL FEED'!$AI$6:$AI$429)</f>
        <v>0</v>
      </c>
      <c r="AC44" s="87">
        <f>SUMIF('TOTAL FEED'!$E$6:$E$429,'SAN LUONG'!D44,'TOTAL FEED'!$AJ$6:$AJ$429)</f>
        <v>0</v>
      </c>
      <c r="AD44" s="87">
        <f>SUMIF('TOTAL FEED'!$E$6:$E$429,'SAN LUONG'!D44,'TOTAL FEED'!$AK$6:$AK$429)</f>
        <v>0</v>
      </c>
      <c r="AE44" s="87">
        <f>SUMIF('TOTAL FEED'!$E$6:$E$429,'SAN LUONG'!D44,'TOTAL FEED'!$AL$6:$AL$429)</f>
        <v>0</v>
      </c>
      <c r="AF44" s="87">
        <f>SUMIF('TOTAL FEED'!$E$6:$E$429,'SAN LUONG'!D44,'TOTAL FEED'!$AM$6:$AM$429)</f>
        <v>0</v>
      </c>
      <c r="AG44" s="87">
        <f>SUMIF('TOTAL FEED'!$E$6:$E$429,'SAN LUONG'!D44,'TOTAL FEED'!$AN$6:$AN$429)</f>
        <v>0</v>
      </c>
      <c r="AH44" s="87">
        <f>SUMIF('TOTAL FEED'!$E$6:$E$429,'SAN LUONG'!D44,'TOTAL FEED'!$AO$6:$AO$429)</f>
        <v>0</v>
      </c>
      <c r="AI44" s="87">
        <f>SUMIF('TOTAL FEED'!$E$6:$E$429,'SAN LUONG'!D44,'TOTAL FEED'!$AP$6:$AP$429)</f>
        <v>0</v>
      </c>
      <c r="AJ44" s="80">
        <f t="shared" si="2"/>
        <v>95575</v>
      </c>
      <c r="AK44" s="92">
        <v>3</v>
      </c>
      <c r="AL44" t="str">
        <f t="shared" si="3"/>
        <v>548201101</v>
      </c>
      <c r="AM44">
        <f>SUMIF('TOTAL FEED'!$K$6:$K$429,AL44,'TOTAL FEED'!$AQ$6:$AQ$429)</f>
        <v>57350</v>
      </c>
    </row>
    <row r="45" spans="2:39" x14ac:dyDescent="0.25">
      <c r="B45" s="81"/>
      <c r="C45" s="82" t="s">
        <v>288</v>
      </c>
      <c r="D45" s="83">
        <v>201201</v>
      </c>
      <c r="E45" s="86">
        <f>SUMIF('TOTAL FEED'!$E$6:$E$429,'SAN LUONG'!D45,'TOTAL FEED'!$L$6:$L$429)</f>
        <v>0</v>
      </c>
      <c r="F45" s="87">
        <f>SUMIF('TOTAL FEED'!$E$6:$E$429,'SAN LUONG'!D45,'TOTAL FEED'!$M$6:$M$429)</f>
        <v>0</v>
      </c>
      <c r="G45" s="87">
        <f>SUMIF('TOTAL FEED'!$E$6:$E$429,'SAN LUONG'!D45,'TOTAL FEED'!$N$6:$N$429)</f>
        <v>0</v>
      </c>
      <c r="H45" s="87">
        <f>SUMIF('TOTAL FEED'!$E$6:$E$429,'SAN LUONG'!D45,'TOTAL FEED'!$O$6:$O$429)</f>
        <v>0</v>
      </c>
      <c r="I45" s="87">
        <f>SUMIF('TOTAL FEED'!$E$6:$E$429,'SAN LUONG'!D45,'TOTAL FEED'!$P$6:$P$429)</f>
        <v>0</v>
      </c>
      <c r="J45" s="87">
        <f>SUMIF('TOTAL FEED'!$E$6:$E$429,'SAN LUONG'!D45,'TOTAL FEED'!$Q$6:$Q$429)</f>
        <v>0</v>
      </c>
      <c r="K45" s="87">
        <f>SUMIF('TOTAL FEED'!$E$6:$E$429,'SAN LUONG'!D45,'TOTAL FEED'!$R$6:$R$429)</f>
        <v>0</v>
      </c>
      <c r="L45" s="87">
        <f>SUMIF('TOTAL FEED'!$E$6:$E$429,'SAN LUONG'!D45,'TOTAL FEED'!$S$6:$S$429)</f>
        <v>0</v>
      </c>
      <c r="M45" s="87">
        <f>SUMIF('TOTAL FEED'!$E$6:$E$429,'SAN LUONG'!D45,'TOTAL FEED'!$T$6:$T$429)</f>
        <v>0</v>
      </c>
      <c r="N45" s="87">
        <f>SUMIF('TOTAL FEED'!$E$6:$E$429,'SAN LUONG'!D45,'TOTAL FEED'!$U$6:$U$429)</f>
        <v>0</v>
      </c>
      <c r="O45" s="87">
        <f>SUMIF('TOTAL FEED'!$E$6:$E$429,'SAN LUONG'!D45,'TOTAL FEED'!$V$6:$V$429)</f>
        <v>0</v>
      </c>
      <c r="P45" s="87">
        <f>SUMIF('TOTAL FEED'!$E$6:$E$429,'SAN LUONG'!D45,'TOTAL FEED'!$W$6:$W$429)</f>
        <v>0</v>
      </c>
      <c r="Q45" s="87">
        <f>SUMIF('TOTAL FEED'!$E$6:$E$429,'SAN LUONG'!D45,'TOTAL FEED'!$X$6:$X$429)</f>
        <v>0</v>
      </c>
      <c r="R45" s="87">
        <f>SUMIF('TOTAL FEED'!$E$6:$E$429,'SAN LUONG'!D45,'TOTAL FEED'!$Y$6:$Y$429)</f>
        <v>0</v>
      </c>
      <c r="S45" s="87">
        <f>SUMIF('TOTAL FEED'!$E$6:$E$429,'SAN LUONG'!D45,'TOTAL FEED'!$Z$6:$Z$429)</f>
        <v>0</v>
      </c>
      <c r="T45" s="87">
        <f>SUMIF('TOTAL FEED'!$E$6:$E$429,'SAN LUONG'!D45,'TOTAL FEED'!$AA$6:$AA$429)</f>
        <v>0</v>
      </c>
      <c r="U45" s="87">
        <f>SUMIF('TOTAL FEED'!$E$6:$E$429,'SAN LUONG'!D45,'TOTAL FEED'!$AB$6:$AB$429)</f>
        <v>0</v>
      </c>
      <c r="V45" s="87">
        <f>SUMIF('TOTAL FEED'!$E$6:$E$429,'SAN LUONG'!D45,'TOTAL FEED'!$AC$6:$AC$429)</f>
        <v>0</v>
      </c>
      <c r="W45" s="87">
        <f>SUMIF('TOTAL FEED'!$E$6:$E$429,'SAN LUONG'!D45,'TOTAL FEED'!$AD$6:$AD$429)</f>
        <v>0</v>
      </c>
      <c r="X45" s="87">
        <f>SUMIF('TOTAL FEED'!$E$6:$E$429,'SAN LUONG'!D45,'TOTAL FEED'!$AE$6:$AE$429)</f>
        <v>0</v>
      </c>
      <c r="Y45" s="87">
        <f>SUMIF('TOTAL FEED'!$E$6:$E$429,'SAN LUONG'!D45,'TOTAL FEED'!$AF$6:$AF$429)</f>
        <v>0</v>
      </c>
      <c r="Z45" s="87">
        <f>SUMIF('TOTAL FEED'!$E$6:$E$429,'SAN LUONG'!D45,'TOTAL FEED'!$AG$6:$AG$429)</f>
        <v>0</v>
      </c>
      <c r="AA45" s="87">
        <f>SUMIF('TOTAL FEED'!$E$6:$E$429,'SAN LUONG'!D45,'TOTAL FEED'!$AH$6:$AH$429)</f>
        <v>0</v>
      </c>
      <c r="AB45" s="87">
        <f>SUMIF('TOTAL FEED'!$E$6:$E$429,'SAN LUONG'!D45,'TOTAL FEED'!$AI$6:$AI$429)</f>
        <v>0</v>
      </c>
      <c r="AC45" s="87">
        <f>SUMIF('TOTAL FEED'!$E$6:$E$429,'SAN LUONG'!D45,'TOTAL FEED'!$AJ$6:$AJ$429)</f>
        <v>0</v>
      </c>
      <c r="AD45" s="87">
        <f>SUMIF('TOTAL FEED'!$E$6:$E$429,'SAN LUONG'!D45,'TOTAL FEED'!$AK$6:$AK$429)</f>
        <v>0</v>
      </c>
      <c r="AE45" s="87">
        <f>SUMIF('TOTAL FEED'!$E$6:$E$429,'SAN LUONG'!D45,'TOTAL FEED'!$AL$6:$AL$429)</f>
        <v>0</v>
      </c>
      <c r="AF45" s="87">
        <f>SUMIF('TOTAL FEED'!$E$6:$E$429,'SAN LUONG'!D45,'TOTAL FEED'!$AM$6:$AM$429)</f>
        <v>0</v>
      </c>
      <c r="AG45" s="87">
        <f>SUMIF('TOTAL FEED'!$E$6:$E$429,'SAN LUONG'!D45,'TOTAL FEED'!$AN$6:$AN$429)</f>
        <v>0</v>
      </c>
      <c r="AH45" s="87">
        <f>SUMIF('TOTAL FEED'!$E$6:$E$429,'SAN LUONG'!D45,'TOTAL FEED'!$AO$6:$AO$429)</f>
        <v>0</v>
      </c>
      <c r="AI45" s="87">
        <f>SUMIF('TOTAL FEED'!$E$6:$E$429,'SAN LUONG'!D45,'TOTAL FEED'!$AP$6:$AP$429)</f>
        <v>0</v>
      </c>
      <c r="AJ45" s="80">
        <f t="shared" si="2"/>
        <v>0</v>
      </c>
      <c r="AK45" s="80"/>
      <c r="AL45" t="str">
        <f t="shared" si="3"/>
        <v>548M201201</v>
      </c>
      <c r="AM45">
        <f>SUMIF('TOTAL FEED'!$K$6:$K$429,AL45,'TOTAL FEED'!$AQ$6:$AQ$429)</f>
        <v>0</v>
      </c>
    </row>
    <row r="46" spans="2:39" x14ac:dyDescent="0.25">
      <c r="B46" s="81"/>
      <c r="C46" s="82" t="s">
        <v>541</v>
      </c>
      <c r="D46" s="83">
        <v>20150831</v>
      </c>
      <c r="E46" s="86">
        <f>SUMIF('TOTAL FEED'!$E$6:$E$429,'SAN LUONG'!D46,'TOTAL FEED'!$L$6:$L$429)</f>
        <v>0</v>
      </c>
      <c r="F46" s="87">
        <f>SUMIF('TOTAL FEED'!$E$6:$E$429,'SAN LUONG'!D46,'TOTAL FEED'!$M$6:$M$429)</f>
        <v>0</v>
      </c>
      <c r="G46" s="87">
        <f>SUMIF('TOTAL FEED'!$E$6:$E$429,'SAN LUONG'!D46,'TOTAL FEED'!$N$6:$N$429)</f>
        <v>0</v>
      </c>
      <c r="H46" s="87">
        <f>SUMIF('TOTAL FEED'!$E$6:$E$429,'SAN LUONG'!D46,'TOTAL FEED'!$O$6:$O$429)</f>
        <v>0</v>
      </c>
      <c r="I46" s="87">
        <f>SUMIF('TOTAL FEED'!$E$6:$E$429,'SAN LUONG'!D46,'TOTAL FEED'!$P$6:$P$429)</f>
        <v>0</v>
      </c>
      <c r="J46" s="87">
        <f>SUMIF('TOTAL FEED'!$E$6:$E$429,'SAN LUONG'!D46,'TOTAL FEED'!$Q$6:$Q$429)</f>
        <v>0</v>
      </c>
      <c r="K46" s="87">
        <f>SUMIF('TOTAL FEED'!$E$6:$E$429,'SAN LUONG'!D46,'TOTAL FEED'!$R$6:$R$429)</f>
        <v>0</v>
      </c>
      <c r="L46" s="87">
        <f>SUMIF('TOTAL FEED'!$E$6:$E$429,'SAN LUONG'!D46,'TOTAL FEED'!$S$6:$S$429)</f>
        <v>0</v>
      </c>
      <c r="M46" s="87">
        <f>SUMIF('TOTAL FEED'!$E$6:$E$429,'SAN LUONG'!D46,'TOTAL FEED'!$T$6:$T$429)</f>
        <v>0</v>
      </c>
      <c r="N46" s="87">
        <f>SUMIF('TOTAL FEED'!$E$6:$E$429,'SAN LUONG'!D46,'TOTAL FEED'!$U$6:$U$429)</f>
        <v>0</v>
      </c>
      <c r="O46" s="87">
        <f>SUMIF('TOTAL FEED'!$E$6:$E$429,'SAN LUONG'!D46,'TOTAL FEED'!$V$6:$V$429)</f>
        <v>0</v>
      </c>
      <c r="P46" s="87">
        <f>SUMIF('TOTAL FEED'!$E$6:$E$429,'SAN LUONG'!D46,'TOTAL FEED'!$W$6:$W$429)</f>
        <v>0</v>
      </c>
      <c r="Q46" s="87">
        <f>SUMIF('TOTAL FEED'!$E$6:$E$429,'SAN LUONG'!D46,'TOTAL FEED'!$X$6:$X$429)</f>
        <v>0</v>
      </c>
      <c r="R46" s="87">
        <f>SUMIF('TOTAL FEED'!$E$6:$E$429,'SAN LUONG'!D46,'TOTAL FEED'!$Y$6:$Y$429)</f>
        <v>0</v>
      </c>
      <c r="S46" s="87">
        <f>SUMIF('TOTAL FEED'!$E$6:$E$429,'SAN LUONG'!D46,'TOTAL FEED'!$Z$6:$Z$429)</f>
        <v>0</v>
      </c>
      <c r="T46" s="87">
        <f>SUMIF('TOTAL FEED'!$E$6:$E$429,'SAN LUONG'!D46,'TOTAL FEED'!$AA$6:$AA$429)</f>
        <v>0</v>
      </c>
      <c r="U46" s="87">
        <f>SUMIF('TOTAL FEED'!$E$6:$E$429,'SAN LUONG'!D46,'TOTAL FEED'!$AB$6:$AB$429)</f>
        <v>0</v>
      </c>
      <c r="V46" s="87">
        <f>SUMIF('TOTAL FEED'!$E$6:$E$429,'SAN LUONG'!D46,'TOTAL FEED'!$AC$6:$AC$429)</f>
        <v>0</v>
      </c>
      <c r="W46" s="87">
        <f>SUMIF('TOTAL FEED'!$E$6:$E$429,'SAN LUONG'!D46,'TOTAL FEED'!$AD$6:$AD$429)</f>
        <v>0</v>
      </c>
      <c r="X46" s="87">
        <f>SUMIF('TOTAL FEED'!$E$6:$E$429,'SAN LUONG'!D46,'TOTAL FEED'!$AE$6:$AE$429)</f>
        <v>0</v>
      </c>
      <c r="Y46" s="87">
        <f>SUMIF('TOTAL FEED'!$E$6:$E$429,'SAN LUONG'!D46,'TOTAL FEED'!$AF$6:$AF$429)</f>
        <v>0</v>
      </c>
      <c r="Z46" s="87">
        <f>SUMIF('TOTAL FEED'!$E$6:$E$429,'SAN LUONG'!D46,'TOTAL FEED'!$AG$6:$AG$429)</f>
        <v>0</v>
      </c>
      <c r="AA46" s="87">
        <f>SUMIF('TOTAL FEED'!$E$6:$E$429,'SAN LUONG'!D46,'TOTAL FEED'!$AH$6:$AH$429)</f>
        <v>0</v>
      </c>
      <c r="AB46" s="87">
        <f>SUMIF('TOTAL FEED'!$E$6:$E$429,'SAN LUONG'!D46,'TOTAL FEED'!$AI$6:$AI$429)</f>
        <v>0</v>
      </c>
      <c r="AC46" s="87">
        <f>SUMIF('TOTAL FEED'!$E$6:$E$429,'SAN LUONG'!D46,'TOTAL FEED'!$AJ$6:$AJ$429)</f>
        <v>0</v>
      </c>
      <c r="AD46" s="87">
        <f>SUMIF('TOTAL FEED'!$E$6:$E$429,'SAN LUONG'!D46,'TOTAL FEED'!$AK$6:$AK$429)</f>
        <v>0</v>
      </c>
      <c r="AE46" s="87">
        <f>SUMIF('TOTAL FEED'!$E$6:$E$429,'SAN LUONG'!D46,'TOTAL FEED'!$AL$6:$AL$429)</f>
        <v>0</v>
      </c>
      <c r="AF46" s="87">
        <f>SUMIF('TOTAL FEED'!$E$6:$E$429,'SAN LUONG'!D46,'TOTAL FEED'!$AM$6:$AM$429)</f>
        <v>0</v>
      </c>
      <c r="AG46" s="87">
        <f>SUMIF('TOTAL FEED'!$E$6:$E$429,'SAN LUONG'!D46,'TOTAL FEED'!$AN$6:$AN$429)</f>
        <v>0</v>
      </c>
      <c r="AH46" s="87">
        <f>SUMIF('TOTAL FEED'!$E$6:$E$429,'SAN LUONG'!D46,'TOTAL FEED'!$AO$6:$AO$429)</f>
        <v>0</v>
      </c>
      <c r="AI46" s="87">
        <f>SUMIF('TOTAL FEED'!$E$6:$E$429,'SAN LUONG'!D46,'TOTAL FEED'!$AP$6:$AP$429)</f>
        <v>0</v>
      </c>
      <c r="AJ46" s="80">
        <f t="shared" si="2"/>
        <v>0</v>
      </c>
      <c r="AK46" s="80"/>
      <c r="AL46" t="str">
        <f t="shared" si="3"/>
        <v>548FP3120150831</v>
      </c>
      <c r="AM46">
        <f>SUMIF('TOTAL FEED'!$K$6:$K$429,AL46,'TOTAL FEED'!$AQ$6:$AQ$429)</f>
        <v>0</v>
      </c>
    </row>
    <row r="47" spans="2:39" x14ac:dyDescent="0.25">
      <c r="B47" s="81">
        <v>32</v>
      </c>
      <c r="C47" s="82">
        <v>549</v>
      </c>
      <c r="D47" s="83">
        <v>203101</v>
      </c>
      <c r="E47" s="86">
        <f>SUMIF('TOTAL FEED'!$E$6:$E$429,'SAN LUONG'!D47,'TOTAL FEED'!$L$6:$L$429)</f>
        <v>0</v>
      </c>
      <c r="F47" s="87">
        <f>SUMIF('TOTAL FEED'!$E$6:$E$429,'SAN LUONG'!D47,'TOTAL FEED'!$M$6:$M$429)</f>
        <v>12125</v>
      </c>
      <c r="G47" s="87">
        <f>SUMIF('TOTAL FEED'!$E$6:$E$429,'SAN LUONG'!D47,'TOTAL FEED'!$N$6:$N$429)</f>
        <v>5500</v>
      </c>
      <c r="H47" s="87">
        <f>SUMIF('TOTAL FEED'!$E$6:$E$429,'SAN LUONG'!D47,'TOTAL FEED'!$O$6:$O$429)</f>
        <v>78975</v>
      </c>
      <c r="I47" s="87">
        <f>SUMIF('TOTAL FEED'!$E$6:$E$429,'SAN LUONG'!D47,'TOTAL FEED'!$P$6:$P$429)</f>
        <v>33475</v>
      </c>
      <c r="J47" s="87">
        <f>SUMIF('TOTAL FEED'!$E$6:$E$429,'SAN LUONG'!D47,'TOTAL FEED'!$Q$6:$Q$429)</f>
        <v>0</v>
      </c>
      <c r="K47" s="87">
        <f>SUMIF('TOTAL FEED'!$E$6:$E$429,'SAN LUONG'!D47,'TOTAL FEED'!$R$6:$R$429)</f>
        <v>0</v>
      </c>
      <c r="L47" s="87">
        <f>SUMIF('TOTAL FEED'!$E$6:$E$429,'SAN LUONG'!D47,'TOTAL FEED'!$S$6:$S$429)</f>
        <v>59050</v>
      </c>
      <c r="M47" s="87">
        <f>SUMIF('TOTAL FEED'!$E$6:$E$429,'SAN LUONG'!D47,'TOTAL FEED'!$T$6:$T$429)</f>
        <v>0</v>
      </c>
      <c r="N47" s="87">
        <f>SUMIF('TOTAL FEED'!$E$6:$E$429,'SAN LUONG'!D47,'TOTAL FEED'!$U$6:$U$429)</f>
        <v>66600</v>
      </c>
      <c r="O47" s="87">
        <f>SUMIF('TOTAL FEED'!$E$6:$E$429,'SAN LUONG'!D47,'TOTAL FEED'!$V$6:$V$429)</f>
        <v>0</v>
      </c>
      <c r="P47" s="87">
        <f>SUMIF('TOTAL FEED'!$E$6:$E$429,'SAN LUONG'!D47,'TOTAL FEED'!$W$6:$W$429)</f>
        <v>15575</v>
      </c>
      <c r="Q47" s="87">
        <f>SUMIF('TOTAL FEED'!$E$6:$E$429,'SAN LUONG'!D47,'TOTAL FEED'!$X$6:$X$429)</f>
        <v>27125</v>
      </c>
      <c r="R47" s="87">
        <f>SUMIF('TOTAL FEED'!$E$6:$E$429,'SAN LUONG'!D47,'TOTAL FEED'!$Y$6:$Y$429)</f>
        <v>0</v>
      </c>
      <c r="S47" s="87">
        <f>SUMIF('TOTAL FEED'!$E$6:$E$429,'SAN LUONG'!D47,'TOTAL FEED'!$Z$6:$Z$429)</f>
        <v>0</v>
      </c>
      <c r="T47" s="87">
        <f>SUMIF('TOTAL FEED'!$E$6:$E$429,'SAN LUONG'!D47,'TOTAL FEED'!$AA$6:$AA$429)</f>
        <v>41075</v>
      </c>
      <c r="U47" s="87">
        <f>SUMIF('TOTAL FEED'!$E$6:$E$429,'SAN LUONG'!D47,'TOTAL FEED'!$AB$6:$AB$429)</f>
        <v>0</v>
      </c>
      <c r="V47" s="87">
        <f>SUMIF('TOTAL FEED'!$E$6:$E$429,'SAN LUONG'!D47,'TOTAL FEED'!$AC$6:$AC$429)</f>
        <v>0</v>
      </c>
      <c r="W47" s="87">
        <f>SUMIF('TOTAL FEED'!$E$6:$E$429,'SAN LUONG'!D47,'TOTAL FEED'!$AD$6:$AD$429)</f>
        <v>0</v>
      </c>
      <c r="X47" s="87">
        <f>SUMIF('TOTAL FEED'!$E$6:$E$429,'SAN LUONG'!D47,'TOTAL FEED'!$AE$6:$AE$429)</f>
        <v>0</v>
      </c>
      <c r="Y47" s="87">
        <f>SUMIF('TOTAL FEED'!$E$6:$E$429,'SAN LUONG'!D47,'TOTAL FEED'!$AF$6:$AF$429)</f>
        <v>0</v>
      </c>
      <c r="Z47" s="87">
        <f>SUMIF('TOTAL FEED'!$E$6:$E$429,'SAN LUONG'!D47,'TOTAL FEED'!$AG$6:$AG$429)</f>
        <v>0</v>
      </c>
      <c r="AA47" s="87">
        <f>SUMIF('TOTAL FEED'!$E$6:$E$429,'SAN LUONG'!D47,'TOTAL FEED'!$AH$6:$AH$429)</f>
        <v>0</v>
      </c>
      <c r="AB47" s="87">
        <f>SUMIF('TOTAL FEED'!$E$6:$E$429,'SAN LUONG'!D47,'TOTAL FEED'!$AI$6:$AI$429)</f>
        <v>0</v>
      </c>
      <c r="AC47" s="87">
        <f>SUMIF('TOTAL FEED'!$E$6:$E$429,'SAN LUONG'!D47,'TOTAL FEED'!$AJ$6:$AJ$429)</f>
        <v>0</v>
      </c>
      <c r="AD47" s="87">
        <f>SUMIF('TOTAL FEED'!$E$6:$E$429,'SAN LUONG'!D47,'TOTAL FEED'!$AK$6:$AK$429)</f>
        <v>0</v>
      </c>
      <c r="AE47" s="87">
        <f>SUMIF('TOTAL FEED'!$E$6:$E$429,'SAN LUONG'!D47,'TOTAL FEED'!$AL$6:$AL$429)</f>
        <v>0</v>
      </c>
      <c r="AF47" s="87">
        <f>SUMIF('TOTAL FEED'!$E$6:$E$429,'SAN LUONG'!D47,'TOTAL FEED'!$AM$6:$AM$429)</f>
        <v>0</v>
      </c>
      <c r="AG47" s="87">
        <f>SUMIF('TOTAL FEED'!$E$6:$E$429,'SAN LUONG'!D47,'TOTAL FEED'!$AN$6:$AN$429)</f>
        <v>0</v>
      </c>
      <c r="AH47" s="87">
        <f>SUMIF('TOTAL FEED'!$E$6:$E$429,'SAN LUONG'!D47,'TOTAL FEED'!$AO$6:$AO$429)</f>
        <v>0</v>
      </c>
      <c r="AI47" s="87">
        <f>SUMIF('TOTAL FEED'!$E$6:$E$429,'SAN LUONG'!D47,'TOTAL FEED'!$AP$6:$AP$429)</f>
        <v>0</v>
      </c>
      <c r="AJ47" s="80">
        <f t="shared" si="2"/>
        <v>339500</v>
      </c>
      <c r="AK47" s="92">
        <v>3</v>
      </c>
      <c r="AL47" t="str">
        <f t="shared" si="3"/>
        <v>549203101</v>
      </c>
      <c r="AM47">
        <f>SUMIF('TOTAL FEED'!$K$6:$K$429,AL47,'TOTAL FEED'!$AQ$6:$AQ$429)</f>
        <v>81300</v>
      </c>
    </row>
    <row r="48" spans="2:39" x14ac:dyDescent="0.25">
      <c r="B48" s="81"/>
      <c r="C48" s="82" t="s">
        <v>290</v>
      </c>
      <c r="D48" s="83">
        <v>203201</v>
      </c>
      <c r="E48" s="86">
        <f>SUMIF('TOTAL FEED'!$E$6:$E$429,'SAN LUONG'!D48,'TOTAL FEED'!$L$6:$L$429)</f>
        <v>0</v>
      </c>
      <c r="F48" s="87">
        <f>SUMIF('TOTAL FEED'!$E$6:$E$429,'SAN LUONG'!D48,'TOTAL FEED'!$M$6:$M$429)</f>
        <v>0</v>
      </c>
      <c r="G48" s="87">
        <f>SUMIF('TOTAL FEED'!$E$6:$E$429,'SAN LUONG'!D48,'TOTAL FEED'!$N$6:$N$429)</f>
        <v>0</v>
      </c>
      <c r="H48" s="87">
        <f>SUMIF('TOTAL FEED'!$E$6:$E$429,'SAN LUONG'!D48,'TOTAL FEED'!$O$6:$O$429)</f>
        <v>0</v>
      </c>
      <c r="I48" s="87">
        <f>SUMIF('TOTAL FEED'!$E$6:$E$429,'SAN LUONG'!D48,'TOTAL FEED'!$P$6:$P$429)</f>
        <v>0</v>
      </c>
      <c r="J48" s="87">
        <f>SUMIF('TOTAL FEED'!$E$6:$E$429,'SAN LUONG'!D48,'TOTAL FEED'!$Q$6:$Q$429)</f>
        <v>0</v>
      </c>
      <c r="K48" s="87">
        <f>SUMIF('TOTAL FEED'!$E$6:$E$429,'SAN LUONG'!D48,'TOTAL FEED'!$R$6:$R$429)</f>
        <v>0</v>
      </c>
      <c r="L48" s="87">
        <f>SUMIF('TOTAL FEED'!$E$6:$E$429,'SAN LUONG'!D48,'TOTAL FEED'!$S$6:$S$429)</f>
        <v>0</v>
      </c>
      <c r="M48" s="87">
        <f>SUMIF('TOTAL FEED'!$E$6:$E$429,'SAN LUONG'!D48,'TOTAL FEED'!$T$6:$T$429)</f>
        <v>0</v>
      </c>
      <c r="N48" s="87">
        <f>SUMIF('TOTAL FEED'!$E$6:$E$429,'SAN LUONG'!D48,'TOTAL FEED'!$U$6:$U$429)</f>
        <v>0</v>
      </c>
      <c r="O48" s="87">
        <f>SUMIF('TOTAL FEED'!$E$6:$E$429,'SAN LUONG'!D48,'TOTAL FEED'!$V$6:$V$429)</f>
        <v>0</v>
      </c>
      <c r="P48" s="87">
        <f>SUMIF('TOTAL FEED'!$E$6:$E$429,'SAN LUONG'!D48,'TOTAL FEED'!$W$6:$W$429)</f>
        <v>0</v>
      </c>
      <c r="Q48" s="87">
        <f>SUMIF('TOTAL FEED'!$E$6:$E$429,'SAN LUONG'!D48,'TOTAL FEED'!$X$6:$X$429)</f>
        <v>0</v>
      </c>
      <c r="R48" s="87">
        <f>SUMIF('TOTAL FEED'!$E$6:$E$429,'SAN LUONG'!D48,'TOTAL FEED'!$Y$6:$Y$429)</f>
        <v>0</v>
      </c>
      <c r="S48" s="87">
        <f>SUMIF('TOTAL FEED'!$E$6:$E$429,'SAN LUONG'!D48,'TOTAL FEED'!$Z$6:$Z$429)</f>
        <v>0</v>
      </c>
      <c r="T48" s="87">
        <f>SUMIF('TOTAL FEED'!$E$6:$E$429,'SAN LUONG'!D48,'TOTAL FEED'!$AA$6:$AA$429)</f>
        <v>0</v>
      </c>
      <c r="U48" s="87">
        <f>SUMIF('TOTAL FEED'!$E$6:$E$429,'SAN LUONG'!D48,'TOTAL FEED'!$AB$6:$AB$429)</f>
        <v>0</v>
      </c>
      <c r="V48" s="87">
        <f>SUMIF('TOTAL FEED'!$E$6:$E$429,'SAN LUONG'!D48,'TOTAL FEED'!$AC$6:$AC$429)</f>
        <v>0</v>
      </c>
      <c r="W48" s="87">
        <f>SUMIF('TOTAL FEED'!$E$6:$E$429,'SAN LUONG'!D48,'TOTAL FEED'!$AD$6:$AD$429)</f>
        <v>0</v>
      </c>
      <c r="X48" s="87">
        <f>SUMIF('TOTAL FEED'!$E$6:$E$429,'SAN LUONG'!D48,'TOTAL FEED'!$AE$6:$AE$429)</f>
        <v>0</v>
      </c>
      <c r="Y48" s="87">
        <f>SUMIF('TOTAL FEED'!$E$6:$E$429,'SAN LUONG'!D48,'TOTAL FEED'!$AF$6:$AF$429)</f>
        <v>0</v>
      </c>
      <c r="Z48" s="87">
        <f>SUMIF('TOTAL FEED'!$E$6:$E$429,'SAN LUONG'!D48,'TOTAL FEED'!$AG$6:$AG$429)</f>
        <v>0</v>
      </c>
      <c r="AA48" s="87">
        <f>SUMIF('TOTAL FEED'!$E$6:$E$429,'SAN LUONG'!D48,'TOTAL FEED'!$AH$6:$AH$429)</f>
        <v>0</v>
      </c>
      <c r="AB48" s="87">
        <f>SUMIF('TOTAL FEED'!$E$6:$E$429,'SAN LUONG'!D48,'TOTAL FEED'!$AI$6:$AI$429)</f>
        <v>0</v>
      </c>
      <c r="AC48" s="87">
        <f>SUMIF('TOTAL FEED'!$E$6:$E$429,'SAN LUONG'!D48,'TOTAL FEED'!$AJ$6:$AJ$429)</f>
        <v>0</v>
      </c>
      <c r="AD48" s="87">
        <f>SUMIF('TOTAL FEED'!$E$6:$E$429,'SAN LUONG'!D48,'TOTAL FEED'!$AK$6:$AK$429)</f>
        <v>0</v>
      </c>
      <c r="AE48" s="87">
        <f>SUMIF('TOTAL FEED'!$E$6:$E$429,'SAN LUONG'!D48,'TOTAL FEED'!$AL$6:$AL$429)</f>
        <v>0</v>
      </c>
      <c r="AF48" s="87">
        <f>SUMIF('TOTAL FEED'!$E$6:$E$429,'SAN LUONG'!D48,'TOTAL FEED'!$AM$6:$AM$429)</f>
        <v>0</v>
      </c>
      <c r="AG48" s="87">
        <f>SUMIF('TOTAL FEED'!$E$6:$E$429,'SAN LUONG'!D48,'TOTAL FEED'!$AN$6:$AN$429)</f>
        <v>0</v>
      </c>
      <c r="AH48" s="87">
        <f>SUMIF('TOTAL FEED'!$E$6:$E$429,'SAN LUONG'!D48,'TOTAL FEED'!$AO$6:$AO$429)</f>
        <v>0</v>
      </c>
      <c r="AI48" s="87">
        <f>SUMIF('TOTAL FEED'!$E$6:$E$429,'SAN LUONG'!D48,'TOTAL FEED'!$AP$6:$AP$429)</f>
        <v>0</v>
      </c>
      <c r="AJ48" s="80">
        <f t="shared" si="2"/>
        <v>0</v>
      </c>
      <c r="AK48" s="80"/>
      <c r="AL48" t="str">
        <f t="shared" si="3"/>
        <v>549M203201</v>
      </c>
      <c r="AM48">
        <f>SUMIF('TOTAL FEED'!$K$6:$K$429,AL48,'TOTAL FEED'!$AQ$6:$AQ$429)</f>
        <v>0</v>
      </c>
    </row>
    <row r="49" spans="2:39" x14ac:dyDescent="0.25">
      <c r="B49" s="81">
        <v>33</v>
      </c>
      <c r="C49" s="82" t="s">
        <v>16</v>
      </c>
      <c r="D49" s="83">
        <v>312001</v>
      </c>
      <c r="E49" s="86">
        <f>SUMIF('TOTAL FEED'!$E$6:$E$429,'SAN LUONG'!D49,'TOTAL FEED'!$L$6:$L$429)</f>
        <v>0</v>
      </c>
      <c r="F49" s="87">
        <f>SUMIF('TOTAL FEED'!$E$6:$E$429,'SAN LUONG'!D49,'TOTAL FEED'!$M$6:$M$429)</f>
        <v>0</v>
      </c>
      <c r="G49" s="87">
        <f>SUMIF('TOTAL FEED'!$E$6:$E$429,'SAN LUONG'!D49,'TOTAL FEED'!$N$6:$N$429)</f>
        <v>5875</v>
      </c>
      <c r="H49" s="87">
        <f>SUMIF('TOTAL FEED'!$E$6:$E$429,'SAN LUONG'!D49,'TOTAL FEED'!$O$6:$O$429)</f>
        <v>0</v>
      </c>
      <c r="I49" s="87">
        <f>SUMIF('TOTAL FEED'!$E$6:$E$429,'SAN LUONG'!D49,'TOTAL FEED'!$P$6:$P$429)</f>
        <v>0</v>
      </c>
      <c r="J49" s="87">
        <f>SUMIF('TOTAL FEED'!$E$6:$E$429,'SAN LUONG'!D49,'TOTAL FEED'!$Q$6:$Q$429)</f>
        <v>0</v>
      </c>
      <c r="K49" s="87">
        <f>SUMIF('TOTAL FEED'!$E$6:$E$429,'SAN LUONG'!D49,'TOTAL FEED'!$R$6:$R$429)</f>
        <v>0</v>
      </c>
      <c r="L49" s="87">
        <f>SUMIF('TOTAL FEED'!$E$6:$E$429,'SAN LUONG'!D49,'TOTAL FEED'!$S$6:$S$429)</f>
        <v>0</v>
      </c>
      <c r="M49" s="87">
        <f>SUMIF('TOTAL FEED'!$E$6:$E$429,'SAN LUONG'!D49,'TOTAL FEED'!$T$6:$T$429)</f>
        <v>4675</v>
      </c>
      <c r="N49" s="87">
        <f>SUMIF('TOTAL FEED'!$E$6:$E$429,'SAN LUONG'!D49,'TOTAL FEED'!$U$6:$U$429)</f>
        <v>9850</v>
      </c>
      <c r="O49" s="87">
        <f>SUMIF('TOTAL FEED'!$E$6:$E$429,'SAN LUONG'!D49,'TOTAL FEED'!$V$6:$V$429)</f>
        <v>0</v>
      </c>
      <c r="P49" s="87">
        <f>SUMIF('TOTAL FEED'!$E$6:$E$429,'SAN LUONG'!D49,'TOTAL FEED'!$W$6:$W$429)</f>
        <v>0</v>
      </c>
      <c r="Q49" s="87">
        <f>SUMIF('TOTAL FEED'!$E$6:$E$429,'SAN LUONG'!D49,'TOTAL FEED'!$X$6:$X$429)</f>
        <v>7800</v>
      </c>
      <c r="R49" s="87">
        <f>SUMIF('TOTAL FEED'!$E$6:$E$429,'SAN LUONG'!D49,'TOTAL FEED'!$Y$6:$Y$429)</f>
        <v>0</v>
      </c>
      <c r="S49" s="87">
        <f>SUMIF('TOTAL FEED'!$E$6:$E$429,'SAN LUONG'!D49,'TOTAL FEED'!$Z$6:$Z$429)</f>
        <v>9025</v>
      </c>
      <c r="T49" s="87">
        <f>SUMIF('TOTAL FEED'!$E$6:$E$429,'SAN LUONG'!D49,'TOTAL FEED'!$AA$6:$AA$429)</f>
        <v>0</v>
      </c>
      <c r="U49" s="87">
        <f>SUMIF('TOTAL FEED'!$E$6:$E$429,'SAN LUONG'!D49,'TOTAL FEED'!$AB$6:$AB$429)</f>
        <v>0</v>
      </c>
      <c r="V49" s="87">
        <f>SUMIF('TOTAL FEED'!$E$6:$E$429,'SAN LUONG'!D49,'TOTAL FEED'!$AC$6:$AC$429)</f>
        <v>0</v>
      </c>
      <c r="W49" s="87">
        <f>SUMIF('TOTAL FEED'!$E$6:$E$429,'SAN LUONG'!D49,'TOTAL FEED'!$AD$6:$AD$429)</f>
        <v>0</v>
      </c>
      <c r="X49" s="87">
        <f>SUMIF('TOTAL FEED'!$E$6:$E$429,'SAN LUONG'!D49,'TOTAL FEED'!$AE$6:$AE$429)</f>
        <v>0</v>
      </c>
      <c r="Y49" s="87">
        <f>SUMIF('TOTAL FEED'!$E$6:$E$429,'SAN LUONG'!D49,'TOTAL FEED'!$AF$6:$AF$429)</f>
        <v>0</v>
      </c>
      <c r="Z49" s="87">
        <f>SUMIF('TOTAL FEED'!$E$6:$E$429,'SAN LUONG'!D49,'TOTAL FEED'!$AG$6:$AG$429)</f>
        <v>0</v>
      </c>
      <c r="AA49" s="87">
        <f>SUMIF('TOTAL FEED'!$E$6:$E$429,'SAN LUONG'!D49,'TOTAL FEED'!$AH$6:$AH$429)</f>
        <v>0</v>
      </c>
      <c r="AB49" s="87">
        <f>SUMIF('TOTAL FEED'!$E$6:$E$429,'SAN LUONG'!D49,'TOTAL FEED'!$AI$6:$AI$429)</f>
        <v>0</v>
      </c>
      <c r="AC49" s="87">
        <f>SUMIF('TOTAL FEED'!$E$6:$E$429,'SAN LUONG'!D49,'TOTAL FEED'!$AJ$6:$AJ$429)</f>
        <v>0</v>
      </c>
      <c r="AD49" s="87">
        <f>SUMIF('TOTAL FEED'!$E$6:$E$429,'SAN LUONG'!D49,'TOTAL FEED'!$AK$6:$AK$429)</f>
        <v>0</v>
      </c>
      <c r="AE49" s="87">
        <f>SUMIF('TOTAL FEED'!$E$6:$E$429,'SAN LUONG'!D49,'TOTAL FEED'!$AL$6:$AL$429)</f>
        <v>0</v>
      </c>
      <c r="AF49" s="87">
        <f>SUMIF('TOTAL FEED'!$E$6:$E$429,'SAN LUONG'!D49,'TOTAL FEED'!$AM$6:$AM$429)</f>
        <v>0</v>
      </c>
      <c r="AG49" s="87">
        <f>SUMIF('TOTAL FEED'!$E$6:$E$429,'SAN LUONG'!D49,'TOTAL FEED'!$AN$6:$AN$429)</f>
        <v>0</v>
      </c>
      <c r="AH49" s="87">
        <f>SUMIF('TOTAL FEED'!$E$6:$E$429,'SAN LUONG'!D49,'TOTAL FEED'!$AO$6:$AO$429)</f>
        <v>0</v>
      </c>
      <c r="AI49" s="87">
        <f>SUMIF('TOTAL FEED'!$E$6:$E$429,'SAN LUONG'!D49,'TOTAL FEED'!$AP$6:$AP$429)</f>
        <v>0</v>
      </c>
      <c r="AJ49" s="80">
        <f t="shared" si="2"/>
        <v>37225</v>
      </c>
      <c r="AK49" s="92">
        <v>1</v>
      </c>
      <c r="AL49" t="str">
        <f t="shared" si="3"/>
        <v>550S312001</v>
      </c>
      <c r="AM49">
        <f>SUMIF('TOTAL FEED'!$K$6:$K$429,AL49,'TOTAL FEED'!$AQ$6:$AQ$429)</f>
        <v>35225</v>
      </c>
    </row>
    <row r="50" spans="2:39" x14ac:dyDescent="0.25">
      <c r="B50" s="81"/>
      <c r="C50" s="82" t="s">
        <v>315</v>
      </c>
      <c r="D50" s="83">
        <v>312021</v>
      </c>
      <c r="E50" s="86">
        <f>SUMIF('TOTAL FEED'!$E$6:$E$429,'SAN LUONG'!D50,'TOTAL FEED'!$L$6:$L$429)</f>
        <v>0</v>
      </c>
      <c r="F50" s="87">
        <f>SUMIF('TOTAL FEED'!$E$6:$E$429,'SAN LUONG'!D50,'TOTAL FEED'!$M$6:$M$429)</f>
        <v>0</v>
      </c>
      <c r="G50" s="87">
        <f>SUMIF('TOTAL FEED'!$E$6:$E$429,'SAN LUONG'!D50,'TOTAL FEED'!$N$6:$N$429)</f>
        <v>0</v>
      </c>
      <c r="H50" s="87">
        <f>SUMIF('TOTAL FEED'!$E$6:$E$429,'SAN LUONG'!D50,'TOTAL FEED'!$O$6:$O$429)</f>
        <v>0</v>
      </c>
      <c r="I50" s="87">
        <f>SUMIF('TOTAL FEED'!$E$6:$E$429,'SAN LUONG'!D50,'TOTAL FEED'!$P$6:$P$429)</f>
        <v>0</v>
      </c>
      <c r="J50" s="87">
        <f>SUMIF('TOTAL FEED'!$E$6:$E$429,'SAN LUONG'!D50,'TOTAL FEED'!$Q$6:$Q$429)</f>
        <v>26375</v>
      </c>
      <c r="K50" s="87">
        <f>SUMIF('TOTAL FEED'!$E$6:$E$429,'SAN LUONG'!D50,'TOTAL FEED'!$R$6:$R$429)</f>
        <v>0</v>
      </c>
      <c r="L50" s="87">
        <f>SUMIF('TOTAL FEED'!$E$6:$E$429,'SAN LUONG'!D50,'TOTAL FEED'!$S$6:$S$429)</f>
        <v>0</v>
      </c>
      <c r="M50" s="87">
        <f>SUMIF('TOTAL FEED'!$E$6:$E$429,'SAN LUONG'!D50,'TOTAL FEED'!$T$6:$T$429)</f>
        <v>0</v>
      </c>
      <c r="N50" s="87">
        <f>SUMIF('TOTAL FEED'!$E$6:$E$429,'SAN LUONG'!D50,'TOTAL FEED'!$U$6:$U$429)</f>
        <v>0</v>
      </c>
      <c r="O50" s="87">
        <f>SUMIF('TOTAL FEED'!$E$6:$E$429,'SAN LUONG'!D50,'TOTAL FEED'!$V$6:$V$429)</f>
        <v>31700</v>
      </c>
      <c r="P50" s="87">
        <f>SUMIF('TOTAL FEED'!$E$6:$E$429,'SAN LUONG'!D50,'TOTAL FEED'!$W$6:$W$429)</f>
        <v>0</v>
      </c>
      <c r="Q50" s="87">
        <f>SUMIF('TOTAL FEED'!$E$6:$E$429,'SAN LUONG'!D50,'TOTAL FEED'!$X$6:$X$429)</f>
        <v>0</v>
      </c>
      <c r="R50" s="87">
        <f>SUMIF('TOTAL FEED'!$E$6:$E$429,'SAN LUONG'!D50,'TOTAL FEED'!$Y$6:$Y$429)</f>
        <v>0</v>
      </c>
      <c r="S50" s="87">
        <f>SUMIF('TOTAL FEED'!$E$6:$E$429,'SAN LUONG'!D50,'TOTAL FEED'!$Z$6:$Z$429)</f>
        <v>29900</v>
      </c>
      <c r="T50" s="87">
        <f>SUMIF('TOTAL FEED'!$E$6:$E$429,'SAN LUONG'!D50,'TOTAL FEED'!$AA$6:$AA$429)</f>
        <v>0</v>
      </c>
      <c r="U50" s="87">
        <f>SUMIF('TOTAL FEED'!$E$6:$E$429,'SAN LUONG'!D50,'TOTAL FEED'!$AB$6:$AB$429)</f>
        <v>0</v>
      </c>
      <c r="V50" s="87">
        <f>SUMIF('TOTAL FEED'!$E$6:$E$429,'SAN LUONG'!D50,'TOTAL FEED'!$AC$6:$AC$429)</f>
        <v>0</v>
      </c>
      <c r="W50" s="87">
        <f>SUMIF('TOTAL FEED'!$E$6:$E$429,'SAN LUONG'!D50,'TOTAL FEED'!$AD$6:$AD$429)</f>
        <v>0</v>
      </c>
      <c r="X50" s="87">
        <f>SUMIF('TOTAL FEED'!$E$6:$E$429,'SAN LUONG'!D50,'TOTAL FEED'!$AE$6:$AE$429)</f>
        <v>0</v>
      </c>
      <c r="Y50" s="87">
        <f>SUMIF('TOTAL FEED'!$E$6:$E$429,'SAN LUONG'!D50,'TOTAL FEED'!$AF$6:$AF$429)</f>
        <v>0</v>
      </c>
      <c r="Z50" s="87">
        <f>SUMIF('TOTAL FEED'!$E$6:$E$429,'SAN LUONG'!D50,'TOTAL FEED'!$AG$6:$AG$429)</f>
        <v>0</v>
      </c>
      <c r="AA50" s="87">
        <f>SUMIF('TOTAL FEED'!$E$6:$E$429,'SAN LUONG'!D50,'TOTAL FEED'!$AH$6:$AH$429)</f>
        <v>0</v>
      </c>
      <c r="AB50" s="87">
        <f>SUMIF('TOTAL FEED'!$E$6:$E$429,'SAN LUONG'!D50,'TOTAL FEED'!$AI$6:$AI$429)</f>
        <v>0</v>
      </c>
      <c r="AC50" s="87">
        <f>SUMIF('TOTAL FEED'!$E$6:$E$429,'SAN LUONG'!D50,'TOTAL FEED'!$AJ$6:$AJ$429)</f>
        <v>0</v>
      </c>
      <c r="AD50" s="87">
        <f>SUMIF('TOTAL FEED'!$E$6:$E$429,'SAN LUONG'!D50,'TOTAL FEED'!$AK$6:$AK$429)</f>
        <v>0</v>
      </c>
      <c r="AE50" s="87">
        <f>SUMIF('TOTAL FEED'!$E$6:$E$429,'SAN LUONG'!D50,'TOTAL FEED'!$AL$6:$AL$429)</f>
        <v>0</v>
      </c>
      <c r="AF50" s="87">
        <f>SUMIF('TOTAL FEED'!$E$6:$E$429,'SAN LUONG'!D50,'TOTAL FEED'!$AM$6:$AM$429)</f>
        <v>0</v>
      </c>
      <c r="AG50" s="87">
        <f>SUMIF('TOTAL FEED'!$E$6:$E$429,'SAN LUONG'!D50,'TOTAL FEED'!$AN$6:$AN$429)</f>
        <v>0</v>
      </c>
      <c r="AH50" s="87">
        <f>SUMIF('TOTAL FEED'!$E$6:$E$429,'SAN LUONG'!D50,'TOTAL FEED'!$AO$6:$AO$429)</f>
        <v>0</v>
      </c>
      <c r="AI50" s="87">
        <f>SUMIF('TOTAL FEED'!$E$6:$E$429,'SAN LUONG'!D50,'TOTAL FEED'!$AP$6:$AP$429)</f>
        <v>0</v>
      </c>
      <c r="AJ50" s="80">
        <f t="shared" ref="AJ50" si="17">SUM(E50:AI50)</f>
        <v>87975</v>
      </c>
      <c r="AK50" s="92">
        <v>1</v>
      </c>
      <c r="AL50" t="str">
        <f t="shared" si="3"/>
        <v>550Pro312021</v>
      </c>
      <c r="AM50">
        <f>SUMIF('TOTAL FEED'!$K$6:$K$429,AL50,'TOTAL FEED'!$AQ$6:$AQ$429)</f>
        <v>87975</v>
      </c>
    </row>
    <row r="51" spans="2:39" x14ac:dyDescent="0.25">
      <c r="B51" s="81"/>
      <c r="C51" s="197" t="s">
        <v>316</v>
      </c>
      <c r="D51" s="83">
        <v>312028</v>
      </c>
      <c r="E51" s="86">
        <f>SUMIF('TOTAL FEED'!$E$6:$E$429,'SAN LUONG'!D51,'TOTAL FEED'!$L$6:$L$429)</f>
        <v>0</v>
      </c>
      <c r="F51" s="87">
        <f>SUMIF('TOTAL FEED'!$E$6:$E$429,'SAN LUONG'!D51,'TOTAL FEED'!$M$6:$M$429)</f>
        <v>0</v>
      </c>
      <c r="G51" s="87">
        <f>SUMIF('TOTAL FEED'!$E$6:$E$429,'SAN LUONG'!D51,'TOTAL FEED'!$N$6:$N$429)</f>
        <v>0</v>
      </c>
      <c r="H51" s="87">
        <f>SUMIF('TOTAL FEED'!$E$6:$E$429,'SAN LUONG'!D51,'TOTAL FEED'!$O$6:$O$429)</f>
        <v>0</v>
      </c>
      <c r="I51" s="87">
        <f>SUMIF('TOTAL FEED'!$E$6:$E$429,'SAN LUONG'!D51,'TOTAL FEED'!$P$6:$P$429)</f>
        <v>0</v>
      </c>
      <c r="J51" s="87">
        <f>SUMIF('TOTAL FEED'!$E$6:$E$429,'SAN LUONG'!D51,'TOTAL FEED'!$Q$6:$Q$429)</f>
        <v>0</v>
      </c>
      <c r="K51" s="87">
        <f>SUMIF('TOTAL FEED'!$E$6:$E$429,'SAN LUONG'!D51,'TOTAL FEED'!$R$6:$R$429)</f>
        <v>0</v>
      </c>
      <c r="L51" s="87">
        <f>SUMIF('TOTAL FEED'!$E$6:$E$429,'SAN LUONG'!D51,'TOTAL FEED'!$S$6:$S$429)</f>
        <v>0</v>
      </c>
      <c r="M51" s="87">
        <f>SUMIF('TOTAL FEED'!$E$6:$E$429,'SAN LUONG'!D51,'TOTAL FEED'!$T$6:$T$429)</f>
        <v>0</v>
      </c>
      <c r="N51" s="87">
        <f>SUMIF('TOTAL FEED'!$E$6:$E$429,'SAN LUONG'!D51,'TOTAL FEED'!$U$6:$U$429)</f>
        <v>0</v>
      </c>
      <c r="O51" s="87">
        <f>SUMIF('TOTAL FEED'!$E$6:$E$429,'SAN LUONG'!D51,'TOTAL FEED'!$V$6:$V$429)</f>
        <v>0</v>
      </c>
      <c r="P51" s="87">
        <f>SUMIF('TOTAL FEED'!$E$6:$E$429,'SAN LUONG'!D51,'TOTAL FEED'!$W$6:$W$429)</f>
        <v>0</v>
      </c>
      <c r="Q51" s="87">
        <f>SUMIF('TOTAL FEED'!$E$6:$E$429,'SAN LUONG'!D51,'TOTAL FEED'!$X$6:$X$429)</f>
        <v>0</v>
      </c>
      <c r="R51" s="87">
        <f>SUMIF('TOTAL FEED'!$E$6:$E$429,'SAN LUONG'!D51,'TOTAL FEED'!$Y$6:$Y$429)</f>
        <v>0</v>
      </c>
      <c r="S51" s="87">
        <f>SUMIF('TOTAL FEED'!$E$6:$E$429,'SAN LUONG'!D51,'TOTAL FEED'!$Z$6:$Z$429)</f>
        <v>0</v>
      </c>
      <c r="T51" s="87">
        <f>SUMIF('TOTAL FEED'!$E$6:$E$429,'SAN LUONG'!D51,'TOTAL FEED'!$AA$6:$AA$429)</f>
        <v>0</v>
      </c>
      <c r="U51" s="87">
        <f>SUMIF('TOTAL FEED'!$E$6:$E$429,'SAN LUONG'!D51,'TOTAL FEED'!$AB$6:$AB$429)</f>
        <v>0</v>
      </c>
      <c r="V51" s="87">
        <f>SUMIF('TOTAL FEED'!$E$6:$E$429,'SAN LUONG'!D51,'TOTAL FEED'!$AC$6:$AC$429)</f>
        <v>0</v>
      </c>
      <c r="W51" s="87">
        <f>SUMIF('TOTAL FEED'!$E$6:$E$429,'SAN LUONG'!D51,'TOTAL FEED'!$AD$6:$AD$429)</f>
        <v>0</v>
      </c>
      <c r="X51" s="87">
        <f>SUMIF('TOTAL FEED'!$E$6:$E$429,'SAN LUONG'!D51,'TOTAL FEED'!$AE$6:$AE$429)</f>
        <v>0</v>
      </c>
      <c r="Y51" s="87">
        <f>SUMIF('TOTAL FEED'!$E$6:$E$429,'SAN LUONG'!D51,'TOTAL FEED'!$AF$6:$AF$429)</f>
        <v>0</v>
      </c>
      <c r="Z51" s="87">
        <f>SUMIF('TOTAL FEED'!$E$6:$E$429,'SAN LUONG'!D51,'TOTAL FEED'!$AG$6:$AG$429)</f>
        <v>0</v>
      </c>
      <c r="AA51" s="87">
        <f>SUMIF('TOTAL FEED'!$E$6:$E$429,'SAN LUONG'!D51,'TOTAL FEED'!$AH$6:$AH$429)</f>
        <v>0</v>
      </c>
      <c r="AB51" s="87">
        <f>SUMIF('TOTAL FEED'!$E$6:$E$429,'SAN LUONG'!D51,'TOTAL FEED'!$AI$6:$AI$429)</f>
        <v>0</v>
      </c>
      <c r="AC51" s="87">
        <f>SUMIF('TOTAL FEED'!$E$6:$E$429,'SAN LUONG'!D51,'TOTAL FEED'!$AJ$6:$AJ$429)</f>
        <v>0</v>
      </c>
      <c r="AD51" s="87">
        <f>SUMIF('TOTAL FEED'!$E$6:$E$429,'SAN LUONG'!D51,'TOTAL FEED'!$AK$6:$AK$429)</f>
        <v>0</v>
      </c>
      <c r="AE51" s="87">
        <f>SUMIF('TOTAL FEED'!$E$6:$E$429,'SAN LUONG'!D51,'TOTAL FEED'!$AL$6:$AL$429)</f>
        <v>0</v>
      </c>
      <c r="AF51" s="87">
        <f>SUMIF('TOTAL FEED'!$E$6:$E$429,'SAN LUONG'!D51,'TOTAL FEED'!$AM$6:$AM$429)</f>
        <v>0</v>
      </c>
      <c r="AG51" s="87">
        <f>SUMIF('TOTAL FEED'!$E$6:$E$429,'SAN LUONG'!D51,'TOTAL FEED'!$AN$6:$AN$429)</f>
        <v>0</v>
      </c>
      <c r="AH51" s="87">
        <f>SUMIF('TOTAL FEED'!$E$6:$E$429,'SAN LUONG'!D51,'TOTAL FEED'!$AO$6:$AO$429)</f>
        <v>0</v>
      </c>
      <c r="AI51" s="87">
        <f>SUMIF('TOTAL FEED'!$E$6:$E$429,'SAN LUONG'!D51,'TOTAL FEED'!$AP$6:$AP$429)</f>
        <v>0</v>
      </c>
      <c r="AJ51" s="80">
        <f t="shared" ref="AJ51" si="18">SUM(E51:AI51)</f>
        <v>0</v>
      </c>
      <c r="AK51" s="80"/>
      <c r="AL51" t="str">
        <f t="shared" si="3"/>
        <v>550XPro312028</v>
      </c>
      <c r="AM51">
        <f>SUMIF('TOTAL FEED'!$K$6:$K$429,AL51,'TOTAL FEED'!$AQ$6:$AQ$429)</f>
        <v>0</v>
      </c>
    </row>
    <row r="52" spans="2:39" x14ac:dyDescent="0.25">
      <c r="B52" s="81"/>
      <c r="C52" s="197" t="s">
        <v>292</v>
      </c>
      <c r="D52" s="83">
        <v>312008</v>
      </c>
      <c r="E52" s="86">
        <f>SUMIF('TOTAL FEED'!$E$6:$E$429,'SAN LUONG'!D52,'TOTAL FEED'!$L$6:$L$429)</f>
        <v>0</v>
      </c>
      <c r="F52" s="87">
        <f>SUMIF('TOTAL FEED'!$E$6:$E$429,'SAN LUONG'!D52,'TOTAL FEED'!$M$6:$M$429)</f>
        <v>0</v>
      </c>
      <c r="G52" s="87">
        <f>SUMIF('TOTAL FEED'!$E$6:$E$429,'SAN LUONG'!D52,'TOTAL FEED'!$N$6:$N$429)</f>
        <v>14950</v>
      </c>
      <c r="H52" s="87">
        <f>SUMIF('TOTAL FEED'!$E$6:$E$429,'SAN LUONG'!D52,'TOTAL FEED'!$O$6:$O$429)</f>
        <v>0</v>
      </c>
      <c r="I52" s="87">
        <f>SUMIF('TOTAL FEED'!$E$6:$E$429,'SAN LUONG'!D52,'TOTAL FEED'!$P$6:$P$429)</f>
        <v>0</v>
      </c>
      <c r="J52" s="87">
        <f>SUMIF('TOTAL FEED'!$E$6:$E$429,'SAN LUONG'!D52,'TOTAL FEED'!$Q$6:$Q$429)</f>
        <v>0</v>
      </c>
      <c r="K52" s="87">
        <f>SUMIF('TOTAL FEED'!$E$6:$E$429,'SAN LUONG'!D52,'TOTAL FEED'!$R$6:$R$429)</f>
        <v>0</v>
      </c>
      <c r="L52" s="87">
        <f>SUMIF('TOTAL FEED'!$E$6:$E$429,'SAN LUONG'!D52,'TOTAL FEED'!$S$6:$S$429)</f>
        <v>0</v>
      </c>
      <c r="M52" s="87">
        <f>SUMIF('TOTAL FEED'!$E$6:$E$429,'SAN LUONG'!D52,'TOTAL FEED'!$T$6:$T$429)</f>
        <v>0</v>
      </c>
      <c r="N52" s="87">
        <f>SUMIF('TOTAL FEED'!$E$6:$E$429,'SAN LUONG'!D52,'TOTAL FEED'!$U$6:$U$429)</f>
        <v>7025</v>
      </c>
      <c r="O52" s="87">
        <f>SUMIF('TOTAL FEED'!$E$6:$E$429,'SAN LUONG'!D52,'TOTAL FEED'!$V$6:$V$429)</f>
        <v>0</v>
      </c>
      <c r="P52" s="87">
        <f>SUMIF('TOTAL FEED'!$E$6:$E$429,'SAN LUONG'!D52,'TOTAL FEED'!$W$6:$W$429)</f>
        <v>0</v>
      </c>
      <c r="Q52" s="87">
        <f>SUMIF('TOTAL FEED'!$E$6:$E$429,'SAN LUONG'!D52,'TOTAL FEED'!$X$6:$X$429)</f>
        <v>0</v>
      </c>
      <c r="R52" s="87">
        <f>SUMIF('TOTAL FEED'!$E$6:$E$429,'SAN LUONG'!D52,'TOTAL FEED'!$Y$6:$Y$429)</f>
        <v>0</v>
      </c>
      <c r="S52" s="87">
        <f>SUMIF('TOTAL FEED'!$E$6:$E$429,'SAN LUONG'!D52,'TOTAL FEED'!$Z$6:$Z$429)</f>
        <v>0</v>
      </c>
      <c r="T52" s="87">
        <f>SUMIF('TOTAL FEED'!$E$6:$E$429,'SAN LUONG'!D52,'TOTAL FEED'!$AA$6:$AA$429)</f>
        <v>0</v>
      </c>
      <c r="U52" s="87">
        <f>SUMIF('TOTAL FEED'!$E$6:$E$429,'SAN LUONG'!D52,'TOTAL FEED'!$AB$6:$AB$429)</f>
        <v>0</v>
      </c>
      <c r="V52" s="87">
        <f>SUMIF('TOTAL FEED'!$E$6:$E$429,'SAN LUONG'!D52,'TOTAL FEED'!$AC$6:$AC$429)</f>
        <v>0</v>
      </c>
      <c r="W52" s="87">
        <f>SUMIF('TOTAL FEED'!$E$6:$E$429,'SAN LUONG'!D52,'TOTAL FEED'!$AD$6:$AD$429)</f>
        <v>0</v>
      </c>
      <c r="X52" s="87">
        <f>SUMIF('TOTAL FEED'!$E$6:$E$429,'SAN LUONG'!D52,'TOTAL FEED'!$AE$6:$AE$429)</f>
        <v>0</v>
      </c>
      <c r="Y52" s="87">
        <f>SUMIF('TOTAL FEED'!$E$6:$E$429,'SAN LUONG'!D52,'TOTAL FEED'!$AF$6:$AF$429)</f>
        <v>0</v>
      </c>
      <c r="Z52" s="87">
        <f>SUMIF('TOTAL FEED'!$E$6:$E$429,'SAN LUONG'!D52,'TOTAL FEED'!$AG$6:$AG$429)</f>
        <v>0</v>
      </c>
      <c r="AA52" s="87">
        <f>SUMIF('TOTAL FEED'!$E$6:$E$429,'SAN LUONG'!D52,'TOTAL FEED'!$AH$6:$AH$429)</f>
        <v>0</v>
      </c>
      <c r="AB52" s="87">
        <f>SUMIF('TOTAL FEED'!$E$6:$E$429,'SAN LUONG'!D52,'TOTAL FEED'!$AI$6:$AI$429)</f>
        <v>0</v>
      </c>
      <c r="AC52" s="87">
        <f>SUMIF('TOTAL FEED'!$E$6:$E$429,'SAN LUONG'!D52,'TOTAL FEED'!$AJ$6:$AJ$429)</f>
        <v>0</v>
      </c>
      <c r="AD52" s="87">
        <f>SUMIF('TOTAL FEED'!$E$6:$E$429,'SAN LUONG'!D52,'TOTAL FEED'!$AK$6:$AK$429)</f>
        <v>0</v>
      </c>
      <c r="AE52" s="87">
        <f>SUMIF('TOTAL FEED'!$E$6:$E$429,'SAN LUONG'!D52,'TOTAL FEED'!$AL$6:$AL$429)</f>
        <v>0</v>
      </c>
      <c r="AF52" s="87">
        <f>SUMIF('TOTAL FEED'!$E$6:$E$429,'SAN LUONG'!D52,'TOTAL FEED'!$AM$6:$AM$429)</f>
        <v>0</v>
      </c>
      <c r="AG52" s="87">
        <f>SUMIF('TOTAL FEED'!$E$6:$E$429,'SAN LUONG'!D52,'TOTAL FEED'!$AN$6:$AN$429)</f>
        <v>0</v>
      </c>
      <c r="AH52" s="87">
        <f>SUMIF('TOTAL FEED'!$E$6:$E$429,'SAN LUONG'!D52,'TOTAL FEED'!$AO$6:$AO$429)</f>
        <v>0</v>
      </c>
      <c r="AI52" s="87">
        <f>SUMIF('TOTAL FEED'!$E$6:$E$429,'SAN LUONG'!D52,'TOTAL FEED'!$AP$6:$AP$429)</f>
        <v>0</v>
      </c>
      <c r="AJ52" s="80">
        <f t="shared" ref="AJ52" si="19">SUM(E52:AI52)</f>
        <v>21975</v>
      </c>
      <c r="AK52" s="80"/>
      <c r="AL52" t="str">
        <f t="shared" si="3"/>
        <v>550SX312008</v>
      </c>
      <c r="AM52">
        <f>SUMIF('TOTAL FEED'!$K$6:$K$429,AL52,'TOTAL FEED'!$AQ$6:$AQ$429)</f>
        <v>21975</v>
      </c>
    </row>
    <row r="53" spans="2:39" x14ac:dyDescent="0.25">
      <c r="B53" s="81">
        <v>34</v>
      </c>
      <c r="C53" s="82">
        <v>551</v>
      </c>
      <c r="D53" s="83">
        <v>314001</v>
      </c>
      <c r="E53" s="86">
        <f>SUMIF('TOTAL FEED'!$E$6:$E$429,'SAN LUONG'!D53,'TOTAL FEED'!$L$6:$L$429)</f>
        <v>0</v>
      </c>
      <c r="F53" s="87">
        <f>SUMIF('TOTAL FEED'!$E$6:$E$429,'SAN LUONG'!D53,'TOTAL FEED'!$M$6:$M$429)</f>
        <v>38850</v>
      </c>
      <c r="G53" s="87">
        <f>SUMIF('TOTAL FEED'!$E$6:$E$429,'SAN LUONG'!D53,'TOTAL FEED'!$N$6:$N$429)</f>
        <v>0</v>
      </c>
      <c r="H53" s="87">
        <f>SUMIF('TOTAL FEED'!$E$6:$E$429,'SAN LUONG'!D53,'TOTAL FEED'!$O$6:$O$429)</f>
        <v>8750</v>
      </c>
      <c r="I53" s="87">
        <f>SUMIF('TOTAL FEED'!$E$6:$E$429,'SAN LUONG'!D53,'TOTAL FEED'!$P$6:$P$429)</f>
        <v>0</v>
      </c>
      <c r="J53" s="87">
        <f>SUMIF('TOTAL FEED'!$E$6:$E$429,'SAN LUONG'!D53,'TOTAL FEED'!$Q$6:$Q$429)</f>
        <v>3325</v>
      </c>
      <c r="K53" s="87">
        <f>SUMIF('TOTAL FEED'!$E$6:$E$429,'SAN LUONG'!D53,'TOTAL FEED'!$R$6:$R$429)</f>
        <v>23875</v>
      </c>
      <c r="L53" s="87">
        <f>SUMIF('TOTAL FEED'!$E$6:$E$429,'SAN LUONG'!D53,'TOTAL FEED'!$S$6:$S$429)</f>
        <v>0</v>
      </c>
      <c r="M53" s="87">
        <f>SUMIF('TOTAL FEED'!$E$6:$E$429,'SAN LUONG'!D53,'TOTAL FEED'!$T$6:$T$429)</f>
        <v>11675</v>
      </c>
      <c r="N53" s="87">
        <f>SUMIF('TOTAL FEED'!$E$6:$E$429,'SAN LUONG'!D53,'TOTAL FEED'!$U$6:$U$429)</f>
        <v>0</v>
      </c>
      <c r="O53" s="87">
        <f>SUMIF('TOTAL FEED'!$E$6:$E$429,'SAN LUONG'!D53,'TOTAL FEED'!$V$6:$V$429)</f>
        <v>0</v>
      </c>
      <c r="P53" s="87">
        <f>SUMIF('TOTAL FEED'!$E$6:$E$429,'SAN LUONG'!D53,'TOTAL FEED'!$W$6:$W$429)</f>
        <v>27250</v>
      </c>
      <c r="Q53" s="87">
        <f>SUMIF('TOTAL FEED'!$E$6:$E$429,'SAN LUONG'!D53,'TOTAL FEED'!$X$6:$X$429)</f>
        <v>51600</v>
      </c>
      <c r="R53" s="87">
        <f>SUMIF('TOTAL FEED'!$E$6:$E$429,'SAN LUONG'!D53,'TOTAL FEED'!$Y$6:$Y$429)</f>
        <v>0</v>
      </c>
      <c r="S53" s="87">
        <f>SUMIF('TOTAL FEED'!$E$6:$E$429,'SAN LUONG'!D53,'TOTAL FEED'!$Z$6:$Z$429)</f>
        <v>0</v>
      </c>
      <c r="T53" s="87">
        <f>SUMIF('TOTAL FEED'!$E$6:$E$429,'SAN LUONG'!D53,'TOTAL FEED'!$AA$6:$AA$429)</f>
        <v>0</v>
      </c>
      <c r="U53" s="87">
        <f>SUMIF('TOTAL FEED'!$E$6:$E$429,'SAN LUONG'!D53,'TOTAL FEED'!$AB$6:$AB$429)</f>
        <v>0</v>
      </c>
      <c r="V53" s="87">
        <f>SUMIF('TOTAL FEED'!$E$6:$E$429,'SAN LUONG'!D53,'TOTAL FEED'!$AC$6:$AC$429)</f>
        <v>0</v>
      </c>
      <c r="W53" s="87">
        <f>SUMIF('TOTAL FEED'!$E$6:$E$429,'SAN LUONG'!D53,'TOTAL FEED'!$AD$6:$AD$429)</f>
        <v>0</v>
      </c>
      <c r="X53" s="87">
        <f>SUMIF('TOTAL FEED'!$E$6:$E$429,'SAN LUONG'!D53,'TOTAL FEED'!$AE$6:$AE$429)</f>
        <v>0</v>
      </c>
      <c r="Y53" s="87">
        <f>SUMIF('TOTAL FEED'!$E$6:$E$429,'SAN LUONG'!D53,'TOTAL FEED'!$AF$6:$AF$429)</f>
        <v>0</v>
      </c>
      <c r="Z53" s="87">
        <f>SUMIF('TOTAL FEED'!$E$6:$E$429,'SAN LUONG'!D53,'TOTAL FEED'!$AG$6:$AG$429)</f>
        <v>0</v>
      </c>
      <c r="AA53" s="87">
        <f>SUMIF('TOTAL FEED'!$E$6:$E$429,'SAN LUONG'!D53,'TOTAL FEED'!$AH$6:$AH$429)</f>
        <v>0</v>
      </c>
      <c r="AB53" s="87">
        <f>SUMIF('TOTAL FEED'!$E$6:$E$429,'SAN LUONG'!D53,'TOTAL FEED'!$AI$6:$AI$429)</f>
        <v>0</v>
      </c>
      <c r="AC53" s="87">
        <f>SUMIF('TOTAL FEED'!$E$6:$E$429,'SAN LUONG'!D53,'TOTAL FEED'!$AJ$6:$AJ$429)</f>
        <v>0</v>
      </c>
      <c r="AD53" s="87">
        <f>SUMIF('TOTAL FEED'!$E$6:$E$429,'SAN LUONG'!D53,'TOTAL FEED'!$AK$6:$AK$429)</f>
        <v>0</v>
      </c>
      <c r="AE53" s="87">
        <f>SUMIF('TOTAL FEED'!$E$6:$E$429,'SAN LUONG'!D53,'TOTAL FEED'!$AL$6:$AL$429)</f>
        <v>0</v>
      </c>
      <c r="AF53" s="87">
        <f>SUMIF('TOTAL FEED'!$E$6:$E$429,'SAN LUONG'!D53,'TOTAL FEED'!$AM$6:$AM$429)</f>
        <v>0</v>
      </c>
      <c r="AG53" s="87">
        <f>SUMIF('TOTAL FEED'!$E$6:$E$429,'SAN LUONG'!D53,'TOTAL FEED'!$AN$6:$AN$429)</f>
        <v>0</v>
      </c>
      <c r="AH53" s="87">
        <f>SUMIF('TOTAL FEED'!$E$6:$E$429,'SAN LUONG'!D53,'TOTAL FEED'!$AO$6:$AO$429)</f>
        <v>0</v>
      </c>
      <c r="AI53" s="87">
        <f>SUMIF('TOTAL FEED'!$E$6:$E$429,'SAN LUONG'!D53,'TOTAL FEED'!$AP$6:$AP$429)</f>
        <v>0</v>
      </c>
      <c r="AJ53" s="80">
        <f t="shared" si="2"/>
        <v>165325</v>
      </c>
      <c r="AK53" s="92">
        <v>1</v>
      </c>
      <c r="AL53" t="str">
        <f t="shared" si="3"/>
        <v>551314001</v>
      </c>
      <c r="AM53">
        <f>SUMIF('TOTAL FEED'!$K$6:$K$429,AL53,'TOTAL FEED'!$AQ$6:$AQ$429)</f>
        <v>130225</v>
      </c>
    </row>
    <row r="54" spans="2:39" x14ac:dyDescent="0.25">
      <c r="B54" s="81">
        <v>34</v>
      </c>
      <c r="C54" s="82" t="s">
        <v>317</v>
      </c>
      <c r="D54" s="83">
        <v>314021</v>
      </c>
      <c r="E54" s="86">
        <f>SUMIF('TOTAL FEED'!$E$6:$E$429,'SAN LUONG'!D54,'TOTAL FEED'!$L$6:$L$429)</f>
        <v>0</v>
      </c>
      <c r="F54" s="87">
        <f>SUMIF('TOTAL FEED'!$E$6:$E$429,'SAN LUONG'!D54,'TOTAL FEED'!$M$6:$M$429)</f>
        <v>0</v>
      </c>
      <c r="G54" s="87">
        <f>SUMIF('TOTAL FEED'!$E$6:$E$429,'SAN LUONG'!D54,'TOTAL FEED'!$N$6:$N$429)</f>
        <v>0</v>
      </c>
      <c r="H54" s="87">
        <f>SUMIF('TOTAL FEED'!$E$6:$E$429,'SAN LUONG'!D54,'TOTAL FEED'!$O$6:$O$429)</f>
        <v>0</v>
      </c>
      <c r="I54" s="87">
        <f>SUMIF('TOTAL FEED'!$E$6:$E$429,'SAN LUONG'!D54,'TOTAL FEED'!$P$6:$P$429)</f>
        <v>26100</v>
      </c>
      <c r="J54" s="87">
        <f>SUMIF('TOTAL FEED'!$E$6:$E$429,'SAN LUONG'!D54,'TOTAL FEED'!$Q$6:$Q$429)</f>
        <v>0</v>
      </c>
      <c r="K54" s="87">
        <f>SUMIF('TOTAL FEED'!$E$6:$E$429,'SAN LUONG'!D54,'TOTAL FEED'!$R$6:$R$429)</f>
        <v>0</v>
      </c>
      <c r="L54" s="87">
        <f>SUMIF('TOTAL FEED'!$E$6:$E$429,'SAN LUONG'!D54,'TOTAL FEED'!$S$6:$S$429)</f>
        <v>0</v>
      </c>
      <c r="M54" s="87">
        <f>SUMIF('TOTAL FEED'!$E$6:$E$429,'SAN LUONG'!D54,'TOTAL FEED'!$T$6:$T$429)</f>
        <v>0</v>
      </c>
      <c r="N54" s="87">
        <f>SUMIF('TOTAL FEED'!$E$6:$E$429,'SAN LUONG'!D54,'TOTAL FEED'!$U$6:$U$429)</f>
        <v>0</v>
      </c>
      <c r="O54" s="87">
        <f>SUMIF('TOTAL FEED'!$E$6:$E$429,'SAN LUONG'!D54,'TOTAL FEED'!$V$6:$V$429)</f>
        <v>12150</v>
      </c>
      <c r="P54" s="87">
        <f>SUMIF('TOTAL FEED'!$E$6:$E$429,'SAN LUONG'!D54,'TOTAL FEED'!$W$6:$W$429)</f>
        <v>0</v>
      </c>
      <c r="Q54" s="87">
        <f>SUMIF('TOTAL FEED'!$E$6:$E$429,'SAN LUONG'!D54,'TOTAL FEED'!$X$6:$X$429)</f>
        <v>0</v>
      </c>
      <c r="R54" s="87">
        <f>SUMIF('TOTAL FEED'!$E$6:$E$429,'SAN LUONG'!D54,'TOTAL FEED'!$Y$6:$Y$429)</f>
        <v>23000</v>
      </c>
      <c r="S54" s="87">
        <f>SUMIF('TOTAL FEED'!$E$6:$E$429,'SAN LUONG'!D54,'TOTAL FEED'!$Z$6:$Z$429)</f>
        <v>0</v>
      </c>
      <c r="T54" s="87">
        <f>SUMIF('TOTAL FEED'!$E$6:$E$429,'SAN LUONG'!D54,'TOTAL FEED'!$AA$6:$AA$429)</f>
        <v>0</v>
      </c>
      <c r="U54" s="87">
        <f>SUMIF('TOTAL FEED'!$E$6:$E$429,'SAN LUONG'!D54,'TOTAL FEED'!$AB$6:$AB$429)</f>
        <v>0</v>
      </c>
      <c r="V54" s="87">
        <f>SUMIF('TOTAL FEED'!$E$6:$E$429,'SAN LUONG'!D54,'TOTAL FEED'!$AC$6:$AC$429)</f>
        <v>0</v>
      </c>
      <c r="W54" s="87">
        <f>SUMIF('TOTAL FEED'!$E$6:$E$429,'SAN LUONG'!D54,'TOTAL FEED'!$AD$6:$AD$429)</f>
        <v>0</v>
      </c>
      <c r="X54" s="87">
        <f>SUMIF('TOTAL FEED'!$E$6:$E$429,'SAN LUONG'!D54,'TOTAL FEED'!$AE$6:$AE$429)</f>
        <v>0</v>
      </c>
      <c r="Y54" s="87">
        <f>SUMIF('TOTAL FEED'!$E$6:$E$429,'SAN LUONG'!D54,'TOTAL FEED'!$AF$6:$AF$429)</f>
        <v>0</v>
      </c>
      <c r="Z54" s="87">
        <f>SUMIF('TOTAL FEED'!$E$6:$E$429,'SAN LUONG'!D54,'TOTAL FEED'!$AG$6:$AG$429)</f>
        <v>0</v>
      </c>
      <c r="AA54" s="87">
        <f>SUMIF('TOTAL FEED'!$E$6:$E$429,'SAN LUONG'!D54,'TOTAL FEED'!$AH$6:$AH$429)</f>
        <v>0</v>
      </c>
      <c r="AB54" s="87">
        <f>SUMIF('TOTAL FEED'!$E$6:$E$429,'SAN LUONG'!D54,'TOTAL FEED'!$AI$6:$AI$429)</f>
        <v>0</v>
      </c>
      <c r="AC54" s="87">
        <f>SUMIF('TOTAL FEED'!$E$6:$E$429,'SAN LUONG'!D54,'TOTAL FEED'!$AJ$6:$AJ$429)</f>
        <v>0</v>
      </c>
      <c r="AD54" s="87">
        <f>SUMIF('TOTAL FEED'!$E$6:$E$429,'SAN LUONG'!D54,'TOTAL FEED'!$AK$6:$AK$429)</f>
        <v>0</v>
      </c>
      <c r="AE54" s="87">
        <f>SUMIF('TOTAL FEED'!$E$6:$E$429,'SAN LUONG'!D54,'TOTAL FEED'!$AL$6:$AL$429)</f>
        <v>0</v>
      </c>
      <c r="AF54" s="87">
        <f>SUMIF('TOTAL FEED'!$E$6:$E$429,'SAN LUONG'!D54,'TOTAL FEED'!$AM$6:$AM$429)</f>
        <v>0</v>
      </c>
      <c r="AG54" s="87">
        <f>SUMIF('TOTAL FEED'!$E$6:$E$429,'SAN LUONG'!D54,'TOTAL FEED'!$AN$6:$AN$429)</f>
        <v>0</v>
      </c>
      <c r="AH54" s="87">
        <f>SUMIF('TOTAL FEED'!$E$6:$E$429,'SAN LUONG'!D54,'TOTAL FEED'!$AO$6:$AO$429)</f>
        <v>0</v>
      </c>
      <c r="AI54" s="87">
        <f>SUMIF('TOTAL FEED'!$E$6:$E$429,'SAN LUONG'!D54,'TOTAL FEED'!$AP$6:$AP$429)</f>
        <v>0</v>
      </c>
      <c r="AJ54" s="80">
        <f t="shared" ref="AJ54:AJ55" si="20">SUM(E54:AI54)</f>
        <v>61250</v>
      </c>
      <c r="AK54" s="92">
        <v>1</v>
      </c>
      <c r="AL54" t="str">
        <f t="shared" si="3"/>
        <v>551Pro314021</v>
      </c>
      <c r="AM54">
        <f>SUMIF('TOTAL FEED'!$K$6:$K$429,AL54,'TOTAL FEED'!$AQ$6:$AQ$429)</f>
        <v>61250</v>
      </c>
    </row>
    <row r="55" spans="2:39" x14ac:dyDescent="0.25">
      <c r="B55" s="81"/>
      <c r="C55" s="197" t="s">
        <v>622</v>
      </c>
      <c r="D55" s="83">
        <v>314028</v>
      </c>
      <c r="E55" s="86">
        <f>SUMIF('TOTAL FEED'!$E$6:$E$429,'SAN LUONG'!D55,'TOTAL FEED'!$L$6:$L$429)</f>
        <v>0</v>
      </c>
      <c r="F55" s="87">
        <f>SUMIF('TOTAL FEED'!$E$6:$E$429,'SAN LUONG'!D55,'TOTAL FEED'!$M$6:$M$429)</f>
        <v>0</v>
      </c>
      <c r="G55" s="87">
        <f>SUMIF('TOTAL FEED'!$E$6:$E$429,'SAN LUONG'!D55,'TOTAL FEED'!$N$6:$N$429)</f>
        <v>0</v>
      </c>
      <c r="H55" s="87">
        <f>SUMIF('TOTAL FEED'!$E$6:$E$429,'SAN LUONG'!D55,'TOTAL FEED'!$O$6:$O$429)</f>
        <v>0</v>
      </c>
      <c r="I55" s="87">
        <f>SUMIF('TOTAL FEED'!$E$6:$E$429,'SAN LUONG'!D55,'TOTAL FEED'!$P$6:$P$429)</f>
        <v>0</v>
      </c>
      <c r="J55" s="87">
        <f>SUMIF('TOTAL FEED'!$E$6:$E$429,'SAN LUONG'!D55,'TOTAL FEED'!$Q$6:$Q$429)</f>
        <v>0</v>
      </c>
      <c r="K55" s="87">
        <f>SUMIF('TOTAL FEED'!$E$6:$E$429,'SAN LUONG'!D55,'TOTAL FEED'!$R$6:$R$429)</f>
        <v>0</v>
      </c>
      <c r="L55" s="87">
        <f>SUMIF('TOTAL FEED'!$E$6:$E$429,'SAN LUONG'!D55,'TOTAL FEED'!$S$6:$S$429)</f>
        <v>0</v>
      </c>
      <c r="M55" s="87">
        <f>SUMIF('TOTAL FEED'!$E$6:$E$429,'SAN LUONG'!D55,'TOTAL FEED'!$T$6:$T$429)</f>
        <v>0</v>
      </c>
      <c r="N55" s="87">
        <f>SUMIF('TOTAL FEED'!$E$6:$E$429,'SAN LUONG'!D55,'TOTAL FEED'!$U$6:$U$429)</f>
        <v>0</v>
      </c>
      <c r="O55" s="87">
        <f>SUMIF('TOTAL FEED'!$E$6:$E$429,'SAN LUONG'!D55,'TOTAL FEED'!$V$6:$V$429)</f>
        <v>0</v>
      </c>
      <c r="P55" s="87">
        <f>SUMIF('TOTAL FEED'!$E$6:$E$429,'SAN LUONG'!D55,'TOTAL FEED'!$W$6:$W$429)</f>
        <v>0</v>
      </c>
      <c r="Q55" s="87">
        <f>SUMIF('TOTAL FEED'!$E$6:$E$429,'SAN LUONG'!D55,'TOTAL FEED'!$X$6:$X$429)</f>
        <v>0</v>
      </c>
      <c r="R55" s="87">
        <f>SUMIF('TOTAL FEED'!$E$6:$E$429,'SAN LUONG'!D55,'TOTAL FEED'!$Y$6:$Y$429)</f>
        <v>0</v>
      </c>
      <c r="S55" s="87">
        <f>SUMIF('TOTAL FEED'!$E$6:$E$429,'SAN LUONG'!D55,'TOTAL FEED'!$Z$6:$Z$429)</f>
        <v>0</v>
      </c>
      <c r="T55" s="87">
        <f>SUMIF('TOTAL FEED'!$E$6:$E$429,'SAN LUONG'!D55,'TOTAL FEED'!$AA$6:$AA$429)</f>
        <v>0</v>
      </c>
      <c r="U55" s="87">
        <f>SUMIF('TOTAL FEED'!$E$6:$E$429,'SAN LUONG'!D55,'TOTAL FEED'!$AB$6:$AB$429)</f>
        <v>0</v>
      </c>
      <c r="V55" s="87">
        <f>SUMIF('TOTAL FEED'!$E$6:$E$429,'SAN LUONG'!D55,'TOTAL FEED'!$AC$6:$AC$429)</f>
        <v>0</v>
      </c>
      <c r="W55" s="87">
        <f>SUMIF('TOTAL FEED'!$E$6:$E$429,'SAN LUONG'!D55,'TOTAL FEED'!$AD$6:$AD$429)</f>
        <v>0</v>
      </c>
      <c r="X55" s="87">
        <f>SUMIF('TOTAL FEED'!$E$6:$E$429,'SAN LUONG'!D55,'TOTAL FEED'!$AE$6:$AE$429)</f>
        <v>0</v>
      </c>
      <c r="Y55" s="87">
        <f>SUMIF('TOTAL FEED'!$E$6:$E$429,'SAN LUONG'!D55,'TOTAL FEED'!$AF$6:$AF$429)</f>
        <v>0</v>
      </c>
      <c r="Z55" s="87">
        <f>SUMIF('TOTAL FEED'!$E$6:$E$429,'SAN LUONG'!D55,'TOTAL FEED'!$AG$6:$AG$429)</f>
        <v>0</v>
      </c>
      <c r="AA55" s="87">
        <f>SUMIF('TOTAL FEED'!$E$6:$E$429,'SAN LUONG'!D55,'TOTAL FEED'!$AH$6:$AH$429)</f>
        <v>0</v>
      </c>
      <c r="AB55" s="87">
        <f>SUMIF('TOTAL FEED'!$E$6:$E$429,'SAN LUONG'!D55,'TOTAL FEED'!$AI$6:$AI$429)</f>
        <v>0</v>
      </c>
      <c r="AC55" s="87">
        <f>SUMIF('TOTAL FEED'!$E$6:$E$429,'SAN LUONG'!D55,'TOTAL FEED'!$AJ$6:$AJ$429)</f>
        <v>0</v>
      </c>
      <c r="AD55" s="87">
        <f>SUMIF('TOTAL FEED'!$E$6:$E$429,'SAN LUONG'!D55,'TOTAL FEED'!$AK$6:$AK$429)</f>
        <v>0</v>
      </c>
      <c r="AE55" s="87">
        <f>SUMIF('TOTAL FEED'!$E$6:$E$429,'SAN LUONG'!D55,'TOTAL FEED'!$AL$6:$AL$429)</f>
        <v>0</v>
      </c>
      <c r="AF55" s="87">
        <f>SUMIF('TOTAL FEED'!$E$6:$E$429,'SAN LUONG'!D55,'TOTAL FEED'!$AM$6:$AM$429)</f>
        <v>0</v>
      </c>
      <c r="AG55" s="87">
        <f>SUMIF('TOTAL FEED'!$E$6:$E$429,'SAN LUONG'!D55,'TOTAL FEED'!$AN$6:$AN$429)</f>
        <v>0</v>
      </c>
      <c r="AH55" s="87">
        <f>SUMIF('TOTAL FEED'!$E$6:$E$429,'SAN LUONG'!D55,'TOTAL FEED'!$AO$6:$AO$429)</f>
        <v>0</v>
      </c>
      <c r="AI55" s="87">
        <f>SUMIF('TOTAL FEED'!$E$6:$E$429,'SAN LUONG'!D55,'TOTAL FEED'!$AP$6:$AP$429)</f>
        <v>0</v>
      </c>
      <c r="AJ55" s="80">
        <f t="shared" si="20"/>
        <v>0</v>
      </c>
      <c r="AK55" s="80"/>
      <c r="AL55" t="str">
        <f t="shared" si="3"/>
        <v>551XPRO314028</v>
      </c>
      <c r="AM55">
        <f>SUMIF('TOTAL FEED'!$K$6:$K$429,AL55,'TOTAL FEED'!$AQ$6:$AQ$429)</f>
        <v>0</v>
      </c>
    </row>
    <row r="56" spans="2:39" x14ac:dyDescent="0.25">
      <c r="B56" s="81">
        <v>35</v>
      </c>
      <c r="C56" s="82" t="s">
        <v>294</v>
      </c>
      <c r="D56" s="83">
        <v>31400126</v>
      </c>
      <c r="E56" s="86">
        <f>SUMIF('TOTAL FEED'!$E$6:$E$429,'SAN LUONG'!D56,'TOTAL FEED'!$L$6:$L$429)</f>
        <v>0</v>
      </c>
      <c r="F56" s="87">
        <f>SUMIF('TOTAL FEED'!$E$6:$E$429,'SAN LUONG'!D56,'TOTAL FEED'!$M$6:$M$429)</f>
        <v>0</v>
      </c>
      <c r="G56" s="87">
        <f>SUMIF('TOTAL FEED'!$E$6:$E$429,'SAN LUONG'!D56,'TOTAL FEED'!$N$6:$N$429)</f>
        <v>0</v>
      </c>
      <c r="H56" s="87">
        <f>SUMIF('TOTAL FEED'!$E$6:$E$429,'SAN LUONG'!D56,'TOTAL FEED'!$O$6:$O$429)</f>
        <v>0</v>
      </c>
      <c r="I56" s="87">
        <f>SUMIF('TOTAL FEED'!$E$6:$E$429,'SAN LUONG'!D56,'TOTAL FEED'!$P$6:$P$429)</f>
        <v>0</v>
      </c>
      <c r="J56" s="87">
        <f>SUMIF('TOTAL FEED'!$E$6:$E$429,'SAN LUONG'!D56,'TOTAL FEED'!$Q$6:$Q$429)</f>
        <v>0</v>
      </c>
      <c r="K56" s="87">
        <f>SUMIF('TOTAL FEED'!$E$6:$E$429,'SAN LUONG'!D56,'TOTAL FEED'!$R$6:$R$429)</f>
        <v>0</v>
      </c>
      <c r="L56" s="87">
        <f>SUMIF('TOTAL FEED'!$E$6:$E$429,'SAN LUONG'!D56,'TOTAL FEED'!$S$6:$S$429)</f>
        <v>0</v>
      </c>
      <c r="M56" s="87">
        <f>SUMIF('TOTAL FEED'!$E$6:$E$429,'SAN LUONG'!D56,'TOTAL FEED'!$T$6:$T$429)</f>
        <v>0</v>
      </c>
      <c r="N56" s="87">
        <f>SUMIF('TOTAL FEED'!$E$6:$E$429,'SAN LUONG'!D56,'TOTAL FEED'!$U$6:$U$429)</f>
        <v>0</v>
      </c>
      <c r="O56" s="87">
        <f>SUMIF('TOTAL FEED'!$E$6:$E$429,'SAN LUONG'!D56,'TOTAL FEED'!$V$6:$V$429)</f>
        <v>0</v>
      </c>
      <c r="P56" s="87">
        <f>SUMIF('TOTAL FEED'!$E$6:$E$429,'SAN LUONG'!D56,'TOTAL FEED'!$W$6:$W$429)</f>
        <v>0</v>
      </c>
      <c r="Q56" s="87">
        <f>SUMIF('TOTAL FEED'!$E$6:$E$429,'SAN LUONG'!D56,'TOTAL FEED'!$X$6:$X$429)</f>
        <v>0</v>
      </c>
      <c r="R56" s="87">
        <f>SUMIF('TOTAL FEED'!$E$6:$E$429,'SAN LUONG'!D56,'TOTAL FEED'!$Y$6:$Y$429)</f>
        <v>0</v>
      </c>
      <c r="S56" s="87">
        <f>SUMIF('TOTAL FEED'!$E$6:$E$429,'SAN LUONG'!D56,'TOTAL FEED'!$Z$6:$Z$429)</f>
        <v>0</v>
      </c>
      <c r="T56" s="87">
        <f>SUMIF('TOTAL FEED'!$E$6:$E$429,'SAN LUONG'!D56,'TOTAL FEED'!$AA$6:$AA$429)</f>
        <v>0</v>
      </c>
      <c r="U56" s="87">
        <f>SUMIF('TOTAL FEED'!$E$6:$E$429,'SAN LUONG'!D56,'TOTAL FEED'!$AB$6:$AB$429)</f>
        <v>0</v>
      </c>
      <c r="V56" s="87">
        <f>SUMIF('TOTAL FEED'!$E$6:$E$429,'SAN LUONG'!D56,'TOTAL FEED'!$AC$6:$AC$429)</f>
        <v>0</v>
      </c>
      <c r="W56" s="87">
        <f>SUMIF('TOTAL FEED'!$E$6:$E$429,'SAN LUONG'!D56,'TOTAL FEED'!$AD$6:$AD$429)</f>
        <v>0</v>
      </c>
      <c r="X56" s="87">
        <f>SUMIF('TOTAL FEED'!$E$6:$E$429,'SAN LUONG'!D56,'TOTAL FEED'!$AE$6:$AE$429)</f>
        <v>0</v>
      </c>
      <c r="Y56" s="87">
        <f>SUMIF('TOTAL FEED'!$E$6:$E$429,'SAN LUONG'!D56,'TOTAL FEED'!$AF$6:$AF$429)</f>
        <v>0</v>
      </c>
      <c r="Z56" s="87">
        <f>SUMIF('TOTAL FEED'!$E$6:$E$429,'SAN LUONG'!D56,'TOTAL FEED'!$AG$6:$AG$429)</f>
        <v>0</v>
      </c>
      <c r="AA56" s="87">
        <f>SUMIF('TOTAL FEED'!$E$6:$E$429,'SAN LUONG'!D56,'TOTAL FEED'!$AH$6:$AH$429)</f>
        <v>0</v>
      </c>
      <c r="AB56" s="87">
        <f>SUMIF('TOTAL FEED'!$E$6:$E$429,'SAN LUONG'!D56,'TOTAL FEED'!$AI$6:$AI$429)</f>
        <v>0</v>
      </c>
      <c r="AC56" s="87">
        <f>SUMIF('TOTAL FEED'!$E$6:$E$429,'SAN LUONG'!D56,'TOTAL FEED'!$AJ$6:$AJ$429)</f>
        <v>0</v>
      </c>
      <c r="AD56" s="87">
        <f>SUMIF('TOTAL FEED'!$E$6:$E$429,'SAN LUONG'!D56,'TOTAL FEED'!$AK$6:$AK$429)</f>
        <v>0</v>
      </c>
      <c r="AE56" s="87">
        <f>SUMIF('TOTAL FEED'!$E$6:$E$429,'SAN LUONG'!D56,'TOTAL FEED'!$AL$6:$AL$429)</f>
        <v>0</v>
      </c>
      <c r="AF56" s="87">
        <f>SUMIF('TOTAL FEED'!$E$6:$E$429,'SAN LUONG'!D56,'TOTAL FEED'!$AM$6:$AM$429)</f>
        <v>0</v>
      </c>
      <c r="AG56" s="87">
        <f>SUMIF('TOTAL FEED'!$E$6:$E$429,'SAN LUONG'!D56,'TOTAL FEED'!$AN$6:$AN$429)</f>
        <v>0</v>
      </c>
      <c r="AH56" s="87">
        <f>SUMIF('TOTAL FEED'!$E$6:$E$429,'SAN LUONG'!D56,'TOTAL FEED'!$AO$6:$AO$429)</f>
        <v>0</v>
      </c>
      <c r="AI56" s="87">
        <f>SUMIF('TOTAL FEED'!$E$6:$E$429,'SAN LUONG'!D56,'TOTAL FEED'!$AP$6:$AP$429)</f>
        <v>0</v>
      </c>
      <c r="AJ56" s="80">
        <f t="shared" si="2"/>
        <v>0</v>
      </c>
      <c r="AK56" s="92">
        <v>1</v>
      </c>
      <c r="AL56" t="str">
        <f t="shared" si="3"/>
        <v>551X2631400126</v>
      </c>
      <c r="AM56">
        <f>SUMIF('TOTAL FEED'!$K$6:$K$429,AL56,'TOTAL FEED'!$AQ$6:$AQ$429)</f>
        <v>0</v>
      </c>
    </row>
    <row r="57" spans="2:39" x14ac:dyDescent="0.25">
      <c r="B57" s="81">
        <v>35</v>
      </c>
      <c r="C57" s="82" t="s">
        <v>318</v>
      </c>
      <c r="D57" s="83">
        <v>314008</v>
      </c>
      <c r="E57" s="86">
        <f>SUMIF('TOTAL FEED'!$E$6:$E$429,'SAN LUONG'!D57,'TOTAL FEED'!$L$6:$L$429)</f>
        <v>0</v>
      </c>
      <c r="F57" s="87">
        <f>SUMIF('TOTAL FEED'!$E$6:$E$429,'SAN LUONG'!D57,'TOTAL FEED'!$M$6:$M$429)</f>
        <v>0</v>
      </c>
      <c r="G57" s="87">
        <f>SUMIF('TOTAL FEED'!$E$6:$E$429,'SAN LUONG'!D57,'TOTAL FEED'!$N$6:$N$429)</f>
        <v>7775</v>
      </c>
      <c r="H57" s="87">
        <f>SUMIF('TOTAL FEED'!$E$6:$E$429,'SAN LUONG'!D57,'TOTAL FEED'!$O$6:$O$429)</f>
        <v>0</v>
      </c>
      <c r="I57" s="87">
        <f>SUMIF('TOTAL FEED'!$E$6:$E$429,'SAN LUONG'!D57,'TOTAL FEED'!$P$6:$P$429)</f>
        <v>0</v>
      </c>
      <c r="J57" s="87">
        <f>SUMIF('TOTAL FEED'!$E$6:$E$429,'SAN LUONG'!D57,'TOTAL FEED'!$Q$6:$Q$429)</f>
        <v>0</v>
      </c>
      <c r="K57" s="87">
        <f>SUMIF('TOTAL FEED'!$E$6:$E$429,'SAN LUONG'!D57,'TOTAL FEED'!$R$6:$R$429)</f>
        <v>0</v>
      </c>
      <c r="L57" s="87">
        <f>SUMIF('TOTAL FEED'!$E$6:$E$429,'SAN LUONG'!D57,'TOTAL FEED'!$S$6:$S$429)</f>
        <v>0</v>
      </c>
      <c r="M57" s="87">
        <f>SUMIF('TOTAL FEED'!$E$6:$E$429,'SAN LUONG'!D57,'TOTAL FEED'!$T$6:$T$429)</f>
        <v>0</v>
      </c>
      <c r="N57" s="87">
        <f>SUMIF('TOTAL FEED'!$E$6:$E$429,'SAN LUONG'!D57,'TOTAL FEED'!$U$6:$U$429)</f>
        <v>0</v>
      </c>
      <c r="O57" s="87">
        <f>SUMIF('TOTAL FEED'!$E$6:$E$429,'SAN LUONG'!D57,'TOTAL FEED'!$V$6:$V$429)</f>
        <v>0</v>
      </c>
      <c r="P57" s="87">
        <f>SUMIF('TOTAL FEED'!$E$6:$E$429,'SAN LUONG'!D57,'TOTAL FEED'!$W$6:$W$429)</f>
        <v>15675</v>
      </c>
      <c r="Q57" s="87">
        <f>SUMIF('TOTAL FEED'!$E$6:$E$429,'SAN LUONG'!D57,'TOTAL FEED'!$X$6:$X$429)</f>
        <v>0</v>
      </c>
      <c r="R57" s="87">
        <f>SUMIF('TOTAL FEED'!$E$6:$E$429,'SAN LUONG'!D57,'TOTAL FEED'!$Y$6:$Y$429)</f>
        <v>0</v>
      </c>
      <c r="S57" s="87">
        <f>SUMIF('TOTAL FEED'!$E$6:$E$429,'SAN LUONG'!D57,'TOTAL FEED'!$Z$6:$Z$429)</f>
        <v>0</v>
      </c>
      <c r="T57" s="87">
        <f>SUMIF('TOTAL FEED'!$E$6:$E$429,'SAN LUONG'!D57,'TOTAL FEED'!$AA$6:$AA$429)</f>
        <v>0</v>
      </c>
      <c r="U57" s="87">
        <f>SUMIF('TOTAL FEED'!$E$6:$E$429,'SAN LUONG'!D57,'TOTAL FEED'!$AB$6:$AB$429)</f>
        <v>0</v>
      </c>
      <c r="V57" s="87">
        <f>SUMIF('TOTAL FEED'!$E$6:$E$429,'SAN LUONG'!D57,'TOTAL FEED'!$AC$6:$AC$429)</f>
        <v>0</v>
      </c>
      <c r="W57" s="87">
        <f>SUMIF('TOTAL FEED'!$E$6:$E$429,'SAN LUONG'!D57,'TOTAL FEED'!$AD$6:$AD$429)</f>
        <v>0</v>
      </c>
      <c r="X57" s="87">
        <f>SUMIF('TOTAL FEED'!$E$6:$E$429,'SAN LUONG'!D57,'TOTAL FEED'!$AE$6:$AE$429)</f>
        <v>0</v>
      </c>
      <c r="Y57" s="87">
        <f>SUMIF('TOTAL FEED'!$E$6:$E$429,'SAN LUONG'!D57,'TOTAL FEED'!$AF$6:$AF$429)</f>
        <v>0</v>
      </c>
      <c r="Z57" s="87">
        <f>SUMIF('TOTAL FEED'!$E$6:$E$429,'SAN LUONG'!D57,'TOTAL FEED'!$AG$6:$AG$429)</f>
        <v>0</v>
      </c>
      <c r="AA57" s="87">
        <f>SUMIF('TOTAL FEED'!$E$6:$E$429,'SAN LUONG'!D57,'TOTAL FEED'!$AH$6:$AH$429)</f>
        <v>0</v>
      </c>
      <c r="AB57" s="87">
        <f>SUMIF('TOTAL FEED'!$E$6:$E$429,'SAN LUONG'!D57,'TOTAL FEED'!$AI$6:$AI$429)</f>
        <v>0</v>
      </c>
      <c r="AC57" s="87">
        <f>SUMIF('TOTAL FEED'!$E$6:$E$429,'SAN LUONG'!D57,'TOTAL FEED'!$AJ$6:$AJ$429)</f>
        <v>0</v>
      </c>
      <c r="AD57" s="87">
        <f>SUMIF('TOTAL FEED'!$E$6:$E$429,'SAN LUONG'!D57,'TOTAL FEED'!$AK$6:$AK$429)</f>
        <v>0</v>
      </c>
      <c r="AE57" s="87">
        <f>SUMIF('TOTAL FEED'!$E$6:$E$429,'SAN LUONG'!D57,'TOTAL FEED'!$AL$6:$AL$429)</f>
        <v>0</v>
      </c>
      <c r="AF57" s="87">
        <f>SUMIF('TOTAL FEED'!$E$6:$E$429,'SAN LUONG'!D57,'TOTAL FEED'!$AM$6:$AM$429)</f>
        <v>0</v>
      </c>
      <c r="AG57" s="87">
        <f>SUMIF('TOTAL FEED'!$E$6:$E$429,'SAN LUONG'!D57,'TOTAL FEED'!$AN$6:$AN$429)</f>
        <v>0</v>
      </c>
      <c r="AH57" s="87">
        <f>SUMIF('TOTAL FEED'!$E$6:$E$429,'SAN LUONG'!D57,'TOTAL FEED'!$AO$6:$AO$429)</f>
        <v>0</v>
      </c>
      <c r="AI57" s="87">
        <f>SUMIF('TOTAL FEED'!$E$6:$E$429,'SAN LUONG'!D57,'TOTAL FEED'!$AP$6:$AP$429)</f>
        <v>0</v>
      </c>
      <c r="AJ57" s="80">
        <f t="shared" ref="AJ57" si="21">SUM(E57:AI57)</f>
        <v>23450</v>
      </c>
      <c r="AK57" s="92">
        <v>1</v>
      </c>
      <c r="AL57" t="str">
        <f t="shared" ref="AL57" si="22">CONCATENATE(C57,D57)</f>
        <v>551X314008</v>
      </c>
      <c r="AM57">
        <f>SUMIF('TOTAL FEED'!$K$6:$K$429,AL57,'TOTAL FEED'!$AQ$6:$AQ$429)</f>
        <v>23450</v>
      </c>
    </row>
    <row r="58" spans="2:39" x14ac:dyDescent="0.25">
      <c r="B58" s="81">
        <v>36</v>
      </c>
      <c r="C58" s="82" t="s">
        <v>38</v>
      </c>
      <c r="D58" s="83">
        <v>314011</v>
      </c>
      <c r="E58" s="86">
        <f>SUMIF('TOTAL FEED'!$E$6:$E$429,'SAN LUONG'!D58,'TOTAL FEED'!$L$6:$L$429)</f>
        <v>0</v>
      </c>
      <c r="F58" s="87">
        <f>SUMIF('TOTAL FEED'!$E$6:$E$429,'SAN LUONG'!D58,'TOTAL FEED'!$M$6:$M$429)</f>
        <v>0</v>
      </c>
      <c r="G58" s="87">
        <f>SUMIF('TOTAL FEED'!$E$6:$E$429,'SAN LUONG'!D58,'TOTAL FEED'!$N$6:$N$429)</f>
        <v>0</v>
      </c>
      <c r="H58" s="87">
        <f>SUMIF('TOTAL FEED'!$E$6:$E$429,'SAN LUONG'!D58,'TOTAL FEED'!$O$6:$O$429)</f>
        <v>0</v>
      </c>
      <c r="I58" s="87">
        <f>SUMIF('TOTAL FEED'!$E$6:$E$429,'SAN LUONG'!D58,'TOTAL FEED'!$P$6:$P$429)</f>
        <v>14500</v>
      </c>
      <c r="J58" s="87">
        <f>SUMIF('TOTAL FEED'!$E$6:$E$429,'SAN LUONG'!D58,'TOTAL FEED'!$Q$6:$Q$429)</f>
        <v>0</v>
      </c>
      <c r="K58" s="87">
        <f>SUMIF('TOTAL FEED'!$E$6:$E$429,'SAN LUONG'!D58,'TOTAL FEED'!$R$6:$R$429)</f>
        <v>0</v>
      </c>
      <c r="L58" s="87">
        <f>SUMIF('TOTAL FEED'!$E$6:$E$429,'SAN LUONG'!D58,'TOTAL FEED'!$S$6:$S$429)</f>
        <v>0</v>
      </c>
      <c r="M58" s="87">
        <f>SUMIF('TOTAL FEED'!$E$6:$E$429,'SAN LUONG'!D58,'TOTAL FEED'!$T$6:$T$429)</f>
        <v>0</v>
      </c>
      <c r="N58" s="87">
        <f>SUMIF('TOTAL FEED'!$E$6:$E$429,'SAN LUONG'!D58,'TOTAL FEED'!$U$6:$U$429)</f>
        <v>0</v>
      </c>
      <c r="O58" s="87">
        <f>SUMIF('TOTAL FEED'!$E$6:$E$429,'SAN LUONG'!D58,'TOTAL FEED'!$V$6:$V$429)</f>
        <v>14600</v>
      </c>
      <c r="P58" s="87">
        <f>SUMIF('TOTAL FEED'!$E$6:$E$429,'SAN LUONG'!D58,'TOTAL FEED'!$W$6:$W$429)</f>
        <v>0</v>
      </c>
      <c r="Q58" s="87">
        <f>SUMIF('TOTAL FEED'!$E$6:$E$429,'SAN LUONG'!D58,'TOTAL FEED'!$X$6:$X$429)</f>
        <v>0</v>
      </c>
      <c r="R58" s="87">
        <f>SUMIF('TOTAL FEED'!$E$6:$E$429,'SAN LUONG'!D58,'TOTAL FEED'!$Y$6:$Y$429)</f>
        <v>15225</v>
      </c>
      <c r="S58" s="87">
        <f>SUMIF('TOTAL FEED'!$E$6:$E$429,'SAN LUONG'!D58,'TOTAL FEED'!$Z$6:$Z$429)</f>
        <v>0</v>
      </c>
      <c r="T58" s="87">
        <f>SUMIF('TOTAL FEED'!$E$6:$E$429,'SAN LUONG'!D58,'TOTAL FEED'!$AA$6:$AA$429)</f>
        <v>775</v>
      </c>
      <c r="U58" s="87">
        <f>SUMIF('TOTAL FEED'!$E$6:$E$429,'SAN LUONG'!D58,'TOTAL FEED'!$AB$6:$AB$429)</f>
        <v>0</v>
      </c>
      <c r="V58" s="87">
        <f>SUMIF('TOTAL FEED'!$E$6:$E$429,'SAN LUONG'!D58,'TOTAL FEED'!$AC$6:$AC$429)</f>
        <v>0</v>
      </c>
      <c r="W58" s="87">
        <f>SUMIF('TOTAL FEED'!$E$6:$E$429,'SAN LUONG'!D58,'TOTAL FEED'!$AD$6:$AD$429)</f>
        <v>0</v>
      </c>
      <c r="X58" s="87">
        <f>SUMIF('TOTAL FEED'!$E$6:$E$429,'SAN LUONG'!D58,'TOTAL FEED'!$AE$6:$AE$429)</f>
        <v>0</v>
      </c>
      <c r="Y58" s="87">
        <f>SUMIF('TOTAL FEED'!$E$6:$E$429,'SAN LUONG'!D58,'TOTAL FEED'!$AF$6:$AF$429)</f>
        <v>0</v>
      </c>
      <c r="Z58" s="87">
        <f>SUMIF('TOTAL FEED'!$E$6:$E$429,'SAN LUONG'!D58,'TOTAL FEED'!$AG$6:$AG$429)</f>
        <v>0</v>
      </c>
      <c r="AA58" s="87">
        <f>SUMIF('TOTAL FEED'!$E$6:$E$429,'SAN LUONG'!D58,'TOTAL FEED'!$AH$6:$AH$429)</f>
        <v>0</v>
      </c>
      <c r="AB58" s="87">
        <f>SUMIF('TOTAL FEED'!$E$6:$E$429,'SAN LUONG'!D58,'TOTAL FEED'!$AI$6:$AI$429)</f>
        <v>0</v>
      </c>
      <c r="AC58" s="87">
        <f>SUMIF('TOTAL FEED'!$E$6:$E$429,'SAN LUONG'!D58,'TOTAL FEED'!$AJ$6:$AJ$429)</f>
        <v>0</v>
      </c>
      <c r="AD58" s="87">
        <f>SUMIF('TOTAL FEED'!$E$6:$E$429,'SAN LUONG'!D58,'TOTAL FEED'!$AK$6:$AK$429)</f>
        <v>0</v>
      </c>
      <c r="AE58" s="87">
        <f>SUMIF('TOTAL FEED'!$E$6:$E$429,'SAN LUONG'!D58,'TOTAL FEED'!$AL$6:$AL$429)</f>
        <v>0</v>
      </c>
      <c r="AF58" s="87">
        <f>SUMIF('TOTAL FEED'!$E$6:$E$429,'SAN LUONG'!D58,'TOTAL FEED'!$AM$6:$AM$429)</f>
        <v>0</v>
      </c>
      <c r="AG58" s="87">
        <f>SUMIF('TOTAL FEED'!$E$6:$E$429,'SAN LUONG'!D58,'TOTAL FEED'!$AN$6:$AN$429)</f>
        <v>0</v>
      </c>
      <c r="AH58" s="87">
        <f>SUMIF('TOTAL FEED'!$E$6:$E$429,'SAN LUONG'!D58,'TOTAL FEED'!$AO$6:$AO$429)</f>
        <v>0</v>
      </c>
      <c r="AI58" s="87">
        <f>SUMIF('TOTAL FEED'!$E$6:$E$429,'SAN LUONG'!D58,'TOTAL FEED'!$AP$6:$AP$429)</f>
        <v>0</v>
      </c>
      <c r="AJ58" s="80">
        <f t="shared" si="2"/>
        <v>45100</v>
      </c>
      <c r="AK58" s="92">
        <v>1</v>
      </c>
      <c r="AL58" t="str">
        <f t="shared" si="3"/>
        <v>551GP314011</v>
      </c>
      <c r="AM58">
        <f>SUMIF('TOTAL FEED'!$K$6:$K$429,AL58,'TOTAL FEED'!$AQ$6:$AQ$429)</f>
        <v>24275</v>
      </c>
    </row>
    <row r="59" spans="2:39" x14ac:dyDescent="0.25">
      <c r="B59" s="81">
        <v>37</v>
      </c>
      <c r="C59" s="82">
        <v>552</v>
      </c>
      <c r="D59" s="83">
        <v>321001</v>
      </c>
      <c r="E59" s="86">
        <f>SUMIF('TOTAL FEED'!$E$6:$E$429,'SAN LUONG'!D59,'TOTAL FEED'!$L$6:$L$429)</f>
        <v>0</v>
      </c>
      <c r="F59" s="87">
        <f>SUMIF('TOTAL FEED'!$E$6:$E$429,'SAN LUONG'!D59,'TOTAL FEED'!$M$6:$M$429)</f>
        <v>66150</v>
      </c>
      <c r="G59" s="87">
        <f>SUMIF('TOTAL FEED'!$E$6:$E$429,'SAN LUONG'!D59,'TOTAL FEED'!$N$6:$N$429)</f>
        <v>81125</v>
      </c>
      <c r="H59" s="87">
        <f>SUMIF('TOTAL FEED'!$E$6:$E$429,'SAN LUONG'!D59,'TOTAL FEED'!$O$6:$O$429)</f>
        <v>0</v>
      </c>
      <c r="I59" s="87">
        <f>SUMIF('TOTAL FEED'!$E$6:$E$429,'SAN LUONG'!D59,'TOTAL FEED'!$P$6:$P$429)</f>
        <v>37475</v>
      </c>
      <c r="J59" s="87">
        <f>SUMIF('TOTAL FEED'!$E$6:$E$429,'SAN LUONG'!D59,'TOTAL FEED'!$Q$6:$Q$429)</f>
        <v>66375</v>
      </c>
      <c r="K59" s="87">
        <f>SUMIF('TOTAL FEED'!$E$6:$E$429,'SAN LUONG'!D59,'TOTAL FEED'!$R$6:$R$429)</f>
        <v>41600</v>
      </c>
      <c r="L59" s="87">
        <f>SUMIF('TOTAL FEED'!$E$6:$E$429,'SAN LUONG'!D59,'TOTAL FEED'!$S$6:$S$429)</f>
        <v>0</v>
      </c>
      <c r="M59" s="87">
        <f>SUMIF('TOTAL FEED'!$E$6:$E$429,'SAN LUONG'!D59,'TOTAL FEED'!$T$6:$T$429)</f>
        <v>50850</v>
      </c>
      <c r="N59" s="87">
        <f>SUMIF('TOTAL FEED'!$E$6:$E$429,'SAN LUONG'!D59,'TOTAL FEED'!$U$6:$U$429)</f>
        <v>29800</v>
      </c>
      <c r="O59" s="87">
        <f>SUMIF('TOTAL FEED'!$E$6:$E$429,'SAN LUONG'!D59,'TOTAL FEED'!$V$6:$V$429)</f>
        <v>25375</v>
      </c>
      <c r="P59" s="87">
        <f>SUMIF('TOTAL FEED'!$E$6:$E$429,'SAN LUONG'!D59,'TOTAL FEED'!$W$6:$W$429)</f>
        <v>41150</v>
      </c>
      <c r="Q59" s="87">
        <f>SUMIF('TOTAL FEED'!$E$6:$E$429,'SAN LUONG'!D59,'TOTAL FEED'!$X$6:$X$429)</f>
        <v>0</v>
      </c>
      <c r="R59" s="87">
        <f>SUMIF('TOTAL FEED'!$E$6:$E$429,'SAN LUONG'!D59,'TOTAL FEED'!$Y$6:$Y$429)</f>
        <v>82250</v>
      </c>
      <c r="S59" s="87">
        <f>SUMIF('TOTAL FEED'!$E$6:$E$429,'SAN LUONG'!D59,'TOTAL FEED'!$Z$6:$Z$429)</f>
        <v>64075</v>
      </c>
      <c r="T59" s="87">
        <f>SUMIF('TOTAL FEED'!$E$6:$E$429,'SAN LUONG'!D59,'TOTAL FEED'!$AA$6:$AA$429)</f>
        <v>0</v>
      </c>
      <c r="U59" s="87">
        <f>SUMIF('TOTAL FEED'!$E$6:$E$429,'SAN LUONG'!D59,'TOTAL FEED'!$AB$6:$AB$429)</f>
        <v>0</v>
      </c>
      <c r="V59" s="87">
        <f>SUMIF('TOTAL FEED'!$E$6:$E$429,'SAN LUONG'!D59,'TOTAL FEED'!$AC$6:$AC$429)</f>
        <v>0</v>
      </c>
      <c r="W59" s="87">
        <f>SUMIF('TOTAL FEED'!$E$6:$E$429,'SAN LUONG'!D59,'TOTAL FEED'!$AD$6:$AD$429)</f>
        <v>0</v>
      </c>
      <c r="X59" s="87">
        <f>SUMIF('TOTAL FEED'!$E$6:$E$429,'SAN LUONG'!D59,'TOTAL FEED'!$AE$6:$AE$429)</f>
        <v>0</v>
      </c>
      <c r="Y59" s="87">
        <f>SUMIF('TOTAL FEED'!$E$6:$E$429,'SAN LUONG'!D59,'TOTAL FEED'!$AF$6:$AF$429)</f>
        <v>0</v>
      </c>
      <c r="Z59" s="87">
        <f>SUMIF('TOTAL FEED'!$E$6:$E$429,'SAN LUONG'!D59,'TOTAL FEED'!$AG$6:$AG$429)</f>
        <v>0</v>
      </c>
      <c r="AA59" s="87">
        <f>SUMIF('TOTAL FEED'!$E$6:$E$429,'SAN LUONG'!D59,'TOTAL FEED'!$AH$6:$AH$429)</f>
        <v>0</v>
      </c>
      <c r="AB59" s="87">
        <f>SUMIF('TOTAL FEED'!$E$6:$E$429,'SAN LUONG'!D59,'TOTAL FEED'!$AI$6:$AI$429)</f>
        <v>0</v>
      </c>
      <c r="AC59" s="87">
        <f>SUMIF('TOTAL FEED'!$E$6:$E$429,'SAN LUONG'!D59,'TOTAL FEED'!$AJ$6:$AJ$429)</f>
        <v>0</v>
      </c>
      <c r="AD59" s="87">
        <f>SUMIF('TOTAL FEED'!$E$6:$E$429,'SAN LUONG'!D59,'TOTAL FEED'!$AK$6:$AK$429)</f>
        <v>0</v>
      </c>
      <c r="AE59" s="87">
        <f>SUMIF('TOTAL FEED'!$E$6:$E$429,'SAN LUONG'!D59,'TOTAL FEED'!$AL$6:$AL$429)</f>
        <v>0</v>
      </c>
      <c r="AF59" s="87">
        <f>SUMIF('TOTAL FEED'!$E$6:$E$429,'SAN LUONG'!D59,'TOTAL FEED'!$AM$6:$AM$429)</f>
        <v>0</v>
      </c>
      <c r="AG59" s="87">
        <f>SUMIF('TOTAL FEED'!$E$6:$E$429,'SAN LUONG'!D59,'TOTAL FEED'!$AN$6:$AN$429)</f>
        <v>0</v>
      </c>
      <c r="AH59" s="87">
        <f>SUMIF('TOTAL FEED'!$E$6:$E$429,'SAN LUONG'!D59,'TOTAL FEED'!$AO$6:$AO$429)</f>
        <v>0</v>
      </c>
      <c r="AI59" s="87">
        <f>SUMIF('TOTAL FEED'!$E$6:$E$429,'SAN LUONG'!D59,'TOTAL FEED'!$AP$6:$AP$429)</f>
        <v>0</v>
      </c>
      <c r="AJ59" s="80">
        <f t="shared" si="2"/>
        <v>586225</v>
      </c>
      <c r="AK59" s="92">
        <v>1</v>
      </c>
      <c r="AL59" t="str">
        <f t="shared" si="3"/>
        <v>552321001</v>
      </c>
      <c r="AM59">
        <f>SUMIF('TOTAL FEED'!$K$6:$K$429,AL59,'TOTAL FEED'!$AQ$6:$AQ$429)</f>
        <v>464500</v>
      </c>
    </row>
    <row r="60" spans="2:39" x14ac:dyDescent="0.25">
      <c r="B60" s="81">
        <v>37</v>
      </c>
      <c r="C60" s="82" t="s">
        <v>299</v>
      </c>
      <c r="D60" s="83">
        <v>321072</v>
      </c>
      <c r="E60" s="86">
        <f>SUMIF('TOTAL FEED'!$E$6:$E$429,'SAN LUONG'!D60,'TOTAL FEED'!$L$6:$L$429)</f>
        <v>0</v>
      </c>
      <c r="F60" s="87">
        <f>SUMIF('TOTAL FEED'!$E$6:$E$429,'SAN LUONG'!D60,'TOTAL FEED'!$M$6:$M$429)</f>
        <v>0</v>
      </c>
      <c r="G60" s="87">
        <f>SUMIF('TOTAL FEED'!$E$6:$E$429,'SAN LUONG'!D60,'TOTAL FEED'!$N$6:$N$429)</f>
        <v>0</v>
      </c>
      <c r="H60" s="87">
        <f>SUMIF('TOTAL FEED'!$E$6:$E$429,'SAN LUONG'!D60,'TOTAL FEED'!$O$6:$O$429)</f>
        <v>7425</v>
      </c>
      <c r="I60" s="87">
        <f>SUMIF('TOTAL FEED'!$E$6:$E$429,'SAN LUONG'!D60,'TOTAL FEED'!$P$6:$P$429)</f>
        <v>0</v>
      </c>
      <c r="J60" s="87">
        <f>SUMIF('TOTAL FEED'!$E$6:$E$429,'SAN LUONG'!D60,'TOTAL FEED'!$Q$6:$Q$429)</f>
        <v>0</v>
      </c>
      <c r="K60" s="87">
        <f>SUMIF('TOTAL FEED'!$E$6:$E$429,'SAN LUONG'!D60,'TOTAL FEED'!$R$6:$R$429)</f>
        <v>0</v>
      </c>
      <c r="L60" s="87">
        <f>SUMIF('TOTAL FEED'!$E$6:$E$429,'SAN LUONG'!D60,'TOTAL FEED'!$S$6:$S$429)</f>
        <v>0</v>
      </c>
      <c r="M60" s="87">
        <f>SUMIF('TOTAL FEED'!$E$6:$E$429,'SAN LUONG'!D60,'TOTAL FEED'!$T$6:$T$429)</f>
        <v>0</v>
      </c>
      <c r="N60" s="87">
        <f>SUMIF('TOTAL FEED'!$E$6:$E$429,'SAN LUONG'!D60,'TOTAL FEED'!$U$6:$U$429)</f>
        <v>0</v>
      </c>
      <c r="O60" s="87">
        <f>SUMIF('TOTAL FEED'!$E$6:$E$429,'SAN LUONG'!D60,'TOTAL FEED'!$V$6:$V$429)</f>
        <v>0</v>
      </c>
      <c r="P60" s="87">
        <f>SUMIF('TOTAL FEED'!$E$6:$E$429,'SAN LUONG'!D60,'TOTAL FEED'!$W$6:$W$429)</f>
        <v>0</v>
      </c>
      <c r="Q60" s="87">
        <f>SUMIF('TOTAL FEED'!$E$6:$E$429,'SAN LUONG'!D60,'TOTAL FEED'!$X$6:$X$429)</f>
        <v>7600</v>
      </c>
      <c r="R60" s="87">
        <f>SUMIF('TOTAL FEED'!$E$6:$E$429,'SAN LUONG'!D60,'TOTAL FEED'!$Y$6:$Y$429)</f>
        <v>0</v>
      </c>
      <c r="S60" s="87">
        <f>SUMIF('TOTAL FEED'!$E$6:$E$429,'SAN LUONG'!D60,'TOTAL FEED'!$Z$6:$Z$429)</f>
        <v>0</v>
      </c>
      <c r="T60" s="87">
        <f>SUMIF('TOTAL FEED'!$E$6:$E$429,'SAN LUONG'!D60,'TOTAL FEED'!$AA$6:$AA$429)</f>
        <v>0</v>
      </c>
      <c r="U60" s="87">
        <f>SUMIF('TOTAL FEED'!$E$6:$E$429,'SAN LUONG'!D60,'TOTAL FEED'!$AB$6:$AB$429)</f>
        <v>0</v>
      </c>
      <c r="V60" s="87">
        <f>SUMIF('TOTAL FEED'!$E$6:$E$429,'SAN LUONG'!D60,'TOTAL FEED'!$AC$6:$AC$429)</f>
        <v>0</v>
      </c>
      <c r="W60" s="87">
        <f>SUMIF('TOTAL FEED'!$E$6:$E$429,'SAN LUONG'!D60,'TOTAL FEED'!$AD$6:$AD$429)</f>
        <v>0</v>
      </c>
      <c r="X60" s="87">
        <f>SUMIF('TOTAL FEED'!$E$6:$E$429,'SAN LUONG'!D60,'TOTAL FEED'!$AE$6:$AE$429)</f>
        <v>0</v>
      </c>
      <c r="Y60" s="87">
        <f>SUMIF('TOTAL FEED'!$E$6:$E$429,'SAN LUONG'!D60,'TOTAL FEED'!$AF$6:$AF$429)</f>
        <v>0</v>
      </c>
      <c r="Z60" s="87">
        <f>SUMIF('TOTAL FEED'!$E$6:$E$429,'SAN LUONG'!D60,'TOTAL FEED'!$AG$6:$AG$429)</f>
        <v>0</v>
      </c>
      <c r="AA60" s="87">
        <f>SUMIF('TOTAL FEED'!$E$6:$E$429,'SAN LUONG'!D60,'TOTAL FEED'!$AH$6:$AH$429)</f>
        <v>0</v>
      </c>
      <c r="AB60" s="87">
        <f>SUMIF('TOTAL FEED'!$E$6:$E$429,'SAN LUONG'!D60,'TOTAL FEED'!$AI$6:$AI$429)</f>
        <v>0</v>
      </c>
      <c r="AC60" s="87">
        <f>SUMIF('TOTAL FEED'!$E$6:$E$429,'SAN LUONG'!D60,'TOTAL FEED'!$AJ$6:$AJ$429)</f>
        <v>0</v>
      </c>
      <c r="AD60" s="87">
        <f>SUMIF('TOTAL FEED'!$E$6:$E$429,'SAN LUONG'!D60,'TOTAL FEED'!$AK$6:$AK$429)</f>
        <v>0</v>
      </c>
      <c r="AE60" s="87">
        <f>SUMIF('TOTAL FEED'!$E$6:$E$429,'SAN LUONG'!D60,'TOTAL FEED'!$AL$6:$AL$429)</f>
        <v>0</v>
      </c>
      <c r="AF60" s="87">
        <f>SUMIF('TOTAL FEED'!$E$6:$E$429,'SAN LUONG'!D60,'TOTAL FEED'!$AM$6:$AM$429)</f>
        <v>0</v>
      </c>
      <c r="AG60" s="87">
        <f>SUMIF('TOTAL FEED'!$E$6:$E$429,'SAN LUONG'!D60,'TOTAL FEED'!$AN$6:$AN$429)</f>
        <v>0</v>
      </c>
      <c r="AH60" s="87">
        <f>SUMIF('TOTAL FEED'!$E$6:$E$429,'SAN LUONG'!D60,'TOTAL FEED'!$AO$6:$AO$429)</f>
        <v>0</v>
      </c>
      <c r="AI60" s="87">
        <f>SUMIF('TOTAL FEED'!$E$6:$E$429,'SAN LUONG'!D60,'TOTAL FEED'!$AP$6:$AP$429)</f>
        <v>0</v>
      </c>
      <c r="AJ60" s="80">
        <f t="shared" ref="AJ60" si="23">SUM(E60:AI60)</f>
        <v>15025</v>
      </c>
      <c r="AK60" s="92">
        <v>1</v>
      </c>
      <c r="AL60" t="str">
        <f t="shared" si="3"/>
        <v>552E321072</v>
      </c>
      <c r="AM60">
        <f>SUMIF('TOTAL FEED'!$K$6:$K$429,AL60,'TOTAL FEED'!$AQ$6:$AQ$429)</f>
        <v>15025</v>
      </c>
    </row>
    <row r="61" spans="2:39" x14ac:dyDescent="0.25">
      <c r="B61" s="81">
        <v>37</v>
      </c>
      <c r="C61" s="82" t="s">
        <v>319</v>
      </c>
      <c r="D61" s="83">
        <v>321021</v>
      </c>
      <c r="E61" s="86">
        <f>SUMIF('TOTAL FEED'!$E$6:$E$429,'SAN LUONG'!D61,'TOTAL FEED'!$L$6:$L$429)</f>
        <v>0</v>
      </c>
      <c r="F61" s="87">
        <f>SUMIF('TOTAL FEED'!$E$6:$E$429,'SAN LUONG'!D61,'TOTAL FEED'!$M$6:$M$429)</f>
        <v>0</v>
      </c>
      <c r="G61" s="87">
        <f>SUMIF('TOTAL FEED'!$E$6:$E$429,'SAN LUONG'!D61,'TOTAL FEED'!$N$6:$N$429)</f>
        <v>0</v>
      </c>
      <c r="H61" s="87">
        <f>SUMIF('TOTAL FEED'!$E$6:$E$429,'SAN LUONG'!D61,'TOTAL FEED'!$O$6:$O$429)</f>
        <v>16075</v>
      </c>
      <c r="I61" s="87">
        <f>SUMIF('TOTAL FEED'!$E$6:$E$429,'SAN LUONG'!D61,'TOTAL FEED'!$P$6:$P$429)</f>
        <v>0</v>
      </c>
      <c r="J61" s="87">
        <f>SUMIF('TOTAL FEED'!$E$6:$E$429,'SAN LUONG'!D61,'TOTAL FEED'!$Q$6:$Q$429)</f>
        <v>0</v>
      </c>
      <c r="K61" s="87">
        <f>SUMIF('TOTAL FEED'!$E$6:$E$429,'SAN LUONG'!D61,'TOTAL FEED'!$R$6:$R$429)</f>
        <v>0</v>
      </c>
      <c r="L61" s="87">
        <f>SUMIF('TOTAL FEED'!$E$6:$E$429,'SAN LUONG'!D61,'TOTAL FEED'!$S$6:$S$429)</f>
        <v>0</v>
      </c>
      <c r="M61" s="87">
        <f>SUMIF('TOTAL FEED'!$E$6:$E$429,'SAN LUONG'!D61,'TOTAL FEED'!$T$6:$T$429)</f>
        <v>0</v>
      </c>
      <c r="N61" s="87">
        <f>SUMIF('TOTAL FEED'!$E$6:$E$429,'SAN LUONG'!D61,'TOTAL FEED'!$U$6:$U$429)</f>
        <v>0</v>
      </c>
      <c r="O61" s="87">
        <f>SUMIF('TOTAL FEED'!$E$6:$E$429,'SAN LUONG'!D61,'TOTAL FEED'!$V$6:$V$429)</f>
        <v>0</v>
      </c>
      <c r="P61" s="87">
        <f>SUMIF('TOTAL FEED'!$E$6:$E$429,'SAN LUONG'!D61,'TOTAL FEED'!$W$6:$W$429)</f>
        <v>0</v>
      </c>
      <c r="Q61" s="87">
        <f>SUMIF('TOTAL FEED'!$E$6:$E$429,'SAN LUONG'!D61,'TOTAL FEED'!$X$6:$X$429)</f>
        <v>21575</v>
      </c>
      <c r="R61" s="87">
        <f>SUMIF('TOTAL FEED'!$E$6:$E$429,'SAN LUONG'!D61,'TOTAL FEED'!$Y$6:$Y$429)</f>
        <v>0</v>
      </c>
      <c r="S61" s="87">
        <f>SUMIF('TOTAL FEED'!$E$6:$E$429,'SAN LUONG'!D61,'TOTAL FEED'!$Z$6:$Z$429)</f>
        <v>0</v>
      </c>
      <c r="T61" s="87">
        <f>SUMIF('TOTAL FEED'!$E$6:$E$429,'SAN LUONG'!D61,'TOTAL FEED'!$AA$6:$AA$429)</f>
        <v>0</v>
      </c>
      <c r="U61" s="87">
        <f>SUMIF('TOTAL FEED'!$E$6:$E$429,'SAN LUONG'!D61,'TOTAL FEED'!$AB$6:$AB$429)</f>
        <v>0</v>
      </c>
      <c r="V61" s="87">
        <f>SUMIF('TOTAL FEED'!$E$6:$E$429,'SAN LUONG'!D61,'TOTAL FEED'!$AC$6:$AC$429)</f>
        <v>0</v>
      </c>
      <c r="W61" s="87">
        <f>SUMIF('TOTAL FEED'!$E$6:$E$429,'SAN LUONG'!D61,'TOTAL FEED'!$AD$6:$AD$429)</f>
        <v>0</v>
      </c>
      <c r="X61" s="87">
        <f>SUMIF('TOTAL FEED'!$E$6:$E$429,'SAN LUONG'!D61,'TOTAL FEED'!$AE$6:$AE$429)</f>
        <v>0</v>
      </c>
      <c r="Y61" s="87">
        <f>SUMIF('TOTAL FEED'!$E$6:$E$429,'SAN LUONG'!D61,'TOTAL FEED'!$AF$6:$AF$429)</f>
        <v>0</v>
      </c>
      <c r="Z61" s="87">
        <f>SUMIF('TOTAL FEED'!$E$6:$E$429,'SAN LUONG'!D61,'TOTAL FEED'!$AG$6:$AG$429)</f>
        <v>0</v>
      </c>
      <c r="AA61" s="87">
        <f>SUMIF('TOTAL FEED'!$E$6:$E$429,'SAN LUONG'!D61,'TOTAL FEED'!$AH$6:$AH$429)</f>
        <v>0</v>
      </c>
      <c r="AB61" s="87">
        <f>SUMIF('TOTAL FEED'!$E$6:$E$429,'SAN LUONG'!D61,'TOTAL FEED'!$AI$6:$AI$429)</f>
        <v>0</v>
      </c>
      <c r="AC61" s="87">
        <f>SUMIF('TOTAL FEED'!$E$6:$E$429,'SAN LUONG'!D61,'TOTAL FEED'!$AJ$6:$AJ$429)</f>
        <v>0</v>
      </c>
      <c r="AD61" s="87">
        <f>SUMIF('TOTAL FEED'!$E$6:$E$429,'SAN LUONG'!D61,'TOTAL FEED'!$AK$6:$AK$429)</f>
        <v>0</v>
      </c>
      <c r="AE61" s="87">
        <f>SUMIF('TOTAL FEED'!$E$6:$E$429,'SAN LUONG'!D61,'TOTAL FEED'!$AL$6:$AL$429)</f>
        <v>0</v>
      </c>
      <c r="AF61" s="87">
        <f>SUMIF('TOTAL FEED'!$E$6:$E$429,'SAN LUONG'!D61,'TOTAL FEED'!$AM$6:$AM$429)</f>
        <v>0</v>
      </c>
      <c r="AG61" s="87">
        <f>SUMIF('TOTAL FEED'!$E$6:$E$429,'SAN LUONG'!D61,'TOTAL FEED'!$AN$6:$AN$429)</f>
        <v>0</v>
      </c>
      <c r="AH61" s="87">
        <f>SUMIF('TOTAL FEED'!$E$6:$E$429,'SAN LUONG'!D61,'TOTAL FEED'!$AO$6:$AO$429)</f>
        <v>0</v>
      </c>
      <c r="AI61" s="87">
        <f>SUMIF('TOTAL FEED'!$E$6:$E$429,'SAN LUONG'!D61,'TOTAL FEED'!$AP$6:$AP$429)</f>
        <v>0</v>
      </c>
      <c r="AJ61" s="80">
        <f t="shared" ref="AJ61" si="24">SUM(E61:AI61)</f>
        <v>37650</v>
      </c>
      <c r="AK61" s="92">
        <v>1</v>
      </c>
      <c r="AL61" t="str">
        <f t="shared" si="3"/>
        <v>552Pro321021</v>
      </c>
      <c r="AM61">
        <f>SUMIF('TOTAL FEED'!$K$6:$K$429,AL61,'TOTAL FEED'!$AQ$6:$AQ$429)</f>
        <v>37650</v>
      </c>
    </row>
    <row r="62" spans="2:39" x14ac:dyDescent="0.25">
      <c r="B62" s="81">
        <v>38</v>
      </c>
      <c r="C62" s="82" t="s">
        <v>39</v>
      </c>
      <c r="D62" s="83">
        <v>321012</v>
      </c>
      <c r="E62" s="86">
        <f>SUMIF('TOTAL FEED'!$E$6:$E$429,'SAN LUONG'!D62,'TOTAL FEED'!$L$6:$L$429)</f>
        <v>0</v>
      </c>
      <c r="F62" s="87">
        <f>SUMIF('TOTAL FEED'!$E$6:$E$429,'SAN LUONG'!D62,'TOTAL FEED'!$M$6:$M$429)</f>
        <v>47050</v>
      </c>
      <c r="G62" s="87">
        <f>SUMIF('TOTAL FEED'!$E$6:$E$429,'SAN LUONG'!D62,'TOTAL FEED'!$N$6:$N$429)</f>
        <v>8250</v>
      </c>
      <c r="H62" s="87">
        <f>SUMIF('TOTAL FEED'!$E$6:$E$429,'SAN LUONG'!D62,'TOTAL FEED'!$O$6:$O$429)</f>
        <v>32075</v>
      </c>
      <c r="I62" s="87">
        <f>SUMIF('TOTAL FEED'!$E$6:$E$429,'SAN LUONG'!D62,'TOTAL FEED'!$P$6:$P$429)</f>
        <v>40550</v>
      </c>
      <c r="J62" s="87">
        <f>SUMIF('TOTAL FEED'!$E$6:$E$429,'SAN LUONG'!D62,'TOTAL FEED'!$Q$6:$Q$429)</f>
        <v>0</v>
      </c>
      <c r="K62" s="87">
        <f>SUMIF('TOTAL FEED'!$E$6:$E$429,'SAN LUONG'!D62,'TOTAL FEED'!$R$6:$R$429)</f>
        <v>0</v>
      </c>
      <c r="L62" s="87">
        <f>SUMIF('TOTAL FEED'!$E$6:$E$429,'SAN LUONG'!D62,'TOTAL FEED'!$S$6:$S$429)</f>
        <v>0</v>
      </c>
      <c r="M62" s="87">
        <f>SUMIF('TOTAL FEED'!$E$6:$E$429,'SAN LUONG'!D62,'TOTAL FEED'!$T$6:$T$429)</f>
        <v>0</v>
      </c>
      <c r="N62" s="87">
        <f>SUMIF('TOTAL FEED'!$E$6:$E$429,'SAN LUONG'!D62,'TOTAL FEED'!$U$6:$U$429)</f>
        <v>0</v>
      </c>
      <c r="O62" s="87">
        <f>SUMIF('TOTAL FEED'!$E$6:$E$429,'SAN LUONG'!D62,'TOTAL FEED'!$V$6:$V$429)</f>
        <v>0</v>
      </c>
      <c r="P62" s="87">
        <f>SUMIF('TOTAL FEED'!$E$6:$E$429,'SAN LUONG'!D62,'TOTAL FEED'!$W$6:$W$429)</f>
        <v>49800</v>
      </c>
      <c r="Q62" s="87">
        <f>SUMIF('TOTAL FEED'!$E$6:$E$429,'SAN LUONG'!D62,'TOTAL FEED'!$X$6:$X$429)</f>
        <v>0</v>
      </c>
      <c r="R62" s="87">
        <f>SUMIF('TOTAL FEED'!$E$6:$E$429,'SAN LUONG'!D62,'TOTAL FEED'!$Y$6:$Y$429)</f>
        <v>24400</v>
      </c>
      <c r="S62" s="87">
        <f>SUMIF('TOTAL FEED'!$E$6:$E$429,'SAN LUONG'!D62,'TOTAL FEED'!$Z$6:$Z$429)</f>
        <v>16500</v>
      </c>
      <c r="T62" s="87">
        <f>SUMIF('TOTAL FEED'!$E$6:$E$429,'SAN LUONG'!D62,'TOTAL FEED'!$AA$6:$AA$429)</f>
        <v>32250</v>
      </c>
      <c r="U62" s="87">
        <f>SUMIF('TOTAL FEED'!$E$6:$E$429,'SAN LUONG'!D62,'TOTAL FEED'!$AB$6:$AB$429)</f>
        <v>0</v>
      </c>
      <c r="V62" s="87">
        <f>SUMIF('TOTAL FEED'!$E$6:$E$429,'SAN LUONG'!D62,'TOTAL FEED'!$AC$6:$AC$429)</f>
        <v>0</v>
      </c>
      <c r="W62" s="87">
        <f>SUMIF('TOTAL FEED'!$E$6:$E$429,'SAN LUONG'!D62,'TOTAL FEED'!$AD$6:$AD$429)</f>
        <v>0</v>
      </c>
      <c r="X62" s="87">
        <f>SUMIF('TOTAL FEED'!$E$6:$E$429,'SAN LUONG'!D62,'TOTAL FEED'!$AE$6:$AE$429)</f>
        <v>0</v>
      </c>
      <c r="Y62" s="87">
        <f>SUMIF('TOTAL FEED'!$E$6:$E$429,'SAN LUONG'!D62,'TOTAL FEED'!$AF$6:$AF$429)</f>
        <v>0</v>
      </c>
      <c r="Z62" s="87">
        <f>SUMIF('TOTAL FEED'!$E$6:$E$429,'SAN LUONG'!D62,'TOTAL FEED'!$AG$6:$AG$429)</f>
        <v>0</v>
      </c>
      <c r="AA62" s="87">
        <f>SUMIF('TOTAL FEED'!$E$6:$E$429,'SAN LUONG'!D62,'TOTAL FEED'!$AH$6:$AH$429)</f>
        <v>0</v>
      </c>
      <c r="AB62" s="87">
        <f>SUMIF('TOTAL FEED'!$E$6:$E$429,'SAN LUONG'!D62,'TOTAL FEED'!$AI$6:$AI$429)</f>
        <v>0</v>
      </c>
      <c r="AC62" s="87">
        <f>SUMIF('TOTAL FEED'!$E$6:$E$429,'SAN LUONG'!D62,'TOTAL FEED'!$AJ$6:$AJ$429)</f>
        <v>0</v>
      </c>
      <c r="AD62" s="87">
        <f>SUMIF('TOTAL FEED'!$E$6:$E$429,'SAN LUONG'!D62,'TOTAL FEED'!$AK$6:$AK$429)</f>
        <v>0</v>
      </c>
      <c r="AE62" s="87">
        <f>SUMIF('TOTAL FEED'!$E$6:$E$429,'SAN LUONG'!D62,'TOTAL FEED'!$AL$6:$AL$429)</f>
        <v>0</v>
      </c>
      <c r="AF62" s="87">
        <f>SUMIF('TOTAL FEED'!$E$6:$E$429,'SAN LUONG'!D62,'TOTAL FEED'!$AM$6:$AM$429)</f>
        <v>0</v>
      </c>
      <c r="AG62" s="87">
        <f>SUMIF('TOTAL FEED'!$E$6:$E$429,'SAN LUONG'!D62,'TOTAL FEED'!$AN$6:$AN$429)</f>
        <v>0</v>
      </c>
      <c r="AH62" s="87">
        <f>SUMIF('TOTAL FEED'!$E$6:$E$429,'SAN LUONG'!D62,'TOTAL FEED'!$AO$6:$AO$429)</f>
        <v>0</v>
      </c>
      <c r="AI62" s="87">
        <f>SUMIF('TOTAL FEED'!$E$6:$E$429,'SAN LUONG'!D62,'TOTAL FEED'!$AP$6:$AP$429)</f>
        <v>0</v>
      </c>
      <c r="AJ62" s="80">
        <f t="shared" si="2"/>
        <v>250875</v>
      </c>
      <c r="AK62" s="92">
        <v>1</v>
      </c>
      <c r="AL62" t="str">
        <f t="shared" si="3"/>
        <v>552M321012</v>
      </c>
      <c r="AM62">
        <f>SUMIF('TOTAL FEED'!$K$6:$K$429,AL62,'TOTAL FEED'!$AQ$6:$AQ$429)</f>
        <v>250875</v>
      </c>
    </row>
    <row r="63" spans="2:39" x14ac:dyDescent="0.25">
      <c r="B63" s="81"/>
      <c r="C63" s="82" t="s">
        <v>303</v>
      </c>
      <c r="D63" s="83">
        <v>321018</v>
      </c>
      <c r="E63" s="86">
        <f>SUMIF('TOTAL FEED'!$E$6:$E$429,'SAN LUONG'!D63,'TOTAL FEED'!$L$6:$L$429)</f>
        <v>0</v>
      </c>
      <c r="F63" s="87">
        <f>SUMIF('TOTAL FEED'!$E$6:$E$429,'SAN LUONG'!D63,'TOTAL FEED'!$M$6:$M$429)</f>
        <v>0</v>
      </c>
      <c r="G63" s="87">
        <f>SUMIF('TOTAL FEED'!$E$6:$E$429,'SAN LUONG'!D63,'TOTAL FEED'!$N$6:$N$429)</f>
        <v>0</v>
      </c>
      <c r="H63" s="87">
        <f>SUMIF('TOTAL FEED'!$E$6:$E$429,'SAN LUONG'!D63,'TOTAL FEED'!$O$6:$O$429)</f>
        <v>8700</v>
      </c>
      <c r="I63" s="87">
        <f>SUMIF('TOTAL FEED'!$E$6:$E$429,'SAN LUONG'!D63,'TOTAL FEED'!$P$6:$P$429)</f>
        <v>0</v>
      </c>
      <c r="J63" s="87">
        <f>SUMIF('TOTAL FEED'!$E$6:$E$429,'SAN LUONG'!D63,'TOTAL FEED'!$Q$6:$Q$429)</f>
        <v>0</v>
      </c>
      <c r="K63" s="87">
        <f>SUMIF('TOTAL FEED'!$E$6:$E$429,'SAN LUONG'!D63,'TOTAL FEED'!$R$6:$R$429)</f>
        <v>0</v>
      </c>
      <c r="L63" s="87">
        <f>SUMIF('TOTAL FEED'!$E$6:$E$429,'SAN LUONG'!D63,'TOTAL FEED'!$S$6:$S$429)</f>
        <v>0</v>
      </c>
      <c r="M63" s="87">
        <f>SUMIF('TOTAL FEED'!$E$6:$E$429,'SAN LUONG'!D63,'TOTAL FEED'!$T$6:$T$429)</f>
        <v>0</v>
      </c>
      <c r="N63" s="87">
        <f>SUMIF('TOTAL FEED'!$E$6:$E$429,'SAN LUONG'!D63,'TOTAL FEED'!$U$6:$U$429)</f>
        <v>0</v>
      </c>
      <c r="O63" s="87">
        <f>SUMIF('TOTAL FEED'!$E$6:$E$429,'SAN LUONG'!D63,'TOTAL FEED'!$V$6:$V$429)</f>
        <v>0</v>
      </c>
      <c r="P63" s="87">
        <f>SUMIF('TOTAL FEED'!$E$6:$E$429,'SAN LUONG'!D63,'TOTAL FEED'!$W$6:$W$429)</f>
        <v>0</v>
      </c>
      <c r="Q63" s="87">
        <f>SUMIF('TOTAL FEED'!$E$6:$E$429,'SAN LUONG'!D63,'TOTAL FEED'!$X$6:$X$429)</f>
        <v>0</v>
      </c>
      <c r="R63" s="87">
        <f>SUMIF('TOTAL FEED'!$E$6:$E$429,'SAN LUONG'!D63,'TOTAL FEED'!$Y$6:$Y$429)</f>
        <v>0</v>
      </c>
      <c r="S63" s="87">
        <f>SUMIF('TOTAL FEED'!$E$6:$E$429,'SAN LUONG'!D63,'TOTAL FEED'!$Z$6:$Z$429)</f>
        <v>7075</v>
      </c>
      <c r="T63" s="87">
        <f>SUMIF('TOTAL FEED'!$E$6:$E$429,'SAN LUONG'!D63,'TOTAL FEED'!$AA$6:$AA$429)</f>
        <v>0</v>
      </c>
      <c r="U63" s="87">
        <f>SUMIF('TOTAL FEED'!$E$6:$E$429,'SAN LUONG'!D63,'TOTAL FEED'!$AB$6:$AB$429)</f>
        <v>0</v>
      </c>
      <c r="V63" s="87">
        <f>SUMIF('TOTAL FEED'!$E$6:$E$429,'SAN LUONG'!D63,'TOTAL FEED'!$AC$6:$AC$429)</f>
        <v>0</v>
      </c>
      <c r="W63" s="87">
        <f>SUMIF('TOTAL FEED'!$E$6:$E$429,'SAN LUONG'!D63,'TOTAL FEED'!$AD$6:$AD$429)</f>
        <v>0</v>
      </c>
      <c r="X63" s="87">
        <f>SUMIF('TOTAL FEED'!$E$6:$E$429,'SAN LUONG'!D63,'TOTAL FEED'!$AE$6:$AE$429)</f>
        <v>0</v>
      </c>
      <c r="Y63" s="87">
        <f>SUMIF('TOTAL FEED'!$E$6:$E$429,'SAN LUONG'!D63,'TOTAL FEED'!$AF$6:$AF$429)</f>
        <v>0</v>
      </c>
      <c r="Z63" s="87">
        <f>SUMIF('TOTAL FEED'!$E$6:$E$429,'SAN LUONG'!D63,'TOTAL FEED'!$AG$6:$AG$429)</f>
        <v>0</v>
      </c>
      <c r="AA63" s="87">
        <f>SUMIF('TOTAL FEED'!$E$6:$E$429,'SAN LUONG'!D63,'TOTAL FEED'!$AH$6:$AH$429)</f>
        <v>0</v>
      </c>
      <c r="AB63" s="87">
        <f>SUMIF('TOTAL FEED'!$E$6:$E$429,'SAN LUONG'!D63,'TOTAL FEED'!$AI$6:$AI$429)</f>
        <v>0</v>
      </c>
      <c r="AC63" s="87">
        <f>SUMIF('TOTAL FEED'!$E$6:$E$429,'SAN LUONG'!D63,'TOTAL FEED'!$AJ$6:$AJ$429)</f>
        <v>0</v>
      </c>
      <c r="AD63" s="87">
        <f>SUMIF('TOTAL FEED'!$E$6:$E$429,'SAN LUONG'!D63,'TOTAL FEED'!$AK$6:$AK$429)</f>
        <v>0</v>
      </c>
      <c r="AE63" s="87">
        <f>SUMIF('TOTAL FEED'!$E$6:$E$429,'SAN LUONG'!D63,'TOTAL FEED'!$AL$6:$AL$429)</f>
        <v>0</v>
      </c>
      <c r="AF63" s="87">
        <f>SUMIF('TOTAL FEED'!$E$6:$E$429,'SAN LUONG'!D63,'TOTAL FEED'!$AM$6:$AM$429)</f>
        <v>0</v>
      </c>
      <c r="AG63" s="87">
        <f>SUMIF('TOTAL FEED'!$E$6:$E$429,'SAN LUONG'!D63,'TOTAL FEED'!$AN$6:$AN$429)</f>
        <v>0</v>
      </c>
      <c r="AH63" s="87">
        <f>SUMIF('TOTAL FEED'!$E$6:$E$429,'SAN LUONG'!D63,'TOTAL FEED'!$AO$6:$AO$429)</f>
        <v>0</v>
      </c>
      <c r="AI63" s="87">
        <f>SUMIF('TOTAL FEED'!$E$6:$E$429,'SAN LUONG'!D63,'TOTAL FEED'!$AP$6:$AP$429)</f>
        <v>0</v>
      </c>
      <c r="AJ63" s="80">
        <f t="shared" ref="AJ63" si="25">SUM(E63:AI63)</f>
        <v>15775</v>
      </c>
      <c r="AK63" s="92">
        <v>1</v>
      </c>
      <c r="AL63" t="str">
        <f t="shared" si="3"/>
        <v>552MX321018</v>
      </c>
      <c r="AM63">
        <f>SUMIF('TOTAL FEED'!$K$6:$K$429,AL63,'TOTAL FEED'!$AQ$6:$AQ$429)</f>
        <v>15775</v>
      </c>
    </row>
    <row r="64" spans="2:39" x14ac:dyDescent="0.25">
      <c r="B64" s="81">
        <v>39</v>
      </c>
      <c r="C64" s="82" t="s">
        <v>300</v>
      </c>
      <c r="D64" s="83">
        <v>32000890</v>
      </c>
      <c r="E64" s="86">
        <f>SUMIF('TOTAL FEED'!$E$6:$E$429,'SAN LUONG'!D64,'TOTAL FEED'!$L$6:$L$429)</f>
        <v>0</v>
      </c>
      <c r="F64" s="87">
        <f>SUMIF('TOTAL FEED'!$E$6:$E$429,'SAN LUONG'!D64,'TOTAL FEED'!$M$6:$M$429)</f>
        <v>0</v>
      </c>
      <c r="G64" s="87">
        <f>SUMIF('TOTAL FEED'!$E$6:$E$429,'SAN LUONG'!D64,'TOTAL FEED'!$N$6:$N$429)</f>
        <v>0</v>
      </c>
      <c r="H64" s="87">
        <f>SUMIF('TOTAL FEED'!$E$6:$E$429,'SAN LUONG'!D64,'TOTAL FEED'!$O$6:$O$429)</f>
        <v>0</v>
      </c>
      <c r="I64" s="87">
        <f>SUMIF('TOTAL FEED'!$E$6:$E$429,'SAN LUONG'!D64,'TOTAL FEED'!$P$6:$P$429)</f>
        <v>0</v>
      </c>
      <c r="J64" s="87">
        <f>SUMIF('TOTAL FEED'!$E$6:$E$429,'SAN LUONG'!D64,'TOTAL FEED'!$Q$6:$Q$429)</f>
        <v>0</v>
      </c>
      <c r="K64" s="87">
        <f>SUMIF('TOTAL FEED'!$E$6:$E$429,'SAN LUONG'!D64,'TOTAL FEED'!$R$6:$R$429)</f>
        <v>0</v>
      </c>
      <c r="L64" s="87">
        <f>SUMIF('TOTAL FEED'!$E$6:$E$429,'SAN LUONG'!D64,'TOTAL FEED'!$S$6:$S$429)</f>
        <v>0</v>
      </c>
      <c r="M64" s="87">
        <f>SUMIF('TOTAL FEED'!$E$6:$E$429,'SAN LUONG'!D64,'TOTAL FEED'!$T$6:$T$429)</f>
        <v>0</v>
      </c>
      <c r="N64" s="87">
        <f>SUMIF('TOTAL FEED'!$E$6:$E$429,'SAN LUONG'!D64,'TOTAL FEED'!$U$6:$U$429)</f>
        <v>0</v>
      </c>
      <c r="O64" s="87">
        <f>SUMIF('TOTAL FEED'!$E$6:$E$429,'SAN LUONG'!D64,'TOTAL FEED'!$V$6:$V$429)</f>
        <v>0</v>
      </c>
      <c r="P64" s="87">
        <f>SUMIF('TOTAL FEED'!$E$6:$E$429,'SAN LUONG'!D64,'TOTAL FEED'!$W$6:$W$429)</f>
        <v>0</v>
      </c>
      <c r="Q64" s="87">
        <f>SUMIF('TOTAL FEED'!$E$6:$E$429,'SAN LUONG'!D64,'TOTAL FEED'!$X$6:$X$429)</f>
        <v>0</v>
      </c>
      <c r="R64" s="87">
        <f>SUMIF('TOTAL FEED'!$E$6:$E$429,'SAN LUONG'!D64,'TOTAL FEED'!$Y$6:$Y$429)</f>
        <v>0</v>
      </c>
      <c r="S64" s="87">
        <f>SUMIF('TOTAL FEED'!$E$6:$E$429,'SAN LUONG'!D64,'TOTAL FEED'!$Z$6:$Z$429)</f>
        <v>0</v>
      </c>
      <c r="T64" s="87">
        <f>SUMIF('TOTAL FEED'!$E$6:$E$429,'SAN LUONG'!D64,'TOTAL FEED'!$AA$6:$AA$429)</f>
        <v>0</v>
      </c>
      <c r="U64" s="87">
        <f>SUMIF('TOTAL FEED'!$E$6:$E$429,'SAN LUONG'!D64,'TOTAL FEED'!$AB$6:$AB$429)</f>
        <v>0</v>
      </c>
      <c r="V64" s="87">
        <f>SUMIF('TOTAL FEED'!$E$6:$E$429,'SAN LUONG'!D64,'TOTAL FEED'!$AC$6:$AC$429)</f>
        <v>0</v>
      </c>
      <c r="W64" s="87">
        <f>SUMIF('TOTAL FEED'!$E$6:$E$429,'SAN LUONG'!D64,'TOTAL FEED'!$AD$6:$AD$429)</f>
        <v>0</v>
      </c>
      <c r="X64" s="87">
        <f>SUMIF('TOTAL FEED'!$E$6:$E$429,'SAN LUONG'!D64,'TOTAL FEED'!$AE$6:$AE$429)</f>
        <v>0</v>
      </c>
      <c r="Y64" s="87">
        <f>SUMIF('TOTAL FEED'!$E$6:$E$429,'SAN LUONG'!D64,'TOTAL FEED'!$AF$6:$AF$429)</f>
        <v>0</v>
      </c>
      <c r="Z64" s="87">
        <f>SUMIF('TOTAL FEED'!$E$6:$E$429,'SAN LUONG'!D64,'TOTAL FEED'!$AG$6:$AG$429)</f>
        <v>0</v>
      </c>
      <c r="AA64" s="87">
        <f>SUMIF('TOTAL FEED'!$E$6:$E$429,'SAN LUONG'!D64,'TOTAL FEED'!$AH$6:$AH$429)</f>
        <v>0</v>
      </c>
      <c r="AB64" s="87">
        <f>SUMIF('TOTAL FEED'!$E$6:$E$429,'SAN LUONG'!D64,'TOTAL FEED'!$AI$6:$AI$429)</f>
        <v>0</v>
      </c>
      <c r="AC64" s="87">
        <f>SUMIF('TOTAL FEED'!$E$6:$E$429,'SAN LUONG'!D64,'TOTAL FEED'!$AJ$6:$AJ$429)</f>
        <v>0</v>
      </c>
      <c r="AD64" s="87">
        <f>SUMIF('TOTAL FEED'!$E$6:$E$429,'SAN LUONG'!D64,'TOTAL FEED'!$AK$6:$AK$429)</f>
        <v>0</v>
      </c>
      <c r="AE64" s="87">
        <f>SUMIF('TOTAL FEED'!$E$6:$E$429,'SAN LUONG'!D64,'TOTAL FEED'!$AL$6:$AL$429)</f>
        <v>0</v>
      </c>
      <c r="AF64" s="87">
        <f>SUMIF('TOTAL FEED'!$E$6:$E$429,'SAN LUONG'!D64,'TOTAL FEED'!$AM$6:$AM$429)</f>
        <v>0</v>
      </c>
      <c r="AG64" s="87">
        <f>SUMIF('TOTAL FEED'!$E$6:$E$429,'SAN LUONG'!D64,'TOTAL FEED'!$AN$6:$AN$429)</f>
        <v>0</v>
      </c>
      <c r="AH64" s="87">
        <f>SUMIF('TOTAL FEED'!$E$6:$E$429,'SAN LUONG'!D64,'TOTAL FEED'!$AO$6:$AO$429)</f>
        <v>0</v>
      </c>
      <c r="AI64" s="87">
        <f>SUMIF('TOTAL FEED'!$E$6:$E$429,'SAN LUONG'!D64,'TOTAL FEED'!$AP$6:$AP$429)</f>
        <v>0</v>
      </c>
      <c r="AJ64" s="80">
        <f t="shared" si="2"/>
        <v>0</v>
      </c>
      <c r="AK64" s="80"/>
      <c r="AL64" t="str">
        <f t="shared" si="3"/>
        <v>552SS9032000890</v>
      </c>
      <c r="AM64">
        <f>SUMIF('TOTAL FEED'!$K$6:$K$429,AL64,'TOTAL FEED'!$AQ$6:$AQ$429)</f>
        <v>0</v>
      </c>
    </row>
    <row r="65" spans="2:42" x14ac:dyDescent="0.25">
      <c r="B65" s="81"/>
      <c r="C65" s="82" t="s">
        <v>631</v>
      </c>
      <c r="D65" s="83">
        <v>320008</v>
      </c>
      <c r="E65" s="86">
        <f>SUMIF('TOTAL FEED'!$E$6:$E$429,'SAN LUONG'!D65,'TOTAL FEED'!$L$6:$L$429)</f>
        <v>0</v>
      </c>
      <c r="F65" s="87">
        <f>SUMIF('TOTAL FEED'!$E$6:$E$429,'SAN LUONG'!D65,'TOTAL FEED'!$M$6:$M$429)</f>
        <v>32825</v>
      </c>
      <c r="G65" s="87">
        <f>SUMIF('TOTAL FEED'!$E$6:$E$429,'SAN LUONG'!D65,'TOTAL FEED'!$N$6:$N$429)</f>
        <v>0</v>
      </c>
      <c r="H65" s="87">
        <f>SUMIF('TOTAL FEED'!$E$6:$E$429,'SAN LUONG'!D65,'TOTAL FEED'!$O$6:$O$429)</f>
        <v>8625</v>
      </c>
      <c r="I65" s="87">
        <f>SUMIF('TOTAL FEED'!$E$6:$E$429,'SAN LUONG'!D65,'TOTAL FEED'!$P$6:$P$429)</f>
        <v>15850</v>
      </c>
      <c r="J65" s="87">
        <f>SUMIF('TOTAL FEED'!$E$6:$E$429,'SAN LUONG'!D65,'TOTAL FEED'!$Q$6:$Q$429)</f>
        <v>0</v>
      </c>
      <c r="K65" s="87">
        <f>SUMIF('TOTAL FEED'!$E$6:$E$429,'SAN LUONG'!D65,'TOTAL FEED'!$R$6:$R$429)</f>
        <v>0</v>
      </c>
      <c r="L65" s="87">
        <f>SUMIF('TOTAL FEED'!$E$6:$E$429,'SAN LUONG'!D65,'TOTAL FEED'!$S$6:$S$429)</f>
        <v>0</v>
      </c>
      <c r="M65" s="87">
        <f>SUMIF('TOTAL FEED'!$E$6:$E$429,'SAN LUONG'!D65,'TOTAL FEED'!$T$6:$T$429)</f>
        <v>0</v>
      </c>
      <c r="N65" s="87">
        <f>SUMIF('TOTAL FEED'!$E$6:$E$429,'SAN LUONG'!D65,'TOTAL FEED'!$U$6:$U$429)</f>
        <v>10000</v>
      </c>
      <c r="O65" s="87">
        <f>SUMIF('TOTAL FEED'!$E$6:$E$429,'SAN LUONG'!D65,'TOTAL FEED'!$V$6:$V$429)</f>
        <v>37625</v>
      </c>
      <c r="P65" s="87">
        <f>SUMIF('TOTAL FEED'!$E$6:$E$429,'SAN LUONG'!D65,'TOTAL FEED'!$W$6:$W$429)</f>
        <v>39675</v>
      </c>
      <c r="Q65" s="87">
        <f>SUMIF('TOTAL FEED'!$E$6:$E$429,'SAN LUONG'!D65,'TOTAL FEED'!$X$6:$X$429)</f>
        <v>0</v>
      </c>
      <c r="R65" s="87">
        <f>SUMIF('TOTAL FEED'!$E$6:$E$429,'SAN LUONG'!D65,'TOTAL FEED'!$Y$6:$Y$429)</f>
        <v>0</v>
      </c>
      <c r="S65" s="87">
        <f>SUMIF('TOTAL FEED'!$E$6:$E$429,'SAN LUONG'!D65,'TOTAL FEED'!$Z$6:$Z$429)</f>
        <v>0</v>
      </c>
      <c r="T65" s="87">
        <f>SUMIF('TOTAL FEED'!$E$6:$E$429,'SAN LUONG'!D65,'TOTAL FEED'!$AA$6:$AA$429)</f>
        <v>0</v>
      </c>
      <c r="U65" s="87">
        <f>SUMIF('TOTAL FEED'!$E$6:$E$429,'SAN LUONG'!D65,'TOTAL FEED'!$AB$6:$AB$429)</f>
        <v>0</v>
      </c>
      <c r="V65" s="87">
        <f>SUMIF('TOTAL FEED'!$E$6:$E$429,'SAN LUONG'!D65,'TOTAL FEED'!$AC$6:$AC$429)</f>
        <v>0</v>
      </c>
      <c r="W65" s="87">
        <f>SUMIF('TOTAL FEED'!$E$6:$E$429,'SAN LUONG'!D65,'TOTAL FEED'!$AD$6:$AD$429)</f>
        <v>0</v>
      </c>
      <c r="X65" s="87">
        <f>SUMIF('TOTAL FEED'!$E$6:$E$429,'SAN LUONG'!D65,'TOTAL FEED'!$AE$6:$AE$429)</f>
        <v>0</v>
      </c>
      <c r="Y65" s="87">
        <f>SUMIF('TOTAL FEED'!$E$6:$E$429,'SAN LUONG'!D65,'TOTAL FEED'!$AF$6:$AF$429)</f>
        <v>0</v>
      </c>
      <c r="Z65" s="87">
        <f>SUMIF('TOTAL FEED'!$E$6:$E$429,'SAN LUONG'!D65,'TOTAL FEED'!$AG$6:$AG$429)</f>
        <v>0</v>
      </c>
      <c r="AA65" s="87">
        <f>SUMIF('TOTAL FEED'!$E$6:$E$429,'SAN LUONG'!D65,'TOTAL FEED'!$AH$6:$AH$429)</f>
        <v>0</v>
      </c>
      <c r="AB65" s="87">
        <f>SUMIF('TOTAL FEED'!$E$6:$E$429,'SAN LUONG'!D65,'TOTAL FEED'!$AI$6:$AI$429)</f>
        <v>0</v>
      </c>
      <c r="AC65" s="87">
        <f>SUMIF('TOTAL FEED'!$E$6:$E$429,'SAN LUONG'!D65,'TOTAL FEED'!$AJ$6:$AJ$429)</f>
        <v>0</v>
      </c>
      <c r="AD65" s="87">
        <f>SUMIF('TOTAL FEED'!$E$6:$E$429,'SAN LUONG'!D65,'TOTAL FEED'!$AK$6:$AK$429)</f>
        <v>0</v>
      </c>
      <c r="AE65" s="87">
        <f>SUMIF('TOTAL FEED'!$E$6:$E$429,'SAN LUONG'!D65,'TOTAL FEED'!$AL$6:$AL$429)</f>
        <v>0</v>
      </c>
      <c r="AF65" s="87">
        <f>SUMIF('TOTAL FEED'!$E$6:$E$429,'SAN LUONG'!D65,'TOTAL FEED'!$AM$6:$AM$429)</f>
        <v>0</v>
      </c>
      <c r="AG65" s="87">
        <f>SUMIF('TOTAL FEED'!$E$6:$E$429,'SAN LUONG'!D65,'TOTAL FEED'!$AN$6:$AN$429)</f>
        <v>0</v>
      </c>
      <c r="AH65" s="87">
        <f>SUMIF('TOTAL FEED'!$E$6:$E$429,'SAN LUONG'!D65,'TOTAL FEED'!$AO$6:$AO$429)</f>
        <v>0</v>
      </c>
      <c r="AI65" s="87">
        <f>SUMIF('TOTAL FEED'!$E$6:$E$429,'SAN LUONG'!D65,'TOTAL FEED'!$AP$6:$AP$429)</f>
        <v>0</v>
      </c>
      <c r="AJ65" s="80">
        <f t="shared" si="2"/>
        <v>144600</v>
      </c>
      <c r="AK65" s="92">
        <v>1</v>
      </c>
      <c r="AL65" t="str">
        <f t="shared" si="3"/>
        <v>552SX320008</v>
      </c>
      <c r="AM65">
        <f>SUMIF('TOTAL FEED'!$K$6:$K$429,AL65,'TOTAL FEED'!$AQ$6:$AQ$429)</f>
        <v>144600</v>
      </c>
    </row>
    <row r="66" spans="2:42" x14ac:dyDescent="0.25">
      <c r="B66" s="81">
        <v>40</v>
      </c>
      <c r="C66" s="82" t="s">
        <v>40</v>
      </c>
      <c r="D66" s="83">
        <v>320001</v>
      </c>
      <c r="E66" s="86">
        <f>SUMIF('TOTAL FEED'!$E$6:$E$429,'SAN LUONG'!D66,'TOTAL FEED'!$L$6:$L$429)</f>
        <v>0</v>
      </c>
      <c r="F66" s="87">
        <f>SUMIF('TOTAL FEED'!$E$6:$E$429,'SAN LUONG'!D66,'TOTAL FEED'!$M$6:$M$429)</f>
        <v>75025</v>
      </c>
      <c r="G66" s="87">
        <f>SUMIF('TOTAL FEED'!$E$6:$E$429,'SAN LUONG'!D66,'TOTAL FEED'!$N$6:$N$429)</f>
        <v>40600</v>
      </c>
      <c r="H66" s="87">
        <f>SUMIF('TOTAL FEED'!$E$6:$E$429,'SAN LUONG'!D66,'TOTAL FEED'!$O$6:$O$429)</f>
        <v>0</v>
      </c>
      <c r="I66" s="87">
        <f>SUMIF('TOTAL FEED'!$E$6:$E$429,'SAN LUONG'!D66,'TOTAL FEED'!$P$6:$P$429)</f>
        <v>7375</v>
      </c>
      <c r="J66" s="87">
        <f>SUMIF('TOTAL FEED'!$E$6:$E$429,'SAN LUONG'!D66,'TOTAL FEED'!$Q$6:$Q$429)</f>
        <v>38200</v>
      </c>
      <c r="K66" s="87">
        <f>SUMIF('TOTAL FEED'!$E$6:$E$429,'SAN LUONG'!D66,'TOTAL FEED'!$R$6:$R$429)</f>
        <v>118975</v>
      </c>
      <c r="L66" s="87">
        <f>SUMIF('TOTAL FEED'!$E$6:$E$429,'SAN LUONG'!D66,'TOTAL FEED'!$S$6:$S$429)</f>
        <v>46950</v>
      </c>
      <c r="M66" s="87">
        <f>SUMIF('TOTAL FEED'!$E$6:$E$429,'SAN LUONG'!D66,'TOTAL FEED'!$T$6:$T$429)</f>
        <v>14875</v>
      </c>
      <c r="N66" s="87">
        <f>SUMIF('TOTAL FEED'!$E$6:$E$429,'SAN LUONG'!D66,'TOTAL FEED'!$U$6:$U$429)</f>
        <v>57225</v>
      </c>
      <c r="O66" s="87">
        <f>SUMIF('TOTAL FEED'!$E$6:$E$429,'SAN LUONG'!D66,'TOTAL FEED'!$V$6:$V$429)</f>
        <v>0</v>
      </c>
      <c r="P66" s="87">
        <f>SUMIF('TOTAL FEED'!$E$6:$E$429,'SAN LUONG'!D66,'TOTAL FEED'!$W$6:$W$429)</f>
        <v>77425</v>
      </c>
      <c r="Q66" s="87">
        <f>SUMIF('TOTAL FEED'!$E$6:$E$429,'SAN LUONG'!D66,'TOTAL FEED'!$X$6:$X$429)</f>
        <v>69250</v>
      </c>
      <c r="R66" s="87">
        <f>SUMIF('TOTAL FEED'!$E$6:$E$429,'SAN LUONG'!D66,'TOTAL FEED'!$Y$6:$Y$429)</f>
        <v>33225</v>
      </c>
      <c r="S66" s="87">
        <f>SUMIF('TOTAL FEED'!$E$6:$E$429,'SAN LUONG'!D66,'TOTAL FEED'!$Z$6:$Z$429)</f>
        <v>36425</v>
      </c>
      <c r="T66" s="87">
        <f>SUMIF('TOTAL FEED'!$E$6:$E$429,'SAN LUONG'!D66,'TOTAL FEED'!$AA$6:$AA$429)</f>
        <v>0</v>
      </c>
      <c r="U66" s="87">
        <f>SUMIF('TOTAL FEED'!$E$6:$E$429,'SAN LUONG'!D66,'TOTAL FEED'!$AB$6:$AB$429)</f>
        <v>0</v>
      </c>
      <c r="V66" s="87">
        <f>SUMIF('TOTAL FEED'!$E$6:$E$429,'SAN LUONG'!D66,'TOTAL FEED'!$AC$6:$AC$429)</f>
        <v>0</v>
      </c>
      <c r="W66" s="87">
        <f>SUMIF('TOTAL FEED'!$E$6:$E$429,'SAN LUONG'!D66,'TOTAL FEED'!$AD$6:$AD$429)</f>
        <v>0</v>
      </c>
      <c r="X66" s="87">
        <f>SUMIF('TOTAL FEED'!$E$6:$E$429,'SAN LUONG'!D66,'TOTAL FEED'!$AE$6:$AE$429)</f>
        <v>0</v>
      </c>
      <c r="Y66" s="87">
        <f>SUMIF('TOTAL FEED'!$E$6:$E$429,'SAN LUONG'!D66,'TOTAL FEED'!$AF$6:$AF$429)</f>
        <v>0</v>
      </c>
      <c r="Z66" s="87">
        <f>SUMIF('TOTAL FEED'!$E$6:$E$429,'SAN LUONG'!D66,'TOTAL FEED'!$AG$6:$AG$429)</f>
        <v>0</v>
      </c>
      <c r="AA66" s="87">
        <f>SUMIF('TOTAL FEED'!$E$6:$E$429,'SAN LUONG'!D66,'TOTAL FEED'!$AH$6:$AH$429)</f>
        <v>0</v>
      </c>
      <c r="AB66" s="87">
        <f>SUMIF('TOTAL FEED'!$E$6:$E$429,'SAN LUONG'!D66,'TOTAL FEED'!$AI$6:$AI$429)</f>
        <v>0</v>
      </c>
      <c r="AC66" s="87">
        <f>SUMIF('TOTAL FEED'!$E$6:$E$429,'SAN LUONG'!D66,'TOTAL FEED'!$AJ$6:$AJ$429)</f>
        <v>0</v>
      </c>
      <c r="AD66" s="87">
        <f>SUMIF('TOTAL FEED'!$E$6:$E$429,'SAN LUONG'!D66,'TOTAL FEED'!$AK$6:$AK$429)</f>
        <v>0</v>
      </c>
      <c r="AE66" s="87">
        <f>SUMIF('TOTAL FEED'!$E$6:$E$429,'SAN LUONG'!D66,'TOTAL FEED'!$AL$6:$AL$429)</f>
        <v>0</v>
      </c>
      <c r="AF66" s="87">
        <f>SUMIF('TOTAL FEED'!$E$6:$E$429,'SAN LUONG'!D66,'TOTAL FEED'!$AM$6:$AM$429)</f>
        <v>0</v>
      </c>
      <c r="AG66" s="87">
        <f>SUMIF('TOTAL FEED'!$E$6:$E$429,'SAN LUONG'!D66,'TOTAL FEED'!$AN$6:$AN$429)</f>
        <v>0</v>
      </c>
      <c r="AH66" s="87">
        <f>SUMIF('TOTAL FEED'!$E$6:$E$429,'SAN LUONG'!D66,'TOTAL FEED'!$AO$6:$AO$429)</f>
        <v>0</v>
      </c>
      <c r="AI66" s="87">
        <f>SUMIF('TOTAL FEED'!$E$6:$E$429,'SAN LUONG'!D66,'TOTAL FEED'!$AP$6:$AP$429)</f>
        <v>0</v>
      </c>
      <c r="AJ66" s="80">
        <f t="shared" si="2"/>
        <v>615550</v>
      </c>
      <c r="AK66" s="92">
        <v>1</v>
      </c>
      <c r="AL66" t="str">
        <f t="shared" si="3"/>
        <v>552S320001</v>
      </c>
      <c r="AM66">
        <f>SUMIF('TOTAL FEED'!$K$6:$K$429,AL66,'TOTAL FEED'!$AQ$6:$AQ$429)</f>
        <v>459975</v>
      </c>
    </row>
    <row r="67" spans="2:42" x14ac:dyDescent="0.25">
      <c r="B67" s="81">
        <v>40</v>
      </c>
      <c r="C67" s="82" t="s">
        <v>320</v>
      </c>
      <c r="D67" s="83">
        <v>320021</v>
      </c>
      <c r="E67" s="86">
        <f>SUMIF('TOTAL FEED'!$E$6:$E$429,'SAN LUONG'!D67,'TOTAL FEED'!$L$6:$L$429)</f>
        <v>0</v>
      </c>
      <c r="F67" s="87">
        <f>SUMIF('TOTAL FEED'!$E$6:$E$429,'SAN LUONG'!D67,'TOTAL FEED'!$M$6:$M$429)</f>
        <v>16975</v>
      </c>
      <c r="G67" s="87">
        <f>SUMIF('TOTAL FEED'!$E$6:$E$429,'SAN LUONG'!D67,'TOTAL FEED'!$N$6:$N$429)</f>
        <v>0</v>
      </c>
      <c r="H67" s="87">
        <f>SUMIF('TOTAL FEED'!$E$6:$E$429,'SAN LUONG'!D67,'TOTAL FEED'!$O$6:$O$429)</f>
        <v>41175</v>
      </c>
      <c r="I67" s="87">
        <f>SUMIF('TOTAL FEED'!$E$6:$E$429,'SAN LUONG'!D67,'TOTAL FEED'!$P$6:$P$429)</f>
        <v>0</v>
      </c>
      <c r="J67" s="87">
        <f>SUMIF('TOTAL FEED'!$E$6:$E$429,'SAN LUONG'!D67,'TOTAL FEED'!$Q$6:$Q$429)</f>
        <v>0</v>
      </c>
      <c r="K67" s="87">
        <f>SUMIF('TOTAL FEED'!$E$6:$E$429,'SAN LUONG'!D67,'TOTAL FEED'!$R$6:$R$429)</f>
        <v>0</v>
      </c>
      <c r="L67" s="87">
        <f>SUMIF('TOTAL FEED'!$E$6:$E$429,'SAN LUONG'!D67,'TOTAL FEED'!$S$6:$S$429)</f>
        <v>24000</v>
      </c>
      <c r="M67" s="87">
        <f>SUMIF('TOTAL FEED'!$E$6:$E$429,'SAN LUONG'!D67,'TOTAL FEED'!$T$6:$T$429)</f>
        <v>0</v>
      </c>
      <c r="N67" s="87">
        <f>SUMIF('TOTAL FEED'!$E$6:$E$429,'SAN LUONG'!D67,'TOTAL FEED'!$U$6:$U$429)</f>
        <v>0</v>
      </c>
      <c r="O67" s="87">
        <f>SUMIF('TOTAL FEED'!$E$6:$E$429,'SAN LUONG'!D67,'TOTAL FEED'!$V$6:$V$429)</f>
        <v>0</v>
      </c>
      <c r="P67" s="87">
        <f>SUMIF('TOTAL FEED'!$E$6:$E$429,'SAN LUONG'!D67,'TOTAL FEED'!$W$6:$W$429)</f>
        <v>0</v>
      </c>
      <c r="Q67" s="87">
        <f>SUMIF('TOTAL FEED'!$E$6:$E$429,'SAN LUONG'!D67,'TOTAL FEED'!$X$6:$X$429)</f>
        <v>0</v>
      </c>
      <c r="R67" s="87">
        <f>SUMIF('TOTAL FEED'!$E$6:$E$429,'SAN LUONG'!D67,'TOTAL FEED'!$Y$6:$Y$429)</f>
        <v>0</v>
      </c>
      <c r="S67" s="87">
        <f>SUMIF('TOTAL FEED'!$E$6:$E$429,'SAN LUONG'!D67,'TOTAL FEED'!$Z$6:$Z$429)</f>
        <v>0</v>
      </c>
      <c r="T67" s="87">
        <f>SUMIF('TOTAL FEED'!$E$6:$E$429,'SAN LUONG'!D67,'TOTAL FEED'!$AA$6:$AA$429)</f>
        <v>0</v>
      </c>
      <c r="U67" s="87">
        <f>SUMIF('TOTAL FEED'!$E$6:$E$429,'SAN LUONG'!D67,'TOTAL FEED'!$AB$6:$AB$429)</f>
        <v>0</v>
      </c>
      <c r="V67" s="87">
        <f>SUMIF('TOTAL FEED'!$E$6:$E$429,'SAN LUONG'!D67,'TOTAL FEED'!$AC$6:$AC$429)</f>
        <v>0</v>
      </c>
      <c r="W67" s="87">
        <f>SUMIF('TOTAL FEED'!$E$6:$E$429,'SAN LUONG'!D67,'TOTAL FEED'!$AD$6:$AD$429)</f>
        <v>0</v>
      </c>
      <c r="X67" s="87">
        <f>SUMIF('TOTAL FEED'!$E$6:$E$429,'SAN LUONG'!D67,'TOTAL FEED'!$AE$6:$AE$429)</f>
        <v>0</v>
      </c>
      <c r="Y67" s="87">
        <f>SUMIF('TOTAL FEED'!$E$6:$E$429,'SAN LUONG'!D67,'TOTAL FEED'!$AF$6:$AF$429)</f>
        <v>0</v>
      </c>
      <c r="Z67" s="87">
        <f>SUMIF('TOTAL FEED'!$E$6:$E$429,'SAN LUONG'!D67,'TOTAL FEED'!$AG$6:$AG$429)</f>
        <v>0</v>
      </c>
      <c r="AA67" s="87">
        <f>SUMIF('TOTAL FEED'!$E$6:$E$429,'SAN LUONG'!D67,'TOTAL FEED'!$AH$6:$AH$429)</f>
        <v>0</v>
      </c>
      <c r="AB67" s="87">
        <f>SUMIF('TOTAL FEED'!$E$6:$E$429,'SAN LUONG'!D67,'TOTAL FEED'!$AI$6:$AI$429)</f>
        <v>0</v>
      </c>
      <c r="AC67" s="87">
        <f>SUMIF('TOTAL FEED'!$E$6:$E$429,'SAN LUONG'!D67,'TOTAL FEED'!$AJ$6:$AJ$429)</f>
        <v>0</v>
      </c>
      <c r="AD67" s="87">
        <f>SUMIF('TOTAL FEED'!$E$6:$E$429,'SAN LUONG'!D67,'TOTAL FEED'!$AK$6:$AK$429)</f>
        <v>0</v>
      </c>
      <c r="AE67" s="87">
        <f>SUMIF('TOTAL FEED'!$E$6:$E$429,'SAN LUONG'!D67,'TOTAL FEED'!$AL$6:$AL$429)</f>
        <v>0</v>
      </c>
      <c r="AF67" s="87">
        <f>SUMIF('TOTAL FEED'!$E$6:$E$429,'SAN LUONG'!D67,'TOTAL FEED'!$AM$6:$AM$429)</f>
        <v>0</v>
      </c>
      <c r="AG67" s="87">
        <f>SUMIF('TOTAL FEED'!$E$6:$E$429,'SAN LUONG'!D67,'TOTAL FEED'!$AN$6:$AN$429)</f>
        <v>0</v>
      </c>
      <c r="AH67" s="87">
        <f>SUMIF('TOTAL FEED'!$E$6:$E$429,'SAN LUONG'!D67,'TOTAL FEED'!$AO$6:$AO$429)</f>
        <v>0</v>
      </c>
      <c r="AI67" s="87">
        <f>SUMIF('TOTAL FEED'!$E$6:$E$429,'SAN LUONG'!D67,'TOTAL FEED'!$AP$6:$AP$429)</f>
        <v>0</v>
      </c>
      <c r="AJ67" s="80">
        <f t="shared" ref="AJ67" si="26">SUM(E67:AI67)</f>
        <v>82150</v>
      </c>
      <c r="AK67" s="92">
        <v>1</v>
      </c>
      <c r="AL67" t="str">
        <f t="shared" si="3"/>
        <v>552SPro320021</v>
      </c>
      <c r="AM67">
        <f>SUMIF('TOTAL FEED'!$K$6:$K$429,AL67,'TOTAL FEED'!$AQ$6:$AQ$429)</f>
        <v>82150</v>
      </c>
    </row>
    <row r="68" spans="2:42" x14ac:dyDescent="0.25">
      <c r="B68" s="81">
        <v>41</v>
      </c>
      <c r="C68" s="82">
        <v>553</v>
      </c>
      <c r="D68" s="83">
        <v>332301</v>
      </c>
      <c r="E68" s="86">
        <f>SUMIF('TOTAL FEED'!$E$6:$E$429,'SAN LUONG'!D68,'TOTAL FEED'!$L$6:$L$429)</f>
        <v>0</v>
      </c>
      <c r="F68" s="87">
        <f>SUMIF('TOTAL FEED'!$E$6:$E$429,'SAN LUONG'!D68,'TOTAL FEED'!$M$6:$M$429)</f>
        <v>0</v>
      </c>
      <c r="G68" s="87">
        <f>SUMIF('TOTAL FEED'!$E$6:$E$429,'SAN LUONG'!D68,'TOTAL FEED'!$N$6:$N$429)</f>
        <v>0</v>
      </c>
      <c r="H68" s="87">
        <f>SUMIF('TOTAL FEED'!$E$6:$E$429,'SAN LUONG'!D68,'TOTAL FEED'!$O$6:$O$429)</f>
        <v>40475</v>
      </c>
      <c r="I68" s="87">
        <f>SUMIF('TOTAL FEED'!$E$6:$E$429,'SAN LUONG'!D68,'TOTAL FEED'!$P$6:$P$429)</f>
        <v>0</v>
      </c>
      <c r="J68" s="87">
        <f>SUMIF('TOTAL FEED'!$E$6:$E$429,'SAN LUONG'!D68,'TOTAL FEED'!$Q$6:$Q$429)</f>
        <v>0</v>
      </c>
      <c r="K68" s="87">
        <f>SUMIF('TOTAL FEED'!$E$6:$E$429,'SAN LUONG'!D68,'TOTAL FEED'!$R$6:$R$429)</f>
        <v>0</v>
      </c>
      <c r="L68" s="87">
        <f>SUMIF('TOTAL FEED'!$E$6:$E$429,'SAN LUONG'!D68,'TOTAL FEED'!$S$6:$S$429)</f>
        <v>40650</v>
      </c>
      <c r="M68" s="87">
        <f>SUMIF('TOTAL FEED'!$E$6:$E$429,'SAN LUONG'!D68,'TOTAL FEED'!$T$6:$T$429)</f>
        <v>0</v>
      </c>
      <c r="N68" s="87">
        <f>SUMIF('TOTAL FEED'!$E$6:$E$429,'SAN LUONG'!D68,'TOTAL FEED'!$U$6:$U$429)</f>
        <v>0</v>
      </c>
      <c r="O68" s="87">
        <f>SUMIF('TOTAL FEED'!$E$6:$E$429,'SAN LUONG'!D68,'TOTAL FEED'!$V$6:$V$429)</f>
        <v>48725</v>
      </c>
      <c r="P68" s="87">
        <f>SUMIF('TOTAL FEED'!$E$6:$E$429,'SAN LUONG'!D68,'TOTAL FEED'!$W$6:$W$429)</f>
        <v>0</v>
      </c>
      <c r="Q68" s="87">
        <f>SUMIF('TOTAL FEED'!$E$6:$E$429,'SAN LUONG'!D68,'TOTAL FEED'!$X$6:$X$429)</f>
        <v>64725</v>
      </c>
      <c r="R68" s="87">
        <f>SUMIF('TOTAL FEED'!$E$6:$E$429,'SAN LUONG'!D68,'TOTAL FEED'!$Y$6:$Y$429)</f>
        <v>0</v>
      </c>
      <c r="S68" s="87">
        <f>SUMIF('TOTAL FEED'!$E$6:$E$429,'SAN LUONG'!D68,'TOTAL FEED'!$Z$6:$Z$429)</f>
        <v>0</v>
      </c>
      <c r="T68" s="87">
        <f>SUMIF('TOTAL FEED'!$E$6:$E$429,'SAN LUONG'!D68,'TOTAL FEED'!$AA$6:$AA$429)</f>
        <v>0</v>
      </c>
      <c r="U68" s="87">
        <f>SUMIF('TOTAL FEED'!$E$6:$E$429,'SAN LUONG'!D68,'TOTAL FEED'!$AB$6:$AB$429)</f>
        <v>0</v>
      </c>
      <c r="V68" s="87">
        <f>SUMIF('TOTAL FEED'!$E$6:$E$429,'SAN LUONG'!D68,'TOTAL FEED'!$AC$6:$AC$429)</f>
        <v>0</v>
      </c>
      <c r="W68" s="87">
        <f>SUMIF('TOTAL FEED'!$E$6:$E$429,'SAN LUONG'!D68,'TOTAL FEED'!$AD$6:$AD$429)</f>
        <v>0</v>
      </c>
      <c r="X68" s="87">
        <f>SUMIF('TOTAL FEED'!$E$6:$E$429,'SAN LUONG'!D68,'TOTAL FEED'!$AE$6:$AE$429)</f>
        <v>0</v>
      </c>
      <c r="Y68" s="87">
        <f>SUMIF('TOTAL FEED'!$E$6:$E$429,'SAN LUONG'!D68,'TOTAL FEED'!$AF$6:$AF$429)</f>
        <v>0</v>
      </c>
      <c r="Z68" s="87">
        <f>SUMIF('TOTAL FEED'!$E$6:$E$429,'SAN LUONG'!D68,'TOTAL FEED'!$AG$6:$AG$429)</f>
        <v>0</v>
      </c>
      <c r="AA68" s="87">
        <f>SUMIF('TOTAL FEED'!$E$6:$E$429,'SAN LUONG'!D68,'TOTAL FEED'!$AH$6:$AH$429)</f>
        <v>0</v>
      </c>
      <c r="AB68" s="87">
        <f>SUMIF('TOTAL FEED'!$E$6:$E$429,'SAN LUONG'!D68,'TOTAL FEED'!$AI$6:$AI$429)</f>
        <v>0</v>
      </c>
      <c r="AC68" s="87">
        <f>SUMIF('TOTAL FEED'!$E$6:$E$429,'SAN LUONG'!D68,'TOTAL FEED'!$AJ$6:$AJ$429)</f>
        <v>0</v>
      </c>
      <c r="AD68" s="87">
        <f>SUMIF('TOTAL FEED'!$E$6:$E$429,'SAN LUONG'!D68,'TOTAL FEED'!$AK$6:$AK$429)</f>
        <v>0</v>
      </c>
      <c r="AE68" s="87">
        <f>SUMIF('TOTAL FEED'!$E$6:$E$429,'SAN LUONG'!D68,'TOTAL FEED'!$AL$6:$AL$429)</f>
        <v>0</v>
      </c>
      <c r="AF68" s="87">
        <f>SUMIF('TOTAL FEED'!$E$6:$E$429,'SAN LUONG'!D68,'TOTAL FEED'!$AM$6:$AM$429)</f>
        <v>0</v>
      </c>
      <c r="AG68" s="87">
        <f>SUMIF('TOTAL FEED'!$E$6:$E$429,'SAN LUONG'!D68,'TOTAL FEED'!$AN$6:$AN$429)</f>
        <v>0</v>
      </c>
      <c r="AH68" s="87">
        <f>SUMIF('TOTAL FEED'!$E$6:$E$429,'SAN LUONG'!D68,'TOTAL FEED'!$AO$6:$AO$429)</f>
        <v>0</v>
      </c>
      <c r="AI68" s="87">
        <f>SUMIF('TOTAL FEED'!$E$6:$E$429,'SAN LUONG'!D68,'TOTAL FEED'!$AP$6:$AP$429)</f>
        <v>0</v>
      </c>
      <c r="AJ68" s="80">
        <f t="shared" si="2"/>
        <v>194575</v>
      </c>
      <c r="AK68" s="92">
        <v>1</v>
      </c>
      <c r="AL68" t="str">
        <f t="shared" si="3"/>
        <v>553332301</v>
      </c>
      <c r="AM68">
        <f>SUMIF('TOTAL FEED'!$K$6:$K$429,AL68,'TOTAL FEED'!$AQ$6:$AQ$429)</f>
        <v>152325</v>
      </c>
    </row>
    <row r="69" spans="2:42" x14ac:dyDescent="0.25">
      <c r="B69" s="81">
        <v>42</v>
      </c>
      <c r="C69" s="82" t="s">
        <v>41</v>
      </c>
      <c r="D69" s="83">
        <v>332101</v>
      </c>
      <c r="E69" s="86">
        <f>SUMIF('TOTAL FEED'!$E$6:$E$429,'SAN LUONG'!D69,'TOTAL FEED'!$L$6:$L$429)</f>
        <v>0</v>
      </c>
      <c r="F69" s="87">
        <f>SUMIF('TOTAL FEED'!$E$6:$E$429,'SAN LUONG'!D69,'TOTAL FEED'!$M$6:$M$429)</f>
        <v>32725</v>
      </c>
      <c r="G69" s="87">
        <f>SUMIF('TOTAL FEED'!$E$6:$E$429,'SAN LUONG'!D69,'TOTAL FEED'!$N$6:$N$429)</f>
        <v>0</v>
      </c>
      <c r="H69" s="87">
        <f>SUMIF('TOTAL FEED'!$E$6:$E$429,'SAN LUONG'!D69,'TOTAL FEED'!$O$6:$O$429)</f>
        <v>0</v>
      </c>
      <c r="I69" s="87">
        <f>SUMIF('TOTAL FEED'!$E$6:$E$429,'SAN LUONG'!D69,'TOTAL FEED'!$P$6:$P$429)</f>
        <v>0</v>
      </c>
      <c r="J69" s="87">
        <f>SUMIF('TOTAL FEED'!$E$6:$E$429,'SAN LUONG'!D69,'TOTAL FEED'!$Q$6:$Q$429)</f>
        <v>8575</v>
      </c>
      <c r="K69" s="87">
        <f>SUMIF('TOTAL FEED'!$E$6:$E$429,'SAN LUONG'!D69,'TOTAL FEED'!$R$6:$R$429)</f>
        <v>28125</v>
      </c>
      <c r="L69" s="87">
        <f>SUMIF('TOTAL FEED'!$E$6:$E$429,'SAN LUONG'!D69,'TOTAL FEED'!$S$6:$S$429)</f>
        <v>0</v>
      </c>
      <c r="M69" s="87">
        <f>SUMIF('TOTAL FEED'!$E$6:$E$429,'SAN LUONG'!D69,'TOTAL FEED'!$T$6:$T$429)</f>
        <v>27025</v>
      </c>
      <c r="N69" s="87">
        <f>SUMIF('TOTAL FEED'!$E$6:$E$429,'SAN LUONG'!D69,'TOTAL FEED'!$U$6:$U$429)</f>
        <v>62800</v>
      </c>
      <c r="O69" s="87">
        <f>SUMIF('TOTAL FEED'!$E$6:$E$429,'SAN LUONG'!D69,'TOTAL FEED'!$V$6:$V$429)</f>
        <v>14225</v>
      </c>
      <c r="P69" s="87">
        <f>SUMIF('TOTAL FEED'!$E$6:$E$429,'SAN LUONG'!D69,'TOTAL FEED'!$W$6:$W$429)</f>
        <v>0</v>
      </c>
      <c r="Q69" s="87">
        <f>SUMIF('TOTAL FEED'!$E$6:$E$429,'SAN LUONG'!D69,'TOTAL FEED'!$X$6:$X$429)</f>
        <v>0</v>
      </c>
      <c r="R69" s="87">
        <f>SUMIF('TOTAL FEED'!$E$6:$E$429,'SAN LUONG'!D69,'TOTAL FEED'!$Y$6:$Y$429)</f>
        <v>13750</v>
      </c>
      <c r="S69" s="87">
        <f>SUMIF('TOTAL FEED'!$E$6:$E$429,'SAN LUONG'!D69,'TOTAL FEED'!$Z$6:$Z$429)</f>
        <v>45800</v>
      </c>
      <c r="T69" s="87">
        <f>SUMIF('TOTAL FEED'!$E$6:$E$429,'SAN LUONG'!D69,'TOTAL FEED'!$AA$6:$AA$429)</f>
        <v>64450</v>
      </c>
      <c r="U69" s="87">
        <f>SUMIF('TOTAL FEED'!$E$6:$E$429,'SAN LUONG'!D69,'TOTAL FEED'!$AB$6:$AB$429)</f>
        <v>0</v>
      </c>
      <c r="V69" s="87">
        <f>SUMIF('TOTAL FEED'!$E$6:$E$429,'SAN LUONG'!D69,'TOTAL FEED'!$AC$6:$AC$429)</f>
        <v>0</v>
      </c>
      <c r="W69" s="87">
        <f>SUMIF('TOTAL FEED'!$E$6:$E$429,'SAN LUONG'!D69,'TOTAL FEED'!$AD$6:$AD$429)</f>
        <v>0</v>
      </c>
      <c r="X69" s="87">
        <f>SUMIF('TOTAL FEED'!$E$6:$E$429,'SAN LUONG'!D69,'TOTAL FEED'!$AE$6:$AE$429)</f>
        <v>0</v>
      </c>
      <c r="Y69" s="87">
        <f>SUMIF('TOTAL FEED'!$E$6:$E$429,'SAN LUONG'!D69,'TOTAL FEED'!$AF$6:$AF$429)</f>
        <v>0</v>
      </c>
      <c r="Z69" s="87">
        <f>SUMIF('TOTAL FEED'!$E$6:$E$429,'SAN LUONG'!D69,'TOTAL FEED'!$AG$6:$AG$429)</f>
        <v>0</v>
      </c>
      <c r="AA69" s="87">
        <f>SUMIF('TOTAL FEED'!$E$6:$E$429,'SAN LUONG'!D69,'TOTAL FEED'!$AH$6:$AH$429)</f>
        <v>0</v>
      </c>
      <c r="AB69" s="87">
        <f>SUMIF('TOTAL FEED'!$E$6:$E$429,'SAN LUONG'!D69,'TOTAL FEED'!$AI$6:$AI$429)</f>
        <v>0</v>
      </c>
      <c r="AC69" s="87">
        <f>SUMIF('TOTAL FEED'!$E$6:$E$429,'SAN LUONG'!D69,'TOTAL FEED'!$AJ$6:$AJ$429)</f>
        <v>0</v>
      </c>
      <c r="AD69" s="87">
        <f>SUMIF('TOTAL FEED'!$E$6:$E$429,'SAN LUONG'!D69,'TOTAL FEED'!$AK$6:$AK$429)</f>
        <v>0</v>
      </c>
      <c r="AE69" s="87">
        <f>SUMIF('TOTAL FEED'!$E$6:$E$429,'SAN LUONG'!D69,'TOTAL FEED'!$AL$6:$AL$429)</f>
        <v>0</v>
      </c>
      <c r="AF69" s="87">
        <f>SUMIF('TOTAL FEED'!$E$6:$E$429,'SAN LUONG'!D69,'TOTAL FEED'!$AM$6:$AM$429)</f>
        <v>0</v>
      </c>
      <c r="AG69" s="87">
        <f>SUMIF('TOTAL FEED'!$E$6:$E$429,'SAN LUONG'!D69,'TOTAL FEED'!$AN$6:$AN$429)</f>
        <v>0</v>
      </c>
      <c r="AH69" s="87">
        <f>SUMIF('TOTAL FEED'!$E$6:$E$429,'SAN LUONG'!D69,'TOTAL FEED'!$AO$6:$AO$429)</f>
        <v>0</v>
      </c>
      <c r="AI69" s="87">
        <f>SUMIF('TOTAL FEED'!$E$6:$E$429,'SAN LUONG'!D69,'TOTAL FEED'!$AP$6:$AP$429)</f>
        <v>0</v>
      </c>
      <c r="AJ69" s="80">
        <f t="shared" si="2"/>
        <v>297475</v>
      </c>
      <c r="AK69" s="92">
        <v>1</v>
      </c>
      <c r="AL69" t="str">
        <f t="shared" si="3"/>
        <v>553S332101</v>
      </c>
      <c r="AM69">
        <f>SUMIF('TOTAL FEED'!$K$6:$K$429,AL69,'TOTAL FEED'!$AQ$6:$AQ$429)</f>
        <v>292475</v>
      </c>
    </row>
    <row r="70" spans="2:42" x14ac:dyDescent="0.25">
      <c r="B70" s="81">
        <v>42</v>
      </c>
      <c r="C70" s="82" t="s">
        <v>321</v>
      </c>
      <c r="D70" s="83">
        <v>332121</v>
      </c>
      <c r="E70" s="86">
        <f>SUMIF('TOTAL FEED'!$E$6:$E$429,'SAN LUONG'!D70,'TOTAL FEED'!$L$6:$L$429)</f>
        <v>0</v>
      </c>
      <c r="F70" s="87">
        <f>SUMIF('TOTAL FEED'!$E$6:$E$429,'SAN LUONG'!D70,'TOTAL FEED'!$M$6:$M$429)</f>
        <v>0</v>
      </c>
      <c r="G70" s="87">
        <f>SUMIF('TOTAL FEED'!$E$6:$E$429,'SAN LUONG'!D70,'TOTAL FEED'!$N$6:$N$429)</f>
        <v>0</v>
      </c>
      <c r="H70" s="87">
        <f>SUMIF('TOTAL FEED'!$E$6:$E$429,'SAN LUONG'!D70,'TOTAL FEED'!$O$6:$O$429)</f>
        <v>0</v>
      </c>
      <c r="I70" s="87">
        <f>SUMIF('TOTAL FEED'!$E$6:$E$429,'SAN LUONG'!D70,'TOTAL FEED'!$P$6:$P$429)</f>
        <v>0</v>
      </c>
      <c r="J70" s="87">
        <f>SUMIF('TOTAL FEED'!$E$6:$E$429,'SAN LUONG'!D70,'TOTAL FEED'!$Q$6:$Q$429)</f>
        <v>0</v>
      </c>
      <c r="K70" s="87">
        <f>SUMIF('TOTAL FEED'!$E$6:$E$429,'SAN LUONG'!D70,'TOTAL FEED'!$R$6:$R$429)</f>
        <v>0</v>
      </c>
      <c r="L70" s="87">
        <f>SUMIF('TOTAL FEED'!$E$6:$E$429,'SAN LUONG'!D70,'TOTAL FEED'!$S$6:$S$429)</f>
        <v>0</v>
      </c>
      <c r="M70" s="87">
        <f>SUMIF('TOTAL FEED'!$E$6:$E$429,'SAN LUONG'!D70,'TOTAL FEED'!$T$6:$T$429)</f>
        <v>0</v>
      </c>
      <c r="N70" s="87">
        <f>SUMIF('TOTAL FEED'!$E$6:$E$429,'SAN LUONG'!D70,'TOTAL FEED'!$U$6:$U$429)</f>
        <v>0</v>
      </c>
      <c r="O70" s="87">
        <f>SUMIF('TOTAL FEED'!$E$6:$E$429,'SAN LUONG'!D70,'TOTAL FEED'!$V$6:$V$429)</f>
        <v>0</v>
      </c>
      <c r="P70" s="87">
        <f>SUMIF('TOTAL FEED'!$E$6:$E$429,'SAN LUONG'!D70,'TOTAL FEED'!$W$6:$W$429)</f>
        <v>0</v>
      </c>
      <c r="Q70" s="87">
        <f>SUMIF('TOTAL FEED'!$E$6:$E$429,'SAN LUONG'!D70,'TOTAL FEED'!$X$6:$X$429)</f>
        <v>0</v>
      </c>
      <c r="R70" s="87">
        <f>SUMIF('TOTAL FEED'!$E$6:$E$429,'SAN LUONG'!D70,'TOTAL FEED'!$Y$6:$Y$429)</f>
        <v>0</v>
      </c>
      <c r="S70" s="87">
        <f>SUMIF('TOTAL FEED'!$E$6:$E$429,'SAN LUONG'!D70,'TOTAL FEED'!$Z$6:$Z$429)</f>
        <v>0</v>
      </c>
      <c r="T70" s="87">
        <f>SUMIF('TOTAL FEED'!$E$6:$E$429,'SAN LUONG'!D70,'TOTAL FEED'!$AA$6:$AA$429)</f>
        <v>0</v>
      </c>
      <c r="U70" s="87">
        <f>SUMIF('TOTAL FEED'!$E$6:$E$429,'SAN LUONG'!D70,'TOTAL FEED'!$AB$6:$AB$429)</f>
        <v>0</v>
      </c>
      <c r="V70" s="87">
        <f>SUMIF('TOTAL FEED'!$E$6:$E$429,'SAN LUONG'!D70,'TOTAL FEED'!$AC$6:$AC$429)</f>
        <v>0</v>
      </c>
      <c r="W70" s="87">
        <f>SUMIF('TOTAL FEED'!$E$6:$E$429,'SAN LUONG'!D70,'TOTAL FEED'!$AD$6:$AD$429)</f>
        <v>0</v>
      </c>
      <c r="X70" s="87">
        <f>SUMIF('TOTAL FEED'!$E$6:$E$429,'SAN LUONG'!D70,'TOTAL FEED'!$AE$6:$AE$429)</f>
        <v>0</v>
      </c>
      <c r="Y70" s="87">
        <f>SUMIF('TOTAL FEED'!$E$6:$E$429,'SAN LUONG'!D70,'TOTAL FEED'!$AF$6:$AF$429)</f>
        <v>0</v>
      </c>
      <c r="Z70" s="87">
        <f>SUMIF('TOTAL FEED'!$E$6:$E$429,'SAN LUONG'!D70,'TOTAL FEED'!$AG$6:$AG$429)</f>
        <v>0</v>
      </c>
      <c r="AA70" s="87">
        <f>SUMIF('TOTAL FEED'!$E$6:$E$429,'SAN LUONG'!D70,'TOTAL FEED'!$AH$6:$AH$429)</f>
        <v>0</v>
      </c>
      <c r="AB70" s="87">
        <f>SUMIF('TOTAL FEED'!$E$6:$E$429,'SAN LUONG'!D70,'TOTAL FEED'!$AI$6:$AI$429)</f>
        <v>0</v>
      </c>
      <c r="AC70" s="87">
        <f>SUMIF('TOTAL FEED'!$E$6:$E$429,'SAN LUONG'!D70,'TOTAL FEED'!$AJ$6:$AJ$429)</f>
        <v>0</v>
      </c>
      <c r="AD70" s="87">
        <f>SUMIF('TOTAL FEED'!$E$6:$E$429,'SAN LUONG'!D70,'TOTAL FEED'!$AK$6:$AK$429)</f>
        <v>0</v>
      </c>
      <c r="AE70" s="87">
        <f>SUMIF('TOTAL FEED'!$E$6:$E$429,'SAN LUONG'!D70,'TOTAL FEED'!$AL$6:$AL$429)</f>
        <v>0</v>
      </c>
      <c r="AF70" s="87">
        <f>SUMIF('TOTAL FEED'!$E$6:$E$429,'SAN LUONG'!D70,'TOTAL FEED'!$AM$6:$AM$429)</f>
        <v>0</v>
      </c>
      <c r="AG70" s="87">
        <f>SUMIF('TOTAL FEED'!$E$6:$E$429,'SAN LUONG'!D70,'TOTAL FEED'!$AN$6:$AN$429)</f>
        <v>0</v>
      </c>
      <c r="AH70" s="87">
        <f>SUMIF('TOTAL FEED'!$E$6:$E$429,'SAN LUONG'!D70,'TOTAL FEED'!$AO$6:$AO$429)</f>
        <v>0</v>
      </c>
      <c r="AI70" s="87">
        <f>SUMIF('TOTAL FEED'!$E$6:$E$429,'SAN LUONG'!D70,'TOTAL FEED'!$AP$6:$AP$429)</f>
        <v>0</v>
      </c>
      <c r="AJ70" s="80">
        <f t="shared" ref="AJ70" si="27">SUM(E70:AI70)</f>
        <v>0</v>
      </c>
      <c r="AK70" s="80"/>
      <c r="AL70" t="str">
        <f t="shared" si="3"/>
        <v>553SPro332121</v>
      </c>
      <c r="AM70">
        <f>SUMIF('TOTAL FEED'!$K$6:$K$429,AL70,'TOTAL FEED'!$AQ$6:$AQ$429)</f>
        <v>0</v>
      </c>
    </row>
    <row r="71" spans="2:42" x14ac:dyDescent="0.25">
      <c r="B71" s="81">
        <v>43</v>
      </c>
      <c r="C71" s="82">
        <v>562</v>
      </c>
      <c r="D71" s="83">
        <v>362001</v>
      </c>
      <c r="E71" s="86">
        <f>SUMIF('TOTAL FEED'!$E$6:$E$429,'SAN LUONG'!D71,'TOTAL FEED'!$L$6:$L$429)</f>
        <v>0</v>
      </c>
      <c r="F71" s="87">
        <f>SUMIF('TOTAL FEED'!$E$6:$E$429,'SAN LUONG'!D71,'TOTAL FEED'!$M$6:$M$429)</f>
        <v>0</v>
      </c>
      <c r="G71" s="87">
        <f>SUMIF('TOTAL FEED'!$E$6:$E$429,'SAN LUONG'!D71,'TOTAL FEED'!$N$6:$N$429)</f>
        <v>0</v>
      </c>
      <c r="H71" s="87">
        <f>SUMIF('TOTAL FEED'!$E$6:$E$429,'SAN LUONG'!D71,'TOTAL FEED'!$O$6:$O$429)</f>
        <v>48950</v>
      </c>
      <c r="I71" s="87">
        <f>SUMIF('TOTAL FEED'!$E$6:$E$429,'SAN LUONG'!D71,'TOTAL FEED'!$P$6:$P$429)</f>
        <v>0</v>
      </c>
      <c r="J71" s="87">
        <f>SUMIF('TOTAL FEED'!$E$6:$E$429,'SAN LUONG'!D71,'TOTAL FEED'!$Q$6:$Q$429)</f>
        <v>0</v>
      </c>
      <c r="K71" s="87">
        <f>SUMIF('TOTAL FEED'!$E$6:$E$429,'SAN LUONG'!D71,'TOTAL FEED'!$R$6:$R$429)</f>
        <v>0</v>
      </c>
      <c r="L71" s="87">
        <f>SUMIF('TOTAL FEED'!$E$6:$E$429,'SAN LUONG'!D71,'TOTAL FEED'!$S$6:$S$429)</f>
        <v>0</v>
      </c>
      <c r="M71" s="87">
        <f>SUMIF('TOTAL FEED'!$E$6:$E$429,'SAN LUONG'!D71,'TOTAL FEED'!$T$6:$T$429)</f>
        <v>0</v>
      </c>
      <c r="N71" s="87">
        <f>SUMIF('TOTAL FEED'!$E$6:$E$429,'SAN LUONG'!D71,'TOTAL FEED'!$U$6:$U$429)</f>
        <v>0</v>
      </c>
      <c r="O71" s="87">
        <f>SUMIF('TOTAL FEED'!$E$6:$E$429,'SAN LUONG'!D71,'TOTAL FEED'!$V$6:$V$429)</f>
        <v>0</v>
      </c>
      <c r="P71" s="87">
        <f>SUMIF('TOTAL FEED'!$E$6:$E$429,'SAN LUONG'!D71,'TOTAL FEED'!$W$6:$W$429)</f>
        <v>0</v>
      </c>
      <c r="Q71" s="87">
        <f>SUMIF('TOTAL FEED'!$E$6:$E$429,'SAN LUONG'!D71,'TOTAL FEED'!$X$6:$X$429)</f>
        <v>24150</v>
      </c>
      <c r="R71" s="87">
        <f>SUMIF('TOTAL FEED'!$E$6:$E$429,'SAN LUONG'!D71,'TOTAL FEED'!$Y$6:$Y$429)</f>
        <v>0</v>
      </c>
      <c r="S71" s="87">
        <f>SUMIF('TOTAL FEED'!$E$6:$E$429,'SAN LUONG'!D71,'TOTAL FEED'!$Z$6:$Z$429)</f>
        <v>0</v>
      </c>
      <c r="T71" s="87">
        <f>SUMIF('TOTAL FEED'!$E$6:$E$429,'SAN LUONG'!D71,'TOTAL FEED'!$AA$6:$AA$429)</f>
        <v>24075</v>
      </c>
      <c r="U71" s="87">
        <f>SUMIF('TOTAL FEED'!$E$6:$E$429,'SAN LUONG'!D71,'TOTAL FEED'!$AB$6:$AB$429)</f>
        <v>0</v>
      </c>
      <c r="V71" s="87">
        <f>SUMIF('TOTAL FEED'!$E$6:$E$429,'SAN LUONG'!D71,'TOTAL FEED'!$AC$6:$AC$429)</f>
        <v>0</v>
      </c>
      <c r="W71" s="87">
        <f>SUMIF('TOTAL FEED'!$E$6:$E$429,'SAN LUONG'!D71,'TOTAL FEED'!$AD$6:$AD$429)</f>
        <v>0</v>
      </c>
      <c r="X71" s="87">
        <f>SUMIF('TOTAL FEED'!$E$6:$E$429,'SAN LUONG'!D71,'TOTAL FEED'!$AE$6:$AE$429)</f>
        <v>0</v>
      </c>
      <c r="Y71" s="87">
        <f>SUMIF('TOTAL FEED'!$E$6:$E$429,'SAN LUONG'!D71,'TOTAL FEED'!$AF$6:$AF$429)</f>
        <v>0</v>
      </c>
      <c r="Z71" s="87">
        <f>SUMIF('TOTAL FEED'!$E$6:$E$429,'SAN LUONG'!D71,'TOTAL FEED'!$AG$6:$AG$429)</f>
        <v>0</v>
      </c>
      <c r="AA71" s="87">
        <f>SUMIF('TOTAL FEED'!$E$6:$E$429,'SAN LUONG'!D71,'TOTAL FEED'!$AH$6:$AH$429)</f>
        <v>0</v>
      </c>
      <c r="AB71" s="87">
        <f>SUMIF('TOTAL FEED'!$E$6:$E$429,'SAN LUONG'!D71,'TOTAL FEED'!$AI$6:$AI$429)</f>
        <v>0</v>
      </c>
      <c r="AC71" s="87">
        <f>SUMIF('TOTAL FEED'!$E$6:$E$429,'SAN LUONG'!D71,'TOTAL FEED'!$AJ$6:$AJ$429)</f>
        <v>0</v>
      </c>
      <c r="AD71" s="87">
        <f>SUMIF('TOTAL FEED'!$E$6:$E$429,'SAN LUONG'!D71,'TOTAL FEED'!$AK$6:$AK$429)</f>
        <v>0</v>
      </c>
      <c r="AE71" s="87">
        <f>SUMIF('TOTAL FEED'!$E$6:$E$429,'SAN LUONG'!D71,'TOTAL FEED'!$AL$6:$AL$429)</f>
        <v>0</v>
      </c>
      <c r="AF71" s="87">
        <f>SUMIF('TOTAL FEED'!$E$6:$E$429,'SAN LUONG'!D71,'TOTAL FEED'!$AM$6:$AM$429)</f>
        <v>0</v>
      </c>
      <c r="AG71" s="87">
        <f>SUMIF('TOTAL FEED'!$E$6:$E$429,'SAN LUONG'!D71,'TOTAL FEED'!$AN$6:$AN$429)</f>
        <v>0</v>
      </c>
      <c r="AH71" s="87">
        <f>SUMIF('TOTAL FEED'!$E$6:$E$429,'SAN LUONG'!D71,'TOTAL FEED'!$AO$6:$AO$429)</f>
        <v>0</v>
      </c>
      <c r="AI71" s="87">
        <f>SUMIF('TOTAL FEED'!$E$6:$E$429,'SAN LUONG'!D71,'TOTAL FEED'!$AP$6:$AP$429)</f>
        <v>0</v>
      </c>
      <c r="AJ71" s="80">
        <f t="shared" si="2"/>
        <v>97175</v>
      </c>
      <c r="AK71" s="92">
        <v>1</v>
      </c>
      <c r="AL71" t="str">
        <f t="shared" si="3"/>
        <v>562362001</v>
      </c>
      <c r="AM71">
        <f>SUMIF('TOTAL FEED'!$K$6:$K$429,AL71,'TOTAL FEED'!$AQ$6:$AQ$429)</f>
        <v>97175</v>
      </c>
      <c r="AP71">
        <v>6266850</v>
      </c>
    </row>
    <row r="72" spans="2:42" x14ac:dyDescent="0.25">
      <c r="B72" s="81">
        <v>44</v>
      </c>
      <c r="C72" s="82" t="s">
        <v>42</v>
      </c>
      <c r="D72" s="83">
        <v>364201</v>
      </c>
      <c r="E72" s="86">
        <f>SUMIF('TOTAL FEED'!$E$6:$E$429,'SAN LUONG'!D72,'TOTAL FEED'!$L$6:$L$429)</f>
        <v>0</v>
      </c>
      <c r="F72" s="87">
        <f>SUMIF('TOTAL FEED'!$E$6:$E$429,'SAN LUONG'!D72,'TOTAL FEED'!$M$6:$M$429)</f>
        <v>7750</v>
      </c>
      <c r="G72" s="87">
        <f>SUMIF('TOTAL FEED'!$E$6:$E$429,'SAN LUONG'!D72,'TOTAL FEED'!$N$6:$N$429)</f>
        <v>0</v>
      </c>
      <c r="H72" s="87">
        <f>SUMIF('TOTAL FEED'!$E$6:$E$429,'SAN LUONG'!D72,'TOTAL FEED'!$O$6:$O$429)</f>
        <v>0</v>
      </c>
      <c r="I72" s="87">
        <f>SUMIF('TOTAL FEED'!$E$6:$E$429,'SAN LUONG'!D72,'TOTAL FEED'!$P$6:$P$429)</f>
        <v>0</v>
      </c>
      <c r="J72" s="87">
        <f>SUMIF('TOTAL FEED'!$E$6:$E$429,'SAN LUONG'!D72,'TOTAL FEED'!$Q$6:$Q$429)</f>
        <v>0</v>
      </c>
      <c r="K72" s="87">
        <f>SUMIF('TOTAL FEED'!$E$6:$E$429,'SAN LUONG'!D72,'TOTAL FEED'!$R$6:$R$429)</f>
        <v>0</v>
      </c>
      <c r="L72" s="87">
        <f>SUMIF('TOTAL FEED'!$E$6:$E$429,'SAN LUONG'!D72,'TOTAL FEED'!$S$6:$S$429)</f>
        <v>4400</v>
      </c>
      <c r="M72" s="87">
        <f>SUMIF('TOTAL FEED'!$E$6:$E$429,'SAN LUONG'!D72,'TOTAL FEED'!$T$6:$T$429)</f>
        <v>0</v>
      </c>
      <c r="N72" s="87">
        <f>SUMIF('TOTAL FEED'!$E$6:$E$429,'SAN LUONG'!D72,'TOTAL FEED'!$U$6:$U$429)</f>
        <v>0</v>
      </c>
      <c r="O72" s="87">
        <f>SUMIF('TOTAL FEED'!$E$6:$E$429,'SAN LUONG'!D72,'TOTAL FEED'!$V$6:$V$429)</f>
        <v>0</v>
      </c>
      <c r="P72" s="87">
        <f>SUMIF('TOTAL FEED'!$E$6:$E$429,'SAN LUONG'!D72,'TOTAL FEED'!$W$6:$W$429)</f>
        <v>0</v>
      </c>
      <c r="Q72" s="87">
        <f>SUMIF('TOTAL FEED'!$E$6:$E$429,'SAN LUONG'!D72,'TOTAL FEED'!$X$6:$X$429)</f>
        <v>0</v>
      </c>
      <c r="R72" s="87">
        <f>SUMIF('TOTAL FEED'!$E$6:$E$429,'SAN LUONG'!D72,'TOTAL FEED'!$Y$6:$Y$429)</f>
        <v>0</v>
      </c>
      <c r="S72" s="87">
        <f>SUMIF('TOTAL FEED'!$E$6:$E$429,'SAN LUONG'!D72,'TOTAL FEED'!$Z$6:$Z$429)</f>
        <v>0</v>
      </c>
      <c r="T72" s="87">
        <f>SUMIF('TOTAL FEED'!$E$6:$E$429,'SAN LUONG'!D72,'TOTAL FEED'!$AA$6:$AA$429)</f>
        <v>0</v>
      </c>
      <c r="U72" s="87">
        <f>SUMIF('TOTAL FEED'!$E$6:$E$429,'SAN LUONG'!D72,'TOTAL FEED'!$AB$6:$AB$429)</f>
        <v>0</v>
      </c>
      <c r="V72" s="87">
        <f>SUMIF('TOTAL FEED'!$E$6:$E$429,'SAN LUONG'!D72,'TOTAL FEED'!$AC$6:$AC$429)</f>
        <v>0</v>
      </c>
      <c r="W72" s="87">
        <f>SUMIF('TOTAL FEED'!$E$6:$E$429,'SAN LUONG'!D72,'TOTAL FEED'!$AD$6:$AD$429)</f>
        <v>0</v>
      </c>
      <c r="X72" s="87">
        <f>SUMIF('TOTAL FEED'!$E$6:$E$429,'SAN LUONG'!D72,'TOTAL FEED'!$AE$6:$AE$429)</f>
        <v>0</v>
      </c>
      <c r="Y72" s="87">
        <f>SUMIF('TOTAL FEED'!$E$6:$E$429,'SAN LUONG'!D72,'TOTAL FEED'!$AF$6:$AF$429)</f>
        <v>0</v>
      </c>
      <c r="Z72" s="87">
        <f>SUMIF('TOTAL FEED'!$E$6:$E$429,'SAN LUONG'!D72,'TOTAL FEED'!$AG$6:$AG$429)</f>
        <v>0</v>
      </c>
      <c r="AA72" s="87">
        <f>SUMIF('TOTAL FEED'!$E$6:$E$429,'SAN LUONG'!D72,'TOTAL FEED'!$AH$6:$AH$429)</f>
        <v>0</v>
      </c>
      <c r="AB72" s="87">
        <f>SUMIF('TOTAL FEED'!$E$6:$E$429,'SAN LUONG'!D72,'TOTAL FEED'!$AI$6:$AI$429)</f>
        <v>0</v>
      </c>
      <c r="AC72" s="87">
        <f>SUMIF('TOTAL FEED'!$E$6:$E$429,'SAN LUONG'!D72,'TOTAL FEED'!$AJ$6:$AJ$429)</f>
        <v>0</v>
      </c>
      <c r="AD72" s="87">
        <f>SUMIF('TOTAL FEED'!$E$6:$E$429,'SAN LUONG'!D72,'TOTAL FEED'!$AK$6:$AK$429)</f>
        <v>0</v>
      </c>
      <c r="AE72" s="87">
        <f>SUMIF('TOTAL FEED'!$E$6:$E$429,'SAN LUONG'!D72,'TOTAL FEED'!$AL$6:$AL$429)</f>
        <v>0</v>
      </c>
      <c r="AF72" s="87">
        <f>SUMIF('TOTAL FEED'!$E$6:$E$429,'SAN LUONG'!D72,'TOTAL FEED'!$AM$6:$AM$429)</f>
        <v>0</v>
      </c>
      <c r="AG72" s="87">
        <f>SUMIF('TOTAL FEED'!$E$6:$E$429,'SAN LUONG'!D72,'TOTAL FEED'!$AN$6:$AN$429)</f>
        <v>0</v>
      </c>
      <c r="AH72" s="87">
        <f>SUMIF('TOTAL FEED'!$E$6:$E$429,'SAN LUONG'!D72,'TOTAL FEED'!$AO$6:$AO$429)</f>
        <v>0</v>
      </c>
      <c r="AI72" s="87">
        <f>SUMIF('TOTAL FEED'!$E$6:$E$429,'SAN LUONG'!D72,'TOTAL FEED'!$AP$6:$AP$429)</f>
        <v>0</v>
      </c>
      <c r="AJ72" s="80">
        <f t="shared" si="2"/>
        <v>12150</v>
      </c>
      <c r="AK72" s="92">
        <v>1</v>
      </c>
      <c r="AL72" t="str">
        <f t="shared" si="3"/>
        <v>562P364201</v>
      </c>
      <c r="AM72">
        <f>SUMIF('TOTAL FEED'!$K$6:$K$429,AL72,'TOTAL FEED'!$AQ$6:$AQ$429)</f>
        <v>12150</v>
      </c>
    </row>
    <row r="73" spans="2:42" x14ac:dyDescent="0.25">
      <c r="B73" s="81">
        <v>45</v>
      </c>
      <c r="C73" s="82">
        <v>566</v>
      </c>
      <c r="D73" s="83">
        <v>366201</v>
      </c>
      <c r="E73" s="86">
        <f>SUMIF('TOTAL FEED'!$E$6:$E$429,'SAN LUONG'!D73,'TOTAL FEED'!$L$6:$L$429)</f>
        <v>0</v>
      </c>
      <c r="F73" s="87">
        <f>SUMIF('TOTAL FEED'!$E$6:$E$429,'SAN LUONG'!D73,'TOTAL FEED'!$M$6:$M$429)</f>
        <v>0</v>
      </c>
      <c r="G73" s="87">
        <f>SUMIF('TOTAL FEED'!$E$6:$E$429,'SAN LUONG'!D73,'TOTAL FEED'!$N$6:$N$429)</f>
        <v>0</v>
      </c>
      <c r="H73" s="87">
        <f>SUMIF('TOTAL FEED'!$E$6:$E$429,'SAN LUONG'!D73,'TOTAL FEED'!$O$6:$O$429)</f>
        <v>78900</v>
      </c>
      <c r="I73" s="87">
        <f>SUMIF('TOTAL FEED'!$E$6:$E$429,'SAN LUONG'!D73,'TOTAL FEED'!$P$6:$P$429)</f>
        <v>85325</v>
      </c>
      <c r="J73" s="87">
        <f>SUMIF('TOTAL FEED'!$E$6:$E$429,'SAN LUONG'!D73,'TOTAL FEED'!$Q$6:$Q$429)</f>
        <v>0</v>
      </c>
      <c r="K73" s="87">
        <f>SUMIF('TOTAL FEED'!$E$6:$E$429,'SAN LUONG'!D73,'TOTAL FEED'!$R$6:$R$429)</f>
        <v>0</v>
      </c>
      <c r="L73" s="87">
        <f>SUMIF('TOTAL FEED'!$E$6:$E$429,'SAN LUONG'!D73,'TOTAL FEED'!$S$6:$S$429)</f>
        <v>45050</v>
      </c>
      <c r="M73" s="87">
        <f>SUMIF('TOTAL FEED'!$E$6:$E$429,'SAN LUONG'!D73,'TOTAL FEED'!$T$6:$T$429)</f>
        <v>0</v>
      </c>
      <c r="N73" s="87">
        <f>SUMIF('TOTAL FEED'!$E$6:$E$429,'SAN LUONG'!D73,'TOTAL FEED'!$U$6:$U$429)</f>
        <v>81175</v>
      </c>
      <c r="O73" s="87">
        <f>SUMIF('TOTAL FEED'!$E$6:$E$429,'SAN LUONG'!D73,'TOTAL FEED'!$V$6:$V$429)</f>
        <v>0</v>
      </c>
      <c r="P73" s="87">
        <f>SUMIF('TOTAL FEED'!$E$6:$E$429,'SAN LUONG'!D73,'TOTAL FEED'!$W$6:$W$429)</f>
        <v>0</v>
      </c>
      <c r="Q73" s="87">
        <f>SUMIF('TOTAL FEED'!$E$6:$E$429,'SAN LUONG'!D73,'TOTAL FEED'!$X$6:$X$429)</f>
        <v>0</v>
      </c>
      <c r="R73" s="87">
        <f>SUMIF('TOTAL FEED'!$E$6:$E$429,'SAN LUONG'!D73,'TOTAL FEED'!$Y$6:$Y$429)</f>
        <v>16075</v>
      </c>
      <c r="S73" s="87">
        <f>SUMIF('TOTAL FEED'!$E$6:$E$429,'SAN LUONG'!D73,'TOTAL FEED'!$Z$6:$Z$429)</f>
        <v>11000</v>
      </c>
      <c r="T73" s="87">
        <f>SUMIF('TOTAL FEED'!$E$6:$E$429,'SAN LUONG'!D73,'TOTAL FEED'!$AA$6:$AA$429)</f>
        <v>55000</v>
      </c>
      <c r="U73" s="87">
        <f>SUMIF('TOTAL FEED'!$E$6:$E$429,'SAN LUONG'!D73,'TOTAL FEED'!$AB$6:$AB$429)</f>
        <v>0</v>
      </c>
      <c r="V73" s="87">
        <f>SUMIF('TOTAL FEED'!$E$6:$E$429,'SAN LUONG'!D73,'TOTAL FEED'!$AC$6:$AC$429)</f>
        <v>0</v>
      </c>
      <c r="W73" s="87">
        <f>SUMIF('TOTAL FEED'!$E$6:$E$429,'SAN LUONG'!D73,'TOTAL FEED'!$AD$6:$AD$429)</f>
        <v>0</v>
      </c>
      <c r="X73" s="87">
        <f>SUMIF('TOTAL FEED'!$E$6:$E$429,'SAN LUONG'!D73,'TOTAL FEED'!$AE$6:$AE$429)</f>
        <v>0</v>
      </c>
      <c r="Y73" s="87">
        <f>SUMIF('TOTAL FEED'!$E$6:$E$429,'SAN LUONG'!D73,'TOTAL FEED'!$AF$6:$AF$429)</f>
        <v>0</v>
      </c>
      <c r="Z73" s="87">
        <f>SUMIF('TOTAL FEED'!$E$6:$E$429,'SAN LUONG'!D73,'TOTAL FEED'!$AG$6:$AG$429)</f>
        <v>0</v>
      </c>
      <c r="AA73" s="87">
        <f>SUMIF('TOTAL FEED'!$E$6:$E$429,'SAN LUONG'!D73,'TOTAL FEED'!$AH$6:$AH$429)</f>
        <v>0</v>
      </c>
      <c r="AB73" s="87">
        <f>SUMIF('TOTAL FEED'!$E$6:$E$429,'SAN LUONG'!D73,'TOTAL FEED'!$AI$6:$AI$429)</f>
        <v>0</v>
      </c>
      <c r="AC73" s="87">
        <f>SUMIF('TOTAL FEED'!$E$6:$E$429,'SAN LUONG'!D73,'TOTAL FEED'!$AJ$6:$AJ$429)</f>
        <v>0</v>
      </c>
      <c r="AD73" s="87">
        <f>SUMIF('TOTAL FEED'!$E$6:$E$429,'SAN LUONG'!D73,'TOTAL FEED'!$AK$6:$AK$429)</f>
        <v>0</v>
      </c>
      <c r="AE73" s="87">
        <f>SUMIF('TOTAL FEED'!$E$6:$E$429,'SAN LUONG'!D73,'TOTAL FEED'!$AL$6:$AL$429)</f>
        <v>0</v>
      </c>
      <c r="AF73" s="87">
        <f>SUMIF('TOTAL FEED'!$E$6:$E$429,'SAN LUONG'!D73,'TOTAL FEED'!$AM$6:$AM$429)</f>
        <v>0</v>
      </c>
      <c r="AG73" s="87">
        <f>SUMIF('TOTAL FEED'!$E$6:$E$429,'SAN LUONG'!D73,'TOTAL FEED'!$AN$6:$AN$429)</f>
        <v>0</v>
      </c>
      <c r="AH73" s="87">
        <f>SUMIF('TOTAL FEED'!$E$6:$E$429,'SAN LUONG'!D73,'TOTAL FEED'!$AO$6:$AO$429)</f>
        <v>0</v>
      </c>
      <c r="AI73" s="87">
        <f>SUMIF('TOTAL FEED'!$E$6:$E$429,'SAN LUONG'!D73,'TOTAL FEED'!$AP$6:$AP$429)</f>
        <v>0</v>
      </c>
      <c r="AJ73" s="80">
        <f t="shared" si="2"/>
        <v>372525</v>
      </c>
      <c r="AK73" s="92">
        <v>1</v>
      </c>
      <c r="AL73" t="str">
        <f t="shared" si="3"/>
        <v>566366201</v>
      </c>
      <c r="AM73">
        <f>SUMIF('TOTAL FEED'!$K$6:$K$429,AL73,'TOTAL FEED'!$AQ$6:$AQ$429)</f>
        <v>322975</v>
      </c>
    </row>
    <row r="74" spans="2:42" x14ac:dyDescent="0.25">
      <c r="B74" s="81">
        <v>46</v>
      </c>
      <c r="C74" s="82">
        <v>567</v>
      </c>
      <c r="D74" s="83">
        <v>367201</v>
      </c>
      <c r="E74" s="86">
        <f>SUMIF('TOTAL FEED'!$E$6:$E$429,'SAN LUONG'!D74,'TOTAL FEED'!$L$6:$L$429)</f>
        <v>0</v>
      </c>
      <c r="F74" s="87">
        <f>SUMIF('TOTAL FEED'!$E$6:$E$429,'SAN LUONG'!D74,'TOTAL FEED'!$M$6:$M$429)</f>
        <v>24425</v>
      </c>
      <c r="G74" s="87">
        <f>SUMIF('TOTAL FEED'!$E$6:$E$429,'SAN LUONG'!D74,'TOTAL FEED'!$N$6:$N$429)</f>
        <v>0</v>
      </c>
      <c r="H74" s="87">
        <f>SUMIF('TOTAL FEED'!$E$6:$E$429,'SAN LUONG'!D74,'TOTAL FEED'!$O$6:$O$429)</f>
        <v>0</v>
      </c>
      <c r="I74" s="87">
        <f>SUMIF('TOTAL FEED'!$E$6:$E$429,'SAN LUONG'!D74,'TOTAL FEED'!$P$6:$P$429)</f>
        <v>0</v>
      </c>
      <c r="J74" s="87">
        <f>SUMIF('TOTAL FEED'!$E$6:$E$429,'SAN LUONG'!D74,'TOTAL FEED'!$Q$6:$Q$429)</f>
        <v>0</v>
      </c>
      <c r="K74" s="87">
        <f>SUMIF('TOTAL FEED'!$E$6:$E$429,'SAN LUONG'!D74,'TOTAL FEED'!$R$6:$R$429)</f>
        <v>20475</v>
      </c>
      <c r="L74" s="87">
        <f>SUMIF('TOTAL FEED'!$E$6:$E$429,'SAN LUONG'!D74,'TOTAL FEED'!$S$6:$S$429)</f>
        <v>0</v>
      </c>
      <c r="M74" s="87">
        <f>SUMIF('TOTAL FEED'!$E$6:$E$429,'SAN LUONG'!D74,'TOTAL FEED'!$T$6:$T$429)</f>
        <v>0</v>
      </c>
      <c r="N74" s="87">
        <f>SUMIF('TOTAL FEED'!$E$6:$E$429,'SAN LUONG'!D74,'TOTAL FEED'!$U$6:$U$429)</f>
        <v>0</v>
      </c>
      <c r="O74" s="87">
        <f>SUMIF('TOTAL FEED'!$E$6:$E$429,'SAN LUONG'!D74,'TOTAL FEED'!$V$6:$V$429)</f>
        <v>24200</v>
      </c>
      <c r="P74" s="87">
        <f>SUMIF('TOTAL FEED'!$E$6:$E$429,'SAN LUONG'!D74,'TOTAL FEED'!$W$6:$W$429)</f>
        <v>0</v>
      </c>
      <c r="Q74" s="87">
        <f>SUMIF('TOTAL FEED'!$E$6:$E$429,'SAN LUONG'!D74,'TOTAL FEED'!$X$6:$X$429)</f>
        <v>0</v>
      </c>
      <c r="R74" s="87">
        <f>SUMIF('TOTAL FEED'!$E$6:$E$429,'SAN LUONG'!D74,'TOTAL FEED'!$Y$6:$Y$429)</f>
        <v>0</v>
      </c>
      <c r="S74" s="87">
        <f>SUMIF('TOTAL FEED'!$E$6:$E$429,'SAN LUONG'!D74,'TOTAL FEED'!$Z$6:$Z$429)</f>
        <v>23325</v>
      </c>
      <c r="T74" s="87">
        <f>SUMIF('TOTAL FEED'!$E$6:$E$429,'SAN LUONG'!D74,'TOTAL FEED'!$AA$6:$AA$429)</f>
        <v>0</v>
      </c>
      <c r="U74" s="87">
        <f>SUMIF('TOTAL FEED'!$E$6:$E$429,'SAN LUONG'!D74,'TOTAL FEED'!$AB$6:$AB$429)</f>
        <v>0</v>
      </c>
      <c r="V74" s="87">
        <f>SUMIF('TOTAL FEED'!$E$6:$E$429,'SAN LUONG'!D74,'TOTAL FEED'!$AC$6:$AC$429)</f>
        <v>0</v>
      </c>
      <c r="W74" s="87">
        <f>SUMIF('TOTAL FEED'!$E$6:$E$429,'SAN LUONG'!D74,'TOTAL FEED'!$AD$6:$AD$429)</f>
        <v>0</v>
      </c>
      <c r="X74" s="87">
        <f>SUMIF('TOTAL FEED'!$E$6:$E$429,'SAN LUONG'!D74,'TOTAL FEED'!$AE$6:$AE$429)</f>
        <v>0</v>
      </c>
      <c r="Y74" s="87">
        <f>SUMIF('TOTAL FEED'!$E$6:$E$429,'SAN LUONG'!D74,'TOTAL FEED'!$AF$6:$AF$429)</f>
        <v>0</v>
      </c>
      <c r="Z74" s="87">
        <f>SUMIF('TOTAL FEED'!$E$6:$E$429,'SAN LUONG'!D74,'TOTAL FEED'!$AG$6:$AG$429)</f>
        <v>0</v>
      </c>
      <c r="AA74" s="87">
        <f>SUMIF('TOTAL FEED'!$E$6:$E$429,'SAN LUONG'!D74,'TOTAL FEED'!$AH$6:$AH$429)</f>
        <v>0</v>
      </c>
      <c r="AB74" s="87">
        <f>SUMIF('TOTAL FEED'!$E$6:$E$429,'SAN LUONG'!D74,'TOTAL FEED'!$AI$6:$AI$429)</f>
        <v>0</v>
      </c>
      <c r="AC74" s="87">
        <f>SUMIF('TOTAL FEED'!$E$6:$E$429,'SAN LUONG'!D74,'TOTAL FEED'!$AJ$6:$AJ$429)</f>
        <v>0</v>
      </c>
      <c r="AD74" s="87">
        <f>SUMIF('TOTAL FEED'!$E$6:$E$429,'SAN LUONG'!D74,'TOTAL FEED'!$AK$6:$AK$429)</f>
        <v>0</v>
      </c>
      <c r="AE74" s="87">
        <f>SUMIF('TOTAL FEED'!$E$6:$E$429,'SAN LUONG'!D74,'TOTAL FEED'!$AL$6:$AL$429)</f>
        <v>0</v>
      </c>
      <c r="AF74" s="87">
        <f>SUMIF('TOTAL FEED'!$E$6:$E$429,'SAN LUONG'!D74,'TOTAL FEED'!$AM$6:$AM$429)</f>
        <v>0</v>
      </c>
      <c r="AG74" s="87">
        <f>SUMIF('TOTAL FEED'!$E$6:$E$429,'SAN LUONG'!D74,'TOTAL FEED'!$AN$6:$AN$429)</f>
        <v>0</v>
      </c>
      <c r="AH74" s="87">
        <f>SUMIF('TOTAL FEED'!$E$6:$E$429,'SAN LUONG'!D74,'TOTAL FEED'!$AO$6:$AO$429)</f>
        <v>0</v>
      </c>
      <c r="AI74" s="87">
        <f>SUMIF('TOTAL FEED'!$E$6:$E$429,'SAN LUONG'!D74,'TOTAL FEED'!$AP$6:$AP$429)</f>
        <v>0</v>
      </c>
      <c r="AJ74" s="80">
        <f t="shared" si="2"/>
        <v>92425</v>
      </c>
      <c r="AK74" s="92">
        <v>1</v>
      </c>
      <c r="AL74" t="str">
        <f t="shared" ref="AL74:AL154" si="28">CONCATENATE(C74,D74)</f>
        <v>567367201</v>
      </c>
      <c r="AM74">
        <f>SUMIF('TOTAL FEED'!$K$6:$K$429,AL74,'TOTAL FEED'!$AQ$6:$AQ$429)</f>
        <v>79375</v>
      </c>
    </row>
    <row r="75" spans="2:42" x14ac:dyDescent="0.25">
      <c r="B75" s="81">
        <v>47</v>
      </c>
      <c r="C75" s="82" t="s">
        <v>43</v>
      </c>
      <c r="D75" s="83">
        <v>367101</v>
      </c>
      <c r="E75" s="86">
        <f>SUMIF('TOTAL FEED'!$E$6:$E$429,'SAN LUONG'!D75,'TOTAL FEED'!$L$6:$L$429)</f>
        <v>0</v>
      </c>
      <c r="F75" s="87">
        <f>SUMIF('TOTAL FEED'!$E$6:$E$429,'SAN LUONG'!D75,'TOTAL FEED'!$M$6:$M$429)</f>
        <v>8250</v>
      </c>
      <c r="G75" s="87">
        <f>SUMIF('TOTAL FEED'!$E$6:$E$429,'SAN LUONG'!D75,'TOTAL FEED'!$N$6:$N$429)</f>
        <v>57400</v>
      </c>
      <c r="H75" s="87">
        <f>SUMIF('TOTAL FEED'!$E$6:$E$429,'SAN LUONG'!D75,'TOTAL FEED'!$O$6:$O$429)</f>
        <v>0</v>
      </c>
      <c r="I75" s="87">
        <f>SUMIF('TOTAL FEED'!$E$6:$E$429,'SAN LUONG'!D75,'TOTAL FEED'!$P$6:$P$429)</f>
        <v>0</v>
      </c>
      <c r="J75" s="87">
        <f>SUMIF('TOTAL FEED'!$E$6:$E$429,'SAN LUONG'!D75,'TOTAL FEED'!$Q$6:$Q$429)</f>
        <v>25075</v>
      </c>
      <c r="K75" s="87">
        <f>SUMIF('TOTAL FEED'!$E$6:$E$429,'SAN LUONG'!D75,'TOTAL FEED'!$R$6:$R$429)</f>
        <v>0</v>
      </c>
      <c r="L75" s="87">
        <f>SUMIF('TOTAL FEED'!$E$6:$E$429,'SAN LUONG'!D75,'TOTAL FEED'!$S$6:$S$429)</f>
        <v>47775</v>
      </c>
      <c r="M75" s="87">
        <f>SUMIF('TOTAL FEED'!$E$6:$E$429,'SAN LUONG'!D75,'TOTAL FEED'!$T$6:$T$429)</f>
        <v>47750</v>
      </c>
      <c r="N75" s="87">
        <f>SUMIF('TOTAL FEED'!$E$6:$E$429,'SAN LUONG'!D75,'TOTAL FEED'!$U$6:$U$429)</f>
        <v>0</v>
      </c>
      <c r="O75" s="87">
        <f>SUMIF('TOTAL FEED'!$E$6:$E$429,'SAN LUONG'!D75,'TOTAL FEED'!$V$6:$V$429)</f>
        <v>0</v>
      </c>
      <c r="P75" s="87">
        <f>SUMIF('TOTAL FEED'!$E$6:$E$429,'SAN LUONG'!D75,'TOTAL FEED'!$W$6:$W$429)</f>
        <v>63675</v>
      </c>
      <c r="Q75" s="87">
        <f>SUMIF('TOTAL FEED'!$E$6:$E$429,'SAN LUONG'!D75,'TOTAL FEED'!$X$6:$X$429)</f>
        <v>52300</v>
      </c>
      <c r="R75" s="87">
        <f>SUMIF('TOTAL FEED'!$E$6:$E$429,'SAN LUONG'!D75,'TOTAL FEED'!$Y$6:$Y$429)</f>
        <v>11650</v>
      </c>
      <c r="S75" s="87">
        <f>SUMIF('TOTAL FEED'!$E$6:$E$429,'SAN LUONG'!D75,'TOTAL FEED'!$Z$6:$Z$429)</f>
        <v>0</v>
      </c>
      <c r="T75" s="87">
        <f>SUMIF('TOTAL FEED'!$E$6:$E$429,'SAN LUONG'!D75,'TOTAL FEED'!$AA$6:$AA$429)</f>
        <v>0</v>
      </c>
      <c r="U75" s="87">
        <f>SUMIF('TOTAL FEED'!$E$6:$E$429,'SAN LUONG'!D75,'TOTAL FEED'!$AB$6:$AB$429)</f>
        <v>0</v>
      </c>
      <c r="V75" s="87">
        <f>SUMIF('TOTAL FEED'!$E$6:$E$429,'SAN LUONG'!D75,'TOTAL FEED'!$AC$6:$AC$429)</f>
        <v>0</v>
      </c>
      <c r="W75" s="87">
        <f>SUMIF('TOTAL FEED'!$E$6:$E$429,'SAN LUONG'!D75,'TOTAL FEED'!$AD$6:$AD$429)</f>
        <v>0</v>
      </c>
      <c r="X75" s="87">
        <f>SUMIF('TOTAL FEED'!$E$6:$E$429,'SAN LUONG'!D75,'TOTAL FEED'!$AE$6:$AE$429)</f>
        <v>0</v>
      </c>
      <c r="Y75" s="87">
        <f>SUMIF('TOTAL FEED'!$E$6:$E$429,'SAN LUONG'!D75,'TOTAL FEED'!$AF$6:$AF$429)</f>
        <v>0</v>
      </c>
      <c r="Z75" s="87">
        <f>SUMIF('TOTAL FEED'!$E$6:$E$429,'SAN LUONG'!D75,'TOTAL FEED'!$AG$6:$AG$429)</f>
        <v>0</v>
      </c>
      <c r="AA75" s="87">
        <f>SUMIF('TOTAL FEED'!$E$6:$E$429,'SAN LUONG'!D75,'TOTAL FEED'!$AH$6:$AH$429)</f>
        <v>0</v>
      </c>
      <c r="AB75" s="87">
        <f>SUMIF('TOTAL FEED'!$E$6:$E$429,'SAN LUONG'!D75,'TOTAL FEED'!$AI$6:$AI$429)</f>
        <v>0</v>
      </c>
      <c r="AC75" s="87">
        <f>SUMIF('TOTAL FEED'!$E$6:$E$429,'SAN LUONG'!D75,'TOTAL FEED'!$AJ$6:$AJ$429)</f>
        <v>0</v>
      </c>
      <c r="AD75" s="87">
        <f>SUMIF('TOTAL FEED'!$E$6:$E$429,'SAN LUONG'!D75,'TOTAL FEED'!$AK$6:$AK$429)</f>
        <v>0</v>
      </c>
      <c r="AE75" s="87">
        <f>SUMIF('TOTAL FEED'!$E$6:$E$429,'SAN LUONG'!D75,'TOTAL FEED'!$AL$6:$AL$429)</f>
        <v>0</v>
      </c>
      <c r="AF75" s="87">
        <f>SUMIF('TOTAL FEED'!$E$6:$E$429,'SAN LUONG'!D75,'TOTAL FEED'!$AM$6:$AM$429)</f>
        <v>0</v>
      </c>
      <c r="AG75" s="87">
        <f>SUMIF('TOTAL FEED'!$E$6:$E$429,'SAN LUONG'!D75,'TOTAL FEED'!$AN$6:$AN$429)</f>
        <v>0</v>
      </c>
      <c r="AH75" s="87">
        <f>SUMIF('TOTAL FEED'!$E$6:$E$429,'SAN LUONG'!D75,'TOTAL FEED'!$AO$6:$AO$429)</f>
        <v>0</v>
      </c>
      <c r="AI75" s="87">
        <f>SUMIF('TOTAL FEED'!$E$6:$E$429,'SAN LUONG'!D75,'TOTAL FEED'!$AP$6:$AP$429)</f>
        <v>0</v>
      </c>
      <c r="AJ75" s="80">
        <f t="shared" si="2"/>
        <v>313875</v>
      </c>
      <c r="AK75" s="92">
        <v>1</v>
      </c>
      <c r="AL75" t="str">
        <f t="shared" si="28"/>
        <v>567S367101</v>
      </c>
      <c r="AM75">
        <f>SUMIF('TOTAL FEED'!$K$6:$K$429,AL75,'TOTAL FEED'!$AQ$6:$AQ$429)</f>
        <v>290600</v>
      </c>
    </row>
    <row r="76" spans="2:42" x14ac:dyDescent="0.25">
      <c r="B76" s="81">
        <v>48</v>
      </c>
      <c r="C76" s="82" t="s">
        <v>632</v>
      </c>
      <c r="D76" s="83">
        <v>411001</v>
      </c>
      <c r="E76" s="86">
        <f>SUMIF('TOTAL FEED'!$E$6:$E$429,'SAN LUONG'!D76,'TOTAL FEED'!$L$6:$L$429)</f>
        <v>0</v>
      </c>
      <c r="F76" s="87">
        <f>SUMIF('TOTAL FEED'!$E$6:$E$429,'SAN LUONG'!D76,'TOTAL FEED'!$M$6:$M$429)</f>
        <v>0</v>
      </c>
      <c r="G76" s="87">
        <f>SUMIF('TOTAL FEED'!$E$6:$E$429,'SAN LUONG'!D76,'TOTAL FEED'!$N$6:$N$429)</f>
        <v>0</v>
      </c>
      <c r="H76" s="87">
        <f>SUMIF('TOTAL FEED'!$E$6:$E$429,'SAN LUONG'!D76,'TOTAL FEED'!$O$6:$O$429)</f>
        <v>0</v>
      </c>
      <c r="I76" s="87">
        <f>SUMIF('TOTAL FEED'!$E$6:$E$429,'SAN LUONG'!D76,'TOTAL FEED'!$P$6:$P$429)</f>
        <v>0</v>
      </c>
      <c r="J76" s="87">
        <f>SUMIF('TOTAL FEED'!$E$6:$E$429,'SAN LUONG'!D76,'TOTAL FEED'!$Q$6:$Q$429)</f>
        <v>0</v>
      </c>
      <c r="K76" s="87">
        <f>SUMIF('TOTAL FEED'!$E$6:$E$429,'SAN LUONG'!D76,'TOTAL FEED'!$R$6:$R$429)</f>
        <v>0</v>
      </c>
      <c r="L76" s="87">
        <f>SUMIF('TOTAL FEED'!$E$6:$E$429,'SAN LUONG'!D76,'TOTAL FEED'!$S$6:$S$429)</f>
        <v>0</v>
      </c>
      <c r="M76" s="87">
        <f>SUMIF('TOTAL FEED'!$E$6:$E$429,'SAN LUONG'!D76,'TOTAL FEED'!$T$6:$T$429)</f>
        <v>0</v>
      </c>
      <c r="N76" s="87">
        <f>SUMIF('TOTAL FEED'!$E$6:$E$429,'SAN LUONG'!D76,'TOTAL FEED'!$U$6:$U$429)</f>
        <v>0</v>
      </c>
      <c r="O76" s="87">
        <f>SUMIF('TOTAL FEED'!$E$6:$E$429,'SAN LUONG'!D76,'TOTAL FEED'!$V$6:$V$429)</f>
        <v>0</v>
      </c>
      <c r="P76" s="87">
        <f>SUMIF('TOTAL FEED'!$E$6:$E$429,'SAN LUONG'!D76,'TOTAL FEED'!$W$6:$W$429)</f>
        <v>0</v>
      </c>
      <c r="Q76" s="87">
        <f>SUMIF('TOTAL FEED'!$E$6:$E$429,'SAN LUONG'!D76,'TOTAL FEED'!$X$6:$X$429)</f>
        <v>8000</v>
      </c>
      <c r="R76" s="87">
        <f>SUMIF('TOTAL FEED'!$E$6:$E$429,'SAN LUONG'!D76,'TOTAL FEED'!$Y$6:$Y$429)</f>
        <v>0</v>
      </c>
      <c r="S76" s="87">
        <f>SUMIF('TOTAL FEED'!$E$6:$E$429,'SAN LUONG'!D76,'TOTAL FEED'!$Z$6:$Z$429)</f>
        <v>0</v>
      </c>
      <c r="T76" s="87">
        <f>SUMIF('TOTAL FEED'!$E$6:$E$429,'SAN LUONG'!D76,'TOTAL FEED'!$AA$6:$AA$429)</f>
        <v>0</v>
      </c>
      <c r="U76" s="87">
        <f>SUMIF('TOTAL FEED'!$E$6:$E$429,'SAN LUONG'!D76,'TOTAL FEED'!$AB$6:$AB$429)</f>
        <v>0</v>
      </c>
      <c r="V76" s="87">
        <f>SUMIF('TOTAL FEED'!$E$6:$E$429,'SAN LUONG'!D76,'TOTAL FEED'!$AC$6:$AC$429)</f>
        <v>0</v>
      </c>
      <c r="W76" s="87">
        <f>SUMIF('TOTAL FEED'!$E$6:$E$429,'SAN LUONG'!D76,'TOTAL FEED'!$AD$6:$AD$429)</f>
        <v>0</v>
      </c>
      <c r="X76" s="87">
        <f>SUMIF('TOTAL FEED'!$E$6:$E$429,'SAN LUONG'!D76,'TOTAL FEED'!$AE$6:$AE$429)</f>
        <v>0</v>
      </c>
      <c r="Y76" s="87">
        <f>SUMIF('TOTAL FEED'!$E$6:$E$429,'SAN LUONG'!D76,'TOTAL FEED'!$AF$6:$AF$429)</f>
        <v>0</v>
      </c>
      <c r="Z76" s="87">
        <f>SUMIF('TOTAL FEED'!$E$6:$E$429,'SAN LUONG'!D76,'TOTAL FEED'!$AG$6:$AG$429)</f>
        <v>0</v>
      </c>
      <c r="AA76" s="87">
        <f>SUMIF('TOTAL FEED'!$E$6:$E$429,'SAN LUONG'!D76,'TOTAL FEED'!$AH$6:$AH$429)</f>
        <v>0</v>
      </c>
      <c r="AB76" s="87">
        <f>SUMIF('TOTAL FEED'!$E$6:$E$429,'SAN LUONG'!D76,'TOTAL FEED'!$AI$6:$AI$429)</f>
        <v>0</v>
      </c>
      <c r="AC76" s="87">
        <f>SUMIF('TOTAL FEED'!$E$6:$E$429,'SAN LUONG'!D76,'TOTAL FEED'!$AJ$6:$AJ$429)</f>
        <v>0</v>
      </c>
      <c r="AD76" s="87">
        <f>SUMIF('TOTAL FEED'!$E$6:$E$429,'SAN LUONG'!D76,'TOTAL FEED'!$AK$6:$AK$429)</f>
        <v>0</v>
      </c>
      <c r="AE76" s="87">
        <f>SUMIF('TOTAL FEED'!$E$6:$E$429,'SAN LUONG'!D76,'TOTAL FEED'!$AL$6:$AL$429)</f>
        <v>0</v>
      </c>
      <c r="AF76" s="87">
        <f>SUMIF('TOTAL FEED'!$E$6:$E$429,'SAN LUONG'!D76,'TOTAL FEED'!$AM$6:$AM$429)</f>
        <v>0</v>
      </c>
      <c r="AG76" s="87">
        <f>SUMIF('TOTAL FEED'!$E$6:$E$429,'SAN LUONG'!D76,'TOTAL FEED'!$AN$6:$AN$429)</f>
        <v>0</v>
      </c>
      <c r="AH76" s="87">
        <f>SUMIF('TOTAL FEED'!$E$6:$E$429,'SAN LUONG'!D76,'TOTAL FEED'!$AO$6:$AO$429)</f>
        <v>0</v>
      </c>
      <c r="AI76" s="87">
        <f>SUMIF('TOTAL FEED'!$E$6:$E$429,'SAN LUONG'!D76,'TOTAL FEED'!$AP$6:$AP$429)</f>
        <v>0</v>
      </c>
      <c r="AJ76" s="80">
        <f t="shared" ref="AJ76" si="29">SUM(E76:AI76)</f>
        <v>8000</v>
      </c>
      <c r="AK76" s="92">
        <v>4</v>
      </c>
      <c r="AL76" t="str">
        <f t="shared" si="28"/>
        <v>571O1411001</v>
      </c>
      <c r="AM76">
        <f>SUMIF('TOTAL FEED'!$K$6:$K$429,AL76,'TOTAL FEED'!$AQ$6:$AQ$429)</f>
        <v>8000</v>
      </c>
    </row>
    <row r="77" spans="2:42" x14ac:dyDescent="0.25">
      <c r="B77" s="81">
        <v>48</v>
      </c>
      <c r="C77" s="82">
        <v>584</v>
      </c>
      <c r="D77" s="83">
        <v>433001</v>
      </c>
      <c r="E77" s="86">
        <f>SUMIF('TOTAL FEED'!$E$6:$E$429,'SAN LUONG'!D77,'TOTAL FEED'!$L$6:$L$429)</f>
        <v>0</v>
      </c>
      <c r="F77" s="87">
        <f>SUMIF('TOTAL FEED'!$E$6:$E$429,'SAN LUONG'!D77,'TOTAL FEED'!$M$6:$M$429)</f>
        <v>0</v>
      </c>
      <c r="G77" s="87">
        <f>SUMIF('TOTAL FEED'!$E$6:$E$429,'SAN LUONG'!D77,'TOTAL FEED'!$N$6:$N$429)</f>
        <v>8600</v>
      </c>
      <c r="H77" s="87">
        <f>SUMIF('TOTAL FEED'!$E$6:$E$429,'SAN LUONG'!D77,'TOTAL FEED'!$O$6:$O$429)</f>
        <v>0</v>
      </c>
      <c r="I77" s="87">
        <f>SUMIF('TOTAL FEED'!$E$6:$E$429,'SAN LUONG'!D77,'TOTAL FEED'!$P$6:$P$429)</f>
        <v>0</v>
      </c>
      <c r="J77" s="87">
        <f>SUMIF('TOTAL FEED'!$E$6:$E$429,'SAN LUONG'!D77,'TOTAL FEED'!$Q$6:$Q$429)</f>
        <v>0</v>
      </c>
      <c r="K77" s="87">
        <f>SUMIF('TOTAL FEED'!$E$6:$E$429,'SAN LUONG'!D77,'TOTAL FEED'!$R$6:$R$429)</f>
        <v>0</v>
      </c>
      <c r="L77" s="87">
        <f>SUMIF('TOTAL FEED'!$E$6:$E$429,'SAN LUONG'!D77,'TOTAL FEED'!$S$6:$S$429)</f>
        <v>0</v>
      </c>
      <c r="M77" s="87">
        <f>SUMIF('TOTAL FEED'!$E$6:$E$429,'SAN LUONG'!D77,'TOTAL FEED'!$T$6:$T$429)</f>
        <v>15250</v>
      </c>
      <c r="N77" s="87">
        <f>SUMIF('TOTAL FEED'!$E$6:$E$429,'SAN LUONG'!D77,'TOTAL FEED'!$U$6:$U$429)</f>
        <v>0</v>
      </c>
      <c r="O77" s="87">
        <f>SUMIF('TOTAL FEED'!$E$6:$E$429,'SAN LUONG'!D77,'TOTAL FEED'!$V$6:$V$429)</f>
        <v>0</v>
      </c>
      <c r="P77" s="87">
        <f>SUMIF('TOTAL FEED'!$E$6:$E$429,'SAN LUONG'!D77,'TOTAL FEED'!$W$6:$W$429)</f>
        <v>0</v>
      </c>
      <c r="Q77" s="87">
        <f>SUMIF('TOTAL FEED'!$E$6:$E$429,'SAN LUONG'!D77,'TOTAL FEED'!$X$6:$X$429)</f>
        <v>0</v>
      </c>
      <c r="R77" s="87">
        <f>SUMIF('TOTAL FEED'!$E$6:$E$429,'SAN LUONG'!D77,'TOTAL FEED'!$Y$6:$Y$429)</f>
        <v>0</v>
      </c>
      <c r="S77" s="87">
        <f>SUMIF('TOTAL FEED'!$E$6:$E$429,'SAN LUONG'!D77,'TOTAL FEED'!$Z$6:$Z$429)</f>
        <v>0</v>
      </c>
      <c r="T77" s="87">
        <f>SUMIF('TOTAL FEED'!$E$6:$E$429,'SAN LUONG'!D77,'TOTAL FEED'!$AA$6:$AA$429)</f>
        <v>0</v>
      </c>
      <c r="U77" s="87">
        <f>SUMIF('TOTAL FEED'!$E$6:$E$429,'SAN LUONG'!D77,'TOTAL FEED'!$AB$6:$AB$429)</f>
        <v>0</v>
      </c>
      <c r="V77" s="87">
        <f>SUMIF('TOTAL FEED'!$E$6:$E$429,'SAN LUONG'!D77,'TOTAL FEED'!$AC$6:$AC$429)</f>
        <v>0</v>
      </c>
      <c r="W77" s="87">
        <f>SUMIF('TOTAL FEED'!$E$6:$E$429,'SAN LUONG'!D77,'TOTAL FEED'!$AD$6:$AD$429)</f>
        <v>0</v>
      </c>
      <c r="X77" s="87">
        <f>SUMIF('TOTAL FEED'!$E$6:$E$429,'SAN LUONG'!D77,'TOTAL FEED'!$AE$6:$AE$429)</f>
        <v>0</v>
      </c>
      <c r="Y77" s="87">
        <f>SUMIF('TOTAL FEED'!$E$6:$E$429,'SAN LUONG'!D77,'TOTAL FEED'!$AF$6:$AF$429)</f>
        <v>0</v>
      </c>
      <c r="Z77" s="87">
        <f>SUMIF('TOTAL FEED'!$E$6:$E$429,'SAN LUONG'!D77,'TOTAL FEED'!$AG$6:$AG$429)</f>
        <v>0</v>
      </c>
      <c r="AA77" s="87">
        <f>SUMIF('TOTAL FEED'!$E$6:$E$429,'SAN LUONG'!D77,'TOTAL FEED'!$AH$6:$AH$429)</f>
        <v>0</v>
      </c>
      <c r="AB77" s="87">
        <f>SUMIF('TOTAL FEED'!$E$6:$E$429,'SAN LUONG'!D77,'TOTAL FEED'!$AI$6:$AI$429)</f>
        <v>0</v>
      </c>
      <c r="AC77" s="87">
        <f>SUMIF('TOTAL FEED'!$E$6:$E$429,'SAN LUONG'!D77,'TOTAL FEED'!$AJ$6:$AJ$429)</f>
        <v>0</v>
      </c>
      <c r="AD77" s="87">
        <f>SUMIF('TOTAL FEED'!$E$6:$E$429,'SAN LUONG'!D77,'TOTAL FEED'!$AK$6:$AK$429)</f>
        <v>0</v>
      </c>
      <c r="AE77" s="87">
        <f>SUMIF('TOTAL FEED'!$E$6:$E$429,'SAN LUONG'!D77,'TOTAL FEED'!$AL$6:$AL$429)</f>
        <v>0</v>
      </c>
      <c r="AF77" s="87">
        <f>SUMIF('TOTAL FEED'!$E$6:$E$429,'SAN LUONG'!D77,'TOTAL FEED'!$AM$6:$AM$429)</f>
        <v>0</v>
      </c>
      <c r="AG77" s="87">
        <f>SUMIF('TOTAL FEED'!$E$6:$E$429,'SAN LUONG'!D77,'TOTAL FEED'!$AN$6:$AN$429)</f>
        <v>0</v>
      </c>
      <c r="AH77" s="87">
        <f>SUMIF('TOTAL FEED'!$E$6:$E$429,'SAN LUONG'!D77,'TOTAL FEED'!$AO$6:$AO$429)</f>
        <v>0</v>
      </c>
      <c r="AI77" s="87">
        <f>SUMIF('TOTAL FEED'!$E$6:$E$429,'SAN LUONG'!D77,'TOTAL FEED'!$AP$6:$AP$429)</f>
        <v>0</v>
      </c>
      <c r="AJ77" s="80">
        <f t="shared" si="2"/>
        <v>23850</v>
      </c>
      <c r="AK77" s="92">
        <v>4</v>
      </c>
      <c r="AL77" t="str">
        <f t="shared" si="28"/>
        <v>584433001</v>
      </c>
      <c r="AM77">
        <f>SUMIF('TOTAL FEED'!$K$6:$K$429,AL77,'TOTAL FEED'!$AQ$6:$AQ$429)</f>
        <v>18825</v>
      </c>
    </row>
    <row r="78" spans="2:42" x14ac:dyDescent="0.25">
      <c r="B78" s="81">
        <v>49</v>
      </c>
      <c r="C78" s="82">
        <v>585</v>
      </c>
      <c r="D78" s="83">
        <v>434001</v>
      </c>
      <c r="E78" s="86">
        <f>SUMIF('TOTAL FEED'!$E$6:$E$429,'SAN LUONG'!D78,'TOTAL FEED'!$L$6:$L$429)</f>
        <v>0</v>
      </c>
      <c r="F78" s="87">
        <f>SUMIF('TOTAL FEED'!$E$6:$E$429,'SAN LUONG'!D78,'TOTAL FEED'!$M$6:$M$429)</f>
        <v>0</v>
      </c>
      <c r="G78" s="87">
        <f>SUMIF('TOTAL FEED'!$E$6:$E$429,'SAN LUONG'!D78,'TOTAL FEED'!$N$6:$N$429)</f>
        <v>0</v>
      </c>
      <c r="H78" s="87">
        <f>SUMIF('TOTAL FEED'!$E$6:$E$429,'SAN LUONG'!D78,'TOTAL FEED'!$O$6:$O$429)</f>
        <v>0</v>
      </c>
      <c r="I78" s="87">
        <f>SUMIF('TOTAL FEED'!$E$6:$E$429,'SAN LUONG'!D78,'TOTAL FEED'!$P$6:$P$429)</f>
        <v>0</v>
      </c>
      <c r="J78" s="87">
        <f>SUMIF('TOTAL FEED'!$E$6:$E$429,'SAN LUONG'!D78,'TOTAL FEED'!$Q$6:$Q$429)</f>
        <v>0</v>
      </c>
      <c r="K78" s="87">
        <f>SUMIF('TOTAL FEED'!$E$6:$E$429,'SAN LUONG'!D78,'TOTAL FEED'!$R$6:$R$429)</f>
        <v>0</v>
      </c>
      <c r="L78" s="87">
        <f>SUMIF('TOTAL FEED'!$E$6:$E$429,'SAN LUONG'!D78,'TOTAL FEED'!$S$6:$S$429)</f>
        <v>0</v>
      </c>
      <c r="M78" s="87">
        <f>SUMIF('TOTAL FEED'!$E$6:$E$429,'SAN LUONG'!D78,'TOTAL FEED'!$T$6:$T$429)</f>
        <v>0</v>
      </c>
      <c r="N78" s="87">
        <f>SUMIF('TOTAL FEED'!$E$6:$E$429,'SAN LUONG'!D78,'TOTAL FEED'!$U$6:$U$429)</f>
        <v>0</v>
      </c>
      <c r="O78" s="87">
        <f>SUMIF('TOTAL FEED'!$E$6:$E$429,'SAN LUONG'!D78,'TOTAL FEED'!$V$6:$V$429)</f>
        <v>0</v>
      </c>
      <c r="P78" s="87">
        <f>SUMIF('TOTAL FEED'!$E$6:$E$429,'SAN LUONG'!D78,'TOTAL FEED'!$W$6:$W$429)</f>
        <v>0</v>
      </c>
      <c r="Q78" s="87">
        <f>SUMIF('TOTAL FEED'!$E$6:$E$429,'SAN LUONG'!D78,'TOTAL FEED'!$X$6:$X$429)</f>
        <v>0</v>
      </c>
      <c r="R78" s="87">
        <f>SUMIF('TOTAL FEED'!$E$6:$E$429,'SAN LUONG'!D78,'TOTAL FEED'!$Y$6:$Y$429)</f>
        <v>0</v>
      </c>
      <c r="S78" s="87">
        <f>SUMIF('TOTAL FEED'!$E$6:$E$429,'SAN LUONG'!D78,'TOTAL FEED'!$Z$6:$Z$429)</f>
        <v>0</v>
      </c>
      <c r="T78" s="87">
        <f>SUMIF('TOTAL FEED'!$E$6:$E$429,'SAN LUONG'!D78,'TOTAL FEED'!$AA$6:$AA$429)</f>
        <v>0</v>
      </c>
      <c r="U78" s="87">
        <f>SUMIF('TOTAL FEED'!$E$6:$E$429,'SAN LUONG'!D78,'TOTAL FEED'!$AB$6:$AB$429)</f>
        <v>0</v>
      </c>
      <c r="V78" s="87">
        <f>SUMIF('TOTAL FEED'!$E$6:$E$429,'SAN LUONG'!D78,'TOTAL FEED'!$AC$6:$AC$429)</f>
        <v>0</v>
      </c>
      <c r="W78" s="87">
        <f>SUMIF('TOTAL FEED'!$E$6:$E$429,'SAN LUONG'!D78,'TOTAL FEED'!$AD$6:$AD$429)</f>
        <v>0</v>
      </c>
      <c r="X78" s="87">
        <f>SUMIF('TOTAL FEED'!$E$6:$E$429,'SAN LUONG'!D78,'TOTAL FEED'!$AE$6:$AE$429)</f>
        <v>0</v>
      </c>
      <c r="Y78" s="87">
        <f>SUMIF('TOTAL FEED'!$E$6:$E$429,'SAN LUONG'!D78,'TOTAL FEED'!$AF$6:$AF$429)</f>
        <v>0</v>
      </c>
      <c r="Z78" s="87">
        <f>SUMIF('TOTAL FEED'!$E$6:$E$429,'SAN LUONG'!D78,'TOTAL FEED'!$AG$6:$AG$429)</f>
        <v>0</v>
      </c>
      <c r="AA78" s="87">
        <f>SUMIF('TOTAL FEED'!$E$6:$E$429,'SAN LUONG'!D78,'TOTAL FEED'!$AH$6:$AH$429)</f>
        <v>0</v>
      </c>
      <c r="AB78" s="87">
        <f>SUMIF('TOTAL FEED'!$E$6:$E$429,'SAN LUONG'!D78,'TOTAL FEED'!$AI$6:$AI$429)</f>
        <v>0</v>
      </c>
      <c r="AC78" s="87">
        <f>SUMIF('TOTAL FEED'!$E$6:$E$429,'SAN LUONG'!D78,'TOTAL FEED'!$AJ$6:$AJ$429)</f>
        <v>0</v>
      </c>
      <c r="AD78" s="87">
        <f>SUMIF('TOTAL FEED'!$E$6:$E$429,'SAN LUONG'!D78,'TOTAL FEED'!$AK$6:$AK$429)</f>
        <v>0</v>
      </c>
      <c r="AE78" s="87">
        <f>SUMIF('TOTAL FEED'!$E$6:$E$429,'SAN LUONG'!D78,'TOTAL FEED'!$AL$6:$AL$429)</f>
        <v>0</v>
      </c>
      <c r="AF78" s="87">
        <f>SUMIF('TOTAL FEED'!$E$6:$E$429,'SAN LUONG'!D78,'TOTAL FEED'!$AM$6:$AM$429)</f>
        <v>0</v>
      </c>
      <c r="AG78" s="87">
        <f>SUMIF('TOTAL FEED'!$E$6:$E$429,'SAN LUONG'!D78,'TOTAL FEED'!$AN$6:$AN$429)</f>
        <v>0</v>
      </c>
      <c r="AH78" s="87">
        <f>SUMIF('TOTAL FEED'!$E$6:$E$429,'SAN LUONG'!D78,'TOTAL FEED'!$AO$6:$AO$429)</f>
        <v>0</v>
      </c>
      <c r="AI78" s="87">
        <f>SUMIF('TOTAL FEED'!$E$6:$E$429,'SAN LUONG'!D78,'TOTAL FEED'!$AP$6:$AP$429)</f>
        <v>0</v>
      </c>
      <c r="AJ78" s="80">
        <f t="shared" si="2"/>
        <v>0</v>
      </c>
      <c r="AK78" s="80"/>
      <c r="AL78" t="str">
        <f t="shared" si="28"/>
        <v>585434001</v>
      </c>
      <c r="AM78">
        <f>SUMIF('TOTAL FEED'!$K$6:$K$429,AL78,'TOTAL FEED'!$AQ$6:$AQ$429)</f>
        <v>0</v>
      </c>
    </row>
    <row r="79" spans="2:42" x14ac:dyDescent="0.25">
      <c r="B79" s="81">
        <v>50</v>
      </c>
      <c r="C79" s="82" t="s">
        <v>312</v>
      </c>
      <c r="D79" s="83">
        <v>433011</v>
      </c>
      <c r="E79" s="86">
        <f>SUMIF('TOTAL FEED'!$E$6:$E$429,'SAN LUONG'!D79,'TOTAL FEED'!$L$6:$L$429)</f>
        <v>0</v>
      </c>
      <c r="F79" s="87">
        <f>SUMIF('TOTAL FEED'!$E$6:$E$429,'SAN LUONG'!D79,'TOTAL FEED'!$M$6:$M$429)</f>
        <v>0</v>
      </c>
      <c r="G79" s="87">
        <f>SUMIF('TOTAL FEED'!$E$6:$E$429,'SAN LUONG'!D79,'TOTAL FEED'!$N$6:$N$429)</f>
        <v>0</v>
      </c>
      <c r="H79" s="87">
        <f>SUMIF('TOTAL FEED'!$E$6:$E$429,'SAN LUONG'!D79,'TOTAL FEED'!$O$6:$O$429)</f>
        <v>0</v>
      </c>
      <c r="I79" s="87">
        <f>SUMIF('TOTAL FEED'!$E$6:$E$429,'SAN LUONG'!D79,'TOTAL FEED'!$P$6:$P$429)</f>
        <v>0</v>
      </c>
      <c r="J79" s="87">
        <f>SUMIF('TOTAL FEED'!$E$6:$E$429,'SAN LUONG'!D79,'TOTAL FEED'!$Q$6:$Q$429)</f>
        <v>0</v>
      </c>
      <c r="K79" s="87">
        <f>SUMIF('TOTAL FEED'!$E$6:$E$429,'SAN LUONG'!D79,'TOTAL FEED'!$R$6:$R$429)</f>
        <v>0</v>
      </c>
      <c r="L79" s="87">
        <f>SUMIF('TOTAL FEED'!$E$6:$E$429,'SAN LUONG'!D79,'TOTAL FEED'!$S$6:$S$429)</f>
        <v>0</v>
      </c>
      <c r="M79" s="87">
        <f>SUMIF('TOTAL FEED'!$E$6:$E$429,'SAN LUONG'!D79,'TOTAL FEED'!$T$6:$T$429)</f>
        <v>0</v>
      </c>
      <c r="N79" s="87">
        <f>SUMIF('TOTAL FEED'!$E$6:$E$429,'SAN LUONG'!D79,'TOTAL FEED'!$U$6:$U$429)</f>
        <v>0</v>
      </c>
      <c r="O79" s="87">
        <f>SUMIF('TOTAL FEED'!$E$6:$E$429,'SAN LUONG'!D79,'TOTAL FEED'!$V$6:$V$429)</f>
        <v>0</v>
      </c>
      <c r="P79" s="87">
        <f>SUMIF('TOTAL FEED'!$E$6:$E$429,'SAN LUONG'!D79,'TOTAL FEED'!$W$6:$W$429)</f>
        <v>0</v>
      </c>
      <c r="Q79" s="87">
        <f>SUMIF('TOTAL FEED'!$E$6:$E$429,'SAN LUONG'!D79,'TOTAL FEED'!$X$6:$X$429)</f>
        <v>0</v>
      </c>
      <c r="R79" s="87">
        <f>SUMIF('TOTAL FEED'!$E$6:$E$429,'SAN LUONG'!D79,'TOTAL FEED'!$Y$6:$Y$429)</f>
        <v>0</v>
      </c>
      <c r="S79" s="87">
        <f>SUMIF('TOTAL FEED'!$E$6:$E$429,'SAN LUONG'!D79,'TOTAL FEED'!$Z$6:$Z$429)</f>
        <v>0</v>
      </c>
      <c r="T79" s="87">
        <f>SUMIF('TOTAL FEED'!$E$6:$E$429,'SAN LUONG'!D79,'TOTAL FEED'!$AA$6:$AA$429)</f>
        <v>0</v>
      </c>
      <c r="U79" s="87">
        <f>SUMIF('TOTAL FEED'!$E$6:$E$429,'SAN LUONG'!D79,'TOTAL FEED'!$AB$6:$AB$429)</f>
        <v>0</v>
      </c>
      <c r="V79" s="87">
        <f>SUMIF('TOTAL FEED'!$E$6:$E$429,'SAN LUONG'!D79,'TOTAL FEED'!$AC$6:$AC$429)</f>
        <v>0</v>
      </c>
      <c r="W79" s="87">
        <f>SUMIF('TOTAL FEED'!$E$6:$E$429,'SAN LUONG'!D79,'TOTAL FEED'!$AD$6:$AD$429)</f>
        <v>0</v>
      </c>
      <c r="X79" s="87">
        <f>SUMIF('TOTAL FEED'!$E$6:$E$429,'SAN LUONG'!D79,'TOTAL FEED'!$AE$6:$AE$429)</f>
        <v>0</v>
      </c>
      <c r="Y79" s="87">
        <f>SUMIF('TOTAL FEED'!$E$6:$E$429,'SAN LUONG'!D79,'TOTAL FEED'!$AF$6:$AF$429)</f>
        <v>0</v>
      </c>
      <c r="Z79" s="87">
        <f>SUMIF('TOTAL FEED'!$E$6:$E$429,'SAN LUONG'!D79,'TOTAL FEED'!$AG$6:$AG$429)</f>
        <v>0</v>
      </c>
      <c r="AA79" s="87">
        <f>SUMIF('TOTAL FEED'!$E$6:$E$429,'SAN LUONG'!D79,'TOTAL FEED'!$AH$6:$AH$429)</f>
        <v>0</v>
      </c>
      <c r="AB79" s="87">
        <f>SUMIF('TOTAL FEED'!$E$6:$E$429,'SAN LUONG'!D79,'TOTAL FEED'!$AI$6:$AI$429)</f>
        <v>0</v>
      </c>
      <c r="AC79" s="87">
        <f>SUMIF('TOTAL FEED'!$E$6:$E$429,'SAN LUONG'!D79,'TOTAL FEED'!$AJ$6:$AJ$429)</f>
        <v>0</v>
      </c>
      <c r="AD79" s="87">
        <f>SUMIF('TOTAL FEED'!$E$6:$E$429,'SAN LUONG'!D79,'TOTAL FEED'!$AK$6:$AK$429)</f>
        <v>0</v>
      </c>
      <c r="AE79" s="87">
        <f>SUMIF('TOTAL FEED'!$E$6:$E$429,'SAN LUONG'!D79,'TOTAL FEED'!$AL$6:$AL$429)</f>
        <v>0</v>
      </c>
      <c r="AF79" s="87">
        <f>SUMIF('TOTAL FEED'!$E$6:$E$429,'SAN LUONG'!D79,'TOTAL FEED'!$AM$6:$AM$429)</f>
        <v>0</v>
      </c>
      <c r="AG79" s="87">
        <f>SUMIF('TOTAL FEED'!$E$6:$E$429,'SAN LUONG'!D79,'TOTAL FEED'!$AN$6:$AN$429)</f>
        <v>0</v>
      </c>
      <c r="AH79" s="87">
        <f>SUMIF('TOTAL FEED'!$E$6:$E$429,'SAN LUONG'!D79,'TOTAL FEED'!$AO$6:$AO$429)</f>
        <v>0</v>
      </c>
      <c r="AI79" s="87">
        <f>SUMIF('TOTAL FEED'!$E$6:$E$429,'SAN LUONG'!D79,'TOTAL FEED'!$AP$6:$AP$429)</f>
        <v>0</v>
      </c>
      <c r="AJ79" s="80">
        <f t="shared" si="2"/>
        <v>0</v>
      </c>
      <c r="AK79" s="80"/>
      <c r="AL79" t="str">
        <f t="shared" si="28"/>
        <v>585S433011</v>
      </c>
      <c r="AM79">
        <f>SUMIF('TOTAL FEED'!$K$6:$K$429,AL79,'TOTAL FEED'!$AQ$6:$AQ$429)</f>
        <v>0</v>
      </c>
    </row>
    <row r="80" spans="2:42" x14ac:dyDescent="0.25">
      <c r="B80" s="81"/>
      <c r="C80" s="82">
        <v>594</v>
      </c>
      <c r="D80" s="83">
        <v>422001</v>
      </c>
      <c r="E80" s="86">
        <f>SUMIF('TOTAL FEED'!$E$6:$E$429,'SAN LUONG'!D80,'TOTAL FEED'!$L$6:$L$429)</f>
        <v>0</v>
      </c>
      <c r="F80" s="87">
        <f>SUMIF('TOTAL FEED'!$E$6:$E$429,'SAN LUONG'!D80,'TOTAL FEED'!$M$6:$M$429)</f>
        <v>11000</v>
      </c>
      <c r="G80" s="87">
        <f>SUMIF('TOTAL FEED'!$E$6:$E$429,'SAN LUONG'!D80,'TOTAL FEED'!$N$6:$N$429)</f>
        <v>6500</v>
      </c>
      <c r="H80" s="87">
        <f>SUMIF('TOTAL FEED'!$E$6:$E$429,'SAN LUONG'!D80,'TOTAL FEED'!$O$6:$O$429)</f>
        <v>0</v>
      </c>
      <c r="I80" s="87">
        <f>SUMIF('TOTAL FEED'!$E$6:$E$429,'SAN LUONG'!D80,'TOTAL FEED'!$P$6:$P$429)</f>
        <v>0</v>
      </c>
      <c r="J80" s="87">
        <f>SUMIF('TOTAL FEED'!$E$6:$E$429,'SAN LUONG'!D80,'TOTAL FEED'!$Q$6:$Q$429)</f>
        <v>0</v>
      </c>
      <c r="K80" s="87">
        <f>SUMIF('TOTAL FEED'!$E$6:$E$429,'SAN LUONG'!D80,'TOTAL FEED'!$R$6:$R$429)</f>
        <v>0</v>
      </c>
      <c r="L80" s="87">
        <f>SUMIF('TOTAL FEED'!$E$6:$E$429,'SAN LUONG'!D80,'TOTAL FEED'!$S$6:$S$429)</f>
        <v>0</v>
      </c>
      <c r="M80" s="87">
        <f>SUMIF('TOTAL FEED'!$E$6:$E$429,'SAN LUONG'!D80,'TOTAL FEED'!$T$6:$T$429)</f>
        <v>0</v>
      </c>
      <c r="N80" s="87">
        <f>SUMIF('TOTAL FEED'!$E$6:$E$429,'SAN LUONG'!D80,'TOTAL FEED'!$U$6:$U$429)</f>
        <v>0</v>
      </c>
      <c r="O80" s="87">
        <f>SUMIF('TOTAL FEED'!$E$6:$E$429,'SAN LUONG'!D80,'TOTAL FEED'!$V$6:$V$429)</f>
        <v>0</v>
      </c>
      <c r="P80" s="87">
        <f>SUMIF('TOTAL FEED'!$E$6:$E$429,'SAN LUONG'!D80,'TOTAL FEED'!$W$6:$W$429)</f>
        <v>0</v>
      </c>
      <c r="Q80" s="87">
        <f>SUMIF('TOTAL FEED'!$E$6:$E$429,'SAN LUONG'!D80,'TOTAL FEED'!$X$6:$X$429)</f>
        <v>0</v>
      </c>
      <c r="R80" s="87">
        <f>SUMIF('TOTAL FEED'!$E$6:$E$429,'SAN LUONG'!D80,'TOTAL FEED'!$Y$6:$Y$429)</f>
        <v>0</v>
      </c>
      <c r="S80" s="87">
        <f>SUMIF('TOTAL FEED'!$E$6:$E$429,'SAN LUONG'!D80,'TOTAL FEED'!$Z$6:$Z$429)</f>
        <v>0</v>
      </c>
      <c r="T80" s="87">
        <f>SUMIF('TOTAL FEED'!$E$6:$E$429,'SAN LUONG'!D80,'TOTAL FEED'!$AA$6:$AA$429)</f>
        <v>0</v>
      </c>
      <c r="U80" s="87">
        <f>SUMIF('TOTAL FEED'!$E$6:$E$429,'SAN LUONG'!D80,'TOTAL FEED'!$AB$6:$AB$429)</f>
        <v>0</v>
      </c>
      <c r="V80" s="87">
        <f>SUMIF('TOTAL FEED'!$E$6:$E$429,'SAN LUONG'!D80,'TOTAL FEED'!$AC$6:$AC$429)</f>
        <v>0</v>
      </c>
      <c r="W80" s="87">
        <f>SUMIF('TOTAL FEED'!$E$6:$E$429,'SAN LUONG'!D80,'TOTAL FEED'!$AD$6:$AD$429)</f>
        <v>0</v>
      </c>
      <c r="X80" s="87">
        <f>SUMIF('TOTAL FEED'!$E$6:$E$429,'SAN LUONG'!D80,'TOTAL FEED'!$AE$6:$AE$429)</f>
        <v>0</v>
      </c>
      <c r="Y80" s="87">
        <f>SUMIF('TOTAL FEED'!$E$6:$E$429,'SAN LUONG'!D80,'TOTAL FEED'!$AF$6:$AF$429)</f>
        <v>0</v>
      </c>
      <c r="Z80" s="87">
        <f>SUMIF('TOTAL FEED'!$E$6:$E$429,'SAN LUONG'!D80,'TOTAL FEED'!$AG$6:$AG$429)</f>
        <v>0</v>
      </c>
      <c r="AA80" s="87">
        <f>SUMIF('TOTAL FEED'!$E$6:$E$429,'SAN LUONG'!D80,'TOTAL FEED'!$AH$6:$AH$429)</f>
        <v>0</v>
      </c>
      <c r="AB80" s="87">
        <f>SUMIF('TOTAL FEED'!$E$6:$E$429,'SAN LUONG'!D80,'TOTAL FEED'!$AI$6:$AI$429)</f>
        <v>0</v>
      </c>
      <c r="AC80" s="87">
        <f>SUMIF('TOTAL FEED'!$E$6:$E$429,'SAN LUONG'!D80,'TOTAL FEED'!$AJ$6:$AJ$429)</f>
        <v>0</v>
      </c>
      <c r="AD80" s="87">
        <f>SUMIF('TOTAL FEED'!$E$6:$E$429,'SAN LUONG'!D80,'TOTAL FEED'!$AK$6:$AK$429)</f>
        <v>0</v>
      </c>
      <c r="AE80" s="87">
        <f>SUMIF('TOTAL FEED'!$E$6:$E$429,'SAN LUONG'!D80,'TOTAL FEED'!$AL$6:$AL$429)</f>
        <v>0</v>
      </c>
      <c r="AF80" s="87">
        <f>SUMIF('TOTAL FEED'!$E$6:$E$429,'SAN LUONG'!D80,'TOTAL FEED'!$AM$6:$AM$429)</f>
        <v>0</v>
      </c>
      <c r="AG80" s="87">
        <f>SUMIF('TOTAL FEED'!$E$6:$E$429,'SAN LUONG'!D80,'TOTAL FEED'!$AN$6:$AN$429)</f>
        <v>0</v>
      </c>
      <c r="AH80" s="87">
        <f>SUMIF('TOTAL FEED'!$E$6:$E$429,'SAN LUONG'!D80,'TOTAL FEED'!$AO$6:$AO$429)</f>
        <v>0</v>
      </c>
      <c r="AI80" s="87">
        <f>SUMIF('TOTAL FEED'!$E$6:$E$429,'SAN LUONG'!D80,'TOTAL FEED'!$AP$6:$AP$429)</f>
        <v>0</v>
      </c>
      <c r="AJ80" s="80">
        <f t="shared" si="2"/>
        <v>17500</v>
      </c>
      <c r="AK80" s="92">
        <v>4</v>
      </c>
      <c r="AL80" t="str">
        <f t="shared" si="28"/>
        <v>594422001</v>
      </c>
      <c r="AM80">
        <f>SUMIF('TOTAL FEED'!$K$6:$K$429,AL80,'TOTAL FEED'!$AQ$6:$AQ$429)</f>
        <v>17500</v>
      </c>
    </row>
    <row r="81" spans="2:39" x14ac:dyDescent="0.25">
      <c r="B81" s="81">
        <v>51</v>
      </c>
      <c r="C81" s="82">
        <v>595</v>
      </c>
      <c r="D81" s="83">
        <v>423001</v>
      </c>
      <c r="E81" s="86">
        <f>SUMIF('TOTAL FEED'!$E$6:$E$429,'SAN LUONG'!D81,'TOTAL FEED'!$L$6:$L$429)</f>
        <v>0</v>
      </c>
      <c r="F81" s="87">
        <f>SUMIF('TOTAL FEED'!$E$6:$E$429,'SAN LUONG'!D81,'TOTAL FEED'!$M$6:$M$429)</f>
        <v>0</v>
      </c>
      <c r="G81" s="87">
        <f>SUMIF('TOTAL FEED'!$E$6:$E$429,'SAN LUONG'!D81,'TOTAL FEED'!$N$6:$N$429)</f>
        <v>49600</v>
      </c>
      <c r="H81" s="87">
        <f>SUMIF('TOTAL FEED'!$E$6:$E$429,'SAN LUONG'!D81,'TOTAL FEED'!$O$6:$O$429)</f>
        <v>0</v>
      </c>
      <c r="I81" s="87">
        <f>SUMIF('TOTAL FEED'!$E$6:$E$429,'SAN LUONG'!D81,'TOTAL FEED'!$P$6:$P$429)</f>
        <v>0</v>
      </c>
      <c r="J81" s="87">
        <f>SUMIF('TOTAL FEED'!$E$6:$E$429,'SAN LUONG'!D81,'TOTAL FEED'!$Q$6:$Q$429)</f>
        <v>0</v>
      </c>
      <c r="K81" s="87">
        <f>SUMIF('TOTAL FEED'!$E$6:$E$429,'SAN LUONG'!D81,'TOTAL FEED'!$R$6:$R$429)</f>
        <v>0</v>
      </c>
      <c r="L81" s="87">
        <f>SUMIF('TOTAL FEED'!$E$6:$E$429,'SAN LUONG'!D81,'TOTAL FEED'!$S$6:$S$429)</f>
        <v>0</v>
      </c>
      <c r="M81" s="87">
        <f>SUMIF('TOTAL FEED'!$E$6:$E$429,'SAN LUONG'!D81,'TOTAL FEED'!$T$6:$T$429)</f>
        <v>41700</v>
      </c>
      <c r="N81" s="87">
        <f>SUMIF('TOTAL FEED'!$E$6:$E$429,'SAN LUONG'!D81,'TOTAL FEED'!$U$6:$U$429)</f>
        <v>0</v>
      </c>
      <c r="O81" s="87">
        <f>SUMIF('TOTAL FEED'!$E$6:$E$429,'SAN LUONG'!D81,'TOTAL FEED'!$V$6:$V$429)</f>
        <v>0</v>
      </c>
      <c r="P81" s="87">
        <f>SUMIF('TOTAL FEED'!$E$6:$E$429,'SAN LUONG'!D81,'TOTAL FEED'!$W$6:$W$429)</f>
        <v>0</v>
      </c>
      <c r="Q81" s="87">
        <f>SUMIF('TOTAL FEED'!$E$6:$E$429,'SAN LUONG'!D81,'TOTAL FEED'!$X$6:$X$429)</f>
        <v>0</v>
      </c>
      <c r="R81" s="87">
        <f>SUMIF('TOTAL FEED'!$E$6:$E$429,'SAN LUONG'!D81,'TOTAL FEED'!$Y$6:$Y$429)</f>
        <v>42775</v>
      </c>
      <c r="S81" s="87">
        <f>SUMIF('TOTAL FEED'!$E$6:$E$429,'SAN LUONG'!D81,'TOTAL FEED'!$Z$6:$Z$429)</f>
        <v>0</v>
      </c>
      <c r="T81" s="87">
        <f>SUMIF('TOTAL FEED'!$E$6:$E$429,'SAN LUONG'!D81,'TOTAL FEED'!$AA$6:$AA$429)</f>
        <v>0</v>
      </c>
      <c r="U81" s="87">
        <f>SUMIF('TOTAL FEED'!$E$6:$E$429,'SAN LUONG'!D81,'TOTAL FEED'!$AB$6:$AB$429)</f>
        <v>0</v>
      </c>
      <c r="V81" s="87">
        <f>SUMIF('TOTAL FEED'!$E$6:$E$429,'SAN LUONG'!D81,'TOTAL FEED'!$AC$6:$AC$429)</f>
        <v>0</v>
      </c>
      <c r="W81" s="87">
        <f>SUMIF('TOTAL FEED'!$E$6:$E$429,'SAN LUONG'!D81,'TOTAL FEED'!$AD$6:$AD$429)</f>
        <v>0</v>
      </c>
      <c r="X81" s="87">
        <f>SUMIF('TOTAL FEED'!$E$6:$E$429,'SAN LUONG'!D81,'TOTAL FEED'!$AE$6:$AE$429)</f>
        <v>0</v>
      </c>
      <c r="Y81" s="87">
        <f>SUMIF('TOTAL FEED'!$E$6:$E$429,'SAN LUONG'!D81,'TOTAL FEED'!$AF$6:$AF$429)</f>
        <v>0</v>
      </c>
      <c r="Z81" s="87">
        <f>SUMIF('TOTAL FEED'!$E$6:$E$429,'SAN LUONG'!D81,'TOTAL FEED'!$AG$6:$AG$429)</f>
        <v>0</v>
      </c>
      <c r="AA81" s="87">
        <f>SUMIF('TOTAL FEED'!$E$6:$E$429,'SAN LUONG'!D81,'TOTAL FEED'!$AH$6:$AH$429)</f>
        <v>0</v>
      </c>
      <c r="AB81" s="87">
        <f>SUMIF('TOTAL FEED'!$E$6:$E$429,'SAN LUONG'!D81,'TOTAL FEED'!$AI$6:$AI$429)</f>
        <v>0</v>
      </c>
      <c r="AC81" s="87">
        <f>SUMIF('TOTAL FEED'!$E$6:$E$429,'SAN LUONG'!D81,'TOTAL FEED'!$AJ$6:$AJ$429)</f>
        <v>0</v>
      </c>
      <c r="AD81" s="87">
        <f>SUMIF('TOTAL FEED'!$E$6:$E$429,'SAN LUONG'!D81,'TOTAL FEED'!$AK$6:$AK$429)</f>
        <v>0</v>
      </c>
      <c r="AE81" s="87">
        <f>SUMIF('TOTAL FEED'!$E$6:$E$429,'SAN LUONG'!D81,'TOTAL FEED'!$AL$6:$AL$429)</f>
        <v>0</v>
      </c>
      <c r="AF81" s="87">
        <f>SUMIF('TOTAL FEED'!$E$6:$E$429,'SAN LUONG'!D81,'TOTAL FEED'!$AM$6:$AM$429)</f>
        <v>0</v>
      </c>
      <c r="AG81" s="87">
        <f>SUMIF('TOTAL FEED'!$E$6:$E$429,'SAN LUONG'!D81,'TOTAL FEED'!$AN$6:$AN$429)</f>
        <v>0</v>
      </c>
      <c r="AH81" s="87">
        <f>SUMIF('TOTAL FEED'!$E$6:$E$429,'SAN LUONG'!D81,'TOTAL FEED'!$AO$6:$AO$429)</f>
        <v>0</v>
      </c>
      <c r="AI81" s="87">
        <f>SUMIF('TOTAL FEED'!$E$6:$E$429,'SAN LUONG'!D81,'TOTAL FEED'!$AP$6:$AP$429)</f>
        <v>0</v>
      </c>
      <c r="AJ81" s="80">
        <f t="shared" si="2"/>
        <v>134075</v>
      </c>
      <c r="AK81" s="92">
        <v>4</v>
      </c>
      <c r="AL81" t="str">
        <f t="shared" si="28"/>
        <v>595423001</v>
      </c>
      <c r="AM81">
        <f>SUMIF('TOTAL FEED'!$K$6:$K$429,AL81,'TOTAL FEED'!$AQ$6:$AQ$429)</f>
        <v>134075</v>
      </c>
    </row>
    <row r="82" spans="2:39" x14ac:dyDescent="0.25">
      <c r="B82" s="81">
        <v>52</v>
      </c>
      <c r="C82" s="82">
        <v>596</v>
      </c>
      <c r="D82" s="83">
        <v>424001</v>
      </c>
      <c r="E82" s="86">
        <f>SUMIF('TOTAL FEED'!$E$6:$E$429,'SAN LUONG'!D82,'TOTAL FEED'!$L$6:$L$429)</f>
        <v>0</v>
      </c>
      <c r="F82" s="87">
        <f>SUMIF('TOTAL FEED'!$E$6:$E$429,'SAN LUONG'!D82,'TOTAL FEED'!$M$6:$M$429)</f>
        <v>0</v>
      </c>
      <c r="G82" s="87">
        <f>SUMIF('TOTAL FEED'!$E$6:$E$429,'SAN LUONG'!D82,'TOTAL FEED'!$N$6:$N$429)</f>
        <v>0</v>
      </c>
      <c r="H82" s="87">
        <f>SUMIF('TOTAL FEED'!$E$6:$E$429,'SAN LUONG'!D82,'TOTAL FEED'!$O$6:$O$429)</f>
        <v>0</v>
      </c>
      <c r="I82" s="87">
        <f>SUMIF('TOTAL FEED'!$E$6:$E$429,'SAN LUONG'!D82,'TOTAL FEED'!$P$6:$P$429)</f>
        <v>0</v>
      </c>
      <c r="J82" s="87">
        <f>SUMIF('TOTAL FEED'!$E$6:$E$429,'SAN LUONG'!D82,'TOTAL FEED'!$Q$6:$Q$429)</f>
        <v>0</v>
      </c>
      <c r="K82" s="87">
        <f>SUMIF('TOTAL FEED'!$E$6:$E$429,'SAN LUONG'!D82,'TOTAL FEED'!$R$6:$R$429)</f>
        <v>0</v>
      </c>
      <c r="L82" s="87">
        <f>SUMIF('TOTAL FEED'!$E$6:$E$429,'SAN LUONG'!D82,'TOTAL FEED'!$S$6:$S$429)</f>
        <v>0</v>
      </c>
      <c r="M82" s="87">
        <f>SUMIF('TOTAL FEED'!$E$6:$E$429,'SAN LUONG'!D82,'TOTAL FEED'!$T$6:$T$429)</f>
        <v>0</v>
      </c>
      <c r="N82" s="87">
        <f>SUMIF('TOTAL FEED'!$E$6:$E$429,'SAN LUONG'!D82,'TOTAL FEED'!$U$6:$U$429)</f>
        <v>0</v>
      </c>
      <c r="O82" s="87">
        <f>SUMIF('TOTAL FEED'!$E$6:$E$429,'SAN LUONG'!D82,'TOTAL FEED'!$V$6:$V$429)</f>
        <v>0</v>
      </c>
      <c r="P82" s="87">
        <f>SUMIF('TOTAL FEED'!$E$6:$E$429,'SAN LUONG'!D82,'TOTAL FEED'!$W$6:$W$429)</f>
        <v>0</v>
      </c>
      <c r="Q82" s="87">
        <f>SUMIF('TOTAL FEED'!$E$6:$E$429,'SAN LUONG'!D82,'TOTAL FEED'!$X$6:$X$429)</f>
        <v>0</v>
      </c>
      <c r="R82" s="87">
        <f>SUMIF('TOTAL FEED'!$E$6:$E$429,'SAN LUONG'!D82,'TOTAL FEED'!$Y$6:$Y$429)</f>
        <v>0</v>
      </c>
      <c r="S82" s="87">
        <f>SUMIF('TOTAL FEED'!$E$6:$E$429,'SAN LUONG'!D82,'TOTAL FEED'!$Z$6:$Z$429)</f>
        <v>0</v>
      </c>
      <c r="T82" s="87">
        <f>SUMIF('TOTAL FEED'!$E$6:$E$429,'SAN LUONG'!D82,'TOTAL FEED'!$AA$6:$AA$429)</f>
        <v>0</v>
      </c>
      <c r="U82" s="87">
        <f>SUMIF('TOTAL FEED'!$E$6:$E$429,'SAN LUONG'!D82,'TOTAL FEED'!$AB$6:$AB$429)</f>
        <v>0</v>
      </c>
      <c r="V82" s="87">
        <f>SUMIF('TOTAL FEED'!$E$6:$E$429,'SAN LUONG'!D82,'TOTAL FEED'!$AC$6:$AC$429)</f>
        <v>0</v>
      </c>
      <c r="W82" s="87">
        <f>SUMIF('TOTAL FEED'!$E$6:$E$429,'SAN LUONG'!D82,'TOTAL FEED'!$AD$6:$AD$429)</f>
        <v>0</v>
      </c>
      <c r="X82" s="87">
        <f>SUMIF('TOTAL FEED'!$E$6:$E$429,'SAN LUONG'!D82,'TOTAL FEED'!$AE$6:$AE$429)</f>
        <v>0</v>
      </c>
      <c r="Y82" s="87">
        <f>SUMIF('TOTAL FEED'!$E$6:$E$429,'SAN LUONG'!D82,'TOTAL FEED'!$AF$6:$AF$429)</f>
        <v>0</v>
      </c>
      <c r="Z82" s="87">
        <f>SUMIF('TOTAL FEED'!$E$6:$E$429,'SAN LUONG'!D82,'TOTAL FEED'!$AG$6:$AG$429)</f>
        <v>0</v>
      </c>
      <c r="AA82" s="87">
        <f>SUMIF('TOTAL FEED'!$E$6:$E$429,'SAN LUONG'!D82,'TOTAL FEED'!$AH$6:$AH$429)</f>
        <v>0</v>
      </c>
      <c r="AB82" s="87">
        <f>SUMIF('TOTAL FEED'!$E$6:$E$429,'SAN LUONG'!D82,'TOTAL FEED'!$AI$6:$AI$429)</f>
        <v>0</v>
      </c>
      <c r="AC82" s="87">
        <f>SUMIF('TOTAL FEED'!$E$6:$E$429,'SAN LUONG'!D82,'TOTAL FEED'!$AJ$6:$AJ$429)</f>
        <v>0</v>
      </c>
      <c r="AD82" s="87">
        <f>SUMIF('TOTAL FEED'!$E$6:$E$429,'SAN LUONG'!D82,'TOTAL FEED'!$AK$6:$AK$429)</f>
        <v>0</v>
      </c>
      <c r="AE82" s="87">
        <f>SUMIF('TOTAL FEED'!$E$6:$E$429,'SAN LUONG'!D82,'TOTAL FEED'!$AL$6:$AL$429)</f>
        <v>0</v>
      </c>
      <c r="AF82" s="87">
        <f>SUMIF('TOTAL FEED'!$E$6:$E$429,'SAN LUONG'!D82,'TOTAL FEED'!$AM$6:$AM$429)</f>
        <v>0</v>
      </c>
      <c r="AG82" s="87">
        <f>SUMIF('TOTAL FEED'!$E$6:$E$429,'SAN LUONG'!D82,'TOTAL FEED'!$AN$6:$AN$429)</f>
        <v>0</v>
      </c>
      <c r="AH82" s="87">
        <f>SUMIF('TOTAL FEED'!$E$6:$E$429,'SAN LUONG'!D82,'TOTAL FEED'!$AO$6:$AO$429)</f>
        <v>0</v>
      </c>
      <c r="AI82" s="87">
        <f>SUMIF('TOTAL FEED'!$E$6:$E$429,'SAN LUONG'!D82,'TOTAL FEED'!$AP$6:$AP$429)</f>
        <v>0</v>
      </c>
      <c r="AJ82" s="80">
        <f t="shared" si="2"/>
        <v>0</v>
      </c>
      <c r="AK82" s="80"/>
      <c r="AL82" t="str">
        <f t="shared" si="28"/>
        <v>596424001</v>
      </c>
      <c r="AM82">
        <f>SUMIF('TOTAL FEED'!$K$6:$K$429,AL82,'TOTAL FEED'!$AQ$6:$AQ$429)</f>
        <v>0</v>
      </c>
    </row>
    <row r="83" spans="2:39" x14ac:dyDescent="0.25">
      <c r="B83" s="81"/>
      <c r="C83" s="82">
        <v>6991</v>
      </c>
      <c r="D83" s="83">
        <v>513021</v>
      </c>
      <c r="E83" s="86">
        <f>SUMIF('TOTAL FEED'!$E$6:$E$429,'SAN LUONG'!D83,'TOTAL FEED'!$L$6:$L$429)</f>
        <v>0</v>
      </c>
      <c r="F83" s="87">
        <f>SUMIF('TOTAL FEED'!$E$6:$E$429,'SAN LUONG'!D83,'TOTAL FEED'!$M$6:$M$429)</f>
        <v>0</v>
      </c>
      <c r="G83" s="87">
        <f>SUMIF('TOTAL FEED'!$E$6:$E$429,'SAN LUONG'!D83,'TOTAL FEED'!$N$6:$N$429)</f>
        <v>0</v>
      </c>
      <c r="H83" s="87">
        <f>SUMIF('TOTAL FEED'!$E$6:$E$429,'SAN LUONG'!D83,'TOTAL FEED'!$O$6:$O$429)</f>
        <v>0</v>
      </c>
      <c r="I83" s="87">
        <f>SUMIF('TOTAL FEED'!$E$6:$E$429,'SAN LUONG'!D83,'TOTAL FEED'!$P$6:$P$429)</f>
        <v>0</v>
      </c>
      <c r="J83" s="87">
        <f>SUMIF('TOTAL FEED'!$E$6:$E$429,'SAN LUONG'!D83,'TOTAL FEED'!$Q$6:$Q$429)</f>
        <v>0</v>
      </c>
      <c r="K83" s="87">
        <f>SUMIF('TOTAL FEED'!$E$6:$E$429,'SAN LUONG'!D83,'TOTAL FEED'!$R$6:$R$429)</f>
        <v>0</v>
      </c>
      <c r="L83" s="87">
        <f>SUMIF('TOTAL FEED'!$E$6:$E$429,'SAN LUONG'!D83,'TOTAL FEED'!$S$6:$S$429)</f>
        <v>0</v>
      </c>
      <c r="M83" s="87">
        <f>SUMIF('TOTAL FEED'!$E$6:$E$429,'SAN LUONG'!D83,'TOTAL FEED'!$T$6:$T$429)</f>
        <v>0</v>
      </c>
      <c r="N83" s="87">
        <f>SUMIF('TOTAL FEED'!$E$6:$E$429,'SAN LUONG'!D83,'TOTAL FEED'!$U$6:$U$429)</f>
        <v>0</v>
      </c>
      <c r="O83" s="87">
        <f>SUMIF('TOTAL FEED'!$E$6:$E$429,'SAN LUONG'!D83,'TOTAL FEED'!$V$6:$V$429)</f>
        <v>0</v>
      </c>
      <c r="P83" s="87">
        <f>SUMIF('TOTAL FEED'!$E$6:$E$429,'SAN LUONG'!D83,'TOTAL FEED'!$W$6:$W$429)</f>
        <v>0</v>
      </c>
      <c r="Q83" s="87">
        <f>SUMIF('TOTAL FEED'!$E$6:$E$429,'SAN LUONG'!D83,'TOTAL FEED'!$X$6:$X$429)</f>
        <v>0</v>
      </c>
      <c r="R83" s="87">
        <f>SUMIF('TOTAL FEED'!$E$6:$E$429,'SAN LUONG'!D83,'TOTAL FEED'!$Y$6:$Y$429)</f>
        <v>6025</v>
      </c>
      <c r="S83" s="87">
        <f>SUMIF('TOTAL FEED'!$E$6:$E$429,'SAN LUONG'!D83,'TOTAL FEED'!$Z$6:$Z$429)</f>
        <v>0</v>
      </c>
      <c r="T83" s="87">
        <f>SUMIF('TOTAL FEED'!$E$6:$E$429,'SAN LUONG'!D83,'TOTAL FEED'!$AA$6:$AA$429)</f>
        <v>0</v>
      </c>
      <c r="U83" s="87">
        <f>SUMIF('TOTAL FEED'!$E$6:$E$429,'SAN LUONG'!D83,'TOTAL FEED'!$AB$6:$AB$429)</f>
        <v>0</v>
      </c>
      <c r="V83" s="87">
        <f>SUMIF('TOTAL FEED'!$E$6:$E$429,'SAN LUONG'!D83,'TOTAL FEED'!$AC$6:$AC$429)</f>
        <v>0</v>
      </c>
      <c r="W83" s="87">
        <f>SUMIF('TOTAL FEED'!$E$6:$E$429,'SAN LUONG'!D83,'TOTAL FEED'!$AD$6:$AD$429)</f>
        <v>0</v>
      </c>
      <c r="X83" s="87">
        <f>SUMIF('TOTAL FEED'!$E$6:$E$429,'SAN LUONG'!D83,'TOTAL FEED'!$AE$6:$AE$429)</f>
        <v>0</v>
      </c>
      <c r="Y83" s="87">
        <f>SUMIF('TOTAL FEED'!$E$6:$E$429,'SAN LUONG'!D83,'TOTAL FEED'!$AF$6:$AF$429)</f>
        <v>0</v>
      </c>
      <c r="Z83" s="87">
        <f>SUMIF('TOTAL FEED'!$E$6:$E$429,'SAN LUONG'!D83,'TOTAL FEED'!$AG$6:$AG$429)</f>
        <v>0</v>
      </c>
      <c r="AA83" s="87">
        <f>SUMIF('TOTAL FEED'!$E$6:$E$429,'SAN LUONG'!D83,'TOTAL FEED'!$AH$6:$AH$429)</f>
        <v>0</v>
      </c>
      <c r="AB83" s="87">
        <f>SUMIF('TOTAL FEED'!$E$6:$E$429,'SAN LUONG'!D83,'TOTAL FEED'!$AI$6:$AI$429)</f>
        <v>0</v>
      </c>
      <c r="AC83" s="87">
        <f>SUMIF('TOTAL FEED'!$E$6:$E$429,'SAN LUONG'!D83,'TOTAL FEED'!$AJ$6:$AJ$429)</f>
        <v>0</v>
      </c>
      <c r="AD83" s="87">
        <f>SUMIF('TOTAL FEED'!$E$6:$E$429,'SAN LUONG'!D83,'TOTAL FEED'!$AK$6:$AK$429)</f>
        <v>0</v>
      </c>
      <c r="AE83" s="87">
        <f>SUMIF('TOTAL FEED'!$E$6:$E$429,'SAN LUONG'!D83,'TOTAL FEED'!$AL$6:$AL$429)</f>
        <v>0</v>
      </c>
      <c r="AF83" s="87">
        <f>SUMIF('TOTAL FEED'!$E$6:$E$429,'SAN LUONG'!D83,'TOTAL FEED'!$AM$6:$AM$429)</f>
        <v>0</v>
      </c>
      <c r="AG83" s="87">
        <f>SUMIF('TOTAL FEED'!$E$6:$E$429,'SAN LUONG'!D83,'TOTAL FEED'!$AN$6:$AN$429)</f>
        <v>0</v>
      </c>
      <c r="AH83" s="87">
        <f>SUMIF('TOTAL FEED'!$E$6:$E$429,'SAN LUONG'!D83,'TOTAL FEED'!$AO$6:$AO$429)</f>
        <v>0</v>
      </c>
      <c r="AI83" s="87">
        <f>SUMIF('TOTAL FEED'!$E$6:$E$429,'SAN LUONG'!D83,'TOTAL FEED'!$AP$6:$AP$429)</f>
        <v>0</v>
      </c>
      <c r="AJ83" s="80">
        <f t="shared" ref="AJ83:AJ87" si="30">SUM(E83:AI83)</f>
        <v>6025</v>
      </c>
      <c r="AK83" s="92">
        <v>6</v>
      </c>
      <c r="AL83" t="str">
        <f t="shared" si="28"/>
        <v>6991513021</v>
      </c>
      <c r="AM83">
        <f>SUMIF('TOTAL FEED'!$K$6:$K$429,AL83,'TOTAL FEED'!$AQ$6:$AQ$429)</f>
        <v>6025</v>
      </c>
    </row>
    <row r="84" spans="2:39" x14ac:dyDescent="0.25">
      <c r="B84" s="81"/>
      <c r="C84" s="82">
        <v>6951</v>
      </c>
      <c r="D84" s="83">
        <v>314081</v>
      </c>
      <c r="E84" s="86">
        <f>SUMIF('TOTAL FEED'!$E$6:$E$429,'SAN LUONG'!D84,'TOTAL FEED'!$L$6:$L$429)</f>
        <v>0</v>
      </c>
      <c r="F84" s="87">
        <f>SUMIF('TOTAL FEED'!$E$6:$E$429,'SAN LUONG'!D84,'TOTAL FEED'!$M$6:$M$429)</f>
        <v>0</v>
      </c>
      <c r="G84" s="87">
        <f>SUMIF('TOTAL FEED'!$E$6:$E$429,'SAN LUONG'!D84,'TOTAL FEED'!$N$6:$N$429)</f>
        <v>0</v>
      </c>
      <c r="H84" s="87">
        <f>SUMIF('TOTAL FEED'!$E$6:$E$429,'SAN LUONG'!D84,'TOTAL FEED'!$O$6:$O$429)</f>
        <v>0</v>
      </c>
      <c r="I84" s="87">
        <f>SUMIF('TOTAL FEED'!$E$6:$E$429,'SAN LUONG'!D84,'TOTAL FEED'!$P$6:$P$429)</f>
        <v>24375</v>
      </c>
      <c r="J84" s="87">
        <f>SUMIF('TOTAL FEED'!$E$6:$E$429,'SAN LUONG'!D84,'TOTAL FEED'!$Q$6:$Q$429)</f>
        <v>0</v>
      </c>
      <c r="K84" s="87">
        <f>SUMIF('TOTAL FEED'!$E$6:$E$429,'SAN LUONG'!D84,'TOTAL FEED'!$R$6:$R$429)</f>
        <v>0</v>
      </c>
      <c r="L84" s="87">
        <f>SUMIF('TOTAL FEED'!$E$6:$E$429,'SAN LUONG'!D84,'TOTAL FEED'!$S$6:$S$429)</f>
        <v>0</v>
      </c>
      <c r="M84" s="87">
        <f>SUMIF('TOTAL FEED'!$E$6:$E$429,'SAN LUONG'!D84,'TOTAL FEED'!$T$6:$T$429)</f>
        <v>0</v>
      </c>
      <c r="N84" s="87">
        <f>SUMIF('TOTAL FEED'!$E$6:$E$429,'SAN LUONG'!D84,'TOTAL FEED'!$U$6:$U$429)</f>
        <v>0</v>
      </c>
      <c r="O84" s="87">
        <f>SUMIF('TOTAL FEED'!$E$6:$E$429,'SAN LUONG'!D84,'TOTAL FEED'!$V$6:$V$429)</f>
        <v>0</v>
      </c>
      <c r="P84" s="87">
        <f>SUMIF('TOTAL FEED'!$E$6:$E$429,'SAN LUONG'!D84,'TOTAL FEED'!$W$6:$W$429)</f>
        <v>25000</v>
      </c>
      <c r="Q84" s="87">
        <f>SUMIF('TOTAL FEED'!$E$6:$E$429,'SAN LUONG'!D84,'TOTAL FEED'!$X$6:$X$429)</f>
        <v>0</v>
      </c>
      <c r="R84" s="87">
        <f>SUMIF('TOTAL FEED'!$E$6:$E$429,'SAN LUONG'!D84,'TOTAL FEED'!$Y$6:$Y$429)</f>
        <v>0</v>
      </c>
      <c r="S84" s="87">
        <f>SUMIF('TOTAL FEED'!$E$6:$E$429,'SAN LUONG'!D84,'TOTAL FEED'!$Z$6:$Z$429)</f>
        <v>0</v>
      </c>
      <c r="T84" s="87">
        <f>SUMIF('TOTAL FEED'!$E$6:$E$429,'SAN LUONG'!D84,'TOTAL FEED'!$AA$6:$AA$429)</f>
        <v>0</v>
      </c>
      <c r="U84" s="87">
        <f>SUMIF('TOTAL FEED'!$E$6:$E$429,'SAN LUONG'!D84,'TOTAL FEED'!$AB$6:$AB$429)</f>
        <v>0</v>
      </c>
      <c r="V84" s="87">
        <f>SUMIF('TOTAL FEED'!$E$6:$E$429,'SAN LUONG'!D84,'TOTAL FEED'!$AC$6:$AC$429)</f>
        <v>0</v>
      </c>
      <c r="W84" s="87">
        <f>SUMIF('TOTAL FEED'!$E$6:$E$429,'SAN LUONG'!D84,'TOTAL FEED'!$AD$6:$AD$429)</f>
        <v>0</v>
      </c>
      <c r="X84" s="87">
        <f>SUMIF('TOTAL FEED'!$E$6:$E$429,'SAN LUONG'!D84,'TOTAL FEED'!$AE$6:$AE$429)</f>
        <v>0</v>
      </c>
      <c r="Y84" s="87">
        <f>SUMIF('TOTAL FEED'!$E$6:$E$429,'SAN LUONG'!D84,'TOTAL FEED'!$AF$6:$AF$429)</f>
        <v>0</v>
      </c>
      <c r="Z84" s="87">
        <f>SUMIF('TOTAL FEED'!$E$6:$E$429,'SAN LUONG'!D84,'TOTAL FEED'!$AG$6:$AG$429)</f>
        <v>0</v>
      </c>
      <c r="AA84" s="87">
        <f>SUMIF('TOTAL FEED'!$E$6:$E$429,'SAN LUONG'!D84,'TOTAL FEED'!$AH$6:$AH$429)</f>
        <v>0</v>
      </c>
      <c r="AB84" s="87">
        <f>SUMIF('TOTAL FEED'!$E$6:$E$429,'SAN LUONG'!D84,'TOTAL FEED'!$AI$6:$AI$429)</f>
        <v>0</v>
      </c>
      <c r="AC84" s="87">
        <f>SUMIF('TOTAL FEED'!$E$6:$E$429,'SAN LUONG'!D84,'TOTAL FEED'!$AJ$6:$AJ$429)</f>
        <v>0</v>
      </c>
      <c r="AD84" s="87">
        <f>SUMIF('TOTAL FEED'!$E$6:$E$429,'SAN LUONG'!D84,'TOTAL FEED'!$AK$6:$AK$429)</f>
        <v>0</v>
      </c>
      <c r="AE84" s="87">
        <f>SUMIF('TOTAL FEED'!$E$6:$E$429,'SAN LUONG'!D84,'TOTAL FEED'!$AL$6:$AL$429)</f>
        <v>0</v>
      </c>
      <c r="AF84" s="87">
        <f>SUMIF('TOTAL FEED'!$E$6:$E$429,'SAN LUONG'!D84,'TOTAL FEED'!$AM$6:$AM$429)</f>
        <v>0</v>
      </c>
      <c r="AG84" s="87">
        <f>SUMIF('TOTAL FEED'!$E$6:$E$429,'SAN LUONG'!D84,'TOTAL FEED'!$AN$6:$AN$429)</f>
        <v>0</v>
      </c>
      <c r="AH84" s="87">
        <f>SUMIF('TOTAL FEED'!$E$6:$E$429,'SAN LUONG'!D84,'TOTAL FEED'!$AO$6:$AO$429)</f>
        <v>0</v>
      </c>
      <c r="AI84" s="87">
        <f>SUMIF('TOTAL FEED'!$E$6:$E$429,'SAN LUONG'!D84,'TOTAL FEED'!$AP$6:$AP$429)</f>
        <v>0</v>
      </c>
      <c r="AJ84" s="80">
        <f t="shared" ref="AJ84" si="31">SUM(E84:AI84)</f>
        <v>49375</v>
      </c>
      <c r="AK84" s="92">
        <v>1</v>
      </c>
      <c r="AL84" t="str">
        <f t="shared" ref="AL84" si="32">CONCATENATE(C84,D84)</f>
        <v>6951314081</v>
      </c>
      <c r="AM84">
        <f>SUMIF('TOTAL FEED'!$K$6:$K$429,AL84,'TOTAL FEED'!$AQ$6:$AQ$429)</f>
        <v>49375</v>
      </c>
    </row>
    <row r="85" spans="2:39" x14ac:dyDescent="0.25">
      <c r="B85" s="81"/>
      <c r="C85" s="82" t="s">
        <v>651</v>
      </c>
      <c r="D85" s="83">
        <v>31408887</v>
      </c>
      <c r="E85" s="86">
        <f>SUMIF('TOTAL FEED'!$E$6:$E$429,'SAN LUONG'!D85,'TOTAL FEED'!$L$6:$L$429)</f>
        <v>0</v>
      </c>
      <c r="F85" s="87">
        <f>SUMIF('TOTAL FEED'!$E$6:$E$429,'SAN LUONG'!D85,'TOTAL FEED'!$M$6:$M$429)</f>
        <v>0</v>
      </c>
      <c r="G85" s="87">
        <f>SUMIF('TOTAL FEED'!$E$6:$E$429,'SAN LUONG'!D85,'TOTAL FEED'!$N$6:$N$429)</f>
        <v>0</v>
      </c>
      <c r="H85" s="87">
        <f>SUMIF('TOTAL FEED'!$E$6:$E$429,'SAN LUONG'!D85,'TOTAL FEED'!$O$6:$O$429)</f>
        <v>0</v>
      </c>
      <c r="I85" s="87">
        <f>SUMIF('TOTAL FEED'!$E$6:$E$429,'SAN LUONG'!D85,'TOTAL FEED'!$P$6:$P$429)</f>
        <v>0</v>
      </c>
      <c r="J85" s="87">
        <f>SUMIF('TOTAL FEED'!$E$6:$E$429,'SAN LUONG'!D85,'TOTAL FEED'!$Q$6:$Q$429)</f>
        <v>0</v>
      </c>
      <c r="K85" s="87">
        <f>SUMIF('TOTAL FEED'!$E$6:$E$429,'SAN LUONG'!D85,'TOTAL FEED'!$R$6:$R$429)</f>
        <v>0</v>
      </c>
      <c r="L85" s="87">
        <f>SUMIF('TOTAL FEED'!$E$6:$E$429,'SAN LUONG'!D85,'TOTAL FEED'!$S$6:$S$429)</f>
        <v>0</v>
      </c>
      <c r="M85" s="87">
        <f>SUMIF('TOTAL FEED'!$E$6:$E$429,'SAN LUONG'!D85,'TOTAL FEED'!$T$6:$T$429)</f>
        <v>0</v>
      </c>
      <c r="N85" s="87">
        <f>SUMIF('TOTAL FEED'!$E$6:$E$429,'SAN LUONG'!D85,'TOTAL FEED'!$U$6:$U$429)</f>
        <v>0</v>
      </c>
      <c r="O85" s="87">
        <f>SUMIF('TOTAL FEED'!$E$6:$E$429,'SAN LUONG'!D85,'TOTAL FEED'!$V$6:$V$429)</f>
        <v>8250</v>
      </c>
      <c r="P85" s="87">
        <f>SUMIF('TOTAL FEED'!$E$6:$E$429,'SAN LUONG'!D85,'TOTAL FEED'!$W$6:$W$429)</f>
        <v>7100</v>
      </c>
      <c r="Q85" s="87">
        <f>SUMIF('TOTAL FEED'!$E$6:$E$429,'SAN LUONG'!D85,'TOTAL FEED'!$X$6:$X$429)</f>
        <v>0</v>
      </c>
      <c r="R85" s="87">
        <f>SUMIF('TOTAL FEED'!$E$6:$E$429,'SAN LUONG'!D85,'TOTAL FEED'!$Y$6:$Y$429)</f>
        <v>0</v>
      </c>
      <c r="S85" s="87">
        <f>SUMIF('TOTAL FEED'!$E$6:$E$429,'SAN LUONG'!D85,'TOTAL FEED'!$Z$6:$Z$429)</f>
        <v>0</v>
      </c>
      <c r="T85" s="87">
        <f>SUMIF('TOTAL FEED'!$E$6:$E$429,'SAN LUONG'!D85,'TOTAL FEED'!$AA$6:$AA$429)</f>
        <v>0</v>
      </c>
      <c r="U85" s="87">
        <f>SUMIF('TOTAL FEED'!$E$6:$E$429,'SAN LUONG'!D85,'TOTAL FEED'!$AB$6:$AB$429)</f>
        <v>0</v>
      </c>
      <c r="V85" s="87">
        <f>SUMIF('TOTAL FEED'!$E$6:$E$429,'SAN LUONG'!D85,'TOTAL FEED'!$AC$6:$AC$429)</f>
        <v>0</v>
      </c>
      <c r="W85" s="87">
        <f>SUMIF('TOTAL FEED'!$E$6:$E$429,'SAN LUONG'!D85,'TOTAL FEED'!$AD$6:$AD$429)</f>
        <v>0</v>
      </c>
      <c r="X85" s="87">
        <f>SUMIF('TOTAL FEED'!$E$6:$E$429,'SAN LUONG'!D85,'TOTAL FEED'!$AE$6:$AE$429)</f>
        <v>0</v>
      </c>
      <c r="Y85" s="87">
        <f>SUMIF('TOTAL FEED'!$E$6:$E$429,'SAN LUONG'!D85,'TOTAL FEED'!$AF$6:$AF$429)</f>
        <v>0</v>
      </c>
      <c r="Z85" s="87">
        <f>SUMIF('TOTAL FEED'!$E$6:$E$429,'SAN LUONG'!D85,'TOTAL FEED'!$AG$6:$AG$429)</f>
        <v>0</v>
      </c>
      <c r="AA85" s="87">
        <f>SUMIF('TOTAL FEED'!$E$6:$E$429,'SAN LUONG'!D85,'TOTAL FEED'!$AH$6:$AH$429)</f>
        <v>0</v>
      </c>
      <c r="AB85" s="87">
        <f>SUMIF('TOTAL FEED'!$E$6:$E$429,'SAN LUONG'!D85,'TOTAL FEED'!$AI$6:$AI$429)</f>
        <v>0</v>
      </c>
      <c r="AC85" s="87">
        <f>SUMIF('TOTAL FEED'!$E$6:$E$429,'SAN LUONG'!D85,'TOTAL FEED'!$AJ$6:$AJ$429)</f>
        <v>0</v>
      </c>
      <c r="AD85" s="87">
        <f>SUMIF('TOTAL FEED'!$E$6:$E$429,'SAN LUONG'!D85,'TOTAL FEED'!$AK$6:$AK$429)</f>
        <v>0</v>
      </c>
      <c r="AE85" s="87">
        <f>SUMIF('TOTAL FEED'!$E$6:$E$429,'SAN LUONG'!D85,'TOTAL FEED'!$AL$6:$AL$429)</f>
        <v>0</v>
      </c>
      <c r="AF85" s="87">
        <f>SUMIF('TOTAL FEED'!$E$6:$E$429,'SAN LUONG'!D85,'TOTAL FEED'!$AM$6:$AM$429)</f>
        <v>0</v>
      </c>
      <c r="AG85" s="87">
        <f>SUMIF('TOTAL FEED'!$E$6:$E$429,'SAN LUONG'!D85,'TOTAL FEED'!$AN$6:$AN$429)</f>
        <v>0</v>
      </c>
      <c r="AH85" s="87">
        <f>SUMIF('TOTAL FEED'!$E$6:$E$429,'SAN LUONG'!D85,'TOTAL FEED'!$AO$6:$AO$429)</f>
        <v>0</v>
      </c>
      <c r="AI85" s="87">
        <f>SUMIF('TOTAL FEED'!$E$6:$E$429,'SAN LUONG'!D85,'TOTAL FEED'!$AP$6:$AP$429)</f>
        <v>0</v>
      </c>
      <c r="AJ85" s="80">
        <f t="shared" ref="AJ85" si="33">SUM(E85:AI85)</f>
        <v>15350</v>
      </c>
      <c r="AK85" s="92">
        <v>1</v>
      </c>
      <c r="AL85" t="str">
        <f t="shared" ref="AL85" si="34">CONCATENATE(C85,D85)</f>
        <v>6951X31408887</v>
      </c>
      <c r="AM85">
        <f>SUMIF('TOTAL FEED'!$K$6:$K$429,AL85,'TOTAL FEED'!$AQ$6:$AQ$429)</f>
        <v>15350</v>
      </c>
    </row>
    <row r="86" spans="2:39" x14ac:dyDescent="0.25">
      <c r="B86" s="81"/>
      <c r="C86" s="82">
        <v>6952</v>
      </c>
      <c r="D86" s="83">
        <v>320041</v>
      </c>
      <c r="E86" s="86">
        <f>SUMIF('TOTAL FEED'!$E$6:$E$429,'SAN LUONG'!D86,'TOTAL FEED'!$L$6:$L$429)</f>
        <v>0</v>
      </c>
      <c r="F86" s="87">
        <f>SUMIF('TOTAL FEED'!$E$6:$E$429,'SAN LUONG'!D86,'TOTAL FEED'!$M$6:$M$429)</f>
        <v>0</v>
      </c>
      <c r="G86" s="87">
        <f>SUMIF('TOTAL FEED'!$E$6:$E$429,'SAN LUONG'!D86,'TOTAL FEED'!$N$6:$N$429)</f>
        <v>0</v>
      </c>
      <c r="H86" s="87">
        <f>SUMIF('TOTAL FEED'!$E$6:$E$429,'SAN LUONG'!D86,'TOTAL FEED'!$O$6:$O$429)</f>
        <v>0</v>
      </c>
      <c r="I86" s="87">
        <f>SUMIF('TOTAL FEED'!$E$6:$E$429,'SAN LUONG'!D86,'TOTAL FEED'!$P$6:$P$429)</f>
        <v>16400</v>
      </c>
      <c r="J86" s="87">
        <f>SUMIF('TOTAL FEED'!$E$6:$E$429,'SAN LUONG'!D86,'TOTAL FEED'!$Q$6:$Q$429)</f>
        <v>0</v>
      </c>
      <c r="K86" s="87">
        <f>SUMIF('TOTAL FEED'!$E$6:$E$429,'SAN LUONG'!D86,'TOTAL FEED'!$R$6:$R$429)</f>
        <v>0</v>
      </c>
      <c r="L86" s="87">
        <f>SUMIF('TOTAL FEED'!$E$6:$E$429,'SAN LUONG'!D86,'TOTAL FEED'!$S$6:$S$429)</f>
        <v>0</v>
      </c>
      <c r="M86" s="87">
        <f>SUMIF('TOTAL FEED'!$E$6:$E$429,'SAN LUONG'!D86,'TOTAL FEED'!$T$6:$T$429)</f>
        <v>0</v>
      </c>
      <c r="N86" s="87">
        <f>SUMIF('TOTAL FEED'!$E$6:$E$429,'SAN LUONG'!D86,'TOTAL FEED'!$U$6:$U$429)</f>
        <v>0</v>
      </c>
      <c r="O86" s="87">
        <f>SUMIF('TOTAL FEED'!$E$6:$E$429,'SAN LUONG'!D86,'TOTAL FEED'!$V$6:$V$429)</f>
        <v>0</v>
      </c>
      <c r="P86" s="87">
        <f>SUMIF('TOTAL FEED'!$E$6:$E$429,'SAN LUONG'!D86,'TOTAL FEED'!$W$6:$W$429)</f>
        <v>0</v>
      </c>
      <c r="Q86" s="87">
        <f>SUMIF('TOTAL FEED'!$E$6:$E$429,'SAN LUONG'!D86,'TOTAL FEED'!$X$6:$X$429)</f>
        <v>0</v>
      </c>
      <c r="R86" s="87">
        <f>SUMIF('TOTAL FEED'!$E$6:$E$429,'SAN LUONG'!D86,'TOTAL FEED'!$Y$6:$Y$429)</f>
        <v>0</v>
      </c>
      <c r="S86" s="87">
        <f>SUMIF('TOTAL FEED'!$E$6:$E$429,'SAN LUONG'!D86,'TOTAL FEED'!$Z$6:$Z$429)</f>
        <v>0</v>
      </c>
      <c r="T86" s="87">
        <f>SUMIF('TOTAL FEED'!$E$6:$E$429,'SAN LUONG'!D86,'TOTAL FEED'!$AA$6:$AA$429)</f>
        <v>0</v>
      </c>
      <c r="U86" s="87">
        <f>SUMIF('TOTAL FEED'!$E$6:$E$429,'SAN LUONG'!D86,'TOTAL FEED'!$AB$6:$AB$429)</f>
        <v>0</v>
      </c>
      <c r="V86" s="87">
        <f>SUMIF('TOTAL FEED'!$E$6:$E$429,'SAN LUONG'!D86,'TOTAL FEED'!$AC$6:$AC$429)</f>
        <v>0</v>
      </c>
      <c r="W86" s="87">
        <f>SUMIF('TOTAL FEED'!$E$6:$E$429,'SAN LUONG'!D86,'TOTAL FEED'!$AD$6:$AD$429)</f>
        <v>0</v>
      </c>
      <c r="X86" s="87">
        <f>SUMIF('TOTAL FEED'!$E$6:$E$429,'SAN LUONG'!D86,'TOTAL FEED'!$AE$6:$AE$429)</f>
        <v>0</v>
      </c>
      <c r="Y86" s="87">
        <f>SUMIF('TOTAL FEED'!$E$6:$E$429,'SAN LUONG'!D86,'TOTAL FEED'!$AF$6:$AF$429)</f>
        <v>0</v>
      </c>
      <c r="Z86" s="87">
        <f>SUMIF('TOTAL FEED'!$E$6:$E$429,'SAN LUONG'!D86,'TOTAL FEED'!$AG$6:$AG$429)</f>
        <v>0</v>
      </c>
      <c r="AA86" s="87">
        <f>SUMIF('TOTAL FEED'!$E$6:$E$429,'SAN LUONG'!D86,'TOTAL FEED'!$AH$6:$AH$429)</f>
        <v>0</v>
      </c>
      <c r="AB86" s="87">
        <f>SUMIF('TOTAL FEED'!$E$6:$E$429,'SAN LUONG'!D86,'TOTAL FEED'!$AI$6:$AI$429)</f>
        <v>0</v>
      </c>
      <c r="AC86" s="87">
        <f>SUMIF('TOTAL FEED'!$E$6:$E$429,'SAN LUONG'!D86,'TOTAL FEED'!$AJ$6:$AJ$429)</f>
        <v>0</v>
      </c>
      <c r="AD86" s="87">
        <f>SUMIF('TOTAL FEED'!$E$6:$E$429,'SAN LUONG'!D86,'TOTAL FEED'!$AK$6:$AK$429)</f>
        <v>0</v>
      </c>
      <c r="AE86" s="87">
        <f>SUMIF('TOTAL FEED'!$E$6:$E$429,'SAN LUONG'!D86,'TOTAL FEED'!$AL$6:$AL$429)</f>
        <v>0</v>
      </c>
      <c r="AF86" s="87">
        <f>SUMIF('TOTAL FEED'!$E$6:$E$429,'SAN LUONG'!D86,'TOTAL FEED'!$AM$6:$AM$429)</f>
        <v>0</v>
      </c>
      <c r="AG86" s="87">
        <f>SUMIF('TOTAL FEED'!$E$6:$E$429,'SAN LUONG'!D86,'TOTAL FEED'!$AN$6:$AN$429)</f>
        <v>0</v>
      </c>
      <c r="AH86" s="87">
        <f>SUMIF('TOTAL FEED'!$E$6:$E$429,'SAN LUONG'!D86,'TOTAL FEED'!$AO$6:$AO$429)</f>
        <v>0</v>
      </c>
      <c r="AI86" s="87">
        <f>SUMIF('TOTAL FEED'!$E$6:$E$429,'SAN LUONG'!D86,'TOTAL FEED'!$AP$6:$AP$429)</f>
        <v>0</v>
      </c>
      <c r="AJ86" s="80">
        <f t="shared" si="30"/>
        <v>16400</v>
      </c>
      <c r="AK86" s="92">
        <v>1</v>
      </c>
      <c r="AL86" t="str">
        <f t="shared" si="28"/>
        <v>6952320041</v>
      </c>
      <c r="AM86">
        <f>SUMIF('TOTAL FEED'!$K$6:$K$429,AL86,'TOTAL FEED'!$AQ$6:$AQ$429)</f>
        <v>16400</v>
      </c>
    </row>
    <row r="87" spans="2:39" x14ac:dyDescent="0.25">
      <c r="B87" s="81"/>
      <c r="C87" s="82">
        <v>6911</v>
      </c>
      <c r="D87" s="83">
        <v>115701</v>
      </c>
      <c r="E87" s="86">
        <f>SUMIF('TOTAL FEED'!$E$6:$E$429,'SAN LUONG'!D87,'TOTAL FEED'!$L$6:$L$429)</f>
        <v>0</v>
      </c>
      <c r="F87" s="87">
        <f>SUMIF('TOTAL FEED'!$E$6:$E$429,'SAN LUONG'!D87,'TOTAL FEED'!$M$6:$M$429)</f>
        <v>0</v>
      </c>
      <c r="G87" s="87">
        <f>SUMIF('TOTAL FEED'!$E$6:$E$429,'SAN LUONG'!D87,'TOTAL FEED'!$N$6:$N$429)</f>
        <v>0</v>
      </c>
      <c r="H87" s="87">
        <f>SUMIF('TOTAL FEED'!$E$6:$E$429,'SAN LUONG'!D87,'TOTAL FEED'!$O$6:$O$429)</f>
        <v>0</v>
      </c>
      <c r="I87" s="87">
        <f>SUMIF('TOTAL FEED'!$E$6:$E$429,'SAN LUONG'!D87,'TOTAL FEED'!$P$6:$P$429)</f>
        <v>0</v>
      </c>
      <c r="J87" s="87">
        <f>SUMIF('TOTAL FEED'!$E$6:$E$429,'SAN LUONG'!D87,'TOTAL FEED'!$Q$6:$Q$429)</f>
        <v>0</v>
      </c>
      <c r="K87" s="87">
        <f>SUMIF('TOTAL FEED'!$E$6:$E$429,'SAN LUONG'!D87,'TOTAL FEED'!$R$6:$R$429)</f>
        <v>0</v>
      </c>
      <c r="L87" s="87">
        <f>SUMIF('TOTAL FEED'!$E$6:$E$429,'SAN LUONG'!D87,'TOTAL FEED'!$S$6:$S$429)</f>
        <v>0</v>
      </c>
      <c r="M87" s="87">
        <f>SUMIF('TOTAL FEED'!$E$6:$E$429,'SAN LUONG'!D87,'TOTAL FEED'!$T$6:$T$429)</f>
        <v>0</v>
      </c>
      <c r="N87" s="87">
        <f>SUMIF('TOTAL FEED'!$E$6:$E$429,'SAN LUONG'!D87,'TOTAL FEED'!$U$6:$U$429)</f>
        <v>0</v>
      </c>
      <c r="O87" s="87">
        <f>SUMIF('TOTAL FEED'!$E$6:$E$429,'SAN LUONG'!D87,'TOTAL FEED'!$V$6:$V$429)</f>
        <v>0</v>
      </c>
      <c r="P87" s="87">
        <f>SUMIF('TOTAL FEED'!$E$6:$E$429,'SAN LUONG'!D87,'TOTAL FEED'!$W$6:$W$429)</f>
        <v>0</v>
      </c>
      <c r="Q87" s="87">
        <f>SUMIF('TOTAL FEED'!$E$6:$E$429,'SAN LUONG'!D87,'TOTAL FEED'!$X$6:$X$429)</f>
        <v>0</v>
      </c>
      <c r="R87" s="87">
        <f>SUMIF('TOTAL FEED'!$E$6:$E$429,'SAN LUONG'!D87,'TOTAL FEED'!$Y$6:$Y$429)</f>
        <v>0</v>
      </c>
      <c r="S87" s="87">
        <f>SUMIF('TOTAL FEED'!$E$6:$E$429,'SAN LUONG'!D87,'TOTAL FEED'!$Z$6:$Z$429)</f>
        <v>0</v>
      </c>
      <c r="T87" s="87">
        <f>SUMIF('TOTAL FEED'!$E$6:$E$429,'SAN LUONG'!D87,'TOTAL FEED'!$AA$6:$AA$429)</f>
        <v>0</v>
      </c>
      <c r="U87" s="87">
        <f>SUMIF('TOTAL FEED'!$E$6:$E$429,'SAN LUONG'!D87,'TOTAL FEED'!$AB$6:$AB$429)</f>
        <v>0</v>
      </c>
      <c r="V87" s="87">
        <f>SUMIF('TOTAL FEED'!$E$6:$E$429,'SAN LUONG'!D87,'TOTAL FEED'!$AC$6:$AC$429)</f>
        <v>0</v>
      </c>
      <c r="W87" s="87">
        <f>SUMIF('TOTAL FEED'!$E$6:$E$429,'SAN LUONG'!D87,'TOTAL FEED'!$AD$6:$AD$429)</f>
        <v>0</v>
      </c>
      <c r="X87" s="87">
        <f>SUMIF('TOTAL FEED'!$E$6:$E$429,'SAN LUONG'!D87,'TOTAL FEED'!$AE$6:$AE$429)</f>
        <v>0</v>
      </c>
      <c r="Y87" s="87">
        <f>SUMIF('TOTAL FEED'!$E$6:$E$429,'SAN LUONG'!D87,'TOTAL FEED'!$AF$6:$AF$429)</f>
        <v>0</v>
      </c>
      <c r="Z87" s="87">
        <f>SUMIF('TOTAL FEED'!$E$6:$E$429,'SAN LUONG'!D87,'TOTAL FEED'!$AG$6:$AG$429)</f>
        <v>0</v>
      </c>
      <c r="AA87" s="87">
        <f>SUMIF('TOTAL FEED'!$E$6:$E$429,'SAN LUONG'!D87,'TOTAL FEED'!$AH$6:$AH$429)</f>
        <v>0</v>
      </c>
      <c r="AB87" s="87">
        <f>SUMIF('TOTAL FEED'!$E$6:$E$429,'SAN LUONG'!D87,'TOTAL FEED'!$AI$6:$AI$429)</f>
        <v>0</v>
      </c>
      <c r="AC87" s="87">
        <f>SUMIF('TOTAL FEED'!$E$6:$E$429,'SAN LUONG'!D87,'TOTAL FEED'!$AJ$6:$AJ$429)</f>
        <v>0</v>
      </c>
      <c r="AD87" s="87">
        <f>SUMIF('TOTAL FEED'!$E$6:$E$429,'SAN LUONG'!D87,'TOTAL FEED'!$AK$6:$AK$429)</f>
        <v>0</v>
      </c>
      <c r="AE87" s="87">
        <f>SUMIF('TOTAL FEED'!$E$6:$E$429,'SAN LUONG'!D87,'TOTAL FEED'!$AL$6:$AL$429)</f>
        <v>0</v>
      </c>
      <c r="AF87" s="87">
        <f>SUMIF('TOTAL FEED'!$E$6:$E$429,'SAN LUONG'!D87,'TOTAL FEED'!$AM$6:$AM$429)</f>
        <v>0</v>
      </c>
      <c r="AG87" s="87">
        <f>SUMIF('TOTAL FEED'!$E$6:$E$429,'SAN LUONG'!D87,'TOTAL FEED'!$AN$6:$AN$429)</f>
        <v>0</v>
      </c>
      <c r="AH87" s="87">
        <f>SUMIF('TOTAL FEED'!$E$6:$E$429,'SAN LUONG'!D87,'TOTAL FEED'!$AO$6:$AO$429)</f>
        <v>0</v>
      </c>
      <c r="AI87" s="87">
        <f>SUMIF('TOTAL FEED'!$E$6:$E$429,'SAN LUONG'!D87,'TOTAL FEED'!$AP$6:$AP$429)</f>
        <v>0</v>
      </c>
      <c r="AJ87" s="80">
        <f t="shared" si="30"/>
        <v>0</v>
      </c>
      <c r="AK87" s="80"/>
      <c r="AL87" t="str">
        <f t="shared" si="28"/>
        <v>6911115701</v>
      </c>
      <c r="AM87">
        <f>SUMIF('TOTAL FEED'!$K$6:$K$429,AL87,'TOTAL FEED'!$AQ$6:$AQ$429)</f>
        <v>0</v>
      </c>
    </row>
    <row r="88" spans="2:39" x14ac:dyDescent="0.25">
      <c r="B88" s="81"/>
      <c r="C88" s="82">
        <v>6954</v>
      </c>
      <c r="D88" s="83">
        <v>332341</v>
      </c>
      <c r="E88" s="86">
        <f>SUMIF('TOTAL FEED'!$E$6:$E$429,'SAN LUONG'!D88,'TOTAL FEED'!$L$6:$L$429)</f>
        <v>0</v>
      </c>
      <c r="F88" s="87">
        <f>SUMIF('TOTAL FEED'!$E$6:$E$429,'SAN LUONG'!D88,'TOTAL FEED'!$M$6:$M$429)</f>
        <v>0</v>
      </c>
      <c r="G88" s="87">
        <f>SUMIF('TOTAL FEED'!$E$6:$E$429,'SAN LUONG'!D88,'TOTAL FEED'!$N$6:$N$429)</f>
        <v>0</v>
      </c>
      <c r="H88" s="87">
        <f>SUMIF('TOTAL FEED'!$E$6:$E$429,'SAN LUONG'!D88,'TOTAL FEED'!$O$6:$O$429)</f>
        <v>0</v>
      </c>
      <c r="I88" s="87">
        <f>SUMIF('TOTAL FEED'!$E$6:$E$429,'SAN LUONG'!D88,'TOTAL FEED'!$P$6:$P$429)</f>
        <v>0</v>
      </c>
      <c r="J88" s="87">
        <f>SUMIF('TOTAL FEED'!$E$6:$E$429,'SAN LUONG'!D88,'TOTAL FEED'!$Q$6:$Q$429)</f>
        <v>0</v>
      </c>
      <c r="K88" s="87">
        <f>SUMIF('TOTAL FEED'!$E$6:$E$429,'SAN LUONG'!D88,'TOTAL FEED'!$R$6:$R$429)</f>
        <v>0</v>
      </c>
      <c r="L88" s="87">
        <f>SUMIF('TOTAL FEED'!$E$6:$E$429,'SAN LUONG'!D88,'TOTAL FEED'!$S$6:$S$429)</f>
        <v>0</v>
      </c>
      <c r="M88" s="87">
        <f>SUMIF('TOTAL FEED'!$E$6:$E$429,'SAN LUONG'!D88,'TOTAL FEED'!$T$6:$T$429)</f>
        <v>0</v>
      </c>
      <c r="N88" s="87">
        <f>SUMIF('TOTAL FEED'!$E$6:$E$429,'SAN LUONG'!D88,'TOTAL FEED'!$U$6:$U$429)</f>
        <v>0</v>
      </c>
      <c r="O88" s="87">
        <f>SUMIF('TOTAL FEED'!$E$6:$E$429,'SAN LUONG'!D88,'TOTAL FEED'!$V$6:$V$429)</f>
        <v>0</v>
      </c>
      <c r="P88" s="87">
        <f>SUMIF('TOTAL FEED'!$E$6:$E$429,'SAN LUONG'!D88,'TOTAL FEED'!$W$6:$W$429)</f>
        <v>0</v>
      </c>
      <c r="Q88" s="87">
        <f>SUMIF('TOTAL FEED'!$E$6:$E$429,'SAN LUONG'!D88,'TOTAL FEED'!$X$6:$X$429)</f>
        <v>0</v>
      </c>
      <c r="R88" s="87">
        <f>SUMIF('TOTAL FEED'!$E$6:$E$429,'SAN LUONG'!D88,'TOTAL FEED'!$Y$6:$Y$429)</f>
        <v>0</v>
      </c>
      <c r="S88" s="87">
        <f>SUMIF('TOTAL FEED'!$E$6:$E$429,'SAN LUONG'!D88,'TOTAL FEED'!$Z$6:$Z$429)</f>
        <v>0</v>
      </c>
      <c r="T88" s="87">
        <f>SUMIF('TOTAL FEED'!$E$6:$E$429,'SAN LUONG'!D88,'TOTAL FEED'!$AA$6:$AA$429)</f>
        <v>0</v>
      </c>
      <c r="U88" s="87">
        <f>SUMIF('TOTAL FEED'!$E$6:$E$429,'SAN LUONG'!D88,'TOTAL FEED'!$AB$6:$AB$429)</f>
        <v>0</v>
      </c>
      <c r="V88" s="87">
        <f>SUMIF('TOTAL FEED'!$E$6:$E$429,'SAN LUONG'!D88,'TOTAL FEED'!$AC$6:$AC$429)</f>
        <v>0</v>
      </c>
      <c r="W88" s="87">
        <f>SUMIF('TOTAL FEED'!$E$6:$E$429,'SAN LUONG'!D88,'TOTAL FEED'!$AD$6:$AD$429)</f>
        <v>0</v>
      </c>
      <c r="X88" s="87">
        <f>SUMIF('TOTAL FEED'!$E$6:$E$429,'SAN LUONG'!D88,'TOTAL FEED'!$AE$6:$AE$429)</f>
        <v>0</v>
      </c>
      <c r="Y88" s="87">
        <f>SUMIF('TOTAL FEED'!$E$6:$E$429,'SAN LUONG'!D88,'TOTAL FEED'!$AF$6:$AF$429)</f>
        <v>0</v>
      </c>
      <c r="Z88" s="87">
        <f>SUMIF('TOTAL FEED'!$E$6:$E$429,'SAN LUONG'!D88,'TOTAL FEED'!$AG$6:$AG$429)</f>
        <v>0</v>
      </c>
      <c r="AA88" s="87">
        <f>SUMIF('TOTAL FEED'!$E$6:$E$429,'SAN LUONG'!D88,'TOTAL FEED'!$AH$6:$AH$429)</f>
        <v>0</v>
      </c>
      <c r="AB88" s="87">
        <f>SUMIF('TOTAL FEED'!$E$6:$E$429,'SAN LUONG'!D88,'TOTAL FEED'!$AI$6:$AI$429)</f>
        <v>0</v>
      </c>
      <c r="AC88" s="87">
        <f>SUMIF('TOTAL FEED'!$E$6:$E$429,'SAN LUONG'!D88,'TOTAL FEED'!$AJ$6:$AJ$429)</f>
        <v>0</v>
      </c>
      <c r="AD88" s="87">
        <f>SUMIF('TOTAL FEED'!$E$6:$E$429,'SAN LUONG'!D88,'TOTAL FEED'!$AK$6:$AK$429)</f>
        <v>0</v>
      </c>
      <c r="AE88" s="87">
        <f>SUMIF('TOTAL FEED'!$E$6:$E$429,'SAN LUONG'!D88,'TOTAL FEED'!$AL$6:$AL$429)</f>
        <v>0</v>
      </c>
      <c r="AF88" s="87">
        <f>SUMIF('TOTAL FEED'!$E$6:$E$429,'SAN LUONG'!D88,'TOTAL FEED'!$AM$6:$AM$429)</f>
        <v>0</v>
      </c>
      <c r="AG88" s="87">
        <f>SUMIF('TOTAL FEED'!$E$6:$E$429,'SAN LUONG'!D88,'TOTAL FEED'!$AN$6:$AN$429)</f>
        <v>0</v>
      </c>
      <c r="AH88" s="87">
        <f>SUMIF('TOTAL FEED'!$E$6:$E$429,'SAN LUONG'!D88,'TOTAL FEED'!$AO$6:$AO$429)</f>
        <v>0</v>
      </c>
      <c r="AI88" s="87">
        <f>SUMIF('TOTAL FEED'!$E$6:$E$429,'SAN LUONG'!D88,'TOTAL FEED'!$AP$6:$AP$429)</f>
        <v>0</v>
      </c>
      <c r="AJ88" s="80">
        <f t="shared" ref="AJ88" si="35">SUM(E88:AI88)</f>
        <v>0</v>
      </c>
      <c r="AK88" s="80"/>
      <c r="AL88" t="str">
        <f t="shared" si="28"/>
        <v>6954332341</v>
      </c>
      <c r="AM88">
        <f>SUMIF('TOTAL FEED'!$K$6:$K$429,AL88,'TOTAL FEED'!$AQ$6:$AQ$429)</f>
        <v>0</v>
      </c>
    </row>
    <row r="89" spans="2:39" x14ac:dyDescent="0.25">
      <c r="B89" s="81"/>
      <c r="C89" s="82">
        <v>6953</v>
      </c>
      <c r="D89" s="83">
        <v>321041</v>
      </c>
      <c r="E89" s="86">
        <f>SUMIF('TOTAL FEED'!$E$6:$E$429,'SAN LUONG'!D89,'TOTAL FEED'!$L$6:$L$429)</f>
        <v>0</v>
      </c>
      <c r="F89" s="87">
        <f>SUMIF('TOTAL FEED'!$E$6:$E$429,'SAN LUONG'!D89,'TOTAL FEED'!$M$6:$M$429)</f>
        <v>0</v>
      </c>
      <c r="G89" s="87">
        <f>SUMIF('TOTAL FEED'!$E$6:$E$429,'SAN LUONG'!D89,'TOTAL FEED'!$N$6:$N$429)</f>
        <v>0</v>
      </c>
      <c r="H89" s="87">
        <f>SUMIF('TOTAL FEED'!$E$6:$E$429,'SAN LUONG'!D89,'TOTAL FEED'!$O$6:$O$429)</f>
        <v>0</v>
      </c>
      <c r="I89" s="87">
        <f>SUMIF('TOTAL FEED'!$E$6:$E$429,'SAN LUONG'!D89,'TOTAL FEED'!$P$6:$P$429)</f>
        <v>0</v>
      </c>
      <c r="J89" s="87">
        <f>SUMIF('TOTAL FEED'!$E$6:$E$429,'SAN LUONG'!D89,'TOTAL FEED'!$Q$6:$Q$429)</f>
        <v>16275</v>
      </c>
      <c r="K89" s="87">
        <f>SUMIF('TOTAL FEED'!$E$6:$E$429,'SAN LUONG'!D89,'TOTAL FEED'!$R$6:$R$429)</f>
        <v>0</v>
      </c>
      <c r="L89" s="87">
        <f>SUMIF('TOTAL FEED'!$E$6:$E$429,'SAN LUONG'!D89,'TOTAL FEED'!$S$6:$S$429)</f>
        <v>0</v>
      </c>
      <c r="M89" s="87">
        <f>SUMIF('TOTAL FEED'!$E$6:$E$429,'SAN LUONG'!D89,'TOTAL FEED'!$T$6:$T$429)</f>
        <v>0</v>
      </c>
      <c r="N89" s="87">
        <f>SUMIF('TOTAL FEED'!$E$6:$E$429,'SAN LUONG'!D89,'TOTAL FEED'!$U$6:$U$429)</f>
        <v>0</v>
      </c>
      <c r="O89" s="87">
        <f>SUMIF('TOTAL FEED'!$E$6:$E$429,'SAN LUONG'!D89,'TOTAL FEED'!$V$6:$V$429)</f>
        <v>0</v>
      </c>
      <c r="P89" s="87">
        <f>SUMIF('TOTAL FEED'!$E$6:$E$429,'SAN LUONG'!D89,'TOTAL FEED'!$W$6:$W$429)</f>
        <v>0</v>
      </c>
      <c r="Q89" s="87">
        <f>SUMIF('TOTAL FEED'!$E$6:$E$429,'SAN LUONG'!D89,'TOTAL FEED'!$X$6:$X$429)</f>
        <v>16150</v>
      </c>
      <c r="R89" s="87">
        <f>SUMIF('TOTAL FEED'!$E$6:$E$429,'SAN LUONG'!D89,'TOTAL FEED'!$Y$6:$Y$429)</f>
        <v>0</v>
      </c>
      <c r="S89" s="87">
        <f>SUMIF('TOTAL FEED'!$E$6:$E$429,'SAN LUONG'!D89,'TOTAL FEED'!$Z$6:$Z$429)</f>
        <v>0</v>
      </c>
      <c r="T89" s="87">
        <f>SUMIF('TOTAL FEED'!$E$6:$E$429,'SAN LUONG'!D89,'TOTAL FEED'!$AA$6:$AA$429)</f>
        <v>0</v>
      </c>
      <c r="U89" s="87">
        <f>SUMIF('TOTAL FEED'!$E$6:$E$429,'SAN LUONG'!D89,'TOTAL FEED'!$AB$6:$AB$429)</f>
        <v>0</v>
      </c>
      <c r="V89" s="87">
        <f>SUMIF('TOTAL FEED'!$E$6:$E$429,'SAN LUONG'!D89,'TOTAL FEED'!$AC$6:$AC$429)</f>
        <v>0</v>
      </c>
      <c r="W89" s="87">
        <f>SUMIF('TOTAL FEED'!$E$6:$E$429,'SAN LUONG'!D89,'TOTAL FEED'!$AD$6:$AD$429)</f>
        <v>0</v>
      </c>
      <c r="X89" s="87">
        <f>SUMIF('TOTAL FEED'!$E$6:$E$429,'SAN LUONG'!D89,'TOTAL FEED'!$AE$6:$AE$429)</f>
        <v>0</v>
      </c>
      <c r="Y89" s="87">
        <f>SUMIF('TOTAL FEED'!$E$6:$E$429,'SAN LUONG'!D89,'TOTAL FEED'!$AF$6:$AF$429)</f>
        <v>0</v>
      </c>
      <c r="Z89" s="87">
        <f>SUMIF('TOTAL FEED'!$E$6:$E$429,'SAN LUONG'!D89,'TOTAL FEED'!$AG$6:$AG$429)</f>
        <v>0</v>
      </c>
      <c r="AA89" s="87">
        <f>SUMIF('TOTAL FEED'!$E$6:$E$429,'SAN LUONG'!D89,'TOTAL FEED'!$AH$6:$AH$429)</f>
        <v>0</v>
      </c>
      <c r="AB89" s="87">
        <f>SUMIF('TOTAL FEED'!$E$6:$E$429,'SAN LUONG'!D89,'TOTAL FEED'!$AI$6:$AI$429)</f>
        <v>0</v>
      </c>
      <c r="AC89" s="87">
        <f>SUMIF('TOTAL FEED'!$E$6:$E$429,'SAN LUONG'!D89,'TOTAL FEED'!$AJ$6:$AJ$429)</f>
        <v>0</v>
      </c>
      <c r="AD89" s="87">
        <f>SUMIF('TOTAL FEED'!$E$6:$E$429,'SAN LUONG'!D89,'TOTAL FEED'!$AK$6:$AK$429)</f>
        <v>0</v>
      </c>
      <c r="AE89" s="87">
        <f>SUMIF('TOTAL FEED'!$E$6:$E$429,'SAN LUONG'!D89,'TOTAL FEED'!$AL$6:$AL$429)</f>
        <v>0</v>
      </c>
      <c r="AF89" s="87">
        <f>SUMIF('TOTAL FEED'!$E$6:$E$429,'SAN LUONG'!D89,'TOTAL FEED'!$AM$6:$AM$429)</f>
        <v>0</v>
      </c>
      <c r="AG89" s="87">
        <f>SUMIF('TOTAL FEED'!$E$6:$E$429,'SAN LUONG'!D89,'TOTAL FEED'!$AN$6:$AN$429)</f>
        <v>0</v>
      </c>
      <c r="AH89" s="87">
        <f>SUMIF('TOTAL FEED'!$E$6:$E$429,'SAN LUONG'!D89,'TOTAL FEED'!$AO$6:$AO$429)</f>
        <v>0</v>
      </c>
      <c r="AI89" s="87">
        <f>SUMIF('TOTAL FEED'!$E$6:$E$429,'SAN LUONG'!D89,'TOTAL FEED'!$AP$6:$AP$429)</f>
        <v>0</v>
      </c>
      <c r="AJ89" s="80">
        <f t="shared" ref="AJ89" si="36">SUM(E89:AI89)</f>
        <v>32425</v>
      </c>
      <c r="AK89" s="92">
        <v>1</v>
      </c>
      <c r="AL89" t="str">
        <f t="shared" si="28"/>
        <v>6953321041</v>
      </c>
      <c r="AM89">
        <f>SUMIF('TOTAL FEED'!$K$6:$K$429,AL89,'TOTAL FEED'!$AQ$6:$AQ$429)</f>
        <v>32425</v>
      </c>
    </row>
    <row r="90" spans="2:39" x14ac:dyDescent="0.25">
      <c r="B90" s="81"/>
      <c r="C90" s="82">
        <v>6949</v>
      </c>
      <c r="D90" s="83">
        <v>203701</v>
      </c>
      <c r="E90" s="86">
        <f>SUMIF('TOTAL FEED'!$E$6:$E$429,'SAN LUONG'!D90,'TOTAL FEED'!$L$6:$L$429)</f>
        <v>0</v>
      </c>
      <c r="F90" s="87">
        <f>SUMIF('TOTAL FEED'!$E$6:$E$429,'SAN LUONG'!D90,'TOTAL FEED'!$M$6:$M$429)</f>
        <v>0</v>
      </c>
      <c r="G90" s="87">
        <f>SUMIF('TOTAL FEED'!$E$6:$E$429,'SAN LUONG'!D90,'TOTAL FEED'!$N$6:$N$429)</f>
        <v>0</v>
      </c>
      <c r="H90" s="87">
        <f>SUMIF('TOTAL FEED'!$E$6:$E$429,'SAN LUONG'!D90,'TOTAL FEED'!$O$6:$O$429)</f>
        <v>8550</v>
      </c>
      <c r="I90" s="87">
        <f>SUMIF('TOTAL FEED'!$E$6:$E$429,'SAN LUONG'!D90,'TOTAL FEED'!$P$6:$P$429)</f>
        <v>0</v>
      </c>
      <c r="J90" s="87">
        <f>SUMIF('TOTAL FEED'!$E$6:$E$429,'SAN LUONG'!D90,'TOTAL FEED'!$Q$6:$Q$429)</f>
        <v>0</v>
      </c>
      <c r="K90" s="87">
        <f>SUMIF('TOTAL FEED'!$E$6:$E$429,'SAN LUONG'!D90,'TOTAL FEED'!$R$6:$R$429)</f>
        <v>0</v>
      </c>
      <c r="L90" s="87">
        <f>SUMIF('TOTAL FEED'!$E$6:$E$429,'SAN LUONG'!D90,'TOTAL FEED'!$S$6:$S$429)</f>
        <v>0</v>
      </c>
      <c r="M90" s="87">
        <f>SUMIF('TOTAL FEED'!$E$6:$E$429,'SAN LUONG'!D90,'TOTAL FEED'!$T$6:$T$429)</f>
        <v>16975</v>
      </c>
      <c r="N90" s="87">
        <f>SUMIF('TOTAL FEED'!$E$6:$E$429,'SAN LUONG'!D90,'TOTAL FEED'!$U$6:$U$429)</f>
        <v>0</v>
      </c>
      <c r="O90" s="87">
        <f>SUMIF('TOTAL FEED'!$E$6:$E$429,'SAN LUONG'!D90,'TOTAL FEED'!$V$6:$V$429)</f>
        <v>0</v>
      </c>
      <c r="P90" s="87">
        <f>SUMIF('TOTAL FEED'!$E$6:$E$429,'SAN LUONG'!D90,'TOTAL FEED'!$W$6:$W$429)</f>
        <v>0</v>
      </c>
      <c r="Q90" s="87">
        <f>SUMIF('TOTAL FEED'!$E$6:$E$429,'SAN LUONG'!D90,'TOTAL FEED'!$X$6:$X$429)</f>
        <v>0</v>
      </c>
      <c r="R90" s="87">
        <f>SUMIF('TOTAL FEED'!$E$6:$E$429,'SAN LUONG'!D90,'TOTAL FEED'!$Y$6:$Y$429)</f>
        <v>0</v>
      </c>
      <c r="S90" s="87">
        <f>SUMIF('TOTAL FEED'!$E$6:$E$429,'SAN LUONG'!D90,'TOTAL FEED'!$Z$6:$Z$429)</f>
        <v>0</v>
      </c>
      <c r="T90" s="87">
        <f>SUMIF('TOTAL FEED'!$E$6:$E$429,'SAN LUONG'!D90,'TOTAL FEED'!$AA$6:$AA$429)</f>
        <v>0</v>
      </c>
      <c r="U90" s="87">
        <f>SUMIF('TOTAL FEED'!$E$6:$E$429,'SAN LUONG'!D90,'TOTAL FEED'!$AB$6:$AB$429)</f>
        <v>0</v>
      </c>
      <c r="V90" s="87">
        <f>SUMIF('TOTAL FEED'!$E$6:$E$429,'SAN LUONG'!D90,'TOTAL FEED'!$AC$6:$AC$429)</f>
        <v>0</v>
      </c>
      <c r="W90" s="87">
        <f>SUMIF('TOTAL FEED'!$E$6:$E$429,'SAN LUONG'!D90,'TOTAL FEED'!$AD$6:$AD$429)</f>
        <v>0</v>
      </c>
      <c r="X90" s="87">
        <f>SUMIF('TOTAL FEED'!$E$6:$E$429,'SAN LUONG'!D90,'TOTAL FEED'!$AE$6:$AE$429)</f>
        <v>0</v>
      </c>
      <c r="Y90" s="87">
        <f>SUMIF('TOTAL FEED'!$E$6:$E$429,'SAN LUONG'!D90,'TOTAL FEED'!$AF$6:$AF$429)</f>
        <v>0</v>
      </c>
      <c r="Z90" s="87">
        <f>SUMIF('TOTAL FEED'!$E$6:$E$429,'SAN LUONG'!D90,'TOTAL FEED'!$AG$6:$AG$429)</f>
        <v>0</v>
      </c>
      <c r="AA90" s="87">
        <f>SUMIF('TOTAL FEED'!$E$6:$E$429,'SAN LUONG'!D90,'TOTAL FEED'!$AH$6:$AH$429)</f>
        <v>0</v>
      </c>
      <c r="AB90" s="87">
        <f>SUMIF('TOTAL FEED'!$E$6:$E$429,'SAN LUONG'!D90,'TOTAL FEED'!$AI$6:$AI$429)</f>
        <v>0</v>
      </c>
      <c r="AC90" s="87">
        <f>SUMIF('TOTAL FEED'!$E$6:$E$429,'SAN LUONG'!D90,'TOTAL FEED'!$AJ$6:$AJ$429)</f>
        <v>0</v>
      </c>
      <c r="AD90" s="87">
        <f>SUMIF('TOTAL FEED'!$E$6:$E$429,'SAN LUONG'!D90,'TOTAL FEED'!$AK$6:$AK$429)</f>
        <v>0</v>
      </c>
      <c r="AE90" s="87">
        <f>SUMIF('TOTAL FEED'!$E$6:$E$429,'SAN LUONG'!D90,'TOTAL FEED'!$AL$6:$AL$429)</f>
        <v>0</v>
      </c>
      <c r="AF90" s="87">
        <f>SUMIF('TOTAL FEED'!$E$6:$E$429,'SAN LUONG'!D90,'TOTAL FEED'!$AM$6:$AM$429)</f>
        <v>0</v>
      </c>
      <c r="AG90" s="87">
        <f>SUMIF('TOTAL FEED'!$E$6:$E$429,'SAN LUONG'!D90,'TOTAL FEED'!$AN$6:$AN$429)</f>
        <v>0</v>
      </c>
      <c r="AH90" s="87">
        <f>SUMIF('TOTAL FEED'!$E$6:$E$429,'SAN LUONG'!D90,'TOTAL FEED'!$AO$6:$AO$429)</f>
        <v>0</v>
      </c>
      <c r="AI90" s="87">
        <f>SUMIF('TOTAL FEED'!$E$6:$E$429,'SAN LUONG'!D90,'TOTAL FEED'!$AP$6:$AP$429)</f>
        <v>0</v>
      </c>
      <c r="AJ90" s="80">
        <f t="shared" ref="AJ90" si="37">SUM(E90:AI90)</f>
        <v>25525</v>
      </c>
      <c r="AK90" s="80"/>
      <c r="AL90" t="str">
        <f t="shared" si="28"/>
        <v>6949203701</v>
      </c>
      <c r="AM90">
        <f>SUMIF('TOTAL FEED'!$K$6:$K$429,AL90,'TOTAL FEED'!$AQ$6:$AQ$429)</f>
        <v>25525</v>
      </c>
    </row>
    <row r="91" spans="2:39" ht="14.25" customHeight="1" x14ac:dyDescent="0.25">
      <c r="B91" s="81"/>
      <c r="C91" s="82">
        <v>6995</v>
      </c>
      <c r="D91" s="83">
        <v>423701</v>
      </c>
      <c r="E91" s="86">
        <f>SUMIF('TOTAL FEED'!$E$6:$E$429,'SAN LUONG'!D91,'TOTAL FEED'!$L$6:$L$429)</f>
        <v>0</v>
      </c>
      <c r="F91" s="87">
        <f>SUMIF('TOTAL FEED'!$E$6:$E$429,'SAN LUONG'!D91,'TOTAL FEED'!$M$6:$M$429)</f>
        <v>0</v>
      </c>
      <c r="G91" s="87">
        <f>SUMIF('TOTAL FEED'!$E$6:$E$429,'SAN LUONG'!D91,'TOTAL FEED'!$N$6:$N$429)</f>
        <v>0</v>
      </c>
      <c r="H91" s="87">
        <f>SUMIF('TOTAL FEED'!$E$6:$E$429,'SAN LUONG'!D91,'TOTAL FEED'!$O$6:$O$429)</f>
        <v>0</v>
      </c>
      <c r="I91" s="87">
        <f>SUMIF('TOTAL FEED'!$E$6:$E$429,'SAN LUONG'!D91,'TOTAL FEED'!$P$6:$P$429)</f>
        <v>0</v>
      </c>
      <c r="J91" s="87">
        <f>SUMIF('TOTAL FEED'!$E$6:$E$429,'SAN LUONG'!D91,'TOTAL FEED'!$Q$6:$Q$429)</f>
        <v>0</v>
      </c>
      <c r="K91" s="87">
        <f>SUMIF('TOTAL FEED'!$E$6:$E$429,'SAN LUONG'!D91,'TOTAL FEED'!$R$6:$R$429)</f>
        <v>16675</v>
      </c>
      <c r="L91" s="87">
        <f>SUMIF('TOTAL FEED'!$E$6:$E$429,'SAN LUONG'!D91,'TOTAL FEED'!$S$6:$S$429)</f>
        <v>0</v>
      </c>
      <c r="M91" s="87">
        <f>SUMIF('TOTAL FEED'!$E$6:$E$429,'SAN LUONG'!D91,'TOTAL FEED'!$T$6:$T$429)</f>
        <v>0</v>
      </c>
      <c r="N91" s="87">
        <f>SUMIF('TOTAL FEED'!$E$6:$E$429,'SAN LUONG'!D91,'TOTAL FEED'!$U$6:$U$429)</f>
        <v>0</v>
      </c>
      <c r="O91" s="87">
        <f>SUMIF('TOTAL FEED'!$E$6:$E$429,'SAN LUONG'!D91,'TOTAL FEED'!$V$6:$V$429)</f>
        <v>0</v>
      </c>
      <c r="P91" s="87">
        <f>SUMIF('TOTAL FEED'!$E$6:$E$429,'SAN LUONG'!D91,'TOTAL FEED'!$W$6:$W$429)</f>
        <v>0</v>
      </c>
      <c r="Q91" s="87">
        <f>SUMIF('TOTAL FEED'!$E$6:$E$429,'SAN LUONG'!D91,'TOTAL FEED'!$X$6:$X$429)</f>
        <v>0</v>
      </c>
      <c r="R91" s="87">
        <f>SUMIF('TOTAL FEED'!$E$6:$E$429,'SAN LUONG'!D91,'TOTAL FEED'!$Y$6:$Y$429)</f>
        <v>0</v>
      </c>
      <c r="S91" s="87">
        <f>SUMIF('TOTAL FEED'!$E$6:$E$429,'SAN LUONG'!D91,'TOTAL FEED'!$Z$6:$Z$429)</f>
        <v>0</v>
      </c>
      <c r="T91" s="87">
        <f>SUMIF('TOTAL FEED'!$E$6:$E$429,'SAN LUONG'!D91,'TOTAL FEED'!$AA$6:$AA$429)</f>
        <v>0</v>
      </c>
      <c r="U91" s="87">
        <f>SUMIF('TOTAL FEED'!$E$6:$E$429,'SAN LUONG'!D91,'TOTAL FEED'!$AB$6:$AB$429)</f>
        <v>0</v>
      </c>
      <c r="V91" s="87">
        <f>SUMIF('TOTAL FEED'!$E$6:$E$429,'SAN LUONG'!D91,'TOTAL FEED'!$AC$6:$AC$429)</f>
        <v>0</v>
      </c>
      <c r="W91" s="87">
        <f>SUMIF('TOTAL FEED'!$E$6:$E$429,'SAN LUONG'!D91,'TOTAL FEED'!$AD$6:$AD$429)</f>
        <v>0</v>
      </c>
      <c r="X91" s="87">
        <f>SUMIF('TOTAL FEED'!$E$6:$E$429,'SAN LUONG'!D91,'TOTAL FEED'!$AE$6:$AE$429)</f>
        <v>0</v>
      </c>
      <c r="Y91" s="87">
        <f>SUMIF('TOTAL FEED'!$E$6:$E$429,'SAN LUONG'!D91,'TOTAL FEED'!$AF$6:$AF$429)</f>
        <v>0</v>
      </c>
      <c r="Z91" s="87">
        <f>SUMIF('TOTAL FEED'!$E$6:$E$429,'SAN LUONG'!D91,'TOTAL FEED'!$AG$6:$AG$429)</f>
        <v>0</v>
      </c>
      <c r="AA91" s="87">
        <f>SUMIF('TOTAL FEED'!$E$6:$E$429,'SAN LUONG'!D91,'TOTAL FEED'!$AH$6:$AH$429)</f>
        <v>0</v>
      </c>
      <c r="AB91" s="87">
        <f>SUMIF('TOTAL FEED'!$E$6:$E$429,'SAN LUONG'!D91,'TOTAL FEED'!$AI$6:$AI$429)</f>
        <v>0</v>
      </c>
      <c r="AC91" s="87">
        <f>SUMIF('TOTAL FEED'!$E$6:$E$429,'SAN LUONG'!D91,'TOTAL FEED'!$AJ$6:$AJ$429)</f>
        <v>0</v>
      </c>
      <c r="AD91" s="87">
        <f>SUMIF('TOTAL FEED'!$E$6:$E$429,'SAN LUONG'!D91,'TOTAL FEED'!$AK$6:$AK$429)</f>
        <v>0</v>
      </c>
      <c r="AE91" s="87">
        <f>SUMIF('TOTAL FEED'!$E$6:$E$429,'SAN LUONG'!D91,'TOTAL FEED'!$AL$6:$AL$429)</f>
        <v>0</v>
      </c>
      <c r="AF91" s="87">
        <f>SUMIF('TOTAL FEED'!$E$6:$E$429,'SAN LUONG'!D91,'TOTAL FEED'!$AM$6:$AM$429)</f>
        <v>0</v>
      </c>
      <c r="AG91" s="87">
        <f>SUMIF('TOTAL FEED'!$E$6:$E$429,'SAN LUONG'!D91,'TOTAL FEED'!$AN$6:$AN$429)</f>
        <v>0</v>
      </c>
      <c r="AH91" s="87">
        <f>SUMIF('TOTAL FEED'!$E$6:$E$429,'SAN LUONG'!D91,'TOTAL FEED'!$AO$6:$AO$429)</f>
        <v>0</v>
      </c>
      <c r="AI91" s="87">
        <f>SUMIF('TOTAL FEED'!$E$6:$E$429,'SAN LUONG'!D91,'TOTAL FEED'!$AP$6:$AP$429)</f>
        <v>0</v>
      </c>
      <c r="AJ91" s="80">
        <f t="shared" ref="AJ91:AJ92" si="38">SUM(E91:AI91)</f>
        <v>16675</v>
      </c>
      <c r="AK91" s="92">
        <v>4</v>
      </c>
      <c r="AL91" t="str">
        <f t="shared" si="28"/>
        <v>6995423701</v>
      </c>
      <c r="AM91">
        <f>SUMIF('TOTAL FEED'!$K$6:$K$429,AL91,'TOTAL FEED'!$AQ$6:$AQ$429)</f>
        <v>16675</v>
      </c>
    </row>
    <row r="92" spans="2:39" x14ac:dyDescent="0.25">
      <c r="B92" s="81"/>
      <c r="C92" s="82">
        <v>6824</v>
      </c>
      <c r="D92" s="83">
        <v>127800</v>
      </c>
      <c r="E92" s="86">
        <f>SUMIF('TOTAL FEED'!$E$6:$E$429,'SAN LUONG'!D92,'TOTAL FEED'!$L$6:$L$429)</f>
        <v>0</v>
      </c>
      <c r="F92" s="87">
        <f>SUMIF('TOTAL FEED'!$E$6:$E$429,'SAN LUONG'!D92,'TOTAL FEED'!$M$6:$M$429)</f>
        <v>0</v>
      </c>
      <c r="G92" s="87">
        <f>SUMIF('TOTAL FEED'!$E$6:$E$429,'SAN LUONG'!D92,'TOTAL FEED'!$N$6:$N$429)</f>
        <v>0</v>
      </c>
      <c r="H92" s="87">
        <f>SUMIF('TOTAL FEED'!$E$6:$E$429,'SAN LUONG'!D92,'TOTAL FEED'!$O$6:$O$429)</f>
        <v>0</v>
      </c>
      <c r="I92" s="87">
        <f>SUMIF('TOTAL FEED'!$E$6:$E$429,'SAN LUONG'!D92,'TOTAL FEED'!$P$6:$P$429)</f>
        <v>0</v>
      </c>
      <c r="J92" s="87">
        <f>SUMIF('TOTAL FEED'!$E$6:$E$429,'SAN LUONG'!D92,'TOTAL FEED'!$Q$6:$Q$429)</f>
        <v>0</v>
      </c>
      <c r="K92" s="87">
        <f>SUMIF('TOTAL FEED'!$E$6:$E$429,'SAN LUONG'!D92,'TOTAL FEED'!$R$6:$R$429)</f>
        <v>0</v>
      </c>
      <c r="L92" s="87">
        <f>SUMIF('TOTAL FEED'!$E$6:$E$429,'SAN LUONG'!D92,'TOTAL FEED'!$S$6:$S$429)</f>
        <v>0</v>
      </c>
      <c r="M92" s="87">
        <f>SUMIF('TOTAL FEED'!$E$6:$E$429,'SAN LUONG'!D92,'TOTAL FEED'!$T$6:$T$429)</f>
        <v>0</v>
      </c>
      <c r="N92" s="87">
        <f>SUMIF('TOTAL FEED'!$E$6:$E$429,'SAN LUONG'!D92,'TOTAL FEED'!$U$6:$U$429)</f>
        <v>0</v>
      </c>
      <c r="O92" s="87">
        <f>SUMIF('TOTAL FEED'!$E$6:$E$429,'SAN LUONG'!D92,'TOTAL FEED'!$V$6:$V$429)</f>
        <v>0</v>
      </c>
      <c r="P92" s="87">
        <f>SUMIF('TOTAL FEED'!$E$6:$E$429,'SAN LUONG'!D92,'TOTAL FEED'!$W$6:$W$429)</f>
        <v>0</v>
      </c>
      <c r="Q92" s="87">
        <f>SUMIF('TOTAL FEED'!$E$6:$E$429,'SAN LUONG'!D92,'TOTAL FEED'!$X$6:$X$429)</f>
        <v>0</v>
      </c>
      <c r="R92" s="87">
        <f>SUMIF('TOTAL FEED'!$E$6:$E$429,'SAN LUONG'!D92,'TOTAL FEED'!$Y$6:$Y$429)</f>
        <v>0</v>
      </c>
      <c r="S92" s="87">
        <f>SUMIF('TOTAL FEED'!$E$6:$E$429,'SAN LUONG'!D92,'TOTAL FEED'!$Z$6:$Z$429)</f>
        <v>0</v>
      </c>
      <c r="T92" s="87">
        <f>SUMIF('TOTAL FEED'!$E$6:$E$429,'SAN LUONG'!D92,'TOTAL FEED'!$AA$6:$AA$429)</f>
        <v>0</v>
      </c>
      <c r="U92" s="87">
        <f>SUMIF('TOTAL FEED'!$E$6:$E$429,'SAN LUONG'!D92,'TOTAL FEED'!$AB$6:$AB$429)</f>
        <v>0</v>
      </c>
      <c r="V92" s="87">
        <f>SUMIF('TOTAL FEED'!$E$6:$E$429,'SAN LUONG'!D92,'TOTAL FEED'!$AC$6:$AC$429)</f>
        <v>0</v>
      </c>
      <c r="W92" s="87">
        <f>SUMIF('TOTAL FEED'!$E$6:$E$429,'SAN LUONG'!D92,'TOTAL FEED'!$AD$6:$AD$429)</f>
        <v>0</v>
      </c>
      <c r="X92" s="87">
        <f>SUMIF('TOTAL FEED'!$E$6:$E$429,'SAN LUONG'!D92,'TOTAL FEED'!$AE$6:$AE$429)</f>
        <v>0</v>
      </c>
      <c r="Y92" s="87">
        <f>SUMIF('TOTAL FEED'!$E$6:$E$429,'SAN LUONG'!D92,'TOTAL FEED'!$AF$6:$AF$429)</f>
        <v>0</v>
      </c>
      <c r="Z92" s="87">
        <f>SUMIF('TOTAL FEED'!$E$6:$E$429,'SAN LUONG'!D92,'TOTAL FEED'!$AG$6:$AG$429)</f>
        <v>0</v>
      </c>
      <c r="AA92" s="87">
        <f>SUMIF('TOTAL FEED'!$E$6:$E$429,'SAN LUONG'!D92,'TOTAL FEED'!$AH$6:$AH$429)</f>
        <v>0</v>
      </c>
      <c r="AB92" s="87">
        <f>SUMIF('TOTAL FEED'!$E$6:$E$429,'SAN LUONG'!D92,'TOTAL FEED'!$AI$6:$AI$429)</f>
        <v>0</v>
      </c>
      <c r="AC92" s="87">
        <f>SUMIF('TOTAL FEED'!$E$6:$E$429,'SAN LUONG'!D92,'TOTAL FEED'!$AJ$6:$AJ$429)</f>
        <v>0</v>
      </c>
      <c r="AD92" s="87">
        <f>SUMIF('TOTAL FEED'!$E$6:$E$429,'SAN LUONG'!D92,'TOTAL FEED'!$AK$6:$AK$429)</f>
        <v>0</v>
      </c>
      <c r="AE92" s="87">
        <f>SUMIF('TOTAL FEED'!$E$6:$E$429,'SAN LUONG'!D92,'TOTAL FEED'!$AL$6:$AL$429)</f>
        <v>0</v>
      </c>
      <c r="AF92" s="87">
        <f>SUMIF('TOTAL FEED'!$E$6:$E$429,'SAN LUONG'!D92,'TOTAL FEED'!$AM$6:$AM$429)</f>
        <v>0</v>
      </c>
      <c r="AG92" s="87">
        <f>SUMIF('TOTAL FEED'!$E$6:$E$429,'SAN LUONG'!D92,'TOTAL FEED'!$AN$6:$AN$429)</f>
        <v>0</v>
      </c>
      <c r="AH92" s="87">
        <f>SUMIF('TOTAL FEED'!$E$6:$E$429,'SAN LUONG'!D92,'TOTAL FEED'!$AO$6:$AO$429)</f>
        <v>0</v>
      </c>
      <c r="AI92" s="87">
        <f>SUMIF('TOTAL FEED'!$E$6:$E$429,'SAN LUONG'!D92,'TOTAL FEED'!$AP$6:$AP$429)</f>
        <v>0</v>
      </c>
      <c r="AJ92" s="80">
        <f t="shared" si="38"/>
        <v>0</v>
      </c>
      <c r="AK92" s="80"/>
      <c r="AL92" t="str">
        <f t="shared" si="28"/>
        <v>6824127800</v>
      </c>
      <c r="AM92">
        <f>SUMIF('TOTAL FEED'!$K$6:$K$429,AL92,'TOTAL FEED'!$AQ$6:$AQ$429)</f>
        <v>0</v>
      </c>
    </row>
    <row r="93" spans="2:39" x14ac:dyDescent="0.25">
      <c r="B93" s="81"/>
      <c r="C93" s="82">
        <v>6924</v>
      </c>
      <c r="D93" s="83">
        <v>127801</v>
      </c>
      <c r="E93" s="86">
        <f>SUMIF('TOTAL FEED'!$E$6:$E$429,'SAN LUONG'!D93,'TOTAL FEED'!$L$6:$L$429)</f>
        <v>0</v>
      </c>
      <c r="F93" s="87">
        <f>SUMIF('TOTAL FEED'!$E$6:$E$429,'SAN LUONG'!D93,'TOTAL FEED'!$M$6:$M$429)</f>
        <v>0</v>
      </c>
      <c r="G93" s="87">
        <f>SUMIF('TOTAL FEED'!$E$6:$E$429,'SAN LUONG'!D93,'TOTAL FEED'!$N$6:$N$429)</f>
        <v>0</v>
      </c>
      <c r="H93" s="87">
        <f>SUMIF('TOTAL FEED'!$E$6:$E$429,'SAN LUONG'!D93,'TOTAL FEED'!$O$6:$O$429)</f>
        <v>25775</v>
      </c>
      <c r="I93" s="87">
        <f>SUMIF('TOTAL FEED'!$E$6:$E$429,'SAN LUONG'!D93,'TOTAL FEED'!$P$6:$P$429)</f>
        <v>0</v>
      </c>
      <c r="J93" s="87">
        <f>SUMIF('TOTAL FEED'!$E$6:$E$429,'SAN LUONG'!D93,'TOTAL FEED'!$Q$6:$Q$429)</f>
        <v>0</v>
      </c>
      <c r="K93" s="87">
        <f>SUMIF('TOTAL FEED'!$E$6:$E$429,'SAN LUONG'!D93,'TOTAL FEED'!$R$6:$R$429)</f>
        <v>0</v>
      </c>
      <c r="L93" s="87">
        <f>SUMIF('TOTAL FEED'!$E$6:$E$429,'SAN LUONG'!D93,'TOTAL FEED'!$S$6:$S$429)</f>
        <v>0</v>
      </c>
      <c r="M93" s="87">
        <f>SUMIF('TOTAL FEED'!$E$6:$E$429,'SAN LUONG'!D93,'TOTAL FEED'!$T$6:$T$429)</f>
        <v>0</v>
      </c>
      <c r="N93" s="87">
        <f>SUMIF('TOTAL FEED'!$E$6:$E$429,'SAN LUONG'!D93,'TOTAL FEED'!$U$6:$U$429)</f>
        <v>0</v>
      </c>
      <c r="O93" s="87">
        <f>SUMIF('TOTAL FEED'!$E$6:$E$429,'SAN LUONG'!D93,'TOTAL FEED'!$V$6:$V$429)</f>
        <v>0</v>
      </c>
      <c r="P93" s="87">
        <f>SUMIF('TOTAL FEED'!$E$6:$E$429,'SAN LUONG'!D93,'TOTAL FEED'!$W$6:$W$429)</f>
        <v>0</v>
      </c>
      <c r="Q93" s="87">
        <f>SUMIF('TOTAL FEED'!$E$6:$E$429,'SAN LUONG'!D93,'TOTAL FEED'!$X$6:$X$429)</f>
        <v>0</v>
      </c>
      <c r="R93" s="87">
        <f>SUMIF('TOTAL FEED'!$E$6:$E$429,'SAN LUONG'!D93,'TOTAL FEED'!$Y$6:$Y$429)</f>
        <v>0</v>
      </c>
      <c r="S93" s="87">
        <f>SUMIF('TOTAL FEED'!$E$6:$E$429,'SAN LUONG'!D93,'TOTAL FEED'!$Z$6:$Z$429)</f>
        <v>0</v>
      </c>
      <c r="T93" s="87">
        <f>SUMIF('TOTAL FEED'!$E$6:$E$429,'SAN LUONG'!D93,'TOTAL FEED'!$AA$6:$AA$429)</f>
        <v>0</v>
      </c>
      <c r="U93" s="87">
        <f>SUMIF('TOTAL FEED'!$E$6:$E$429,'SAN LUONG'!D93,'TOTAL FEED'!$AB$6:$AB$429)</f>
        <v>0</v>
      </c>
      <c r="V93" s="87">
        <f>SUMIF('TOTAL FEED'!$E$6:$E$429,'SAN LUONG'!D93,'TOTAL FEED'!$AC$6:$AC$429)</f>
        <v>0</v>
      </c>
      <c r="W93" s="87">
        <f>SUMIF('TOTAL FEED'!$E$6:$E$429,'SAN LUONG'!D93,'TOTAL FEED'!$AD$6:$AD$429)</f>
        <v>0</v>
      </c>
      <c r="X93" s="87">
        <f>SUMIF('TOTAL FEED'!$E$6:$E$429,'SAN LUONG'!D93,'TOTAL FEED'!$AE$6:$AE$429)</f>
        <v>0</v>
      </c>
      <c r="Y93" s="87">
        <f>SUMIF('TOTAL FEED'!$E$6:$E$429,'SAN LUONG'!D93,'TOTAL FEED'!$AF$6:$AF$429)</f>
        <v>0</v>
      </c>
      <c r="Z93" s="87">
        <f>SUMIF('TOTAL FEED'!$E$6:$E$429,'SAN LUONG'!D93,'TOTAL FEED'!$AG$6:$AG$429)</f>
        <v>0</v>
      </c>
      <c r="AA93" s="87">
        <f>SUMIF('TOTAL FEED'!$E$6:$E$429,'SAN LUONG'!D93,'TOTAL FEED'!$AH$6:$AH$429)</f>
        <v>0</v>
      </c>
      <c r="AB93" s="87">
        <f>SUMIF('TOTAL FEED'!$E$6:$E$429,'SAN LUONG'!D93,'TOTAL FEED'!$AI$6:$AI$429)</f>
        <v>0</v>
      </c>
      <c r="AC93" s="87">
        <f>SUMIF('TOTAL FEED'!$E$6:$E$429,'SAN LUONG'!D93,'TOTAL FEED'!$AJ$6:$AJ$429)</f>
        <v>0</v>
      </c>
      <c r="AD93" s="87">
        <f>SUMIF('TOTAL FEED'!$E$6:$E$429,'SAN LUONG'!D93,'TOTAL FEED'!$AK$6:$AK$429)</f>
        <v>0</v>
      </c>
      <c r="AE93" s="87">
        <f>SUMIF('TOTAL FEED'!$E$6:$E$429,'SAN LUONG'!D93,'TOTAL FEED'!$AL$6:$AL$429)</f>
        <v>0</v>
      </c>
      <c r="AF93" s="87">
        <f>SUMIF('TOTAL FEED'!$E$6:$E$429,'SAN LUONG'!D93,'TOTAL FEED'!$AM$6:$AM$429)</f>
        <v>0</v>
      </c>
      <c r="AG93" s="87">
        <f>SUMIF('TOTAL FEED'!$E$6:$E$429,'SAN LUONG'!D93,'TOTAL FEED'!$AN$6:$AN$429)</f>
        <v>0</v>
      </c>
      <c r="AH93" s="87">
        <f>SUMIF('TOTAL FEED'!$E$6:$E$429,'SAN LUONG'!D93,'TOTAL FEED'!$AO$6:$AO$429)</f>
        <v>0</v>
      </c>
      <c r="AI93" s="87">
        <f>SUMIF('TOTAL FEED'!$E$6:$E$429,'SAN LUONG'!D93,'TOTAL FEED'!$AP$6:$AP$429)</f>
        <v>0</v>
      </c>
      <c r="AJ93" s="80">
        <f t="shared" ref="AJ93" si="39">SUM(E93:AI93)</f>
        <v>25775</v>
      </c>
      <c r="AK93" s="92">
        <v>2</v>
      </c>
      <c r="AL93" t="str">
        <f t="shared" ref="AL93" si="40">CONCATENATE(C93,D93)</f>
        <v>6924127801</v>
      </c>
      <c r="AM93">
        <f>SUMIF('TOTAL FEED'!$K$6:$K$429,AL93,'TOTAL FEED'!$AQ$6:$AQ$429)</f>
        <v>25775</v>
      </c>
    </row>
    <row r="94" spans="2:39" x14ac:dyDescent="0.25">
      <c r="B94" s="81"/>
      <c r="C94" s="82" t="s">
        <v>621</v>
      </c>
      <c r="D94" s="83">
        <v>127808</v>
      </c>
      <c r="E94" s="86">
        <f>SUMIF('TOTAL FEED'!$E$6:$E$429,'SAN LUONG'!D94,'TOTAL FEED'!$L$6:$L$429)</f>
        <v>0</v>
      </c>
      <c r="F94" s="87">
        <f>SUMIF('TOTAL FEED'!$E$6:$E$429,'SAN LUONG'!D94,'TOTAL FEED'!$M$6:$M$429)</f>
        <v>0</v>
      </c>
      <c r="G94" s="87">
        <f>SUMIF('TOTAL FEED'!$E$6:$E$429,'SAN LUONG'!D94,'TOTAL FEED'!$N$6:$N$429)</f>
        <v>0</v>
      </c>
      <c r="H94" s="87">
        <f>SUMIF('TOTAL FEED'!$E$6:$E$429,'SAN LUONG'!D94,'TOTAL FEED'!$O$6:$O$429)</f>
        <v>0</v>
      </c>
      <c r="I94" s="87">
        <f>SUMIF('TOTAL FEED'!$E$6:$E$429,'SAN LUONG'!D94,'TOTAL FEED'!$P$6:$P$429)</f>
        <v>0</v>
      </c>
      <c r="J94" s="87">
        <f>SUMIF('TOTAL FEED'!$E$6:$E$429,'SAN LUONG'!D94,'TOTAL FEED'!$Q$6:$Q$429)</f>
        <v>0</v>
      </c>
      <c r="K94" s="87">
        <f>SUMIF('TOTAL FEED'!$E$6:$E$429,'SAN LUONG'!D94,'TOTAL FEED'!$R$6:$R$429)</f>
        <v>0</v>
      </c>
      <c r="L94" s="87">
        <f>SUMIF('TOTAL FEED'!$E$6:$E$429,'SAN LUONG'!D94,'TOTAL FEED'!$S$6:$S$429)</f>
        <v>0</v>
      </c>
      <c r="M94" s="87">
        <f>SUMIF('TOTAL FEED'!$E$6:$E$429,'SAN LUONG'!D94,'TOTAL FEED'!$T$6:$T$429)</f>
        <v>0</v>
      </c>
      <c r="N94" s="87">
        <f>SUMIF('TOTAL FEED'!$E$6:$E$429,'SAN LUONG'!D94,'TOTAL FEED'!$U$6:$U$429)</f>
        <v>0</v>
      </c>
      <c r="O94" s="87">
        <f>SUMIF('TOTAL FEED'!$E$6:$E$429,'SAN LUONG'!D94,'TOTAL FEED'!$V$6:$V$429)</f>
        <v>0</v>
      </c>
      <c r="P94" s="87">
        <f>SUMIF('TOTAL FEED'!$E$6:$E$429,'SAN LUONG'!D94,'TOTAL FEED'!$W$6:$W$429)</f>
        <v>0</v>
      </c>
      <c r="Q94" s="87">
        <f>SUMIF('TOTAL FEED'!$E$6:$E$429,'SAN LUONG'!D94,'TOTAL FEED'!$X$6:$X$429)</f>
        <v>0</v>
      </c>
      <c r="R94" s="87">
        <f>SUMIF('TOTAL FEED'!$E$6:$E$429,'SAN LUONG'!D94,'TOTAL FEED'!$Y$6:$Y$429)</f>
        <v>0</v>
      </c>
      <c r="S94" s="87">
        <f>SUMIF('TOTAL FEED'!$E$6:$E$429,'SAN LUONG'!D94,'TOTAL FEED'!$Z$6:$Z$429)</f>
        <v>0</v>
      </c>
      <c r="T94" s="87">
        <f>SUMIF('TOTAL FEED'!$E$6:$E$429,'SAN LUONG'!D94,'TOTAL FEED'!$AA$6:$AA$429)</f>
        <v>0</v>
      </c>
      <c r="U94" s="87">
        <f>SUMIF('TOTAL FEED'!$E$6:$E$429,'SAN LUONG'!D94,'TOTAL FEED'!$AB$6:$AB$429)</f>
        <v>0</v>
      </c>
      <c r="V94" s="87">
        <f>SUMIF('TOTAL FEED'!$E$6:$E$429,'SAN LUONG'!D94,'TOTAL FEED'!$AC$6:$AC$429)</f>
        <v>0</v>
      </c>
      <c r="W94" s="87">
        <f>SUMIF('TOTAL FEED'!$E$6:$E$429,'SAN LUONG'!D94,'TOTAL FEED'!$AD$6:$AD$429)</f>
        <v>0</v>
      </c>
      <c r="X94" s="87">
        <f>SUMIF('TOTAL FEED'!$E$6:$E$429,'SAN LUONG'!D94,'TOTAL FEED'!$AE$6:$AE$429)</f>
        <v>0</v>
      </c>
      <c r="Y94" s="87">
        <f>SUMIF('TOTAL FEED'!$E$6:$E$429,'SAN LUONG'!D94,'TOTAL FEED'!$AF$6:$AF$429)</f>
        <v>0</v>
      </c>
      <c r="Z94" s="87">
        <f>SUMIF('TOTAL FEED'!$E$6:$E$429,'SAN LUONG'!D94,'TOTAL FEED'!$AG$6:$AG$429)</f>
        <v>0</v>
      </c>
      <c r="AA94" s="87">
        <f>SUMIF('TOTAL FEED'!$E$6:$E$429,'SAN LUONG'!D94,'TOTAL FEED'!$AH$6:$AH$429)</f>
        <v>0</v>
      </c>
      <c r="AB94" s="87">
        <f>SUMIF('TOTAL FEED'!$E$6:$E$429,'SAN LUONG'!D94,'TOTAL FEED'!$AI$6:$AI$429)</f>
        <v>0</v>
      </c>
      <c r="AC94" s="87">
        <f>SUMIF('TOTAL FEED'!$E$6:$E$429,'SAN LUONG'!D94,'TOTAL FEED'!$AJ$6:$AJ$429)</f>
        <v>0</v>
      </c>
      <c r="AD94" s="87">
        <f>SUMIF('TOTAL FEED'!$E$6:$E$429,'SAN LUONG'!D94,'TOTAL FEED'!$AK$6:$AK$429)</f>
        <v>0</v>
      </c>
      <c r="AE94" s="87">
        <f>SUMIF('TOTAL FEED'!$E$6:$E$429,'SAN LUONG'!D94,'TOTAL FEED'!$AL$6:$AL$429)</f>
        <v>0</v>
      </c>
      <c r="AF94" s="87">
        <f>SUMIF('TOTAL FEED'!$E$6:$E$429,'SAN LUONG'!D94,'TOTAL FEED'!$AM$6:$AM$429)</f>
        <v>0</v>
      </c>
      <c r="AG94" s="87">
        <f>SUMIF('TOTAL FEED'!$E$6:$E$429,'SAN LUONG'!D94,'TOTAL FEED'!$AN$6:$AN$429)</f>
        <v>0</v>
      </c>
      <c r="AH94" s="87">
        <f>SUMIF('TOTAL FEED'!$E$6:$E$429,'SAN LUONG'!D94,'TOTAL FEED'!$AO$6:$AO$429)</f>
        <v>0</v>
      </c>
      <c r="AI94" s="87">
        <f>SUMIF('TOTAL FEED'!$E$6:$E$429,'SAN LUONG'!D94,'TOTAL FEED'!$AP$6:$AP$429)</f>
        <v>0</v>
      </c>
      <c r="AJ94" s="80">
        <f t="shared" ref="AJ94" si="41">SUM(E94:AI94)</f>
        <v>0</v>
      </c>
      <c r="AK94" s="80"/>
      <c r="AL94" t="str">
        <f t="shared" ref="AL94" si="42">CONCATENATE(C94,D94)</f>
        <v>6924P127808</v>
      </c>
      <c r="AM94">
        <f>SUMIF('TOTAL FEED'!$K$6:$K$429,AL94,'TOTAL FEED'!$AQ$6:$AQ$429)</f>
        <v>0</v>
      </c>
    </row>
    <row r="95" spans="2:39" x14ac:dyDescent="0.25">
      <c r="B95" s="81"/>
      <c r="C95" s="82">
        <v>6895</v>
      </c>
      <c r="D95" s="83">
        <v>423700</v>
      </c>
      <c r="E95" s="86">
        <f>SUMIF('TOTAL FEED'!$E$6:$E$429,'SAN LUONG'!D95,'TOTAL FEED'!$L$6:$L$429)</f>
        <v>0</v>
      </c>
      <c r="F95" s="87">
        <f>SUMIF('TOTAL FEED'!$E$6:$E$429,'SAN LUONG'!D95,'TOTAL FEED'!$M$6:$M$429)</f>
        <v>0</v>
      </c>
      <c r="G95" s="87">
        <f>SUMIF('TOTAL FEED'!$E$6:$E$429,'SAN LUONG'!D95,'TOTAL FEED'!$N$6:$N$429)</f>
        <v>0</v>
      </c>
      <c r="H95" s="87">
        <f>SUMIF('TOTAL FEED'!$E$6:$E$429,'SAN LUONG'!D95,'TOTAL FEED'!$O$6:$O$429)</f>
        <v>0</v>
      </c>
      <c r="I95" s="87">
        <f>SUMIF('TOTAL FEED'!$E$6:$E$429,'SAN LUONG'!D95,'TOTAL FEED'!$P$6:$P$429)</f>
        <v>0</v>
      </c>
      <c r="J95" s="87">
        <f>SUMIF('TOTAL FEED'!$E$6:$E$429,'SAN LUONG'!D95,'TOTAL FEED'!$Q$6:$Q$429)</f>
        <v>0</v>
      </c>
      <c r="K95" s="87">
        <f>SUMIF('TOTAL FEED'!$E$6:$E$429,'SAN LUONG'!D95,'TOTAL FEED'!$R$6:$R$429)</f>
        <v>17100</v>
      </c>
      <c r="L95" s="87">
        <f>SUMIF('TOTAL FEED'!$E$6:$E$429,'SAN LUONG'!D95,'TOTAL FEED'!$S$6:$S$429)</f>
        <v>0</v>
      </c>
      <c r="M95" s="87">
        <f>SUMIF('TOTAL FEED'!$E$6:$E$429,'SAN LUONG'!D95,'TOTAL FEED'!$T$6:$T$429)</f>
        <v>0</v>
      </c>
      <c r="N95" s="87">
        <f>SUMIF('TOTAL FEED'!$E$6:$E$429,'SAN LUONG'!D95,'TOTAL FEED'!$U$6:$U$429)</f>
        <v>0</v>
      </c>
      <c r="O95" s="87">
        <f>SUMIF('TOTAL FEED'!$E$6:$E$429,'SAN LUONG'!D95,'TOTAL FEED'!$V$6:$V$429)</f>
        <v>0</v>
      </c>
      <c r="P95" s="87">
        <f>SUMIF('TOTAL FEED'!$E$6:$E$429,'SAN LUONG'!D95,'TOTAL FEED'!$W$6:$W$429)</f>
        <v>0</v>
      </c>
      <c r="Q95" s="87">
        <f>SUMIF('TOTAL FEED'!$E$6:$E$429,'SAN LUONG'!D95,'TOTAL FEED'!$X$6:$X$429)</f>
        <v>0</v>
      </c>
      <c r="R95" s="87">
        <f>SUMIF('TOTAL FEED'!$E$6:$E$429,'SAN LUONG'!D95,'TOTAL FEED'!$Y$6:$Y$429)</f>
        <v>0</v>
      </c>
      <c r="S95" s="87">
        <f>SUMIF('TOTAL FEED'!$E$6:$E$429,'SAN LUONG'!D95,'TOTAL FEED'!$Z$6:$Z$429)</f>
        <v>17025</v>
      </c>
      <c r="T95" s="87">
        <f>SUMIF('TOTAL FEED'!$E$6:$E$429,'SAN LUONG'!D95,'TOTAL FEED'!$AA$6:$AA$429)</f>
        <v>0</v>
      </c>
      <c r="U95" s="87">
        <f>SUMIF('TOTAL FEED'!$E$6:$E$429,'SAN LUONG'!D95,'TOTAL FEED'!$AB$6:$AB$429)</f>
        <v>0</v>
      </c>
      <c r="V95" s="87">
        <f>SUMIF('TOTAL FEED'!$E$6:$E$429,'SAN LUONG'!D95,'TOTAL FEED'!$AC$6:$AC$429)</f>
        <v>0</v>
      </c>
      <c r="W95" s="87">
        <f>SUMIF('TOTAL FEED'!$E$6:$E$429,'SAN LUONG'!D95,'TOTAL FEED'!$AD$6:$AD$429)</f>
        <v>0</v>
      </c>
      <c r="X95" s="87">
        <f>SUMIF('TOTAL FEED'!$E$6:$E$429,'SAN LUONG'!D95,'TOTAL FEED'!$AE$6:$AE$429)</f>
        <v>0</v>
      </c>
      <c r="Y95" s="87">
        <f>SUMIF('TOTAL FEED'!$E$6:$E$429,'SAN LUONG'!D95,'TOTAL FEED'!$AF$6:$AF$429)</f>
        <v>0</v>
      </c>
      <c r="Z95" s="87">
        <f>SUMIF('TOTAL FEED'!$E$6:$E$429,'SAN LUONG'!D95,'TOTAL FEED'!$AG$6:$AG$429)</f>
        <v>0</v>
      </c>
      <c r="AA95" s="87">
        <f>SUMIF('TOTAL FEED'!$E$6:$E$429,'SAN LUONG'!D95,'TOTAL FEED'!$AH$6:$AH$429)</f>
        <v>0</v>
      </c>
      <c r="AB95" s="87">
        <f>SUMIF('TOTAL FEED'!$E$6:$E$429,'SAN LUONG'!D95,'TOTAL FEED'!$AI$6:$AI$429)</f>
        <v>0</v>
      </c>
      <c r="AC95" s="87">
        <f>SUMIF('TOTAL FEED'!$E$6:$E$429,'SAN LUONG'!D95,'TOTAL FEED'!$AJ$6:$AJ$429)</f>
        <v>0</v>
      </c>
      <c r="AD95" s="87">
        <f>SUMIF('TOTAL FEED'!$E$6:$E$429,'SAN LUONG'!D95,'TOTAL FEED'!$AK$6:$AK$429)</f>
        <v>0</v>
      </c>
      <c r="AE95" s="87">
        <f>SUMIF('TOTAL FEED'!$E$6:$E$429,'SAN LUONG'!D95,'TOTAL FEED'!$AL$6:$AL$429)</f>
        <v>0</v>
      </c>
      <c r="AF95" s="87">
        <f>SUMIF('TOTAL FEED'!$E$6:$E$429,'SAN LUONG'!D95,'TOTAL FEED'!$AM$6:$AM$429)</f>
        <v>0</v>
      </c>
      <c r="AG95" s="87">
        <f>SUMIF('TOTAL FEED'!$E$6:$E$429,'SAN LUONG'!D95,'TOTAL FEED'!$AN$6:$AN$429)</f>
        <v>0</v>
      </c>
      <c r="AH95" s="87">
        <f>SUMIF('TOTAL FEED'!$E$6:$E$429,'SAN LUONG'!D95,'TOTAL FEED'!$AO$6:$AO$429)</f>
        <v>0</v>
      </c>
      <c r="AI95" s="87">
        <f>SUMIF('TOTAL FEED'!$E$6:$E$429,'SAN LUONG'!D95,'TOTAL FEED'!$AP$6:$AP$429)</f>
        <v>0</v>
      </c>
      <c r="AJ95" s="80">
        <f t="shared" ref="AJ95" si="43">SUM(E95:AI95)</f>
        <v>34125</v>
      </c>
      <c r="AK95" s="92">
        <v>4</v>
      </c>
      <c r="AL95" t="str">
        <f t="shared" si="28"/>
        <v>6895423700</v>
      </c>
      <c r="AM95">
        <f>SUMIF('TOTAL FEED'!$K$6:$K$429,AL95,'TOTAL FEED'!$AQ$6:$AQ$429)</f>
        <v>34125</v>
      </c>
    </row>
    <row r="96" spans="2:39" x14ac:dyDescent="0.25">
      <c r="B96" s="81"/>
      <c r="C96" s="82">
        <v>6948</v>
      </c>
      <c r="D96" s="83">
        <v>201701</v>
      </c>
      <c r="E96" s="86">
        <f>SUMIF('TOTAL FEED'!$E$6:$E$429,'SAN LUONG'!D96,'TOTAL FEED'!$L$6:$L$429)</f>
        <v>0</v>
      </c>
      <c r="F96" s="87">
        <f>SUMIF('TOTAL FEED'!$E$6:$E$429,'SAN LUONG'!D96,'TOTAL FEED'!$M$6:$M$429)</f>
        <v>0</v>
      </c>
      <c r="G96" s="87">
        <f>SUMIF('TOTAL FEED'!$E$6:$E$429,'SAN LUONG'!D96,'TOTAL FEED'!$N$6:$N$429)</f>
        <v>0</v>
      </c>
      <c r="H96" s="87">
        <f>SUMIF('TOTAL FEED'!$E$6:$E$429,'SAN LUONG'!D96,'TOTAL FEED'!$O$6:$O$429)</f>
        <v>0</v>
      </c>
      <c r="I96" s="87">
        <f>SUMIF('TOTAL FEED'!$E$6:$E$429,'SAN LUONG'!D96,'TOTAL FEED'!$P$6:$P$429)</f>
        <v>0</v>
      </c>
      <c r="J96" s="87">
        <f>SUMIF('TOTAL FEED'!$E$6:$E$429,'SAN LUONG'!D96,'TOTAL FEED'!$Q$6:$Q$429)</f>
        <v>0</v>
      </c>
      <c r="K96" s="87">
        <f>SUMIF('TOTAL FEED'!$E$6:$E$429,'SAN LUONG'!D96,'TOTAL FEED'!$R$6:$R$429)</f>
        <v>0</v>
      </c>
      <c r="L96" s="87">
        <f>SUMIF('TOTAL FEED'!$E$6:$E$429,'SAN LUONG'!D96,'TOTAL FEED'!$S$6:$S$429)</f>
        <v>0</v>
      </c>
      <c r="M96" s="87">
        <f>SUMIF('TOTAL FEED'!$E$6:$E$429,'SAN LUONG'!D96,'TOTAL FEED'!$T$6:$T$429)</f>
        <v>0</v>
      </c>
      <c r="N96" s="87">
        <f>SUMIF('TOTAL FEED'!$E$6:$E$429,'SAN LUONG'!D96,'TOTAL FEED'!$U$6:$U$429)</f>
        <v>0</v>
      </c>
      <c r="O96" s="87">
        <f>SUMIF('TOTAL FEED'!$E$6:$E$429,'SAN LUONG'!D96,'TOTAL FEED'!$V$6:$V$429)</f>
        <v>0</v>
      </c>
      <c r="P96" s="87">
        <f>SUMIF('TOTAL FEED'!$E$6:$E$429,'SAN LUONG'!D96,'TOTAL FEED'!$W$6:$W$429)</f>
        <v>0</v>
      </c>
      <c r="Q96" s="87">
        <f>SUMIF('TOTAL FEED'!$E$6:$E$429,'SAN LUONG'!D96,'TOTAL FEED'!$X$6:$X$429)</f>
        <v>0</v>
      </c>
      <c r="R96" s="87">
        <f>SUMIF('TOTAL FEED'!$E$6:$E$429,'SAN LUONG'!D96,'TOTAL FEED'!$Y$6:$Y$429)</f>
        <v>0</v>
      </c>
      <c r="S96" s="87">
        <f>SUMIF('TOTAL FEED'!$E$6:$E$429,'SAN LUONG'!D96,'TOTAL FEED'!$Z$6:$Z$429)</f>
        <v>0</v>
      </c>
      <c r="T96" s="87">
        <f>SUMIF('TOTAL FEED'!$E$6:$E$429,'SAN LUONG'!D96,'TOTAL FEED'!$AA$6:$AA$429)</f>
        <v>0</v>
      </c>
      <c r="U96" s="87">
        <f>SUMIF('TOTAL FEED'!$E$6:$E$429,'SAN LUONG'!D96,'TOTAL FEED'!$AB$6:$AB$429)</f>
        <v>0</v>
      </c>
      <c r="V96" s="87">
        <f>SUMIF('TOTAL FEED'!$E$6:$E$429,'SAN LUONG'!D96,'TOTAL FEED'!$AC$6:$AC$429)</f>
        <v>0</v>
      </c>
      <c r="W96" s="87">
        <f>SUMIF('TOTAL FEED'!$E$6:$E$429,'SAN LUONG'!D96,'TOTAL FEED'!$AD$6:$AD$429)</f>
        <v>0</v>
      </c>
      <c r="X96" s="87">
        <f>SUMIF('TOTAL FEED'!$E$6:$E$429,'SAN LUONG'!D96,'TOTAL FEED'!$AE$6:$AE$429)</f>
        <v>0</v>
      </c>
      <c r="Y96" s="87">
        <f>SUMIF('TOTAL FEED'!$E$6:$E$429,'SAN LUONG'!D96,'TOTAL FEED'!$AF$6:$AF$429)</f>
        <v>0</v>
      </c>
      <c r="Z96" s="87">
        <f>SUMIF('TOTAL FEED'!$E$6:$E$429,'SAN LUONG'!D96,'TOTAL FEED'!$AG$6:$AG$429)</f>
        <v>0</v>
      </c>
      <c r="AA96" s="87">
        <f>SUMIF('TOTAL FEED'!$E$6:$E$429,'SAN LUONG'!D96,'TOTAL FEED'!$AH$6:$AH$429)</f>
        <v>0</v>
      </c>
      <c r="AB96" s="87">
        <f>SUMIF('TOTAL FEED'!$E$6:$E$429,'SAN LUONG'!D96,'TOTAL FEED'!$AI$6:$AI$429)</f>
        <v>0</v>
      </c>
      <c r="AC96" s="87">
        <f>SUMIF('TOTAL FEED'!$E$6:$E$429,'SAN LUONG'!D96,'TOTAL FEED'!$AJ$6:$AJ$429)</f>
        <v>0</v>
      </c>
      <c r="AD96" s="87">
        <f>SUMIF('TOTAL FEED'!$E$6:$E$429,'SAN LUONG'!D96,'TOTAL FEED'!$AK$6:$AK$429)</f>
        <v>0</v>
      </c>
      <c r="AE96" s="87">
        <f>SUMIF('TOTAL FEED'!$E$6:$E$429,'SAN LUONG'!D96,'TOTAL FEED'!$AL$6:$AL$429)</f>
        <v>0</v>
      </c>
      <c r="AF96" s="87">
        <f>SUMIF('TOTAL FEED'!$E$6:$E$429,'SAN LUONG'!D96,'TOTAL FEED'!$AM$6:$AM$429)</f>
        <v>0</v>
      </c>
      <c r="AG96" s="87">
        <f>SUMIF('TOTAL FEED'!$E$6:$E$429,'SAN LUONG'!D96,'TOTAL FEED'!$AN$6:$AN$429)</f>
        <v>0</v>
      </c>
      <c r="AH96" s="87">
        <f>SUMIF('TOTAL FEED'!$E$6:$E$429,'SAN LUONG'!D96,'TOTAL FEED'!$AO$6:$AO$429)</f>
        <v>0</v>
      </c>
      <c r="AI96" s="87">
        <f>SUMIF('TOTAL FEED'!$E$6:$E$429,'SAN LUONG'!D96,'TOTAL FEED'!$AP$6:$AP$429)</f>
        <v>0</v>
      </c>
      <c r="AJ96" s="80">
        <f t="shared" ref="AJ96:AJ97" si="44">SUM(E96:AI96)</f>
        <v>0</v>
      </c>
      <c r="AK96" s="80"/>
      <c r="AL96" t="str">
        <f t="shared" si="28"/>
        <v>6948201701</v>
      </c>
      <c r="AM96">
        <f>SUMIF('TOTAL FEED'!$K$6:$K$429,AL96,'TOTAL FEED'!$AQ$6:$AQ$429)</f>
        <v>0</v>
      </c>
    </row>
    <row r="97" spans="2:39" x14ac:dyDescent="0.25">
      <c r="B97" s="81"/>
      <c r="C97" s="82">
        <v>6884</v>
      </c>
      <c r="D97" s="83">
        <v>433700</v>
      </c>
      <c r="E97" s="86">
        <f>SUMIF('TOTAL FEED'!$E$6:$E$429,'SAN LUONG'!D97,'TOTAL FEED'!$L$6:$L$429)</f>
        <v>0</v>
      </c>
      <c r="F97" s="87">
        <f>SUMIF('TOTAL FEED'!$E$6:$E$429,'SAN LUONG'!D97,'TOTAL FEED'!$M$6:$M$429)</f>
        <v>0</v>
      </c>
      <c r="G97" s="87">
        <f>SUMIF('TOTAL FEED'!$E$6:$E$429,'SAN LUONG'!D97,'TOTAL FEED'!$N$6:$N$429)</f>
        <v>0</v>
      </c>
      <c r="H97" s="87">
        <f>SUMIF('TOTAL FEED'!$E$6:$E$429,'SAN LUONG'!D97,'TOTAL FEED'!$O$6:$O$429)</f>
        <v>0</v>
      </c>
      <c r="I97" s="87">
        <f>SUMIF('TOTAL FEED'!$E$6:$E$429,'SAN LUONG'!D97,'TOTAL FEED'!$P$6:$P$429)</f>
        <v>0</v>
      </c>
      <c r="J97" s="87">
        <f>SUMIF('TOTAL FEED'!$E$6:$E$429,'SAN LUONG'!D97,'TOTAL FEED'!$Q$6:$Q$429)</f>
        <v>0</v>
      </c>
      <c r="K97" s="87">
        <f>SUMIF('TOTAL FEED'!$E$6:$E$429,'SAN LUONG'!D97,'TOTAL FEED'!$R$6:$R$429)</f>
        <v>0</v>
      </c>
      <c r="L97" s="87">
        <f>SUMIF('TOTAL FEED'!$E$6:$E$429,'SAN LUONG'!D97,'TOTAL FEED'!$S$6:$S$429)</f>
        <v>0</v>
      </c>
      <c r="M97" s="87">
        <f>SUMIF('TOTAL FEED'!$E$6:$E$429,'SAN LUONG'!D97,'TOTAL FEED'!$T$6:$T$429)</f>
        <v>0</v>
      </c>
      <c r="N97" s="87">
        <f>SUMIF('TOTAL FEED'!$E$6:$E$429,'SAN LUONG'!D97,'TOTAL FEED'!$U$6:$U$429)</f>
        <v>0</v>
      </c>
      <c r="O97" s="87">
        <f>SUMIF('TOTAL FEED'!$E$6:$E$429,'SAN LUONG'!D97,'TOTAL FEED'!$V$6:$V$429)</f>
        <v>0</v>
      </c>
      <c r="P97" s="87">
        <f>SUMIF('TOTAL FEED'!$E$6:$E$429,'SAN LUONG'!D97,'TOTAL FEED'!$W$6:$W$429)</f>
        <v>0</v>
      </c>
      <c r="Q97" s="87">
        <f>SUMIF('TOTAL FEED'!$E$6:$E$429,'SAN LUONG'!D97,'TOTAL FEED'!$X$6:$X$429)</f>
        <v>0</v>
      </c>
      <c r="R97" s="87">
        <f>SUMIF('TOTAL FEED'!$E$6:$E$429,'SAN LUONG'!D97,'TOTAL FEED'!$Y$6:$Y$429)</f>
        <v>0</v>
      </c>
      <c r="S97" s="87">
        <f>SUMIF('TOTAL FEED'!$E$6:$E$429,'SAN LUONG'!D97,'TOTAL FEED'!$Z$6:$Z$429)</f>
        <v>8700</v>
      </c>
      <c r="T97" s="87">
        <f>SUMIF('TOTAL FEED'!$E$6:$E$429,'SAN LUONG'!D97,'TOTAL FEED'!$AA$6:$AA$429)</f>
        <v>0</v>
      </c>
      <c r="U97" s="87">
        <f>SUMIF('TOTAL FEED'!$E$6:$E$429,'SAN LUONG'!D97,'TOTAL FEED'!$AB$6:$AB$429)</f>
        <v>0</v>
      </c>
      <c r="V97" s="87">
        <f>SUMIF('TOTAL FEED'!$E$6:$E$429,'SAN LUONG'!D97,'TOTAL FEED'!$AC$6:$AC$429)</f>
        <v>0</v>
      </c>
      <c r="W97" s="87">
        <f>SUMIF('TOTAL FEED'!$E$6:$E$429,'SAN LUONG'!D97,'TOTAL FEED'!$AD$6:$AD$429)</f>
        <v>0</v>
      </c>
      <c r="X97" s="87">
        <f>SUMIF('TOTAL FEED'!$E$6:$E$429,'SAN LUONG'!D97,'TOTAL FEED'!$AE$6:$AE$429)</f>
        <v>0</v>
      </c>
      <c r="Y97" s="87">
        <f>SUMIF('TOTAL FEED'!$E$6:$E$429,'SAN LUONG'!D97,'TOTAL FEED'!$AF$6:$AF$429)</f>
        <v>0</v>
      </c>
      <c r="Z97" s="87">
        <f>SUMIF('TOTAL FEED'!$E$6:$E$429,'SAN LUONG'!D97,'TOTAL FEED'!$AG$6:$AG$429)</f>
        <v>0</v>
      </c>
      <c r="AA97" s="87">
        <f>SUMIF('TOTAL FEED'!$E$6:$E$429,'SAN LUONG'!D97,'TOTAL FEED'!$AH$6:$AH$429)</f>
        <v>0</v>
      </c>
      <c r="AB97" s="87">
        <f>SUMIF('TOTAL FEED'!$E$6:$E$429,'SAN LUONG'!D97,'TOTAL FEED'!$AI$6:$AI$429)</f>
        <v>0</v>
      </c>
      <c r="AC97" s="87">
        <f>SUMIF('TOTAL FEED'!$E$6:$E$429,'SAN LUONG'!D97,'TOTAL FEED'!$AJ$6:$AJ$429)</f>
        <v>0</v>
      </c>
      <c r="AD97" s="87">
        <f>SUMIF('TOTAL FEED'!$E$6:$E$429,'SAN LUONG'!D97,'TOTAL FEED'!$AK$6:$AK$429)</f>
        <v>0</v>
      </c>
      <c r="AE97" s="87">
        <f>SUMIF('TOTAL FEED'!$E$6:$E$429,'SAN LUONG'!D97,'TOTAL FEED'!$AL$6:$AL$429)</f>
        <v>0</v>
      </c>
      <c r="AF97" s="87">
        <f>SUMIF('TOTAL FEED'!$E$6:$E$429,'SAN LUONG'!D97,'TOTAL FEED'!$AM$6:$AM$429)</f>
        <v>0</v>
      </c>
      <c r="AG97" s="87">
        <f>SUMIF('TOTAL FEED'!$E$6:$E$429,'SAN LUONG'!D97,'TOTAL FEED'!$AN$6:$AN$429)</f>
        <v>0</v>
      </c>
      <c r="AH97" s="87">
        <f>SUMIF('TOTAL FEED'!$E$6:$E$429,'SAN LUONG'!D97,'TOTAL FEED'!$AO$6:$AO$429)</f>
        <v>0</v>
      </c>
      <c r="AI97" s="87">
        <f>SUMIF('TOTAL FEED'!$E$6:$E$429,'SAN LUONG'!D97,'TOTAL FEED'!$AP$6:$AP$429)</f>
        <v>0</v>
      </c>
      <c r="AJ97" s="80">
        <f t="shared" si="44"/>
        <v>8700</v>
      </c>
      <c r="AK97" s="92">
        <v>4</v>
      </c>
      <c r="AL97" t="str">
        <f t="shared" si="28"/>
        <v>6884433700</v>
      </c>
      <c r="AM97">
        <f>SUMIF('TOTAL FEED'!$K$6:$K$429,AL97,'TOTAL FEED'!$AQ$6:$AQ$429)</f>
        <v>8700</v>
      </c>
    </row>
    <row r="98" spans="2:39" x14ac:dyDescent="0.25">
      <c r="B98" s="81"/>
      <c r="C98" s="82">
        <v>6984</v>
      </c>
      <c r="D98" s="83">
        <v>433701</v>
      </c>
      <c r="E98" s="86">
        <f>SUMIF('TOTAL FEED'!$E$6:$E$429,'SAN LUONG'!D98,'TOTAL FEED'!$L$6:$L$429)</f>
        <v>0</v>
      </c>
      <c r="F98" s="87">
        <f>SUMIF('TOTAL FEED'!$E$6:$E$429,'SAN LUONG'!D98,'TOTAL FEED'!$M$6:$M$429)</f>
        <v>0</v>
      </c>
      <c r="G98" s="87">
        <f>SUMIF('TOTAL FEED'!$E$6:$E$429,'SAN LUONG'!D98,'TOTAL FEED'!$N$6:$N$429)</f>
        <v>0</v>
      </c>
      <c r="H98" s="87">
        <f>SUMIF('TOTAL FEED'!$E$6:$E$429,'SAN LUONG'!D98,'TOTAL FEED'!$O$6:$O$429)</f>
        <v>0</v>
      </c>
      <c r="I98" s="87">
        <f>SUMIF('TOTAL FEED'!$E$6:$E$429,'SAN LUONG'!D98,'TOTAL FEED'!$P$6:$P$429)</f>
        <v>0</v>
      </c>
      <c r="J98" s="87">
        <f>SUMIF('TOTAL FEED'!$E$6:$E$429,'SAN LUONG'!D98,'TOTAL FEED'!$Q$6:$Q$429)</f>
        <v>0</v>
      </c>
      <c r="K98" s="87">
        <f>SUMIF('TOTAL FEED'!$E$6:$E$429,'SAN LUONG'!D98,'TOTAL FEED'!$R$6:$R$429)</f>
        <v>0</v>
      </c>
      <c r="L98" s="87">
        <f>SUMIF('TOTAL FEED'!$E$6:$E$429,'SAN LUONG'!D98,'TOTAL FEED'!$S$6:$S$429)</f>
        <v>0</v>
      </c>
      <c r="M98" s="87">
        <f>SUMIF('TOTAL FEED'!$E$6:$E$429,'SAN LUONG'!D98,'TOTAL FEED'!$T$6:$T$429)</f>
        <v>0</v>
      </c>
      <c r="N98" s="87">
        <f>SUMIF('TOTAL FEED'!$E$6:$E$429,'SAN LUONG'!D98,'TOTAL FEED'!$U$6:$U$429)</f>
        <v>0</v>
      </c>
      <c r="O98" s="87">
        <f>SUMIF('TOTAL FEED'!$E$6:$E$429,'SAN LUONG'!D98,'TOTAL FEED'!$V$6:$V$429)</f>
        <v>0</v>
      </c>
      <c r="P98" s="87">
        <f>SUMIF('TOTAL FEED'!$E$6:$E$429,'SAN LUONG'!D98,'TOTAL FEED'!$W$6:$W$429)</f>
        <v>0</v>
      </c>
      <c r="Q98" s="87">
        <f>SUMIF('TOTAL FEED'!$E$6:$E$429,'SAN LUONG'!D98,'TOTAL FEED'!$X$6:$X$429)</f>
        <v>0</v>
      </c>
      <c r="R98" s="87">
        <f>SUMIF('TOTAL FEED'!$E$6:$E$429,'SAN LUONG'!D98,'TOTAL FEED'!$Y$6:$Y$429)</f>
        <v>0</v>
      </c>
      <c r="S98" s="87">
        <f>SUMIF('TOTAL FEED'!$E$6:$E$429,'SAN LUONG'!D98,'TOTAL FEED'!$Z$6:$Z$429)</f>
        <v>0</v>
      </c>
      <c r="T98" s="87">
        <f>SUMIF('TOTAL FEED'!$E$6:$E$429,'SAN LUONG'!D98,'TOTAL FEED'!$AA$6:$AA$429)</f>
        <v>0</v>
      </c>
      <c r="U98" s="87">
        <f>SUMIF('TOTAL FEED'!$E$6:$E$429,'SAN LUONG'!D98,'TOTAL FEED'!$AB$6:$AB$429)</f>
        <v>0</v>
      </c>
      <c r="V98" s="87">
        <f>SUMIF('TOTAL FEED'!$E$6:$E$429,'SAN LUONG'!D98,'TOTAL FEED'!$AC$6:$AC$429)</f>
        <v>0</v>
      </c>
      <c r="W98" s="87">
        <f>SUMIF('TOTAL FEED'!$E$6:$E$429,'SAN LUONG'!D98,'TOTAL FEED'!$AD$6:$AD$429)</f>
        <v>0</v>
      </c>
      <c r="X98" s="87">
        <f>SUMIF('TOTAL FEED'!$E$6:$E$429,'SAN LUONG'!D98,'TOTAL FEED'!$AE$6:$AE$429)</f>
        <v>0</v>
      </c>
      <c r="Y98" s="87">
        <f>SUMIF('TOTAL FEED'!$E$6:$E$429,'SAN LUONG'!D98,'TOTAL FEED'!$AF$6:$AF$429)</f>
        <v>0</v>
      </c>
      <c r="Z98" s="87">
        <f>SUMIF('TOTAL FEED'!$E$6:$E$429,'SAN LUONG'!D98,'TOTAL FEED'!$AG$6:$AG$429)</f>
        <v>0</v>
      </c>
      <c r="AA98" s="87">
        <f>SUMIF('TOTAL FEED'!$E$6:$E$429,'SAN LUONG'!D98,'TOTAL FEED'!$AH$6:$AH$429)</f>
        <v>0</v>
      </c>
      <c r="AB98" s="87">
        <f>SUMIF('TOTAL FEED'!$E$6:$E$429,'SAN LUONG'!D98,'TOTAL FEED'!$AI$6:$AI$429)</f>
        <v>0</v>
      </c>
      <c r="AC98" s="87">
        <f>SUMIF('TOTAL FEED'!$E$6:$E$429,'SAN LUONG'!D98,'TOTAL FEED'!$AJ$6:$AJ$429)</f>
        <v>0</v>
      </c>
      <c r="AD98" s="87">
        <f>SUMIF('TOTAL FEED'!$E$6:$E$429,'SAN LUONG'!D98,'TOTAL FEED'!$AK$6:$AK$429)</f>
        <v>0</v>
      </c>
      <c r="AE98" s="87">
        <f>SUMIF('TOTAL FEED'!$E$6:$E$429,'SAN LUONG'!D98,'TOTAL FEED'!$AL$6:$AL$429)</f>
        <v>0</v>
      </c>
      <c r="AF98" s="87">
        <f>SUMIF('TOTAL FEED'!$E$6:$E$429,'SAN LUONG'!D98,'TOTAL FEED'!$AM$6:$AM$429)</f>
        <v>0</v>
      </c>
      <c r="AG98" s="87">
        <f>SUMIF('TOTAL FEED'!$E$6:$E$429,'SAN LUONG'!D98,'TOTAL FEED'!$AN$6:$AN$429)</f>
        <v>0</v>
      </c>
      <c r="AH98" s="87">
        <f>SUMIF('TOTAL FEED'!$E$6:$E$429,'SAN LUONG'!D98,'TOTAL FEED'!$AO$6:$AO$429)</f>
        <v>0</v>
      </c>
      <c r="AI98" s="87">
        <f>SUMIF('TOTAL FEED'!$E$6:$E$429,'SAN LUONG'!D98,'TOTAL FEED'!$AP$6:$AP$429)</f>
        <v>0</v>
      </c>
      <c r="AJ98" s="80">
        <f t="shared" ref="AJ98:AJ100" si="45">SUM(E98:AI98)</f>
        <v>0</v>
      </c>
      <c r="AK98" s="80"/>
      <c r="AL98" t="str">
        <f t="shared" si="28"/>
        <v>6984433701</v>
      </c>
      <c r="AM98">
        <f>SUMIF('TOTAL FEED'!$K$6:$K$429,AL98,'TOTAL FEED'!$AQ$6:$AQ$429)</f>
        <v>0</v>
      </c>
    </row>
    <row r="99" spans="2:39" x14ac:dyDescent="0.25">
      <c r="B99" s="81"/>
      <c r="C99" s="82" t="s">
        <v>331</v>
      </c>
      <c r="D99" s="83">
        <v>226501</v>
      </c>
      <c r="E99" s="86">
        <f>SUMIF('TOTAL FEED'!$E$6:$E$429,'SAN LUONG'!D99,'TOTAL FEED'!$L$6:$L$429)</f>
        <v>0</v>
      </c>
      <c r="F99" s="87">
        <f>SUMIF('TOTAL FEED'!$E$6:$E$429,'SAN LUONG'!D99,'TOTAL FEED'!$M$6:$M$429)</f>
        <v>0</v>
      </c>
      <c r="G99" s="87">
        <f>SUMIF('TOTAL FEED'!$E$6:$E$429,'SAN LUONG'!D99,'TOTAL FEED'!$N$6:$N$429)</f>
        <v>0</v>
      </c>
      <c r="H99" s="87">
        <f>SUMIF('TOTAL FEED'!$E$6:$E$429,'SAN LUONG'!D99,'TOTAL FEED'!$O$6:$O$429)</f>
        <v>0</v>
      </c>
      <c r="I99" s="87">
        <f>SUMIF('TOTAL FEED'!$E$6:$E$429,'SAN LUONG'!D99,'TOTAL FEED'!$P$6:$P$429)</f>
        <v>0</v>
      </c>
      <c r="J99" s="87">
        <f>SUMIF('TOTAL FEED'!$E$6:$E$429,'SAN LUONG'!D99,'TOTAL FEED'!$Q$6:$Q$429)</f>
        <v>0</v>
      </c>
      <c r="K99" s="87">
        <f>SUMIF('TOTAL FEED'!$E$6:$E$429,'SAN LUONG'!D99,'TOTAL FEED'!$R$6:$R$429)</f>
        <v>0</v>
      </c>
      <c r="L99" s="87">
        <f>SUMIF('TOTAL FEED'!$E$6:$E$429,'SAN LUONG'!D99,'TOTAL FEED'!$S$6:$S$429)</f>
        <v>0</v>
      </c>
      <c r="M99" s="87">
        <f>SUMIF('TOTAL FEED'!$E$6:$E$429,'SAN LUONG'!D99,'TOTAL FEED'!$T$6:$T$429)</f>
        <v>0</v>
      </c>
      <c r="N99" s="87">
        <f>SUMIF('TOTAL FEED'!$E$6:$E$429,'SAN LUONG'!D99,'TOTAL FEED'!$U$6:$U$429)</f>
        <v>0</v>
      </c>
      <c r="O99" s="87">
        <f>SUMIF('TOTAL FEED'!$E$6:$E$429,'SAN LUONG'!D99,'TOTAL FEED'!$V$6:$V$429)</f>
        <v>0</v>
      </c>
      <c r="P99" s="87">
        <f>SUMIF('TOTAL FEED'!$E$6:$E$429,'SAN LUONG'!D99,'TOTAL FEED'!$W$6:$W$429)</f>
        <v>0</v>
      </c>
      <c r="Q99" s="87">
        <f>SUMIF('TOTAL FEED'!$E$6:$E$429,'SAN LUONG'!D99,'TOTAL FEED'!$X$6:$X$429)</f>
        <v>0</v>
      </c>
      <c r="R99" s="87">
        <f>SUMIF('TOTAL FEED'!$E$6:$E$429,'SAN LUONG'!D99,'TOTAL FEED'!$Y$6:$Y$429)</f>
        <v>0</v>
      </c>
      <c r="S99" s="87">
        <f>SUMIF('TOTAL FEED'!$E$6:$E$429,'SAN LUONG'!D99,'TOTAL FEED'!$Z$6:$Z$429)</f>
        <v>0</v>
      </c>
      <c r="T99" s="87">
        <f>SUMIF('TOTAL FEED'!$E$6:$E$429,'SAN LUONG'!D99,'TOTAL FEED'!$AA$6:$AA$429)</f>
        <v>0</v>
      </c>
      <c r="U99" s="87">
        <f>SUMIF('TOTAL FEED'!$E$6:$E$429,'SAN LUONG'!D99,'TOTAL FEED'!$AB$6:$AB$429)</f>
        <v>0</v>
      </c>
      <c r="V99" s="87">
        <f>SUMIF('TOTAL FEED'!$E$6:$E$429,'SAN LUONG'!D99,'TOTAL FEED'!$AC$6:$AC$429)</f>
        <v>0</v>
      </c>
      <c r="W99" s="87">
        <f>SUMIF('TOTAL FEED'!$E$6:$E$429,'SAN LUONG'!D99,'TOTAL FEED'!$AD$6:$AD$429)</f>
        <v>0</v>
      </c>
      <c r="X99" s="87">
        <f>SUMIF('TOTAL FEED'!$E$6:$E$429,'SAN LUONG'!D99,'TOTAL FEED'!$AE$6:$AE$429)</f>
        <v>0</v>
      </c>
      <c r="Y99" s="87">
        <f>SUMIF('TOTAL FEED'!$E$6:$E$429,'SAN LUONG'!D99,'TOTAL FEED'!$AF$6:$AF$429)</f>
        <v>0</v>
      </c>
      <c r="Z99" s="87">
        <f>SUMIF('TOTAL FEED'!$E$6:$E$429,'SAN LUONG'!D99,'TOTAL FEED'!$AG$6:$AG$429)</f>
        <v>0</v>
      </c>
      <c r="AA99" s="87">
        <f>SUMIF('TOTAL FEED'!$E$6:$E$429,'SAN LUONG'!D99,'TOTAL FEED'!$AH$6:$AH$429)</f>
        <v>0</v>
      </c>
      <c r="AB99" s="87">
        <f>SUMIF('TOTAL FEED'!$E$6:$E$429,'SAN LUONG'!D99,'TOTAL FEED'!$AI$6:$AI$429)</f>
        <v>0</v>
      </c>
      <c r="AC99" s="87">
        <f>SUMIF('TOTAL FEED'!$E$6:$E$429,'SAN LUONG'!D99,'TOTAL FEED'!$AJ$6:$AJ$429)</f>
        <v>0</v>
      </c>
      <c r="AD99" s="87">
        <f>SUMIF('TOTAL FEED'!$E$6:$E$429,'SAN LUONG'!D99,'TOTAL FEED'!$AK$6:$AK$429)</f>
        <v>0</v>
      </c>
      <c r="AE99" s="87">
        <f>SUMIF('TOTAL FEED'!$E$6:$E$429,'SAN LUONG'!D99,'TOTAL FEED'!$AL$6:$AL$429)</f>
        <v>0</v>
      </c>
      <c r="AF99" s="87">
        <f>SUMIF('TOTAL FEED'!$E$6:$E$429,'SAN LUONG'!D99,'TOTAL FEED'!$AM$6:$AM$429)</f>
        <v>0</v>
      </c>
      <c r="AG99" s="87">
        <f>SUMIF('TOTAL FEED'!$E$6:$E$429,'SAN LUONG'!D99,'TOTAL FEED'!$AN$6:$AN$429)</f>
        <v>0</v>
      </c>
      <c r="AH99" s="87">
        <f>SUMIF('TOTAL FEED'!$E$6:$E$429,'SAN LUONG'!D99,'TOTAL FEED'!$AO$6:$AO$429)</f>
        <v>0</v>
      </c>
      <c r="AI99" s="87">
        <f>SUMIF('TOTAL FEED'!$E$6:$E$429,'SAN LUONG'!D99,'TOTAL FEED'!$AP$6:$AP$429)</f>
        <v>0</v>
      </c>
      <c r="AJ99" s="80">
        <f t="shared" ref="AJ99" si="46">SUM(E99:AI99)</f>
        <v>0</v>
      </c>
      <c r="AK99" s="80"/>
      <c r="AL99" t="str">
        <f t="shared" si="28"/>
        <v>PP20226501</v>
      </c>
      <c r="AM99">
        <f>SUMIF('TOTAL FEED'!$K$6:$K$429,AL99,'TOTAL FEED'!$AQ$6:$AQ$429)</f>
        <v>0</v>
      </c>
    </row>
    <row r="100" spans="2:39" x14ac:dyDescent="0.25">
      <c r="B100" s="81"/>
      <c r="C100" s="82" t="s">
        <v>338</v>
      </c>
      <c r="D100" s="83">
        <v>433008</v>
      </c>
      <c r="E100" s="86">
        <f>SUMIF('TOTAL FEED'!$E$6:$E$429,'SAN LUONG'!D100,'TOTAL FEED'!$L$6:$L$429)</f>
        <v>0</v>
      </c>
      <c r="F100" s="87">
        <f>SUMIF('TOTAL FEED'!$E$6:$E$429,'SAN LUONG'!D100,'TOTAL FEED'!$M$6:$M$429)</f>
        <v>0</v>
      </c>
      <c r="G100" s="87">
        <f>SUMIF('TOTAL FEED'!$E$6:$E$429,'SAN LUONG'!D100,'TOTAL FEED'!$N$6:$N$429)</f>
        <v>0</v>
      </c>
      <c r="H100" s="87">
        <f>SUMIF('TOTAL FEED'!$E$6:$E$429,'SAN LUONG'!D100,'TOTAL FEED'!$O$6:$O$429)</f>
        <v>0</v>
      </c>
      <c r="I100" s="87">
        <f>SUMIF('TOTAL FEED'!$E$6:$E$429,'SAN LUONG'!D100,'TOTAL FEED'!$P$6:$P$429)</f>
        <v>0</v>
      </c>
      <c r="J100" s="87">
        <f>SUMIF('TOTAL FEED'!$E$6:$E$429,'SAN LUONG'!D100,'TOTAL FEED'!$Q$6:$Q$429)</f>
        <v>0</v>
      </c>
      <c r="K100" s="87">
        <f>SUMIF('TOTAL FEED'!$E$6:$E$429,'SAN LUONG'!D100,'TOTAL FEED'!$R$6:$R$429)</f>
        <v>0</v>
      </c>
      <c r="L100" s="87">
        <f>SUMIF('TOTAL FEED'!$E$6:$E$429,'SAN LUONG'!D100,'TOTAL FEED'!$S$6:$S$429)</f>
        <v>0</v>
      </c>
      <c r="M100" s="87">
        <f>SUMIF('TOTAL FEED'!$E$6:$E$429,'SAN LUONG'!D100,'TOTAL FEED'!$T$6:$T$429)</f>
        <v>0</v>
      </c>
      <c r="N100" s="87">
        <f>SUMIF('TOTAL FEED'!$E$6:$E$429,'SAN LUONG'!D100,'TOTAL FEED'!$U$6:$U$429)</f>
        <v>0</v>
      </c>
      <c r="O100" s="87">
        <f>SUMIF('TOTAL FEED'!$E$6:$E$429,'SAN LUONG'!D100,'TOTAL FEED'!$V$6:$V$429)</f>
        <v>0</v>
      </c>
      <c r="P100" s="87">
        <f>SUMIF('TOTAL FEED'!$E$6:$E$429,'SAN LUONG'!D100,'TOTAL FEED'!$W$6:$W$429)</f>
        <v>0</v>
      </c>
      <c r="Q100" s="87">
        <f>SUMIF('TOTAL FEED'!$E$6:$E$429,'SAN LUONG'!D100,'TOTAL FEED'!$X$6:$X$429)</f>
        <v>0</v>
      </c>
      <c r="R100" s="87">
        <f>SUMIF('TOTAL FEED'!$E$6:$E$429,'SAN LUONG'!D100,'TOTAL FEED'!$Y$6:$Y$429)</f>
        <v>0</v>
      </c>
      <c r="S100" s="87">
        <f>SUMIF('TOTAL FEED'!$E$6:$E$429,'SAN LUONG'!D100,'TOTAL FEED'!$Z$6:$Z$429)</f>
        <v>0</v>
      </c>
      <c r="T100" s="87">
        <f>SUMIF('TOTAL FEED'!$E$6:$E$429,'SAN LUONG'!D100,'TOTAL FEED'!$AA$6:$AA$429)</f>
        <v>0</v>
      </c>
      <c r="U100" s="87">
        <f>SUMIF('TOTAL FEED'!$E$6:$E$429,'SAN LUONG'!D100,'TOTAL FEED'!$AB$6:$AB$429)</f>
        <v>0</v>
      </c>
      <c r="V100" s="87">
        <f>SUMIF('TOTAL FEED'!$E$6:$E$429,'SAN LUONG'!D100,'TOTAL FEED'!$AC$6:$AC$429)</f>
        <v>0</v>
      </c>
      <c r="W100" s="87">
        <f>SUMIF('TOTAL FEED'!$E$6:$E$429,'SAN LUONG'!D100,'TOTAL FEED'!$AD$6:$AD$429)</f>
        <v>0</v>
      </c>
      <c r="X100" s="87">
        <f>SUMIF('TOTAL FEED'!$E$6:$E$429,'SAN LUONG'!D100,'TOTAL FEED'!$AE$6:$AE$429)</f>
        <v>0</v>
      </c>
      <c r="Y100" s="87">
        <f>SUMIF('TOTAL FEED'!$E$6:$E$429,'SAN LUONG'!D100,'TOTAL FEED'!$AF$6:$AF$429)</f>
        <v>0</v>
      </c>
      <c r="Z100" s="87">
        <f>SUMIF('TOTAL FEED'!$E$6:$E$429,'SAN LUONG'!D100,'TOTAL FEED'!$AG$6:$AG$429)</f>
        <v>0</v>
      </c>
      <c r="AA100" s="87">
        <f>SUMIF('TOTAL FEED'!$E$6:$E$429,'SAN LUONG'!D100,'TOTAL FEED'!$AH$6:$AH$429)</f>
        <v>0</v>
      </c>
      <c r="AB100" s="87">
        <f>SUMIF('TOTAL FEED'!$E$6:$E$429,'SAN LUONG'!D100,'TOTAL FEED'!$AI$6:$AI$429)</f>
        <v>0</v>
      </c>
      <c r="AC100" s="87">
        <f>SUMIF('TOTAL FEED'!$E$6:$E$429,'SAN LUONG'!D100,'TOTAL FEED'!$AJ$6:$AJ$429)</f>
        <v>0</v>
      </c>
      <c r="AD100" s="87">
        <f>SUMIF('TOTAL FEED'!$E$6:$E$429,'SAN LUONG'!D100,'TOTAL FEED'!$AK$6:$AK$429)</f>
        <v>0</v>
      </c>
      <c r="AE100" s="87">
        <f>SUMIF('TOTAL FEED'!$E$6:$E$429,'SAN LUONG'!D100,'TOTAL FEED'!$AL$6:$AL$429)</f>
        <v>0</v>
      </c>
      <c r="AF100" s="87">
        <f>SUMIF('TOTAL FEED'!$E$6:$E$429,'SAN LUONG'!D100,'TOTAL FEED'!$AM$6:$AM$429)</f>
        <v>0</v>
      </c>
      <c r="AG100" s="87">
        <f>SUMIF('TOTAL FEED'!$E$6:$E$429,'SAN LUONG'!D100,'TOTAL FEED'!$AN$6:$AN$429)</f>
        <v>0</v>
      </c>
      <c r="AH100" s="87">
        <f>SUMIF('TOTAL FEED'!$E$6:$E$429,'SAN LUONG'!D100,'TOTAL FEED'!$AO$6:$AO$429)</f>
        <v>0</v>
      </c>
      <c r="AI100" s="87">
        <f>SUMIF('TOTAL FEED'!$E$6:$E$429,'SAN LUONG'!D100,'TOTAL FEED'!$AP$6:$AP$429)</f>
        <v>0</v>
      </c>
      <c r="AJ100" s="80">
        <f t="shared" si="45"/>
        <v>0</v>
      </c>
      <c r="AK100" s="80"/>
      <c r="AL100" t="str">
        <f t="shared" si="28"/>
        <v>BS04433008</v>
      </c>
      <c r="AM100">
        <f>SUMIF('TOTAL FEED'!$K$6:$K$429,AL100,'TOTAL FEED'!$AQ$6:$AQ$429)</f>
        <v>0</v>
      </c>
    </row>
    <row r="101" spans="2:39" x14ac:dyDescent="0.25">
      <c r="B101" s="81"/>
      <c r="C101" s="82" t="s">
        <v>667</v>
      </c>
      <c r="D101" s="83">
        <v>433781</v>
      </c>
      <c r="E101" s="86">
        <f>SUMIF('TOTAL FEED'!$E$6:$E$429,'SAN LUONG'!D101,'TOTAL FEED'!$L$6:$L$429)</f>
        <v>0</v>
      </c>
      <c r="F101" s="87">
        <f>SUMIF('TOTAL FEED'!$E$6:$E$429,'SAN LUONG'!D101,'TOTAL FEED'!$M$6:$M$429)</f>
        <v>0</v>
      </c>
      <c r="G101" s="87">
        <f>SUMIF('TOTAL FEED'!$E$6:$E$429,'SAN LUONG'!D101,'TOTAL FEED'!$N$6:$N$429)</f>
        <v>14200</v>
      </c>
      <c r="H101" s="87">
        <f>SUMIF('TOTAL FEED'!$E$6:$E$429,'SAN LUONG'!D101,'TOTAL FEED'!$O$6:$O$429)</f>
        <v>0</v>
      </c>
      <c r="I101" s="87">
        <f>SUMIF('TOTAL FEED'!$E$6:$E$429,'SAN LUONG'!D101,'TOTAL FEED'!$P$6:$P$429)</f>
        <v>0</v>
      </c>
      <c r="J101" s="87">
        <f>SUMIF('TOTAL FEED'!$E$6:$E$429,'SAN LUONG'!D101,'TOTAL FEED'!$Q$6:$Q$429)</f>
        <v>0</v>
      </c>
      <c r="K101" s="87">
        <f>SUMIF('TOTAL FEED'!$E$6:$E$429,'SAN LUONG'!D101,'TOTAL FEED'!$R$6:$R$429)</f>
        <v>0</v>
      </c>
      <c r="L101" s="87">
        <f>SUMIF('TOTAL FEED'!$E$6:$E$429,'SAN LUONG'!D101,'TOTAL FEED'!$S$6:$S$429)</f>
        <v>0</v>
      </c>
      <c r="M101" s="87">
        <f>SUMIF('TOTAL FEED'!$E$6:$E$429,'SAN LUONG'!D101,'TOTAL FEED'!$T$6:$T$429)</f>
        <v>0</v>
      </c>
      <c r="N101" s="87">
        <f>SUMIF('TOTAL FEED'!$E$6:$E$429,'SAN LUONG'!D101,'TOTAL FEED'!$U$6:$U$429)</f>
        <v>0</v>
      </c>
      <c r="O101" s="87">
        <f>SUMIF('TOTAL FEED'!$E$6:$E$429,'SAN LUONG'!D101,'TOTAL FEED'!$V$6:$V$429)</f>
        <v>0</v>
      </c>
      <c r="P101" s="87">
        <f>SUMIF('TOTAL FEED'!$E$6:$E$429,'SAN LUONG'!D101,'TOTAL FEED'!$W$6:$W$429)</f>
        <v>0</v>
      </c>
      <c r="Q101" s="87">
        <f>SUMIF('TOTAL FEED'!$E$6:$E$429,'SAN LUONG'!D101,'TOTAL FEED'!$X$6:$X$429)</f>
        <v>14000</v>
      </c>
      <c r="R101" s="87">
        <f>SUMIF('TOTAL FEED'!$E$6:$E$429,'SAN LUONG'!D101,'TOTAL FEED'!$Y$6:$Y$429)</f>
        <v>0</v>
      </c>
      <c r="S101" s="87">
        <f>SUMIF('TOTAL FEED'!$E$6:$E$429,'SAN LUONG'!D101,'TOTAL FEED'!$Z$6:$Z$429)</f>
        <v>0</v>
      </c>
      <c r="T101" s="87">
        <f>SUMIF('TOTAL FEED'!$E$6:$E$429,'SAN LUONG'!D101,'TOTAL FEED'!$AA$6:$AA$429)</f>
        <v>3880</v>
      </c>
      <c r="U101" s="87">
        <f>SUMIF('TOTAL FEED'!$E$6:$E$429,'SAN LUONG'!D101,'TOTAL FEED'!$AB$6:$AB$429)</f>
        <v>0</v>
      </c>
      <c r="V101" s="87">
        <f>SUMIF('TOTAL FEED'!$E$6:$E$429,'SAN LUONG'!D101,'TOTAL FEED'!$AC$6:$AC$429)</f>
        <v>0</v>
      </c>
      <c r="W101" s="87">
        <f>SUMIF('TOTAL FEED'!$E$6:$E$429,'SAN LUONG'!D101,'TOTAL FEED'!$AD$6:$AD$429)</f>
        <v>0</v>
      </c>
      <c r="X101" s="87">
        <f>SUMIF('TOTAL FEED'!$E$6:$E$429,'SAN LUONG'!D101,'TOTAL FEED'!$AE$6:$AE$429)</f>
        <v>0</v>
      </c>
      <c r="Y101" s="87">
        <f>SUMIF('TOTAL FEED'!$E$6:$E$429,'SAN LUONG'!D101,'TOTAL FEED'!$AF$6:$AF$429)</f>
        <v>0</v>
      </c>
      <c r="Z101" s="87">
        <f>SUMIF('TOTAL FEED'!$E$6:$E$429,'SAN LUONG'!D101,'TOTAL FEED'!$AG$6:$AG$429)</f>
        <v>0</v>
      </c>
      <c r="AA101" s="87">
        <f>SUMIF('TOTAL FEED'!$E$6:$E$429,'SAN LUONG'!D101,'TOTAL FEED'!$AH$6:$AH$429)</f>
        <v>0</v>
      </c>
      <c r="AB101" s="87">
        <f>SUMIF('TOTAL FEED'!$E$6:$E$429,'SAN LUONG'!D101,'TOTAL FEED'!$AI$6:$AI$429)</f>
        <v>0</v>
      </c>
      <c r="AC101" s="87">
        <f>SUMIF('TOTAL FEED'!$E$6:$E$429,'SAN LUONG'!D101,'TOTAL FEED'!$AJ$6:$AJ$429)</f>
        <v>0</v>
      </c>
      <c r="AD101" s="87">
        <f>SUMIF('TOTAL FEED'!$E$6:$E$429,'SAN LUONG'!D101,'TOTAL FEED'!$AK$6:$AK$429)</f>
        <v>0</v>
      </c>
      <c r="AE101" s="87">
        <f>SUMIF('TOTAL FEED'!$E$6:$E$429,'SAN LUONG'!D101,'TOTAL FEED'!$AL$6:$AL$429)</f>
        <v>0</v>
      </c>
      <c r="AF101" s="87">
        <f>SUMIF('TOTAL FEED'!$E$6:$E$429,'SAN LUONG'!D101,'TOTAL FEED'!$AM$6:$AM$429)</f>
        <v>0</v>
      </c>
      <c r="AG101" s="87">
        <f>SUMIF('TOTAL FEED'!$E$6:$E$429,'SAN LUONG'!D101,'TOTAL FEED'!$AN$6:$AN$429)</f>
        <v>0</v>
      </c>
      <c r="AH101" s="87">
        <f>SUMIF('TOTAL FEED'!$E$6:$E$429,'SAN LUONG'!D101,'TOTAL FEED'!$AO$6:$AO$429)</f>
        <v>0</v>
      </c>
      <c r="AI101" s="87">
        <f>SUMIF('TOTAL FEED'!$E$6:$E$429,'SAN LUONG'!D101,'TOTAL FEED'!$AP$6:$AP$429)</f>
        <v>0</v>
      </c>
      <c r="AJ101" s="80">
        <f t="shared" ref="AJ101" si="47">SUM(E101:AI101)</f>
        <v>32080</v>
      </c>
      <c r="AK101" s="80"/>
      <c r="AL101" t="str">
        <f t="shared" ref="AL101" si="48">CONCATENATE(C101,D101)</f>
        <v>BS10TA433781</v>
      </c>
      <c r="AM101">
        <f>SUMIF('TOTAL FEED'!$K$6:$K$429,AL101,'TOTAL FEED'!$AQ$6:$AQ$429)</f>
        <v>32080</v>
      </c>
    </row>
    <row r="102" spans="2:39" x14ac:dyDescent="0.25">
      <c r="B102" s="81"/>
      <c r="C102" s="82" t="s">
        <v>649</v>
      </c>
      <c r="D102" s="83">
        <v>433060</v>
      </c>
      <c r="E102" s="86">
        <f>SUMIF('TOTAL FEED'!$E$6:$E$429,'SAN LUONG'!D102,'TOTAL FEED'!$L$6:$L$429)</f>
        <v>0</v>
      </c>
      <c r="F102" s="87">
        <f>SUMIF('TOTAL FEED'!$E$6:$E$429,'SAN LUONG'!D102,'TOTAL FEED'!$M$6:$M$429)</f>
        <v>0</v>
      </c>
      <c r="G102" s="87">
        <f>SUMIF('TOTAL FEED'!$E$6:$E$429,'SAN LUONG'!D102,'TOTAL FEED'!$N$6:$N$429)</f>
        <v>0</v>
      </c>
      <c r="H102" s="87">
        <f>SUMIF('TOTAL FEED'!$E$6:$E$429,'SAN LUONG'!D102,'TOTAL FEED'!$O$6:$O$429)</f>
        <v>0</v>
      </c>
      <c r="I102" s="87">
        <f>SUMIF('TOTAL FEED'!$E$6:$E$429,'SAN LUONG'!D102,'TOTAL FEED'!$P$6:$P$429)</f>
        <v>8675</v>
      </c>
      <c r="J102" s="87">
        <f>SUMIF('TOTAL FEED'!$E$6:$E$429,'SAN LUONG'!D102,'TOTAL FEED'!$Q$6:$Q$429)</f>
        <v>0</v>
      </c>
      <c r="K102" s="87">
        <f>SUMIF('TOTAL FEED'!$E$6:$E$429,'SAN LUONG'!D102,'TOTAL FEED'!$R$6:$R$429)</f>
        <v>0</v>
      </c>
      <c r="L102" s="87">
        <f>SUMIF('TOTAL FEED'!$E$6:$E$429,'SAN LUONG'!D102,'TOTAL FEED'!$S$6:$S$429)</f>
        <v>0</v>
      </c>
      <c r="M102" s="87">
        <f>SUMIF('TOTAL FEED'!$E$6:$E$429,'SAN LUONG'!D102,'TOTAL FEED'!$T$6:$T$429)</f>
        <v>0</v>
      </c>
      <c r="N102" s="87">
        <f>SUMIF('TOTAL FEED'!$E$6:$E$429,'SAN LUONG'!D102,'TOTAL FEED'!$U$6:$U$429)</f>
        <v>0</v>
      </c>
      <c r="O102" s="87">
        <f>SUMIF('TOTAL FEED'!$E$6:$E$429,'SAN LUONG'!D102,'TOTAL FEED'!$V$6:$V$429)</f>
        <v>0</v>
      </c>
      <c r="P102" s="87">
        <f>SUMIF('TOTAL FEED'!$E$6:$E$429,'SAN LUONG'!D102,'TOTAL FEED'!$W$6:$W$429)</f>
        <v>8450</v>
      </c>
      <c r="Q102" s="87">
        <f>SUMIF('TOTAL FEED'!$E$6:$E$429,'SAN LUONG'!D102,'TOTAL FEED'!$X$6:$X$429)</f>
        <v>0</v>
      </c>
      <c r="R102" s="87">
        <f>SUMIF('TOTAL FEED'!$E$6:$E$429,'SAN LUONG'!D102,'TOTAL FEED'!$Y$6:$Y$429)</f>
        <v>0</v>
      </c>
      <c r="S102" s="87">
        <f>SUMIF('TOTAL FEED'!$E$6:$E$429,'SAN LUONG'!D102,'TOTAL FEED'!$Z$6:$Z$429)</f>
        <v>0</v>
      </c>
      <c r="T102" s="87">
        <f>SUMIF('TOTAL FEED'!$E$6:$E$429,'SAN LUONG'!D102,'TOTAL FEED'!$AA$6:$AA$429)</f>
        <v>0</v>
      </c>
      <c r="U102" s="87">
        <f>SUMIF('TOTAL FEED'!$E$6:$E$429,'SAN LUONG'!D102,'TOTAL FEED'!$AB$6:$AB$429)</f>
        <v>0</v>
      </c>
      <c r="V102" s="87">
        <f>SUMIF('TOTAL FEED'!$E$6:$E$429,'SAN LUONG'!D102,'TOTAL FEED'!$AC$6:$AC$429)</f>
        <v>0</v>
      </c>
      <c r="W102" s="87">
        <f>SUMIF('TOTAL FEED'!$E$6:$E$429,'SAN LUONG'!D102,'TOTAL FEED'!$AD$6:$AD$429)</f>
        <v>0</v>
      </c>
      <c r="X102" s="87">
        <f>SUMIF('TOTAL FEED'!$E$6:$E$429,'SAN LUONG'!D102,'TOTAL FEED'!$AE$6:$AE$429)</f>
        <v>0</v>
      </c>
      <c r="Y102" s="87">
        <f>SUMIF('TOTAL FEED'!$E$6:$E$429,'SAN LUONG'!D102,'TOTAL FEED'!$AF$6:$AF$429)</f>
        <v>0</v>
      </c>
      <c r="Z102" s="87">
        <f>SUMIF('TOTAL FEED'!$E$6:$E$429,'SAN LUONG'!D102,'TOTAL FEED'!$AG$6:$AG$429)</f>
        <v>0</v>
      </c>
      <c r="AA102" s="87">
        <f>SUMIF('TOTAL FEED'!$E$6:$E$429,'SAN LUONG'!D102,'TOTAL FEED'!$AH$6:$AH$429)</f>
        <v>0</v>
      </c>
      <c r="AB102" s="87">
        <f>SUMIF('TOTAL FEED'!$E$6:$E$429,'SAN LUONG'!D102,'TOTAL FEED'!$AI$6:$AI$429)</f>
        <v>0</v>
      </c>
      <c r="AC102" s="87">
        <f>SUMIF('TOTAL FEED'!$E$6:$E$429,'SAN LUONG'!D102,'TOTAL FEED'!$AJ$6:$AJ$429)</f>
        <v>0</v>
      </c>
      <c r="AD102" s="87">
        <f>SUMIF('TOTAL FEED'!$E$6:$E$429,'SAN LUONG'!D102,'TOTAL FEED'!$AK$6:$AK$429)</f>
        <v>0</v>
      </c>
      <c r="AE102" s="87">
        <f>SUMIF('TOTAL FEED'!$E$6:$E$429,'SAN LUONG'!D102,'TOTAL FEED'!$AL$6:$AL$429)</f>
        <v>0</v>
      </c>
      <c r="AF102" s="87">
        <f>SUMIF('TOTAL FEED'!$E$6:$E$429,'SAN LUONG'!D102,'TOTAL FEED'!$AM$6:$AM$429)</f>
        <v>0</v>
      </c>
      <c r="AG102" s="87">
        <f>SUMIF('TOTAL FEED'!$E$6:$E$429,'SAN LUONG'!D102,'TOTAL FEED'!$AN$6:$AN$429)</f>
        <v>0</v>
      </c>
      <c r="AH102" s="87">
        <f>SUMIF('TOTAL FEED'!$E$6:$E$429,'SAN LUONG'!D102,'TOTAL FEED'!$AO$6:$AO$429)</f>
        <v>0</v>
      </c>
      <c r="AI102" s="87">
        <f>SUMIF('TOTAL FEED'!$E$6:$E$429,'SAN LUONG'!D102,'TOTAL FEED'!$AP$6:$AP$429)</f>
        <v>0</v>
      </c>
      <c r="AJ102" s="80">
        <f t="shared" ref="AJ102" si="49">SUM(E102:AI102)</f>
        <v>17125</v>
      </c>
      <c r="AK102" s="92">
        <v>4</v>
      </c>
      <c r="AL102" t="str">
        <f t="shared" ref="AL102" si="50">CONCATENATE(C102,D102)</f>
        <v>BS045A433060</v>
      </c>
      <c r="AM102">
        <f>SUMIF('TOTAL FEED'!$K$6:$K$429,AL102,'TOTAL FEED'!$AQ$6:$AQ$429)</f>
        <v>17125</v>
      </c>
    </row>
    <row r="103" spans="2:39" x14ac:dyDescent="0.25">
      <c r="B103" s="81"/>
      <c r="C103" s="82" t="s">
        <v>604</v>
      </c>
      <c r="D103" s="83">
        <v>433061</v>
      </c>
      <c r="E103" s="86">
        <f>SUMIF('TOTAL FEED'!$E$6:$E$429,'SAN LUONG'!D103,'TOTAL FEED'!$L$6:$L$429)</f>
        <v>0</v>
      </c>
      <c r="F103" s="87">
        <f>SUMIF('TOTAL FEED'!$E$6:$E$429,'SAN LUONG'!D103,'TOTAL FEED'!$M$6:$M$429)</f>
        <v>0</v>
      </c>
      <c r="G103" s="87">
        <f>SUMIF('TOTAL FEED'!$E$6:$E$429,'SAN LUONG'!D103,'TOTAL FEED'!$N$6:$N$429)</f>
        <v>0</v>
      </c>
      <c r="H103" s="87">
        <f>SUMIF('TOTAL FEED'!$E$6:$E$429,'SAN LUONG'!D103,'TOTAL FEED'!$O$6:$O$429)</f>
        <v>0</v>
      </c>
      <c r="I103" s="87">
        <f>SUMIF('TOTAL FEED'!$E$6:$E$429,'SAN LUONG'!D103,'TOTAL FEED'!$P$6:$P$429)</f>
        <v>0</v>
      </c>
      <c r="J103" s="87">
        <f>SUMIF('TOTAL FEED'!$E$6:$E$429,'SAN LUONG'!D103,'TOTAL FEED'!$Q$6:$Q$429)</f>
        <v>0</v>
      </c>
      <c r="K103" s="87">
        <f>SUMIF('TOTAL FEED'!$E$6:$E$429,'SAN LUONG'!D103,'TOTAL FEED'!$R$6:$R$429)</f>
        <v>0</v>
      </c>
      <c r="L103" s="87">
        <f>SUMIF('TOTAL FEED'!$E$6:$E$429,'SAN LUONG'!D103,'TOTAL FEED'!$S$6:$S$429)</f>
        <v>0</v>
      </c>
      <c r="M103" s="87">
        <f>SUMIF('TOTAL FEED'!$E$6:$E$429,'SAN LUONG'!D103,'TOTAL FEED'!$T$6:$T$429)</f>
        <v>0</v>
      </c>
      <c r="N103" s="87">
        <f>SUMIF('TOTAL FEED'!$E$6:$E$429,'SAN LUONG'!D103,'TOTAL FEED'!$U$6:$U$429)</f>
        <v>0</v>
      </c>
      <c r="O103" s="87">
        <f>SUMIF('TOTAL FEED'!$E$6:$E$429,'SAN LUONG'!D103,'TOTAL FEED'!$V$6:$V$429)</f>
        <v>0</v>
      </c>
      <c r="P103" s="87">
        <f>SUMIF('TOTAL FEED'!$E$6:$E$429,'SAN LUONG'!D103,'TOTAL FEED'!$W$6:$W$429)</f>
        <v>0</v>
      </c>
      <c r="Q103" s="87">
        <f>SUMIF('TOTAL FEED'!$E$6:$E$429,'SAN LUONG'!D103,'TOTAL FEED'!$X$6:$X$429)</f>
        <v>0</v>
      </c>
      <c r="R103" s="87">
        <f>SUMIF('TOTAL FEED'!$E$6:$E$429,'SAN LUONG'!D103,'TOTAL FEED'!$Y$6:$Y$429)</f>
        <v>0</v>
      </c>
      <c r="S103" s="87">
        <f>SUMIF('TOTAL FEED'!$E$6:$E$429,'SAN LUONG'!D103,'TOTAL FEED'!$Z$6:$Z$429)</f>
        <v>0</v>
      </c>
      <c r="T103" s="87">
        <f>SUMIF('TOTAL FEED'!$E$6:$E$429,'SAN LUONG'!D103,'TOTAL FEED'!$AA$6:$AA$429)</f>
        <v>0</v>
      </c>
      <c r="U103" s="87">
        <f>SUMIF('TOTAL FEED'!$E$6:$E$429,'SAN LUONG'!D103,'TOTAL FEED'!$AB$6:$AB$429)</f>
        <v>0</v>
      </c>
      <c r="V103" s="87">
        <f>SUMIF('TOTAL FEED'!$E$6:$E$429,'SAN LUONG'!D103,'TOTAL FEED'!$AC$6:$AC$429)</f>
        <v>0</v>
      </c>
      <c r="W103" s="87">
        <f>SUMIF('TOTAL FEED'!$E$6:$E$429,'SAN LUONG'!D103,'TOTAL FEED'!$AD$6:$AD$429)</f>
        <v>0</v>
      </c>
      <c r="X103" s="87">
        <f>SUMIF('TOTAL FEED'!$E$6:$E$429,'SAN LUONG'!D103,'TOTAL FEED'!$AE$6:$AE$429)</f>
        <v>0</v>
      </c>
      <c r="Y103" s="87">
        <f>SUMIF('TOTAL FEED'!$E$6:$E$429,'SAN LUONG'!D103,'TOTAL FEED'!$AF$6:$AF$429)</f>
        <v>0</v>
      </c>
      <c r="Z103" s="87">
        <f>SUMIF('TOTAL FEED'!$E$6:$E$429,'SAN LUONG'!D103,'TOTAL FEED'!$AG$6:$AG$429)</f>
        <v>0</v>
      </c>
      <c r="AA103" s="87">
        <f>SUMIF('TOTAL FEED'!$E$6:$E$429,'SAN LUONG'!D103,'TOTAL FEED'!$AH$6:$AH$429)</f>
        <v>0</v>
      </c>
      <c r="AB103" s="87">
        <f>SUMIF('TOTAL FEED'!$E$6:$E$429,'SAN LUONG'!D103,'TOTAL FEED'!$AI$6:$AI$429)</f>
        <v>0</v>
      </c>
      <c r="AC103" s="87">
        <f>SUMIF('TOTAL FEED'!$E$6:$E$429,'SAN LUONG'!D103,'TOTAL FEED'!$AJ$6:$AJ$429)</f>
        <v>0</v>
      </c>
      <c r="AD103" s="87">
        <f>SUMIF('TOTAL FEED'!$E$6:$E$429,'SAN LUONG'!D103,'TOTAL FEED'!$AK$6:$AK$429)</f>
        <v>0</v>
      </c>
      <c r="AE103" s="87">
        <f>SUMIF('TOTAL FEED'!$E$6:$E$429,'SAN LUONG'!D103,'TOTAL FEED'!$AL$6:$AL$429)</f>
        <v>0</v>
      </c>
      <c r="AF103" s="87">
        <f>SUMIF('TOTAL FEED'!$E$6:$E$429,'SAN LUONG'!D103,'TOTAL FEED'!$AM$6:$AM$429)</f>
        <v>0</v>
      </c>
      <c r="AG103" s="87">
        <f>SUMIF('TOTAL FEED'!$E$6:$E$429,'SAN LUONG'!D103,'TOTAL FEED'!$AN$6:$AN$429)</f>
        <v>0</v>
      </c>
      <c r="AH103" s="87">
        <f>SUMIF('TOTAL FEED'!$E$6:$E$429,'SAN LUONG'!D103,'TOTAL FEED'!$AO$6:$AO$429)</f>
        <v>0</v>
      </c>
      <c r="AI103" s="87">
        <f>SUMIF('TOTAL FEED'!$E$6:$E$429,'SAN LUONG'!D103,'TOTAL FEED'!$AP$6:$AP$429)</f>
        <v>0</v>
      </c>
      <c r="AJ103" s="80">
        <f t="shared" ref="AJ103" si="51">SUM(E103:AI103)</f>
        <v>0</v>
      </c>
      <c r="AK103" s="80"/>
      <c r="AL103" t="str">
        <f t="shared" ref="AL103" si="52">CONCATENATE(C103,D103)</f>
        <v>BS14433061</v>
      </c>
      <c r="AM103">
        <f>SUMIF('TOTAL FEED'!$K$6:$K$429,AL103,'TOTAL FEED'!$AQ$6:$AQ$429)</f>
        <v>0</v>
      </c>
    </row>
    <row r="104" spans="2:39" x14ac:dyDescent="0.25">
      <c r="B104" s="81"/>
      <c r="C104" s="82" t="s">
        <v>339</v>
      </c>
      <c r="D104" s="83">
        <v>433009</v>
      </c>
      <c r="E104" s="86">
        <f>SUMIF('TOTAL FEED'!$E$6:$E$429,'SAN LUONG'!D104,'TOTAL FEED'!$L$6:$L$429)</f>
        <v>0</v>
      </c>
      <c r="F104" s="87">
        <f>SUMIF('TOTAL FEED'!$E$6:$E$429,'SAN LUONG'!D104,'TOTAL FEED'!$M$6:$M$429)</f>
        <v>0</v>
      </c>
      <c r="G104" s="87">
        <f>SUMIF('TOTAL FEED'!$E$6:$E$429,'SAN LUONG'!D104,'TOTAL FEED'!$N$6:$N$429)</f>
        <v>0</v>
      </c>
      <c r="H104" s="87">
        <f>SUMIF('TOTAL FEED'!$E$6:$E$429,'SAN LUONG'!D104,'TOTAL FEED'!$O$6:$O$429)</f>
        <v>0</v>
      </c>
      <c r="I104" s="87">
        <f>SUMIF('TOTAL FEED'!$E$6:$E$429,'SAN LUONG'!D104,'TOTAL FEED'!$P$6:$P$429)</f>
        <v>0</v>
      </c>
      <c r="J104" s="87">
        <f>SUMIF('TOTAL FEED'!$E$6:$E$429,'SAN LUONG'!D104,'TOTAL FEED'!$Q$6:$Q$429)</f>
        <v>0</v>
      </c>
      <c r="K104" s="87">
        <f>SUMIF('TOTAL FEED'!$E$6:$E$429,'SAN LUONG'!D104,'TOTAL FEED'!$R$6:$R$429)</f>
        <v>0</v>
      </c>
      <c r="L104" s="87">
        <f>SUMIF('TOTAL FEED'!$E$6:$E$429,'SAN LUONG'!D104,'TOTAL FEED'!$S$6:$S$429)</f>
        <v>0</v>
      </c>
      <c r="M104" s="87">
        <f>SUMIF('TOTAL FEED'!$E$6:$E$429,'SAN LUONG'!D104,'TOTAL FEED'!$T$6:$T$429)</f>
        <v>0</v>
      </c>
      <c r="N104" s="87">
        <f>SUMIF('TOTAL FEED'!$E$6:$E$429,'SAN LUONG'!D104,'TOTAL FEED'!$U$6:$U$429)</f>
        <v>0</v>
      </c>
      <c r="O104" s="87">
        <f>SUMIF('TOTAL FEED'!$E$6:$E$429,'SAN LUONG'!D104,'TOTAL FEED'!$V$6:$V$429)</f>
        <v>0</v>
      </c>
      <c r="P104" s="87">
        <f>SUMIF('TOTAL FEED'!$E$6:$E$429,'SAN LUONG'!D104,'TOTAL FEED'!$W$6:$W$429)</f>
        <v>0</v>
      </c>
      <c r="Q104" s="87">
        <f>SUMIF('TOTAL FEED'!$E$6:$E$429,'SAN LUONG'!D104,'TOTAL FEED'!$X$6:$X$429)</f>
        <v>0</v>
      </c>
      <c r="R104" s="87">
        <f>SUMIF('TOTAL FEED'!$E$6:$E$429,'SAN LUONG'!D104,'TOTAL FEED'!$Y$6:$Y$429)</f>
        <v>0</v>
      </c>
      <c r="S104" s="87">
        <f>SUMIF('TOTAL FEED'!$E$6:$E$429,'SAN LUONG'!D104,'TOTAL FEED'!$Z$6:$Z$429)</f>
        <v>0</v>
      </c>
      <c r="T104" s="87">
        <f>SUMIF('TOTAL FEED'!$E$6:$E$429,'SAN LUONG'!D104,'TOTAL FEED'!$AA$6:$AA$429)</f>
        <v>0</v>
      </c>
      <c r="U104" s="87">
        <f>SUMIF('TOTAL FEED'!$E$6:$E$429,'SAN LUONG'!D104,'TOTAL FEED'!$AB$6:$AB$429)</f>
        <v>0</v>
      </c>
      <c r="V104" s="87">
        <f>SUMIF('TOTAL FEED'!$E$6:$E$429,'SAN LUONG'!D104,'TOTAL FEED'!$AC$6:$AC$429)</f>
        <v>0</v>
      </c>
      <c r="W104" s="87">
        <f>SUMIF('TOTAL FEED'!$E$6:$E$429,'SAN LUONG'!D104,'TOTAL FEED'!$AD$6:$AD$429)</f>
        <v>0</v>
      </c>
      <c r="X104" s="87">
        <f>SUMIF('TOTAL FEED'!$E$6:$E$429,'SAN LUONG'!D104,'TOTAL FEED'!$AE$6:$AE$429)</f>
        <v>0</v>
      </c>
      <c r="Y104" s="87">
        <f>SUMIF('TOTAL FEED'!$E$6:$E$429,'SAN LUONG'!D104,'TOTAL FEED'!$AF$6:$AF$429)</f>
        <v>0</v>
      </c>
      <c r="Z104" s="87">
        <f>SUMIF('TOTAL FEED'!$E$6:$E$429,'SAN LUONG'!D104,'TOTAL FEED'!$AG$6:$AG$429)</f>
        <v>0</v>
      </c>
      <c r="AA104" s="87">
        <f>SUMIF('TOTAL FEED'!$E$6:$E$429,'SAN LUONG'!D104,'TOTAL FEED'!$AH$6:$AH$429)</f>
        <v>0</v>
      </c>
      <c r="AB104" s="87">
        <f>SUMIF('TOTAL FEED'!$E$6:$E$429,'SAN LUONG'!D104,'TOTAL FEED'!$AI$6:$AI$429)</f>
        <v>0</v>
      </c>
      <c r="AC104" s="87">
        <f>SUMIF('TOTAL FEED'!$E$6:$E$429,'SAN LUONG'!D104,'TOTAL FEED'!$AJ$6:$AJ$429)</f>
        <v>0</v>
      </c>
      <c r="AD104" s="87">
        <f>SUMIF('TOTAL FEED'!$E$6:$E$429,'SAN LUONG'!D104,'TOTAL FEED'!$AK$6:$AK$429)</f>
        <v>0</v>
      </c>
      <c r="AE104" s="87">
        <f>SUMIF('TOTAL FEED'!$E$6:$E$429,'SAN LUONG'!D104,'TOTAL FEED'!$AL$6:$AL$429)</f>
        <v>0</v>
      </c>
      <c r="AF104" s="87">
        <f>SUMIF('TOTAL FEED'!$E$6:$E$429,'SAN LUONG'!D104,'TOTAL FEED'!$AM$6:$AM$429)</f>
        <v>0</v>
      </c>
      <c r="AG104" s="87">
        <f>SUMIF('TOTAL FEED'!$E$6:$E$429,'SAN LUONG'!D104,'TOTAL FEED'!$AN$6:$AN$429)</f>
        <v>0</v>
      </c>
      <c r="AH104" s="87">
        <f>SUMIF('TOTAL FEED'!$E$6:$E$429,'SAN LUONG'!D104,'TOTAL FEED'!$AO$6:$AO$429)</f>
        <v>0</v>
      </c>
      <c r="AI104" s="87">
        <f>SUMIF('TOTAL FEED'!$E$6:$E$429,'SAN LUONG'!D104,'TOTAL FEED'!$AP$6:$AP$429)</f>
        <v>0</v>
      </c>
      <c r="AJ104" s="80">
        <f t="shared" ref="AJ104:AJ108" si="53">SUM(E104:AI104)</f>
        <v>0</v>
      </c>
      <c r="AK104" s="80"/>
      <c r="AL104" t="str">
        <f t="shared" si="28"/>
        <v>BS04A433009</v>
      </c>
      <c r="AM104">
        <f>SUMIF('TOTAL FEED'!$K$6:$K$429,AL104,'TOTAL FEED'!$AQ$6:$AQ$429)</f>
        <v>0</v>
      </c>
    </row>
    <row r="105" spans="2:39" x14ac:dyDescent="0.25">
      <c r="B105" s="81"/>
      <c r="C105" s="82" t="s">
        <v>648</v>
      </c>
      <c r="D105" s="83">
        <v>433760</v>
      </c>
      <c r="E105" s="86">
        <f>SUMIF('TOTAL FEED'!$E$6:$E$429,'SAN LUONG'!D105,'TOTAL FEED'!$L$6:$L$429)</f>
        <v>0</v>
      </c>
      <c r="F105" s="87">
        <f>SUMIF('TOTAL FEED'!$E$6:$E$429,'SAN LUONG'!D105,'TOTAL FEED'!$M$6:$M$429)</f>
        <v>0</v>
      </c>
      <c r="G105" s="87">
        <f>SUMIF('TOTAL FEED'!$E$6:$E$429,'SAN LUONG'!D105,'TOTAL FEED'!$N$6:$N$429)</f>
        <v>0</v>
      </c>
      <c r="H105" s="87">
        <f>SUMIF('TOTAL FEED'!$E$6:$E$429,'SAN LUONG'!D105,'TOTAL FEED'!$O$6:$O$429)</f>
        <v>0</v>
      </c>
      <c r="I105" s="87">
        <f>SUMIF('TOTAL FEED'!$E$6:$E$429,'SAN LUONG'!D105,'TOTAL FEED'!$P$6:$P$429)</f>
        <v>17225</v>
      </c>
      <c r="J105" s="87">
        <f>SUMIF('TOTAL FEED'!$E$6:$E$429,'SAN LUONG'!D105,'TOTAL FEED'!$Q$6:$Q$429)</f>
        <v>0</v>
      </c>
      <c r="K105" s="87">
        <f>SUMIF('TOTAL FEED'!$E$6:$E$429,'SAN LUONG'!D105,'TOTAL FEED'!$R$6:$R$429)</f>
        <v>0</v>
      </c>
      <c r="L105" s="87">
        <f>SUMIF('TOTAL FEED'!$E$6:$E$429,'SAN LUONG'!D105,'TOTAL FEED'!$S$6:$S$429)</f>
        <v>0</v>
      </c>
      <c r="M105" s="87">
        <f>SUMIF('TOTAL FEED'!$E$6:$E$429,'SAN LUONG'!D105,'TOTAL FEED'!$T$6:$T$429)</f>
        <v>0</v>
      </c>
      <c r="N105" s="87">
        <f>SUMIF('TOTAL FEED'!$E$6:$E$429,'SAN LUONG'!D105,'TOTAL FEED'!$U$6:$U$429)</f>
        <v>0</v>
      </c>
      <c r="O105" s="87">
        <f>SUMIF('TOTAL FEED'!$E$6:$E$429,'SAN LUONG'!D105,'TOTAL FEED'!$V$6:$V$429)</f>
        <v>0</v>
      </c>
      <c r="P105" s="87">
        <f>SUMIF('TOTAL FEED'!$E$6:$E$429,'SAN LUONG'!D105,'TOTAL FEED'!$W$6:$W$429)</f>
        <v>0</v>
      </c>
      <c r="Q105" s="87">
        <f>SUMIF('TOTAL FEED'!$E$6:$E$429,'SAN LUONG'!D105,'TOTAL FEED'!$X$6:$X$429)</f>
        <v>0</v>
      </c>
      <c r="R105" s="87">
        <f>SUMIF('TOTAL FEED'!$E$6:$E$429,'SAN LUONG'!D105,'TOTAL FEED'!$Y$6:$Y$429)</f>
        <v>0</v>
      </c>
      <c r="S105" s="87">
        <f>SUMIF('TOTAL FEED'!$E$6:$E$429,'SAN LUONG'!D105,'TOTAL FEED'!$Z$6:$Z$429)</f>
        <v>0</v>
      </c>
      <c r="T105" s="87">
        <f>SUMIF('TOTAL FEED'!$E$6:$E$429,'SAN LUONG'!D105,'TOTAL FEED'!$AA$6:$AA$429)</f>
        <v>17200</v>
      </c>
      <c r="U105" s="87">
        <f>SUMIF('TOTAL FEED'!$E$6:$E$429,'SAN LUONG'!D105,'TOTAL FEED'!$AB$6:$AB$429)</f>
        <v>0</v>
      </c>
      <c r="V105" s="87">
        <f>SUMIF('TOTAL FEED'!$E$6:$E$429,'SAN LUONG'!D105,'TOTAL FEED'!$AC$6:$AC$429)</f>
        <v>0</v>
      </c>
      <c r="W105" s="87">
        <f>SUMIF('TOTAL FEED'!$E$6:$E$429,'SAN LUONG'!D105,'TOTAL FEED'!$AD$6:$AD$429)</f>
        <v>0</v>
      </c>
      <c r="X105" s="87">
        <f>SUMIF('TOTAL FEED'!$E$6:$E$429,'SAN LUONG'!D105,'TOTAL FEED'!$AE$6:$AE$429)</f>
        <v>0</v>
      </c>
      <c r="Y105" s="87">
        <f>SUMIF('TOTAL FEED'!$E$6:$E$429,'SAN LUONG'!D105,'TOTAL FEED'!$AF$6:$AF$429)</f>
        <v>0</v>
      </c>
      <c r="Z105" s="87">
        <f>SUMIF('TOTAL FEED'!$E$6:$E$429,'SAN LUONG'!D105,'TOTAL FEED'!$AG$6:$AG$429)</f>
        <v>0</v>
      </c>
      <c r="AA105" s="87">
        <f>SUMIF('TOTAL FEED'!$E$6:$E$429,'SAN LUONG'!D105,'TOTAL FEED'!$AH$6:$AH$429)</f>
        <v>0</v>
      </c>
      <c r="AB105" s="87">
        <f>SUMIF('TOTAL FEED'!$E$6:$E$429,'SAN LUONG'!D105,'TOTAL FEED'!$AI$6:$AI$429)</f>
        <v>0</v>
      </c>
      <c r="AC105" s="87">
        <f>SUMIF('TOTAL FEED'!$E$6:$E$429,'SAN LUONG'!D105,'TOTAL FEED'!$AJ$6:$AJ$429)</f>
        <v>0</v>
      </c>
      <c r="AD105" s="87">
        <f>SUMIF('TOTAL FEED'!$E$6:$E$429,'SAN LUONG'!D105,'TOTAL FEED'!$AK$6:$AK$429)</f>
        <v>0</v>
      </c>
      <c r="AE105" s="87">
        <f>SUMIF('TOTAL FEED'!$E$6:$E$429,'SAN LUONG'!D105,'TOTAL FEED'!$AL$6:$AL$429)</f>
        <v>0</v>
      </c>
      <c r="AF105" s="87">
        <f>SUMIF('TOTAL FEED'!$E$6:$E$429,'SAN LUONG'!D105,'TOTAL FEED'!$AM$6:$AM$429)</f>
        <v>0</v>
      </c>
      <c r="AG105" s="87">
        <f>SUMIF('TOTAL FEED'!$E$6:$E$429,'SAN LUONG'!D105,'TOTAL FEED'!$AN$6:$AN$429)</f>
        <v>0</v>
      </c>
      <c r="AH105" s="87">
        <f>SUMIF('TOTAL FEED'!$E$6:$E$429,'SAN LUONG'!D105,'TOTAL FEED'!$AO$6:$AO$429)</f>
        <v>0</v>
      </c>
      <c r="AI105" s="87">
        <f>SUMIF('TOTAL FEED'!$E$6:$E$429,'SAN LUONG'!D105,'TOTAL FEED'!$AP$6:$AP$429)</f>
        <v>0</v>
      </c>
      <c r="AJ105" s="80">
        <f t="shared" ref="AJ105" si="54">SUM(E105:AI105)</f>
        <v>34425</v>
      </c>
      <c r="AK105" s="92">
        <v>4</v>
      </c>
      <c r="AL105" t="str">
        <f t="shared" ref="AL105" si="55">CONCATENATE(C105,D105)</f>
        <v>BS04A5A433760</v>
      </c>
      <c r="AM105">
        <f>SUMIF('TOTAL FEED'!$K$6:$K$429,AL105,'TOTAL FEED'!$AQ$6:$AQ$429)</f>
        <v>34425</v>
      </c>
    </row>
    <row r="106" spans="2:39" x14ac:dyDescent="0.25">
      <c r="B106" s="81"/>
      <c r="C106" s="82" t="s">
        <v>620</v>
      </c>
      <c r="D106" s="83">
        <v>433769</v>
      </c>
      <c r="E106" s="86">
        <f>SUMIF('TOTAL FEED'!$E$6:$E$429,'SAN LUONG'!D106,'TOTAL FEED'!$L$6:$L$429)</f>
        <v>0</v>
      </c>
      <c r="F106" s="87">
        <f>SUMIF('TOTAL FEED'!$E$6:$E$429,'SAN LUONG'!D106,'TOTAL FEED'!$M$6:$M$429)</f>
        <v>0</v>
      </c>
      <c r="G106" s="87">
        <f>SUMIF('TOTAL FEED'!$E$6:$E$429,'SAN LUONG'!D106,'TOTAL FEED'!$N$6:$N$429)</f>
        <v>0</v>
      </c>
      <c r="H106" s="87">
        <f>SUMIF('TOTAL FEED'!$E$6:$E$429,'SAN LUONG'!D106,'TOTAL FEED'!$O$6:$O$429)</f>
        <v>0</v>
      </c>
      <c r="I106" s="87">
        <f>SUMIF('TOTAL FEED'!$E$6:$E$429,'SAN LUONG'!D106,'TOTAL FEED'!$P$6:$P$429)</f>
        <v>0</v>
      </c>
      <c r="J106" s="87">
        <f>SUMIF('TOTAL FEED'!$E$6:$E$429,'SAN LUONG'!D106,'TOTAL FEED'!$Q$6:$Q$429)</f>
        <v>0</v>
      </c>
      <c r="K106" s="87">
        <f>SUMIF('TOTAL FEED'!$E$6:$E$429,'SAN LUONG'!D106,'TOTAL FEED'!$R$6:$R$429)</f>
        <v>0</v>
      </c>
      <c r="L106" s="87">
        <f>SUMIF('TOTAL FEED'!$E$6:$E$429,'SAN LUONG'!D106,'TOTAL FEED'!$S$6:$S$429)</f>
        <v>0</v>
      </c>
      <c r="M106" s="87">
        <f>SUMIF('TOTAL FEED'!$E$6:$E$429,'SAN LUONG'!D106,'TOTAL FEED'!$T$6:$T$429)</f>
        <v>0</v>
      </c>
      <c r="N106" s="87">
        <f>SUMIF('TOTAL FEED'!$E$6:$E$429,'SAN LUONG'!D106,'TOTAL FEED'!$U$6:$U$429)</f>
        <v>0</v>
      </c>
      <c r="O106" s="87">
        <f>SUMIF('TOTAL FEED'!$E$6:$E$429,'SAN LUONG'!D106,'TOTAL FEED'!$V$6:$V$429)</f>
        <v>0</v>
      </c>
      <c r="P106" s="87">
        <f>SUMIF('TOTAL FEED'!$E$6:$E$429,'SAN LUONG'!D106,'TOTAL FEED'!$W$6:$W$429)</f>
        <v>0</v>
      </c>
      <c r="Q106" s="87">
        <f>SUMIF('TOTAL FEED'!$E$6:$E$429,'SAN LUONG'!D106,'TOTAL FEED'!$X$6:$X$429)</f>
        <v>0</v>
      </c>
      <c r="R106" s="87">
        <f>SUMIF('TOTAL FEED'!$E$6:$E$429,'SAN LUONG'!D106,'TOTAL FEED'!$Y$6:$Y$429)</f>
        <v>0</v>
      </c>
      <c r="S106" s="87">
        <f>SUMIF('TOTAL FEED'!$E$6:$E$429,'SAN LUONG'!D106,'TOTAL FEED'!$Z$6:$Z$429)</f>
        <v>0</v>
      </c>
      <c r="T106" s="87">
        <f>SUMIF('TOTAL FEED'!$E$6:$E$429,'SAN LUONG'!D106,'TOTAL FEED'!$AA$6:$AA$429)</f>
        <v>0</v>
      </c>
      <c r="U106" s="87">
        <f>SUMIF('TOTAL FEED'!$E$6:$E$429,'SAN LUONG'!D106,'TOTAL FEED'!$AB$6:$AB$429)</f>
        <v>0</v>
      </c>
      <c r="V106" s="87">
        <f>SUMIF('TOTAL FEED'!$E$6:$E$429,'SAN LUONG'!D106,'TOTAL FEED'!$AC$6:$AC$429)</f>
        <v>0</v>
      </c>
      <c r="W106" s="87">
        <f>SUMIF('TOTAL FEED'!$E$6:$E$429,'SAN LUONG'!D106,'TOTAL FEED'!$AD$6:$AD$429)</f>
        <v>0</v>
      </c>
      <c r="X106" s="87">
        <f>SUMIF('TOTAL FEED'!$E$6:$E$429,'SAN LUONG'!D106,'TOTAL FEED'!$AE$6:$AE$429)</f>
        <v>0</v>
      </c>
      <c r="Y106" s="87">
        <f>SUMIF('TOTAL FEED'!$E$6:$E$429,'SAN LUONG'!D106,'TOTAL FEED'!$AF$6:$AF$429)</f>
        <v>0</v>
      </c>
      <c r="Z106" s="87">
        <f>SUMIF('TOTAL FEED'!$E$6:$E$429,'SAN LUONG'!D106,'TOTAL FEED'!$AG$6:$AG$429)</f>
        <v>0</v>
      </c>
      <c r="AA106" s="87">
        <f>SUMIF('TOTAL FEED'!$E$6:$E$429,'SAN LUONG'!D106,'TOTAL FEED'!$AH$6:$AH$429)</f>
        <v>0</v>
      </c>
      <c r="AB106" s="87">
        <f>SUMIF('TOTAL FEED'!$E$6:$E$429,'SAN LUONG'!D106,'TOTAL FEED'!$AI$6:$AI$429)</f>
        <v>0</v>
      </c>
      <c r="AC106" s="87">
        <f>SUMIF('TOTAL FEED'!$E$6:$E$429,'SAN LUONG'!D106,'TOTAL FEED'!$AJ$6:$AJ$429)</f>
        <v>0</v>
      </c>
      <c r="AD106" s="87">
        <f>SUMIF('TOTAL FEED'!$E$6:$E$429,'SAN LUONG'!D106,'TOTAL FEED'!$AK$6:$AK$429)</f>
        <v>0</v>
      </c>
      <c r="AE106" s="87">
        <f>SUMIF('TOTAL FEED'!$E$6:$E$429,'SAN LUONG'!D106,'TOTAL FEED'!$AL$6:$AL$429)</f>
        <v>0</v>
      </c>
      <c r="AF106" s="87">
        <f>SUMIF('TOTAL FEED'!$E$6:$E$429,'SAN LUONG'!D106,'TOTAL FEED'!$AM$6:$AM$429)</f>
        <v>0</v>
      </c>
      <c r="AG106" s="87">
        <f>SUMIF('TOTAL FEED'!$E$6:$E$429,'SAN LUONG'!D106,'TOTAL FEED'!$AN$6:$AN$429)</f>
        <v>0</v>
      </c>
      <c r="AH106" s="87">
        <f>SUMIF('TOTAL FEED'!$E$6:$E$429,'SAN LUONG'!D106,'TOTAL FEED'!$AO$6:$AO$429)</f>
        <v>0</v>
      </c>
      <c r="AI106" s="87">
        <f>SUMIF('TOTAL FEED'!$E$6:$E$429,'SAN LUONG'!D106,'TOTAL FEED'!$AP$6:$AP$429)</f>
        <v>0</v>
      </c>
      <c r="AJ106" s="80">
        <f t="shared" ref="AJ106:AJ107" si="56">SUM(E106:AI106)</f>
        <v>0</v>
      </c>
      <c r="AK106" s="80"/>
      <c r="AL106" t="str">
        <f t="shared" ref="AL106:AL107" si="57">CONCATENATE(C106,D106)</f>
        <v>BS04V433769</v>
      </c>
      <c r="AM106">
        <f>SUMIF('TOTAL FEED'!$K$6:$K$429,AL106,'TOTAL FEED'!$AQ$6:$AQ$429)</f>
        <v>0</v>
      </c>
    </row>
    <row r="107" spans="2:39" x14ac:dyDescent="0.25">
      <c r="B107" s="81"/>
      <c r="C107" s="82" t="s">
        <v>635</v>
      </c>
      <c r="D107" s="83">
        <v>20310890</v>
      </c>
      <c r="E107" s="86">
        <f>SUMIF('TOTAL FEED'!$E$6:$E$429,'SAN LUONG'!D107,'TOTAL FEED'!$L$6:$L$429)</f>
        <v>0</v>
      </c>
      <c r="F107" s="87">
        <f>SUMIF('TOTAL FEED'!$E$6:$E$429,'SAN LUONG'!D107,'TOTAL FEED'!$M$6:$M$429)</f>
        <v>0</v>
      </c>
      <c r="G107" s="87">
        <f>SUMIF('TOTAL FEED'!$E$6:$E$429,'SAN LUONG'!D107,'TOTAL FEED'!$N$6:$N$429)</f>
        <v>0</v>
      </c>
      <c r="H107" s="87">
        <f>SUMIF('TOTAL FEED'!$E$6:$E$429,'SAN LUONG'!D107,'TOTAL FEED'!$O$6:$O$429)</f>
        <v>0</v>
      </c>
      <c r="I107" s="87">
        <f>SUMIF('TOTAL FEED'!$E$6:$E$429,'SAN LUONG'!D107,'TOTAL FEED'!$P$6:$P$429)</f>
        <v>0</v>
      </c>
      <c r="J107" s="87">
        <f>SUMIF('TOTAL FEED'!$E$6:$E$429,'SAN LUONG'!D107,'TOTAL FEED'!$Q$6:$Q$429)</f>
        <v>0</v>
      </c>
      <c r="K107" s="87">
        <f>SUMIF('TOTAL FEED'!$E$6:$E$429,'SAN LUONG'!D107,'TOTAL FEED'!$R$6:$R$429)</f>
        <v>0</v>
      </c>
      <c r="L107" s="87">
        <f>SUMIF('TOTAL FEED'!$E$6:$E$429,'SAN LUONG'!D107,'TOTAL FEED'!$S$6:$S$429)</f>
        <v>0</v>
      </c>
      <c r="M107" s="87">
        <f>SUMIF('TOTAL FEED'!$E$6:$E$429,'SAN LUONG'!D107,'TOTAL FEED'!$T$6:$T$429)</f>
        <v>0</v>
      </c>
      <c r="N107" s="87">
        <f>SUMIF('TOTAL FEED'!$E$6:$E$429,'SAN LUONG'!D107,'TOTAL FEED'!$U$6:$U$429)</f>
        <v>0</v>
      </c>
      <c r="O107" s="87">
        <f>SUMIF('TOTAL FEED'!$E$6:$E$429,'SAN LUONG'!D107,'TOTAL FEED'!$V$6:$V$429)</f>
        <v>0</v>
      </c>
      <c r="P107" s="87">
        <f>SUMIF('TOTAL FEED'!$E$6:$E$429,'SAN LUONG'!D107,'TOTAL FEED'!$W$6:$W$429)</f>
        <v>0</v>
      </c>
      <c r="Q107" s="87">
        <f>SUMIF('TOTAL FEED'!$E$6:$E$429,'SAN LUONG'!D107,'TOTAL FEED'!$X$6:$X$429)</f>
        <v>0</v>
      </c>
      <c r="R107" s="87">
        <f>SUMIF('TOTAL FEED'!$E$6:$E$429,'SAN LUONG'!D107,'TOTAL FEED'!$Y$6:$Y$429)</f>
        <v>0</v>
      </c>
      <c r="S107" s="87">
        <f>SUMIF('TOTAL FEED'!$E$6:$E$429,'SAN LUONG'!D107,'TOTAL FEED'!$Z$6:$Z$429)</f>
        <v>0</v>
      </c>
      <c r="T107" s="87">
        <f>SUMIF('TOTAL FEED'!$E$6:$E$429,'SAN LUONG'!D107,'TOTAL FEED'!$AA$6:$AA$429)</f>
        <v>0</v>
      </c>
      <c r="U107" s="87">
        <f>SUMIF('TOTAL FEED'!$E$6:$E$429,'SAN LUONG'!D107,'TOTAL FEED'!$AB$6:$AB$429)</f>
        <v>0</v>
      </c>
      <c r="V107" s="87">
        <f>SUMIF('TOTAL FEED'!$E$6:$E$429,'SAN LUONG'!D107,'TOTAL FEED'!$AC$6:$AC$429)</f>
        <v>0</v>
      </c>
      <c r="W107" s="87">
        <f>SUMIF('TOTAL FEED'!$E$6:$E$429,'SAN LUONG'!D107,'TOTAL FEED'!$AD$6:$AD$429)</f>
        <v>0</v>
      </c>
      <c r="X107" s="87">
        <f>SUMIF('TOTAL FEED'!$E$6:$E$429,'SAN LUONG'!D107,'TOTAL FEED'!$AE$6:$AE$429)</f>
        <v>0</v>
      </c>
      <c r="Y107" s="87">
        <f>SUMIF('TOTAL FEED'!$E$6:$E$429,'SAN LUONG'!D107,'TOTAL FEED'!$AF$6:$AF$429)</f>
        <v>0</v>
      </c>
      <c r="Z107" s="87">
        <f>SUMIF('TOTAL FEED'!$E$6:$E$429,'SAN LUONG'!D107,'TOTAL FEED'!$AG$6:$AG$429)</f>
        <v>0</v>
      </c>
      <c r="AA107" s="87">
        <f>SUMIF('TOTAL FEED'!$E$6:$E$429,'SAN LUONG'!D107,'TOTAL FEED'!$AH$6:$AH$429)</f>
        <v>0</v>
      </c>
      <c r="AB107" s="87">
        <f>SUMIF('TOTAL FEED'!$E$6:$E$429,'SAN LUONG'!D107,'TOTAL FEED'!$AI$6:$AI$429)</f>
        <v>0</v>
      </c>
      <c r="AC107" s="87">
        <f>SUMIF('TOTAL FEED'!$E$6:$E$429,'SAN LUONG'!D107,'TOTAL FEED'!$AJ$6:$AJ$429)</f>
        <v>0</v>
      </c>
      <c r="AD107" s="87">
        <f>SUMIF('TOTAL FEED'!$E$6:$E$429,'SAN LUONG'!D107,'TOTAL FEED'!$AK$6:$AK$429)</f>
        <v>0</v>
      </c>
      <c r="AE107" s="87">
        <f>SUMIF('TOTAL FEED'!$E$6:$E$429,'SAN LUONG'!D107,'TOTAL FEED'!$AL$6:$AL$429)</f>
        <v>0</v>
      </c>
      <c r="AF107" s="87">
        <f>SUMIF('TOTAL FEED'!$E$6:$E$429,'SAN LUONG'!D107,'TOTAL FEED'!$AM$6:$AM$429)</f>
        <v>0</v>
      </c>
      <c r="AG107" s="87">
        <f>SUMIF('TOTAL FEED'!$E$6:$E$429,'SAN LUONG'!D107,'TOTAL FEED'!$AN$6:$AN$429)</f>
        <v>0</v>
      </c>
      <c r="AH107" s="87">
        <f>SUMIF('TOTAL FEED'!$E$6:$E$429,'SAN LUONG'!D107,'TOTAL FEED'!$AO$6:$AO$429)</f>
        <v>0</v>
      </c>
      <c r="AI107" s="87">
        <f>SUMIF('TOTAL FEED'!$E$6:$E$429,'SAN LUONG'!D107,'TOTAL FEED'!$AP$6:$AP$429)</f>
        <v>0</v>
      </c>
      <c r="AJ107" s="80">
        <f t="shared" si="56"/>
        <v>0</v>
      </c>
      <c r="AK107" s="92">
        <v>3</v>
      </c>
      <c r="AL107" t="str">
        <f t="shared" si="57"/>
        <v>VT12P20310890</v>
      </c>
      <c r="AM107">
        <f>SUMIF('TOTAL FEED'!$K$6:$K$429,AL107,'TOTAL FEED'!$AQ$6:$AQ$429)</f>
        <v>0</v>
      </c>
    </row>
    <row r="108" spans="2:39" x14ac:dyDescent="0.25">
      <c r="B108" s="81"/>
      <c r="C108" s="82" t="s">
        <v>341</v>
      </c>
      <c r="D108" s="83">
        <v>112601</v>
      </c>
      <c r="E108" s="86">
        <f>SUMIF('TOTAL FEED'!$E$6:$E$429,'SAN LUONG'!D108,'TOTAL FEED'!$L$6:$L$429)</f>
        <v>0</v>
      </c>
      <c r="F108" s="87">
        <f>SUMIF('TOTAL FEED'!$E$6:$E$429,'SAN LUONG'!D108,'TOTAL FEED'!$M$6:$M$429)</f>
        <v>0</v>
      </c>
      <c r="G108" s="87">
        <f>SUMIF('TOTAL FEED'!$E$6:$E$429,'SAN LUONG'!D108,'TOTAL FEED'!$N$6:$N$429)</f>
        <v>0</v>
      </c>
      <c r="H108" s="87">
        <f>SUMIF('TOTAL FEED'!$E$6:$E$429,'SAN LUONG'!D108,'TOTAL FEED'!$O$6:$O$429)</f>
        <v>0</v>
      </c>
      <c r="I108" s="87">
        <f>SUMIF('TOTAL FEED'!$E$6:$E$429,'SAN LUONG'!D108,'TOTAL FEED'!$P$6:$P$429)</f>
        <v>0</v>
      </c>
      <c r="J108" s="87">
        <f>SUMIF('TOTAL FEED'!$E$6:$E$429,'SAN LUONG'!D108,'TOTAL FEED'!$Q$6:$Q$429)</f>
        <v>0</v>
      </c>
      <c r="K108" s="87">
        <f>SUMIF('TOTAL FEED'!$E$6:$E$429,'SAN LUONG'!D108,'TOTAL FEED'!$R$6:$R$429)</f>
        <v>0</v>
      </c>
      <c r="L108" s="87">
        <f>SUMIF('TOTAL FEED'!$E$6:$E$429,'SAN LUONG'!D108,'TOTAL FEED'!$S$6:$S$429)</f>
        <v>0</v>
      </c>
      <c r="M108" s="87">
        <f>SUMIF('TOTAL FEED'!$E$6:$E$429,'SAN LUONG'!D108,'TOTAL FEED'!$T$6:$T$429)</f>
        <v>0</v>
      </c>
      <c r="N108" s="87">
        <f>SUMIF('TOTAL FEED'!$E$6:$E$429,'SAN LUONG'!D108,'TOTAL FEED'!$U$6:$U$429)</f>
        <v>0</v>
      </c>
      <c r="O108" s="87">
        <f>SUMIF('TOTAL FEED'!$E$6:$E$429,'SAN LUONG'!D108,'TOTAL FEED'!$V$6:$V$429)</f>
        <v>0</v>
      </c>
      <c r="P108" s="87">
        <f>SUMIF('TOTAL FEED'!$E$6:$E$429,'SAN LUONG'!D108,'TOTAL FEED'!$W$6:$W$429)</f>
        <v>0</v>
      </c>
      <c r="Q108" s="87">
        <f>SUMIF('TOTAL FEED'!$E$6:$E$429,'SAN LUONG'!D108,'TOTAL FEED'!$X$6:$X$429)</f>
        <v>0</v>
      </c>
      <c r="R108" s="87">
        <f>SUMIF('TOTAL FEED'!$E$6:$E$429,'SAN LUONG'!D108,'TOTAL FEED'!$Y$6:$Y$429)</f>
        <v>0</v>
      </c>
      <c r="S108" s="87">
        <f>SUMIF('TOTAL FEED'!$E$6:$E$429,'SAN LUONG'!D108,'TOTAL FEED'!$Z$6:$Z$429)</f>
        <v>0</v>
      </c>
      <c r="T108" s="87">
        <f>SUMIF('TOTAL FEED'!$E$6:$E$429,'SAN LUONG'!D108,'TOTAL FEED'!$AA$6:$AA$429)</f>
        <v>0</v>
      </c>
      <c r="U108" s="87">
        <f>SUMIF('TOTAL FEED'!$E$6:$E$429,'SAN LUONG'!D108,'TOTAL FEED'!$AB$6:$AB$429)</f>
        <v>0</v>
      </c>
      <c r="V108" s="87">
        <f>SUMIF('TOTAL FEED'!$E$6:$E$429,'SAN LUONG'!D108,'TOTAL FEED'!$AC$6:$AC$429)</f>
        <v>0</v>
      </c>
      <c r="W108" s="87">
        <f>SUMIF('TOTAL FEED'!$E$6:$E$429,'SAN LUONG'!D108,'TOTAL FEED'!$AD$6:$AD$429)</f>
        <v>0</v>
      </c>
      <c r="X108" s="87">
        <f>SUMIF('TOTAL FEED'!$E$6:$E$429,'SAN LUONG'!D108,'TOTAL FEED'!$AE$6:$AE$429)</f>
        <v>0</v>
      </c>
      <c r="Y108" s="87">
        <f>SUMIF('TOTAL FEED'!$E$6:$E$429,'SAN LUONG'!D108,'TOTAL FEED'!$AF$6:$AF$429)</f>
        <v>0</v>
      </c>
      <c r="Z108" s="87">
        <f>SUMIF('TOTAL FEED'!$E$6:$E$429,'SAN LUONG'!D108,'TOTAL FEED'!$AG$6:$AG$429)</f>
        <v>0</v>
      </c>
      <c r="AA108" s="87">
        <f>SUMIF('TOTAL FEED'!$E$6:$E$429,'SAN LUONG'!D108,'TOTAL FEED'!$AH$6:$AH$429)</f>
        <v>0</v>
      </c>
      <c r="AB108" s="87">
        <f>SUMIF('TOTAL FEED'!$E$6:$E$429,'SAN LUONG'!D108,'TOTAL FEED'!$AI$6:$AI$429)</f>
        <v>0</v>
      </c>
      <c r="AC108" s="87">
        <f>SUMIF('TOTAL FEED'!$E$6:$E$429,'SAN LUONG'!D108,'TOTAL FEED'!$AJ$6:$AJ$429)</f>
        <v>0</v>
      </c>
      <c r="AD108" s="87">
        <f>SUMIF('TOTAL FEED'!$E$6:$E$429,'SAN LUONG'!D108,'TOTAL FEED'!$AK$6:$AK$429)</f>
        <v>0</v>
      </c>
      <c r="AE108" s="87">
        <f>SUMIF('TOTAL FEED'!$E$6:$E$429,'SAN LUONG'!D108,'TOTAL FEED'!$AL$6:$AL$429)</f>
        <v>0</v>
      </c>
      <c r="AF108" s="87">
        <f>SUMIF('TOTAL FEED'!$E$6:$E$429,'SAN LUONG'!D108,'TOTAL FEED'!$AM$6:$AM$429)</f>
        <v>0</v>
      </c>
      <c r="AG108" s="87">
        <f>SUMIF('TOTAL FEED'!$E$6:$E$429,'SAN LUONG'!D108,'TOTAL FEED'!$AN$6:$AN$429)</f>
        <v>0</v>
      </c>
      <c r="AH108" s="87">
        <f>SUMIF('TOTAL FEED'!$E$6:$E$429,'SAN LUONG'!D108,'TOTAL FEED'!$AO$6:$AO$429)</f>
        <v>0</v>
      </c>
      <c r="AI108" s="87">
        <f>SUMIF('TOTAL FEED'!$E$6:$E$429,'SAN LUONG'!D108,'TOTAL FEED'!$AP$6:$AP$429)</f>
        <v>0</v>
      </c>
      <c r="AJ108" s="80">
        <f t="shared" si="53"/>
        <v>0</v>
      </c>
      <c r="AK108" s="92">
        <v>2</v>
      </c>
      <c r="AL108" t="str">
        <f t="shared" ref="AL108" si="58">CONCATENATE(C108,D108)</f>
        <v>GT11112601</v>
      </c>
      <c r="AM108">
        <f>SUMIF('TOTAL FEED'!$K$6:$K$429,AL108,'TOTAL FEED'!$AQ$6:$AQ$429)</f>
        <v>0</v>
      </c>
    </row>
    <row r="109" spans="2:39" x14ac:dyDescent="0.25">
      <c r="B109" s="81"/>
      <c r="C109" s="82" t="s">
        <v>609</v>
      </c>
      <c r="D109" s="83">
        <v>112801</v>
      </c>
      <c r="E109" s="86">
        <f>SUMIF('TOTAL FEED'!$E$6:$E$429,'SAN LUONG'!D109,'TOTAL FEED'!$L$6:$L$429)</f>
        <v>0</v>
      </c>
      <c r="F109" s="87">
        <f>SUMIF('TOTAL FEED'!$E$6:$E$429,'SAN LUONG'!D109,'TOTAL FEED'!$M$6:$M$429)</f>
        <v>0</v>
      </c>
      <c r="G109" s="87">
        <f>SUMIF('TOTAL FEED'!$E$6:$E$429,'SAN LUONG'!D109,'TOTAL FEED'!$N$6:$N$429)</f>
        <v>0</v>
      </c>
      <c r="H109" s="87">
        <f>SUMIF('TOTAL FEED'!$E$6:$E$429,'SAN LUONG'!D109,'TOTAL FEED'!$O$6:$O$429)</f>
        <v>0</v>
      </c>
      <c r="I109" s="87">
        <f>SUMIF('TOTAL FEED'!$E$6:$E$429,'SAN LUONG'!D109,'TOTAL FEED'!$P$6:$P$429)</f>
        <v>0</v>
      </c>
      <c r="J109" s="87">
        <f>SUMIF('TOTAL FEED'!$E$6:$E$429,'SAN LUONG'!D109,'TOTAL FEED'!$Q$6:$Q$429)</f>
        <v>7025</v>
      </c>
      <c r="K109" s="87">
        <f>SUMIF('TOTAL FEED'!$E$6:$E$429,'SAN LUONG'!D109,'TOTAL FEED'!$R$6:$R$429)</f>
        <v>0</v>
      </c>
      <c r="L109" s="87">
        <f>SUMIF('TOTAL FEED'!$E$6:$E$429,'SAN LUONG'!D109,'TOTAL FEED'!$S$6:$S$429)</f>
        <v>0</v>
      </c>
      <c r="M109" s="87">
        <f>SUMIF('TOTAL FEED'!$E$6:$E$429,'SAN LUONG'!D109,'TOTAL FEED'!$T$6:$T$429)</f>
        <v>6250</v>
      </c>
      <c r="N109" s="87">
        <f>SUMIF('TOTAL FEED'!$E$6:$E$429,'SAN LUONG'!D109,'TOTAL FEED'!$U$6:$U$429)</f>
        <v>0</v>
      </c>
      <c r="O109" s="87">
        <f>SUMIF('TOTAL FEED'!$E$6:$E$429,'SAN LUONG'!D109,'TOTAL FEED'!$V$6:$V$429)</f>
        <v>0</v>
      </c>
      <c r="P109" s="87">
        <f>SUMIF('TOTAL FEED'!$E$6:$E$429,'SAN LUONG'!D109,'TOTAL FEED'!$W$6:$W$429)</f>
        <v>0</v>
      </c>
      <c r="Q109" s="87">
        <f>SUMIF('TOTAL FEED'!$E$6:$E$429,'SAN LUONG'!D109,'TOTAL FEED'!$X$6:$X$429)</f>
        <v>0</v>
      </c>
      <c r="R109" s="87">
        <f>SUMIF('TOTAL FEED'!$E$6:$E$429,'SAN LUONG'!D109,'TOTAL FEED'!$Y$6:$Y$429)</f>
        <v>0</v>
      </c>
      <c r="S109" s="87">
        <f>SUMIF('TOTAL FEED'!$E$6:$E$429,'SAN LUONG'!D109,'TOTAL FEED'!$Z$6:$Z$429)</f>
        <v>19250</v>
      </c>
      <c r="T109" s="87">
        <f>SUMIF('TOTAL FEED'!$E$6:$E$429,'SAN LUONG'!D109,'TOTAL FEED'!$AA$6:$AA$429)</f>
        <v>2850</v>
      </c>
      <c r="U109" s="87">
        <f>SUMIF('TOTAL FEED'!$E$6:$E$429,'SAN LUONG'!D109,'TOTAL FEED'!$AB$6:$AB$429)</f>
        <v>0</v>
      </c>
      <c r="V109" s="87">
        <f>SUMIF('TOTAL FEED'!$E$6:$E$429,'SAN LUONG'!D109,'TOTAL FEED'!$AC$6:$AC$429)</f>
        <v>0</v>
      </c>
      <c r="W109" s="87">
        <f>SUMIF('TOTAL FEED'!$E$6:$E$429,'SAN LUONG'!D109,'TOTAL FEED'!$AD$6:$AD$429)</f>
        <v>0</v>
      </c>
      <c r="X109" s="87">
        <f>SUMIF('TOTAL FEED'!$E$6:$E$429,'SAN LUONG'!D109,'TOTAL FEED'!$AE$6:$AE$429)</f>
        <v>0</v>
      </c>
      <c r="Y109" s="87">
        <f>SUMIF('TOTAL FEED'!$E$6:$E$429,'SAN LUONG'!D109,'TOTAL FEED'!$AF$6:$AF$429)</f>
        <v>0</v>
      </c>
      <c r="Z109" s="87">
        <f>SUMIF('TOTAL FEED'!$E$6:$E$429,'SAN LUONG'!D109,'TOTAL FEED'!$AG$6:$AG$429)</f>
        <v>0</v>
      </c>
      <c r="AA109" s="87">
        <f>SUMIF('TOTAL FEED'!$E$6:$E$429,'SAN LUONG'!D109,'TOTAL FEED'!$AH$6:$AH$429)</f>
        <v>0</v>
      </c>
      <c r="AB109" s="87">
        <f>SUMIF('TOTAL FEED'!$E$6:$E$429,'SAN LUONG'!D109,'TOTAL FEED'!$AI$6:$AI$429)</f>
        <v>0</v>
      </c>
      <c r="AC109" s="87">
        <f>SUMIF('TOTAL FEED'!$E$6:$E$429,'SAN LUONG'!D109,'TOTAL FEED'!$AJ$6:$AJ$429)</f>
        <v>0</v>
      </c>
      <c r="AD109" s="87">
        <f>SUMIF('TOTAL FEED'!$E$6:$E$429,'SAN LUONG'!D109,'TOTAL FEED'!$AK$6:$AK$429)</f>
        <v>0</v>
      </c>
      <c r="AE109" s="87">
        <f>SUMIF('TOTAL FEED'!$E$6:$E$429,'SAN LUONG'!D109,'TOTAL FEED'!$AL$6:$AL$429)</f>
        <v>0</v>
      </c>
      <c r="AF109" s="87">
        <f>SUMIF('TOTAL FEED'!$E$6:$E$429,'SAN LUONG'!D109,'TOTAL FEED'!$AM$6:$AM$429)</f>
        <v>0</v>
      </c>
      <c r="AG109" s="87">
        <f>SUMIF('TOTAL FEED'!$E$6:$E$429,'SAN LUONG'!D109,'TOTAL FEED'!$AN$6:$AN$429)</f>
        <v>0</v>
      </c>
      <c r="AH109" s="87">
        <f>SUMIF('TOTAL FEED'!$E$6:$E$429,'SAN LUONG'!D109,'TOTAL FEED'!$AO$6:$AO$429)</f>
        <v>0</v>
      </c>
      <c r="AI109" s="87">
        <f>SUMIF('TOTAL FEED'!$E$6:$E$429,'SAN LUONG'!D109,'TOTAL FEED'!$AP$6:$AP$429)</f>
        <v>0</v>
      </c>
      <c r="AJ109" s="80">
        <f t="shared" ref="AJ109" si="59">SUM(E109:AI109)</f>
        <v>35375</v>
      </c>
      <c r="AK109" s="92">
        <v>2</v>
      </c>
      <c r="AL109" t="str">
        <f t="shared" ref="AL109" si="60">CONCATENATE(C109,D109)</f>
        <v>GT11S112801</v>
      </c>
      <c r="AM109">
        <f>SUMIF('TOTAL FEED'!$K$6:$K$429,AL109,'TOTAL FEED'!$AQ$6:$AQ$429)</f>
        <v>35375</v>
      </c>
    </row>
    <row r="110" spans="2:39" x14ac:dyDescent="0.25">
      <c r="B110" s="81"/>
      <c r="C110" s="82" t="s">
        <v>345</v>
      </c>
      <c r="D110" s="83">
        <v>114601</v>
      </c>
      <c r="E110" s="86">
        <f>SUMIF('TOTAL FEED'!$E$6:$E$429,'SAN LUONG'!D110,'TOTAL FEED'!$L$6:$L$429)</f>
        <v>0</v>
      </c>
      <c r="F110" s="87">
        <f>SUMIF('TOTAL FEED'!$E$6:$E$429,'SAN LUONG'!D110,'TOTAL FEED'!$M$6:$M$429)</f>
        <v>0</v>
      </c>
      <c r="G110" s="87">
        <f>SUMIF('TOTAL FEED'!$E$6:$E$429,'SAN LUONG'!D110,'TOTAL FEED'!$N$6:$N$429)</f>
        <v>16500</v>
      </c>
      <c r="H110" s="87">
        <f>SUMIF('TOTAL FEED'!$E$6:$E$429,'SAN LUONG'!D110,'TOTAL FEED'!$O$6:$O$429)</f>
        <v>15650</v>
      </c>
      <c r="I110" s="87">
        <f>SUMIF('TOTAL FEED'!$E$6:$E$429,'SAN LUONG'!D110,'TOTAL FEED'!$P$6:$P$429)</f>
        <v>0</v>
      </c>
      <c r="J110" s="87">
        <f>SUMIF('TOTAL FEED'!$E$6:$E$429,'SAN LUONG'!D110,'TOTAL FEED'!$Q$6:$Q$429)</f>
        <v>0</v>
      </c>
      <c r="K110" s="87">
        <f>SUMIF('TOTAL FEED'!$E$6:$E$429,'SAN LUONG'!D110,'TOTAL FEED'!$R$6:$R$429)</f>
        <v>0</v>
      </c>
      <c r="L110" s="87">
        <f>SUMIF('TOTAL FEED'!$E$6:$E$429,'SAN LUONG'!D110,'TOTAL FEED'!$S$6:$S$429)</f>
        <v>0</v>
      </c>
      <c r="M110" s="87">
        <f>SUMIF('TOTAL FEED'!$E$6:$E$429,'SAN LUONG'!D110,'TOTAL FEED'!$T$6:$T$429)</f>
        <v>0</v>
      </c>
      <c r="N110" s="87">
        <f>SUMIF('TOTAL FEED'!$E$6:$E$429,'SAN LUONG'!D110,'TOTAL FEED'!$U$6:$U$429)</f>
        <v>0</v>
      </c>
      <c r="O110" s="87">
        <f>SUMIF('TOTAL FEED'!$E$6:$E$429,'SAN LUONG'!D110,'TOTAL FEED'!$V$6:$V$429)</f>
        <v>0</v>
      </c>
      <c r="P110" s="87">
        <f>SUMIF('TOTAL FEED'!$E$6:$E$429,'SAN LUONG'!D110,'TOTAL FEED'!$W$6:$W$429)</f>
        <v>0</v>
      </c>
      <c r="Q110" s="87">
        <f>SUMIF('TOTAL FEED'!$E$6:$E$429,'SAN LUONG'!D110,'TOTAL FEED'!$X$6:$X$429)</f>
        <v>0</v>
      </c>
      <c r="R110" s="87">
        <f>SUMIF('TOTAL FEED'!$E$6:$E$429,'SAN LUONG'!D110,'TOTAL FEED'!$Y$6:$Y$429)</f>
        <v>0</v>
      </c>
      <c r="S110" s="87">
        <f>SUMIF('TOTAL FEED'!$E$6:$E$429,'SAN LUONG'!D110,'TOTAL FEED'!$Z$6:$Z$429)</f>
        <v>0</v>
      </c>
      <c r="T110" s="87">
        <f>SUMIF('TOTAL FEED'!$E$6:$E$429,'SAN LUONG'!D110,'TOTAL FEED'!$AA$6:$AA$429)</f>
        <v>0</v>
      </c>
      <c r="U110" s="87">
        <f>SUMIF('TOTAL FEED'!$E$6:$E$429,'SAN LUONG'!D110,'TOTAL FEED'!$AB$6:$AB$429)</f>
        <v>0</v>
      </c>
      <c r="V110" s="87">
        <f>SUMIF('TOTAL FEED'!$E$6:$E$429,'SAN LUONG'!D110,'TOTAL FEED'!$AC$6:$AC$429)</f>
        <v>0</v>
      </c>
      <c r="W110" s="87">
        <f>SUMIF('TOTAL FEED'!$E$6:$E$429,'SAN LUONG'!D110,'TOTAL FEED'!$AD$6:$AD$429)</f>
        <v>0</v>
      </c>
      <c r="X110" s="87">
        <f>SUMIF('TOTAL FEED'!$E$6:$E$429,'SAN LUONG'!D110,'TOTAL FEED'!$AE$6:$AE$429)</f>
        <v>0</v>
      </c>
      <c r="Y110" s="87">
        <f>SUMIF('TOTAL FEED'!$E$6:$E$429,'SAN LUONG'!D110,'TOTAL FEED'!$AF$6:$AF$429)</f>
        <v>0</v>
      </c>
      <c r="Z110" s="87">
        <f>SUMIF('TOTAL FEED'!$E$6:$E$429,'SAN LUONG'!D110,'TOTAL FEED'!$AG$6:$AG$429)</f>
        <v>0</v>
      </c>
      <c r="AA110" s="87">
        <f>SUMIF('TOTAL FEED'!$E$6:$E$429,'SAN LUONG'!D110,'TOTAL FEED'!$AH$6:$AH$429)</f>
        <v>0</v>
      </c>
      <c r="AB110" s="87">
        <f>SUMIF('TOTAL FEED'!$E$6:$E$429,'SAN LUONG'!D110,'TOTAL FEED'!$AI$6:$AI$429)</f>
        <v>0</v>
      </c>
      <c r="AC110" s="87">
        <f>SUMIF('TOTAL FEED'!$E$6:$E$429,'SAN LUONG'!D110,'TOTAL FEED'!$AJ$6:$AJ$429)</f>
        <v>0</v>
      </c>
      <c r="AD110" s="87">
        <f>SUMIF('TOTAL FEED'!$E$6:$E$429,'SAN LUONG'!D110,'TOTAL FEED'!$AK$6:$AK$429)</f>
        <v>0</v>
      </c>
      <c r="AE110" s="87">
        <f>SUMIF('TOTAL FEED'!$E$6:$E$429,'SAN LUONG'!D110,'TOTAL FEED'!$AL$6:$AL$429)</f>
        <v>0</v>
      </c>
      <c r="AF110" s="87">
        <f>SUMIF('TOTAL FEED'!$E$6:$E$429,'SAN LUONG'!D110,'TOTAL FEED'!$AM$6:$AM$429)</f>
        <v>0</v>
      </c>
      <c r="AG110" s="87">
        <f>SUMIF('TOTAL FEED'!$E$6:$E$429,'SAN LUONG'!D110,'TOTAL FEED'!$AN$6:$AN$429)</f>
        <v>0</v>
      </c>
      <c r="AH110" s="87">
        <f>SUMIF('TOTAL FEED'!$E$6:$E$429,'SAN LUONG'!D110,'TOTAL FEED'!$AO$6:$AO$429)</f>
        <v>0</v>
      </c>
      <c r="AI110" s="87">
        <f>SUMIF('TOTAL FEED'!$E$6:$E$429,'SAN LUONG'!D110,'TOTAL FEED'!$AP$6:$AP$429)</f>
        <v>0</v>
      </c>
      <c r="AJ110" s="80">
        <f t="shared" ref="AJ110" si="61">SUM(E110:AI110)</f>
        <v>32150</v>
      </c>
      <c r="AK110" s="80"/>
      <c r="AL110" t="str">
        <f t="shared" si="28"/>
        <v>GT12114601</v>
      </c>
      <c r="AM110">
        <f>SUMIF('TOTAL FEED'!$K$6:$K$429,AL110,'TOTAL FEED'!$AQ$6:$AQ$429)</f>
        <v>32150</v>
      </c>
    </row>
    <row r="111" spans="2:39" x14ac:dyDescent="0.25">
      <c r="B111" s="81"/>
      <c r="C111" s="82" t="s">
        <v>605</v>
      </c>
      <c r="D111" s="83">
        <v>114701</v>
      </c>
      <c r="E111" s="86">
        <f>SUMIF('TOTAL FEED'!$E$6:$E$429,'SAN LUONG'!D111,'TOTAL FEED'!$L$6:$L$429)</f>
        <v>0</v>
      </c>
      <c r="F111" s="87">
        <f>SUMIF('TOTAL FEED'!$E$6:$E$429,'SAN LUONG'!D111,'TOTAL FEED'!$M$6:$M$429)</f>
        <v>0</v>
      </c>
      <c r="G111" s="87">
        <f>SUMIF('TOTAL FEED'!$E$6:$E$429,'SAN LUONG'!D111,'TOTAL FEED'!$N$6:$N$429)</f>
        <v>0</v>
      </c>
      <c r="H111" s="87">
        <f>SUMIF('TOTAL FEED'!$E$6:$E$429,'SAN LUONG'!D111,'TOTAL FEED'!$O$6:$O$429)</f>
        <v>0</v>
      </c>
      <c r="I111" s="87">
        <f>SUMIF('TOTAL FEED'!$E$6:$E$429,'SAN LUONG'!D111,'TOTAL FEED'!$P$6:$P$429)</f>
        <v>0</v>
      </c>
      <c r="J111" s="87">
        <f>SUMIF('TOTAL FEED'!$E$6:$E$429,'SAN LUONG'!D111,'TOTAL FEED'!$Q$6:$Q$429)</f>
        <v>0</v>
      </c>
      <c r="K111" s="87">
        <f>SUMIF('TOTAL FEED'!$E$6:$E$429,'SAN LUONG'!D111,'TOTAL FEED'!$R$6:$R$429)</f>
        <v>0</v>
      </c>
      <c r="L111" s="87">
        <f>SUMIF('TOTAL FEED'!$E$6:$E$429,'SAN LUONG'!D111,'TOTAL FEED'!$S$6:$S$429)</f>
        <v>0</v>
      </c>
      <c r="M111" s="87">
        <f>SUMIF('TOTAL FEED'!$E$6:$E$429,'SAN LUONG'!D111,'TOTAL FEED'!$T$6:$T$429)</f>
        <v>0</v>
      </c>
      <c r="N111" s="87">
        <f>SUMIF('TOTAL FEED'!$E$6:$E$429,'SAN LUONG'!D111,'TOTAL FEED'!$U$6:$U$429)</f>
        <v>0</v>
      </c>
      <c r="O111" s="87">
        <f>SUMIF('TOTAL FEED'!$E$6:$E$429,'SAN LUONG'!D111,'TOTAL FEED'!$V$6:$V$429)</f>
        <v>0</v>
      </c>
      <c r="P111" s="87">
        <f>SUMIF('TOTAL FEED'!$E$6:$E$429,'SAN LUONG'!D111,'TOTAL FEED'!$W$6:$W$429)</f>
        <v>0</v>
      </c>
      <c r="Q111" s="87">
        <f>SUMIF('TOTAL FEED'!$E$6:$E$429,'SAN LUONG'!D111,'TOTAL FEED'!$X$6:$X$429)</f>
        <v>0</v>
      </c>
      <c r="R111" s="87">
        <f>SUMIF('TOTAL FEED'!$E$6:$E$429,'SAN LUONG'!D111,'TOTAL FEED'!$Y$6:$Y$429)</f>
        <v>0</v>
      </c>
      <c r="S111" s="87">
        <f>SUMIF('TOTAL FEED'!$E$6:$E$429,'SAN LUONG'!D111,'TOTAL FEED'!$Z$6:$Z$429)</f>
        <v>0</v>
      </c>
      <c r="T111" s="87">
        <f>SUMIF('TOTAL FEED'!$E$6:$E$429,'SAN LUONG'!D111,'TOTAL FEED'!$AA$6:$AA$429)</f>
        <v>0</v>
      </c>
      <c r="U111" s="87">
        <f>SUMIF('TOTAL FEED'!$E$6:$E$429,'SAN LUONG'!D111,'TOTAL FEED'!$AB$6:$AB$429)</f>
        <v>0</v>
      </c>
      <c r="V111" s="87">
        <f>SUMIF('TOTAL FEED'!$E$6:$E$429,'SAN LUONG'!D111,'TOTAL FEED'!$AC$6:$AC$429)</f>
        <v>0</v>
      </c>
      <c r="W111" s="87">
        <f>SUMIF('TOTAL FEED'!$E$6:$E$429,'SAN LUONG'!D111,'TOTAL FEED'!$AD$6:$AD$429)</f>
        <v>0</v>
      </c>
      <c r="X111" s="87">
        <f>SUMIF('TOTAL FEED'!$E$6:$E$429,'SAN LUONG'!D111,'TOTAL FEED'!$AE$6:$AE$429)</f>
        <v>0</v>
      </c>
      <c r="Y111" s="87">
        <f>SUMIF('TOTAL FEED'!$E$6:$E$429,'SAN LUONG'!D111,'TOTAL FEED'!$AF$6:$AF$429)</f>
        <v>0</v>
      </c>
      <c r="Z111" s="87">
        <f>SUMIF('TOTAL FEED'!$E$6:$E$429,'SAN LUONG'!D111,'TOTAL FEED'!$AG$6:$AG$429)</f>
        <v>0</v>
      </c>
      <c r="AA111" s="87">
        <f>SUMIF('TOTAL FEED'!$E$6:$E$429,'SAN LUONG'!D111,'TOTAL FEED'!$AH$6:$AH$429)</f>
        <v>0</v>
      </c>
      <c r="AB111" s="87">
        <f>SUMIF('TOTAL FEED'!$E$6:$E$429,'SAN LUONG'!D111,'TOTAL FEED'!$AI$6:$AI$429)</f>
        <v>0</v>
      </c>
      <c r="AC111" s="87">
        <f>SUMIF('TOTAL FEED'!$E$6:$E$429,'SAN LUONG'!D111,'TOTAL FEED'!$AJ$6:$AJ$429)</f>
        <v>0</v>
      </c>
      <c r="AD111" s="87">
        <f>SUMIF('TOTAL FEED'!$E$6:$E$429,'SAN LUONG'!D111,'TOTAL FEED'!$AK$6:$AK$429)</f>
        <v>0</v>
      </c>
      <c r="AE111" s="87">
        <f>SUMIF('TOTAL FEED'!$E$6:$E$429,'SAN LUONG'!D111,'TOTAL FEED'!$AL$6:$AL$429)</f>
        <v>0</v>
      </c>
      <c r="AF111" s="87">
        <f>SUMIF('TOTAL FEED'!$E$6:$E$429,'SAN LUONG'!D111,'TOTAL FEED'!$AM$6:$AM$429)</f>
        <v>0</v>
      </c>
      <c r="AG111" s="87">
        <f>SUMIF('TOTAL FEED'!$E$6:$E$429,'SAN LUONG'!D111,'TOTAL FEED'!$AN$6:$AN$429)</f>
        <v>0</v>
      </c>
      <c r="AH111" s="87">
        <f>SUMIF('TOTAL FEED'!$E$6:$E$429,'SAN LUONG'!D111,'TOTAL FEED'!$AO$6:$AO$429)</f>
        <v>0</v>
      </c>
      <c r="AI111" s="87">
        <f>SUMIF('TOTAL FEED'!$E$6:$E$429,'SAN LUONG'!D111,'TOTAL FEED'!$AP$6:$AP$429)</f>
        <v>0</v>
      </c>
      <c r="AJ111" s="80">
        <f t="shared" ref="AJ111" si="62">SUM(E111:AI111)</f>
        <v>0</v>
      </c>
      <c r="AK111" s="80"/>
      <c r="AL111" t="str">
        <f t="shared" ref="AL111" si="63">CONCATENATE(C111,D111)</f>
        <v>GT12S114701</v>
      </c>
      <c r="AM111">
        <f>SUMIF('TOTAL FEED'!$K$6:$K$429,AL111,'TOTAL FEED'!$AQ$6:$AQ$429)</f>
        <v>0</v>
      </c>
    </row>
    <row r="112" spans="2:39" x14ac:dyDescent="0.25">
      <c r="B112" s="81"/>
      <c r="C112" s="82" t="s">
        <v>342</v>
      </c>
      <c r="D112" s="83">
        <v>113601</v>
      </c>
      <c r="E112" s="86">
        <f>SUMIF('TOTAL FEED'!$E$6:$E$429,'SAN LUONG'!D112,'TOTAL FEED'!$L$6:$L$429)</f>
        <v>0</v>
      </c>
      <c r="F112" s="87">
        <f>SUMIF('TOTAL FEED'!$E$6:$E$429,'SAN LUONG'!D112,'TOTAL FEED'!$M$6:$M$429)</f>
        <v>0</v>
      </c>
      <c r="G112" s="87">
        <f>SUMIF('TOTAL FEED'!$E$6:$E$429,'SAN LUONG'!D112,'TOTAL FEED'!$N$6:$N$429)</f>
        <v>0</v>
      </c>
      <c r="H112" s="87">
        <f>SUMIF('TOTAL FEED'!$E$6:$E$429,'SAN LUONG'!D112,'TOTAL FEED'!$O$6:$O$429)</f>
        <v>0</v>
      </c>
      <c r="I112" s="87">
        <f>SUMIF('TOTAL FEED'!$E$6:$E$429,'SAN LUONG'!D112,'TOTAL FEED'!$P$6:$P$429)</f>
        <v>0</v>
      </c>
      <c r="J112" s="87">
        <f>SUMIF('TOTAL FEED'!$E$6:$E$429,'SAN LUONG'!D112,'TOTAL FEED'!$Q$6:$Q$429)</f>
        <v>0</v>
      </c>
      <c r="K112" s="87">
        <f>SUMIF('TOTAL FEED'!$E$6:$E$429,'SAN LUONG'!D112,'TOTAL FEED'!$R$6:$R$429)</f>
        <v>0</v>
      </c>
      <c r="L112" s="87">
        <f>SUMIF('TOTAL FEED'!$E$6:$E$429,'SAN LUONG'!D112,'TOTAL FEED'!$S$6:$S$429)</f>
        <v>0</v>
      </c>
      <c r="M112" s="87">
        <f>SUMIF('TOTAL FEED'!$E$6:$E$429,'SAN LUONG'!D112,'TOTAL FEED'!$T$6:$T$429)</f>
        <v>0</v>
      </c>
      <c r="N112" s="87">
        <f>SUMIF('TOTAL FEED'!$E$6:$E$429,'SAN LUONG'!D112,'TOTAL FEED'!$U$6:$U$429)</f>
        <v>0</v>
      </c>
      <c r="O112" s="87">
        <f>SUMIF('TOTAL FEED'!$E$6:$E$429,'SAN LUONG'!D112,'TOTAL FEED'!$V$6:$V$429)</f>
        <v>0</v>
      </c>
      <c r="P112" s="87">
        <f>SUMIF('TOTAL FEED'!$E$6:$E$429,'SAN LUONG'!D112,'TOTAL FEED'!$W$6:$W$429)</f>
        <v>0</v>
      </c>
      <c r="Q112" s="87">
        <f>SUMIF('TOTAL FEED'!$E$6:$E$429,'SAN LUONG'!D112,'TOTAL FEED'!$X$6:$X$429)</f>
        <v>0</v>
      </c>
      <c r="R112" s="87">
        <f>SUMIF('TOTAL FEED'!$E$6:$E$429,'SAN LUONG'!D112,'TOTAL FEED'!$Y$6:$Y$429)</f>
        <v>0</v>
      </c>
      <c r="S112" s="87">
        <f>SUMIF('TOTAL FEED'!$E$6:$E$429,'SAN LUONG'!D112,'TOTAL FEED'!$Z$6:$Z$429)</f>
        <v>0</v>
      </c>
      <c r="T112" s="87">
        <f>SUMIF('TOTAL FEED'!$E$6:$E$429,'SAN LUONG'!D112,'TOTAL FEED'!$AA$6:$AA$429)</f>
        <v>0</v>
      </c>
      <c r="U112" s="87">
        <f>SUMIF('TOTAL FEED'!$E$6:$E$429,'SAN LUONG'!D112,'TOTAL FEED'!$AB$6:$AB$429)</f>
        <v>0</v>
      </c>
      <c r="V112" s="87">
        <f>SUMIF('TOTAL FEED'!$E$6:$E$429,'SAN LUONG'!D112,'TOTAL FEED'!$AC$6:$AC$429)</f>
        <v>0</v>
      </c>
      <c r="W112" s="87">
        <f>SUMIF('TOTAL FEED'!$E$6:$E$429,'SAN LUONG'!D112,'TOTAL FEED'!$AD$6:$AD$429)</f>
        <v>0</v>
      </c>
      <c r="X112" s="87">
        <f>SUMIF('TOTAL FEED'!$E$6:$E$429,'SAN LUONG'!D112,'TOTAL FEED'!$AE$6:$AE$429)</f>
        <v>0</v>
      </c>
      <c r="Y112" s="87">
        <f>SUMIF('TOTAL FEED'!$E$6:$E$429,'SAN LUONG'!D112,'TOTAL FEED'!$AF$6:$AF$429)</f>
        <v>0</v>
      </c>
      <c r="Z112" s="87">
        <f>SUMIF('TOTAL FEED'!$E$6:$E$429,'SAN LUONG'!D112,'TOTAL FEED'!$AG$6:$AG$429)</f>
        <v>0</v>
      </c>
      <c r="AA112" s="87">
        <f>SUMIF('TOTAL FEED'!$E$6:$E$429,'SAN LUONG'!D112,'TOTAL FEED'!$AH$6:$AH$429)</f>
        <v>0</v>
      </c>
      <c r="AB112" s="87">
        <f>SUMIF('TOTAL FEED'!$E$6:$E$429,'SAN LUONG'!D112,'TOTAL FEED'!$AI$6:$AI$429)</f>
        <v>0</v>
      </c>
      <c r="AC112" s="87">
        <f>SUMIF('TOTAL FEED'!$E$6:$E$429,'SAN LUONG'!D112,'TOTAL FEED'!$AJ$6:$AJ$429)</f>
        <v>0</v>
      </c>
      <c r="AD112" s="87">
        <f>SUMIF('TOTAL FEED'!$E$6:$E$429,'SAN LUONG'!D112,'TOTAL FEED'!$AK$6:$AK$429)</f>
        <v>0</v>
      </c>
      <c r="AE112" s="87">
        <f>SUMIF('TOTAL FEED'!$E$6:$E$429,'SAN LUONG'!D112,'TOTAL FEED'!$AL$6:$AL$429)</f>
        <v>0</v>
      </c>
      <c r="AF112" s="87">
        <f>SUMIF('TOTAL FEED'!$E$6:$E$429,'SAN LUONG'!D112,'TOTAL FEED'!$AM$6:$AM$429)</f>
        <v>0</v>
      </c>
      <c r="AG112" s="87">
        <f>SUMIF('TOTAL FEED'!$E$6:$E$429,'SAN LUONG'!D112,'TOTAL FEED'!$AN$6:$AN$429)</f>
        <v>0</v>
      </c>
      <c r="AH112" s="87">
        <f>SUMIF('TOTAL FEED'!$E$6:$E$429,'SAN LUONG'!D112,'TOTAL FEED'!$AO$6:$AO$429)</f>
        <v>0</v>
      </c>
      <c r="AI112" s="87">
        <f>SUMIF('TOTAL FEED'!$E$6:$E$429,'SAN LUONG'!D112,'TOTAL FEED'!$AP$6:$AP$429)</f>
        <v>0</v>
      </c>
      <c r="AJ112" s="80">
        <f t="shared" ref="AJ112" si="64">SUM(E112:AI112)</f>
        <v>0</v>
      </c>
      <c r="AK112" s="80"/>
      <c r="AL112" t="str">
        <f t="shared" si="28"/>
        <v>GT12A113601</v>
      </c>
      <c r="AM112">
        <f>SUMIF('TOTAL FEED'!$K$6:$K$429,AL112,'TOTAL FEED'!$AQ$6:$AQ$429)</f>
        <v>0</v>
      </c>
    </row>
    <row r="113" spans="2:39" x14ac:dyDescent="0.25">
      <c r="B113" s="81"/>
      <c r="C113" s="82" t="s">
        <v>343</v>
      </c>
      <c r="D113" s="83" t="s">
        <v>344</v>
      </c>
      <c r="E113" s="86">
        <f>SUMIF('TOTAL FEED'!$E$6:$E$429,'SAN LUONG'!D113,'TOTAL FEED'!$L$6:$L$429)</f>
        <v>0</v>
      </c>
      <c r="F113" s="87">
        <f>SUMIF('TOTAL FEED'!$E$6:$E$429,'SAN LUONG'!D113,'TOTAL FEED'!$M$6:$M$429)</f>
        <v>0</v>
      </c>
      <c r="G113" s="87">
        <f>SUMIF('TOTAL FEED'!$E$6:$E$429,'SAN LUONG'!D113,'TOTAL FEED'!$N$6:$N$429)</f>
        <v>6900</v>
      </c>
      <c r="H113" s="87">
        <f>SUMIF('TOTAL FEED'!$E$6:$E$429,'SAN LUONG'!D113,'TOTAL FEED'!$O$6:$O$429)</f>
        <v>0</v>
      </c>
      <c r="I113" s="87">
        <f>SUMIF('TOTAL FEED'!$E$6:$E$429,'SAN LUONG'!D113,'TOTAL FEED'!$P$6:$P$429)</f>
        <v>0</v>
      </c>
      <c r="J113" s="87">
        <f>SUMIF('TOTAL FEED'!$E$6:$E$429,'SAN LUONG'!D113,'TOTAL FEED'!$Q$6:$Q$429)</f>
        <v>0</v>
      </c>
      <c r="K113" s="87">
        <f>SUMIF('TOTAL FEED'!$E$6:$E$429,'SAN LUONG'!D113,'TOTAL FEED'!$R$6:$R$429)</f>
        <v>0</v>
      </c>
      <c r="L113" s="87">
        <f>SUMIF('TOTAL FEED'!$E$6:$E$429,'SAN LUONG'!D113,'TOTAL FEED'!$S$6:$S$429)</f>
        <v>0</v>
      </c>
      <c r="M113" s="87">
        <f>SUMIF('TOTAL FEED'!$E$6:$E$429,'SAN LUONG'!D113,'TOTAL FEED'!$T$6:$T$429)</f>
        <v>0</v>
      </c>
      <c r="N113" s="87">
        <f>SUMIF('TOTAL FEED'!$E$6:$E$429,'SAN LUONG'!D113,'TOTAL FEED'!$U$6:$U$429)</f>
        <v>0</v>
      </c>
      <c r="O113" s="87">
        <f>SUMIF('TOTAL FEED'!$E$6:$E$429,'SAN LUONG'!D113,'TOTAL FEED'!$V$6:$V$429)</f>
        <v>0</v>
      </c>
      <c r="P113" s="87">
        <f>SUMIF('TOTAL FEED'!$E$6:$E$429,'SAN LUONG'!D113,'TOTAL FEED'!$W$6:$W$429)</f>
        <v>0</v>
      </c>
      <c r="Q113" s="87">
        <f>SUMIF('TOTAL FEED'!$E$6:$E$429,'SAN LUONG'!D113,'TOTAL FEED'!$X$6:$X$429)</f>
        <v>0</v>
      </c>
      <c r="R113" s="87">
        <f>SUMIF('TOTAL FEED'!$E$6:$E$429,'SAN LUONG'!D113,'TOTAL FEED'!$Y$6:$Y$429)</f>
        <v>0</v>
      </c>
      <c r="S113" s="87">
        <f>SUMIF('TOTAL FEED'!$E$6:$E$429,'SAN LUONG'!D113,'TOTAL FEED'!$Z$6:$Z$429)</f>
        <v>0</v>
      </c>
      <c r="T113" s="87">
        <f>SUMIF('TOTAL FEED'!$E$6:$E$429,'SAN LUONG'!D113,'TOTAL FEED'!$AA$6:$AA$429)</f>
        <v>0</v>
      </c>
      <c r="U113" s="87">
        <f>SUMIF('TOTAL FEED'!$E$6:$E$429,'SAN LUONG'!D113,'TOTAL FEED'!$AB$6:$AB$429)</f>
        <v>0</v>
      </c>
      <c r="V113" s="87">
        <f>SUMIF('TOTAL FEED'!$E$6:$E$429,'SAN LUONG'!D113,'TOTAL FEED'!$AC$6:$AC$429)</f>
        <v>0</v>
      </c>
      <c r="W113" s="87">
        <f>SUMIF('TOTAL FEED'!$E$6:$E$429,'SAN LUONG'!D113,'TOTAL FEED'!$AD$6:$AD$429)</f>
        <v>0</v>
      </c>
      <c r="X113" s="87">
        <f>SUMIF('TOTAL FEED'!$E$6:$E$429,'SAN LUONG'!D113,'TOTAL FEED'!$AE$6:$AE$429)</f>
        <v>0</v>
      </c>
      <c r="Y113" s="87">
        <f>SUMIF('TOTAL FEED'!$E$6:$E$429,'SAN LUONG'!D113,'TOTAL FEED'!$AF$6:$AF$429)</f>
        <v>0</v>
      </c>
      <c r="Z113" s="87">
        <f>SUMIF('TOTAL FEED'!$E$6:$E$429,'SAN LUONG'!D113,'TOTAL FEED'!$AG$6:$AG$429)</f>
        <v>0</v>
      </c>
      <c r="AA113" s="87">
        <f>SUMIF('TOTAL FEED'!$E$6:$E$429,'SAN LUONG'!D113,'TOTAL FEED'!$AH$6:$AH$429)</f>
        <v>0</v>
      </c>
      <c r="AB113" s="87">
        <f>SUMIF('TOTAL FEED'!$E$6:$E$429,'SAN LUONG'!D113,'TOTAL FEED'!$AI$6:$AI$429)</f>
        <v>0</v>
      </c>
      <c r="AC113" s="87">
        <f>SUMIF('TOTAL FEED'!$E$6:$E$429,'SAN LUONG'!D113,'TOTAL FEED'!$AJ$6:$AJ$429)</f>
        <v>0</v>
      </c>
      <c r="AD113" s="87">
        <f>SUMIF('TOTAL FEED'!$E$6:$E$429,'SAN LUONG'!D113,'TOTAL FEED'!$AK$6:$AK$429)</f>
        <v>0</v>
      </c>
      <c r="AE113" s="87">
        <f>SUMIF('TOTAL FEED'!$E$6:$E$429,'SAN LUONG'!D113,'TOTAL FEED'!$AL$6:$AL$429)</f>
        <v>0</v>
      </c>
      <c r="AF113" s="87">
        <f>SUMIF('TOTAL FEED'!$E$6:$E$429,'SAN LUONG'!D113,'TOTAL FEED'!$AM$6:$AM$429)</f>
        <v>0</v>
      </c>
      <c r="AG113" s="87">
        <f>SUMIF('TOTAL FEED'!$E$6:$E$429,'SAN LUONG'!D113,'TOTAL FEED'!$AN$6:$AN$429)</f>
        <v>0</v>
      </c>
      <c r="AH113" s="87">
        <f>SUMIF('TOTAL FEED'!$E$6:$E$429,'SAN LUONG'!D113,'TOTAL FEED'!$AO$6:$AO$429)</f>
        <v>0</v>
      </c>
      <c r="AI113" s="87">
        <f>SUMIF('TOTAL FEED'!$E$6:$E$429,'SAN LUONG'!D113,'TOTAL FEED'!$AP$6:$AP$429)</f>
        <v>0</v>
      </c>
      <c r="AJ113" s="80">
        <f t="shared" si="2"/>
        <v>6900</v>
      </c>
      <c r="AK113" s="92">
        <v>2</v>
      </c>
      <c r="AL113" t="str">
        <f t="shared" si="28"/>
        <v>GT12B114601B</v>
      </c>
      <c r="AM113">
        <f>SUMIF('TOTAL FEED'!$K$6:$K$429,AL113,'TOTAL FEED'!$AQ$6:$AQ$429)</f>
        <v>6900</v>
      </c>
    </row>
    <row r="114" spans="2:39" x14ac:dyDescent="0.25">
      <c r="B114" s="81"/>
      <c r="C114" s="82" t="s">
        <v>618</v>
      </c>
      <c r="D114" s="83" t="s">
        <v>619</v>
      </c>
      <c r="E114" s="86">
        <f>SUMIF('TOTAL FEED'!$E$6:$E$429,'SAN LUONG'!D114,'TOTAL FEED'!$L$6:$L$429)</f>
        <v>0</v>
      </c>
      <c r="F114" s="87">
        <f>SUMIF('TOTAL FEED'!$E$6:$E$429,'SAN LUONG'!D114,'TOTAL FEED'!$M$6:$M$429)</f>
        <v>0</v>
      </c>
      <c r="G114" s="87">
        <f>SUMIF('TOTAL FEED'!$E$6:$E$429,'SAN LUONG'!D114,'TOTAL FEED'!$N$6:$N$429)</f>
        <v>15925</v>
      </c>
      <c r="H114" s="87">
        <f>SUMIF('TOTAL FEED'!$E$6:$E$429,'SAN LUONG'!D114,'TOTAL FEED'!$O$6:$O$429)</f>
        <v>0</v>
      </c>
      <c r="I114" s="87">
        <f>SUMIF('TOTAL FEED'!$E$6:$E$429,'SAN LUONG'!D114,'TOTAL FEED'!$P$6:$P$429)</f>
        <v>0</v>
      </c>
      <c r="J114" s="87">
        <f>SUMIF('TOTAL FEED'!$E$6:$E$429,'SAN LUONG'!D114,'TOTAL FEED'!$Q$6:$Q$429)</f>
        <v>0</v>
      </c>
      <c r="K114" s="87">
        <f>SUMIF('TOTAL FEED'!$E$6:$E$429,'SAN LUONG'!D114,'TOTAL FEED'!$R$6:$R$429)</f>
        <v>0</v>
      </c>
      <c r="L114" s="87">
        <f>SUMIF('TOTAL FEED'!$E$6:$E$429,'SAN LUONG'!D114,'TOTAL FEED'!$S$6:$S$429)</f>
        <v>0</v>
      </c>
      <c r="M114" s="87">
        <f>SUMIF('TOTAL FEED'!$E$6:$E$429,'SAN LUONG'!D114,'TOTAL FEED'!$T$6:$T$429)</f>
        <v>0</v>
      </c>
      <c r="N114" s="87">
        <f>SUMIF('TOTAL FEED'!$E$6:$E$429,'SAN LUONG'!D114,'TOTAL FEED'!$U$6:$U$429)</f>
        <v>0</v>
      </c>
      <c r="O114" s="87">
        <f>SUMIF('TOTAL FEED'!$E$6:$E$429,'SAN LUONG'!D114,'TOTAL FEED'!$V$6:$V$429)</f>
        <v>0</v>
      </c>
      <c r="P114" s="87">
        <f>SUMIF('TOTAL FEED'!$E$6:$E$429,'SAN LUONG'!D114,'TOTAL FEED'!$W$6:$W$429)</f>
        <v>15150</v>
      </c>
      <c r="Q114" s="87">
        <f>SUMIF('TOTAL FEED'!$E$6:$E$429,'SAN LUONG'!D114,'TOTAL FEED'!$X$6:$X$429)</f>
        <v>0</v>
      </c>
      <c r="R114" s="87">
        <f>SUMIF('TOTAL FEED'!$E$6:$E$429,'SAN LUONG'!D114,'TOTAL FEED'!$Y$6:$Y$429)</f>
        <v>0</v>
      </c>
      <c r="S114" s="87">
        <f>SUMIF('TOTAL FEED'!$E$6:$E$429,'SAN LUONG'!D114,'TOTAL FEED'!$Z$6:$Z$429)</f>
        <v>0</v>
      </c>
      <c r="T114" s="87">
        <f>SUMIF('TOTAL FEED'!$E$6:$E$429,'SAN LUONG'!D114,'TOTAL FEED'!$AA$6:$AA$429)</f>
        <v>0</v>
      </c>
      <c r="U114" s="87">
        <f>SUMIF('TOTAL FEED'!$E$6:$E$429,'SAN LUONG'!D114,'TOTAL FEED'!$AB$6:$AB$429)</f>
        <v>0</v>
      </c>
      <c r="V114" s="87">
        <f>SUMIF('TOTAL FEED'!$E$6:$E$429,'SAN LUONG'!D114,'TOTAL FEED'!$AC$6:$AC$429)</f>
        <v>0</v>
      </c>
      <c r="W114" s="87">
        <f>SUMIF('TOTAL FEED'!$E$6:$E$429,'SAN LUONG'!D114,'TOTAL FEED'!$AD$6:$AD$429)</f>
        <v>0</v>
      </c>
      <c r="X114" s="87">
        <f>SUMIF('TOTAL FEED'!$E$6:$E$429,'SAN LUONG'!D114,'TOTAL FEED'!$AE$6:$AE$429)</f>
        <v>0</v>
      </c>
      <c r="Y114" s="87">
        <f>SUMIF('TOTAL FEED'!$E$6:$E$429,'SAN LUONG'!D114,'TOTAL FEED'!$AF$6:$AF$429)</f>
        <v>0</v>
      </c>
      <c r="Z114" s="87">
        <f>SUMIF('TOTAL FEED'!$E$6:$E$429,'SAN LUONG'!D114,'TOTAL FEED'!$AG$6:$AG$429)</f>
        <v>0</v>
      </c>
      <c r="AA114" s="87">
        <f>SUMIF('TOTAL FEED'!$E$6:$E$429,'SAN LUONG'!D114,'TOTAL FEED'!$AH$6:$AH$429)</f>
        <v>0</v>
      </c>
      <c r="AB114" s="87">
        <f>SUMIF('TOTAL FEED'!$E$6:$E$429,'SAN LUONG'!D114,'TOTAL FEED'!$AI$6:$AI$429)</f>
        <v>0</v>
      </c>
      <c r="AC114" s="87">
        <f>SUMIF('TOTAL FEED'!$E$6:$E$429,'SAN LUONG'!D114,'TOTAL FEED'!$AJ$6:$AJ$429)</f>
        <v>0</v>
      </c>
      <c r="AD114" s="87">
        <f>SUMIF('TOTAL FEED'!$E$6:$E$429,'SAN LUONG'!D114,'TOTAL FEED'!$AK$6:$AK$429)</f>
        <v>0</v>
      </c>
      <c r="AE114" s="87">
        <f>SUMIF('TOTAL FEED'!$E$6:$E$429,'SAN LUONG'!D114,'TOTAL FEED'!$AL$6:$AL$429)</f>
        <v>0</v>
      </c>
      <c r="AF114" s="87">
        <f>SUMIF('TOTAL FEED'!$E$6:$E$429,'SAN LUONG'!D114,'TOTAL FEED'!$AM$6:$AM$429)</f>
        <v>0</v>
      </c>
      <c r="AG114" s="87">
        <f>SUMIF('TOTAL FEED'!$E$6:$E$429,'SAN LUONG'!D114,'TOTAL FEED'!$AN$6:$AN$429)</f>
        <v>0</v>
      </c>
      <c r="AH114" s="87">
        <f>SUMIF('TOTAL FEED'!$E$6:$E$429,'SAN LUONG'!D114,'TOTAL FEED'!$AO$6:$AO$429)</f>
        <v>0</v>
      </c>
      <c r="AI114" s="87">
        <f>SUMIF('TOTAL FEED'!$E$6:$E$429,'SAN LUONG'!D114,'TOTAL FEED'!$AP$6:$AP$429)</f>
        <v>0</v>
      </c>
      <c r="AJ114" s="80">
        <f t="shared" ref="AJ114" si="65">SUM(E114:AI114)</f>
        <v>31075</v>
      </c>
      <c r="AK114" s="92">
        <v>2</v>
      </c>
      <c r="AL114" t="str">
        <f t="shared" ref="AL114" si="66">CONCATENATE(C114,D114)</f>
        <v>GT12BS114601BS</v>
      </c>
      <c r="AM114">
        <f>SUMIF('TOTAL FEED'!$K$6:$K$429,AL114,'TOTAL FEED'!$AQ$6:$AQ$429)</f>
        <v>31075</v>
      </c>
    </row>
    <row r="115" spans="2:39" x14ac:dyDescent="0.25">
      <c r="B115" s="81"/>
      <c r="C115" s="82" t="s">
        <v>654</v>
      </c>
      <c r="D115" s="83" t="s">
        <v>655</v>
      </c>
      <c r="E115" s="86">
        <f>SUMIF('TOTAL FEED'!$E$6:$E$429,'SAN LUONG'!D115,'TOTAL FEED'!$L$6:$L$429)</f>
        <v>0</v>
      </c>
      <c r="F115" s="87">
        <f>SUMIF('TOTAL FEED'!$E$6:$E$429,'SAN LUONG'!D115,'TOTAL FEED'!$M$6:$M$429)</f>
        <v>0</v>
      </c>
      <c r="G115" s="87">
        <f>SUMIF('TOTAL FEED'!$E$6:$E$429,'SAN LUONG'!D115,'TOTAL FEED'!$N$6:$N$429)</f>
        <v>0</v>
      </c>
      <c r="H115" s="87">
        <f>SUMIF('TOTAL FEED'!$E$6:$E$429,'SAN LUONG'!D115,'TOTAL FEED'!$O$6:$O$429)</f>
        <v>0</v>
      </c>
      <c r="I115" s="87">
        <f>SUMIF('TOTAL FEED'!$E$6:$E$429,'SAN LUONG'!D115,'TOTAL FEED'!$P$6:$P$429)</f>
        <v>0</v>
      </c>
      <c r="J115" s="87">
        <f>SUMIF('TOTAL FEED'!$E$6:$E$429,'SAN LUONG'!D115,'TOTAL FEED'!$Q$6:$Q$429)</f>
        <v>0</v>
      </c>
      <c r="K115" s="87">
        <f>SUMIF('TOTAL FEED'!$E$6:$E$429,'SAN LUONG'!D115,'TOTAL FEED'!$R$6:$R$429)</f>
        <v>0</v>
      </c>
      <c r="L115" s="87">
        <f>SUMIF('TOTAL FEED'!$E$6:$E$429,'SAN LUONG'!D115,'TOTAL FEED'!$S$6:$S$429)</f>
        <v>0</v>
      </c>
      <c r="M115" s="87">
        <f>SUMIF('TOTAL FEED'!$E$6:$E$429,'SAN LUONG'!D115,'TOTAL FEED'!$T$6:$T$429)</f>
        <v>0</v>
      </c>
      <c r="N115" s="87">
        <f>SUMIF('TOTAL FEED'!$E$6:$E$429,'SAN LUONG'!D115,'TOTAL FEED'!$U$6:$U$429)</f>
        <v>0</v>
      </c>
      <c r="O115" s="87">
        <f>SUMIF('TOTAL FEED'!$E$6:$E$429,'SAN LUONG'!D115,'TOTAL FEED'!$V$6:$V$429)</f>
        <v>0</v>
      </c>
      <c r="P115" s="87">
        <f>SUMIF('TOTAL FEED'!$E$6:$E$429,'SAN LUONG'!D115,'TOTAL FEED'!$W$6:$W$429)</f>
        <v>0</v>
      </c>
      <c r="Q115" s="87">
        <f>SUMIF('TOTAL FEED'!$E$6:$E$429,'SAN LUONG'!D115,'TOTAL FEED'!$X$6:$X$429)</f>
        <v>0</v>
      </c>
      <c r="R115" s="87">
        <f>SUMIF('TOTAL FEED'!$E$6:$E$429,'SAN LUONG'!D115,'TOTAL FEED'!$Y$6:$Y$429)</f>
        <v>0</v>
      </c>
      <c r="S115" s="87">
        <f>SUMIF('TOTAL FEED'!$E$6:$E$429,'SAN LUONG'!D115,'TOTAL FEED'!$Z$6:$Z$429)</f>
        <v>0</v>
      </c>
      <c r="T115" s="87">
        <f>SUMIF('TOTAL FEED'!$E$6:$E$429,'SAN LUONG'!D115,'TOTAL FEED'!$AA$6:$AA$429)</f>
        <v>0</v>
      </c>
      <c r="U115" s="87">
        <f>SUMIF('TOTAL FEED'!$E$6:$E$429,'SAN LUONG'!D115,'TOTAL FEED'!$AB$6:$AB$429)</f>
        <v>0</v>
      </c>
      <c r="V115" s="87">
        <f>SUMIF('TOTAL FEED'!$E$6:$E$429,'SAN LUONG'!D115,'TOTAL FEED'!$AC$6:$AC$429)</f>
        <v>0</v>
      </c>
      <c r="W115" s="87">
        <f>SUMIF('TOTAL FEED'!$E$6:$E$429,'SAN LUONG'!D115,'TOTAL FEED'!$AD$6:$AD$429)</f>
        <v>0</v>
      </c>
      <c r="X115" s="87">
        <f>SUMIF('TOTAL FEED'!$E$6:$E$429,'SAN LUONG'!D115,'TOTAL FEED'!$AE$6:$AE$429)</f>
        <v>0</v>
      </c>
      <c r="Y115" s="87">
        <f>SUMIF('TOTAL FEED'!$E$6:$E$429,'SAN LUONG'!D115,'TOTAL FEED'!$AF$6:$AF$429)</f>
        <v>0</v>
      </c>
      <c r="Z115" s="87">
        <f>SUMIF('TOTAL FEED'!$E$6:$E$429,'SAN LUONG'!D115,'TOTAL FEED'!$AG$6:$AG$429)</f>
        <v>0</v>
      </c>
      <c r="AA115" s="87">
        <f>SUMIF('TOTAL FEED'!$E$6:$E$429,'SAN LUONG'!D115,'TOTAL FEED'!$AH$6:$AH$429)</f>
        <v>0</v>
      </c>
      <c r="AB115" s="87">
        <f>SUMIF('TOTAL FEED'!$E$6:$E$429,'SAN LUONG'!D115,'TOTAL FEED'!$AI$6:$AI$429)</f>
        <v>0</v>
      </c>
      <c r="AC115" s="87">
        <f>SUMIF('TOTAL FEED'!$E$6:$E$429,'SAN LUONG'!D115,'TOTAL FEED'!$AJ$6:$AJ$429)</f>
        <v>0</v>
      </c>
      <c r="AD115" s="87">
        <f>SUMIF('TOTAL FEED'!$E$6:$E$429,'SAN LUONG'!D115,'TOTAL FEED'!$AK$6:$AK$429)</f>
        <v>0</v>
      </c>
      <c r="AE115" s="87">
        <f>SUMIF('TOTAL FEED'!$E$6:$E$429,'SAN LUONG'!D115,'TOTAL FEED'!$AL$6:$AL$429)</f>
        <v>0</v>
      </c>
      <c r="AF115" s="87">
        <f>SUMIF('TOTAL FEED'!$E$6:$E$429,'SAN LUONG'!D115,'TOTAL FEED'!$AM$6:$AM$429)</f>
        <v>0</v>
      </c>
      <c r="AG115" s="87">
        <f>SUMIF('TOTAL FEED'!$E$6:$E$429,'SAN LUONG'!D115,'TOTAL FEED'!$AN$6:$AN$429)</f>
        <v>0</v>
      </c>
      <c r="AH115" s="87">
        <f>SUMIF('TOTAL FEED'!$E$6:$E$429,'SAN LUONG'!D115,'TOTAL FEED'!$AO$6:$AO$429)</f>
        <v>0</v>
      </c>
      <c r="AI115" s="87">
        <f>SUMIF('TOTAL FEED'!$E$6:$E$429,'SAN LUONG'!D115,'TOTAL FEED'!$AP$6:$AP$429)</f>
        <v>0</v>
      </c>
      <c r="AJ115" s="80">
        <f t="shared" ref="AJ115" si="67">SUM(E115:AI115)</f>
        <v>0</v>
      </c>
      <c r="AK115" s="92">
        <v>2</v>
      </c>
      <c r="AL115" t="str">
        <f t="shared" ref="AL115" si="68">CONCATENATE(C115,D115)</f>
        <v>GT12BSP114708B</v>
      </c>
      <c r="AM115">
        <f>SUMIF('TOTAL FEED'!$K$6:$K$429,AL115,'TOTAL FEED'!$AQ$6:$AQ$429)</f>
        <v>0</v>
      </c>
    </row>
    <row r="116" spans="2:39" x14ac:dyDescent="0.25">
      <c r="B116" s="81"/>
      <c r="C116" s="82" t="s">
        <v>669</v>
      </c>
      <c r="D116" s="83" t="s">
        <v>616</v>
      </c>
      <c r="E116" s="86">
        <f>SUMIF('TOTAL FEED'!$E$6:$E$429,'SAN LUONG'!D116,'TOTAL FEED'!$L$6:$L$429)</f>
        <v>0</v>
      </c>
      <c r="F116" s="87">
        <f>SUMIF('TOTAL FEED'!$E$6:$E$429,'SAN LUONG'!D116,'TOTAL FEED'!$M$6:$M$429)</f>
        <v>0</v>
      </c>
      <c r="G116" s="87">
        <f>SUMIF('TOTAL FEED'!$E$6:$E$429,'SAN LUONG'!D116,'TOTAL FEED'!$N$6:$N$429)</f>
        <v>0</v>
      </c>
      <c r="H116" s="87">
        <f>SUMIF('TOTAL FEED'!$E$6:$E$429,'SAN LUONG'!D116,'TOTAL FEED'!$O$6:$O$429)</f>
        <v>0</v>
      </c>
      <c r="I116" s="87">
        <f>SUMIF('TOTAL FEED'!$E$6:$E$429,'SAN LUONG'!D116,'TOTAL FEED'!$P$6:$P$429)</f>
        <v>0</v>
      </c>
      <c r="J116" s="87">
        <f>SUMIF('TOTAL FEED'!$E$6:$E$429,'SAN LUONG'!D116,'TOTAL FEED'!$Q$6:$Q$429)</f>
        <v>0</v>
      </c>
      <c r="K116" s="87">
        <f>SUMIF('TOTAL FEED'!$E$6:$E$429,'SAN LUONG'!D116,'TOTAL FEED'!$R$6:$R$429)</f>
        <v>0</v>
      </c>
      <c r="L116" s="87">
        <f>SUMIF('TOTAL FEED'!$E$6:$E$429,'SAN LUONG'!D116,'TOTAL FEED'!$S$6:$S$429)</f>
        <v>0</v>
      </c>
      <c r="M116" s="87">
        <f>SUMIF('TOTAL FEED'!$E$6:$E$429,'SAN LUONG'!D116,'TOTAL FEED'!$T$6:$T$429)</f>
        <v>0</v>
      </c>
      <c r="N116" s="87">
        <f>SUMIF('TOTAL FEED'!$E$6:$E$429,'SAN LUONG'!D116,'TOTAL FEED'!$U$6:$U$429)</f>
        <v>0</v>
      </c>
      <c r="O116" s="87">
        <f>SUMIF('TOTAL FEED'!$E$6:$E$429,'SAN LUONG'!D116,'TOTAL FEED'!$V$6:$V$429)</f>
        <v>0</v>
      </c>
      <c r="P116" s="87">
        <f>SUMIF('TOTAL FEED'!$E$6:$E$429,'SAN LUONG'!D116,'TOTAL FEED'!$W$6:$W$429)</f>
        <v>0</v>
      </c>
      <c r="Q116" s="87">
        <f>SUMIF('TOTAL FEED'!$E$6:$E$429,'SAN LUONG'!D116,'TOTAL FEED'!$X$6:$X$429)</f>
        <v>0</v>
      </c>
      <c r="R116" s="87">
        <f>SUMIF('TOTAL FEED'!$E$6:$E$429,'SAN LUONG'!D116,'TOTAL FEED'!$Y$6:$Y$429)</f>
        <v>0</v>
      </c>
      <c r="S116" s="87">
        <f>SUMIF('TOTAL FEED'!$E$6:$E$429,'SAN LUONG'!D116,'TOTAL FEED'!$Z$6:$Z$429)</f>
        <v>0</v>
      </c>
      <c r="T116" s="87">
        <f>SUMIF('TOTAL FEED'!$E$6:$E$429,'SAN LUONG'!D116,'TOTAL FEED'!$AA$6:$AA$429)</f>
        <v>0</v>
      </c>
      <c r="U116" s="87">
        <f>SUMIF('TOTAL FEED'!$E$6:$E$429,'SAN LUONG'!D116,'TOTAL FEED'!$AB$6:$AB$429)</f>
        <v>0</v>
      </c>
      <c r="V116" s="87">
        <f>SUMIF('TOTAL FEED'!$E$6:$E$429,'SAN LUONG'!D116,'TOTAL FEED'!$AC$6:$AC$429)</f>
        <v>0</v>
      </c>
      <c r="W116" s="87">
        <f>SUMIF('TOTAL FEED'!$E$6:$E$429,'SAN LUONG'!D116,'TOTAL FEED'!$AD$6:$AD$429)</f>
        <v>0</v>
      </c>
      <c r="X116" s="87">
        <f>SUMIF('TOTAL FEED'!$E$6:$E$429,'SAN LUONG'!D116,'TOTAL FEED'!$AE$6:$AE$429)</f>
        <v>0</v>
      </c>
      <c r="Y116" s="87">
        <f>SUMIF('TOTAL FEED'!$E$6:$E$429,'SAN LUONG'!D116,'TOTAL FEED'!$AF$6:$AF$429)</f>
        <v>0</v>
      </c>
      <c r="Z116" s="87">
        <f>SUMIF('TOTAL FEED'!$E$6:$E$429,'SAN LUONG'!D116,'TOTAL FEED'!$AG$6:$AG$429)</f>
        <v>0</v>
      </c>
      <c r="AA116" s="87">
        <f>SUMIF('TOTAL FEED'!$E$6:$E$429,'SAN LUONG'!D116,'TOTAL FEED'!$AH$6:$AH$429)</f>
        <v>0</v>
      </c>
      <c r="AB116" s="87">
        <f>SUMIF('TOTAL FEED'!$E$6:$E$429,'SAN LUONG'!D116,'TOTAL FEED'!$AI$6:$AI$429)</f>
        <v>0</v>
      </c>
      <c r="AC116" s="87">
        <f>SUMIF('TOTAL FEED'!$E$6:$E$429,'SAN LUONG'!D116,'TOTAL FEED'!$AJ$6:$AJ$429)</f>
        <v>0</v>
      </c>
      <c r="AD116" s="87">
        <f>SUMIF('TOTAL FEED'!$E$6:$E$429,'SAN LUONG'!D116,'TOTAL FEED'!$AK$6:$AK$429)</f>
        <v>0</v>
      </c>
      <c r="AE116" s="87">
        <f>SUMIF('TOTAL FEED'!$E$6:$E$429,'SAN LUONG'!D116,'TOTAL FEED'!$AL$6:$AL$429)</f>
        <v>0</v>
      </c>
      <c r="AF116" s="87">
        <f>SUMIF('TOTAL FEED'!$E$6:$E$429,'SAN LUONG'!D116,'TOTAL FEED'!$AM$6:$AM$429)</f>
        <v>0</v>
      </c>
      <c r="AG116" s="87">
        <f>SUMIF('TOTAL FEED'!$E$6:$E$429,'SAN LUONG'!D116,'TOTAL FEED'!$AN$6:$AN$429)</f>
        <v>0</v>
      </c>
      <c r="AH116" s="87">
        <f>SUMIF('TOTAL FEED'!$E$6:$E$429,'SAN LUONG'!D116,'TOTAL FEED'!$AO$6:$AO$429)</f>
        <v>0</v>
      </c>
      <c r="AI116" s="87">
        <f>SUMIF('TOTAL FEED'!$E$6:$E$429,'SAN LUONG'!D116,'TOTAL FEED'!$AP$6:$AP$429)</f>
        <v>0</v>
      </c>
      <c r="AJ116" s="80">
        <f t="shared" ref="AJ116" si="69">SUM(E116:AI116)</f>
        <v>0</v>
      </c>
      <c r="AK116" s="92">
        <v>2</v>
      </c>
      <c r="AL116" t="str">
        <f t="shared" ref="AL116" si="70">CONCATENATE(C116,D116)</f>
        <v>GT14P127001P</v>
      </c>
      <c r="AM116">
        <f>SUMIF('TOTAL FEED'!$K$6:$K$429,AL116,'TOTAL FEED'!$AQ$6:$AQ$429)</f>
        <v>0</v>
      </c>
    </row>
    <row r="117" spans="2:39" x14ac:dyDescent="0.25">
      <c r="B117" s="81">
        <v>54</v>
      </c>
      <c r="C117" s="82" t="s">
        <v>258</v>
      </c>
      <c r="D117" s="83">
        <v>513001</v>
      </c>
      <c r="E117" s="86">
        <f>SUMIF('TOTAL FEED'!$E$6:$E$429,'SAN LUONG'!D117,'TOTAL FEED'!$L$6:$L$429)</f>
        <v>0</v>
      </c>
      <c r="F117" s="87">
        <f>SUMIF('TOTAL FEED'!$E$6:$E$429,'SAN LUONG'!D117,'TOTAL FEED'!$M$6:$M$429)</f>
        <v>0</v>
      </c>
      <c r="G117" s="87">
        <f>SUMIF('TOTAL FEED'!$E$6:$E$429,'SAN LUONG'!D117,'TOTAL FEED'!$N$6:$N$429)</f>
        <v>0</v>
      </c>
      <c r="H117" s="87">
        <f>SUMIF('TOTAL FEED'!$E$6:$E$429,'SAN LUONG'!D117,'TOTAL FEED'!$O$6:$O$429)</f>
        <v>0</v>
      </c>
      <c r="I117" s="87">
        <f>SUMIF('TOTAL FEED'!$E$6:$E$429,'SAN LUONG'!D117,'TOTAL FEED'!$P$6:$P$429)</f>
        <v>0</v>
      </c>
      <c r="J117" s="87">
        <f>SUMIF('TOTAL FEED'!$E$6:$E$429,'SAN LUONG'!D117,'TOTAL FEED'!$Q$6:$Q$429)</f>
        <v>0</v>
      </c>
      <c r="K117" s="87">
        <f>SUMIF('TOTAL FEED'!$E$6:$E$429,'SAN LUONG'!D117,'TOTAL FEED'!$R$6:$R$429)</f>
        <v>0</v>
      </c>
      <c r="L117" s="87">
        <f>SUMIF('TOTAL FEED'!$E$6:$E$429,'SAN LUONG'!D117,'TOTAL FEED'!$S$6:$S$429)</f>
        <v>0</v>
      </c>
      <c r="M117" s="87">
        <f>SUMIF('TOTAL FEED'!$E$6:$E$429,'SAN LUONG'!D117,'TOTAL FEED'!$T$6:$T$429)</f>
        <v>0</v>
      </c>
      <c r="N117" s="87">
        <f>SUMIF('TOTAL FEED'!$E$6:$E$429,'SAN LUONG'!D117,'TOTAL FEED'!$U$6:$U$429)</f>
        <v>0</v>
      </c>
      <c r="O117" s="87">
        <f>SUMIF('TOTAL FEED'!$E$6:$E$429,'SAN LUONG'!D117,'TOTAL FEED'!$V$6:$V$429)</f>
        <v>0</v>
      </c>
      <c r="P117" s="87">
        <f>SUMIF('TOTAL FEED'!$E$6:$E$429,'SAN LUONG'!D117,'TOTAL FEED'!$W$6:$W$429)</f>
        <v>0</v>
      </c>
      <c r="Q117" s="87">
        <f>SUMIF('TOTAL FEED'!$E$6:$E$429,'SAN LUONG'!D117,'TOTAL FEED'!$X$6:$X$429)</f>
        <v>0</v>
      </c>
      <c r="R117" s="87">
        <f>SUMIF('TOTAL FEED'!$E$6:$E$429,'SAN LUONG'!D117,'TOTAL FEED'!$Y$6:$Y$429)</f>
        <v>0</v>
      </c>
      <c r="S117" s="87">
        <f>SUMIF('TOTAL FEED'!$E$6:$E$429,'SAN LUONG'!D117,'TOTAL FEED'!$Z$6:$Z$429)</f>
        <v>0</v>
      </c>
      <c r="T117" s="87">
        <f>SUMIF('TOTAL FEED'!$E$6:$E$429,'SAN LUONG'!D117,'TOTAL FEED'!$AA$6:$AA$429)</f>
        <v>0</v>
      </c>
      <c r="U117" s="87">
        <f>SUMIF('TOTAL FEED'!$E$6:$E$429,'SAN LUONG'!D117,'TOTAL FEED'!$AB$6:$AB$429)</f>
        <v>0</v>
      </c>
      <c r="V117" s="87">
        <f>SUMIF('TOTAL FEED'!$E$6:$E$429,'SAN LUONG'!D117,'TOTAL FEED'!$AC$6:$AC$429)</f>
        <v>0</v>
      </c>
      <c r="W117" s="87">
        <f>SUMIF('TOTAL FEED'!$E$6:$E$429,'SAN LUONG'!D117,'TOTAL FEED'!$AD$6:$AD$429)</f>
        <v>0</v>
      </c>
      <c r="X117" s="87">
        <f>SUMIF('TOTAL FEED'!$E$6:$E$429,'SAN LUONG'!D117,'TOTAL FEED'!$AE$6:$AE$429)</f>
        <v>0</v>
      </c>
      <c r="Y117" s="87">
        <f>SUMIF('TOTAL FEED'!$E$6:$E$429,'SAN LUONG'!D117,'TOTAL FEED'!$AF$6:$AF$429)</f>
        <v>0</v>
      </c>
      <c r="Z117" s="87">
        <f>SUMIF('TOTAL FEED'!$E$6:$E$429,'SAN LUONG'!D117,'TOTAL FEED'!$AG$6:$AG$429)</f>
        <v>0</v>
      </c>
      <c r="AA117" s="87">
        <f>SUMIF('TOTAL FEED'!$E$6:$E$429,'SAN LUONG'!D117,'TOTAL FEED'!$AH$6:$AH$429)</f>
        <v>0</v>
      </c>
      <c r="AB117" s="87">
        <f>SUMIF('TOTAL FEED'!$E$6:$E$429,'SAN LUONG'!D117,'TOTAL FEED'!$AI$6:$AI$429)</f>
        <v>0</v>
      </c>
      <c r="AC117" s="87">
        <f>SUMIF('TOTAL FEED'!$E$6:$E$429,'SAN LUONG'!D117,'TOTAL FEED'!$AJ$6:$AJ$429)</f>
        <v>0</v>
      </c>
      <c r="AD117" s="87">
        <f>SUMIF('TOTAL FEED'!$E$6:$E$429,'SAN LUONG'!D117,'TOTAL FEED'!$AK$6:$AK$429)</f>
        <v>0</v>
      </c>
      <c r="AE117" s="87">
        <f>SUMIF('TOTAL FEED'!$E$6:$E$429,'SAN LUONG'!D117,'TOTAL FEED'!$AL$6:$AL$429)</f>
        <v>0</v>
      </c>
      <c r="AF117" s="87">
        <f>SUMIF('TOTAL FEED'!$E$6:$E$429,'SAN LUONG'!D117,'TOTAL FEED'!$AM$6:$AM$429)</f>
        <v>0</v>
      </c>
      <c r="AG117" s="87">
        <f>SUMIF('TOTAL FEED'!$E$6:$E$429,'SAN LUONG'!D117,'TOTAL FEED'!$AN$6:$AN$429)</f>
        <v>0</v>
      </c>
      <c r="AH117" s="87">
        <f>SUMIF('TOTAL FEED'!$E$6:$E$429,'SAN LUONG'!D117,'TOTAL FEED'!$AO$6:$AO$429)</f>
        <v>0</v>
      </c>
      <c r="AI117" s="87">
        <f>SUMIF('TOTAL FEED'!$E$6:$E$429,'SAN LUONG'!D117,'TOTAL FEED'!$AP$6:$AP$429)</f>
        <v>0</v>
      </c>
      <c r="AJ117" s="80">
        <f t="shared" si="2"/>
        <v>0</v>
      </c>
      <c r="AK117" s="80"/>
      <c r="AL117" t="str">
        <f t="shared" si="28"/>
        <v>991-14513001</v>
      </c>
      <c r="AM117">
        <f>SUMIF('TOTAL FEED'!$K$6:$K$429,AL117,'TOTAL FEED'!$AQ$6:$AQ$429)</f>
        <v>0</v>
      </c>
    </row>
    <row r="118" spans="2:39" x14ac:dyDescent="0.25">
      <c r="B118" s="81">
        <v>55</v>
      </c>
      <c r="C118" s="82" t="s">
        <v>542</v>
      </c>
      <c r="D118" s="83">
        <v>512001</v>
      </c>
      <c r="E118" s="86">
        <f>SUMIF('TOTAL FEED'!$E$6:$E$429,'SAN LUONG'!D118,'TOTAL FEED'!$L$6:$L$429)</f>
        <v>0</v>
      </c>
      <c r="F118" s="87">
        <f>SUMIF('TOTAL FEED'!$E$6:$E$429,'SAN LUONG'!D118,'TOTAL FEED'!$M$6:$M$429)</f>
        <v>0</v>
      </c>
      <c r="G118" s="87">
        <f>SUMIF('TOTAL FEED'!$E$6:$E$429,'SAN LUONG'!D118,'TOTAL FEED'!$N$6:$N$429)</f>
        <v>0</v>
      </c>
      <c r="H118" s="87">
        <f>SUMIF('TOTAL FEED'!$E$6:$E$429,'SAN LUONG'!D118,'TOTAL FEED'!$O$6:$O$429)</f>
        <v>0</v>
      </c>
      <c r="I118" s="87">
        <f>SUMIF('TOTAL FEED'!$E$6:$E$429,'SAN LUONG'!D118,'TOTAL FEED'!$P$6:$P$429)</f>
        <v>0</v>
      </c>
      <c r="J118" s="87">
        <f>SUMIF('TOTAL FEED'!$E$6:$E$429,'SAN LUONG'!D118,'TOTAL FEED'!$Q$6:$Q$429)</f>
        <v>0</v>
      </c>
      <c r="K118" s="87">
        <f>SUMIF('TOTAL FEED'!$E$6:$E$429,'SAN LUONG'!D118,'TOTAL FEED'!$R$6:$R$429)</f>
        <v>0</v>
      </c>
      <c r="L118" s="87">
        <f>SUMIF('TOTAL FEED'!$E$6:$E$429,'SAN LUONG'!D118,'TOTAL FEED'!$S$6:$S$429)</f>
        <v>0</v>
      </c>
      <c r="M118" s="87">
        <f>SUMIF('TOTAL FEED'!$E$6:$E$429,'SAN LUONG'!D118,'TOTAL FEED'!$T$6:$T$429)</f>
        <v>0</v>
      </c>
      <c r="N118" s="87">
        <f>SUMIF('TOTAL FEED'!$E$6:$E$429,'SAN LUONG'!D118,'TOTAL FEED'!$U$6:$U$429)</f>
        <v>0</v>
      </c>
      <c r="O118" s="87">
        <f>SUMIF('TOTAL FEED'!$E$6:$E$429,'SAN LUONG'!D118,'TOTAL FEED'!$V$6:$V$429)</f>
        <v>0</v>
      </c>
      <c r="P118" s="87">
        <f>SUMIF('TOTAL FEED'!$E$6:$E$429,'SAN LUONG'!D118,'TOTAL FEED'!$W$6:$W$429)</f>
        <v>0</v>
      </c>
      <c r="Q118" s="87">
        <f>SUMIF('TOTAL FEED'!$E$6:$E$429,'SAN LUONG'!D118,'TOTAL FEED'!$X$6:$X$429)</f>
        <v>0</v>
      </c>
      <c r="R118" s="87">
        <f>SUMIF('TOTAL FEED'!$E$6:$E$429,'SAN LUONG'!D118,'TOTAL FEED'!$Y$6:$Y$429)</f>
        <v>0</v>
      </c>
      <c r="S118" s="87">
        <f>SUMIF('TOTAL FEED'!$E$6:$E$429,'SAN LUONG'!D118,'TOTAL FEED'!$Z$6:$Z$429)</f>
        <v>0</v>
      </c>
      <c r="T118" s="87">
        <f>SUMIF('TOTAL FEED'!$E$6:$E$429,'SAN LUONG'!D118,'TOTAL FEED'!$AA$6:$AA$429)</f>
        <v>0</v>
      </c>
      <c r="U118" s="87">
        <f>SUMIF('TOTAL FEED'!$E$6:$E$429,'SAN LUONG'!D118,'TOTAL FEED'!$AB$6:$AB$429)</f>
        <v>0</v>
      </c>
      <c r="V118" s="87">
        <f>SUMIF('TOTAL FEED'!$E$6:$E$429,'SAN LUONG'!D118,'TOTAL FEED'!$AC$6:$AC$429)</f>
        <v>0</v>
      </c>
      <c r="W118" s="87">
        <f>SUMIF('TOTAL FEED'!$E$6:$E$429,'SAN LUONG'!D118,'TOTAL FEED'!$AD$6:$AD$429)</f>
        <v>0</v>
      </c>
      <c r="X118" s="87">
        <f>SUMIF('TOTAL FEED'!$E$6:$E$429,'SAN LUONG'!D118,'TOTAL FEED'!$AE$6:$AE$429)</f>
        <v>0</v>
      </c>
      <c r="Y118" s="87">
        <f>SUMIF('TOTAL FEED'!$E$6:$E$429,'SAN LUONG'!D118,'TOTAL FEED'!$AF$6:$AF$429)</f>
        <v>0</v>
      </c>
      <c r="Z118" s="87">
        <f>SUMIF('TOTAL FEED'!$E$6:$E$429,'SAN LUONG'!D118,'TOTAL FEED'!$AG$6:$AG$429)</f>
        <v>0</v>
      </c>
      <c r="AA118" s="87">
        <f>SUMIF('TOTAL FEED'!$E$6:$E$429,'SAN LUONG'!D118,'TOTAL FEED'!$AH$6:$AH$429)</f>
        <v>0</v>
      </c>
      <c r="AB118" s="87">
        <f>SUMIF('TOTAL FEED'!$E$6:$E$429,'SAN LUONG'!D118,'TOTAL FEED'!$AI$6:$AI$429)</f>
        <v>0</v>
      </c>
      <c r="AC118" s="87">
        <f>SUMIF('TOTAL FEED'!$E$6:$E$429,'SAN LUONG'!D118,'TOTAL FEED'!$AJ$6:$AJ$429)</f>
        <v>0</v>
      </c>
      <c r="AD118" s="87">
        <f>SUMIF('TOTAL FEED'!$E$6:$E$429,'SAN LUONG'!D118,'TOTAL FEED'!$AK$6:$AK$429)</f>
        <v>0</v>
      </c>
      <c r="AE118" s="87">
        <f>SUMIF('TOTAL FEED'!$E$6:$E$429,'SAN LUONG'!D118,'TOTAL FEED'!$AL$6:$AL$429)</f>
        <v>0</v>
      </c>
      <c r="AF118" s="87">
        <f>SUMIF('TOTAL FEED'!$E$6:$E$429,'SAN LUONG'!D118,'TOTAL FEED'!$AM$6:$AM$429)</f>
        <v>0</v>
      </c>
      <c r="AG118" s="87">
        <f>SUMIF('TOTAL FEED'!$E$6:$E$429,'SAN LUONG'!D118,'TOTAL FEED'!$AN$6:$AN$429)</f>
        <v>0</v>
      </c>
      <c r="AH118" s="87">
        <f>SUMIF('TOTAL FEED'!$E$6:$E$429,'SAN LUONG'!D118,'TOTAL FEED'!$AO$6:$AO$429)</f>
        <v>0</v>
      </c>
      <c r="AI118" s="87">
        <f>SUMIF('TOTAL FEED'!$E$6:$E$429,'SAN LUONG'!D118,'TOTAL FEED'!$AP$6:$AP$429)</f>
        <v>0</v>
      </c>
      <c r="AJ118" s="80">
        <f t="shared" si="2"/>
        <v>0</v>
      </c>
      <c r="AK118" s="80"/>
      <c r="AL118" t="str">
        <f t="shared" si="28"/>
        <v>991-16512001</v>
      </c>
      <c r="AM118">
        <f>SUMIF('TOTAL FEED'!$K$6:$K$429,AL118,'TOTAL FEED'!$AQ$6:$AQ$429)</f>
        <v>0</v>
      </c>
    </row>
    <row r="119" spans="2:39" x14ac:dyDescent="0.25">
      <c r="B119" s="81">
        <v>56</v>
      </c>
      <c r="C119" s="82" t="s">
        <v>543</v>
      </c>
      <c r="D119" s="83">
        <v>511001</v>
      </c>
      <c r="E119" s="86">
        <f>SUMIF('TOTAL FEED'!$E$6:$E$429,'SAN LUONG'!D119,'TOTAL FEED'!$L$6:$L$429)</f>
        <v>0</v>
      </c>
      <c r="F119" s="87">
        <f>SUMIF('TOTAL FEED'!$E$6:$E$429,'SAN LUONG'!D119,'TOTAL FEED'!$M$6:$M$429)</f>
        <v>0</v>
      </c>
      <c r="G119" s="87">
        <f>SUMIF('TOTAL FEED'!$E$6:$E$429,'SAN LUONG'!D119,'TOTAL FEED'!$N$6:$N$429)</f>
        <v>0</v>
      </c>
      <c r="H119" s="87">
        <f>SUMIF('TOTAL FEED'!$E$6:$E$429,'SAN LUONG'!D119,'TOTAL FEED'!$O$6:$O$429)</f>
        <v>0</v>
      </c>
      <c r="I119" s="87">
        <f>SUMIF('TOTAL FEED'!$E$6:$E$429,'SAN LUONG'!D119,'TOTAL FEED'!$P$6:$P$429)</f>
        <v>0</v>
      </c>
      <c r="J119" s="87">
        <f>SUMIF('TOTAL FEED'!$E$6:$E$429,'SAN LUONG'!D119,'TOTAL FEED'!$Q$6:$Q$429)</f>
        <v>0</v>
      </c>
      <c r="K119" s="87">
        <f>SUMIF('TOTAL FEED'!$E$6:$E$429,'SAN LUONG'!D119,'TOTAL FEED'!$R$6:$R$429)</f>
        <v>0</v>
      </c>
      <c r="L119" s="87">
        <f>SUMIF('TOTAL FEED'!$E$6:$E$429,'SAN LUONG'!D119,'TOTAL FEED'!$S$6:$S$429)</f>
        <v>0</v>
      </c>
      <c r="M119" s="87">
        <f>SUMIF('TOTAL FEED'!$E$6:$E$429,'SAN LUONG'!D119,'TOTAL FEED'!$T$6:$T$429)</f>
        <v>0</v>
      </c>
      <c r="N119" s="87">
        <f>SUMIF('TOTAL FEED'!$E$6:$E$429,'SAN LUONG'!D119,'TOTAL FEED'!$U$6:$U$429)</f>
        <v>0</v>
      </c>
      <c r="O119" s="87">
        <f>SUMIF('TOTAL FEED'!$E$6:$E$429,'SAN LUONG'!D119,'TOTAL FEED'!$V$6:$V$429)</f>
        <v>0</v>
      </c>
      <c r="P119" s="87">
        <f>SUMIF('TOTAL FEED'!$E$6:$E$429,'SAN LUONG'!D119,'TOTAL FEED'!$W$6:$W$429)</f>
        <v>0</v>
      </c>
      <c r="Q119" s="87">
        <f>SUMIF('TOTAL FEED'!$E$6:$E$429,'SAN LUONG'!D119,'TOTAL FEED'!$X$6:$X$429)</f>
        <v>6000</v>
      </c>
      <c r="R119" s="87">
        <f>SUMIF('TOTAL FEED'!$E$6:$E$429,'SAN LUONG'!D119,'TOTAL FEED'!$Y$6:$Y$429)</f>
        <v>0</v>
      </c>
      <c r="S119" s="87">
        <f>SUMIF('TOTAL FEED'!$E$6:$E$429,'SAN LUONG'!D119,'TOTAL FEED'!$Z$6:$Z$429)</f>
        <v>0</v>
      </c>
      <c r="T119" s="87">
        <f>SUMIF('TOTAL FEED'!$E$6:$E$429,'SAN LUONG'!D119,'TOTAL FEED'!$AA$6:$AA$429)</f>
        <v>0</v>
      </c>
      <c r="U119" s="87">
        <f>SUMIF('TOTAL FEED'!$E$6:$E$429,'SAN LUONG'!D119,'TOTAL FEED'!$AB$6:$AB$429)</f>
        <v>0</v>
      </c>
      <c r="V119" s="87">
        <f>SUMIF('TOTAL FEED'!$E$6:$E$429,'SAN LUONG'!D119,'TOTAL FEED'!$AC$6:$AC$429)</f>
        <v>0</v>
      </c>
      <c r="W119" s="87">
        <f>SUMIF('TOTAL FEED'!$E$6:$E$429,'SAN LUONG'!D119,'TOTAL FEED'!$AD$6:$AD$429)</f>
        <v>0</v>
      </c>
      <c r="X119" s="87">
        <f>SUMIF('TOTAL FEED'!$E$6:$E$429,'SAN LUONG'!D119,'TOTAL FEED'!$AE$6:$AE$429)</f>
        <v>0</v>
      </c>
      <c r="Y119" s="87">
        <f>SUMIF('TOTAL FEED'!$E$6:$E$429,'SAN LUONG'!D119,'TOTAL FEED'!$AF$6:$AF$429)</f>
        <v>0</v>
      </c>
      <c r="Z119" s="87">
        <f>SUMIF('TOTAL FEED'!$E$6:$E$429,'SAN LUONG'!D119,'TOTAL FEED'!$AG$6:$AG$429)</f>
        <v>0</v>
      </c>
      <c r="AA119" s="87">
        <f>SUMIF('TOTAL FEED'!$E$6:$E$429,'SAN LUONG'!D119,'TOTAL FEED'!$AH$6:$AH$429)</f>
        <v>0</v>
      </c>
      <c r="AB119" s="87">
        <f>SUMIF('TOTAL FEED'!$E$6:$E$429,'SAN LUONG'!D119,'TOTAL FEED'!$AI$6:$AI$429)</f>
        <v>0</v>
      </c>
      <c r="AC119" s="87">
        <f>SUMIF('TOTAL FEED'!$E$6:$E$429,'SAN LUONG'!D119,'TOTAL FEED'!$AJ$6:$AJ$429)</f>
        <v>0</v>
      </c>
      <c r="AD119" s="87">
        <f>SUMIF('TOTAL FEED'!$E$6:$E$429,'SAN LUONG'!D119,'TOTAL FEED'!$AK$6:$AK$429)</f>
        <v>0</v>
      </c>
      <c r="AE119" s="87">
        <f>SUMIF('TOTAL FEED'!$E$6:$E$429,'SAN LUONG'!D119,'TOTAL FEED'!$AL$6:$AL$429)</f>
        <v>0</v>
      </c>
      <c r="AF119" s="87">
        <f>SUMIF('TOTAL FEED'!$E$6:$E$429,'SAN LUONG'!D119,'TOTAL FEED'!$AM$6:$AM$429)</f>
        <v>0</v>
      </c>
      <c r="AG119" s="87">
        <f>SUMIF('TOTAL FEED'!$E$6:$E$429,'SAN LUONG'!D119,'TOTAL FEED'!$AN$6:$AN$429)</f>
        <v>0</v>
      </c>
      <c r="AH119" s="87">
        <f>SUMIF('TOTAL FEED'!$E$6:$E$429,'SAN LUONG'!D119,'TOTAL FEED'!$AO$6:$AO$429)</f>
        <v>0</v>
      </c>
      <c r="AI119" s="87">
        <f>SUMIF('TOTAL FEED'!$E$6:$E$429,'SAN LUONG'!D119,'TOTAL FEED'!$AP$6:$AP$429)</f>
        <v>0</v>
      </c>
      <c r="AJ119" s="80">
        <f t="shared" si="2"/>
        <v>6000</v>
      </c>
      <c r="AK119" s="92">
        <v>6</v>
      </c>
      <c r="AL119" t="str">
        <f t="shared" si="28"/>
        <v>991-18511001</v>
      </c>
      <c r="AM119">
        <f>SUMIF('TOTAL FEED'!$K$6:$K$429,AL119,'TOTAL FEED'!$AQ$6:$AQ$429)</f>
        <v>6000</v>
      </c>
    </row>
    <row r="120" spans="2:39" x14ac:dyDescent="0.25">
      <c r="B120" s="81">
        <v>57</v>
      </c>
      <c r="C120" s="84" t="s">
        <v>84</v>
      </c>
      <c r="D120" s="83">
        <v>12302118</v>
      </c>
      <c r="E120" s="86">
        <f>SUMIF('TOTAL FEED'!$E$6:$E$429,'SAN LUONG'!D120,'TOTAL FEED'!$L$6:$L$429)</f>
        <v>0</v>
      </c>
      <c r="F120" s="87">
        <f>SUMIF('TOTAL FEED'!$E$6:$E$429,'SAN LUONG'!D120,'TOTAL FEED'!$M$6:$M$429)</f>
        <v>0</v>
      </c>
      <c r="G120" s="87">
        <f>SUMIF('TOTAL FEED'!$E$6:$E$429,'SAN LUONG'!D120,'TOTAL FEED'!$N$6:$N$429)</f>
        <v>0</v>
      </c>
      <c r="H120" s="87">
        <f>SUMIF('TOTAL FEED'!$E$6:$E$429,'SAN LUONG'!D120,'TOTAL FEED'!$O$6:$O$429)</f>
        <v>0</v>
      </c>
      <c r="I120" s="87">
        <f>SUMIF('TOTAL FEED'!$E$6:$E$429,'SAN LUONG'!D120,'TOTAL FEED'!$P$6:$P$429)</f>
        <v>0</v>
      </c>
      <c r="J120" s="87">
        <f>SUMIF('TOTAL FEED'!$E$6:$E$429,'SAN LUONG'!D120,'TOTAL FEED'!$Q$6:$Q$429)</f>
        <v>0</v>
      </c>
      <c r="K120" s="87">
        <f>SUMIF('TOTAL FEED'!$E$6:$E$429,'SAN LUONG'!D120,'TOTAL FEED'!$R$6:$R$429)</f>
        <v>0</v>
      </c>
      <c r="L120" s="87">
        <f>SUMIF('TOTAL FEED'!$E$6:$E$429,'SAN LUONG'!D120,'TOTAL FEED'!$S$6:$S$429)</f>
        <v>0</v>
      </c>
      <c r="M120" s="87">
        <f>SUMIF('TOTAL FEED'!$E$6:$E$429,'SAN LUONG'!D120,'TOTAL FEED'!$T$6:$T$429)</f>
        <v>0</v>
      </c>
      <c r="N120" s="87">
        <f>SUMIF('TOTAL FEED'!$E$6:$E$429,'SAN LUONG'!D120,'TOTAL FEED'!$U$6:$U$429)</f>
        <v>0</v>
      </c>
      <c r="O120" s="87">
        <f>SUMIF('TOTAL FEED'!$E$6:$E$429,'SAN LUONG'!D120,'TOTAL FEED'!$V$6:$V$429)</f>
        <v>0</v>
      </c>
      <c r="P120" s="87">
        <f>SUMIF('TOTAL FEED'!$E$6:$E$429,'SAN LUONG'!D120,'TOTAL FEED'!$W$6:$W$429)</f>
        <v>0</v>
      </c>
      <c r="Q120" s="87">
        <f>SUMIF('TOTAL FEED'!$E$6:$E$429,'SAN LUONG'!D120,'TOTAL FEED'!$X$6:$X$429)</f>
        <v>0</v>
      </c>
      <c r="R120" s="87">
        <f>SUMIF('TOTAL FEED'!$E$6:$E$429,'SAN LUONG'!D120,'TOTAL FEED'!$Y$6:$Y$429)</f>
        <v>0</v>
      </c>
      <c r="S120" s="87">
        <f>SUMIF('TOTAL FEED'!$E$6:$E$429,'SAN LUONG'!D120,'TOTAL FEED'!$Z$6:$Z$429)</f>
        <v>0</v>
      </c>
      <c r="T120" s="87">
        <f>SUMIF('TOTAL FEED'!$E$6:$E$429,'SAN LUONG'!D120,'TOTAL FEED'!$AA$6:$AA$429)</f>
        <v>0</v>
      </c>
      <c r="U120" s="87">
        <f>SUMIF('TOTAL FEED'!$E$6:$E$429,'SAN LUONG'!D120,'TOTAL FEED'!$AB$6:$AB$429)</f>
        <v>0</v>
      </c>
      <c r="V120" s="87">
        <f>SUMIF('TOTAL FEED'!$E$6:$E$429,'SAN LUONG'!D120,'TOTAL FEED'!$AC$6:$AC$429)</f>
        <v>0</v>
      </c>
      <c r="W120" s="87">
        <f>SUMIF('TOTAL FEED'!$E$6:$E$429,'SAN LUONG'!D120,'TOTAL FEED'!$AD$6:$AD$429)</f>
        <v>0</v>
      </c>
      <c r="X120" s="87">
        <f>SUMIF('TOTAL FEED'!$E$6:$E$429,'SAN LUONG'!D120,'TOTAL FEED'!$AE$6:$AE$429)</f>
        <v>0</v>
      </c>
      <c r="Y120" s="87">
        <f>SUMIF('TOTAL FEED'!$E$6:$E$429,'SAN LUONG'!D120,'TOTAL FEED'!$AF$6:$AF$429)</f>
        <v>0</v>
      </c>
      <c r="Z120" s="87">
        <f>SUMIF('TOTAL FEED'!$E$6:$E$429,'SAN LUONG'!D120,'TOTAL FEED'!$AG$6:$AG$429)</f>
        <v>0</v>
      </c>
      <c r="AA120" s="87">
        <f>SUMIF('TOTAL FEED'!$E$6:$E$429,'SAN LUONG'!D120,'TOTAL FEED'!$AH$6:$AH$429)</f>
        <v>0</v>
      </c>
      <c r="AB120" s="87">
        <f>SUMIF('TOTAL FEED'!$E$6:$E$429,'SAN LUONG'!D120,'TOTAL FEED'!$AI$6:$AI$429)</f>
        <v>0</v>
      </c>
      <c r="AC120" s="87">
        <f>SUMIF('TOTAL FEED'!$E$6:$E$429,'SAN LUONG'!D120,'TOTAL FEED'!$AJ$6:$AJ$429)</f>
        <v>0</v>
      </c>
      <c r="AD120" s="87">
        <f>SUMIF('TOTAL FEED'!$E$6:$E$429,'SAN LUONG'!D120,'TOTAL FEED'!$AK$6:$AK$429)</f>
        <v>0</v>
      </c>
      <c r="AE120" s="87">
        <f>SUMIF('TOTAL FEED'!$E$6:$E$429,'SAN LUONG'!D120,'TOTAL FEED'!$AL$6:$AL$429)</f>
        <v>0</v>
      </c>
      <c r="AF120" s="87">
        <f>SUMIF('TOTAL FEED'!$E$6:$E$429,'SAN LUONG'!D120,'TOTAL FEED'!$AM$6:$AM$429)</f>
        <v>0</v>
      </c>
      <c r="AG120" s="87">
        <f>SUMIF('TOTAL FEED'!$E$6:$E$429,'SAN LUONG'!D120,'TOTAL FEED'!$AN$6:$AN$429)</f>
        <v>0</v>
      </c>
      <c r="AH120" s="87">
        <f>SUMIF('TOTAL FEED'!$E$6:$E$429,'SAN LUONG'!D120,'TOTAL FEED'!$AO$6:$AO$429)</f>
        <v>0</v>
      </c>
      <c r="AI120" s="87">
        <f>SUMIF('TOTAL FEED'!$E$6:$E$429,'SAN LUONG'!D120,'TOTAL FEED'!$AP$6:$AP$429)</f>
        <v>0</v>
      </c>
      <c r="AJ120" s="80">
        <f t="shared" si="2"/>
        <v>0</v>
      </c>
      <c r="AK120" s="80"/>
      <c r="AL120" t="str">
        <f t="shared" si="28"/>
        <v>322NFZ1812302118</v>
      </c>
      <c r="AM120">
        <f>SUMIF('TOTAL FEED'!$K$6:$K$429,AL120,'TOTAL FEED'!$AQ$6:$AQ$429)</f>
        <v>0</v>
      </c>
    </row>
    <row r="121" spans="2:39" x14ac:dyDescent="0.25">
      <c r="B121" s="81">
        <v>58</v>
      </c>
      <c r="C121" s="84" t="s">
        <v>85</v>
      </c>
      <c r="D121" s="83">
        <v>12303118</v>
      </c>
      <c r="E121" s="86">
        <f>SUMIF('TOTAL FEED'!$E$6:$E$429,'SAN LUONG'!D121,'TOTAL FEED'!$L$6:$L$429)</f>
        <v>0</v>
      </c>
      <c r="F121" s="87">
        <f>SUMIF('TOTAL FEED'!$E$6:$E$429,'SAN LUONG'!D121,'TOTAL FEED'!$M$6:$M$429)</f>
        <v>0</v>
      </c>
      <c r="G121" s="87">
        <f>SUMIF('TOTAL FEED'!$E$6:$E$429,'SAN LUONG'!D121,'TOTAL FEED'!$N$6:$N$429)</f>
        <v>0</v>
      </c>
      <c r="H121" s="87">
        <f>SUMIF('TOTAL FEED'!$E$6:$E$429,'SAN LUONG'!D121,'TOTAL FEED'!$O$6:$O$429)</f>
        <v>0</v>
      </c>
      <c r="I121" s="87">
        <f>SUMIF('TOTAL FEED'!$E$6:$E$429,'SAN LUONG'!D121,'TOTAL FEED'!$P$6:$P$429)</f>
        <v>0</v>
      </c>
      <c r="J121" s="87">
        <f>SUMIF('TOTAL FEED'!$E$6:$E$429,'SAN LUONG'!D121,'TOTAL FEED'!$Q$6:$Q$429)</f>
        <v>0</v>
      </c>
      <c r="K121" s="87">
        <f>SUMIF('TOTAL FEED'!$E$6:$E$429,'SAN LUONG'!D121,'TOTAL FEED'!$R$6:$R$429)</f>
        <v>0</v>
      </c>
      <c r="L121" s="87">
        <f>SUMIF('TOTAL FEED'!$E$6:$E$429,'SAN LUONG'!D121,'TOTAL FEED'!$S$6:$S$429)</f>
        <v>0</v>
      </c>
      <c r="M121" s="87">
        <f>SUMIF('TOTAL FEED'!$E$6:$E$429,'SAN LUONG'!D121,'TOTAL FEED'!$T$6:$T$429)</f>
        <v>0</v>
      </c>
      <c r="N121" s="87">
        <f>SUMIF('TOTAL FEED'!$E$6:$E$429,'SAN LUONG'!D121,'TOTAL FEED'!$U$6:$U$429)</f>
        <v>0</v>
      </c>
      <c r="O121" s="87">
        <f>SUMIF('TOTAL FEED'!$E$6:$E$429,'SAN LUONG'!D121,'TOTAL FEED'!$V$6:$V$429)</f>
        <v>0</v>
      </c>
      <c r="P121" s="87">
        <f>SUMIF('TOTAL FEED'!$E$6:$E$429,'SAN LUONG'!D121,'TOTAL FEED'!$W$6:$W$429)</f>
        <v>0</v>
      </c>
      <c r="Q121" s="87">
        <f>SUMIF('TOTAL FEED'!$E$6:$E$429,'SAN LUONG'!D121,'TOTAL FEED'!$X$6:$X$429)</f>
        <v>0</v>
      </c>
      <c r="R121" s="87">
        <f>SUMIF('TOTAL FEED'!$E$6:$E$429,'SAN LUONG'!D121,'TOTAL FEED'!$Y$6:$Y$429)</f>
        <v>0</v>
      </c>
      <c r="S121" s="87">
        <f>SUMIF('TOTAL FEED'!$E$6:$E$429,'SAN LUONG'!D121,'TOTAL FEED'!$Z$6:$Z$429)</f>
        <v>0</v>
      </c>
      <c r="T121" s="87">
        <f>SUMIF('TOTAL FEED'!$E$6:$E$429,'SAN LUONG'!D121,'TOTAL FEED'!$AA$6:$AA$429)</f>
        <v>0</v>
      </c>
      <c r="U121" s="87">
        <f>SUMIF('TOTAL FEED'!$E$6:$E$429,'SAN LUONG'!D121,'TOTAL FEED'!$AB$6:$AB$429)</f>
        <v>0</v>
      </c>
      <c r="V121" s="87">
        <f>SUMIF('TOTAL FEED'!$E$6:$E$429,'SAN LUONG'!D121,'TOTAL FEED'!$AC$6:$AC$429)</f>
        <v>0</v>
      </c>
      <c r="W121" s="87">
        <f>SUMIF('TOTAL FEED'!$E$6:$E$429,'SAN LUONG'!D121,'TOTAL FEED'!$AD$6:$AD$429)</f>
        <v>0</v>
      </c>
      <c r="X121" s="87">
        <f>SUMIF('TOTAL FEED'!$E$6:$E$429,'SAN LUONG'!D121,'TOTAL FEED'!$AE$6:$AE$429)</f>
        <v>0</v>
      </c>
      <c r="Y121" s="87">
        <f>SUMIF('TOTAL FEED'!$E$6:$E$429,'SAN LUONG'!D121,'TOTAL FEED'!$AF$6:$AF$429)</f>
        <v>0</v>
      </c>
      <c r="Z121" s="87">
        <f>SUMIF('TOTAL FEED'!$E$6:$E$429,'SAN LUONG'!D121,'TOTAL FEED'!$AG$6:$AG$429)</f>
        <v>0</v>
      </c>
      <c r="AA121" s="87">
        <f>SUMIF('TOTAL FEED'!$E$6:$E$429,'SAN LUONG'!D121,'TOTAL FEED'!$AH$6:$AH$429)</f>
        <v>0</v>
      </c>
      <c r="AB121" s="87">
        <f>SUMIF('TOTAL FEED'!$E$6:$E$429,'SAN LUONG'!D121,'TOTAL FEED'!$AI$6:$AI$429)</f>
        <v>0</v>
      </c>
      <c r="AC121" s="87">
        <f>SUMIF('TOTAL FEED'!$E$6:$E$429,'SAN LUONG'!D121,'TOTAL FEED'!$AJ$6:$AJ$429)</f>
        <v>0</v>
      </c>
      <c r="AD121" s="87">
        <f>SUMIF('TOTAL FEED'!$E$6:$E$429,'SAN LUONG'!D121,'TOTAL FEED'!$AK$6:$AK$429)</f>
        <v>0</v>
      </c>
      <c r="AE121" s="87">
        <f>SUMIF('TOTAL FEED'!$E$6:$E$429,'SAN LUONG'!D121,'TOTAL FEED'!$AL$6:$AL$429)</f>
        <v>0</v>
      </c>
      <c r="AF121" s="87">
        <f>SUMIF('TOTAL FEED'!$E$6:$E$429,'SAN LUONG'!D121,'TOTAL FEED'!$AM$6:$AM$429)</f>
        <v>0</v>
      </c>
      <c r="AG121" s="87">
        <f>SUMIF('TOTAL FEED'!$E$6:$E$429,'SAN LUONG'!D121,'TOTAL FEED'!$AN$6:$AN$429)</f>
        <v>0</v>
      </c>
      <c r="AH121" s="87">
        <f>SUMIF('TOTAL FEED'!$E$6:$E$429,'SAN LUONG'!D121,'TOTAL FEED'!$AO$6:$AO$429)</f>
        <v>0</v>
      </c>
      <c r="AI121" s="87">
        <f>SUMIF('TOTAL FEED'!$E$6:$E$429,'SAN LUONG'!D121,'TOTAL FEED'!$AP$6:$AP$429)</f>
        <v>0</v>
      </c>
      <c r="AJ121" s="80">
        <f t="shared" si="2"/>
        <v>0</v>
      </c>
      <c r="AK121" s="80"/>
      <c r="AL121" t="str">
        <f t="shared" si="28"/>
        <v>322FZ1812303118</v>
      </c>
      <c r="AM121">
        <f>SUMIF('TOTAL FEED'!$K$6:$K$429,AL121,'TOTAL FEED'!$AQ$6:$AQ$429)</f>
        <v>0</v>
      </c>
    </row>
    <row r="122" spans="2:39" x14ac:dyDescent="0.25">
      <c r="B122" s="81">
        <v>59</v>
      </c>
      <c r="C122" s="84" t="s">
        <v>86</v>
      </c>
      <c r="D122" s="83">
        <v>127020</v>
      </c>
      <c r="E122" s="86">
        <f>SUMIF('TOTAL FEED'!$E$6:$E$429,'SAN LUONG'!D122,'TOTAL FEED'!$L$6:$L$429)</f>
        <v>0</v>
      </c>
      <c r="F122" s="87">
        <f>SUMIF('TOTAL FEED'!$E$6:$E$429,'SAN LUONG'!D122,'TOTAL FEED'!$M$6:$M$429)</f>
        <v>0</v>
      </c>
      <c r="G122" s="87">
        <f>SUMIF('TOTAL FEED'!$E$6:$E$429,'SAN LUONG'!D122,'TOTAL FEED'!$N$6:$N$429)</f>
        <v>0</v>
      </c>
      <c r="H122" s="87">
        <f>SUMIF('TOTAL FEED'!$E$6:$E$429,'SAN LUONG'!D122,'TOTAL FEED'!$O$6:$O$429)</f>
        <v>0</v>
      </c>
      <c r="I122" s="87">
        <f>SUMIF('TOTAL FEED'!$E$6:$E$429,'SAN LUONG'!D122,'TOTAL FEED'!$P$6:$P$429)</f>
        <v>0</v>
      </c>
      <c r="J122" s="87">
        <f>SUMIF('TOTAL FEED'!$E$6:$E$429,'SAN LUONG'!D122,'TOTAL FEED'!$Q$6:$Q$429)</f>
        <v>0</v>
      </c>
      <c r="K122" s="87">
        <f>SUMIF('TOTAL FEED'!$E$6:$E$429,'SAN LUONG'!D122,'TOTAL FEED'!$R$6:$R$429)</f>
        <v>0</v>
      </c>
      <c r="L122" s="87">
        <f>SUMIF('TOTAL FEED'!$E$6:$E$429,'SAN LUONG'!D122,'TOTAL FEED'!$S$6:$S$429)</f>
        <v>0</v>
      </c>
      <c r="M122" s="87">
        <f>SUMIF('TOTAL FEED'!$E$6:$E$429,'SAN LUONG'!D122,'TOTAL FEED'!$T$6:$T$429)</f>
        <v>0</v>
      </c>
      <c r="N122" s="87">
        <f>SUMIF('TOTAL FEED'!$E$6:$E$429,'SAN LUONG'!D122,'TOTAL FEED'!$U$6:$U$429)</f>
        <v>0</v>
      </c>
      <c r="O122" s="87">
        <f>SUMIF('TOTAL FEED'!$E$6:$E$429,'SAN LUONG'!D122,'TOTAL FEED'!$V$6:$V$429)</f>
        <v>0</v>
      </c>
      <c r="P122" s="87">
        <f>SUMIF('TOTAL FEED'!$E$6:$E$429,'SAN LUONG'!D122,'TOTAL FEED'!$W$6:$W$429)</f>
        <v>0</v>
      </c>
      <c r="Q122" s="87">
        <f>SUMIF('TOTAL FEED'!$E$6:$E$429,'SAN LUONG'!D122,'TOTAL FEED'!$X$6:$X$429)</f>
        <v>0</v>
      </c>
      <c r="R122" s="87">
        <f>SUMIF('TOTAL FEED'!$E$6:$E$429,'SAN LUONG'!D122,'TOTAL FEED'!$Y$6:$Y$429)</f>
        <v>0</v>
      </c>
      <c r="S122" s="87">
        <f>SUMIF('TOTAL FEED'!$E$6:$E$429,'SAN LUONG'!D122,'TOTAL FEED'!$Z$6:$Z$429)</f>
        <v>0</v>
      </c>
      <c r="T122" s="87">
        <f>SUMIF('TOTAL FEED'!$E$6:$E$429,'SAN LUONG'!D122,'TOTAL FEED'!$AA$6:$AA$429)</f>
        <v>0</v>
      </c>
      <c r="U122" s="87">
        <f>SUMIF('TOTAL FEED'!$E$6:$E$429,'SAN LUONG'!D122,'TOTAL FEED'!$AB$6:$AB$429)</f>
        <v>0</v>
      </c>
      <c r="V122" s="87">
        <f>SUMIF('TOTAL FEED'!$E$6:$E$429,'SAN LUONG'!D122,'TOTAL FEED'!$AC$6:$AC$429)</f>
        <v>0</v>
      </c>
      <c r="W122" s="87">
        <f>SUMIF('TOTAL FEED'!$E$6:$E$429,'SAN LUONG'!D122,'TOTAL FEED'!$AD$6:$AD$429)</f>
        <v>0</v>
      </c>
      <c r="X122" s="87">
        <f>SUMIF('TOTAL FEED'!$E$6:$E$429,'SAN LUONG'!D122,'TOTAL FEED'!$AE$6:$AE$429)</f>
        <v>0</v>
      </c>
      <c r="Y122" s="87">
        <f>SUMIF('TOTAL FEED'!$E$6:$E$429,'SAN LUONG'!D122,'TOTAL FEED'!$AF$6:$AF$429)</f>
        <v>0</v>
      </c>
      <c r="Z122" s="87">
        <f>SUMIF('TOTAL FEED'!$E$6:$E$429,'SAN LUONG'!D122,'TOTAL FEED'!$AG$6:$AG$429)</f>
        <v>0</v>
      </c>
      <c r="AA122" s="87">
        <f>SUMIF('TOTAL FEED'!$E$6:$E$429,'SAN LUONG'!D122,'TOTAL FEED'!$AH$6:$AH$429)</f>
        <v>0</v>
      </c>
      <c r="AB122" s="87">
        <f>SUMIF('TOTAL FEED'!$E$6:$E$429,'SAN LUONG'!D122,'TOTAL FEED'!$AI$6:$AI$429)</f>
        <v>0</v>
      </c>
      <c r="AC122" s="87">
        <f>SUMIF('TOTAL FEED'!$E$6:$E$429,'SAN LUONG'!D122,'TOTAL FEED'!$AJ$6:$AJ$429)</f>
        <v>0</v>
      </c>
      <c r="AD122" s="87">
        <f>SUMIF('TOTAL FEED'!$E$6:$E$429,'SAN LUONG'!D122,'TOTAL FEED'!$AK$6:$AK$429)</f>
        <v>0</v>
      </c>
      <c r="AE122" s="87">
        <f>SUMIF('TOTAL FEED'!$E$6:$E$429,'SAN LUONG'!D122,'TOTAL FEED'!$AL$6:$AL$429)</f>
        <v>0</v>
      </c>
      <c r="AF122" s="87">
        <f>SUMIF('TOTAL FEED'!$E$6:$E$429,'SAN LUONG'!D122,'TOTAL FEED'!$AM$6:$AM$429)</f>
        <v>0</v>
      </c>
      <c r="AG122" s="87">
        <f>SUMIF('TOTAL FEED'!$E$6:$E$429,'SAN LUONG'!D122,'TOTAL FEED'!$AN$6:$AN$429)</f>
        <v>0</v>
      </c>
      <c r="AH122" s="87">
        <f>SUMIF('TOTAL FEED'!$E$6:$E$429,'SAN LUONG'!D122,'TOTAL FEED'!$AO$6:$AO$429)</f>
        <v>0</v>
      </c>
      <c r="AI122" s="87">
        <f>SUMIF('TOTAL FEED'!$E$6:$E$429,'SAN LUONG'!D122,'TOTAL FEED'!$AP$6:$AP$429)</f>
        <v>0</v>
      </c>
      <c r="AJ122" s="80">
        <f t="shared" ref="AJ122:AJ197" si="71">SUM(E122:AI122)</f>
        <v>0</v>
      </c>
      <c r="AK122" s="80"/>
      <c r="AL122" t="str">
        <f t="shared" si="28"/>
        <v>324F127020</v>
      </c>
      <c r="AM122">
        <f>SUMIF('TOTAL FEED'!$K$6:$K$429,AL122,'TOTAL FEED'!$AQ$6:$AQ$429)</f>
        <v>0</v>
      </c>
    </row>
    <row r="123" spans="2:39" x14ac:dyDescent="0.25">
      <c r="B123" s="81">
        <v>60</v>
      </c>
      <c r="C123" s="84" t="s">
        <v>567</v>
      </c>
      <c r="D123" s="83">
        <v>128020</v>
      </c>
      <c r="E123" s="86">
        <f>SUMIF('TOTAL FEED'!$E$6:$E$429,'SAN LUONG'!D123,'TOTAL FEED'!$L$6:$L$429)</f>
        <v>0</v>
      </c>
      <c r="F123" s="87">
        <f>SUMIF('TOTAL FEED'!$E$6:$E$429,'SAN LUONG'!D123,'TOTAL FEED'!$M$6:$M$429)</f>
        <v>0</v>
      </c>
      <c r="G123" s="87">
        <f>SUMIF('TOTAL FEED'!$E$6:$E$429,'SAN LUONG'!D123,'TOTAL FEED'!$N$6:$N$429)</f>
        <v>0</v>
      </c>
      <c r="H123" s="87">
        <f>SUMIF('TOTAL FEED'!$E$6:$E$429,'SAN LUONG'!D123,'TOTAL FEED'!$O$6:$O$429)</f>
        <v>0</v>
      </c>
      <c r="I123" s="87">
        <f>SUMIF('TOTAL FEED'!$E$6:$E$429,'SAN LUONG'!D123,'TOTAL FEED'!$P$6:$P$429)</f>
        <v>0</v>
      </c>
      <c r="J123" s="87">
        <f>SUMIF('TOTAL FEED'!$E$6:$E$429,'SAN LUONG'!D123,'TOTAL FEED'!$Q$6:$Q$429)</f>
        <v>0</v>
      </c>
      <c r="K123" s="87">
        <f>SUMIF('TOTAL FEED'!$E$6:$E$429,'SAN LUONG'!D123,'TOTAL FEED'!$R$6:$R$429)</f>
        <v>0</v>
      </c>
      <c r="L123" s="87">
        <f>SUMIF('TOTAL FEED'!$E$6:$E$429,'SAN LUONG'!D123,'TOTAL FEED'!$S$6:$S$429)</f>
        <v>0</v>
      </c>
      <c r="M123" s="87">
        <f>SUMIF('TOTAL FEED'!$E$6:$E$429,'SAN LUONG'!D123,'TOTAL FEED'!$T$6:$T$429)</f>
        <v>0</v>
      </c>
      <c r="N123" s="87">
        <f>SUMIF('TOTAL FEED'!$E$6:$E$429,'SAN LUONG'!D123,'TOTAL FEED'!$U$6:$U$429)</f>
        <v>0</v>
      </c>
      <c r="O123" s="87">
        <f>SUMIF('TOTAL FEED'!$E$6:$E$429,'SAN LUONG'!D123,'TOTAL FEED'!$V$6:$V$429)</f>
        <v>0</v>
      </c>
      <c r="P123" s="87">
        <f>SUMIF('TOTAL FEED'!$E$6:$E$429,'SAN LUONG'!D123,'TOTAL FEED'!$W$6:$W$429)</f>
        <v>0</v>
      </c>
      <c r="Q123" s="87">
        <f>SUMIF('TOTAL FEED'!$E$6:$E$429,'SAN LUONG'!D123,'TOTAL FEED'!$X$6:$X$429)</f>
        <v>0</v>
      </c>
      <c r="R123" s="87">
        <f>SUMIF('TOTAL FEED'!$E$6:$E$429,'SAN LUONG'!D123,'TOTAL FEED'!$Y$6:$Y$429)</f>
        <v>0</v>
      </c>
      <c r="S123" s="87">
        <f>SUMIF('TOTAL FEED'!$E$6:$E$429,'SAN LUONG'!D123,'TOTAL FEED'!$Z$6:$Z$429)</f>
        <v>0</v>
      </c>
      <c r="T123" s="87">
        <f>SUMIF('TOTAL FEED'!$E$6:$E$429,'SAN LUONG'!D123,'TOTAL FEED'!$AA$6:$AA$429)</f>
        <v>0</v>
      </c>
      <c r="U123" s="87">
        <f>SUMIF('TOTAL FEED'!$E$6:$E$429,'SAN LUONG'!D123,'TOTAL FEED'!$AB$6:$AB$429)</f>
        <v>0</v>
      </c>
      <c r="V123" s="87">
        <f>SUMIF('TOTAL FEED'!$E$6:$E$429,'SAN LUONG'!D123,'TOTAL FEED'!$AC$6:$AC$429)</f>
        <v>0</v>
      </c>
      <c r="W123" s="87">
        <f>SUMIF('TOTAL FEED'!$E$6:$E$429,'SAN LUONG'!D123,'TOTAL FEED'!$AD$6:$AD$429)</f>
        <v>0</v>
      </c>
      <c r="X123" s="87">
        <f>SUMIF('TOTAL FEED'!$E$6:$E$429,'SAN LUONG'!D123,'TOTAL FEED'!$AE$6:$AE$429)</f>
        <v>0</v>
      </c>
      <c r="Y123" s="87">
        <f>SUMIF('TOTAL FEED'!$E$6:$E$429,'SAN LUONG'!D123,'TOTAL FEED'!$AF$6:$AF$429)</f>
        <v>0</v>
      </c>
      <c r="Z123" s="87">
        <f>SUMIF('TOTAL FEED'!$E$6:$E$429,'SAN LUONG'!D123,'TOTAL FEED'!$AG$6:$AG$429)</f>
        <v>0</v>
      </c>
      <c r="AA123" s="87">
        <f>SUMIF('TOTAL FEED'!$E$6:$E$429,'SAN LUONG'!D123,'TOTAL FEED'!$AH$6:$AH$429)</f>
        <v>0</v>
      </c>
      <c r="AB123" s="87">
        <f>SUMIF('TOTAL FEED'!$E$6:$E$429,'SAN LUONG'!D123,'TOTAL FEED'!$AI$6:$AI$429)</f>
        <v>0</v>
      </c>
      <c r="AC123" s="87">
        <f>SUMIF('TOTAL FEED'!$E$6:$E$429,'SAN LUONG'!D123,'TOTAL FEED'!$AJ$6:$AJ$429)</f>
        <v>0</v>
      </c>
      <c r="AD123" s="87">
        <f>SUMIF('TOTAL FEED'!$E$6:$E$429,'SAN LUONG'!D123,'TOTAL FEED'!$AK$6:$AK$429)</f>
        <v>0</v>
      </c>
      <c r="AE123" s="87">
        <f>SUMIF('TOTAL FEED'!$E$6:$E$429,'SAN LUONG'!D123,'TOTAL FEED'!$AL$6:$AL$429)</f>
        <v>0</v>
      </c>
      <c r="AF123" s="87">
        <f>SUMIF('TOTAL FEED'!$E$6:$E$429,'SAN LUONG'!D123,'TOTAL FEED'!$AM$6:$AM$429)</f>
        <v>0</v>
      </c>
      <c r="AG123" s="87">
        <f>SUMIF('TOTAL FEED'!$E$6:$E$429,'SAN LUONG'!D123,'TOTAL FEED'!$AN$6:$AN$429)</f>
        <v>0</v>
      </c>
      <c r="AH123" s="87">
        <f>SUMIF('TOTAL FEED'!$E$6:$E$429,'SAN LUONG'!D123,'TOTAL FEED'!$AO$6:$AO$429)</f>
        <v>0</v>
      </c>
      <c r="AI123" s="87">
        <f>SUMIF('TOTAL FEED'!$E$6:$E$429,'SAN LUONG'!D123,'TOTAL FEED'!$AP$6:$AP$429)</f>
        <v>0</v>
      </c>
      <c r="AJ123" s="80">
        <f t="shared" si="71"/>
        <v>0</v>
      </c>
      <c r="AK123" s="80"/>
      <c r="AL123" t="str">
        <f t="shared" si="28"/>
        <v>325F128020</v>
      </c>
      <c r="AM123">
        <f>SUMIF('TOTAL FEED'!$K$6:$K$429,AL123,'TOTAL FEED'!$AQ$6:$AQ$429)</f>
        <v>0</v>
      </c>
    </row>
    <row r="124" spans="2:39" x14ac:dyDescent="0.25">
      <c r="B124" s="81">
        <v>61</v>
      </c>
      <c r="C124" s="84" t="s">
        <v>349</v>
      </c>
      <c r="D124" s="83">
        <v>12702018</v>
      </c>
      <c r="E124" s="86">
        <f>SUMIF('TOTAL FEED'!$E$6:$E$429,'SAN LUONG'!D124,'TOTAL FEED'!$L$6:$L$429)</f>
        <v>0</v>
      </c>
      <c r="F124" s="87">
        <f>SUMIF('TOTAL FEED'!$E$6:$E$429,'SAN LUONG'!D124,'TOTAL FEED'!$M$6:$M$429)</f>
        <v>0</v>
      </c>
      <c r="G124" s="87">
        <f>SUMIF('TOTAL FEED'!$E$6:$E$429,'SAN LUONG'!D124,'TOTAL FEED'!$N$6:$N$429)</f>
        <v>0</v>
      </c>
      <c r="H124" s="87">
        <f>SUMIF('TOTAL FEED'!$E$6:$E$429,'SAN LUONG'!D124,'TOTAL FEED'!$O$6:$O$429)</f>
        <v>0</v>
      </c>
      <c r="I124" s="87">
        <f>SUMIF('TOTAL FEED'!$E$6:$E$429,'SAN LUONG'!D124,'TOTAL FEED'!$P$6:$P$429)</f>
        <v>0</v>
      </c>
      <c r="J124" s="87">
        <f>SUMIF('TOTAL FEED'!$E$6:$E$429,'SAN LUONG'!D124,'TOTAL FEED'!$Q$6:$Q$429)</f>
        <v>0</v>
      </c>
      <c r="K124" s="87">
        <f>SUMIF('TOTAL FEED'!$E$6:$E$429,'SAN LUONG'!D124,'TOTAL FEED'!$R$6:$R$429)</f>
        <v>0</v>
      </c>
      <c r="L124" s="87">
        <f>SUMIF('TOTAL FEED'!$E$6:$E$429,'SAN LUONG'!D124,'TOTAL FEED'!$S$6:$S$429)</f>
        <v>0</v>
      </c>
      <c r="M124" s="87">
        <f>SUMIF('TOTAL FEED'!$E$6:$E$429,'SAN LUONG'!D124,'TOTAL FEED'!$T$6:$T$429)</f>
        <v>0</v>
      </c>
      <c r="N124" s="87">
        <f>SUMIF('TOTAL FEED'!$E$6:$E$429,'SAN LUONG'!D124,'TOTAL FEED'!$U$6:$U$429)</f>
        <v>0</v>
      </c>
      <c r="O124" s="87">
        <f>SUMIF('TOTAL FEED'!$E$6:$E$429,'SAN LUONG'!D124,'TOTAL FEED'!$V$6:$V$429)</f>
        <v>0</v>
      </c>
      <c r="P124" s="87">
        <f>SUMIF('TOTAL FEED'!$E$6:$E$429,'SAN LUONG'!D124,'TOTAL FEED'!$W$6:$W$429)</f>
        <v>0</v>
      </c>
      <c r="Q124" s="87">
        <f>SUMIF('TOTAL FEED'!$E$6:$E$429,'SAN LUONG'!D124,'TOTAL FEED'!$X$6:$X$429)</f>
        <v>0</v>
      </c>
      <c r="R124" s="87">
        <f>SUMIF('TOTAL FEED'!$E$6:$E$429,'SAN LUONG'!D124,'TOTAL FEED'!$Y$6:$Y$429)</f>
        <v>0</v>
      </c>
      <c r="S124" s="87">
        <f>SUMIF('TOTAL FEED'!$E$6:$E$429,'SAN LUONG'!D124,'TOTAL FEED'!$Z$6:$Z$429)</f>
        <v>0</v>
      </c>
      <c r="T124" s="87">
        <f>SUMIF('TOTAL FEED'!$E$6:$E$429,'SAN LUONG'!D124,'TOTAL FEED'!$AA$6:$AA$429)</f>
        <v>0</v>
      </c>
      <c r="U124" s="87">
        <f>SUMIF('TOTAL FEED'!$E$6:$E$429,'SAN LUONG'!D124,'TOTAL FEED'!$AB$6:$AB$429)</f>
        <v>0</v>
      </c>
      <c r="V124" s="87">
        <f>SUMIF('TOTAL FEED'!$E$6:$E$429,'SAN LUONG'!D124,'TOTAL FEED'!$AC$6:$AC$429)</f>
        <v>0</v>
      </c>
      <c r="W124" s="87">
        <f>SUMIF('TOTAL FEED'!$E$6:$E$429,'SAN LUONG'!D124,'TOTAL FEED'!$AD$6:$AD$429)</f>
        <v>0</v>
      </c>
      <c r="X124" s="87">
        <f>SUMIF('TOTAL FEED'!$E$6:$E$429,'SAN LUONG'!D124,'TOTAL FEED'!$AE$6:$AE$429)</f>
        <v>0</v>
      </c>
      <c r="Y124" s="87">
        <f>SUMIF('TOTAL FEED'!$E$6:$E$429,'SAN LUONG'!D124,'TOTAL FEED'!$AF$6:$AF$429)</f>
        <v>0</v>
      </c>
      <c r="Z124" s="87">
        <f>SUMIF('TOTAL FEED'!$E$6:$E$429,'SAN LUONG'!D124,'TOTAL FEED'!$AG$6:$AG$429)</f>
        <v>0</v>
      </c>
      <c r="AA124" s="87">
        <f>SUMIF('TOTAL FEED'!$E$6:$E$429,'SAN LUONG'!D124,'TOTAL FEED'!$AH$6:$AH$429)</f>
        <v>0</v>
      </c>
      <c r="AB124" s="87">
        <f>SUMIF('TOTAL FEED'!$E$6:$E$429,'SAN LUONG'!D124,'TOTAL FEED'!$AI$6:$AI$429)</f>
        <v>0</v>
      </c>
      <c r="AC124" s="87">
        <f>SUMIF('TOTAL FEED'!$E$6:$E$429,'SAN LUONG'!D124,'TOTAL FEED'!$AJ$6:$AJ$429)</f>
        <v>0</v>
      </c>
      <c r="AD124" s="87">
        <f>SUMIF('TOTAL FEED'!$E$6:$E$429,'SAN LUONG'!D124,'TOTAL FEED'!$AK$6:$AK$429)</f>
        <v>0</v>
      </c>
      <c r="AE124" s="87">
        <f>SUMIF('TOTAL FEED'!$E$6:$E$429,'SAN LUONG'!D124,'TOTAL FEED'!$AL$6:$AL$429)</f>
        <v>0</v>
      </c>
      <c r="AF124" s="87">
        <f>SUMIF('TOTAL FEED'!$E$6:$E$429,'SAN LUONG'!D124,'TOTAL FEED'!$AM$6:$AM$429)</f>
        <v>0</v>
      </c>
      <c r="AG124" s="87">
        <f>SUMIF('TOTAL FEED'!$E$6:$E$429,'SAN LUONG'!D124,'TOTAL FEED'!$AN$6:$AN$429)</f>
        <v>0</v>
      </c>
      <c r="AH124" s="87">
        <f>SUMIF('TOTAL FEED'!$E$6:$E$429,'SAN LUONG'!D124,'TOTAL FEED'!$AO$6:$AO$429)</f>
        <v>0</v>
      </c>
      <c r="AI124" s="87">
        <f>SUMIF('TOTAL FEED'!$E$6:$E$429,'SAN LUONG'!D124,'TOTAL FEED'!$AP$6:$AP$429)</f>
        <v>0</v>
      </c>
      <c r="AJ124" s="80">
        <f t="shared" si="71"/>
        <v>0</v>
      </c>
      <c r="AK124" s="80"/>
      <c r="AL124" t="str">
        <f t="shared" si="28"/>
        <v>324FZ1812702018</v>
      </c>
      <c r="AM124">
        <f>SUMIF('TOTAL FEED'!$K$6:$K$429,AL124,'TOTAL FEED'!$AQ$6:$AQ$429)</f>
        <v>0</v>
      </c>
    </row>
    <row r="125" spans="2:39" x14ac:dyDescent="0.25">
      <c r="B125" s="81">
        <v>62</v>
      </c>
      <c r="C125" s="84" t="s">
        <v>89</v>
      </c>
      <c r="D125" s="83" t="s">
        <v>568</v>
      </c>
      <c r="E125" s="86">
        <f>SUMIF('TOTAL FEED'!$E$6:$E$429,'SAN LUONG'!D125,'TOTAL FEED'!$L$6:$L$429)</f>
        <v>0</v>
      </c>
      <c r="F125" s="87">
        <f>SUMIF('TOTAL FEED'!$E$6:$E$429,'SAN LUONG'!D125,'TOTAL FEED'!$M$6:$M$429)</f>
        <v>0</v>
      </c>
      <c r="G125" s="87">
        <f>SUMIF('TOTAL FEED'!$E$6:$E$429,'SAN LUONG'!D125,'TOTAL FEED'!$N$6:$N$429)</f>
        <v>0</v>
      </c>
      <c r="H125" s="87">
        <f>SUMIF('TOTAL FEED'!$E$6:$E$429,'SAN LUONG'!D125,'TOTAL FEED'!$O$6:$O$429)</f>
        <v>0</v>
      </c>
      <c r="I125" s="87">
        <f>SUMIF('TOTAL FEED'!$E$6:$E$429,'SAN LUONG'!D125,'TOTAL FEED'!$P$6:$P$429)</f>
        <v>0</v>
      </c>
      <c r="J125" s="87">
        <f>SUMIF('TOTAL FEED'!$E$6:$E$429,'SAN LUONG'!D125,'TOTAL FEED'!$Q$6:$Q$429)</f>
        <v>0</v>
      </c>
      <c r="K125" s="87">
        <f>SUMIF('TOTAL FEED'!$E$6:$E$429,'SAN LUONG'!D125,'TOTAL FEED'!$R$6:$R$429)</f>
        <v>0</v>
      </c>
      <c r="L125" s="87">
        <f>SUMIF('TOTAL FEED'!$E$6:$E$429,'SAN LUONG'!D125,'TOTAL FEED'!$S$6:$S$429)</f>
        <v>0</v>
      </c>
      <c r="M125" s="87">
        <f>SUMIF('TOTAL FEED'!$E$6:$E$429,'SAN LUONG'!D125,'TOTAL FEED'!$T$6:$T$429)</f>
        <v>0</v>
      </c>
      <c r="N125" s="87">
        <f>SUMIF('TOTAL FEED'!$E$6:$E$429,'SAN LUONG'!D125,'TOTAL FEED'!$U$6:$U$429)</f>
        <v>0</v>
      </c>
      <c r="O125" s="87">
        <f>SUMIF('TOTAL FEED'!$E$6:$E$429,'SAN LUONG'!D125,'TOTAL FEED'!$V$6:$V$429)</f>
        <v>0</v>
      </c>
      <c r="P125" s="87">
        <f>SUMIF('TOTAL FEED'!$E$6:$E$429,'SAN LUONG'!D125,'TOTAL FEED'!$W$6:$W$429)</f>
        <v>0</v>
      </c>
      <c r="Q125" s="87">
        <f>SUMIF('TOTAL FEED'!$E$6:$E$429,'SAN LUONG'!D125,'TOTAL FEED'!$X$6:$X$429)</f>
        <v>0</v>
      </c>
      <c r="R125" s="87">
        <f>SUMIF('TOTAL FEED'!$E$6:$E$429,'SAN LUONG'!D125,'TOTAL FEED'!$Y$6:$Y$429)</f>
        <v>0</v>
      </c>
      <c r="S125" s="87">
        <f>SUMIF('TOTAL FEED'!$E$6:$E$429,'SAN LUONG'!D125,'TOTAL FEED'!$Z$6:$Z$429)</f>
        <v>0</v>
      </c>
      <c r="T125" s="87">
        <f>SUMIF('TOTAL FEED'!$E$6:$E$429,'SAN LUONG'!D125,'TOTAL FEED'!$AA$6:$AA$429)</f>
        <v>0</v>
      </c>
      <c r="U125" s="87">
        <f>SUMIF('TOTAL FEED'!$E$6:$E$429,'SAN LUONG'!D125,'TOTAL FEED'!$AB$6:$AB$429)</f>
        <v>0</v>
      </c>
      <c r="V125" s="87">
        <f>SUMIF('TOTAL FEED'!$E$6:$E$429,'SAN LUONG'!D125,'TOTAL FEED'!$AC$6:$AC$429)</f>
        <v>0</v>
      </c>
      <c r="W125" s="87">
        <f>SUMIF('TOTAL FEED'!$E$6:$E$429,'SAN LUONG'!D125,'TOTAL FEED'!$AD$6:$AD$429)</f>
        <v>0</v>
      </c>
      <c r="X125" s="87">
        <f>SUMIF('TOTAL FEED'!$E$6:$E$429,'SAN LUONG'!D125,'TOTAL FEED'!$AE$6:$AE$429)</f>
        <v>0</v>
      </c>
      <c r="Y125" s="87">
        <f>SUMIF('TOTAL FEED'!$E$6:$E$429,'SAN LUONG'!D125,'TOTAL FEED'!$AF$6:$AF$429)</f>
        <v>0</v>
      </c>
      <c r="Z125" s="87">
        <f>SUMIF('TOTAL FEED'!$E$6:$E$429,'SAN LUONG'!D125,'TOTAL FEED'!$AG$6:$AG$429)</f>
        <v>0</v>
      </c>
      <c r="AA125" s="87">
        <f>SUMIF('TOTAL FEED'!$E$6:$E$429,'SAN LUONG'!D125,'TOTAL FEED'!$AH$6:$AH$429)</f>
        <v>0</v>
      </c>
      <c r="AB125" s="87">
        <f>SUMIF('TOTAL FEED'!$E$6:$E$429,'SAN LUONG'!D125,'TOTAL FEED'!$AI$6:$AI$429)</f>
        <v>0</v>
      </c>
      <c r="AC125" s="87">
        <f>SUMIF('TOTAL FEED'!$E$6:$E$429,'SAN LUONG'!D125,'TOTAL FEED'!$AJ$6:$AJ$429)</f>
        <v>0</v>
      </c>
      <c r="AD125" s="87">
        <f>SUMIF('TOTAL FEED'!$E$6:$E$429,'SAN LUONG'!D125,'TOTAL FEED'!$AK$6:$AK$429)</f>
        <v>0</v>
      </c>
      <c r="AE125" s="87">
        <f>SUMIF('TOTAL FEED'!$E$6:$E$429,'SAN LUONG'!D125,'TOTAL FEED'!$AL$6:$AL$429)</f>
        <v>0</v>
      </c>
      <c r="AF125" s="87">
        <f>SUMIF('TOTAL FEED'!$E$6:$E$429,'SAN LUONG'!D125,'TOTAL FEED'!$AM$6:$AM$429)</f>
        <v>0</v>
      </c>
      <c r="AG125" s="87">
        <f>SUMIF('TOTAL FEED'!$E$6:$E$429,'SAN LUONG'!D125,'TOTAL FEED'!$AN$6:$AN$429)</f>
        <v>0</v>
      </c>
      <c r="AH125" s="87">
        <f>SUMIF('TOTAL FEED'!$E$6:$E$429,'SAN LUONG'!D125,'TOTAL FEED'!$AO$6:$AO$429)</f>
        <v>0</v>
      </c>
      <c r="AI125" s="87">
        <f>SUMIF('TOTAL FEED'!$E$6:$E$429,'SAN LUONG'!D125,'TOTAL FEED'!$AP$6:$AP$429)</f>
        <v>0</v>
      </c>
      <c r="AJ125" s="80">
        <f t="shared" si="71"/>
        <v>0</v>
      </c>
      <c r="AK125" s="80"/>
      <c r="AL125" t="str">
        <f t="shared" si="28"/>
        <v>510F112501</v>
      </c>
      <c r="AM125">
        <f>SUMIF('TOTAL FEED'!$K$6:$K$429,AL125,'TOTAL FEED'!$AQ$6:$AQ$429)</f>
        <v>0</v>
      </c>
    </row>
    <row r="126" spans="2:39" x14ac:dyDescent="0.25">
      <c r="B126" s="81">
        <v>63</v>
      </c>
      <c r="C126" s="84" t="s">
        <v>350</v>
      </c>
      <c r="D126" s="83">
        <v>11250817</v>
      </c>
      <c r="E126" s="86">
        <f>SUMIF('TOTAL FEED'!$E$6:$E$429,'SAN LUONG'!D126,'TOTAL FEED'!$L$6:$L$429)</f>
        <v>0</v>
      </c>
      <c r="F126" s="87">
        <f>SUMIF('TOTAL FEED'!$E$6:$E$429,'SAN LUONG'!D126,'TOTAL FEED'!$M$6:$M$429)</f>
        <v>0</v>
      </c>
      <c r="G126" s="87">
        <f>SUMIF('TOTAL FEED'!$E$6:$E$429,'SAN LUONG'!D126,'TOTAL FEED'!$N$6:$N$429)</f>
        <v>0</v>
      </c>
      <c r="H126" s="87">
        <f>SUMIF('TOTAL FEED'!$E$6:$E$429,'SAN LUONG'!D126,'TOTAL FEED'!$O$6:$O$429)</f>
        <v>0</v>
      </c>
      <c r="I126" s="87">
        <f>SUMIF('TOTAL FEED'!$E$6:$E$429,'SAN LUONG'!D126,'TOTAL FEED'!$P$6:$P$429)</f>
        <v>0</v>
      </c>
      <c r="J126" s="87">
        <f>SUMIF('TOTAL FEED'!$E$6:$E$429,'SAN LUONG'!D126,'TOTAL FEED'!$Q$6:$Q$429)</f>
        <v>0</v>
      </c>
      <c r="K126" s="87">
        <f>SUMIF('TOTAL FEED'!$E$6:$E$429,'SAN LUONG'!D126,'TOTAL FEED'!$R$6:$R$429)</f>
        <v>0</v>
      </c>
      <c r="L126" s="87">
        <f>SUMIF('TOTAL FEED'!$E$6:$E$429,'SAN LUONG'!D126,'TOTAL FEED'!$S$6:$S$429)</f>
        <v>0</v>
      </c>
      <c r="M126" s="87">
        <f>SUMIF('TOTAL FEED'!$E$6:$E$429,'SAN LUONG'!D126,'TOTAL FEED'!$T$6:$T$429)</f>
        <v>0</v>
      </c>
      <c r="N126" s="87">
        <f>SUMIF('TOTAL FEED'!$E$6:$E$429,'SAN LUONG'!D126,'TOTAL FEED'!$U$6:$U$429)</f>
        <v>0</v>
      </c>
      <c r="O126" s="87">
        <f>SUMIF('TOTAL FEED'!$E$6:$E$429,'SAN LUONG'!D126,'TOTAL FEED'!$V$6:$V$429)</f>
        <v>0</v>
      </c>
      <c r="P126" s="87">
        <f>SUMIF('TOTAL FEED'!$E$6:$E$429,'SAN LUONG'!D126,'TOTAL FEED'!$W$6:$W$429)</f>
        <v>0</v>
      </c>
      <c r="Q126" s="87">
        <f>SUMIF('TOTAL FEED'!$E$6:$E$429,'SAN LUONG'!D126,'TOTAL FEED'!$X$6:$X$429)</f>
        <v>0</v>
      </c>
      <c r="R126" s="87">
        <f>SUMIF('TOTAL FEED'!$E$6:$E$429,'SAN LUONG'!D126,'TOTAL FEED'!$Y$6:$Y$429)</f>
        <v>0</v>
      </c>
      <c r="S126" s="87">
        <f>SUMIF('TOTAL FEED'!$E$6:$E$429,'SAN LUONG'!D126,'TOTAL FEED'!$Z$6:$Z$429)</f>
        <v>0</v>
      </c>
      <c r="T126" s="87">
        <f>SUMIF('TOTAL FEED'!$E$6:$E$429,'SAN LUONG'!D126,'TOTAL FEED'!$AA$6:$AA$429)</f>
        <v>0</v>
      </c>
      <c r="U126" s="87">
        <f>SUMIF('TOTAL FEED'!$E$6:$E$429,'SAN LUONG'!D126,'TOTAL FEED'!$AB$6:$AB$429)</f>
        <v>0</v>
      </c>
      <c r="V126" s="87">
        <f>SUMIF('TOTAL FEED'!$E$6:$E$429,'SAN LUONG'!D126,'TOTAL FEED'!$AC$6:$AC$429)</f>
        <v>0</v>
      </c>
      <c r="W126" s="87">
        <f>SUMIF('TOTAL FEED'!$E$6:$E$429,'SAN LUONG'!D126,'TOTAL FEED'!$AD$6:$AD$429)</f>
        <v>0</v>
      </c>
      <c r="X126" s="87">
        <f>SUMIF('TOTAL FEED'!$E$6:$E$429,'SAN LUONG'!D126,'TOTAL FEED'!$AE$6:$AE$429)</f>
        <v>0</v>
      </c>
      <c r="Y126" s="87">
        <f>SUMIF('TOTAL FEED'!$E$6:$E$429,'SAN LUONG'!D126,'TOTAL FEED'!$AF$6:$AF$429)</f>
        <v>0</v>
      </c>
      <c r="Z126" s="87">
        <f>SUMIF('TOTAL FEED'!$E$6:$E$429,'SAN LUONG'!D126,'TOTAL FEED'!$AG$6:$AG$429)</f>
        <v>0</v>
      </c>
      <c r="AA126" s="87">
        <f>SUMIF('TOTAL FEED'!$E$6:$E$429,'SAN LUONG'!D126,'TOTAL FEED'!$AH$6:$AH$429)</f>
        <v>0</v>
      </c>
      <c r="AB126" s="87">
        <f>SUMIF('TOTAL FEED'!$E$6:$E$429,'SAN LUONG'!D126,'TOTAL FEED'!$AI$6:$AI$429)</f>
        <v>0</v>
      </c>
      <c r="AC126" s="87">
        <f>SUMIF('TOTAL FEED'!$E$6:$E$429,'SAN LUONG'!D126,'TOTAL FEED'!$AJ$6:$AJ$429)</f>
        <v>0</v>
      </c>
      <c r="AD126" s="87">
        <f>SUMIF('TOTAL FEED'!$E$6:$E$429,'SAN LUONG'!D126,'TOTAL FEED'!$AK$6:$AK$429)</f>
        <v>0</v>
      </c>
      <c r="AE126" s="87">
        <f>SUMIF('TOTAL FEED'!$E$6:$E$429,'SAN LUONG'!D126,'TOTAL FEED'!$AL$6:$AL$429)</f>
        <v>0</v>
      </c>
      <c r="AF126" s="87">
        <f>SUMIF('TOTAL FEED'!$E$6:$E$429,'SAN LUONG'!D126,'TOTAL FEED'!$AM$6:$AM$429)</f>
        <v>0</v>
      </c>
      <c r="AG126" s="87">
        <f>SUMIF('TOTAL FEED'!$E$6:$E$429,'SAN LUONG'!D126,'TOTAL FEED'!$AN$6:$AN$429)</f>
        <v>0</v>
      </c>
      <c r="AH126" s="87">
        <f>SUMIF('TOTAL FEED'!$E$6:$E$429,'SAN LUONG'!D126,'TOTAL FEED'!$AO$6:$AO$429)</f>
        <v>0</v>
      </c>
      <c r="AI126" s="87">
        <f>SUMIF('TOTAL FEED'!$E$6:$E$429,'SAN LUONG'!D126,'TOTAL FEED'!$AP$6:$AP$429)</f>
        <v>0</v>
      </c>
      <c r="AJ126" s="80">
        <f t="shared" si="71"/>
        <v>0</v>
      </c>
      <c r="AK126" s="80"/>
      <c r="AL126" t="str">
        <f t="shared" si="28"/>
        <v>510FP1711250817</v>
      </c>
      <c r="AM126">
        <f>SUMIF('TOTAL FEED'!$K$6:$K$429,AL126,'TOTAL FEED'!$AQ$6:$AQ$429)</f>
        <v>0</v>
      </c>
    </row>
    <row r="127" spans="2:39" x14ac:dyDescent="0.25">
      <c r="B127" s="81">
        <v>64</v>
      </c>
      <c r="C127" s="84" t="s">
        <v>352</v>
      </c>
      <c r="D127" s="83">
        <v>11250821</v>
      </c>
      <c r="E127" s="86">
        <f>SUMIF('TOTAL FEED'!$E$6:$E$429,'SAN LUONG'!D127,'TOTAL FEED'!$L$6:$L$429)</f>
        <v>0</v>
      </c>
      <c r="F127" s="87">
        <f>SUMIF('TOTAL FEED'!$E$6:$E$429,'SAN LUONG'!D127,'TOTAL FEED'!$M$6:$M$429)</f>
        <v>0</v>
      </c>
      <c r="G127" s="87">
        <f>SUMIF('TOTAL FEED'!$E$6:$E$429,'SAN LUONG'!D127,'TOTAL FEED'!$N$6:$N$429)</f>
        <v>0</v>
      </c>
      <c r="H127" s="87">
        <f>SUMIF('TOTAL FEED'!$E$6:$E$429,'SAN LUONG'!D127,'TOTAL FEED'!$O$6:$O$429)</f>
        <v>0</v>
      </c>
      <c r="I127" s="87">
        <f>SUMIF('TOTAL FEED'!$E$6:$E$429,'SAN LUONG'!D127,'TOTAL FEED'!$P$6:$P$429)</f>
        <v>0</v>
      </c>
      <c r="J127" s="87">
        <f>SUMIF('TOTAL FEED'!$E$6:$E$429,'SAN LUONG'!D127,'TOTAL FEED'!$Q$6:$Q$429)</f>
        <v>0</v>
      </c>
      <c r="K127" s="87">
        <f>SUMIF('TOTAL FEED'!$E$6:$E$429,'SAN LUONG'!D127,'TOTAL FEED'!$R$6:$R$429)</f>
        <v>0</v>
      </c>
      <c r="L127" s="87">
        <f>SUMIF('TOTAL FEED'!$E$6:$E$429,'SAN LUONG'!D127,'TOTAL FEED'!$S$6:$S$429)</f>
        <v>0</v>
      </c>
      <c r="M127" s="87">
        <f>SUMIF('TOTAL FEED'!$E$6:$E$429,'SAN LUONG'!D127,'TOTAL FEED'!$T$6:$T$429)</f>
        <v>0</v>
      </c>
      <c r="N127" s="87">
        <f>SUMIF('TOTAL FEED'!$E$6:$E$429,'SAN LUONG'!D127,'TOTAL FEED'!$U$6:$U$429)</f>
        <v>0</v>
      </c>
      <c r="O127" s="87">
        <f>SUMIF('TOTAL FEED'!$E$6:$E$429,'SAN LUONG'!D127,'TOTAL FEED'!$V$6:$V$429)</f>
        <v>0</v>
      </c>
      <c r="P127" s="87">
        <f>SUMIF('TOTAL FEED'!$E$6:$E$429,'SAN LUONG'!D127,'TOTAL FEED'!$W$6:$W$429)</f>
        <v>0</v>
      </c>
      <c r="Q127" s="87">
        <f>SUMIF('TOTAL FEED'!$E$6:$E$429,'SAN LUONG'!D127,'TOTAL FEED'!$X$6:$X$429)</f>
        <v>0</v>
      </c>
      <c r="R127" s="87">
        <f>SUMIF('TOTAL FEED'!$E$6:$E$429,'SAN LUONG'!D127,'TOTAL FEED'!$Y$6:$Y$429)</f>
        <v>0</v>
      </c>
      <c r="S127" s="87">
        <f>SUMIF('TOTAL FEED'!$E$6:$E$429,'SAN LUONG'!D127,'TOTAL FEED'!$Z$6:$Z$429)</f>
        <v>0</v>
      </c>
      <c r="T127" s="87">
        <f>SUMIF('TOTAL FEED'!$E$6:$E$429,'SAN LUONG'!D127,'TOTAL FEED'!$AA$6:$AA$429)</f>
        <v>0</v>
      </c>
      <c r="U127" s="87">
        <f>SUMIF('TOTAL FEED'!$E$6:$E$429,'SAN LUONG'!D127,'TOTAL FEED'!$AB$6:$AB$429)</f>
        <v>0</v>
      </c>
      <c r="V127" s="87">
        <f>SUMIF('TOTAL FEED'!$E$6:$E$429,'SAN LUONG'!D127,'TOTAL FEED'!$AC$6:$AC$429)</f>
        <v>0</v>
      </c>
      <c r="W127" s="87">
        <f>SUMIF('TOTAL FEED'!$E$6:$E$429,'SAN LUONG'!D127,'TOTAL FEED'!$AD$6:$AD$429)</f>
        <v>0</v>
      </c>
      <c r="X127" s="87">
        <f>SUMIF('TOTAL FEED'!$E$6:$E$429,'SAN LUONG'!D127,'TOTAL FEED'!$AE$6:$AE$429)</f>
        <v>0</v>
      </c>
      <c r="Y127" s="87">
        <f>SUMIF('TOTAL FEED'!$E$6:$E$429,'SAN LUONG'!D127,'TOTAL FEED'!$AF$6:$AF$429)</f>
        <v>0</v>
      </c>
      <c r="Z127" s="87">
        <f>SUMIF('TOTAL FEED'!$E$6:$E$429,'SAN LUONG'!D127,'TOTAL FEED'!$AG$6:$AG$429)</f>
        <v>0</v>
      </c>
      <c r="AA127" s="87">
        <f>SUMIF('TOTAL FEED'!$E$6:$E$429,'SAN LUONG'!D127,'TOTAL FEED'!$AH$6:$AH$429)</f>
        <v>0</v>
      </c>
      <c r="AB127" s="87">
        <f>SUMIF('TOTAL FEED'!$E$6:$E$429,'SAN LUONG'!D127,'TOTAL FEED'!$AI$6:$AI$429)</f>
        <v>0</v>
      </c>
      <c r="AC127" s="87">
        <f>SUMIF('TOTAL FEED'!$E$6:$E$429,'SAN LUONG'!D127,'TOTAL FEED'!$AJ$6:$AJ$429)</f>
        <v>0</v>
      </c>
      <c r="AD127" s="87">
        <f>SUMIF('TOTAL FEED'!$E$6:$E$429,'SAN LUONG'!D127,'TOTAL FEED'!$AK$6:$AK$429)</f>
        <v>0</v>
      </c>
      <c r="AE127" s="87">
        <f>SUMIF('TOTAL FEED'!$E$6:$E$429,'SAN LUONG'!D127,'TOTAL FEED'!$AL$6:$AL$429)</f>
        <v>0</v>
      </c>
      <c r="AF127" s="87">
        <f>SUMIF('TOTAL FEED'!$E$6:$E$429,'SAN LUONG'!D127,'TOTAL FEED'!$AM$6:$AM$429)</f>
        <v>0</v>
      </c>
      <c r="AG127" s="87">
        <f>SUMIF('TOTAL FEED'!$E$6:$E$429,'SAN LUONG'!D127,'TOTAL FEED'!$AN$6:$AN$429)</f>
        <v>0</v>
      </c>
      <c r="AH127" s="87">
        <f>SUMIF('TOTAL FEED'!$E$6:$E$429,'SAN LUONG'!D127,'TOTAL FEED'!$AO$6:$AO$429)</f>
        <v>0</v>
      </c>
      <c r="AI127" s="87">
        <f>SUMIF('TOTAL FEED'!$E$6:$E$429,'SAN LUONG'!D127,'TOTAL FEED'!$AP$6:$AP$429)</f>
        <v>0</v>
      </c>
      <c r="AJ127" s="80">
        <f t="shared" si="71"/>
        <v>0</v>
      </c>
      <c r="AK127" s="80"/>
      <c r="AL127" t="str">
        <f t="shared" si="28"/>
        <v>510FP2111250821</v>
      </c>
      <c r="AM127">
        <f>SUMIF('TOTAL FEED'!$K$6:$K$429,AL127,'TOTAL FEED'!$AQ$6:$AQ$429)</f>
        <v>0</v>
      </c>
    </row>
    <row r="128" spans="2:39" x14ac:dyDescent="0.25">
      <c r="B128" s="81">
        <v>65</v>
      </c>
      <c r="C128" s="84" t="s">
        <v>354</v>
      </c>
      <c r="D128" s="83">
        <v>11250822</v>
      </c>
      <c r="E128" s="86">
        <f>SUMIF('TOTAL FEED'!$E$6:$E$429,'SAN LUONG'!D128,'TOTAL FEED'!$L$6:$L$429)</f>
        <v>0</v>
      </c>
      <c r="F128" s="87">
        <f>SUMIF('TOTAL FEED'!$E$6:$E$429,'SAN LUONG'!D128,'TOTAL FEED'!$M$6:$M$429)</f>
        <v>0</v>
      </c>
      <c r="G128" s="87">
        <f>SUMIF('TOTAL FEED'!$E$6:$E$429,'SAN LUONG'!D128,'TOTAL FEED'!$N$6:$N$429)</f>
        <v>0</v>
      </c>
      <c r="H128" s="87">
        <f>SUMIF('TOTAL FEED'!$E$6:$E$429,'SAN LUONG'!D128,'TOTAL FEED'!$O$6:$O$429)</f>
        <v>0</v>
      </c>
      <c r="I128" s="87">
        <f>SUMIF('TOTAL FEED'!$E$6:$E$429,'SAN LUONG'!D128,'TOTAL FEED'!$P$6:$P$429)</f>
        <v>0</v>
      </c>
      <c r="J128" s="87">
        <f>SUMIF('TOTAL FEED'!$E$6:$E$429,'SAN LUONG'!D128,'TOTAL FEED'!$Q$6:$Q$429)</f>
        <v>0</v>
      </c>
      <c r="K128" s="87">
        <f>SUMIF('TOTAL FEED'!$E$6:$E$429,'SAN LUONG'!D128,'TOTAL FEED'!$R$6:$R$429)</f>
        <v>0</v>
      </c>
      <c r="L128" s="87">
        <f>SUMIF('TOTAL FEED'!$E$6:$E$429,'SAN LUONG'!D128,'TOTAL FEED'!$S$6:$S$429)</f>
        <v>0</v>
      </c>
      <c r="M128" s="87">
        <f>SUMIF('TOTAL FEED'!$E$6:$E$429,'SAN LUONG'!D128,'TOTAL FEED'!$T$6:$T$429)</f>
        <v>0</v>
      </c>
      <c r="N128" s="87">
        <f>SUMIF('TOTAL FEED'!$E$6:$E$429,'SAN LUONG'!D128,'TOTAL FEED'!$U$6:$U$429)</f>
        <v>0</v>
      </c>
      <c r="O128" s="87">
        <f>SUMIF('TOTAL FEED'!$E$6:$E$429,'SAN LUONG'!D128,'TOTAL FEED'!$V$6:$V$429)</f>
        <v>0</v>
      </c>
      <c r="P128" s="87">
        <f>SUMIF('TOTAL FEED'!$E$6:$E$429,'SAN LUONG'!D128,'TOTAL FEED'!$W$6:$W$429)</f>
        <v>0</v>
      </c>
      <c r="Q128" s="87">
        <f>SUMIF('TOTAL FEED'!$E$6:$E$429,'SAN LUONG'!D128,'TOTAL FEED'!$X$6:$X$429)</f>
        <v>0</v>
      </c>
      <c r="R128" s="87">
        <f>SUMIF('TOTAL FEED'!$E$6:$E$429,'SAN LUONG'!D128,'TOTAL FEED'!$Y$6:$Y$429)</f>
        <v>0</v>
      </c>
      <c r="S128" s="87">
        <f>SUMIF('TOTAL FEED'!$E$6:$E$429,'SAN LUONG'!D128,'TOTAL FEED'!$Z$6:$Z$429)</f>
        <v>0</v>
      </c>
      <c r="T128" s="87">
        <f>SUMIF('TOTAL FEED'!$E$6:$E$429,'SAN LUONG'!D128,'TOTAL FEED'!$AA$6:$AA$429)</f>
        <v>0</v>
      </c>
      <c r="U128" s="87">
        <f>SUMIF('TOTAL FEED'!$E$6:$E$429,'SAN LUONG'!D128,'TOTAL FEED'!$AB$6:$AB$429)</f>
        <v>0</v>
      </c>
      <c r="V128" s="87">
        <f>SUMIF('TOTAL FEED'!$E$6:$E$429,'SAN LUONG'!D128,'TOTAL FEED'!$AC$6:$AC$429)</f>
        <v>0</v>
      </c>
      <c r="W128" s="87">
        <f>SUMIF('TOTAL FEED'!$E$6:$E$429,'SAN LUONG'!D128,'TOTAL FEED'!$AD$6:$AD$429)</f>
        <v>0</v>
      </c>
      <c r="X128" s="87">
        <f>SUMIF('TOTAL FEED'!$E$6:$E$429,'SAN LUONG'!D128,'TOTAL FEED'!$AE$6:$AE$429)</f>
        <v>0</v>
      </c>
      <c r="Y128" s="87">
        <f>SUMIF('TOTAL FEED'!$E$6:$E$429,'SAN LUONG'!D128,'TOTAL FEED'!$AF$6:$AF$429)</f>
        <v>0</v>
      </c>
      <c r="Z128" s="87">
        <f>SUMIF('TOTAL FEED'!$E$6:$E$429,'SAN LUONG'!D128,'TOTAL FEED'!$AG$6:$AG$429)</f>
        <v>0</v>
      </c>
      <c r="AA128" s="87">
        <f>SUMIF('TOTAL FEED'!$E$6:$E$429,'SAN LUONG'!D128,'TOTAL FEED'!$AH$6:$AH$429)</f>
        <v>0</v>
      </c>
      <c r="AB128" s="87">
        <f>SUMIF('TOTAL FEED'!$E$6:$E$429,'SAN LUONG'!D128,'TOTAL FEED'!$AI$6:$AI$429)</f>
        <v>0</v>
      </c>
      <c r="AC128" s="87">
        <f>SUMIF('TOTAL FEED'!$E$6:$E$429,'SAN LUONG'!D128,'TOTAL FEED'!$AJ$6:$AJ$429)</f>
        <v>0</v>
      </c>
      <c r="AD128" s="87">
        <f>SUMIF('TOTAL FEED'!$E$6:$E$429,'SAN LUONG'!D128,'TOTAL FEED'!$AK$6:$AK$429)</f>
        <v>0</v>
      </c>
      <c r="AE128" s="87">
        <f>SUMIF('TOTAL FEED'!$E$6:$E$429,'SAN LUONG'!D128,'TOTAL FEED'!$AL$6:$AL$429)</f>
        <v>0</v>
      </c>
      <c r="AF128" s="87">
        <f>SUMIF('TOTAL FEED'!$E$6:$E$429,'SAN LUONG'!D128,'TOTAL FEED'!$AM$6:$AM$429)</f>
        <v>0</v>
      </c>
      <c r="AG128" s="87">
        <f>SUMIF('TOTAL FEED'!$E$6:$E$429,'SAN LUONG'!D128,'TOTAL FEED'!$AN$6:$AN$429)</f>
        <v>0</v>
      </c>
      <c r="AH128" s="87">
        <f>SUMIF('TOTAL FEED'!$E$6:$E$429,'SAN LUONG'!D128,'TOTAL FEED'!$AO$6:$AO$429)</f>
        <v>0</v>
      </c>
      <c r="AI128" s="87">
        <f>SUMIF('TOTAL FEED'!$E$6:$E$429,'SAN LUONG'!D128,'TOTAL FEED'!$AP$6:$AP$429)</f>
        <v>0</v>
      </c>
      <c r="AJ128" s="80">
        <f t="shared" si="71"/>
        <v>0</v>
      </c>
      <c r="AK128" s="80"/>
      <c r="AL128" t="str">
        <f t="shared" si="28"/>
        <v>510FP2211250822</v>
      </c>
      <c r="AM128">
        <f>SUMIF('TOTAL FEED'!$K$6:$K$429,AL128,'TOTAL FEED'!$AQ$6:$AQ$429)</f>
        <v>0</v>
      </c>
    </row>
    <row r="129" spans="2:39" x14ac:dyDescent="0.25">
      <c r="B129" s="81">
        <v>66</v>
      </c>
      <c r="C129" s="84" t="s">
        <v>569</v>
      </c>
      <c r="D129" s="83">
        <v>11250858</v>
      </c>
      <c r="E129" s="86">
        <f>SUMIF('TOTAL FEED'!$E$6:$E$429,'SAN LUONG'!D129,'TOTAL FEED'!$L$6:$L$429)</f>
        <v>0</v>
      </c>
      <c r="F129" s="87">
        <f>SUMIF('TOTAL FEED'!$E$6:$E$429,'SAN LUONG'!D129,'TOTAL FEED'!$M$6:$M$429)</f>
        <v>0</v>
      </c>
      <c r="G129" s="87">
        <f>SUMIF('TOTAL FEED'!$E$6:$E$429,'SAN LUONG'!D129,'TOTAL FEED'!$N$6:$N$429)</f>
        <v>0</v>
      </c>
      <c r="H129" s="87">
        <f>SUMIF('TOTAL FEED'!$E$6:$E$429,'SAN LUONG'!D129,'TOTAL FEED'!$O$6:$O$429)</f>
        <v>0</v>
      </c>
      <c r="I129" s="87">
        <f>SUMIF('TOTAL FEED'!$E$6:$E$429,'SAN LUONG'!D129,'TOTAL FEED'!$P$6:$P$429)</f>
        <v>0</v>
      </c>
      <c r="J129" s="87">
        <f>SUMIF('TOTAL FEED'!$E$6:$E$429,'SAN LUONG'!D129,'TOTAL FEED'!$Q$6:$Q$429)</f>
        <v>0</v>
      </c>
      <c r="K129" s="87">
        <f>SUMIF('TOTAL FEED'!$E$6:$E$429,'SAN LUONG'!D129,'TOTAL FEED'!$R$6:$R$429)</f>
        <v>0</v>
      </c>
      <c r="L129" s="87">
        <f>SUMIF('TOTAL FEED'!$E$6:$E$429,'SAN LUONG'!D129,'TOTAL FEED'!$S$6:$S$429)</f>
        <v>0</v>
      </c>
      <c r="M129" s="87">
        <f>SUMIF('TOTAL FEED'!$E$6:$E$429,'SAN LUONG'!D129,'TOTAL FEED'!$T$6:$T$429)</f>
        <v>0</v>
      </c>
      <c r="N129" s="87">
        <f>SUMIF('TOTAL FEED'!$E$6:$E$429,'SAN LUONG'!D129,'TOTAL FEED'!$U$6:$U$429)</f>
        <v>0</v>
      </c>
      <c r="O129" s="87">
        <f>SUMIF('TOTAL FEED'!$E$6:$E$429,'SAN LUONG'!D129,'TOTAL FEED'!$V$6:$V$429)</f>
        <v>0</v>
      </c>
      <c r="P129" s="87">
        <f>SUMIF('TOTAL FEED'!$E$6:$E$429,'SAN LUONG'!D129,'TOTAL FEED'!$W$6:$W$429)</f>
        <v>0</v>
      </c>
      <c r="Q129" s="87">
        <f>SUMIF('TOTAL FEED'!$E$6:$E$429,'SAN LUONG'!D129,'TOTAL FEED'!$X$6:$X$429)</f>
        <v>0</v>
      </c>
      <c r="R129" s="87">
        <f>SUMIF('TOTAL FEED'!$E$6:$E$429,'SAN LUONG'!D129,'TOTAL FEED'!$Y$6:$Y$429)</f>
        <v>0</v>
      </c>
      <c r="S129" s="87">
        <f>SUMIF('TOTAL FEED'!$E$6:$E$429,'SAN LUONG'!D129,'TOTAL FEED'!$Z$6:$Z$429)</f>
        <v>0</v>
      </c>
      <c r="T129" s="87">
        <f>SUMIF('TOTAL FEED'!$E$6:$E$429,'SAN LUONG'!D129,'TOTAL FEED'!$AA$6:$AA$429)</f>
        <v>0</v>
      </c>
      <c r="U129" s="87">
        <f>SUMIF('TOTAL FEED'!$E$6:$E$429,'SAN LUONG'!D129,'TOTAL FEED'!$AB$6:$AB$429)</f>
        <v>0</v>
      </c>
      <c r="V129" s="87">
        <f>SUMIF('TOTAL FEED'!$E$6:$E$429,'SAN LUONG'!D129,'TOTAL FEED'!$AC$6:$AC$429)</f>
        <v>0</v>
      </c>
      <c r="W129" s="87">
        <f>SUMIF('TOTAL FEED'!$E$6:$E$429,'SAN LUONG'!D129,'TOTAL FEED'!$AD$6:$AD$429)</f>
        <v>0</v>
      </c>
      <c r="X129" s="87">
        <f>SUMIF('TOTAL FEED'!$E$6:$E$429,'SAN LUONG'!D129,'TOTAL FEED'!$AE$6:$AE$429)</f>
        <v>0</v>
      </c>
      <c r="Y129" s="87">
        <f>SUMIF('TOTAL FEED'!$E$6:$E$429,'SAN LUONG'!D129,'TOTAL FEED'!$AF$6:$AF$429)</f>
        <v>0</v>
      </c>
      <c r="Z129" s="87">
        <f>SUMIF('TOTAL FEED'!$E$6:$E$429,'SAN LUONG'!D129,'TOTAL FEED'!$AG$6:$AG$429)</f>
        <v>0</v>
      </c>
      <c r="AA129" s="87">
        <f>SUMIF('TOTAL FEED'!$E$6:$E$429,'SAN LUONG'!D129,'TOTAL FEED'!$AH$6:$AH$429)</f>
        <v>0</v>
      </c>
      <c r="AB129" s="87">
        <f>SUMIF('TOTAL FEED'!$E$6:$E$429,'SAN LUONG'!D129,'TOTAL FEED'!$AI$6:$AI$429)</f>
        <v>0</v>
      </c>
      <c r="AC129" s="87">
        <f>SUMIF('TOTAL FEED'!$E$6:$E$429,'SAN LUONG'!D129,'TOTAL FEED'!$AJ$6:$AJ$429)</f>
        <v>0</v>
      </c>
      <c r="AD129" s="87">
        <f>SUMIF('TOTAL FEED'!$E$6:$E$429,'SAN LUONG'!D129,'TOTAL FEED'!$AK$6:$AK$429)</f>
        <v>0</v>
      </c>
      <c r="AE129" s="87">
        <f>SUMIF('TOTAL FEED'!$E$6:$E$429,'SAN LUONG'!D129,'TOTAL FEED'!$AL$6:$AL$429)</f>
        <v>0</v>
      </c>
      <c r="AF129" s="87">
        <f>SUMIF('TOTAL FEED'!$E$6:$E$429,'SAN LUONG'!D129,'TOTAL FEED'!$AM$6:$AM$429)</f>
        <v>0</v>
      </c>
      <c r="AG129" s="87">
        <f>SUMIF('TOTAL FEED'!$E$6:$E$429,'SAN LUONG'!D129,'TOTAL FEED'!$AN$6:$AN$429)</f>
        <v>0</v>
      </c>
      <c r="AH129" s="87">
        <f>SUMIF('TOTAL FEED'!$E$6:$E$429,'SAN LUONG'!D129,'TOTAL FEED'!$AO$6:$AO$429)</f>
        <v>0</v>
      </c>
      <c r="AI129" s="87">
        <f>SUMIF('TOTAL FEED'!$E$6:$E$429,'SAN LUONG'!D129,'TOTAL FEED'!$AP$6:$AP$429)</f>
        <v>0</v>
      </c>
      <c r="AJ129" s="80">
        <f t="shared" si="71"/>
        <v>0</v>
      </c>
      <c r="AK129" s="80"/>
      <c r="AL129" t="str">
        <f t="shared" si="28"/>
        <v>510FP5811250858</v>
      </c>
      <c r="AM129">
        <f>SUMIF('TOTAL FEED'!$K$6:$K$429,AL129,'TOTAL FEED'!$AQ$6:$AQ$429)</f>
        <v>0</v>
      </c>
    </row>
    <row r="130" spans="2:39" x14ac:dyDescent="0.25">
      <c r="B130" s="81">
        <v>67</v>
      </c>
      <c r="C130" s="84" t="s">
        <v>356</v>
      </c>
      <c r="D130" s="83">
        <v>11250862</v>
      </c>
      <c r="E130" s="86">
        <f>SUMIF('TOTAL FEED'!$E$6:$E$429,'SAN LUONG'!D130,'TOTAL FEED'!$L$6:$L$429)</f>
        <v>0</v>
      </c>
      <c r="F130" s="87">
        <f>SUMIF('TOTAL FEED'!$E$6:$E$429,'SAN LUONG'!D130,'TOTAL FEED'!$M$6:$M$429)</f>
        <v>0</v>
      </c>
      <c r="G130" s="87">
        <f>SUMIF('TOTAL FEED'!$E$6:$E$429,'SAN LUONG'!D130,'TOTAL FEED'!$N$6:$N$429)</f>
        <v>0</v>
      </c>
      <c r="H130" s="87">
        <f>SUMIF('TOTAL FEED'!$E$6:$E$429,'SAN LUONG'!D130,'TOTAL FEED'!$O$6:$O$429)</f>
        <v>0</v>
      </c>
      <c r="I130" s="87">
        <f>SUMIF('TOTAL FEED'!$E$6:$E$429,'SAN LUONG'!D130,'TOTAL FEED'!$P$6:$P$429)</f>
        <v>0</v>
      </c>
      <c r="J130" s="87">
        <f>SUMIF('TOTAL FEED'!$E$6:$E$429,'SAN LUONG'!D130,'TOTAL FEED'!$Q$6:$Q$429)</f>
        <v>0</v>
      </c>
      <c r="K130" s="87">
        <f>SUMIF('TOTAL FEED'!$E$6:$E$429,'SAN LUONG'!D130,'TOTAL FEED'!$R$6:$R$429)</f>
        <v>0</v>
      </c>
      <c r="L130" s="87">
        <f>SUMIF('TOTAL FEED'!$E$6:$E$429,'SAN LUONG'!D130,'TOTAL FEED'!$S$6:$S$429)</f>
        <v>0</v>
      </c>
      <c r="M130" s="87">
        <f>SUMIF('TOTAL FEED'!$E$6:$E$429,'SAN LUONG'!D130,'TOTAL FEED'!$T$6:$T$429)</f>
        <v>0</v>
      </c>
      <c r="N130" s="87">
        <f>SUMIF('TOTAL FEED'!$E$6:$E$429,'SAN LUONG'!D130,'TOTAL FEED'!$U$6:$U$429)</f>
        <v>0</v>
      </c>
      <c r="O130" s="87">
        <f>SUMIF('TOTAL FEED'!$E$6:$E$429,'SAN LUONG'!D130,'TOTAL FEED'!$V$6:$V$429)</f>
        <v>0</v>
      </c>
      <c r="P130" s="87">
        <f>SUMIF('TOTAL FEED'!$E$6:$E$429,'SAN LUONG'!D130,'TOTAL FEED'!$W$6:$W$429)</f>
        <v>0</v>
      </c>
      <c r="Q130" s="87">
        <f>SUMIF('TOTAL FEED'!$E$6:$E$429,'SAN LUONG'!D130,'TOTAL FEED'!$X$6:$X$429)</f>
        <v>0</v>
      </c>
      <c r="R130" s="87">
        <f>SUMIF('TOTAL FEED'!$E$6:$E$429,'SAN LUONG'!D130,'TOTAL FEED'!$Y$6:$Y$429)</f>
        <v>0</v>
      </c>
      <c r="S130" s="87">
        <f>SUMIF('TOTAL FEED'!$E$6:$E$429,'SAN LUONG'!D130,'TOTAL FEED'!$Z$6:$Z$429)</f>
        <v>0</v>
      </c>
      <c r="T130" s="87">
        <f>SUMIF('TOTAL FEED'!$E$6:$E$429,'SAN LUONG'!D130,'TOTAL FEED'!$AA$6:$AA$429)</f>
        <v>0</v>
      </c>
      <c r="U130" s="87">
        <f>SUMIF('TOTAL FEED'!$E$6:$E$429,'SAN LUONG'!D130,'TOTAL FEED'!$AB$6:$AB$429)</f>
        <v>0</v>
      </c>
      <c r="V130" s="87">
        <f>SUMIF('TOTAL FEED'!$E$6:$E$429,'SAN LUONG'!D130,'TOTAL FEED'!$AC$6:$AC$429)</f>
        <v>0</v>
      </c>
      <c r="W130" s="87">
        <f>SUMIF('TOTAL FEED'!$E$6:$E$429,'SAN LUONG'!D130,'TOTAL FEED'!$AD$6:$AD$429)</f>
        <v>0</v>
      </c>
      <c r="X130" s="87">
        <f>SUMIF('TOTAL FEED'!$E$6:$E$429,'SAN LUONG'!D130,'TOTAL FEED'!$AE$6:$AE$429)</f>
        <v>0</v>
      </c>
      <c r="Y130" s="87">
        <f>SUMIF('TOTAL FEED'!$E$6:$E$429,'SAN LUONG'!D130,'TOTAL FEED'!$AF$6:$AF$429)</f>
        <v>0</v>
      </c>
      <c r="Z130" s="87">
        <f>SUMIF('TOTAL FEED'!$E$6:$E$429,'SAN LUONG'!D130,'TOTAL FEED'!$AG$6:$AG$429)</f>
        <v>0</v>
      </c>
      <c r="AA130" s="87">
        <f>SUMIF('TOTAL FEED'!$E$6:$E$429,'SAN LUONG'!D130,'TOTAL FEED'!$AH$6:$AH$429)</f>
        <v>0</v>
      </c>
      <c r="AB130" s="87">
        <f>SUMIF('TOTAL FEED'!$E$6:$E$429,'SAN LUONG'!D130,'TOTAL FEED'!$AI$6:$AI$429)</f>
        <v>0</v>
      </c>
      <c r="AC130" s="87">
        <f>SUMIF('TOTAL FEED'!$E$6:$E$429,'SAN LUONG'!D130,'TOTAL FEED'!$AJ$6:$AJ$429)</f>
        <v>0</v>
      </c>
      <c r="AD130" s="87">
        <f>SUMIF('TOTAL FEED'!$E$6:$E$429,'SAN LUONG'!D130,'TOTAL FEED'!$AK$6:$AK$429)</f>
        <v>0</v>
      </c>
      <c r="AE130" s="87">
        <f>SUMIF('TOTAL FEED'!$E$6:$E$429,'SAN LUONG'!D130,'TOTAL FEED'!$AL$6:$AL$429)</f>
        <v>0</v>
      </c>
      <c r="AF130" s="87">
        <f>SUMIF('TOTAL FEED'!$E$6:$E$429,'SAN LUONG'!D130,'TOTAL FEED'!$AM$6:$AM$429)</f>
        <v>0</v>
      </c>
      <c r="AG130" s="87">
        <f>SUMIF('TOTAL FEED'!$E$6:$E$429,'SAN LUONG'!D130,'TOTAL FEED'!$AN$6:$AN$429)</f>
        <v>0</v>
      </c>
      <c r="AH130" s="87">
        <f>SUMIF('TOTAL FEED'!$E$6:$E$429,'SAN LUONG'!D130,'TOTAL FEED'!$AO$6:$AO$429)</f>
        <v>0</v>
      </c>
      <c r="AI130" s="87">
        <f>SUMIF('TOTAL FEED'!$E$6:$E$429,'SAN LUONG'!D130,'TOTAL FEED'!$AP$6:$AP$429)</f>
        <v>0</v>
      </c>
      <c r="AJ130" s="80">
        <f t="shared" si="71"/>
        <v>0</v>
      </c>
      <c r="AK130" s="80"/>
      <c r="AL130" t="str">
        <f t="shared" si="28"/>
        <v>510FP6211250862</v>
      </c>
      <c r="AM130">
        <f>SUMIF('TOTAL FEED'!$K$6:$K$429,AL130,'TOTAL FEED'!$AQ$6:$AQ$429)</f>
        <v>0</v>
      </c>
    </row>
    <row r="131" spans="2:39" x14ac:dyDescent="0.25">
      <c r="B131" s="81">
        <v>68</v>
      </c>
      <c r="C131" s="84" t="s">
        <v>358</v>
      </c>
      <c r="D131" s="83">
        <v>11250864</v>
      </c>
      <c r="E131" s="86">
        <f>SUMIF('TOTAL FEED'!$E$6:$E$429,'SAN LUONG'!D131,'TOTAL FEED'!$L$6:$L$429)</f>
        <v>0</v>
      </c>
      <c r="F131" s="87">
        <f>SUMIF('TOTAL FEED'!$E$6:$E$429,'SAN LUONG'!D131,'TOTAL FEED'!$M$6:$M$429)</f>
        <v>0</v>
      </c>
      <c r="G131" s="87">
        <f>SUMIF('TOTAL FEED'!$E$6:$E$429,'SAN LUONG'!D131,'TOTAL FEED'!$N$6:$N$429)</f>
        <v>0</v>
      </c>
      <c r="H131" s="87">
        <f>SUMIF('TOTAL FEED'!$E$6:$E$429,'SAN LUONG'!D131,'TOTAL FEED'!$O$6:$O$429)</f>
        <v>0</v>
      </c>
      <c r="I131" s="87">
        <f>SUMIF('TOTAL FEED'!$E$6:$E$429,'SAN LUONG'!D131,'TOTAL FEED'!$P$6:$P$429)</f>
        <v>0</v>
      </c>
      <c r="J131" s="87">
        <f>SUMIF('TOTAL FEED'!$E$6:$E$429,'SAN LUONG'!D131,'TOTAL FEED'!$Q$6:$Q$429)</f>
        <v>0</v>
      </c>
      <c r="K131" s="87">
        <f>SUMIF('TOTAL FEED'!$E$6:$E$429,'SAN LUONG'!D131,'TOTAL FEED'!$R$6:$R$429)</f>
        <v>0</v>
      </c>
      <c r="L131" s="87">
        <f>SUMIF('TOTAL FEED'!$E$6:$E$429,'SAN LUONG'!D131,'TOTAL FEED'!$S$6:$S$429)</f>
        <v>0</v>
      </c>
      <c r="M131" s="87">
        <f>SUMIF('TOTAL FEED'!$E$6:$E$429,'SAN LUONG'!D131,'TOTAL FEED'!$T$6:$T$429)</f>
        <v>0</v>
      </c>
      <c r="N131" s="87">
        <f>SUMIF('TOTAL FEED'!$E$6:$E$429,'SAN LUONG'!D131,'TOTAL FEED'!$U$6:$U$429)</f>
        <v>0</v>
      </c>
      <c r="O131" s="87">
        <f>SUMIF('TOTAL FEED'!$E$6:$E$429,'SAN LUONG'!D131,'TOTAL FEED'!$V$6:$V$429)</f>
        <v>0</v>
      </c>
      <c r="P131" s="87">
        <f>SUMIF('TOTAL FEED'!$E$6:$E$429,'SAN LUONG'!D131,'TOTAL FEED'!$W$6:$W$429)</f>
        <v>0</v>
      </c>
      <c r="Q131" s="87">
        <f>SUMIF('TOTAL FEED'!$E$6:$E$429,'SAN LUONG'!D131,'TOTAL FEED'!$X$6:$X$429)</f>
        <v>0</v>
      </c>
      <c r="R131" s="87">
        <f>SUMIF('TOTAL FEED'!$E$6:$E$429,'SAN LUONG'!D131,'TOTAL FEED'!$Y$6:$Y$429)</f>
        <v>0</v>
      </c>
      <c r="S131" s="87">
        <f>SUMIF('TOTAL FEED'!$E$6:$E$429,'SAN LUONG'!D131,'TOTAL FEED'!$Z$6:$Z$429)</f>
        <v>0</v>
      </c>
      <c r="T131" s="87">
        <f>SUMIF('TOTAL FEED'!$E$6:$E$429,'SAN LUONG'!D131,'TOTAL FEED'!$AA$6:$AA$429)</f>
        <v>0</v>
      </c>
      <c r="U131" s="87">
        <f>SUMIF('TOTAL FEED'!$E$6:$E$429,'SAN LUONG'!D131,'TOTAL FEED'!$AB$6:$AB$429)</f>
        <v>0</v>
      </c>
      <c r="V131" s="87">
        <f>SUMIF('TOTAL FEED'!$E$6:$E$429,'SAN LUONG'!D131,'TOTAL FEED'!$AC$6:$AC$429)</f>
        <v>0</v>
      </c>
      <c r="W131" s="87">
        <f>SUMIF('TOTAL FEED'!$E$6:$E$429,'SAN LUONG'!D131,'TOTAL FEED'!$AD$6:$AD$429)</f>
        <v>0</v>
      </c>
      <c r="X131" s="87">
        <f>SUMIF('TOTAL FEED'!$E$6:$E$429,'SAN LUONG'!D131,'TOTAL FEED'!$AE$6:$AE$429)</f>
        <v>0</v>
      </c>
      <c r="Y131" s="87">
        <f>SUMIF('TOTAL FEED'!$E$6:$E$429,'SAN LUONG'!D131,'TOTAL FEED'!$AF$6:$AF$429)</f>
        <v>0</v>
      </c>
      <c r="Z131" s="87">
        <f>SUMIF('TOTAL FEED'!$E$6:$E$429,'SAN LUONG'!D131,'TOTAL FEED'!$AG$6:$AG$429)</f>
        <v>0</v>
      </c>
      <c r="AA131" s="87">
        <f>SUMIF('TOTAL FEED'!$E$6:$E$429,'SAN LUONG'!D131,'TOTAL FEED'!$AH$6:$AH$429)</f>
        <v>0</v>
      </c>
      <c r="AB131" s="87">
        <f>SUMIF('TOTAL FEED'!$E$6:$E$429,'SAN LUONG'!D131,'TOTAL FEED'!$AI$6:$AI$429)</f>
        <v>0</v>
      </c>
      <c r="AC131" s="87">
        <f>SUMIF('TOTAL FEED'!$E$6:$E$429,'SAN LUONG'!D131,'TOTAL FEED'!$AJ$6:$AJ$429)</f>
        <v>0</v>
      </c>
      <c r="AD131" s="87">
        <f>SUMIF('TOTAL FEED'!$E$6:$E$429,'SAN LUONG'!D131,'TOTAL FEED'!$AK$6:$AK$429)</f>
        <v>0</v>
      </c>
      <c r="AE131" s="87">
        <f>SUMIF('TOTAL FEED'!$E$6:$E$429,'SAN LUONG'!D131,'TOTAL FEED'!$AL$6:$AL$429)</f>
        <v>0</v>
      </c>
      <c r="AF131" s="87">
        <f>SUMIF('TOTAL FEED'!$E$6:$E$429,'SAN LUONG'!D131,'TOTAL FEED'!$AM$6:$AM$429)</f>
        <v>0</v>
      </c>
      <c r="AG131" s="87">
        <f>SUMIF('TOTAL FEED'!$E$6:$E$429,'SAN LUONG'!D131,'TOTAL FEED'!$AN$6:$AN$429)</f>
        <v>0</v>
      </c>
      <c r="AH131" s="87">
        <f>SUMIF('TOTAL FEED'!$E$6:$E$429,'SAN LUONG'!D131,'TOTAL FEED'!$AO$6:$AO$429)</f>
        <v>0</v>
      </c>
      <c r="AI131" s="87">
        <f>SUMIF('TOTAL FEED'!$E$6:$E$429,'SAN LUONG'!D131,'TOTAL FEED'!$AP$6:$AP$429)</f>
        <v>0</v>
      </c>
      <c r="AJ131" s="80">
        <f t="shared" si="71"/>
        <v>0</v>
      </c>
      <c r="AK131" s="80"/>
      <c r="AL131" t="str">
        <f t="shared" si="28"/>
        <v>510FP6411250864</v>
      </c>
      <c r="AM131">
        <f>SUMIF('TOTAL FEED'!$K$6:$K$429,AL131,'TOTAL FEED'!$AQ$6:$AQ$429)</f>
        <v>0</v>
      </c>
    </row>
    <row r="132" spans="2:39" x14ac:dyDescent="0.25">
      <c r="B132" s="81">
        <v>69</v>
      </c>
      <c r="C132" s="84" t="s">
        <v>93</v>
      </c>
      <c r="D132" s="83">
        <v>161211</v>
      </c>
      <c r="E132" s="86">
        <f>SUMIF('TOTAL FEED'!$E$6:$E$429,'SAN LUONG'!D132,'TOTAL FEED'!$L$6:$L$429)</f>
        <v>0</v>
      </c>
      <c r="F132" s="87">
        <f>SUMIF('TOTAL FEED'!$E$6:$E$429,'SAN LUONG'!D132,'TOTAL FEED'!$M$6:$M$429)</f>
        <v>0</v>
      </c>
      <c r="G132" s="87">
        <f>SUMIF('TOTAL FEED'!$E$6:$E$429,'SAN LUONG'!D132,'TOTAL FEED'!$N$6:$N$429)</f>
        <v>0</v>
      </c>
      <c r="H132" s="87">
        <f>SUMIF('TOTAL FEED'!$E$6:$E$429,'SAN LUONG'!D132,'TOTAL FEED'!$O$6:$O$429)</f>
        <v>0</v>
      </c>
      <c r="I132" s="87">
        <f>SUMIF('TOTAL FEED'!$E$6:$E$429,'SAN LUONG'!D132,'TOTAL FEED'!$P$6:$P$429)</f>
        <v>0</v>
      </c>
      <c r="J132" s="87">
        <f>SUMIF('TOTAL FEED'!$E$6:$E$429,'SAN LUONG'!D132,'TOTAL FEED'!$Q$6:$Q$429)</f>
        <v>0</v>
      </c>
      <c r="K132" s="87">
        <f>SUMIF('TOTAL FEED'!$E$6:$E$429,'SAN LUONG'!D132,'TOTAL FEED'!$R$6:$R$429)</f>
        <v>0</v>
      </c>
      <c r="L132" s="87">
        <f>SUMIF('TOTAL FEED'!$E$6:$E$429,'SAN LUONG'!D132,'TOTAL FEED'!$S$6:$S$429)</f>
        <v>0</v>
      </c>
      <c r="M132" s="87">
        <f>SUMIF('TOTAL FEED'!$E$6:$E$429,'SAN LUONG'!D132,'TOTAL FEED'!$T$6:$T$429)</f>
        <v>0</v>
      </c>
      <c r="N132" s="87">
        <f>SUMIF('TOTAL FEED'!$E$6:$E$429,'SAN LUONG'!D132,'TOTAL FEED'!$U$6:$U$429)</f>
        <v>0</v>
      </c>
      <c r="O132" s="87">
        <f>SUMIF('TOTAL FEED'!$E$6:$E$429,'SAN LUONG'!D132,'TOTAL FEED'!$V$6:$V$429)</f>
        <v>0</v>
      </c>
      <c r="P132" s="87">
        <f>SUMIF('TOTAL FEED'!$E$6:$E$429,'SAN LUONG'!D132,'TOTAL FEED'!$W$6:$W$429)</f>
        <v>0</v>
      </c>
      <c r="Q132" s="87">
        <f>SUMIF('TOTAL FEED'!$E$6:$E$429,'SAN LUONG'!D132,'TOTAL FEED'!$X$6:$X$429)</f>
        <v>0</v>
      </c>
      <c r="R132" s="87">
        <f>SUMIF('TOTAL FEED'!$E$6:$E$429,'SAN LUONG'!D132,'TOTAL FEED'!$Y$6:$Y$429)</f>
        <v>0</v>
      </c>
      <c r="S132" s="87">
        <f>SUMIF('TOTAL FEED'!$E$6:$E$429,'SAN LUONG'!D132,'TOTAL FEED'!$Z$6:$Z$429)</f>
        <v>0</v>
      </c>
      <c r="T132" s="87">
        <f>SUMIF('TOTAL FEED'!$E$6:$E$429,'SAN LUONG'!D132,'TOTAL FEED'!$AA$6:$AA$429)</f>
        <v>0</v>
      </c>
      <c r="U132" s="87">
        <f>SUMIF('TOTAL FEED'!$E$6:$E$429,'SAN LUONG'!D132,'TOTAL FEED'!$AB$6:$AB$429)</f>
        <v>0</v>
      </c>
      <c r="V132" s="87">
        <f>SUMIF('TOTAL FEED'!$E$6:$E$429,'SAN LUONG'!D132,'TOTAL FEED'!$AC$6:$AC$429)</f>
        <v>0</v>
      </c>
      <c r="W132" s="87">
        <f>SUMIF('TOTAL FEED'!$E$6:$E$429,'SAN LUONG'!D132,'TOTAL FEED'!$AD$6:$AD$429)</f>
        <v>0</v>
      </c>
      <c r="X132" s="87">
        <f>SUMIF('TOTAL FEED'!$E$6:$E$429,'SAN LUONG'!D132,'TOTAL FEED'!$AE$6:$AE$429)</f>
        <v>0</v>
      </c>
      <c r="Y132" s="87">
        <f>SUMIF('TOTAL FEED'!$E$6:$E$429,'SAN LUONG'!D132,'TOTAL FEED'!$AF$6:$AF$429)</f>
        <v>0</v>
      </c>
      <c r="Z132" s="87">
        <f>SUMIF('TOTAL FEED'!$E$6:$E$429,'SAN LUONG'!D132,'TOTAL FEED'!$AG$6:$AG$429)</f>
        <v>0</v>
      </c>
      <c r="AA132" s="87">
        <f>SUMIF('TOTAL FEED'!$E$6:$E$429,'SAN LUONG'!D132,'TOTAL FEED'!$AH$6:$AH$429)</f>
        <v>0</v>
      </c>
      <c r="AB132" s="87">
        <f>SUMIF('TOTAL FEED'!$E$6:$E$429,'SAN LUONG'!D132,'TOTAL FEED'!$AI$6:$AI$429)</f>
        <v>0</v>
      </c>
      <c r="AC132" s="87">
        <f>SUMIF('TOTAL FEED'!$E$6:$E$429,'SAN LUONG'!D132,'TOTAL FEED'!$AJ$6:$AJ$429)</f>
        <v>0</v>
      </c>
      <c r="AD132" s="87">
        <f>SUMIF('TOTAL FEED'!$E$6:$E$429,'SAN LUONG'!D132,'TOTAL FEED'!$AK$6:$AK$429)</f>
        <v>0</v>
      </c>
      <c r="AE132" s="87">
        <f>SUMIF('TOTAL FEED'!$E$6:$E$429,'SAN LUONG'!D132,'TOTAL FEED'!$AL$6:$AL$429)</f>
        <v>0</v>
      </c>
      <c r="AF132" s="87">
        <f>SUMIF('TOTAL FEED'!$E$6:$E$429,'SAN LUONG'!D132,'TOTAL FEED'!$AM$6:$AM$429)</f>
        <v>0</v>
      </c>
      <c r="AG132" s="87">
        <f>SUMIF('TOTAL FEED'!$E$6:$E$429,'SAN LUONG'!D132,'TOTAL FEED'!$AN$6:$AN$429)</f>
        <v>0</v>
      </c>
      <c r="AH132" s="87">
        <f>SUMIF('TOTAL FEED'!$E$6:$E$429,'SAN LUONG'!D132,'TOTAL FEED'!$AO$6:$AO$429)</f>
        <v>0</v>
      </c>
      <c r="AI132" s="87">
        <f>SUMIF('TOTAL FEED'!$E$6:$E$429,'SAN LUONG'!D132,'TOTAL FEED'!$AP$6:$AP$429)</f>
        <v>0</v>
      </c>
      <c r="AJ132" s="80">
        <f t="shared" si="71"/>
        <v>0</v>
      </c>
      <c r="AK132" s="80"/>
      <c r="AL132" t="str">
        <f t="shared" si="28"/>
        <v>510MF161211</v>
      </c>
      <c r="AM132">
        <f>SUMIF('TOTAL FEED'!$K$6:$K$429,AL132,'TOTAL FEED'!$AQ$6:$AQ$429)</f>
        <v>0</v>
      </c>
    </row>
    <row r="133" spans="2:39" x14ac:dyDescent="0.25">
      <c r="B133" s="81">
        <v>70</v>
      </c>
      <c r="C133" s="84" t="s">
        <v>94</v>
      </c>
      <c r="D133" s="83" t="s">
        <v>570</v>
      </c>
      <c r="E133" s="86">
        <f>SUMIF('TOTAL FEED'!$E$6:$E$429,'SAN LUONG'!D133,'TOTAL FEED'!$L$6:$L$429)</f>
        <v>0</v>
      </c>
      <c r="F133" s="87">
        <f>SUMIF('TOTAL FEED'!$E$6:$E$429,'SAN LUONG'!D133,'TOTAL FEED'!$M$6:$M$429)</f>
        <v>0</v>
      </c>
      <c r="G133" s="87">
        <f>SUMIF('TOTAL FEED'!$E$6:$E$429,'SAN LUONG'!D133,'TOTAL FEED'!$N$6:$N$429)</f>
        <v>0</v>
      </c>
      <c r="H133" s="87">
        <f>SUMIF('TOTAL FEED'!$E$6:$E$429,'SAN LUONG'!D133,'TOTAL FEED'!$O$6:$O$429)</f>
        <v>0</v>
      </c>
      <c r="I133" s="87">
        <f>SUMIF('TOTAL FEED'!$E$6:$E$429,'SAN LUONG'!D133,'TOTAL FEED'!$P$6:$P$429)</f>
        <v>0</v>
      </c>
      <c r="J133" s="87">
        <f>SUMIF('TOTAL FEED'!$E$6:$E$429,'SAN LUONG'!D133,'TOTAL FEED'!$Q$6:$Q$429)</f>
        <v>0</v>
      </c>
      <c r="K133" s="87">
        <f>SUMIF('TOTAL FEED'!$E$6:$E$429,'SAN LUONG'!D133,'TOTAL FEED'!$R$6:$R$429)</f>
        <v>0</v>
      </c>
      <c r="L133" s="87">
        <f>SUMIF('TOTAL FEED'!$E$6:$E$429,'SAN LUONG'!D133,'TOTAL FEED'!$S$6:$S$429)</f>
        <v>0</v>
      </c>
      <c r="M133" s="87">
        <f>SUMIF('TOTAL FEED'!$E$6:$E$429,'SAN LUONG'!D133,'TOTAL FEED'!$T$6:$T$429)</f>
        <v>0</v>
      </c>
      <c r="N133" s="87">
        <f>SUMIF('TOTAL FEED'!$E$6:$E$429,'SAN LUONG'!D133,'TOTAL FEED'!$U$6:$U$429)</f>
        <v>0</v>
      </c>
      <c r="O133" s="87">
        <f>SUMIF('TOTAL FEED'!$E$6:$E$429,'SAN LUONG'!D133,'TOTAL FEED'!$V$6:$V$429)</f>
        <v>0</v>
      </c>
      <c r="P133" s="87">
        <f>SUMIF('TOTAL FEED'!$E$6:$E$429,'SAN LUONG'!D133,'TOTAL FEED'!$W$6:$W$429)</f>
        <v>0</v>
      </c>
      <c r="Q133" s="87">
        <f>SUMIF('TOTAL FEED'!$E$6:$E$429,'SAN LUONG'!D133,'TOTAL FEED'!$X$6:$X$429)</f>
        <v>0</v>
      </c>
      <c r="R133" s="87">
        <f>SUMIF('TOTAL FEED'!$E$6:$E$429,'SAN LUONG'!D133,'TOTAL FEED'!$Y$6:$Y$429)</f>
        <v>0</v>
      </c>
      <c r="S133" s="87">
        <f>SUMIF('TOTAL FEED'!$E$6:$E$429,'SAN LUONG'!D133,'TOTAL FEED'!$Z$6:$Z$429)</f>
        <v>0</v>
      </c>
      <c r="T133" s="87">
        <f>SUMIF('TOTAL FEED'!$E$6:$E$429,'SAN LUONG'!D133,'TOTAL FEED'!$AA$6:$AA$429)</f>
        <v>0</v>
      </c>
      <c r="U133" s="87">
        <f>SUMIF('TOTAL FEED'!$E$6:$E$429,'SAN LUONG'!D133,'TOTAL FEED'!$AB$6:$AB$429)</f>
        <v>0</v>
      </c>
      <c r="V133" s="87">
        <f>SUMIF('TOTAL FEED'!$E$6:$E$429,'SAN LUONG'!D133,'TOTAL FEED'!$AC$6:$AC$429)</f>
        <v>0</v>
      </c>
      <c r="W133" s="87">
        <f>SUMIF('TOTAL FEED'!$E$6:$E$429,'SAN LUONG'!D133,'TOTAL FEED'!$AD$6:$AD$429)</f>
        <v>0</v>
      </c>
      <c r="X133" s="87">
        <f>SUMIF('TOTAL FEED'!$E$6:$E$429,'SAN LUONG'!D133,'TOTAL FEED'!$AE$6:$AE$429)</f>
        <v>0</v>
      </c>
      <c r="Y133" s="87">
        <f>SUMIF('TOTAL FEED'!$E$6:$E$429,'SAN LUONG'!D133,'TOTAL FEED'!$AF$6:$AF$429)</f>
        <v>0</v>
      </c>
      <c r="Z133" s="87">
        <f>SUMIF('TOTAL FEED'!$E$6:$E$429,'SAN LUONG'!D133,'TOTAL FEED'!$AG$6:$AG$429)</f>
        <v>0</v>
      </c>
      <c r="AA133" s="87">
        <f>SUMIF('TOTAL FEED'!$E$6:$E$429,'SAN LUONG'!D133,'TOTAL FEED'!$AH$6:$AH$429)</f>
        <v>0</v>
      </c>
      <c r="AB133" s="87">
        <f>SUMIF('TOTAL FEED'!$E$6:$E$429,'SAN LUONG'!D133,'TOTAL FEED'!$AI$6:$AI$429)</f>
        <v>0</v>
      </c>
      <c r="AC133" s="87">
        <f>SUMIF('TOTAL FEED'!$E$6:$E$429,'SAN LUONG'!D133,'TOTAL FEED'!$AJ$6:$AJ$429)</f>
        <v>0</v>
      </c>
      <c r="AD133" s="87">
        <f>SUMIF('TOTAL FEED'!$E$6:$E$429,'SAN LUONG'!D133,'TOTAL FEED'!$AK$6:$AK$429)</f>
        <v>0</v>
      </c>
      <c r="AE133" s="87">
        <f>SUMIF('TOTAL FEED'!$E$6:$E$429,'SAN LUONG'!D133,'TOTAL FEED'!$AL$6:$AL$429)</f>
        <v>0</v>
      </c>
      <c r="AF133" s="87">
        <f>SUMIF('TOTAL FEED'!$E$6:$E$429,'SAN LUONG'!D133,'TOTAL FEED'!$AM$6:$AM$429)</f>
        <v>0</v>
      </c>
      <c r="AG133" s="87">
        <f>SUMIF('TOTAL FEED'!$E$6:$E$429,'SAN LUONG'!D133,'TOTAL FEED'!$AN$6:$AN$429)</f>
        <v>0</v>
      </c>
      <c r="AH133" s="87">
        <f>SUMIF('TOTAL FEED'!$E$6:$E$429,'SAN LUONG'!D133,'TOTAL FEED'!$AO$6:$AO$429)</f>
        <v>0</v>
      </c>
      <c r="AI133" s="87">
        <f>SUMIF('TOTAL FEED'!$E$6:$E$429,'SAN LUONG'!D133,'TOTAL FEED'!$AP$6:$AP$429)</f>
        <v>0</v>
      </c>
      <c r="AJ133" s="80">
        <f t="shared" si="71"/>
        <v>0</v>
      </c>
      <c r="AK133" s="92">
        <v>2</v>
      </c>
      <c r="AL133" t="str">
        <f t="shared" si="28"/>
        <v>510NF112521</v>
      </c>
      <c r="AM133">
        <f>SUMIF('TOTAL FEED'!$K$6:$K$429,AL133,'TOTAL FEED'!$AQ$6:$AQ$429)</f>
        <v>0</v>
      </c>
    </row>
    <row r="134" spans="2:39" x14ac:dyDescent="0.25">
      <c r="B134" s="81">
        <v>71</v>
      </c>
      <c r="C134" s="84" t="s">
        <v>611</v>
      </c>
      <c r="D134" s="83">
        <v>11252812</v>
      </c>
      <c r="E134" s="86">
        <f>SUMIF('TOTAL FEED'!$E$6:$E$429,'SAN LUONG'!D134,'TOTAL FEED'!$L$6:$L$429)</f>
        <v>0</v>
      </c>
      <c r="F134" s="87">
        <f>SUMIF('TOTAL FEED'!$E$6:$E$429,'SAN LUONG'!D134,'TOTAL FEED'!$M$6:$M$429)</f>
        <v>0</v>
      </c>
      <c r="G134" s="87">
        <f>SUMIF('TOTAL FEED'!$E$6:$E$429,'SAN LUONG'!D134,'TOTAL FEED'!$N$6:$N$429)</f>
        <v>0</v>
      </c>
      <c r="H134" s="87">
        <f>SUMIF('TOTAL FEED'!$E$6:$E$429,'SAN LUONG'!D134,'TOTAL FEED'!$O$6:$O$429)</f>
        <v>0</v>
      </c>
      <c r="I134" s="87">
        <f>SUMIF('TOTAL FEED'!$E$6:$E$429,'SAN LUONG'!D134,'TOTAL FEED'!$P$6:$P$429)</f>
        <v>0</v>
      </c>
      <c r="J134" s="87">
        <f>SUMIF('TOTAL FEED'!$E$6:$E$429,'SAN LUONG'!D134,'TOTAL FEED'!$Q$6:$Q$429)</f>
        <v>0</v>
      </c>
      <c r="K134" s="87">
        <f>SUMIF('TOTAL FEED'!$E$6:$E$429,'SAN LUONG'!D134,'TOTAL FEED'!$R$6:$R$429)</f>
        <v>0</v>
      </c>
      <c r="L134" s="87">
        <f>SUMIF('TOTAL FEED'!$E$6:$E$429,'SAN LUONG'!D134,'TOTAL FEED'!$S$6:$S$429)</f>
        <v>0</v>
      </c>
      <c r="M134" s="87">
        <f>SUMIF('TOTAL FEED'!$E$6:$E$429,'SAN LUONG'!D134,'TOTAL FEED'!$T$6:$T$429)</f>
        <v>0</v>
      </c>
      <c r="N134" s="87">
        <f>SUMIF('TOTAL FEED'!$E$6:$E$429,'SAN LUONG'!D134,'TOTAL FEED'!$U$6:$U$429)</f>
        <v>0</v>
      </c>
      <c r="O134" s="87">
        <f>SUMIF('TOTAL FEED'!$E$6:$E$429,'SAN LUONG'!D134,'TOTAL FEED'!$V$6:$V$429)</f>
        <v>0</v>
      </c>
      <c r="P134" s="87">
        <f>SUMIF('TOTAL FEED'!$E$6:$E$429,'SAN LUONG'!D134,'TOTAL FEED'!$W$6:$W$429)</f>
        <v>0</v>
      </c>
      <c r="Q134" s="87">
        <f>SUMIF('TOTAL FEED'!$E$6:$E$429,'SAN LUONG'!D134,'TOTAL FEED'!$X$6:$X$429)</f>
        <v>0</v>
      </c>
      <c r="R134" s="87">
        <f>SUMIF('TOTAL FEED'!$E$6:$E$429,'SAN LUONG'!D134,'TOTAL FEED'!$Y$6:$Y$429)</f>
        <v>0</v>
      </c>
      <c r="S134" s="87">
        <f>SUMIF('TOTAL FEED'!$E$6:$E$429,'SAN LUONG'!D134,'TOTAL FEED'!$Z$6:$Z$429)</f>
        <v>0</v>
      </c>
      <c r="T134" s="87">
        <f>SUMIF('TOTAL FEED'!$E$6:$E$429,'SAN LUONG'!D134,'TOTAL FEED'!$AA$6:$AA$429)</f>
        <v>0</v>
      </c>
      <c r="U134" s="87">
        <f>SUMIF('TOTAL FEED'!$E$6:$E$429,'SAN LUONG'!D134,'TOTAL FEED'!$AB$6:$AB$429)</f>
        <v>0</v>
      </c>
      <c r="V134" s="87">
        <f>SUMIF('TOTAL FEED'!$E$6:$E$429,'SAN LUONG'!D134,'TOTAL FEED'!$AC$6:$AC$429)</f>
        <v>0</v>
      </c>
      <c r="W134" s="87">
        <f>SUMIF('TOTAL FEED'!$E$6:$E$429,'SAN LUONG'!D134,'TOTAL FEED'!$AD$6:$AD$429)</f>
        <v>0</v>
      </c>
      <c r="X134" s="87">
        <f>SUMIF('TOTAL FEED'!$E$6:$E$429,'SAN LUONG'!D134,'TOTAL FEED'!$AE$6:$AE$429)</f>
        <v>0</v>
      </c>
      <c r="Y134" s="87">
        <f>SUMIF('TOTAL FEED'!$E$6:$E$429,'SAN LUONG'!D134,'TOTAL FEED'!$AF$6:$AF$429)</f>
        <v>0</v>
      </c>
      <c r="Z134" s="87">
        <f>SUMIF('TOTAL FEED'!$E$6:$E$429,'SAN LUONG'!D134,'TOTAL FEED'!$AG$6:$AG$429)</f>
        <v>0</v>
      </c>
      <c r="AA134" s="87">
        <f>SUMIF('TOTAL FEED'!$E$6:$E$429,'SAN LUONG'!D134,'TOTAL FEED'!$AH$6:$AH$429)</f>
        <v>0</v>
      </c>
      <c r="AB134" s="87">
        <f>SUMIF('TOTAL FEED'!$E$6:$E$429,'SAN LUONG'!D134,'TOTAL FEED'!$AI$6:$AI$429)</f>
        <v>0</v>
      </c>
      <c r="AC134" s="87">
        <f>SUMIF('TOTAL FEED'!$E$6:$E$429,'SAN LUONG'!D134,'TOTAL FEED'!$AJ$6:$AJ$429)</f>
        <v>0</v>
      </c>
      <c r="AD134" s="87">
        <f>SUMIF('TOTAL FEED'!$E$6:$E$429,'SAN LUONG'!D134,'TOTAL FEED'!$AK$6:$AK$429)</f>
        <v>0</v>
      </c>
      <c r="AE134" s="87">
        <f>SUMIF('TOTAL FEED'!$E$6:$E$429,'SAN LUONG'!D134,'TOTAL FEED'!$AL$6:$AL$429)</f>
        <v>0</v>
      </c>
      <c r="AF134" s="87">
        <f>SUMIF('TOTAL FEED'!$E$6:$E$429,'SAN LUONG'!D134,'TOTAL FEED'!$AM$6:$AM$429)</f>
        <v>0</v>
      </c>
      <c r="AG134" s="87">
        <f>SUMIF('TOTAL FEED'!$E$6:$E$429,'SAN LUONG'!D134,'TOTAL FEED'!$AN$6:$AN$429)</f>
        <v>0</v>
      </c>
      <c r="AH134" s="87">
        <f>SUMIF('TOTAL FEED'!$E$6:$E$429,'SAN LUONG'!D134,'TOTAL FEED'!$AO$6:$AO$429)</f>
        <v>0</v>
      </c>
      <c r="AI134" s="87">
        <f>SUMIF('TOTAL FEED'!$E$6:$E$429,'SAN LUONG'!D134,'TOTAL FEED'!$AP$6:$AP$429)</f>
        <v>0</v>
      </c>
      <c r="AJ134" s="80">
        <f t="shared" si="71"/>
        <v>0</v>
      </c>
      <c r="AK134" s="80"/>
      <c r="AL134" t="str">
        <f t="shared" si="28"/>
        <v>510NFP1211252812</v>
      </c>
      <c r="AM134">
        <f>SUMIF('TOTAL FEED'!$K$6:$K$429,AL134,'TOTAL FEED'!$AQ$6:$AQ$429)</f>
        <v>0</v>
      </c>
    </row>
    <row r="135" spans="2:39" x14ac:dyDescent="0.25">
      <c r="B135" s="81">
        <v>71</v>
      </c>
      <c r="C135" s="84" t="s">
        <v>384</v>
      </c>
      <c r="D135" s="83">
        <v>112591</v>
      </c>
      <c r="E135" s="86">
        <f>SUMIF('TOTAL FEED'!$E$6:$E$429,'SAN LUONG'!D135,'TOTAL FEED'!$L$6:$L$429)</f>
        <v>0</v>
      </c>
      <c r="F135" s="87">
        <f>SUMIF('TOTAL FEED'!$E$6:$E$429,'SAN LUONG'!D135,'TOTAL FEED'!$M$6:$M$429)</f>
        <v>0</v>
      </c>
      <c r="G135" s="87">
        <f>SUMIF('TOTAL FEED'!$E$6:$E$429,'SAN LUONG'!D135,'TOTAL FEED'!$N$6:$N$429)</f>
        <v>0</v>
      </c>
      <c r="H135" s="87">
        <f>SUMIF('TOTAL FEED'!$E$6:$E$429,'SAN LUONG'!D135,'TOTAL FEED'!$O$6:$O$429)</f>
        <v>0</v>
      </c>
      <c r="I135" s="87">
        <f>SUMIF('TOTAL FEED'!$E$6:$E$429,'SAN LUONG'!D135,'TOTAL FEED'!$P$6:$P$429)</f>
        <v>0</v>
      </c>
      <c r="J135" s="87">
        <f>SUMIF('TOTAL FEED'!$E$6:$E$429,'SAN LUONG'!D135,'TOTAL FEED'!$Q$6:$Q$429)</f>
        <v>0</v>
      </c>
      <c r="K135" s="87">
        <f>SUMIF('TOTAL FEED'!$E$6:$E$429,'SAN LUONG'!D135,'TOTAL FEED'!$R$6:$R$429)</f>
        <v>0</v>
      </c>
      <c r="L135" s="87">
        <f>SUMIF('TOTAL FEED'!$E$6:$E$429,'SAN LUONG'!D135,'TOTAL FEED'!$S$6:$S$429)</f>
        <v>0</v>
      </c>
      <c r="M135" s="87">
        <f>SUMIF('TOTAL FEED'!$E$6:$E$429,'SAN LUONG'!D135,'TOTAL FEED'!$T$6:$T$429)</f>
        <v>0</v>
      </c>
      <c r="N135" s="87">
        <f>SUMIF('TOTAL FEED'!$E$6:$E$429,'SAN LUONG'!D135,'TOTAL FEED'!$U$6:$U$429)</f>
        <v>0</v>
      </c>
      <c r="O135" s="87">
        <f>SUMIF('TOTAL FEED'!$E$6:$E$429,'SAN LUONG'!D135,'TOTAL FEED'!$V$6:$V$429)</f>
        <v>0</v>
      </c>
      <c r="P135" s="87">
        <f>SUMIF('TOTAL FEED'!$E$6:$E$429,'SAN LUONG'!D135,'TOTAL FEED'!$W$6:$W$429)</f>
        <v>0</v>
      </c>
      <c r="Q135" s="87">
        <f>SUMIF('TOTAL FEED'!$E$6:$E$429,'SAN LUONG'!D135,'TOTAL FEED'!$X$6:$X$429)</f>
        <v>0</v>
      </c>
      <c r="R135" s="87">
        <f>SUMIF('TOTAL FEED'!$E$6:$E$429,'SAN LUONG'!D135,'TOTAL FEED'!$Y$6:$Y$429)</f>
        <v>0</v>
      </c>
      <c r="S135" s="87">
        <f>SUMIF('TOTAL FEED'!$E$6:$E$429,'SAN LUONG'!D135,'TOTAL FEED'!$Z$6:$Z$429)</f>
        <v>0</v>
      </c>
      <c r="T135" s="87">
        <f>SUMIF('TOTAL FEED'!$E$6:$E$429,'SAN LUONG'!D135,'TOTAL FEED'!$AA$6:$AA$429)</f>
        <v>0</v>
      </c>
      <c r="U135" s="87">
        <f>SUMIF('TOTAL FEED'!$E$6:$E$429,'SAN LUONG'!D135,'TOTAL FEED'!$AB$6:$AB$429)</f>
        <v>0</v>
      </c>
      <c r="V135" s="87">
        <f>SUMIF('TOTAL FEED'!$E$6:$E$429,'SAN LUONG'!D135,'TOTAL FEED'!$AC$6:$AC$429)</f>
        <v>0</v>
      </c>
      <c r="W135" s="87">
        <f>SUMIF('TOTAL FEED'!$E$6:$E$429,'SAN LUONG'!D135,'TOTAL FEED'!$AD$6:$AD$429)</f>
        <v>0</v>
      </c>
      <c r="X135" s="87">
        <f>SUMIF('TOTAL FEED'!$E$6:$E$429,'SAN LUONG'!D135,'TOTAL FEED'!$AE$6:$AE$429)</f>
        <v>0</v>
      </c>
      <c r="Y135" s="87">
        <f>SUMIF('TOTAL FEED'!$E$6:$E$429,'SAN LUONG'!D135,'TOTAL FEED'!$AF$6:$AF$429)</f>
        <v>0</v>
      </c>
      <c r="Z135" s="87">
        <f>SUMIF('TOTAL FEED'!$E$6:$E$429,'SAN LUONG'!D135,'TOTAL FEED'!$AG$6:$AG$429)</f>
        <v>0</v>
      </c>
      <c r="AA135" s="87">
        <f>SUMIF('TOTAL FEED'!$E$6:$E$429,'SAN LUONG'!D135,'TOTAL FEED'!$AH$6:$AH$429)</f>
        <v>0</v>
      </c>
      <c r="AB135" s="87">
        <f>SUMIF('TOTAL FEED'!$E$6:$E$429,'SAN LUONG'!D135,'TOTAL FEED'!$AI$6:$AI$429)</f>
        <v>0</v>
      </c>
      <c r="AC135" s="87">
        <f>SUMIF('TOTAL FEED'!$E$6:$E$429,'SAN LUONG'!D135,'TOTAL FEED'!$AJ$6:$AJ$429)</f>
        <v>0</v>
      </c>
      <c r="AD135" s="87">
        <f>SUMIF('TOTAL FEED'!$E$6:$E$429,'SAN LUONG'!D135,'TOTAL FEED'!$AK$6:$AK$429)</f>
        <v>0</v>
      </c>
      <c r="AE135" s="87">
        <f>SUMIF('TOTAL FEED'!$E$6:$E$429,'SAN LUONG'!D135,'TOTAL FEED'!$AL$6:$AL$429)</f>
        <v>0</v>
      </c>
      <c r="AF135" s="87">
        <f>SUMIF('TOTAL FEED'!$E$6:$E$429,'SAN LUONG'!D135,'TOTAL FEED'!$AM$6:$AM$429)</f>
        <v>0</v>
      </c>
      <c r="AG135" s="87">
        <f>SUMIF('TOTAL FEED'!$E$6:$E$429,'SAN LUONG'!D135,'TOTAL FEED'!$AN$6:$AN$429)</f>
        <v>0</v>
      </c>
      <c r="AH135" s="87">
        <f>SUMIF('TOTAL FEED'!$E$6:$E$429,'SAN LUONG'!D135,'TOTAL FEED'!$AO$6:$AO$429)</f>
        <v>0</v>
      </c>
      <c r="AI135" s="87">
        <f>SUMIF('TOTAL FEED'!$E$6:$E$429,'SAN LUONG'!D135,'TOTAL FEED'!$AP$6:$AP$429)</f>
        <v>0</v>
      </c>
      <c r="AJ135" s="80">
        <f t="shared" ref="AJ135" si="72">SUM(E135:AI135)</f>
        <v>0</v>
      </c>
      <c r="AK135" s="80"/>
      <c r="AL135" t="str">
        <f t="shared" ref="AL135" si="73">CONCATENATE(C135,D135)</f>
        <v>510NFTL3112591</v>
      </c>
      <c r="AM135">
        <f>SUMIF('TOTAL FEED'!$K$6:$K$429,AL135,'TOTAL FEED'!$AQ$6:$AQ$429)</f>
        <v>0</v>
      </c>
    </row>
    <row r="136" spans="2:39" x14ac:dyDescent="0.25">
      <c r="B136" s="81">
        <v>72</v>
      </c>
      <c r="C136" s="84" t="s">
        <v>361</v>
      </c>
      <c r="D136" s="83">
        <v>11252833</v>
      </c>
      <c r="E136" s="86">
        <f>SUMIF('TOTAL FEED'!$E$6:$E$429,'SAN LUONG'!D136,'TOTAL FEED'!$L$6:$L$429)</f>
        <v>0</v>
      </c>
      <c r="F136" s="87">
        <f>SUMIF('TOTAL FEED'!$E$6:$E$429,'SAN LUONG'!D136,'TOTAL FEED'!$M$6:$M$429)</f>
        <v>0</v>
      </c>
      <c r="G136" s="87">
        <f>SUMIF('TOTAL FEED'!$E$6:$E$429,'SAN LUONG'!D136,'TOTAL FEED'!$N$6:$N$429)</f>
        <v>0</v>
      </c>
      <c r="H136" s="87">
        <f>SUMIF('TOTAL FEED'!$E$6:$E$429,'SAN LUONG'!D136,'TOTAL FEED'!$O$6:$O$429)</f>
        <v>0</v>
      </c>
      <c r="I136" s="87">
        <f>SUMIF('TOTAL FEED'!$E$6:$E$429,'SAN LUONG'!D136,'TOTAL FEED'!$P$6:$P$429)</f>
        <v>0</v>
      </c>
      <c r="J136" s="87">
        <f>SUMIF('TOTAL FEED'!$E$6:$E$429,'SAN LUONG'!D136,'TOTAL FEED'!$Q$6:$Q$429)</f>
        <v>0</v>
      </c>
      <c r="K136" s="87">
        <f>SUMIF('TOTAL FEED'!$E$6:$E$429,'SAN LUONG'!D136,'TOTAL FEED'!$R$6:$R$429)</f>
        <v>0</v>
      </c>
      <c r="L136" s="87">
        <f>SUMIF('TOTAL FEED'!$E$6:$E$429,'SAN LUONG'!D136,'TOTAL FEED'!$S$6:$S$429)</f>
        <v>0</v>
      </c>
      <c r="M136" s="87">
        <f>SUMIF('TOTAL FEED'!$E$6:$E$429,'SAN LUONG'!D136,'TOTAL FEED'!$T$6:$T$429)</f>
        <v>0</v>
      </c>
      <c r="N136" s="87">
        <f>SUMIF('TOTAL FEED'!$E$6:$E$429,'SAN LUONG'!D136,'TOTAL FEED'!$U$6:$U$429)</f>
        <v>0</v>
      </c>
      <c r="O136" s="87">
        <f>SUMIF('TOTAL FEED'!$E$6:$E$429,'SAN LUONG'!D136,'TOTAL FEED'!$V$6:$V$429)</f>
        <v>0</v>
      </c>
      <c r="P136" s="87">
        <f>SUMIF('TOTAL FEED'!$E$6:$E$429,'SAN LUONG'!D136,'TOTAL FEED'!$W$6:$W$429)</f>
        <v>0</v>
      </c>
      <c r="Q136" s="87">
        <f>SUMIF('TOTAL FEED'!$E$6:$E$429,'SAN LUONG'!D136,'TOTAL FEED'!$X$6:$X$429)</f>
        <v>0</v>
      </c>
      <c r="R136" s="87">
        <f>SUMIF('TOTAL FEED'!$E$6:$E$429,'SAN LUONG'!D136,'TOTAL FEED'!$Y$6:$Y$429)</f>
        <v>0</v>
      </c>
      <c r="S136" s="87">
        <f>SUMIF('TOTAL FEED'!$E$6:$E$429,'SAN LUONG'!D136,'TOTAL FEED'!$Z$6:$Z$429)</f>
        <v>0</v>
      </c>
      <c r="T136" s="87">
        <f>SUMIF('TOTAL FEED'!$E$6:$E$429,'SAN LUONG'!D136,'TOTAL FEED'!$AA$6:$AA$429)</f>
        <v>0</v>
      </c>
      <c r="U136" s="87">
        <f>SUMIF('TOTAL FEED'!$E$6:$E$429,'SAN LUONG'!D136,'TOTAL FEED'!$AB$6:$AB$429)</f>
        <v>0</v>
      </c>
      <c r="V136" s="87">
        <f>SUMIF('TOTAL FEED'!$E$6:$E$429,'SAN LUONG'!D136,'TOTAL FEED'!$AC$6:$AC$429)</f>
        <v>0</v>
      </c>
      <c r="W136" s="87">
        <f>SUMIF('TOTAL FEED'!$E$6:$E$429,'SAN LUONG'!D136,'TOTAL FEED'!$AD$6:$AD$429)</f>
        <v>0</v>
      </c>
      <c r="X136" s="87">
        <f>SUMIF('TOTAL FEED'!$E$6:$E$429,'SAN LUONG'!D136,'TOTAL FEED'!$AE$6:$AE$429)</f>
        <v>0</v>
      </c>
      <c r="Y136" s="87">
        <f>SUMIF('TOTAL FEED'!$E$6:$E$429,'SAN LUONG'!D136,'TOTAL FEED'!$AF$6:$AF$429)</f>
        <v>0</v>
      </c>
      <c r="Z136" s="87">
        <f>SUMIF('TOTAL FEED'!$E$6:$E$429,'SAN LUONG'!D136,'TOTAL FEED'!$AG$6:$AG$429)</f>
        <v>0</v>
      </c>
      <c r="AA136" s="87">
        <f>SUMIF('TOTAL FEED'!$E$6:$E$429,'SAN LUONG'!D136,'TOTAL FEED'!$AH$6:$AH$429)</f>
        <v>0</v>
      </c>
      <c r="AB136" s="87">
        <f>SUMIF('TOTAL FEED'!$E$6:$E$429,'SAN LUONG'!D136,'TOTAL FEED'!$AI$6:$AI$429)</f>
        <v>0</v>
      </c>
      <c r="AC136" s="87">
        <f>SUMIF('TOTAL FEED'!$E$6:$E$429,'SAN LUONG'!D136,'TOTAL FEED'!$AJ$6:$AJ$429)</f>
        <v>0</v>
      </c>
      <c r="AD136" s="87">
        <f>SUMIF('TOTAL FEED'!$E$6:$E$429,'SAN LUONG'!D136,'TOTAL FEED'!$AK$6:$AK$429)</f>
        <v>0</v>
      </c>
      <c r="AE136" s="87">
        <f>SUMIF('TOTAL FEED'!$E$6:$E$429,'SAN LUONG'!D136,'TOTAL FEED'!$AL$6:$AL$429)</f>
        <v>0</v>
      </c>
      <c r="AF136" s="87">
        <f>SUMIF('TOTAL FEED'!$E$6:$E$429,'SAN LUONG'!D136,'TOTAL FEED'!$AM$6:$AM$429)</f>
        <v>0</v>
      </c>
      <c r="AG136" s="87">
        <f>SUMIF('TOTAL FEED'!$E$6:$E$429,'SAN LUONG'!D136,'TOTAL FEED'!$AN$6:$AN$429)</f>
        <v>0</v>
      </c>
      <c r="AH136" s="87">
        <f>SUMIF('TOTAL FEED'!$E$6:$E$429,'SAN LUONG'!D136,'TOTAL FEED'!$AO$6:$AO$429)</f>
        <v>0</v>
      </c>
      <c r="AI136" s="87">
        <f>SUMIF('TOTAL FEED'!$E$6:$E$429,'SAN LUONG'!D136,'TOTAL FEED'!$AP$6:$AP$429)</f>
        <v>0</v>
      </c>
      <c r="AJ136" s="80">
        <f t="shared" si="71"/>
        <v>0</v>
      </c>
      <c r="AK136" s="80"/>
      <c r="AL136" t="str">
        <f t="shared" si="28"/>
        <v>510NFP3311252833</v>
      </c>
      <c r="AM136">
        <f>SUMIF('TOTAL FEED'!$K$6:$K$429,AL136,'TOTAL FEED'!$AQ$6:$AQ$429)</f>
        <v>0</v>
      </c>
    </row>
    <row r="137" spans="2:39" x14ac:dyDescent="0.25">
      <c r="B137" s="81">
        <v>73</v>
      </c>
      <c r="C137" s="84" t="s">
        <v>365</v>
      </c>
      <c r="D137" s="83">
        <v>11252880</v>
      </c>
      <c r="E137" s="86">
        <f>SUMIF('TOTAL FEED'!$E$6:$E$429,'SAN LUONG'!D137,'TOTAL FEED'!$L$6:$L$429)</f>
        <v>0</v>
      </c>
      <c r="F137" s="87">
        <f>SUMIF('TOTAL FEED'!$E$6:$E$429,'SAN LUONG'!D137,'TOTAL FEED'!$M$6:$M$429)</f>
        <v>0</v>
      </c>
      <c r="G137" s="87">
        <f>SUMIF('TOTAL FEED'!$E$6:$E$429,'SAN LUONG'!D137,'TOTAL FEED'!$N$6:$N$429)</f>
        <v>0</v>
      </c>
      <c r="H137" s="87">
        <f>SUMIF('TOTAL FEED'!$E$6:$E$429,'SAN LUONG'!D137,'TOTAL FEED'!$O$6:$O$429)</f>
        <v>0</v>
      </c>
      <c r="I137" s="87">
        <f>SUMIF('TOTAL FEED'!$E$6:$E$429,'SAN LUONG'!D137,'TOTAL FEED'!$P$6:$P$429)</f>
        <v>0</v>
      </c>
      <c r="J137" s="87">
        <f>SUMIF('TOTAL FEED'!$E$6:$E$429,'SAN LUONG'!D137,'TOTAL FEED'!$Q$6:$Q$429)</f>
        <v>0</v>
      </c>
      <c r="K137" s="87">
        <f>SUMIF('TOTAL FEED'!$E$6:$E$429,'SAN LUONG'!D137,'TOTAL FEED'!$R$6:$R$429)</f>
        <v>0</v>
      </c>
      <c r="L137" s="87">
        <f>SUMIF('TOTAL FEED'!$E$6:$E$429,'SAN LUONG'!D137,'TOTAL FEED'!$S$6:$S$429)</f>
        <v>0</v>
      </c>
      <c r="M137" s="87">
        <f>SUMIF('TOTAL FEED'!$E$6:$E$429,'SAN LUONG'!D137,'TOTAL FEED'!$T$6:$T$429)</f>
        <v>0</v>
      </c>
      <c r="N137" s="87">
        <f>SUMIF('TOTAL FEED'!$E$6:$E$429,'SAN LUONG'!D137,'TOTAL FEED'!$U$6:$U$429)</f>
        <v>0</v>
      </c>
      <c r="O137" s="87">
        <f>SUMIF('TOTAL FEED'!$E$6:$E$429,'SAN LUONG'!D137,'TOTAL FEED'!$V$6:$V$429)</f>
        <v>0</v>
      </c>
      <c r="P137" s="87">
        <f>SUMIF('TOTAL FEED'!$E$6:$E$429,'SAN LUONG'!D137,'TOTAL FEED'!$W$6:$W$429)</f>
        <v>0</v>
      </c>
      <c r="Q137" s="87">
        <f>SUMIF('TOTAL FEED'!$E$6:$E$429,'SAN LUONG'!D137,'TOTAL FEED'!$X$6:$X$429)</f>
        <v>0</v>
      </c>
      <c r="R137" s="87">
        <f>SUMIF('TOTAL FEED'!$E$6:$E$429,'SAN LUONG'!D137,'TOTAL FEED'!$Y$6:$Y$429)</f>
        <v>0</v>
      </c>
      <c r="S137" s="87">
        <f>SUMIF('TOTAL FEED'!$E$6:$E$429,'SAN LUONG'!D137,'TOTAL FEED'!$Z$6:$Z$429)</f>
        <v>0</v>
      </c>
      <c r="T137" s="87">
        <f>SUMIF('TOTAL FEED'!$E$6:$E$429,'SAN LUONG'!D137,'TOTAL FEED'!$AA$6:$AA$429)</f>
        <v>0</v>
      </c>
      <c r="U137" s="87">
        <f>SUMIF('TOTAL FEED'!$E$6:$E$429,'SAN LUONG'!D137,'TOTAL FEED'!$AB$6:$AB$429)</f>
        <v>0</v>
      </c>
      <c r="V137" s="87">
        <f>SUMIF('TOTAL FEED'!$E$6:$E$429,'SAN LUONG'!D137,'TOTAL FEED'!$AC$6:$AC$429)</f>
        <v>0</v>
      </c>
      <c r="W137" s="87">
        <f>SUMIF('TOTAL FEED'!$E$6:$E$429,'SAN LUONG'!D137,'TOTAL FEED'!$AD$6:$AD$429)</f>
        <v>0</v>
      </c>
      <c r="X137" s="87">
        <f>SUMIF('TOTAL FEED'!$E$6:$E$429,'SAN LUONG'!D137,'TOTAL FEED'!$AE$6:$AE$429)</f>
        <v>0</v>
      </c>
      <c r="Y137" s="87">
        <f>SUMIF('TOTAL FEED'!$E$6:$E$429,'SAN LUONG'!D137,'TOTAL FEED'!$AF$6:$AF$429)</f>
        <v>0</v>
      </c>
      <c r="Z137" s="87">
        <f>SUMIF('TOTAL FEED'!$E$6:$E$429,'SAN LUONG'!D137,'TOTAL FEED'!$AG$6:$AG$429)</f>
        <v>0</v>
      </c>
      <c r="AA137" s="87">
        <f>SUMIF('TOTAL FEED'!$E$6:$E$429,'SAN LUONG'!D137,'TOTAL FEED'!$AH$6:$AH$429)</f>
        <v>0</v>
      </c>
      <c r="AB137" s="87">
        <f>SUMIF('TOTAL FEED'!$E$6:$E$429,'SAN LUONG'!D137,'TOTAL FEED'!$AI$6:$AI$429)</f>
        <v>0</v>
      </c>
      <c r="AC137" s="87">
        <f>SUMIF('TOTAL FEED'!$E$6:$E$429,'SAN LUONG'!D137,'TOTAL FEED'!$AJ$6:$AJ$429)</f>
        <v>0</v>
      </c>
      <c r="AD137" s="87">
        <f>SUMIF('TOTAL FEED'!$E$6:$E$429,'SAN LUONG'!D137,'TOTAL FEED'!$AK$6:$AK$429)</f>
        <v>0</v>
      </c>
      <c r="AE137" s="87">
        <f>SUMIF('TOTAL FEED'!$E$6:$E$429,'SAN LUONG'!D137,'TOTAL FEED'!$AL$6:$AL$429)</f>
        <v>0</v>
      </c>
      <c r="AF137" s="87">
        <f>SUMIF('TOTAL FEED'!$E$6:$E$429,'SAN LUONG'!D137,'TOTAL FEED'!$AM$6:$AM$429)</f>
        <v>0</v>
      </c>
      <c r="AG137" s="87">
        <f>SUMIF('TOTAL FEED'!$E$6:$E$429,'SAN LUONG'!D137,'TOTAL FEED'!$AN$6:$AN$429)</f>
        <v>0</v>
      </c>
      <c r="AH137" s="87">
        <f>SUMIF('TOTAL FEED'!$E$6:$E$429,'SAN LUONG'!D137,'TOTAL FEED'!$AO$6:$AO$429)</f>
        <v>0</v>
      </c>
      <c r="AI137" s="87">
        <f>SUMIF('TOTAL FEED'!$E$6:$E$429,'SAN LUONG'!D137,'TOTAL FEED'!$AP$6:$AP$429)</f>
        <v>0</v>
      </c>
      <c r="AJ137" s="80">
        <f t="shared" si="71"/>
        <v>0</v>
      </c>
      <c r="AK137" s="80"/>
      <c r="AL137" t="str">
        <f t="shared" si="28"/>
        <v>510NFP8011252880</v>
      </c>
      <c r="AM137">
        <f>SUMIF('TOTAL FEED'!$K$6:$K$429,AL137,'TOTAL FEED'!$AQ$6:$AQ$429)</f>
        <v>0</v>
      </c>
    </row>
    <row r="138" spans="2:39" x14ac:dyDescent="0.25">
      <c r="B138" s="81">
        <v>74</v>
      </c>
      <c r="C138" s="84" t="s">
        <v>686</v>
      </c>
      <c r="D138" s="83">
        <v>433778</v>
      </c>
      <c r="E138" s="86">
        <f>SUMIF('TOTAL FEED'!$E$6:$E$429,'SAN LUONG'!D138,'TOTAL FEED'!$L$6:$L$429)</f>
        <v>0</v>
      </c>
      <c r="F138" s="87">
        <f>SUMIF('TOTAL FEED'!$E$6:$E$429,'SAN LUONG'!D138,'TOTAL FEED'!$M$6:$M$429)</f>
        <v>0</v>
      </c>
      <c r="G138" s="87">
        <f>SUMIF('TOTAL FEED'!$E$6:$E$429,'SAN LUONG'!D138,'TOTAL FEED'!$N$6:$N$429)</f>
        <v>0</v>
      </c>
      <c r="H138" s="87">
        <f>SUMIF('TOTAL FEED'!$E$6:$E$429,'SAN LUONG'!D138,'TOTAL FEED'!$O$6:$O$429)</f>
        <v>0</v>
      </c>
      <c r="I138" s="87">
        <f>SUMIF('TOTAL FEED'!$E$6:$E$429,'SAN LUONG'!D138,'TOTAL FEED'!$P$6:$P$429)</f>
        <v>0</v>
      </c>
      <c r="J138" s="87">
        <f>SUMIF('TOTAL FEED'!$E$6:$E$429,'SAN LUONG'!D138,'TOTAL FEED'!$Q$6:$Q$429)</f>
        <v>0</v>
      </c>
      <c r="K138" s="87">
        <f>SUMIF('TOTAL FEED'!$E$6:$E$429,'SAN LUONG'!D138,'TOTAL FEED'!$R$6:$R$429)</f>
        <v>0</v>
      </c>
      <c r="L138" s="87">
        <f>SUMIF('TOTAL FEED'!$E$6:$E$429,'SAN LUONG'!D138,'TOTAL FEED'!$S$6:$S$429)</f>
        <v>0</v>
      </c>
      <c r="M138" s="87">
        <f>SUMIF('TOTAL FEED'!$E$6:$E$429,'SAN LUONG'!D138,'TOTAL FEED'!$T$6:$T$429)</f>
        <v>0</v>
      </c>
      <c r="N138" s="87">
        <f>SUMIF('TOTAL FEED'!$E$6:$E$429,'SAN LUONG'!D138,'TOTAL FEED'!$U$6:$U$429)</f>
        <v>0</v>
      </c>
      <c r="O138" s="87">
        <f>SUMIF('TOTAL FEED'!$E$6:$E$429,'SAN LUONG'!D138,'TOTAL FEED'!$V$6:$V$429)</f>
        <v>0</v>
      </c>
      <c r="P138" s="87">
        <f>SUMIF('TOTAL FEED'!$E$6:$E$429,'SAN LUONG'!D138,'TOTAL FEED'!$W$6:$W$429)</f>
        <v>0</v>
      </c>
      <c r="Q138" s="87">
        <f>SUMIF('TOTAL FEED'!$E$6:$E$429,'SAN LUONG'!D138,'TOTAL FEED'!$X$6:$X$429)</f>
        <v>0</v>
      </c>
      <c r="R138" s="87">
        <f>SUMIF('TOTAL FEED'!$E$6:$E$429,'SAN LUONG'!D138,'TOTAL FEED'!$Y$6:$Y$429)</f>
        <v>0</v>
      </c>
      <c r="S138" s="87">
        <f>SUMIF('TOTAL FEED'!$E$6:$E$429,'SAN LUONG'!D138,'TOTAL FEED'!$Z$6:$Z$429)</f>
        <v>0</v>
      </c>
      <c r="T138" s="87">
        <f>SUMIF('TOTAL FEED'!$E$6:$E$429,'SAN LUONG'!D138,'TOTAL FEED'!$AA$6:$AA$429)</f>
        <v>12160</v>
      </c>
      <c r="U138" s="87">
        <f>SUMIF('TOTAL FEED'!$E$6:$E$429,'SAN LUONG'!D138,'TOTAL FEED'!$AB$6:$AB$429)</f>
        <v>0</v>
      </c>
      <c r="V138" s="87">
        <f>SUMIF('TOTAL FEED'!$E$6:$E$429,'SAN LUONG'!D138,'TOTAL FEED'!$AC$6:$AC$429)</f>
        <v>0</v>
      </c>
      <c r="W138" s="87">
        <f>SUMIF('TOTAL FEED'!$E$6:$E$429,'SAN LUONG'!D138,'TOTAL FEED'!$AD$6:$AD$429)</f>
        <v>0</v>
      </c>
      <c r="X138" s="87">
        <f>SUMIF('TOTAL FEED'!$E$6:$E$429,'SAN LUONG'!D138,'TOTAL FEED'!$AE$6:$AE$429)</f>
        <v>0</v>
      </c>
      <c r="Y138" s="87">
        <f>SUMIF('TOTAL FEED'!$E$6:$E$429,'SAN LUONG'!D138,'TOTAL FEED'!$AF$6:$AF$429)</f>
        <v>0</v>
      </c>
      <c r="Z138" s="87">
        <f>SUMIF('TOTAL FEED'!$E$6:$E$429,'SAN LUONG'!D138,'TOTAL FEED'!$AG$6:$AG$429)</f>
        <v>0</v>
      </c>
      <c r="AA138" s="87">
        <f>SUMIF('TOTAL FEED'!$E$6:$E$429,'SAN LUONG'!D138,'TOTAL FEED'!$AH$6:$AH$429)</f>
        <v>0</v>
      </c>
      <c r="AB138" s="87">
        <f>SUMIF('TOTAL FEED'!$E$6:$E$429,'SAN LUONG'!D138,'TOTAL FEED'!$AI$6:$AI$429)</f>
        <v>0</v>
      </c>
      <c r="AC138" s="87">
        <f>SUMIF('TOTAL FEED'!$E$6:$E$429,'SAN LUONG'!D138,'TOTAL FEED'!$AJ$6:$AJ$429)</f>
        <v>0</v>
      </c>
      <c r="AD138" s="87">
        <f>SUMIF('TOTAL FEED'!$E$6:$E$429,'SAN LUONG'!D138,'TOTAL FEED'!$AK$6:$AK$429)</f>
        <v>0</v>
      </c>
      <c r="AE138" s="87">
        <f>SUMIF('TOTAL FEED'!$E$6:$E$429,'SAN LUONG'!D138,'TOTAL FEED'!$AL$6:$AL$429)</f>
        <v>0</v>
      </c>
      <c r="AF138" s="87">
        <f>SUMIF('TOTAL FEED'!$E$6:$E$429,'SAN LUONG'!D138,'TOTAL FEED'!$AM$6:$AM$429)</f>
        <v>0</v>
      </c>
      <c r="AG138" s="87">
        <f>SUMIF('TOTAL FEED'!$E$6:$E$429,'SAN LUONG'!D138,'TOTAL FEED'!$AN$6:$AN$429)</f>
        <v>0</v>
      </c>
      <c r="AH138" s="87">
        <f>SUMIF('TOTAL FEED'!$E$6:$E$429,'SAN LUONG'!D138,'TOTAL FEED'!$AO$6:$AO$429)</f>
        <v>0</v>
      </c>
      <c r="AI138" s="87">
        <f>SUMIF('TOTAL FEED'!$E$6:$E$429,'SAN LUONG'!D138,'TOTAL FEED'!$AP$6:$AP$429)</f>
        <v>0</v>
      </c>
      <c r="AJ138" s="80">
        <f t="shared" si="71"/>
        <v>12160</v>
      </c>
      <c r="AK138" s="80"/>
      <c r="AL138" t="str">
        <f t="shared" si="28"/>
        <v>BS06TA433778</v>
      </c>
      <c r="AM138">
        <f>SUMIF('TOTAL FEED'!$K$6:$K$429,AL138,'TOTAL FEED'!$AQ$6:$AQ$429)</f>
        <v>12160</v>
      </c>
    </row>
    <row r="139" spans="2:39" x14ac:dyDescent="0.25">
      <c r="B139" s="81">
        <v>75</v>
      </c>
      <c r="C139" s="84" t="s">
        <v>683</v>
      </c>
      <c r="D139" s="83">
        <v>433774</v>
      </c>
      <c r="E139" s="86">
        <f>SUMIF('TOTAL FEED'!$E$6:$E$429,'SAN LUONG'!D139,'TOTAL FEED'!$L$6:$L$429)</f>
        <v>0</v>
      </c>
      <c r="F139" s="87">
        <f>SUMIF('TOTAL FEED'!$E$6:$E$429,'SAN LUONG'!D139,'TOTAL FEED'!$M$6:$M$429)</f>
        <v>0</v>
      </c>
      <c r="G139" s="87">
        <f>SUMIF('TOTAL FEED'!$E$6:$E$429,'SAN LUONG'!D139,'TOTAL FEED'!$N$6:$N$429)</f>
        <v>0</v>
      </c>
      <c r="H139" s="87">
        <f>SUMIF('TOTAL FEED'!$E$6:$E$429,'SAN LUONG'!D139,'TOTAL FEED'!$O$6:$O$429)</f>
        <v>0</v>
      </c>
      <c r="I139" s="87">
        <f>SUMIF('TOTAL FEED'!$E$6:$E$429,'SAN LUONG'!D139,'TOTAL FEED'!$P$6:$P$429)</f>
        <v>0</v>
      </c>
      <c r="J139" s="87">
        <f>SUMIF('TOTAL FEED'!$E$6:$E$429,'SAN LUONG'!D139,'TOTAL FEED'!$Q$6:$Q$429)</f>
        <v>0</v>
      </c>
      <c r="K139" s="87">
        <f>SUMIF('TOTAL FEED'!$E$6:$E$429,'SAN LUONG'!D139,'TOTAL FEED'!$R$6:$R$429)</f>
        <v>0</v>
      </c>
      <c r="L139" s="87">
        <f>SUMIF('TOTAL FEED'!$E$6:$E$429,'SAN LUONG'!D139,'TOTAL FEED'!$S$6:$S$429)</f>
        <v>0</v>
      </c>
      <c r="M139" s="87">
        <f>SUMIF('TOTAL FEED'!$E$6:$E$429,'SAN LUONG'!D139,'TOTAL FEED'!$T$6:$T$429)</f>
        <v>0</v>
      </c>
      <c r="N139" s="87">
        <f>SUMIF('TOTAL FEED'!$E$6:$E$429,'SAN LUONG'!D139,'TOTAL FEED'!$U$6:$U$429)</f>
        <v>0</v>
      </c>
      <c r="O139" s="87">
        <f>SUMIF('TOTAL FEED'!$E$6:$E$429,'SAN LUONG'!D139,'TOTAL FEED'!$V$6:$V$429)</f>
        <v>0</v>
      </c>
      <c r="P139" s="87">
        <f>SUMIF('TOTAL FEED'!$E$6:$E$429,'SAN LUONG'!D139,'TOTAL FEED'!$W$6:$W$429)</f>
        <v>0</v>
      </c>
      <c r="Q139" s="87">
        <f>SUMIF('TOTAL FEED'!$E$6:$E$429,'SAN LUONG'!D139,'TOTAL FEED'!$X$6:$X$429)</f>
        <v>0</v>
      </c>
      <c r="R139" s="87">
        <f>SUMIF('TOTAL FEED'!$E$6:$E$429,'SAN LUONG'!D139,'TOTAL FEED'!$Y$6:$Y$429)</f>
        <v>0</v>
      </c>
      <c r="S139" s="87">
        <f>SUMIF('TOTAL FEED'!$E$6:$E$429,'SAN LUONG'!D139,'TOTAL FEED'!$Z$6:$Z$429)</f>
        <v>4000</v>
      </c>
      <c r="T139" s="87">
        <f>SUMIF('TOTAL FEED'!$E$6:$E$429,'SAN LUONG'!D139,'TOTAL FEED'!$AA$6:$AA$429)</f>
        <v>0</v>
      </c>
      <c r="U139" s="87">
        <f>SUMIF('TOTAL FEED'!$E$6:$E$429,'SAN LUONG'!D139,'TOTAL FEED'!$AB$6:$AB$429)</f>
        <v>0</v>
      </c>
      <c r="V139" s="87">
        <f>SUMIF('TOTAL FEED'!$E$6:$E$429,'SAN LUONG'!D139,'TOTAL FEED'!$AC$6:$AC$429)</f>
        <v>0</v>
      </c>
      <c r="W139" s="87">
        <f>SUMIF('TOTAL FEED'!$E$6:$E$429,'SAN LUONG'!D139,'TOTAL FEED'!$AD$6:$AD$429)</f>
        <v>0</v>
      </c>
      <c r="X139" s="87">
        <f>SUMIF('TOTAL FEED'!$E$6:$E$429,'SAN LUONG'!D139,'TOTAL FEED'!$AE$6:$AE$429)</f>
        <v>0</v>
      </c>
      <c r="Y139" s="87">
        <f>SUMIF('TOTAL FEED'!$E$6:$E$429,'SAN LUONG'!D139,'TOTAL FEED'!$AF$6:$AF$429)</f>
        <v>0</v>
      </c>
      <c r="Z139" s="87">
        <f>SUMIF('TOTAL FEED'!$E$6:$E$429,'SAN LUONG'!D139,'TOTAL FEED'!$AG$6:$AG$429)</f>
        <v>0</v>
      </c>
      <c r="AA139" s="87">
        <f>SUMIF('TOTAL FEED'!$E$6:$E$429,'SAN LUONG'!D139,'TOTAL FEED'!$AH$6:$AH$429)</f>
        <v>0</v>
      </c>
      <c r="AB139" s="87">
        <f>SUMIF('TOTAL FEED'!$E$6:$E$429,'SAN LUONG'!D139,'TOTAL FEED'!$AI$6:$AI$429)</f>
        <v>0</v>
      </c>
      <c r="AC139" s="87">
        <f>SUMIF('TOTAL FEED'!$E$6:$E$429,'SAN LUONG'!D139,'TOTAL FEED'!$AJ$6:$AJ$429)</f>
        <v>0</v>
      </c>
      <c r="AD139" s="87">
        <f>SUMIF('TOTAL FEED'!$E$6:$E$429,'SAN LUONG'!D139,'TOTAL FEED'!$AK$6:$AK$429)</f>
        <v>0</v>
      </c>
      <c r="AE139" s="87">
        <f>SUMIF('TOTAL FEED'!$E$6:$E$429,'SAN LUONG'!D139,'TOTAL FEED'!$AL$6:$AL$429)</f>
        <v>0</v>
      </c>
      <c r="AF139" s="87">
        <f>SUMIF('TOTAL FEED'!$E$6:$E$429,'SAN LUONG'!D139,'TOTAL FEED'!$AM$6:$AM$429)</f>
        <v>0</v>
      </c>
      <c r="AG139" s="87">
        <f>SUMIF('TOTAL FEED'!$E$6:$E$429,'SAN LUONG'!D139,'TOTAL FEED'!$AN$6:$AN$429)</f>
        <v>0</v>
      </c>
      <c r="AH139" s="87">
        <f>SUMIF('TOTAL FEED'!$E$6:$E$429,'SAN LUONG'!D139,'TOTAL FEED'!$AO$6:$AO$429)</f>
        <v>0</v>
      </c>
      <c r="AI139" s="87">
        <f>SUMIF('TOTAL FEED'!$E$6:$E$429,'SAN LUONG'!D139,'TOTAL FEED'!$AP$6:$AP$429)</f>
        <v>0</v>
      </c>
      <c r="AJ139" s="80">
        <f t="shared" si="71"/>
        <v>4000</v>
      </c>
      <c r="AK139" s="80"/>
      <c r="AL139" t="str">
        <f t="shared" si="28"/>
        <v>BS10LD433774</v>
      </c>
      <c r="AM139">
        <f>SUMIF('TOTAL FEED'!$K$6:$K$429,AL139,'TOTAL FEED'!$AQ$6:$AQ$429)</f>
        <v>4000</v>
      </c>
    </row>
    <row r="140" spans="2:39" x14ac:dyDescent="0.25">
      <c r="B140" s="81">
        <v>76</v>
      </c>
      <c r="C140" s="84" t="s">
        <v>684</v>
      </c>
      <c r="D140" s="83">
        <v>433782</v>
      </c>
      <c r="E140" s="86">
        <f>SUMIF('TOTAL FEED'!$E$6:$E$429,'SAN LUONG'!D140,'TOTAL FEED'!$L$6:$L$429)</f>
        <v>0</v>
      </c>
      <c r="F140" s="87">
        <f>SUMIF('TOTAL FEED'!$E$6:$E$429,'SAN LUONG'!D140,'TOTAL FEED'!$M$6:$M$429)</f>
        <v>0</v>
      </c>
      <c r="G140" s="87">
        <f>SUMIF('TOTAL FEED'!$E$6:$E$429,'SAN LUONG'!D140,'TOTAL FEED'!$N$6:$N$429)</f>
        <v>0</v>
      </c>
      <c r="H140" s="87">
        <f>SUMIF('TOTAL FEED'!$E$6:$E$429,'SAN LUONG'!D140,'TOTAL FEED'!$O$6:$O$429)</f>
        <v>0</v>
      </c>
      <c r="I140" s="87">
        <f>SUMIF('TOTAL FEED'!$E$6:$E$429,'SAN LUONG'!D140,'TOTAL FEED'!$P$6:$P$429)</f>
        <v>0</v>
      </c>
      <c r="J140" s="87">
        <f>SUMIF('TOTAL FEED'!$E$6:$E$429,'SAN LUONG'!D140,'TOTAL FEED'!$Q$6:$Q$429)</f>
        <v>0</v>
      </c>
      <c r="K140" s="87">
        <f>SUMIF('TOTAL FEED'!$E$6:$E$429,'SAN LUONG'!D140,'TOTAL FEED'!$R$6:$R$429)</f>
        <v>0</v>
      </c>
      <c r="L140" s="87">
        <f>SUMIF('TOTAL FEED'!$E$6:$E$429,'SAN LUONG'!D140,'TOTAL FEED'!$S$6:$S$429)</f>
        <v>0</v>
      </c>
      <c r="M140" s="87">
        <f>SUMIF('TOTAL FEED'!$E$6:$E$429,'SAN LUONG'!D140,'TOTAL FEED'!$T$6:$T$429)</f>
        <v>0</v>
      </c>
      <c r="N140" s="87">
        <f>SUMIF('TOTAL FEED'!$E$6:$E$429,'SAN LUONG'!D140,'TOTAL FEED'!$U$6:$U$429)</f>
        <v>0</v>
      </c>
      <c r="O140" s="87">
        <f>SUMIF('TOTAL FEED'!$E$6:$E$429,'SAN LUONG'!D140,'TOTAL FEED'!$V$6:$V$429)</f>
        <v>0</v>
      </c>
      <c r="P140" s="87">
        <f>SUMIF('TOTAL FEED'!$E$6:$E$429,'SAN LUONG'!D140,'TOTAL FEED'!$W$6:$W$429)</f>
        <v>0</v>
      </c>
      <c r="Q140" s="87">
        <f>SUMIF('TOTAL FEED'!$E$6:$E$429,'SAN LUONG'!D140,'TOTAL FEED'!$X$6:$X$429)</f>
        <v>0</v>
      </c>
      <c r="R140" s="87">
        <f>SUMIF('TOTAL FEED'!$E$6:$E$429,'SAN LUONG'!D140,'TOTAL FEED'!$Y$6:$Y$429)</f>
        <v>0</v>
      </c>
      <c r="S140" s="87">
        <f>SUMIF('TOTAL FEED'!$E$6:$E$429,'SAN LUONG'!D140,'TOTAL FEED'!$Z$6:$Z$429)</f>
        <v>0</v>
      </c>
      <c r="T140" s="87">
        <f>SUMIF('TOTAL FEED'!$E$6:$E$429,'SAN LUONG'!D140,'TOTAL FEED'!$AA$6:$AA$429)</f>
        <v>0</v>
      </c>
      <c r="U140" s="87">
        <f>SUMIF('TOTAL FEED'!$E$6:$E$429,'SAN LUONG'!D140,'TOTAL FEED'!$AB$6:$AB$429)</f>
        <v>0</v>
      </c>
      <c r="V140" s="87">
        <f>SUMIF('TOTAL FEED'!$E$6:$E$429,'SAN LUONG'!D140,'TOTAL FEED'!$AC$6:$AC$429)</f>
        <v>0</v>
      </c>
      <c r="W140" s="87">
        <f>SUMIF('TOTAL FEED'!$E$6:$E$429,'SAN LUONG'!D140,'TOTAL FEED'!$AD$6:$AD$429)</f>
        <v>0</v>
      </c>
      <c r="X140" s="87">
        <f>SUMIF('TOTAL FEED'!$E$6:$E$429,'SAN LUONG'!D140,'TOTAL FEED'!$AE$6:$AE$429)</f>
        <v>0</v>
      </c>
      <c r="Y140" s="87">
        <f>SUMIF('TOTAL FEED'!$E$6:$E$429,'SAN LUONG'!D140,'TOTAL FEED'!$AF$6:$AF$429)</f>
        <v>0</v>
      </c>
      <c r="Z140" s="87">
        <f>SUMIF('TOTAL FEED'!$E$6:$E$429,'SAN LUONG'!D140,'TOTAL FEED'!$AG$6:$AG$429)</f>
        <v>0</v>
      </c>
      <c r="AA140" s="87">
        <f>SUMIF('TOTAL FEED'!$E$6:$E$429,'SAN LUONG'!D140,'TOTAL FEED'!$AH$6:$AH$429)</f>
        <v>0</v>
      </c>
      <c r="AB140" s="87">
        <f>SUMIF('TOTAL FEED'!$E$6:$E$429,'SAN LUONG'!D140,'TOTAL FEED'!$AI$6:$AI$429)</f>
        <v>0</v>
      </c>
      <c r="AC140" s="87">
        <f>SUMIF('TOTAL FEED'!$E$6:$E$429,'SAN LUONG'!D140,'TOTAL FEED'!$AJ$6:$AJ$429)</f>
        <v>0</v>
      </c>
      <c r="AD140" s="87">
        <f>SUMIF('TOTAL FEED'!$E$6:$E$429,'SAN LUONG'!D140,'TOTAL FEED'!$AK$6:$AK$429)</f>
        <v>0</v>
      </c>
      <c r="AE140" s="87">
        <f>SUMIF('TOTAL FEED'!$E$6:$E$429,'SAN LUONG'!D140,'TOTAL FEED'!$AL$6:$AL$429)</f>
        <v>0</v>
      </c>
      <c r="AF140" s="87">
        <f>SUMIF('TOTAL FEED'!$E$6:$E$429,'SAN LUONG'!D140,'TOTAL FEED'!$AM$6:$AM$429)</f>
        <v>0</v>
      </c>
      <c r="AG140" s="87">
        <f>SUMIF('TOTAL FEED'!$E$6:$E$429,'SAN LUONG'!D140,'TOTAL FEED'!$AN$6:$AN$429)</f>
        <v>0</v>
      </c>
      <c r="AH140" s="87">
        <f>SUMIF('TOTAL FEED'!$E$6:$E$429,'SAN LUONG'!D140,'TOTAL FEED'!$AO$6:$AO$429)</f>
        <v>0</v>
      </c>
      <c r="AI140" s="87">
        <f>SUMIF('TOTAL FEED'!$E$6:$E$429,'SAN LUONG'!D140,'TOTAL FEED'!$AP$6:$AP$429)</f>
        <v>0</v>
      </c>
      <c r="AJ140" s="80">
        <f t="shared" si="71"/>
        <v>0</v>
      </c>
      <c r="AK140" s="80"/>
      <c r="AL140" t="str">
        <f t="shared" si="28"/>
        <v>BS06LD433782</v>
      </c>
      <c r="AM140">
        <f>SUMIF('TOTAL FEED'!$K$6:$K$429,AL140,'TOTAL FEED'!$AQ$6:$AQ$429)</f>
        <v>0</v>
      </c>
    </row>
    <row r="141" spans="2:39" x14ac:dyDescent="0.25">
      <c r="B141" s="81">
        <v>77</v>
      </c>
      <c r="C141" s="84" t="s">
        <v>371</v>
      </c>
      <c r="D141" s="83">
        <v>11252885</v>
      </c>
      <c r="E141" s="86">
        <f>SUMIF('TOTAL FEED'!$E$6:$E$429,'SAN LUONG'!D141,'TOTAL FEED'!$L$6:$L$429)</f>
        <v>0</v>
      </c>
      <c r="F141" s="87">
        <f>SUMIF('TOTAL FEED'!$E$6:$E$429,'SAN LUONG'!D141,'TOTAL FEED'!$M$6:$M$429)</f>
        <v>0</v>
      </c>
      <c r="G141" s="87">
        <f>SUMIF('TOTAL FEED'!$E$6:$E$429,'SAN LUONG'!D141,'TOTAL FEED'!$N$6:$N$429)</f>
        <v>0</v>
      </c>
      <c r="H141" s="87">
        <f>SUMIF('TOTAL FEED'!$E$6:$E$429,'SAN LUONG'!D141,'TOTAL FEED'!$O$6:$O$429)</f>
        <v>0</v>
      </c>
      <c r="I141" s="87">
        <f>SUMIF('TOTAL FEED'!$E$6:$E$429,'SAN LUONG'!D141,'TOTAL FEED'!$P$6:$P$429)</f>
        <v>0</v>
      </c>
      <c r="J141" s="87">
        <f>SUMIF('TOTAL FEED'!$E$6:$E$429,'SAN LUONG'!D141,'TOTAL FEED'!$Q$6:$Q$429)</f>
        <v>0</v>
      </c>
      <c r="K141" s="87">
        <f>SUMIF('TOTAL FEED'!$E$6:$E$429,'SAN LUONG'!D141,'TOTAL FEED'!$R$6:$R$429)</f>
        <v>0</v>
      </c>
      <c r="L141" s="87">
        <f>SUMIF('TOTAL FEED'!$E$6:$E$429,'SAN LUONG'!D141,'TOTAL FEED'!$S$6:$S$429)</f>
        <v>0</v>
      </c>
      <c r="M141" s="87">
        <f>SUMIF('TOTAL FEED'!$E$6:$E$429,'SAN LUONG'!D141,'TOTAL FEED'!$T$6:$T$429)</f>
        <v>0</v>
      </c>
      <c r="N141" s="87">
        <f>SUMIF('TOTAL FEED'!$E$6:$E$429,'SAN LUONG'!D141,'TOTAL FEED'!$U$6:$U$429)</f>
        <v>0</v>
      </c>
      <c r="O141" s="87">
        <f>SUMIF('TOTAL FEED'!$E$6:$E$429,'SAN LUONG'!D141,'TOTAL FEED'!$V$6:$V$429)</f>
        <v>0</v>
      </c>
      <c r="P141" s="87">
        <f>SUMIF('TOTAL FEED'!$E$6:$E$429,'SAN LUONG'!D141,'TOTAL FEED'!$W$6:$W$429)</f>
        <v>0</v>
      </c>
      <c r="Q141" s="87">
        <f>SUMIF('TOTAL FEED'!$E$6:$E$429,'SAN LUONG'!D141,'TOTAL FEED'!$X$6:$X$429)</f>
        <v>0</v>
      </c>
      <c r="R141" s="87">
        <f>SUMIF('TOTAL FEED'!$E$6:$E$429,'SAN LUONG'!D141,'TOTAL FEED'!$Y$6:$Y$429)</f>
        <v>0</v>
      </c>
      <c r="S141" s="87">
        <f>SUMIF('TOTAL FEED'!$E$6:$E$429,'SAN LUONG'!D141,'TOTAL FEED'!$Z$6:$Z$429)</f>
        <v>0</v>
      </c>
      <c r="T141" s="87">
        <f>SUMIF('TOTAL FEED'!$E$6:$E$429,'SAN LUONG'!D141,'TOTAL FEED'!$AA$6:$AA$429)</f>
        <v>0</v>
      </c>
      <c r="U141" s="87">
        <f>SUMIF('TOTAL FEED'!$E$6:$E$429,'SAN LUONG'!D141,'TOTAL FEED'!$AB$6:$AB$429)</f>
        <v>0</v>
      </c>
      <c r="V141" s="87">
        <f>SUMIF('TOTAL FEED'!$E$6:$E$429,'SAN LUONG'!D141,'TOTAL FEED'!$AC$6:$AC$429)</f>
        <v>0</v>
      </c>
      <c r="W141" s="87">
        <f>SUMIF('TOTAL FEED'!$E$6:$E$429,'SAN LUONG'!D141,'TOTAL FEED'!$AD$6:$AD$429)</f>
        <v>0</v>
      </c>
      <c r="X141" s="87">
        <f>SUMIF('TOTAL FEED'!$E$6:$E$429,'SAN LUONG'!D141,'TOTAL FEED'!$AE$6:$AE$429)</f>
        <v>0</v>
      </c>
      <c r="Y141" s="87">
        <f>SUMIF('TOTAL FEED'!$E$6:$E$429,'SAN LUONG'!D141,'TOTAL FEED'!$AF$6:$AF$429)</f>
        <v>0</v>
      </c>
      <c r="Z141" s="87">
        <f>SUMIF('TOTAL FEED'!$E$6:$E$429,'SAN LUONG'!D141,'TOTAL FEED'!$AG$6:$AG$429)</f>
        <v>0</v>
      </c>
      <c r="AA141" s="87">
        <f>SUMIF('TOTAL FEED'!$E$6:$E$429,'SAN LUONG'!D141,'TOTAL FEED'!$AH$6:$AH$429)</f>
        <v>0</v>
      </c>
      <c r="AB141" s="87">
        <f>SUMIF('TOTAL FEED'!$E$6:$E$429,'SAN LUONG'!D141,'TOTAL FEED'!$AI$6:$AI$429)</f>
        <v>0</v>
      </c>
      <c r="AC141" s="87">
        <f>SUMIF('TOTAL FEED'!$E$6:$E$429,'SAN LUONG'!D141,'TOTAL FEED'!$AJ$6:$AJ$429)</f>
        <v>0</v>
      </c>
      <c r="AD141" s="87">
        <f>SUMIF('TOTAL FEED'!$E$6:$E$429,'SAN LUONG'!D141,'TOTAL FEED'!$AK$6:$AK$429)</f>
        <v>0</v>
      </c>
      <c r="AE141" s="87">
        <f>SUMIF('TOTAL FEED'!$E$6:$E$429,'SAN LUONG'!D141,'TOTAL FEED'!$AL$6:$AL$429)</f>
        <v>0</v>
      </c>
      <c r="AF141" s="87">
        <f>SUMIF('TOTAL FEED'!$E$6:$E$429,'SAN LUONG'!D141,'TOTAL FEED'!$AM$6:$AM$429)</f>
        <v>0</v>
      </c>
      <c r="AG141" s="87">
        <f>SUMIF('TOTAL FEED'!$E$6:$E$429,'SAN LUONG'!D141,'TOTAL FEED'!$AN$6:$AN$429)</f>
        <v>0</v>
      </c>
      <c r="AH141" s="87">
        <f>SUMIF('TOTAL FEED'!$E$6:$E$429,'SAN LUONG'!D141,'TOTAL FEED'!$AO$6:$AO$429)</f>
        <v>0</v>
      </c>
      <c r="AI141" s="87">
        <f>SUMIF('TOTAL FEED'!$E$6:$E$429,'SAN LUONG'!D141,'TOTAL FEED'!$AP$6:$AP$429)</f>
        <v>0</v>
      </c>
      <c r="AJ141" s="80">
        <f t="shared" si="71"/>
        <v>0</v>
      </c>
      <c r="AK141" s="80"/>
      <c r="AL141" t="str">
        <f t="shared" si="28"/>
        <v>510NFP8511252885</v>
      </c>
      <c r="AM141">
        <f>SUMIF('TOTAL FEED'!$K$6:$K$429,AL141,'TOTAL FEED'!$AQ$6:$AQ$429)</f>
        <v>0</v>
      </c>
    </row>
    <row r="142" spans="2:39" x14ac:dyDescent="0.25">
      <c r="B142" s="81"/>
      <c r="C142" s="84" t="s">
        <v>373</v>
      </c>
      <c r="D142" s="83">
        <v>11252887</v>
      </c>
      <c r="E142" s="86">
        <f>SUMIF('TOTAL FEED'!$E$6:$E$429,'SAN LUONG'!D142,'TOTAL FEED'!$L$6:$L$429)</f>
        <v>0</v>
      </c>
      <c r="F142" s="87">
        <f>SUMIF('TOTAL FEED'!$E$6:$E$429,'SAN LUONG'!D142,'TOTAL FEED'!$M$6:$M$429)</f>
        <v>0</v>
      </c>
      <c r="G142" s="87">
        <f>SUMIF('TOTAL FEED'!$E$6:$E$429,'SAN LUONG'!D142,'TOTAL FEED'!$N$6:$N$429)</f>
        <v>0</v>
      </c>
      <c r="H142" s="87">
        <f>SUMIF('TOTAL FEED'!$E$6:$E$429,'SAN LUONG'!D142,'TOTAL FEED'!$O$6:$O$429)</f>
        <v>0</v>
      </c>
      <c r="I142" s="87">
        <f>SUMIF('TOTAL FEED'!$E$6:$E$429,'SAN LUONG'!D142,'TOTAL FEED'!$P$6:$P$429)</f>
        <v>0</v>
      </c>
      <c r="J142" s="87">
        <f>SUMIF('TOTAL FEED'!$E$6:$E$429,'SAN LUONG'!D142,'TOTAL FEED'!$Q$6:$Q$429)</f>
        <v>0</v>
      </c>
      <c r="K142" s="87">
        <f>SUMIF('TOTAL FEED'!$E$6:$E$429,'SAN LUONG'!D142,'TOTAL FEED'!$R$6:$R$429)</f>
        <v>0</v>
      </c>
      <c r="L142" s="87">
        <f>SUMIF('TOTAL FEED'!$E$6:$E$429,'SAN LUONG'!D142,'TOTAL FEED'!$S$6:$S$429)</f>
        <v>0</v>
      </c>
      <c r="M142" s="87">
        <f>SUMIF('TOTAL FEED'!$E$6:$E$429,'SAN LUONG'!D142,'TOTAL FEED'!$T$6:$T$429)</f>
        <v>0</v>
      </c>
      <c r="N142" s="87">
        <f>SUMIF('TOTAL FEED'!$E$6:$E$429,'SAN LUONG'!D142,'TOTAL FEED'!$U$6:$U$429)</f>
        <v>0</v>
      </c>
      <c r="O142" s="87">
        <f>SUMIF('TOTAL FEED'!$E$6:$E$429,'SAN LUONG'!D142,'TOTAL FEED'!$V$6:$V$429)</f>
        <v>0</v>
      </c>
      <c r="P142" s="87">
        <f>SUMIF('TOTAL FEED'!$E$6:$E$429,'SAN LUONG'!D142,'TOTAL FEED'!$W$6:$W$429)</f>
        <v>0</v>
      </c>
      <c r="Q142" s="87">
        <f>SUMIF('TOTAL FEED'!$E$6:$E$429,'SAN LUONG'!D142,'TOTAL FEED'!$X$6:$X$429)</f>
        <v>0</v>
      </c>
      <c r="R142" s="87">
        <f>SUMIF('TOTAL FEED'!$E$6:$E$429,'SAN LUONG'!D142,'TOTAL FEED'!$Y$6:$Y$429)</f>
        <v>0</v>
      </c>
      <c r="S142" s="87">
        <f>SUMIF('TOTAL FEED'!$E$6:$E$429,'SAN LUONG'!D142,'TOTAL FEED'!$Z$6:$Z$429)</f>
        <v>0</v>
      </c>
      <c r="T142" s="87">
        <f>SUMIF('TOTAL FEED'!$E$6:$E$429,'SAN LUONG'!D142,'TOTAL FEED'!$AA$6:$AA$429)</f>
        <v>0</v>
      </c>
      <c r="U142" s="87">
        <f>SUMIF('TOTAL FEED'!$E$6:$E$429,'SAN LUONG'!D142,'TOTAL FEED'!$AB$6:$AB$429)</f>
        <v>0</v>
      </c>
      <c r="V142" s="87">
        <f>SUMIF('TOTAL FEED'!$E$6:$E$429,'SAN LUONG'!D142,'TOTAL FEED'!$AC$6:$AC$429)</f>
        <v>0</v>
      </c>
      <c r="W142" s="87">
        <f>SUMIF('TOTAL FEED'!$E$6:$E$429,'SAN LUONG'!D142,'TOTAL FEED'!$AD$6:$AD$429)</f>
        <v>0</v>
      </c>
      <c r="X142" s="87">
        <f>SUMIF('TOTAL FEED'!$E$6:$E$429,'SAN LUONG'!D142,'TOTAL FEED'!$AE$6:$AE$429)</f>
        <v>0</v>
      </c>
      <c r="Y142" s="87">
        <f>SUMIF('TOTAL FEED'!$E$6:$E$429,'SAN LUONG'!D142,'TOTAL FEED'!$AF$6:$AF$429)</f>
        <v>0</v>
      </c>
      <c r="Z142" s="87">
        <f>SUMIF('TOTAL FEED'!$E$6:$E$429,'SAN LUONG'!D142,'TOTAL FEED'!$AG$6:$AG$429)</f>
        <v>0</v>
      </c>
      <c r="AA142" s="87">
        <f>SUMIF('TOTAL FEED'!$E$6:$E$429,'SAN LUONG'!D142,'TOTAL FEED'!$AH$6:$AH$429)</f>
        <v>0</v>
      </c>
      <c r="AB142" s="87">
        <f>SUMIF('TOTAL FEED'!$E$6:$E$429,'SAN LUONG'!D142,'TOTAL FEED'!$AI$6:$AI$429)</f>
        <v>0</v>
      </c>
      <c r="AC142" s="87">
        <f>SUMIF('TOTAL FEED'!$E$6:$E$429,'SAN LUONG'!D142,'TOTAL FEED'!$AJ$6:$AJ$429)</f>
        <v>0</v>
      </c>
      <c r="AD142" s="87">
        <f>SUMIF('TOTAL FEED'!$E$6:$E$429,'SAN LUONG'!D142,'TOTAL FEED'!$AK$6:$AK$429)</f>
        <v>0</v>
      </c>
      <c r="AE142" s="87">
        <f>SUMIF('TOTAL FEED'!$E$6:$E$429,'SAN LUONG'!D142,'TOTAL FEED'!$AL$6:$AL$429)</f>
        <v>0</v>
      </c>
      <c r="AF142" s="87">
        <f>SUMIF('TOTAL FEED'!$E$6:$E$429,'SAN LUONG'!D142,'TOTAL FEED'!$AM$6:$AM$429)</f>
        <v>0</v>
      </c>
      <c r="AG142" s="87">
        <f>SUMIF('TOTAL FEED'!$E$6:$E$429,'SAN LUONG'!D142,'TOTAL FEED'!$AN$6:$AN$429)</f>
        <v>0</v>
      </c>
      <c r="AH142" s="87">
        <f>SUMIF('TOTAL FEED'!$E$6:$E$429,'SAN LUONG'!D142,'TOTAL FEED'!$AO$6:$AO$429)</f>
        <v>0</v>
      </c>
      <c r="AI142" s="87">
        <f>SUMIF('TOTAL FEED'!$E$6:$E$429,'SAN LUONG'!D142,'TOTAL FEED'!$AP$6:$AP$429)</f>
        <v>0</v>
      </c>
      <c r="AJ142" s="80">
        <f t="shared" si="71"/>
        <v>0</v>
      </c>
      <c r="AK142" s="80"/>
      <c r="AL142" t="str">
        <f t="shared" si="28"/>
        <v>510NFP8711252887</v>
      </c>
      <c r="AM142">
        <f>SUMIF('TOTAL FEED'!$K$6:$K$429,AL142,'TOTAL FEED'!$AQ$6:$AQ$429)</f>
        <v>0</v>
      </c>
    </row>
    <row r="143" spans="2:39" x14ac:dyDescent="0.25">
      <c r="B143" s="81"/>
      <c r="C143" s="84" t="s">
        <v>375</v>
      </c>
      <c r="D143" s="83">
        <v>11252888</v>
      </c>
      <c r="E143" s="86">
        <f>SUMIF('TOTAL FEED'!$E$6:$E$429,'SAN LUONG'!D143,'TOTAL FEED'!$L$6:$L$429)</f>
        <v>0</v>
      </c>
      <c r="F143" s="87">
        <f>SUMIF('TOTAL FEED'!$E$6:$E$429,'SAN LUONG'!D143,'TOTAL FEED'!$M$6:$M$429)</f>
        <v>0</v>
      </c>
      <c r="G143" s="87">
        <f>SUMIF('TOTAL FEED'!$E$6:$E$429,'SAN LUONG'!D143,'TOTAL FEED'!$N$6:$N$429)</f>
        <v>0</v>
      </c>
      <c r="H143" s="87">
        <f>SUMIF('TOTAL FEED'!$E$6:$E$429,'SAN LUONG'!D143,'TOTAL FEED'!$O$6:$O$429)</f>
        <v>0</v>
      </c>
      <c r="I143" s="87">
        <f>SUMIF('TOTAL FEED'!$E$6:$E$429,'SAN LUONG'!D143,'TOTAL FEED'!$P$6:$P$429)</f>
        <v>0</v>
      </c>
      <c r="J143" s="87">
        <f>SUMIF('TOTAL FEED'!$E$6:$E$429,'SAN LUONG'!D143,'TOTAL FEED'!$Q$6:$Q$429)</f>
        <v>0</v>
      </c>
      <c r="K143" s="87">
        <f>SUMIF('TOTAL FEED'!$E$6:$E$429,'SAN LUONG'!D143,'TOTAL FEED'!$R$6:$R$429)</f>
        <v>0</v>
      </c>
      <c r="L143" s="87">
        <f>SUMIF('TOTAL FEED'!$E$6:$E$429,'SAN LUONG'!D143,'TOTAL FEED'!$S$6:$S$429)</f>
        <v>0</v>
      </c>
      <c r="M143" s="87">
        <f>SUMIF('TOTAL FEED'!$E$6:$E$429,'SAN LUONG'!D143,'TOTAL FEED'!$T$6:$T$429)</f>
        <v>0</v>
      </c>
      <c r="N143" s="87">
        <f>SUMIF('TOTAL FEED'!$E$6:$E$429,'SAN LUONG'!D143,'TOTAL FEED'!$U$6:$U$429)</f>
        <v>0</v>
      </c>
      <c r="O143" s="87">
        <f>SUMIF('TOTAL FEED'!$E$6:$E$429,'SAN LUONG'!D143,'TOTAL FEED'!$V$6:$V$429)</f>
        <v>0</v>
      </c>
      <c r="P143" s="87">
        <f>SUMIF('TOTAL FEED'!$E$6:$E$429,'SAN LUONG'!D143,'TOTAL FEED'!$W$6:$W$429)</f>
        <v>0</v>
      </c>
      <c r="Q143" s="87">
        <f>SUMIF('TOTAL FEED'!$E$6:$E$429,'SAN LUONG'!D143,'TOTAL FEED'!$X$6:$X$429)</f>
        <v>0</v>
      </c>
      <c r="R143" s="87">
        <f>SUMIF('TOTAL FEED'!$E$6:$E$429,'SAN LUONG'!D143,'TOTAL FEED'!$Y$6:$Y$429)</f>
        <v>0</v>
      </c>
      <c r="S143" s="87">
        <f>SUMIF('TOTAL FEED'!$E$6:$E$429,'SAN LUONG'!D143,'TOTAL FEED'!$Z$6:$Z$429)</f>
        <v>0</v>
      </c>
      <c r="T143" s="87">
        <f>SUMIF('TOTAL FEED'!$E$6:$E$429,'SAN LUONG'!D143,'TOTAL FEED'!$AA$6:$AA$429)</f>
        <v>0</v>
      </c>
      <c r="U143" s="87">
        <f>SUMIF('TOTAL FEED'!$E$6:$E$429,'SAN LUONG'!D143,'TOTAL FEED'!$AB$6:$AB$429)</f>
        <v>0</v>
      </c>
      <c r="V143" s="87">
        <f>SUMIF('TOTAL FEED'!$E$6:$E$429,'SAN LUONG'!D143,'TOTAL FEED'!$AC$6:$AC$429)</f>
        <v>0</v>
      </c>
      <c r="W143" s="87">
        <f>SUMIF('TOTAL FEED'!$E$6:$E$429,'SAN LUONG'!D143,'TOTAL FEED'!$AD$6:$AD$429)</f>
        <v>0</v>
      </c>
      <c r="X143" s="87">
        <f>SUMIF('TOTAL FEED'!$E$6:$E$429,'SAN LUONG'!D143,'TOTAL FEED'!$AE$6:$AE$429)</f>
        <v>0</v>
      </c>
      <c r="Y143" s="87">
        <f>SUMIF('TOTAL FEED'!$E$6:$E$429,'SAN LUONG'!D143,'TOTAL FEED'!$AF$6:$AF$429)</f>
        <v>0</v>
      </c>
      <c r="Z143" s="87">
        <f>SUMIF('TOTAL FEED'!$E$6:$E$429,'SAN LUONG'!D143,'TOTAL FEED'!$AG$6:$AG$429)</f>
        <v>0</v>
      </c>
      <c r="AA143" s="87">
        <f>SUMIF('TOTAL FEED'!$E$6:$E$429,'SAN LUONG'!D143,'TOTAL FEED'!$AH$6:$AH$429)</f>
        <v>0</v>
      </c>
      <c r="AB143" s="87">
        <f>SUMIF('TOTAL FEED'!$E$6:$E$429,'SAN LUONG'!D143,'TOTAL FEED'!$AI$6:$AI$429)</f>
        <v>0</v>
      </c>
      <c r="AC143" s="87">
        <f>SUMIF('TOTAL FEED'!$E$6:$E$429,'SAN LUONG'!D143,'TOTAL FEED'!$AJ$6:$AJ$429)</f>
        <v>0</v>
      </c>
      <c r="AD143" s="87">
        <f>SUMIF('TOTAL FEED'!$E$6:$E$429,'SAN LUONG'!D143,'TOTAL FEED'!$AK$6:$AK$429)</f>
        <v>0</v>
      </c>
      <c r="AE143" s="87">
        <f>SUMIF('TOTAL FEED'!$E$6:$E$429,'SAN LUONG'!D143,'TOTAL FEED'!$AL$6:$AL$429)</f>
        <v>0</v>
      </c>
      <c r="AF143" s="87">
        <f>SUMIF('TOTAL FEED'!$E$6:$E$429,'SAN LUONG'!D143,'TOTAL FEED'!$AM$6:$AM$429)</f>
        <v>0</v>
      </c>
      <c r="AG143" s="87">
        <f>SUMIF('TOTAL FEED'!$E$6:$E$429,'SAN LUONG'!D143,'TOTAL FEED'!$AN$6:$AN$429)</f>
        <v>0</v>
      </c>
      <c r="AH143" s="87">
        <f>SUMIF('TOTAL FEED'!$E$6:$E$429,'SAN LUONG'!D143,'TOTAL FEED'!$AO$6:$AO$429)</f>
        <v>0</v>
      </c>
      <c r="AI143" s="87">
        <f>SUMIF('TOTAL FEED'!$E$6:$E$429,'SAN LUONG'!D143,'TOTAL FEED'!$AP$6:$AP$429)</f>
        <v>0</v>
      </c>
      <c r="AJ143" s="80">
        <f t="shared" si="71"/>
        <v>0</v>
      </c>
      <c r="AK143" s="80"/>
      <c r="AL143" t="str">
        <f t="shared" si="28"/>
        <v>510NFP8811252888</v>
      </c>
      <c r="AM143">
        <f>SUMIF('TOTAL FEED'!$K$6:$K$429,AL143,'TOTAL FEED'!$AQ$6:$AQ$429)</f>
        <v>0</v>
      </c>
    </row>
    <row r="144" spans="2:39" x14ac:dyDescent="0.25">
      <c r="B144" s="81"/>
      <c r="C144" s="84" t="s">
        <v>377</v>
      </c>
      <c r="D144" s="83">
        <v>11252889</v>
      </c>
      <c r="E144" s="86">
        <f>SUMIF('TOTAL FEED'!$E$6:$E$429,'SAN LUONG'!D144,'TOTAL FEED'!$L$6:$L$429)</f>
        <v>0</v>
      </c>
      <c r="F144" s="87">
        <f>SUMIF('TOTAL FEED'!$E$6:$E$429,'SAN LUONG'!D144,'TOTAL FEED'!$M$6:$M$429)</f>
        <v>0</v>
      </c>
      <c r="G144" s="87">
        <f>SUMIF('TOTAL FEED'!$E$6:$E$429,'SAN LUONG'!D144,'TOTAL FEED'!$N$6:$N$429)</f>
        <v>0</v>
      </c>
      <c r="H144" s="87">
        <f>SUMIF('TOTAL FEED'!$E$6:$E$429,'SAN LUONG'!D144,'TOTAL FEED'!$O$6:$O$429)</f>
        <v>0</v>
      </c>
      <c r="I144" s="87">
        <f>SUMIF('TOTAL FEED'!$E$6:$E$429,'SAN LUONG'!D144,'TOTAL FEED'!$P$6:$P$429)</f>
        <v>0</v>
      </c>
      <c r="J144" s="87">
        <f>SUMIF('TOTAL FEED'!$E$6:$E$429,'SAN LUONG'!D144,'TOTAL FEED'!$Q$6:$Q$429)</f>
        <v>0</v>
      </c>
      <c r="K144" s="87">
        <f>SUMIF('TOTAL FEED'!$E$6:$E$429,'SAN LUONG'!D144,'TOTAL FEED'!$R$6:$R$429)</f>
        <v>0</v>
      </c>
      <c r="L144" s="87">
        <f>SUMIF('TOTAL FEED'!$E$6:$E$429,'SAN LUONG'!D144,'TOTAL FEED'!$S$6:$S$429)</f>
        <v>0</v>
      </c>
      <c r="M144" s="87">
        <f>SUMIF('TOTAL FEED'!$E$6:$E$429,'SAN LUONG'!D144,'TOTAL FEED'!$T$6:$T$429)</f>
        <v>0</v>
      </c>
      <c r="N144" s="87">
        <f>SUMIF('TOTAL FEED'!$E$6:$E$429,'SAN LUONG'!D144,'TOTAL FEED'!$U$6:$U$429)</f>
        <v>0</v>
      </c>
      <c r="O144" s="87">
        <f>SUMIF('TOTAL FEED'!$E$6:$E$429,'SAN LUONG'!D144,'TOTAL FEED'!$V$6:$V$429)</f>
        <v>0</v>
      </c>
      <c r="P144" s="87">
        <f>SUMIF('TOTAL FEED'!$E$6:$E$429,'SAN LUONG'!D144,'TOTAL FEED'!$W$6:$W$429)</f>
        <v>0</v>
      </c>
      <c r="Q144" s="87">
        <f>SUMIF('TOTAL FEED'!$E$6:$E$429,'SAN LUONG'!D144,'TOTAL FEED'!$X$6:$X$429)</f>
        <v>0</v>
      </c>
      <c r="R144" s="87">
        <f>SUMIF('TOTAL FEED'!$E$6:$E$429,'SAN LUONG'!D144,'TOTAL FEED'!$Y$6:$Y$429)</f>
        <v>0</v>
      </c>
      <c r="S144" s="87">
        <f>SUMIF('TOTAL FEED'!$E$6:$E$429,'SAN LUONG'!D144,'TOTAL FEED'!$Z$6:$Z$429)</f>
        <v>0</v>
      </c>
      <c r="T144" s="87">
        <f>SUMIF('TOTAL FEED'!$E$6:$E$429,'SAN LUONG'!D144,'TOTAL FEED'!$AA$6:$AA$429)</f>
        <v>0</v>
      </c>
      <c r="U144" s="87">
        <f>SUMIF('TOTAL FEED'!$E$6:$E$429,'SAN LUONG'!D144,'TOTAL FEED'!$AB$6:$AB$429)</f>
        <v>0</v>
      </c>
      <c r="V144" s="87">
        <f>SUMIF('TOTAL FEED'!$E$6:$E$429,'SAN LUONG'!D144,'TOTAL FEED'!$AC$6:$AC$429)</f>
        <v>0</v>
      </c>
      <c r="W144" s="87">
        <f>SUMIF('TOTAL FEED'!$E$6:$E$429,'SAN LUONG'!D144,'TOTAL FEED'!$AD$6:$AD$429)</f>
        <v>0</v>
      </c>
      <c r="X144" s="87">
        <f>SUMIF('TOTAL FEED'!$E$6:$E$429,'SAN LUONG'!D144,'TOTAL FEED'!$AE$6:$AE$429)</f>
        <v>0</v>
      </c>
      <c r="Y144" s="87">
        <f>SUMIF('TOTAL FEED'!$E$6:$E$429,'SAN LUONG'!D144,'TOTAL FEED'!$AF$6:$AF$429)</f>
        <v>0</v>
      </c>
      <c r="Z144" s="87">
        <f>SUMIF('TOTAL FEED'!$E$6:$E$429,'SAN LUONG'!D144,'TOTAL FEED'!$AG$6:$AG$429)</f>
        <v>0</v>
      </c>
      <c r="AA144" s="87">
        <f>SUMIF('TOTAL FEED'!$E$6:$E$429,'SAN LUONG'!D144,'TOTAL FEED'!$AH$6:$AH$429)</f>
        <v>0</v>
      </c>
      <c r="AB144" s="87">
        <f>SUMIF('TOTAL FEED'!$E$6:$E$429,'SAN LUONG'!D144,'TOTAL FEED'!$AI$6:$AI$429)</f>
        <v>0</v>
      </c>
      <c r="AC144" s="87">
        <f>SUMIF('TOTAL FEED'!$E$6:$E$429,'SAN LUONG'!D144,'TOTAL FEED'!$AJ$6:$AJ$429)</f>
        <v>0</v>
      </c>
      <c r="AD144" s="87">
        <f>SUMIF('TOTAL FEED'!$E$6:$E$429,'SAN LUONG'!D144,'TOTAL FEED'!$AK$6:$AK$429)</f>
        <v>0</v>
      </c>
      <c r="AE144" s="87">
        <f>SUMIF('TOTAL FEED'!$E$6:$E$429,'SAN LUONG'!D144,'TOTAL FEED'!$AL$6:$AL$429)</f>
        <v>0</v>
      </c>
      <c r="AF144" s="87">
        <f>SUMIF('TOTAL FEED'!$E$6:$E$429,'SAN LUONG'!D144,'TOTAL FEED'!$AM$6:$AM$429)</f>
        <v>0</v>
      </c>
      <c r="AG144" s="87">
        <f>SUMIF('TOTAL FEED'!$E$6:$E$429,'SAN LUONG'!D144,'TOTAL FEED'!$AN$6:$AN$429)</f>
        <v>0</v>
      </c>
      <c r="AH144" s="87">
        <f>SUMIF('TOTAL FEED'!$E$6:$E$429,'SAN LUONG'!D144,'TOTAL FEED'!$AO$6:$AO$429)</f>
        <v>0</v>
      </c>
      <c r="AI144" s="87">
        <f>SUMIF('TOTAL FEED'!$E$6:$E$429,'SAN LUONG'!D144,'TOTAL FEED'!$AP$6:$AP$429)</f>
        <v>0</v>
      </c>
      <c r="AJ144" s="80">
        <f t="shared" ref="AJ144" si="74">SUM(E144:AI144)</f>
        <v>0</v>
      </c>
      <c r="AK144" s="80"/>
      <c r="AL144" t="str">
        <f t="shared" si="28"/>
        <v>510NFP8911252889</v>
      </c>
      <c r="AM144">
        <f>SUMIF('TOTAL FEED'!$K$6:$K$429,AL144,'TOTAL FEED'!$AQ$6:$AQ$429)</f>
        <v>0</v>
      </c>
    </row>
    <row r="145" spans="2:39" x14ac:dyDescent="0.25">
      <c r="B145" s="81"/>
      <c r="C145" s="84" t="s">
        <v>379</v>
      </c>
      <c r="D145" s="83">
        <v>11252891</v>
      </c>
      <c r="E145" s="86">
        <f>SUMIF('TOTAL FEED'!$E$6:$E$429,'SAN LUONG'!D145,'TOTAL FEED'!$L$6:$L$429)</f>
        <v>0</v>
      </c>
      <c r="F145" s="87">
        <f>SUMIF('TOTAL FEED'!$E$6:$E$429,'SAN LUONG'!D145,'TOTAL FEED'!$M$6:$M$429)</f>
        <v>0</v>
      </c>
      <c r="G145" s="87">
        <f>SUMIF('TOTAL FEED'!$E$6:$E$429,'SAN LUONG'!D145,'TOTAL FEED'!$N$6:$N$429)</f>
        <v>0</v>
      </c>
      <c r="H145" s="87">
        <f>SUMIF('TOTAL FEED'!$E$6:$E$429,'SAN LUONG'!D145,'TOTAL FEED'!$O$6:$O$429)</f>
        <v>0</v>
      </c>
      <c r="I145" s="87">
        <f>SUMIF('TOTAL FEED'!$E$6:$E$429,'SAN LUONG'!D145,'TOTAL FEED'!$P$6:$P$429)</f>
        <v>0</v>
      </c>
      <c r="J145" s="87">
        <f>SUMIF('TOTAL FEED'!$E$6:$E$429,'SAN LUONG'!D145,'TOTAL FEED'!$Q$6:$Q$429)</f>
        <v>0</v>
      </c>
      <c r="K145" s="87">
        <f>SUMIF('TOTAL FEED'!$E$6:$E$429,'SAN LUONG'!D145,'TOTAL FEED'!$R$6:$R$429)</f>
        <v>0</v>
      </c>
      <c r="L145" s="87">
        <f>SUMIF('TOTAL FEED'!$E$6:$E$429,'SAN LUONG'!D145,'TOTAL FEED'!$S$6:$S$429)</f>
        <v>0</v>
      </c>
      <c r="M145" s="87">
        <f>SUMIF('TOTAL FEED'!$E$6:$E$429,'SAN LUONG'!D145,'TOTAL FEED'!$T$6:$T$429)</f>
        <v>0</v>
      </c>
      <c r="N145" s="87">
        <f>SUMIF('TOTAL FEED'!$E$6:$E$429,'SAN LUONG'!D145,'TOTAL FEED'!$U$6:$U$429)</f>
        <v>0</v>
      </c>
      <c r="O145" s="87">
        <f>SUMIF('TOTAL FEED'!$E$6:$E$429,'SAN LUONG'!D145,'TOTAL FEED'!$V$6:$V$429)</f>
        <v>0</v>
      </c>
      <c r="P145" s="87">
        <f>SUMIF('TOTAL FEED'!$E$6:$E$429,'SAN LUONG'!D145,'TOTAL FEED'!$W$6:$W$429)</f>
        <v>0</v>
      </c>
      <c r="Q145" s="87">
        <f>SUMIF('TOTAL FEED'!$E$6:$E$429,'SAN LUONG'!D145,'TOTAL FEED'!$X$6:$X$429)</f>
        <v>0</v>
      </c>
      <c r="R145" s="87">
        <f>SUMIF('TOTAL FEED'!$E$6:$E$429,'SAN LUONG'!D145,'TOTAL FEED'!$Y$6:$Y$429)</f>
        <v>0</v>
      </c>
      <c r="S145" s="87">
        <f>SUMIF('TOTAL FEED'!$E$6:$E$429,'SAN LUONG'!D145,'TOTAL FEED'!$Z$6:$Z$429)</f>
        <v>0</v>
      </c>
      <c r="T145" s="87">
        <f>SUMIF('TOTAL FEED'!$E$6:$E$429,'SAN LUONG'!D145,'TOTAL FEED'!$AA$6:$AA$429)</f>
        <v>0</v>
      </c>
      <c r="U145" s="87">
        <f>SUMIF('TOTAL FEED'!$E$6:$E$429,'SAN LUONG'!D145,'TOTAL FEED'!$AB$6:$AB$429)</f>
        <v>0</v>
      </c>
      <c r="V145" s="87">
        <f>SUMIF('TOTAL FEED'!$E$6:$E$429,'SAN LUONG'!D145,'TOTAL FEED'!$AC$6:$AC$429)</f>
        <v>0</v>
      </c>
      <c r="W145" s="87">
        <f>SUMIF('TOTAL FEED'!$E$6:$E$429,'SAN LUONG'!D145,'TOTAL FEED'!$AD$6:$AD$429)</f>
        <v>0</v>
      </c>
      <c r="X145" s="87">
        <f>SUMIF('TOTAL FEED'!$E$6:$E$429,'SAN LUONG'!D145,'TOTAL FEED'!$AE$6:$AE$429)</f>
        <v>0</v>
      </c>
      <c r="Y145" s="87">
        <f>SUMIF('TOTAL FEED'!$E$6:$E$429,'SAN LUONG'!D145,'TOTAL FEED'!$AF$6:$AF$429)</f>
        <v>0</v>
      </c>
      <c r="Z145" s="87">
        <f>SUMIF('TOTAL FEED'!$E$6:$E$429,'SAN LUONG'!D145,'TOTAL FEED'!$AG$6:$AG$429)</f>
        <v>0</v>
      </c>
      <c r="AA145" s="87">
        <f>SUMIF('TOTAL FEED'!$E$6:$E$429,'SAN LUONG'!D145,'TOTAL FEED'!$AH$6:$AH$429)</f>
        <v>0</v>
      </c>
      <c r="AB145" s="87">
        <f>SUMIF('TOTAL FEED'!$E$6:$E$429,'SAN LUONG'!D145,'TOTAL FEED'!$AI$6:$AI$429)</f>
        <v>0</v>
      </c>
      <c r="AC145" s="87">
        <f>SUMIF('TOTAL FEED'!$E$6:$E$429,'SAN LUONG'!D145,'TOTAL FEED'!$AJ$6:$AJ$429)</f>
        <v>0</v>
      </c>
      <c r="AD145" s="87">
        <f>SUMIF('TOTAL FEED'!$E$6:$E$429,'SAN LUONG'!D145,'TOTAL FEED'!$AK$6:$AK$429)</f>
        <v>0</v>
      </c>
      <c r="AE145" s="87">
        <f>SUMIF('TOTAL FEED'!$E$6:$E$429,'SAN LUONG'!D145,'TOTAL FEED'!$AL$6:$AL$429)</f>
        <v>0</v>
      </c>
      <c r="AF145" s="87">
        <f>SUMIF('TOTAL FEED'!$E$6:$E$429,'SAN LUONG'!D145,'TOTAL FEED'!$AM$6:$AM$429)</f>
        <v>0</v>
      </c>
      <c r="AG145" s="87">
        <f>SUMIF('TOTAL FEED'!$E$6:$E$429,'SAN LUONG'!D145,'TOTAL FEED'!$AN$6:$AN$429)</f>
        <v>0</v>
      </c>
      <c r="AH145" s="87">
        <f>SUMIF('TOTAL FEED'!$E$6:$E$429,'SAN LUONG'!D145,'TOTAL FEED'!$AO$6:$AO$429)</f>
        <v>0</v>
      </c>
      <c r="AI145" s="87">
        <f>SUMIF('TOTAL FEED'!$E$6:$E$429,'SAN LUONG'!D145,'TOTAL FEED'!$AP$6:$AP$429)</f>
        <v>0</v>
      </c>
      <c r="AJ145" s="80">
        <f t="shared" ref="AJ145" si="75">SUM(E145:AI145)</f>
        <v>0</v>
      </c>
      <c r="AK145" s="80"/>
      <c r="AL145" t="str">
        <f t="shared" si="28"/>
        <v>510NFP9111252891</v>
      </c>
      <c r="AM145">
        <f>SUMIF('TOTAL FEED'!$K$6:$K$429,AL145,'TOTAL FEED'!$AQ$6:$AQ$429)</f>
        <v>0</v>
      </c>
    </row>
    <row r="146" spans="2:39" x14ac:dyDescent="0.25">
      <c r="B146" s="81"/>
      <c r="C146" s="84" t="s">
        <v>381</v>
      </c>
      <c r="D146" s="83">
        <v>11252892</v>
      </c>
      <c r="E146" s="86">
        <f>SUMIF('TOTAL FEED'!$E$6:$E$429,'SAN LUONG'!D146,'TOTAL FEED'!$L$6:$L$429)</f>
        <v>0</v>
      </c>
      <c r="F146" s="87">
        <f>SUMIF('TOTAL FEED'!$E$6:$E$429,'SAN LUONG'!D146,'TOTAL FEED'!$M$6:$M$429)</f>
        <v>0</v>
      </c>
      <c r="G146" s="87">
        <f>SUMIF('TOTAL FEED'!$E$6:$E$429,'SAN LUONG'!D146,'TOTAL FEED'!$N$6:$N$429)</f>
        <v>0</v>
      </c>
      <c r="H146" s="87">
        <f>SUMIF('TOTAL FEED'!$E$6:$E$429,'SAN LUONG'!D146,'TOTAL FEED'!$O$6:$O$429)</f>
        <v>0</v>
      </c>
      <c r="I146" s="87">
        <f>SUMIF('TOTAL FEED'!$E$6:$E$429,'SAN LUONG'!D146,'TOTAL FEED'!$P$6:$P$429)</f>
        <v>0</v>
      </c>
      <c r="J146" s="87">
        <f>SUMIF('TOTAL FEED'!$E$6:$E$429,'SAN LUONG'!D146,'TOTAL FEED'!$Q$6:$Q$429)</f>
        <v>0</v>
      </c>
      <c r="K146" s="87">
        <f>SUMIF('TOTAL FEED'!$E$6:$E$429,'SAN LUONG'!D146,'TOTAL FEED'!$R$6:$R$429)</f>
        <v>36550</v>
      </c>
      <c r="L146" s="87">
        <f>SUMIF('TOTAL FEED'!$E$6:$E$429,'SAN LUONG'!D146,'TOTAL FEED'!$S$6:$S$429)</f>
        <v>0</v>
      </c>
      <c r="M146" s="87">
        <f>SUMIF('TOTAL FEED'!$E$6:$E$429,'SAN LUONG'!D146,'TOTAL FEED'!$T$6:$T$429)</f>
        <v>0</v>
      </c>
      <c r="N146" s="87">
        <f>SUMIF('TOTAL FEED'!$E$6:$E$429,'SAN LUONG'!D146,'TOTAL FEED'!$U$6:$U$429)</f>
        <v>75300</v>
      </c>
      <c r="O146" s="87">
        <f>SUMIF('TOTAL FEED'!$E$6:$E$429,'SAN LUONG'!D146,'TOTAL FEED'!$V$6:$V$429)</f>
        <v>0</v>
      </c>
      <c r="P146" s="87">
        <f>SUMIF('TOTAL FEED'!$E$6:$E$429,'SAN LUONG'!D146,'TOTAL FEED'!$W$6:$W$429)</f>
        <v>0</v>
      </c>
      <c r="Q146" s="87">
        <f>SUMIF('TOTAL FEED'!$E$6:$E$429,'SAN LUONG'!D146,'TOTAL FEED'!$X$6:$X$429)</f>
        <v>0</v>
      </c>
      <c r="R146" s="87">
        <f>SUMIF('TOTAL FEED'!$E$6:$E$429,'SAN LUONG'!D146,'TOTAL FEED'!$Y$6:$Y$429)</f>
        <v>0</v>
      </c>
      <c r="S146" s="87">
        <f>SUMIF('TOTAL FEED'!$E$6:$E$429,'SAN LUONG'!D146,'TOTAL FEED'!$Z$6:$Z$429)</f>
        <v>10800</v>
      </c>
      <c r="T146" s="87">
        <f>SUMIF('TOTAL FEED'!$E$6:$E$429,'SAN LUONG'!D146,'TOTAL FEED'!$AA$6:$AA$429)</f>
        <v>35150</v>
      </c>
      <c r="U146" s="87">
        <f>SUMIF('TOTAL FEED'!$E$6:$E$429,'SAN LUONG'!D146,'TOTAL FEED'!$AB$6:$AB$429)</f>
        <v>0</v>
      </c>
      <c r="V146" s="87">
        <f>SUMIF('TOTAL FEED'!$E$6:$E$429,'SAN LUONG'!D146,'TOTAL FEED'!$AC$6:$AC$429)</f>
        <v>0</v>
      </c>
      <c r="W146" s="87">
        <f>SUMIF('TOTAL FEED'!$E$6:$E$429,'SAN LUONG'!D146,'TOTAL FEED'!$AD$6:$AD$429)</f>
        <v>0</v>
      </c>
      <c r="X146" s="87">
        <f>SUMIF('TOTAL FEED'!$E$6:$E$429,'SAN LUONG'!D146,'TOTAL FEED'!$AE$6:$AE$429)</f>
        <v>0</v>
      </c>
      <c r="Y146" s="87">
        <f>SUMIF('TOTAL FEED'!$E$6:$E$429,'SAN LUONG'!D146,'TOTAL FEED'!$AF$6:$AF$429)</f>
        <v>0</v>
      </c>
      <c r="Z146" s="87">
        <f>SUMIF('TOTAL FEED'!$E$6:$E$429,'SAN LUONG'!D146,'TOTAL FEED'!$AG$6:$AG$429)</f>
        <v>0</v>
      </c>
      <c r="AA146" s="87">
        <f>SUMIF('TOTAL FEED'!$E$6:$E$429,'SAN LUONG'!D146,'TOTAL FEED'!$AH$6:$AH$429)</f>
        <v>0</v>
      </c>
      <c r="AB146" s="87">
        <f>SUMIF('TOTAL FEED'!$E$6:$E$429,'SAN LUONG'!D146,'TOTAL FEED'!$AI$6:$AI$429)</f>
        <v>0</v>
      </c>
      <c r="AC146" s="87">
        <f>SUMIF('TOTAL FEED'!$E$6:$E$429,'SAN LUONG'!D146,'TOTAL FEED'!$AJ$6:$AJ$429)</f>
        <v>0</v>
      </c>
      <c r="AD146" s="87">
        <f>SUMIF('TOTAL FEED'!$E$6:$E$429,'SAN LUONG'!D146,'TOTAL FEED'!$AK$6:$AK$429)</f>
        <v>0</v>
      </c>
      <c r="AE146" s="87">
        <f>SUMIF('TOTAL FEED'!$E$6:$E$429,'SAN LUONG'!D146,'TOTAL FEED'!$AL$6:$AL$429)</f>
        <v>0</v>
      </c>
      <c r="AF146" s="87">
        <f>SUMIF('TOTAL FEED'!$E$6:$E$429,'SAN LUONG'!D146,'TOTAL FEED'!$AM$6:$AM$429)</f>
        <v>0</v>
      </c>
      <c r="AG146" s="87">
        <f>SUMIF('TOTAL FEED'!$E$6:$E$429,'SAN LUONG'!D146,'TOTAL FEED'!$AN$6:$AN$429)</f>
        <v>0</v>
      </c>
      <c r="AH146" s="87">
        <f>SUMIF('TOTAL FEED'!$E$6:$E$429,'SAN LUONG'!D146,'TOTAL FEED'!$AO$6:$AO$429)</f>
        <v>0</v>
      </c>
      <c r="AI146" s="87">
        <f>SUMIF('TOTAL FEED'!$E$6:$E$429,'SAN LUONG'!D146,'TOTAL FEED'!$AP$6:$AP$429)</f>
        <v>0</v>
      </c>
      <c r="AJ146" s="80">
        <f t="shared" ref="AJ146" si="76">SUM(E146:AI146)</f>
        <v>157800</v>
      </c>
      <c r="AK146" s="92">
        <v>2</v>
      </c>
      <c r="AL146" t="str">
        <f t="shared" si="28"/>
        <v>510NFP9211252892</v>
      </c>
      <c r="AM146">
        <f>SUMIF('TOTAL FEED'!$K$6:$K$429,AL146,'TOTAL FEED'!$AQ$6:$AQ$429)</f>
        <v>157800</v>
      </c>
    </row>
    <row r="147" spans="2:39" x14ac:dyDescent="0.25">
      <c r="B147" s="81"/>
      <c r="C147" s="84" t="s">
        <v>383</v>
      </c>
      <c r="D147" s="83">
        <v>11259812</v>
      </c>
      <c r="E147" s="86">
        <f>SUMIF('TOTAL FEED'!$E$6:$E$429,'SAN LUONG'!D147,'TOTAL FEED'!$L$6:$L$429)</f>
        <v>0</v>
      </c>
      <c r="F147" s="87">
        <f>SUMIF('TOTAL FEED'!$E$6:$E$429,'SAN LUONG'!D147,'TOTAL FEED'!$M$6:$M$429)</f>
        <v>0</v>
      </c>
      <c r="G147" s="87">
        <f>SUMIF('TOTAL FEED'!$E$6:$E$429,'SAN LUONG'!D147,'TOTAL FEED'!$N$6:$N$429)</f>
        <v>0</v>
      </c>
      <c r="H147" s="87">
        <f>SUMIF('TOTAL FEED'!$E$6:$E$429,'SAN LUONG'!D147,'TOTAL FEED'!$O$6:$O$429)</f>
        <v>0</v>
      </c>
      <c r="I147" s="87">
        <f>SUMIF('TOTAL FEED'!$E$6:$E$429,'SAN LUONG'!D147,'TOTAL FEED'!$P$6:$P$429)</f>
        <v>0</v>
      </c>
      <c r="J147" s="87">
        <f>SUMIF('TOTAL FEED'!$E$6:$E$429,'SAN LUONG'!D147,'TOTAL FEED'!$Q$6:$Q$429)</f>
        <v>0</v>
      </c>
      <c r="K147" s="87">
        <f>SUMIF('TOTAL FEED'!$E$6:$E$429,'SAN LUONG'!D147,'TOTAL FEED'!$R$6:$R$429)</f>
        <v>0</v>
      </c>
      <c r="L147" s="87">
        <f>SUMIF('TOTAL FEED'!$E$6:$E$429,'SAN LUONG'!D147,'TOTAL FEED'!$S$6:$S$429)</f>
        <v>0</v>
      </c>
      <c r="M147" s="87">
        <f>SUMIF('TOTAL FEED'!$E$6:$E$429,'SAN LUONG'!D147,'TOTAL FEED'!$T$6:$T$429)</f>
        <v>0</v>
      </c>
      <c r="N147" s="87">
        <f>SUMIF('TOTAL FEED'!$E$6:$E$429,'SAN LUONG'!D147,'TOTAL FEED'!$U$6:$U$429)</f>
        <v>0</v>
      </c>
      <c r="O147" s="87">
        <f>SUMIF('TOTAL FEED'!$E$6:$E$429,'SAN LUONG'!D147,'TOTAL FEED'!$V$6:$V$429)</f>
        <v>0</v>
      </c>
      <c r="P147" s="87">
        <f>SUMIF('TOTAL FEED'!$E$6:$E$429,'SAN LUONG'!D147,'TOTAL FEED'!$W$6:$W$429)</f>
        <v>0</v>
      </c>
      <c r="Q147" s="87">
        <f>SUMIF('TOTAL FEED'!$E$6:$E$429,'SAN LUONG'!D147,'TOTAL FEED'!$X$6:$X$429)</f>
        <v>0</v>
      </c>
      <c r="R147" s="87">
        <f>SUMIF('TOTAL FEED'!$E$6:$E$429,'SAN LUONG'!D147,'TOTAL FEED'!$Y$6:$Y$429)</f>
        <v>0</v>
      </c>
      <c r="S147" s="87">
        <f>SUMIF('TOTAL FEED'!$E$6:$E$429,'SAN LUONG'!D147,'TOTAL FEED'!$Z$6:$Z$429)</f>
        <v>0</v>
      </c>
      <c r="T147" s="87">
        <f>SUMIF('TOTAL FEED'!$E$6:$E$429,'SAN LUONG'!D147,'TOTAL FEED'!$AA$6:$AA$429)</f>
        <v>0</v>
      </c>
      <c r="U147" s="87">
        <f>SUMIF('TOTAL FEED'!$E$6:$E$429,'SAN LUONG'!D147,'TOTAL FEED'!$AB$6:$AB$429)</f>
        <v>0</v>
      </c>
      <c r="V147" s="87">
        <f>SUMIF('TOTAL FEED'!$E$6:$E$429,'SAN LUONG'!D147,'TOTAL FEED'!$AC$6:$AC$429)</f>
        <v>0</v>
      </c>
      <c r="W147" s="87">
        <f>SUMIF('TOTAL FEED'!$E$6:$E$429,'SAN LUONG'!D147,'TOTAL FEED'!$AD$6:$AD$429)</f>
        <v>0</v>
      </c>
      <c r="X147" s="87">
        <f>SUMIF('TOTAL FEED'!$E$6:$E$429,'SAN LUONG'!D147,'TOTAL FEED'!$AE$6:$AE$429)</f>
        <v>0</v>
      </c>
      <c r="Y147" s="87">
        <f>SUMIF('TOTAL FEED'!$E$6:$E$429,'SAN LUONG'!D147,'TOTAL FEED'!$AF$6:$AF$429)</f>
        <v>0</v>
      </c>
      <c r="Z147" s="87">
        <f>SUMIF('TOTAL FEED'!$E$6:$E$429,'SAN LUONG'!D147,'TOTAL FEED'!$AG$6:$AG$429)</f>
        <v>0</v>
      </c>
      <c r="AA147" s="87">
        <f>SUMIF('TOTAL FEED'!$E$6:$E$429,'SAN LUONG'!D147,'TOTAL FEED'!$AH$6:$AH$429)</f>
        <v>0</v>
      </c>
      <c r="AB147" s="87">
        <f>SUMIF('TOTAL FEED'!$E$6:$E$429,'SAN LUONG'!D147,'TOTAL FEED'!$AI$6:$AI$429)</f>
        <v>0</v>
      </c>
      <c r="AC147" s="87">
        <f>SUMIF('TOTAL FEED'!$E$6:$E$429,'SAN LUONG'!D147,'TOTAL FEED'!$AJ$6:$AJ$429)</f>
        <v>0</v>
      </c>
      <c r="AD147" s="87">
        <f>SUMIF('TOTAL FEED'!$E$6:$E$429,'SAN LUONG'!D147,'TOTAL FEED'!$AK$6:$AK$429)</f>
        <v>0</v>
      </c>
      <c r="AE147" s="87">
        <f>SUMIF('TOTAL FEED'!$E$6:$E$429,'SAN LUONG'!D147,'TOTAL FEED'!$AL$6:$AL$429)</f>
        <v>0</v>
      </c>
      <c r="AF147" s="87">
        <f>SUMIF('TOTAL FEED'!$E$6:$E$429,'SAN LUONG'!D147,'TOTAL FEED'!$AM$6:$AM$429)</f>
        <v>0</v>
      </c>
      <c r="AG147" s="87">
        <f>SUMIF('TOTAL FEED'!$E$6:$E$429,'SAN LUONG'!D147,'TOTAL FEED'!$AN$6:$AN$429)</f>
        <v>0</v>
      </c>
      <c r="AH147" s="87">
        <f>SUMIF('TOTAL FEED'!$E$6:$E$429,'SAN LUONG'!D147,'TOTAL FEED'!$AO$6:$AO$429)</f>
        <v>0</v>
      </c>
      <c r="AI147" s="87">
        <f>SUMIF('TOTAL FEED'!$E$6:$E$429,'SAN LUONG'!D147,'TOTAL FEED'!$AP$6:$AP$429)</f>
        <v>0</v>
      </c>
      <c r="AJ147" s="80">
        <f t="shared" ref="AJ147" si="77">SUM(E147:AI147)</f>
        <v>0</v>
      </c>
      <c r="AK147" s="80"/>
      <c r="AL147" t="str">
        <f t="shared" si="28"/>
        <v>510NFTL3P1211259812</v>
      </c>
      <c r="AM147">
        <f>SUMIF('TOTAL FEED'!$K$6:$K$429,AL147,'TOTAL FEED'!$AQ$6:$AQ$429)</f>
        <v>0</v>
      </c>
    </row>
    <row r="148" spans="2:39" x14ac:dyDescent="0.25">
      <c r="B148" s="81">
        <v>78</v>
      </c>
      <c r="C148" s="84" t="s">
        <v>98</v>
      </c>
      <c r="D148" s="83" t="s">
        <v>571</v>
      </c>
      <c r="E148" s="86">
        <f>SUMIF('TOTAL FEED'!$E$6:$E$429,'SAN LUONG'!D148,'TOTAL FEED'!$L$6:$L$429)</f>
        <v>0</v>
      </c>
      <c r="F148" s="87">
        <f>SUMIF('TOTAL FEED'!$E$6:$E$429,'SAN LUONG'!D148,'TOTAL FEED'!$M$6:$M$429)</f>
        <v>0</v>
      </c>
      <c r="G148" s="87">
        <f>SUMIF('TOTAL FEED'!$E$6:$E$429,'SAN LUONG'!D148,'TOTAL FEED'!$N$6:$N$429)</f>
        <v>0</v>
      </c>
      <c r="H148" s="87">
        <f>SUMIF('TOTAL FEED'!$E$6:$E$429,'SAN LUONG'!D148,'TOTAL FEED'!$O$6:$O$429)</f>
        <v>0</v>
      </c>
      <c r="I148" s="87">
        <f>SUMIF('TOTAL FEED'!$E$6:$E$429,'SAN LUONG'!D148,'TOTAL FEED'!$P$6:$P$429)</f>
        <v>0</v>
      </c>
      <c r="J148" s="87">
        <f>SUMIF('TOTAL FEED'!$E$6:$E$429,'SAN LUONG'!D148,'TOTAL FEED'!$Q$6:$Q$429)</f>
        <v>0</v>
      </c>
      <c r="K148" s="87">
        <f>SUMIF('TOTAL FEED'!$E$6:$E$429,'SAN LUONG'!D148,'TOTAL FEED'!$R$6:$R$429)</f>
        <v>0</v>
      </c>
      <c r="L148" s="87">
        <f>SUMIF('TOTAL FEED'!$E$6:$E$429,'SAN LUONG'!D148,'TOTAL FEED'!$S$6:$S$429)</f>
        <v>0</v>
      </c>
      <c r="M148" s="87">
        <f>SUMIF('TOTAL FEED'!$E$6:$E$429,'SAN LUONG'!D148,'TOTAL FEED'!$T$6:$T$429)</f>
        <v>0</v>
      </c>
      <c r="N148" s="87">
        <f>SUMIF('TOTAL FEED'!$E$6:$E$429,'SAN LUONG'!D148,'TOTAL FEED'!$U$6:$U$429)</f>
        <v>0</v>
      </c>
      <c r="O148" s="87">
        <f>SUMIF('TOTAL FEED'!$E$6:$E$429,'SAN LUONG'!D148,'TOTAL FEED'!$V$6:$V$429)</f>
        <v>0</v>
      </c>
      <c r="P148" s="87">
        <f>SUMIF('TOTAL FEED'!$E$6:$E$429,'SAN LUONG'!D148,'TOTAL FEED'!$W$6:$W$429)</f>
        <v>0</v>
      </c>
      <c r="Q148" s="87">
        <f>SUMIF('TOTAL FEED'!$E$6:$E$429,'SAN LUONG'!D148,'TOTAL FEED'!$X$6:$X$429)</f>
        <v>0</v>
      </c>
      <c r="R148" s="87">
        <f>SUMIF('TOTAL FEED'!$E$6:$E$429,'SAN LUONG'!D148,'TOTAL FEED'!$Y$6:$Y$429)</f>
        <v>0</v>
      </c>
      <c r="S148" s="87">
        <f>SUMIF('TOTAL FEED'!$E$6:$E$429,'SAN LUONG'!D148,'TOTAL FEED'!$Z$6:$Z$429)</f>
        <v>0</v>
      </c>
      <c r="T148" s="87">
        <f>SUMIF('TOTAL FEED'!$E$6:$E$429,'SAN LUONG'!D148,'TOTAL FEED'!$AA$6:$AA$429)</f>
        <v>0</v>
      </c>
      <c r="U148" s="87">
        <f>SUMIF('TOTAL FEED'!$E$6:$E$429,'SAN LUONG'!D148,'TOTAL FEED'!$AB$6:$AB$429)</f>
        <v>0</v>
      </c>
      <c r="V148" s="87">
        <f>SUMIF('TOTAL FEED'!$E$6:$E$429,'SAN LUONG'!D148,'TOTAL FEED'!$AC$6:$AC$429)</f>
        <v>0</v>
      </c>
      <c r="W148" s="87">
        <f>SUMIF('TOTAL FEED'!$E$6:$E$429,'SAN LUONG'!D148,'TOTAL FEED'!$AD$6:$AD$429)</f>
        <v>0</v>
      </c>
      <c r="X148" s="87">
        <f>SUMIF('TOTAL FEED'!$E$6:$E$429,'SAN LUONG'!D148,'TOTAL FEED'!$AE$6:$AE$429)</f>
        <v>0</v>
      </c>
      <c r="Y148" s="87">
        <f>SUMIF('TOTAL FEED'!$E$6:$E$429,'SAN LUONG'!D148,'TOTAL FEED'!$AF$6:$AF$429)</f>
        <v>0</v>
      </c>
      <c r="Z148" s="87">
        <f>SUMIF('TOTAL FEED'!$E$6:$E$429,'SAN LUONG'!D148,'TOTAL FEED'!$AG$6:$AG$429)</f>
        <v>0</v>
      </c>
      <c r="AA148" s="87">
        <f>SUMIF('TOTAL FEED'!$E$6:$E$429,'SAN LUONG'!D148,'TOTAL FEED'!$AH$6:$AH$429)</f>
        <v>0</v>
      </c>
      <c r="AB148" s="87">
        <f>SUMIF('TOTAL FEED'!$E$6:$E$429,'SAN LUONG'!D148,'TOTAL FEED'!$AI$6:$AI$429)</f>
        <v>0</v>
      </c>
      <c r="AC148" s="87">
        <f>SUMIF('TOTAL FEED'!$E$6:$E$429,'SAN LUONG'!D148,'TOTAL FEED'!$AJ$6:$AJ$429)</f>
        <v>0</v>
      </c>
      <c r="AD148" s="87">
        <f>SUMIF('TOTAL FEED'!$E$6:$E$429,'SAN LUONG'!D148,'TOTAL FEED'!$AK$6:$AK$429)</f>
        <v>0</v>
      </c>
      <c r="AE148" s="87">
        <f>SUMIF('TOTAL FEED'!$E$6:$E$429,'SAN LUONG'!D148,'TOTAL FEED'!$AL$6:$AL$429)</f>
        <v>0</v>
      </c>
      <c r="AF148" s="87">
        <f>SUMIF('TOTAL FEED'!$E$6:$E$429,'SAN LUONG'!D148,'TOTAL FEED'!$AM$6:$AM$429)</f>
        <v>0</v>
      </c>
      <c r="AG148" s="87">
        <f>SUMIF('TOTAL FEED'!$E$6:$E$429,'SAN LUONG'!D148,'TOTAL FEED'!$AN$6:$AN$429)</f>
        <v>0</v>
      </c>
      <c r="AH148" s="87">
        <f>SUMIF('TOTAL FEED'!$E$6:$E$429,'SAN LUONG'!D148,'TOTAL FEED'!$AO$6:$AO$429)</f>
        <v>0</v>
      </c>
      <c r="AI148" s="87">
        <f>SUMIF('TOTAL FEED'!$E$6:$E$429,'SAN LUONG'!D148,'TOTAL FEED'!$AP$6:$AP$429)</f>
        <v>0</v>
      </c>
      <c r="AJ148" s="80">
        <f t="shared" si="71"/>
        <v>0</v>
      </c>
      <c r="AK148" s="80"/>
      <c r="AL148" t="str">
        <f t="shared" si="28"/>
        <v>511AF113501</v>
      </c>
      <c r="AM148">
        <f>SUMIF('TOTAL FEED'!$K$6:$K$429,AL148,'TOTAL FEED'!$AQ$6:$AQ$429)</f>
        <v>0</v>
      </c>
    </row>
    <row r="149" spans="2:39" x14ac:dyDescent="0.25">
      <c r="B149" s="81">
        <v>79</v>
      </c>
      <c r="C149" s="84" t="s">
        <v>386</v>
      </c>
      <c r="D149" s="83">
        <v>11350817</v>
      </c>
      <c r="E149" s="86">
        <f>SUMIF('TOTAL FEED'!$E$6:$E$429,'SAN LUONG'!D149,'TOTAL FEED'!$L$6:$L$429)</f>
        <v>0</v>
      </c>
      <c r="F149" s="87">
        <f>SUMIF('TOTAL FEED'!$E$6:$E$429,'SAN LUONG'!D149,'TOTAL FEED'!$M$6:$M$429)</f>
        <v>0</v>
      </c>
      <c r="G149" s="87">
        <f>SUMIF('TOTAL FEED'!$E$6:$E$429,'SAN LUONG'!D149,'TOTAL FEED'!$N$6:$N$429)</f>
        <v>0</v>
      </c>
      <c r="H149" s="87">
        <f>SUMIF('TOTAL FEED'!$E$6:$E$429,'SAN LUONG'!D149,'TOTAL FEED'!$O$6:$O$429)</f>
        <v>0</v>
      </c>
      <c r="I149" s="87">
        <f>SUMIF('TOTAL FEED'!$E$6:$E$429,'SAN LUONG'!D149,'TOTAL FEED'!$P$6:$P$429)</f>
        <v>0</v>
      </c>
      <c r="J149" s="87">
        <f>SUMIF('TOTAL FEED'!$E$6:$E$429,'SAN LUONG'!D149,'TOTAL FEED'!$Q$6:$Q$429)</f>
        <v>0</v>
      </c>
      <c r="K149" s="87">
        <f>SUMIF('TOTAL FEED'!$E$6:$E$429,'SAN LUONG'!D149,'TOTAL FEED'!$R$6:$R$429)</f>
        <v>0</v>
      </c>
      <c r="L149" s="87">
        <f>SUMIF('TOTAL FEED'!$E$6:$E$429,'SAN LUONG'!D149,'TOTAL FEED'!$S$6:$S$429)</f>
        <v>0</v>
      </c>
      <c r="M149" s="87">
        <f>SUMIF('TOTAL FEED'!$E$6:$E$429,'SAN LUONG'!D149,'TOTAL FEED'!$T$6:$T$429)</f>
        <v>0</v>
      </c>
      <c r="N149" s="87">
        <f>SUMIF('TOTAL FEED'!$E$6:$E$429,'SAN LUONG'!D149,'TOTAL FEED'!$U$6:$U$429)</f>
        <v>0</v>
      </c>
      <c r="O149" s="87">
        <f>SUMIF('TOTAL FEED'!$E$6:$E$429,'SAN LUONG'!D149,'TOTAL FEED'!$V$6:$V$429)</f>
        <v>0</v>
      </c>
      <c r="P149" s="87">
        <f>SUMIF('TOTAL FEED'!$E$6:$E$429,'SAN LUONG'!D149,'TOTAL FEED'!$W$6:$W$429)</f>
        <v>0</v>
      </c>
      <c r="Q149" s="87">
        <f>SUMIF('TOTAL FEED'!$E$6:$E$429,'SAN LUONG'!D149,'TOTAL FEED'!$X$6:$X$429)</f>
        <v>0</v>
      </c>
      <c r="R149" s="87">
        <f>SUMIF('TOTAL FEED'!$E$6:$E$429,'SAN LUONG'!D149,'TOTAL FEED'!$Y$6:$Y$429)</f>
        <v>0</v>
      </c>
      <c r="S149" s="87">
        <f>SUMIF('TOTAL FEED'!$E$6:$E$429,'SAN LUONG'!D149,'TOTAL FEED'!$Z$6:$Z$429)</f>
        <v>0</v>
      </c>
      <c r="T149" s="87">
        <f>SUMIF('TOTAL FEED'!$E$6:$E$429,'SAN LUONG'!D149,'TOTAL FEED'!$AA$6:$AA$429)</f>
        <v>0</v>
      </c>
      <c r="U149" s="87">
        <f>SUMIF('TOTAL FEED'!$E$6:$E$429,'SAN LUONG'!D149,'TOTAL FEED'!$AB$6:$AB$429)</f>
        <v>0</v>
      </c>
      <c r="V149" s="87">
        <f>SUMIF('TOTAL FEED'!$E$6:$E$429,'SAN LUONG'!D149,'TOTAL FEED'!$AC$6:$AC$429)</f>
        <v>0</v>
      </c>
      <c r="W149" s="87">
        <f>SUMIF('TOTAL FEED'!$E$6:$E$429,'SAN LUONG'!D149,'TOTAL FEED'!$AD$6:$AD$429)</f>
        <v>0</v>
      </c>
      <c r="X149" s="87">
        <f>SUMIF('TOTAL FEED'!$E$6:$E$429,'SAN LUONG'!D149,'TOTAL FEED'!$AE$6:$AE$429)</f>
        <v>0</v>
      </c>
      <c r="Y149" s="87">
        <f>SUMIF('TOTAL FEED'!$E$6:$E$429,'SAN LUONG'!D149,'TOTAL FEED'!$AF$6:$AF$429)</f>
        <v>0</v>
      </c>
      <c r="Z149" s="87">
        <f>SUMIF('TOTAL FEED'!$E$6:$E$429,'SAN LUONG'!D149,'TOTAL FEED'!$AG$6:$AG$429)</f>
        <v>0</v>
      </c>
      <c r="AA149" s="87">
        <f>SUMIF('TOTAL FEED'!$E$6:$E$429,'SAN LUONG'!D149,'TOTAL FEED'!$AH$6:$AH$429)</f>
        <v>0</v>
      </c>
      <c r="AB149" s="87">
        <f>SUMIF('TOTAL FEED'!$E$6:$E$429,'SAN LUONG'!D149,'TOTAL FEED'!$AI$6:$AI$429)</f>
        <v>0</v>
      </c>
      <c r="AC149" s="87">
        <f>SUMIF('TOTAL FEED'!$E$6:$E$429,'SAN LUONG'!D149,'TOTAL FEED'!$AJ$6:$AJ$429)</f>
        <v>0</v>
      </c>
      <c r="AD149" s="87">
        <f>SUMIF('TOTAL FEED'!$E$6:$E$429,'SAN LUONG'!D149,'TOTAL FEED'!$AK$6:$AK$429)</f>
        <v>0</v>
      </c>
      <c r="AE149" s="87">
        <f>SUMIF('TOTAL FEED'!$E$6:$E$429,'SAN LUONG'!D149,'TOTAL FEED'!$AL$6:$AL$429)</f>
        <v>0</v>
      </c>
      <c r="AF149" s="87">
        <f>SUMIF('TOTAL FEED'!$E$6:$E$429,'SAN LUONG'!D149,'TOTAL FEED'!$AM$6:$AM$429)</f>
        <v>0</v>
      </c>
      <c r="AG149" s="87">
        <f>SUMIF('TOTAL FEED'!$E$6:$E$429,'SAN LUONG'!D149,'TOTAL FEED'!$AN$6:$AN$429)</f>
        <v>0</v>
      </c>
      <c r="AH149" s="87">
        <f>SUMIF('TOTAL FEED'!$E$6:$E$429,'SAN LUONG'!D149,'TOTAL FEED'!$AO$6:$AO$429)</f>
        <v>0</v>
      </c>
      <c r="AI149" s="87">
        <f>SUMIF('TOTAL FEED'!$E$6:$E$429,'SAN LUONG'!D149,'TOTAL FEED'!$AP$6:$AP$429)</f>
        <v>0</v>
      </c>
      <c r="AJ149" s="80">
        <f t="shared" si="71"/>
        <v>0</v>
      </c>
      <c r="AK149" s="80"/>
      <c r="AL149" t="str">
        <f t="shared" si="28"/>
        <v>511AFP1711350817</v>
      </c>
      <c r="AM149">
        <f>SUMIF('TOTAL FEED'!$K$6:$K$429,AL149,'TOTAL FEED'!$AQ$6:$AQ$429)</f>
        <v>0</v>
      </c>
    </row>
    <row r="150" spans="2:39" x14ac:dyDescent="0.25">
      <c r="B150" s="81">
        <v>80</v>
      </c>
      <c r="C150" s="84" t="s">
        <v>387</v>
      </c>
      <c r="D150" s="83">
        <v>11350821</v>
      </c>
      <c r="E150" s="86">
        <f>SUMIF('TOTAL FEED'!$E$6:$E$429,'SAN LUONG'!D150,'TOTAL FEED'!$L$6:$L$429)</f>
        <v>0</v>
      </c>
      <c r="F150" s="87">
        <f>SUMIF('TOTAL FEED'!$E$6:$E$429,'SAN LUONG'!D150,'TOTAL FEED'!$M$6:$M$429)</f>
        <v>0</v>
      </c>
      <c r="G150" s="87">
        <f>SUMIF('TOTAL FEED'!$E$6:$E$429,'SAN LUONG'!D150,'TOTAL FEED'!$N$6:$N$429)</f>
        <v>0</v>
      </c>
      <c r="H150" s="87">
        <f>SUMIF('TOTAL FEED'!$E$6:$E$429,'SAN LUONG'!D150,'TOTAL FEED'!$O$6:$O$429)</f>
        <v>0</v>
      </c>
      <c r="I150" s="87">
        <f>SUMIF('TOTAL FEED'!$E$6:$E$429,'SAN LUONG'!D150,'TOTAL FEED'!$P$6:$P$429)</f>
        <v>0</v>
      </c>
      <c r="J150" s="87">
        <f>SUMIF('TOTAL FEED'!$E$6:$E$429,'SAN LUONG'!D150,'TOTAL FEED'!$Q$6:$Q$429)</f>
        <v>0</v>
      </c>
      <c r="K150" s="87">
        <f>SUMIF('TOTAL FEED'!$E$6:$E$429,'SAN LUONG'!D150,'TOTAL FEED'!$R$6:$R$429)</f>
        <v>0</v>
      </c>
      <c r="L150" s="87">
        <f>SUMIF('TOTAL FEED'!$E$6:$E$429,'SAN LUONG'!D150,'TOTAL FEED'!$S$6:$S$429)</f>
        <v>0</v>
      </c>
      <c r="M150" s="87">
        <f>SUMIF('TOTAL FEED'!$E$6:$E$429,'SAN LUONG'!D150,'TOTAL FEED'!$T$6:$T$429)</f>
        <v>0</v>
      </c>
      <c r="N150" s="87">
        <f>SUMIF('TOTAL FEED'!$E$6:$E$429,'SAN LUONG'!D150,'TOTAL FEED'!$U$6:$U$429)</f>
        <v>0</v>
      </c>
      <c r="O150" s="87">
        <f>SUMIF('TOTAL FEED'!$E$6:$E$429,'SAN LUONG'!D150,'TOTAL FEED'!$V$6:$V$429)</f>
        <v>0</v>
      </c>
      <c r="P150" s="87">
        <f>SUMIF('TOTAL FEED'!$E$6:$E$429,'SAN LUONG'!D150,'TOTAL FEED'!$W$6:$W$429)</f>
        <v>0</v>
      </c>
      <c r="Q150" s="87">
        <f>SUMIF('TOTAL FEED'!$E$6:$E$429,'SAN LUONG'!D150,'TOTAL FEED'!$X$6:$X$429)</f>
        <v>0</v>
      </c>
      <c r="R150" s="87">
        <f>SUMIF('TOTAL FEED'!$E$6:$E$429,'SAN LUONG'!D150,'TOTAL FEED'!$Y$6:$Y$429)</f>
        <v>0</v>
      </c>
      <c r="S150" s="87">
        <f>SUMIF('TOTAL FEED'!$E$6:$E$429,'SAN LUONG'!D150,'TOTAL FEED'!$Z$6:$Z$429)</f>
        <v>0</v>
      </c>
      <c r="T150" s="87">
        <f>SUMIF('TOTAL FEED'!$E$6:$E$429,'SAN LUONG'!D150,'TOTAL FEED'!$AA$6:$AA$429)</f>
        <v>0</v>
      </c>
      <c r="U150" s="87">
        <f>SUMIF('TOTAL FEED'!$E$6:$E$429,'SAN LUONG'!D150,'TOTAL FEED'!$AB$6:$AB$429)</f>
        <v>0</v>
      </c>
      <c r="V150" s="87">
        <f>SUMIF('TOTAL FEED'!$E$6:$E$429,'SAN LUONG'!D150,'TOTAL FEED'!$AC$6:$AC$429)</f>
        <v>0</v>
      </c>
      <c r="W150" s="87">
        <f>SUMIF('TOTAL FEED'!$E$6:$E$429,'SAN LUONG'!D150,'TOTAL FEED'!$AD$6:$AD$429)</f>
        <v>0</v>
      </c>
      <c r="X150" s="87">
        <f>SUMIF('TOTAL FEED'!$E$6:$E$429,'SAN LUONG'!D150,'TOTAL FEED'!$AE$6:$AE$429)</f>
        <v>0</v>
      </c>
      <c r="Y150" s="87">
        <f>SUMIF('TOTAL FEED'!$E$6:$E$429,'SAN LUONG'!D150,'TOTAL FEED'!$AF$6:$AF$429)</f>
        <v>0</v>
      </c>
      <c r="Z150" s="87">
        <f>SUMIF('TOTAL FEED'!$E$6:$E$429,'SAN LUONG'!D150,'TOTAL FEED'!$AG$6:$AG$429)</f>
        <v>0</v>
      </c>
      <c r="AA150" s="87">
        <f>SUMIF('TOTAL FEED'!$E$6:$E$429,'SAN LUONG'!D150,'TOTAL FEED'!$AH$6:$AH$429)</f>
        <v>0</v>
      </c>
      <c r="AB150" s="87">
        <f>SUMIF('TOTAL FEED'!$E$6:$E$429,'SAN LUONG'!D150,'TOTAL FEED'!$AI$6:$AI$429)</f>
        <v>0</v>
      </c>
      <c r="AC150" s="87">
        <f>SUMIF('TOTAL FEED'!$E$6:$E$429,'SAN LUONG'!D150,'TOTAL FEED'!$AJ$6:$AJ$429)</f>
        <v>0</v>
      </c>
      <c r="AD150" s="87">
        <f>SUMIF('TOTAL FEED'!$E$6:$E$429,'SAN LUONG'!D150,'TOTAL FEED'!$AK$6:$AK$429)</f>
        <v>0</v>
      </c>
      <c r="AE150" s="87">
        <f>SUMIF('TOTAL FEED'!$E$6:$E$429,'SAN LUONG'!D150,'TOTAL FEED'!$AL$6:$AL$429)</f>
        <v>0</v>
      </c>
      <c r="AF150" s="87">
        <f>SUMIF('TOTAL FEED'!$E$6:$E$429,'SAN LUONG'!D150,'TOTAL FEED'!$AM$6:$AM$429)</f>
        <v>0</v>
      </c>
      <c r="AG150" s="87">
        <f>SUMIF('TOTAL FEED'!$E$6:$E$429,'SAN LUONG'!D150,'TOTAL FEED'!$AN$6:$AN$429)</f>
        <v>0</v>
      </c>
      <c r="AH150" s="87">
        <f>SUMIF('TOTAL FEED'!$E$6:$E$429,'SAN LUONG'!D150,'TOTAL FEED'!$AO$6:$AO$429)</f>
        <v>0</v>
      </c>
      <c r="AI150" s="87">
        <f>SUMIF('TOTAL FEED'!$E$6:$E$429,'SAN LUONG'!D150,'TOTAL FEED'!$AP$6:$AP$429)</f>
        <v>0</v>
      </c>
      <c r="AJ150" s="80">
        <f t="shared" si="71"/>
        <v>0</v>
      </c>
      <c r="AK150" s="80"/>
      <c r="AL150" t="str">
        <f t="shared" si="28"/>
        <v>511AFP2111350821</v>
      </c>
      <c r="AM150">
        <f>SUMIF('TOTAL FEED'!$K$6:$K$429,AL150,'TOTAL FEED'!$AQ$6:$AQ$429)</f>
        <v>0</v>
      </c>
    </row>
    <row r="151" spans="2:39" x14ac:dyDescent="0.25">
      <c r="B151" s="81">
        <v>81</v>
      </c>
      <c r="C151" s="84" t="s">
        <v>572</v>
      </c>
      <c r="D151" s="83">
        <v>11350822</v>
      </c>
      <c r="E151" s="86">
        <f>SUMIF('TOTAL FEED'!$E$6:$E$429,'SAN LUONG'!D151,'TOTAL FEED'!$L$6:$L$429)</f>
        <v>0</v>
      </c>
      <c r="F151" s="87">
        <f>SUMIF('TOTAL FEED'!$E$6:$E$429,'SAN LUONG'!D151,'TOTAL FEED'!$M$6:$M$429)</f>
        <v>0</v>
      </c>
      <c r="G151" s="87">
        <f>SUMIF('TOTAL FEED'!$E$6:$E$429,'SAN LUONG'!D151,'TOTAL FEED'!$N$6:$N$429)</f>
        <v>0</v>
      </c>
      <c r="H151" s="87">
        <f>SUMIF('TOTAL FEED'!$E$6:$E$429,'SAN LUONG'!D151,'TOTAL FEED'!$O$6:$O$429)</f>
        <v>0</v>
      </c>
      <c r="I151" s="87">
        <f>SUMIF('TOTAL FEED'!$E$6:$E$429,'SAN LUONG'!D151,'TOTAL FEED'!$P$6:$P$429)</f>
        <v>0</v>
      </c>
      <c r="J151" s="87">
        <f>SUMIF('TOTAL FEED'!$E$6:$E$429,'SAN LUONG'!D151,'TOTAL FEED'!$Q$6:$Q$429)</f>
        <v>0</v>
      </c>
      <c r="K151" s="87">
        <f>SUMIF('TOTAL FEED'!$E$6:$E$429,'SAN LUONG'!D151,'TOTAL FEED'!$R$6:$R$429)</f>
        <v>0</v>
      </c>
      <c r="L151" s="87">
        <f>SUMIF('TOTAL FEED'!$E$6:$E$429,'SAN LUONG'!D151,'TOTAL FEED'!$S$6:$S$429)</f>
        <v>0</v>
      </c>
      <c r="M151" s="87">
        <f>SUMIF('TOTAL FEED'!$E$6:$E$429,'SAN LUONG'!D151,'TOTAL FEED'!$T$6:$T$429)</f>
        <v>0</v>
      </c>
      <c r="N151" s="87">
        <f>SUMIF('TOTAL FEED'!$E$6:$E$429,'SAN LUONG'!D151,'TOTAL FEED'!$U$6:$U$429)</f>
        <v>0</v>
      </c>
      <c r="O151" s="87">
        <f>SUMIF('TOTAL FEED'!$E$6:$E$429,'SAN LUONG'!D151,'TOTAL FEED'!$V$6:$V$429)</f>
        <v>0</v>
      </c>
      <c r="P151" s="87">
        <f>SUMIF('TOTAL FEED'!$E$6:$E$429,'SAN LUONG'!D151,'TOTAL FEED'!$W$6:$W$429)</f>
        <v>0</v>
      </c>
      <c r="Q151" s="87">
        <f>SUMIF('TOTAL FEED'!$E$6:$E$429,'SAN LUONG'!D151,'TOTAL FEED'!$X$6:$X$429)</f>
        <v>0</v>
      </c>
      <c r="R151" s="87">
        <f>SUMIF('TOTAL FEED'!$E$6:$E$429,'SAN LUONG'!D151,'TOTAL FEED'!$Y$6:$Y$429)</f>
        <v>0</v>
      </c>
      <c r="S151" s="87">
        <f>SUMIF('TOTAL FEED'!$E$6:$E$429,'SAN LUONG'!D151,'TOTAL FEED'!$Z$6:$Z$429)</f>
        <v>0</v>
      </c>
      <c r="T151" s="87">
        <f>SUMIF('TOTAL FEED'!$E$6:$E$429,'SAN LUONG'!D151,'TOTAL FEED'!$AA$6:$AA$429)</f>
        <v>0</v>
      </c>
      <c r="U151" s="87">
        <f>SUMIF('TOTAL FEED'!$E$6:$E$429,'SAN LUONG'!D151,'TOTAL FEED'!$AB$6:$AB$429)</f>
        <v>0</v>
      </c>
      <c r="V151" s="87">
        <f>SUMIF('TOTAL FEED'!$E$6:$E$429,'SAN LUONG'!D151,'TOTAL FEED'!$AC$6:$AC$429)</f>
        <v>0</v>
      </c>
      <c r="W151" s="87">
        <f>SUMIF('TOTAL FEED'!$E$6:$E$429,'SAN LUONG'!D151,'TOTAL FEED'!$AD$6:$AD$429)</f>
        <v>0</v>
      </c>
      <c r="X151" s="87">
        <f>SUMIF('TOTAL FEED'!$E$6:$E$429,'SAN LUONG'!D151,'TOTAL FEED'!$AE$6:$AE$429)</f>
        <v>0</v>
      </c>
      <c r="Y151" s="87">
        <f>SUMIF('TOTAL FEED'!$E$6:$E$429,'SAN LUONG'!D151,'TOTAL FEED'!$AF$6:$AF$429)</f>
        <v>0</v>
      </c>
      <c r="Z151" s="87">
        <f>SUMIF('TOTAL FEED'!$E$6:$E$429,'SAN LUONG'!D151,'TOTAL FEED'!$AG$6:$AG$429)</f>
        <v>0</v>
      </c>
      <c r="AA151" s="87">
        <f>SUMIF('TOTAL FEED'!$E$6:$E$429,'SAN LUONG'!D151,'TOTAL FEED'!$AH$6:$AH$429)</f>
        <v>0</v>
      </c>
      <c r="AB151" s="87">
        <f>SUMIF('TOTAL FEED'!$E$6:$E$429,'SAN LUONG'!D151,'TOTAL FEED'!$AI$6:$AI$429)</f>
        <v>0</v>
      </c>
      <c r="AC151" s="87">
        <f>SUMIF('TOTAL FEED'!$E$6:$E$429,'SAN LUONG'!D151,'TOTAL FEED'!$AJ$6:$AJ$429)</f>
        <v>0</v>
      </c>
      <c r="AD151" s="87">
        <f>SUMIF('TOTAL FEED'!$E$6:$E$429,'SAN LUONG'!D151,'TOTAL FEED'!$AK$6:$AK$429)</f>
        <v>0</v>
      </c>
      <c r="AE151" s="87">
        <f>SUMIF('TOTAL FEED'!$E$6:$E$429,'SAN LUONG'!D151,'TOTAL FEED'!$AL$6:$AL$429)</f>
        <v>0</v>
      </c>
      <c r="AF151" s="87">
        <f>SUMIF('TOTAL FEED'!$E$6:$E$429,'SAN LUONG'!D151,'TOTAL FEED'!$AM$6:$AM$429)</f>
        <v>0</v>
      </c>
      <c r="AG151" s="87">
        <f>SUMIF('TOTAL FEED'!$E$6:$E$429,'SAN LUONG'!D151,'TOTAL FEED'!$AN$6:$AN$429)</f>
        <v>0</v>
      </c>
      <c r="AH151" s="87">
        <f>SUMIF('TOTAL FEED'!$E$6:$E$429,'SAN LUONG'!D151,'TOTAL FEED'!$AO$6:$AO$429)</f>
        <v>0</v>
      </c>
      <c r="AI151" s="87">
        <f>SUMIF('TOTAL FEED'!$E$6:$E$429,'SAN LUONG'!D151,'TOTAL FEED'!$AP$6:$AP$429)</f>
        <v>0</v>
      </c>
      <c r="AJ151" s="80">
        <f t="shared" si="71"/>
        <v>0</v>
      </c>
      <c r="AK151" s="80"/>
      <c r="AL151" t="str">
        <f t="shared" si="28"/>
        <v>511AFP2211350822</v>
      </c>
      <c r="AM151">
        <f>SUMIF('TOTAL FEED'!$K$6:$K$429,AL151,'TOTAL FEED'!$AQ$6:$AQ$429)</f>
        <v>0</v>
      </c>
    </row>
    <row r="152" spans="2:39" x14ac:dyDescent="0.25">
      <c r="B152" s="81">
        <v>82</v>
      </c>
      <c r="C152" s="84" t="s">
        <v>390</v>
      </c>
      <c r="D152" s="83">
        <v>11350858</v>
      </c>
      <c r="E152" s="86">
        <f>SUMIF('TOTAL FEED'!$E$6:$E$429,'SAN LUONG'!D152,'TOTAL FEED'!$L$6:$L$429)</f>
        <v>0</v>
      </c>
      <c r="F152" s="87">
        <f>SUMIF('TOTAL FEED'!$E$6:$E$429,'SAN LUONG'!D152,'TOTAL FEED'!$M$6:$M$429)</f>
        <v>0</v>
      </c>
      <c r="G152" s="87">
        <f>SUMIF('TOTAL FEED'!$E$6:$E$429,'SAN LUONG'!D152,'TOTAL FEED'!$N$6:$N$429)</f>
        <v>0</v>
      </c>
      <c r="H152" s="87">
        <f>SUMIF('TOTAL FEED'!$E$6:$E$429,'SAN LUONG'!D152,'TOTAL FEED'!$O$6:$O$429)</f>
        <v>0</v>
      </c>
      <c r="I152" s="87">
        <f>SUMIF('TOTAL FEED'!$E$6:$E$429,'SAN LUONG'!D152,'TOTAL FEED'!$P$6:$P$429)</f>
        <v>0</v>
      </c>
      <c r="J152" s="87">
        <f>SUMIF('TOTAL FEED'!$E$6:$E$429,'SAN LUONG'!D152,'TOTAL FEED'!$Q$6:$Q$429)</f>
        <v>0</v>
      </c>
      <c r="K152" s="87">
        <f>SUMIF('TOTAL FEED'!$E$6:$E$429,'SAN LUONG'!D152,'TOTAL FEED'!$R$6:$R$429)</f>
        <v>0</v>
      </c>
      <c r="L152" s="87">
        <f>SUMIF('TOTAL FEED'!$E$6:$E$429,'SAN LUONG'!D152,'TOTAL FEED'!$S$6:$S$429)</f>
        <v>0</v>
      </c>
      <c r="M152" s="87">
        <f>SUMIF('TOTAL FEED'!$E$6:$E$429,'SAN LUONG'!D152,'TOTAL FEED'!$T$6:$T$429)</f>
        <v>0</v>
      </c>
      <c r="N152" s="87">
        <f>SUMIF('TOTAL FEED'!$E$6:$E$429,'SAN LUONG'!D152,'TOTAL FEED'!$U$6:$U$429)</f>
        <v>0</v>
      </c>
      <c r="O152" s="87">
        <f>SUMIF('TOTAL FEED'!$E$6:$E$429,'SAN LUONG'!D152,'TOTAL FEED'!$V$6:$V$429)</f>
        <v>0</v>
      </c>
      <c r="P152" s="87">
        <f>SUMIF('TOTAL FEED'!$E$6:$E$429,'SAN LUONG'!D152,'TOTAL FEED'!$W$6:$W$429)</f>
        <v>0</v>
      </c>
      <c r="Q152" s="87">
        <f>SUMIF('TOTAL FEED'!$E$6:$E$429,'SAN LUONG'!D152,'TOTAL FEED'!$X$6:$X$429)</f>
        <v>0</v>
      </c>
      <c r="R152" s="87">
        <f>SUMIF('TOTAL FEED'!$E$6:$E$429,'SAN LUONG'!D152,'TOTAL FEED'!$Y$6:$Y$429)</f>
        <v>0</v>
      </c>
      <c r="S152" s="87">
        <f>SUMIF('TOTAL FEED'!$E$6:$E$429,'SAN LUONG'!D152,'TOTAL FEED'!$Z$6:$Z$429)</f>
        <v>0</v>
      </c>
      <c r="T152" s="87">
        <f>SUMIF('TOTAL FEED'!$E$6:$E$429,'SAN LUONG'!D152,'TOTAL FEED'!$AA$6:$AA$429)</f>
        <v>0</v>
      </c>
      <c r="U152" s="87">
        <f>SUMIF('TOTAL FEED'!$E$6:$E$429,'SAN LUONG'!D152,'TOTAL FEED'!$AB$6:$AB$429)</f>
        <v>0</v>
      </c>
      <c r="V152" s="87">
        <f>SUMIF('TOTAL FEED'!$E$6:$E$429,'SAN LUONG'!D152,'TOTAL FEED'!$AC$6:$AC$429)</f>
        <v>0</v>
      </c>
      <c r="W152" s="87">
        <f>SUMIF('TOTAL FEED'!$E$6:$E$429,'SAN LUONG'!D152,'TOTAL FEED'!$AD$6:$AD$429)</f>
        <v>0</v>
      </c>
      <c r="X152" s="87">
        <f>SUMIF('TOTAL FEED'!$E$6:$E$429,'SAN LUONG'!D152,'TOTAL FEED'!$AE$6:$AE$429)</f>
        <v>0</v>
      </c>
      <c r="Y152" s="87">
        <f>SUMIF('TOTAL FEED'!$E$6:$E$429,'SAN LUONG'!D152,'TOTAL FEED'!$AF$6:$AF$429)</f>
        <v>0</v>
      </c>
      <c r="Z152" s="87">
        <f>SUMIF('TOTAL FEED'!$E$6:$E$429,'SAN LUONG'!D152,'TOTAL FEED'!$AG$6:$AG$429)</f>
        <v>0</v>
      </c>
      <c r="AA152" s="87">
        <f>SUMIF('TOTAL FEED'!$E$6:$E$429,'SAN LUONG'!D152,'TOTAL FEED'!$AH$6:$AH$429)</f>
        <v>0</v>
      </c>
      <c r="AB152" s="87">
        <f>SUMIF('TOTAL FEED'!$E$6:$E$429,'SAN LUONG'!D152,'TOTAL FEED'!$AI$6:$AI$429)</f>
        <v>0</v>
      </c>
      <c r="AC152" s="87">
        <f>SUMIF('TOTAL FEED'!$E$6:$E$429,'SAN LUONG'!D152,'TOTAL FEED'!$AJ$6:$AJ$429)</f>
        <v>0</v>
      </c>
      <c r="AD152" s="87">
        <f>SUMIF('TOTAL FEED'!$E$6:$E$429,'SAN LUONG'!D152,'TOTAL FEED'!$AK$6:$AK$429)</f>
        <v>0</v>
      </c>
      <c r="AE152" s="87">
        <f>SUMIF('TOTAL FEED'!$E$6:$E$429,'SAN LUONG'!D152,'TOTAL FEED'!$AL$6:$AL$429)</f>
        <v>0</v>
      </c>
      <c r="AF152" s="87">
        <f>SUMIF('TOTAL FEED'!$E$6:$E$429,'SAN LUONG'!D152,'TOTAL FEED'!$AM$6:$AM$429)</f>
        <v>0</v>
      </c>
      <c r="AG152" s="87">
        <f>SUMIF('TOTAL FEED'!$E$6:$E$429,'SAN LUONG'!D152,'TOTAL FEED'!$AN$6:$AN$429)</f>
        <v>0</v>
      </c>
      <c r="AH152" s="87">
        <f>SUMIF('TOTAL FEED'!$E$6:$E$429,'SAN LUONG'!D152,'TOTAL FEED'!$AO$6:$AO$429)</f>
        <v>0</v>
      </c>
      <c r="AI152" s="87">
        <f>SUMIF('TOTAL FEED'!$E$6:$E$429,'SAN LUONG'!D152,'TOTAL FEED'!$AP$6:$AP$429)</f>
        <v>0</v>
      </c>
      <c r="AJ152" s="80">
        <f t="shared" si="71"/>
        <v>0</v>
      </c>
      <c r="AK152" s="80"/>
      <c r="AL152" t="str">
        <f t="shared" si="28"/>
        <v>511AFP5811350858</v>
      </c>
      <c r="AM152">
        <f>SUMIF('TOTAL FEED'!$K$6:$K$429,AL152,'TOTAL FEED'!$AQ$6:$AQ$429)</f>
        <v>0</v>
      </c>
    </row>
    <row r="153" spans="2:39" x14ac:dyDescent="0.25">
      <c r="B153" s="81">
        <v>83</v>
      </c>
      <c r="C153" s="84" t="s">
        <v>392</v>
      </c>
      <c r="D153" s="83">
        <v>11350862</v>
      </c>
      <c r="E153" s="86">
        <f>SUMIF('TOTAL FEED'!$E$6:$E$429,'SAN LUONG'!D153,'TOTAL FEED'!$L$6:$L$429)</f>
        <v>0</v>
      </c>
      <c r="F153" s="87">
        <f>SUMIF('TOTAL FEED'!$E$6:$E$429,'SAN LUONG'!D153,'TOTAL FEED'!$M$6:$M$429)</f>
        <v>0</v>
      </c>
      <c r="G153" s="87">
        <f>SUMIF('TOTAL FEED'!$E$6:$E$429,'SAN LUONG'!D153,'TOTAL FEED'!$N$6:$N$429)</f>
        <v>0</v>
      </c>
      <c r="H153" s="87">
        <f>SUMIF('TOTAL FEED'!$E$6:$E$429,'SAN LUONG'!D153,'TOTAL FEED'!$O$6:$O$429)</f>
        <v>0</v>
      </c>
      <c r="I153" s="87">
        <f>SUMIF('TOTAL FEED'!$E$6:$E$429,'SAN LUONG'!D153,'TOTAL FEED'!$P$6:$P$429)</f>
        <v>0</v>
      </c>
      <c r="J153" s="87">
        <f>SUMIF('TOTAL FEED'!$E$6:$E$429,'SAN LUONG'!D153,'TOTAL FEED'!$Q$6:$Q$429)</f>
        <v>0</v>
      </c>
      <c r="K153" s="87">
        <f>SUMIF('TOTAL FEED'!$E$6:$E$429,'SAN LUONG'!D153,'TOTAL FEED'!$R$6:$R$429)</f>
        <v>0</v>
      </c>
      <c r="L153" s="87">
        <f>SUMIF('TOTAL FEED'!$E$6:$E$429,'SAN LUONG'!D153,'TOTAL FEED'!$S$6:$S$429)</f>
        <v>0</v>
      </c>
      <c r="M153" s="87">
        <f>SUMIF('TOTAL FEED'!$E$6:$E$429,'SAN LUONG'!D153,'TOTAL FEED'!$T$6:$T$429)</f>
        <v>0</v>
      </c>
      <c r="N153" s="87">
        <f>SUMIF('TOTAL FEED'!$E$6:$E$429,'SAN LUONG'!D153,'TOTAL FEED'!$U$6:$U$429)</f>
        <v>0</v>
      </c>
      <c r="O153" s="87">
        <f>SUMIF('TOTAL FEED'!$E$6:$E$429,'SAN LUONG'!D153,'TOTAL FEED'!$V$6:$V$429)</f>
        <v>0</v>
      </c>
      <c r="P153" s="87">
        <f>SUMIF('TOTAL FEED'!$E$6:$E$429,'SAN LUONG'!D153,'TOTAL FEED'!$W$6:$W$429)</f>
        <v>0</v>
      </c>
      <c r="Q153" s="87">
        <f>SUMIF('TOTAL FEED'!$E$6:$E$429,'SAN LUONG'!D153,'TOTAL FEED'!$X$6:$X$429)</f>
        <v>0</v>
      </c>
      <c r="R153" s="87">
        <f>SUMIF('TOTAL FEED'!$E$6:$E$429,'SAN LUONG'!D153,'TOTAL FEED'!$Y$6:$Y$429)</f>
        <v>0</v>
      </c>
      <c r="S153" s="87">
        <f>SUMIF('TOTAL FEED'!$E$6:$E$429,'SAN LUONG'!D153,'TOTAL FEED'!$Z$6:$Z$429)</f>
        <v>0</v>
      </c>
      <c r="T153" s="87">
        <f>SUMIF('TOTAL FEED'!$E$6:$E$429,'SAN LUONG'!D153,'TOTAL FEED'!$AA$6:$AA$429)</f>
        <v>0</v>
      </c>
      <c r="U153" s="87">
        <f>SUMIF('TOTAL FEED'!$E$6:$E$429,'SAN LUONG'!D153,'TOTAL FEED'!$AB$6:$AB$429)</f>
        <v>0</v>
      </c>
      <c r="V153" s="87">
        <f>SUMIF('TOTAL FEED'!$E$6:$E$429,'SAN LUONG'!D153,'TOTAL FEED'!$AC$6:$AC$429)</f>
        <v>0</v>
      </c>
      <c r="W153" s="87">
        <f>SUMIF('TOTAL FEED'!$E$6:$E$429,'SAN LUONG'!D153,'TOTAL FEED'!$AD$6:$AD$429)</f>
        <v>0</v>
      </c>
      <c r="X153" s="87">
        <f>SUMIF('TOTAL FEED'!$E$6:$E$429,'SAN LUONG'!D153,'TOTAL FEED'!$AE$6:$AE$429)</f>
        <v>0</v>
      </c>
      <c r="Y153" s="87">
        <f>SUMIF('TOTAL FEED'!$E$6:$E$429,'SAN LUONG'!D153,'TOTAL FEED'!$AF$6:$AF$429)</f>
        <v>0</v>
      </c>
      <c r="Z153" s="87">
        <f>SUMIF('TOTAL FEED'!$E$6:$E$429,'SAN LUONG'!D153,'TOTAL FEED'!$AG$6:$AG$429)</f>
        <v>0</v>
      </c>
      <c r="AA153" s="87">
        <f>SUMIF('TOTAL FEED'!$E$6:$E$429,'SAN LUONG'!D153,'TOTAL FEED'!$AH$6:$AH$429)</f>
        <v>0</v>
      </c>
      <c r="AB153" s="87">
        <f>SUMIF('TOTAL FEED'!$E$6:$E$429,'SAN LUONG'!D153,'TOTAL FEED'!$AI$6:$AI$429)</f>
        <v>0</v>
      </c>
      <c r="AC153" s="87">
        <f>SUMIF('TOTAL FEED'!$E$6:$E$429,'SAN LUONG'!D153,'TOTAL FEED'!$AJ$6:$AJ$429)</f>
        <v>0</v>
      </c>
      <c r="AD153" s="87">
        <f>SUMIF('TOTAL FEED'!$E$6:$E$429,'SAN LUONG'!D153,'TOTAL FEED'!$AK$6:$AK$429)</f>
        <v>0</v>
      </c>
      <c r="AE153" s="87">
        <f>SUMIF('TOTAL FEED'!$E$6:$E$429,'SAN LUONG'!D153,'TOTAL FEED'!$AL$6:$AL$429)</f>
        <v>0</v>
      </c>
      <c r="AF153" s="87">
        <f>SUMIF('TOTAL FEED'!$E$6:$E$429,'SAN LUONG'!D153,'TOTAL FEED'!$AM$6:$AM$429)</f>
        <v>0</v>
      </c>
      <c r="AG153" s="87">
        <f>SUMIF('TOTAL FEED'!$E$6:$E$429,'SAN LUONG'!D153,'TOTAL FEED'!$AN$6:$AN$429)</f>
        <v>0</v>
      </c>
      <c r="AH153" s="87">
        <f>SUMIF('TOTAL FEED'!$E$6:$E$429,'SAN LUONG'!D153,'TOTAL FEED'!$AO$6:$AO$429)</f>
        <v>0</v>
      </c>
      <c r="AI153" s="87">
        <f>SUMIF('TOTAL FEED'!$E$6:$E$429,'SAN LUONG'!D153,'TOTAL FEED'!$AP$6:$AP$429)</f>
        <v>0</v>
      </c>
      <c r="AJ153" s="80">
        <f t="shared" si="71"/>
        <v>0</v>
      </c>
      <c r="AK153" s="80"/>
      <c r="AL153" t="str">
        <f t="shared" si="28"/>
        <v>511AFP6211350862</v>
      </c>
      <c r="AM153">
        <f>SUMIF('TOTAL FEED'!$K$6:$K$429,AL153,'TOTAL FEED'!$AQ$6:$AQ$429)</f>
        <v>0</v>
      </c>
    </row>
    <row r="154" spans="2:39" x14ac:dyDescent="0.25">
      <c r="B154" s="81">
        <v>84</v>
      </c>
      <c r="C154" s="84" t="s">
        <v>393</v>
      </c>
      <c r="D154" s="83">
        <v>11350864</v>
      </c>
      <c r="E154" s="86">
        <f>SUMIF('TOTAL FEED'!$E$6:$E$429,'SAN LUONG'!D154,'TOTAL FEED'!$L$6:$L$429)</f>
        <v>0</v>
      </c>
      <c r="F154" s="87">
        <f>SUMIF('TOTAL FEED'!$E$6:$E$429,'SAN LUONG'!D154,'TOTAL FEED'!$M$6:$M$429)</f>
        <v>0</v>
      </c>
      <c r="G154" s="87">
        <f>SUMIF('TOTAL FEED'!$E$6:$E$429,'SAN LUONG'!D154,'TOTAL FEED'!$N$6:$N$429)</f>
        <v>0</v>
      </c>
      <c r="H154" s="87">
        <f>SUMIF('TOTAL FEED'!$E$6:$E$429,'SAN LUONG'!D154,'TOTAL FEED'!$O$6:$O$429)</f>
        <v>0</v>
      </c>
      <c r="I154" s="87">
        <f>SUMIF('TOTAL FEED'!$E$6:$E$429,'SAN LUONG'!D154,'TOTAL FEED'!$P$6:$P$429)</f>
        <v>0</v>
      </c>
      <c r="J154" s="87">
        <f>SUMIF('TOTAL FEED'!$E$6:$E$429,'SAN LUONG'!D154,'TOTAL FEED'!$Q$6:$Q$429)</f>
        <v>0</v>
      </c>
      <c r="K154" s="87">
        <f>SUMIF('TOTAL FEED'!$E$6:$E$429,'SAN LUONG'!D154,'TOTAL FEED'!$R$6:$R$429)</f>
        <v>0</v>
      </c>
      <c r="L154" s="87">
        <f>SUMIF('TOTAL FEED'!$E$6:$E$429,'SAN LUONG'!D154,'TOTAL FEED'!$S$6:$S$429)</f>
        <v>0</v>
      </c>
      <c r="M154" s="87">
        <f>SUMIF('TOTAL FEED'!$E$6:$E$429,'SAN LUONG'!D154,'TOTAL FEED'!$T$6:$T$429)</f>
        <v>0</v>
      </c>
      <c r="N154" s="87">
        <f>SUMIF('TOTAL FEED'!$E$6:$E$429,'SAN LUONG'!D154,'TOTAL FEED'!$U$6:$U$429)</f>
        <v>0</v>
      </c>
      <c r="O154" s="87">
        <f>SUMIF('TOTAL FEED'!$E$6:$E$429,'SAN LUONG'!D154,'TOTAL FEED'!$V$6:$V$429)</f>
        <v>0</v>
      </c>
      <c r="P154" s="87">
        <f>SUMIF('TOTAL FEED'!$E$6:$E$429,'SAN LUONG'!D154,'TOTAL FEED'!$W$6:$W$429)</f>
        <v>0</v>
      </c>
      <c r="Q154" s="87">
        <f>SUMIF('TOTAL FEED'!$E$6:$E$429,'SAN LUONG'!D154,'TOTAL FEED'!$X$6:$X$429)</f>
        <v>0</v>
      </c>
      <c r="R154" s="87">
        <f>SUMIF('TOTAL FEED'!$E$6:$E$429,'SAN LUONG'!D154,'TOTAL FEED'!$Y$6:$Y$429)</f>
        <v>0</v>
      </c>
      <c r="S154" s="87">
        <f>SUMIF('TOTAL FEED'!$E$6:$E$429,'SAN LUONG'!D154,'TOTAL FEED'!$Z$6:$Z$429)</f>
        <v>0</v>
      </c>
      <c r="T154" s="87">
        <f>SUMIF('TOTAL FEED'!$E$6:$E$429,'SAN LUONG'!D154,'TOTAL FEED'!$AA$6:$AA$429)</f>
        <v>0</v>
      </c>
      <c r="U154" s="87">
        <f>SUMIF('TOTAL FEED'!$E$6:$E$429,'SAN LUONG'!D154,'TOTAL FEED'!$AB$6:$AB$429)</f>
        <v>0</v>
      </c>
      <c r="V154" s="87">
        <f>SUMIF('TOTAL FEED'!$E$6:$E$429,'SAN LUONG'!D154,'TOTAL FEED'!$AC$6:$AC$429)</f>
        <v>0</v>
      </c>
      <c r="W154" s="87">
        <f>SUMIF('TOTAL FEED'!$E$6:$E$429,'SAN LUONG'!D154,'TOTAL FEED'!$AD$6:$AD$429)</f>
        <v>0</v>
      </c>
      <c r="X154" s="87">
        <f>SUMIF('TOTAL FEED'!$E$6:$E$429,'SAN LUONG'!D154,'TOTAL FEED'!$AE$6:$AE$429)</f>
        <v>0</v>
      </c>
      <c r="Y154" s="87">
        <f>SUMIF('TOTAL FEED'!$E$6:$E$429,'SAN LUONG'!D154,'TOTAL FEED'!$AF$6:$AF$429)</f>
        <v>0</v>
      </c>
      <c r="Z154" s="87">
        <f>SUMIF('TOTAL FEED'!$E$6:$E$429,'SAN LUONG'!D154,'TOTAL FEED'!$AG$6:$AG$429)</f>
        <v>0</v>
      </c>
      <c r="AA154" s="87">
        <f>SUMIF('TOTAL FEED'!$E$6:$E$429,'SAN LUONG'!D154,'TOTAL FEED'!$AH$6:$AH$429)</f>
        <v>0</v>
      </c>
      <c r="AB154" s="87">
        <f>SUMIF('TOTAL FEED'!$E$6:$E$429,'SAN LUONG'!D154,'TOTAL FEED'!$AI$6:$AI$429)</f>
        <v>0</v>
      </c>
      <c r="AC154" s="87">
        <f>SUMIF('TOTAL FEED'!$E$6:$E$429,'SAN LUONG'!D154,'TOTAL FEED'!$AJ$6:$AJ$429)</f>
        <v>0</v>
      </c>
      <c r="AD154" s="87">
        <f>SUMIF('TOTAL FEED'!$E$6:$E$429,'SAN LUONG'!D154,'TOTAL FEED'!$AK$6:$AK$429)</f>
        <v>0</v>
      </c>
      <c r="AE154" s="87">
        <f>SUMIF('TOTAL FEED'!$E$6:$E$429,'SAN LUONG'!D154,'TOTAL FEED'!$AL$6:$AL$429)</f>
        <v>0</v>
      </c>
      <c r="AF154" s="87">
        <f>SUMIF('TOTAL FEED'!$E$6:$E$429,'SAN LUONG'!D154,'TOTAL FEED'!$AM$6:$AM$429)</f>
        <v>0</v>
      </c>
      <c r="AG154" s="87">
        <f>SUMIF('TOTAL FEED'!$E$6:$E$429,'SAN LUONG'!D154,'TOTAL FEED'!$AN$6:$AN$429)</f>
        <v>0</v>
      </c>
      <c r="AH154" s="87">
        <f>SUMIF('TOTAL FEED'!$E$6:$E$429,'SAN LUONG'!D154,'TOTAL FEED'!$AO$6:$AO$429)</f>
        <v>0</v>
      </c>
      <c r="AI154" s="87">
        <f>SUMIF('TOTAL FEED'!$E$6:$E$429,'SAN LUONG'!D154,'TOTAL FEED'!$AP$6:$AP$429)</f>
        <v>0</v>
      </c>
      <c r="AJ154" s="80">
        <f t="shared" si="71"/>
        <v>0</v>
      </c>
      <c r="AK154" s="80"/>
      <c r="AL154" t="str">
        <f t="shared" si="28"/>
        <v>511AFP6411350864</v>
      </c>
      <c r="AM154">
        <f>SUMIF('TOTAL FEED'!$K$6:$K$429,AL154,'TOTAL FEED'!$AQ$6:$AQ$429)</f>
        <v>0</v>
      </c>
    </row>
    <row r="155" spans="2:39" x14ac:dyDescent="0.25">
      <c r="B155" s="81">
        <v>85</v>
      </c>
      <c r="C155" s="84" t="s">
        <v>101</v>
      </c>
      <c r="D155" s="83" t="s">
        <v>573</v>
      </c>
      <c r="E155" s="86">
        <f>SUMIF('TOTAL FEED'!$E$6:$E$429,'SAN LUONG'!D155,'TOTAL FEED'!$L$6:$L$429)</f>
        <v>0</v>
      </c>
      <c r="F155" s="87">
        <f>SUMIF('TOTAL FEED'!$E$6:$E$429,'SAN LUONG'!D155,'TOTAL FEED'!$M$6:$M$429)</f>
        <v>0</v>
      </c>
      <c r="G155" s="87">
        <f>SUMIF('TOTAL FEED'!$E$6:$E$429,'SAN LUONG'!D155,'TOTAL FEED'!$N$6:$N$429)</f>
        <v>0</v>
      </c>
      <c r="H155" s="87">
        <f>SUMIF('TOTAL FEED'!$E$6:$E$429,'SAN LUONG'!D155,'TOTAL FEED'!$O$6:$O$429)</f>
        <v>0</v>
      </c>
      <c r="I155" s="87">
        <f>SUMIF('TOTAL FEED'!$E$6:$E$429,'SAN LUONG'!D155,'TOTAL FEED'!$P$6:$P$429)</f>
        <v>0</v>
      </c>
      <c r="J155" s="87">
        <f>SUMIF('TOTAL FEED'!$E$6:$E$429,'SAN LUONG'!D155,'TOTAL FEED'!$Q$6:$Q$429)</f>
        <v>0</v>
      </c>
      <c r="K155" s="87">
        <f>SUMIF('TOTAL FEED'!$E$6:$E$429,'SAN LUONG'!D155,'TOTAL FEED'!$R$6:$R$429)</f>
        <v>0</v>
      </c>
      <c r="L155" s="87">
        <f>SUMIF('TOTAL FEED'!$E$6:$E$429,'SAN LUONG'!D155,'TOTAL FEED'!$S$6:$S$429)</f>
        <v>0</v>
      </c>
      <c r="M155" s="87">
        <f>SUMIF('TOTAL FEED'!$E$6:$E$429,'SAN LUONG'!D155,'TOTAL FEED'!$T$6:$T$429)</f>
        <v>0</v>
      </c>
      <c r="N155" s="87">
        <f>SUMIF('TOTAL FEED'!$E$6:$E$429,'SAN LUONG'!D155,'TOTAL FEED'!$U$6:$U$429)</f>
        <v>0</v>
      </c>
      <c r="O155" s="87">
        <f>SUMIF('TOTAL FEED'!$E$6:$E$429,'SAN LUONG'!D155,'TOTAL FEED'!$V$6:$V$429)</f>
        <v>0</v>
      </c>
      <c r="P155" s="87">
        <f>SUMIF('TOTAL FEED'!$E$6:$E$429,'SAN LUONG'!D155,'TOTAL FEED'!$W$6:$W$429)</f>
        <v>0</v>
      </c>
      <c r="Q155" s="87">
        <f>SUMIF('TOTAL FEED'!$E$6:$E$429,'SAN LUONG'!D155,'TOTAL FEED'!$X$6:$X$429)</f>
        <v>0</v>
      </c>
      <c r="R155" s="87">
        <f>SUMIF('TOTAL FEED'!$E$6:$E$429,'SAN LUONG'!D155,'TOTAL FEED'!$Y$6:$Y$429)</f>
        <v>0</v>
      </c>
      <c r="S155" s="87">
        <f>SUMIF('TOTAL FEED'!$E$6:$E$429,'SAN LUONG'!D155,'TOTAL FEED'!$Z$6:$Z$429)</f>
        <v>0</v>
      </c>
      <c r="T155" s="87">
        <f>SUMIF('TOTAL FEED'!$E$6:$E$429,'SAN LUONG'!D155,'TOTAL FEED'!$AA$6:$AA$429)</f>
        <v>0</v>
      </c>
      <c r="U155" s="87">
        <f>SUMIF('TOTAL FEED'!$E$6:$E$429,'SAN LUONG'!D155,'TOTAL FEED'!$AB$6:$AB$429)</f>
        <v>0</v>
      </c>
      <c r="V155" s="87">
        <f>SUMIF('TOTAL FEED'!$E$6:$E$429,'SAN LUONG'!D155,'TOTAL FEED'!$AC$6:$AC$429)</f>
        <v>0</v>
      </c>
      <c r="W155" s="87">
        <f>SUMIF('TOTAL FEED'!$E$6:$E$429,'SAN LUONG'!D155,'TOTAL FEED'!$AD$6:$AD$429)</f>
        <v>0</v>
      </c>
      <c r="X155" s="87">
        <f>SUMIF('TOTAL FEED'!$E$6:$E$429,'SAN LUONG'!D155,'TOTAL FEED'!$AE$6:$AE$429)</f>
        <v>0</v>
      </c>
      <c r="Y155" s="87">
        <f>SUMIF('TOTAL FEED'!$E$6:$E$429,'SAN LUONG'!D155,'TOTAL FEED'!$AF$6:$AF$429)</f>
        <v>0</v>
      </c>
      <c r="Z155" s="87">
        <f>SUMIF('TOTAL FEED'!$E$6:$E$429,'SAN LUONG'!D155,'TOTAL FEED'!$AG$6:$AG$429)</f>
        <v>0</v>
      </c>
      <c r="AA155" s="87">
        <f>SUMIF('TOTAL FEED'!$E$6:$E$429,'SAN LUONG'!D155,'TOTAL FEED'!$AH$6:$AH$429)</f>
        <v>0</v>
      </c>
      <c r="AB155" s="87">
        <f>SUMIF('TOTAL FEED'!$E$6:$E$429,'SAN LUONG'!D155,'TOTAL FEED'!$AI$6:$AI$429)</f>
        <v>0</v>
      </c>
      <c r="AC155" s="87">
        <f>SUMIF('TOTAL FEED'!$E$6:$E$429,'SAN LUONG'!D155,'TOTAL FEED'!$AJ$6:$AJ$429)</f>
        <v>0</v>
      </c>
      <c r="AD155" s="87">
        <f>SUMIF('TOTAL FEED'!$E$6:$E$429,'SAN LUONG'!D155,'TOTAL FEED'!$AK$6:$AK$429)</f>
        <v>0</v>
      </c>
      <c r="AE155" s="87">
        <f>SUMIF('TOTAL FEED'!$E$6:$E$429,'SAN LUONG'!D155,'TOTAL FEED'!$AL$6:$AL$429)</f>
        <v>0</v>
      </c>
      <c r="AF155" s="87">
        <f>SUMIF('TOTAL FEED'!$E$6:$E$429,'SAN LUONG'!D155,'TOTAL FEED'!$AM$6:$AM$429)</f>
        <v>0</v>
      </c>
      <c r="AG155" s="87">
        <f>SUMIF('TOTAL FEED'!$E$6:$E$429,'SAN LUONG'!D155,'TOTAL FEED'!$AN$6:$AN$429)</f>
        <v>0</v>
      </c>
      <c r="AH155" s="87">
        <f>SUMIF('TOTAL FEED'!$E$6:$E$429,'SAN LUONG'!D155,'TOTAL FEED'!$AO$6:$AO$429)</f>
        <v>0</v>
      </c>
      <c r="AI155" s="87">
        <f>SUMIF('TOTAL FEED'!$E$6:$E$429,'SAN LUONG'!D155,'TOTAL FEED'!$AP$6:$AP$429)</f>
        <v>0</v>
      </c>
      <c r="AJ155" s="80">
        <f t="shared" si="71"/>
        <v>0</v>
      </c>
      <c r="AK155" s="92">
        <v>2</v>
      </c>
      <c r="AL155" t="str">
        <f t="shared" ref="AL155:AL218" si="78">CONCATENATE(C155,D155)</f>
        <v>511ANF113521</v>
      </c>
      <c r="AM155">
        <f>SUMIF('TOTAL FEED'!$K$6:$K$429,AL155,'TOTAL FEED'!$AQ$6:$AQ$429)</f>
        <v>0</v>
      </c>
    </row>
    <row r="156" spans="2:39" x14ac:dyDescent="0.25">
      <c r="B156" s="81">
        <v>86</v>
      </c>
      <c r="C156" s="84" t="s">
        <v>612</v>
      </c>
      <c r="D156" s="83">
        <v>11352812</v>
      </c>
      <c r="E156" s="86">
        <f>SUMIF('TOTAL FEED'!$E$6:$E$429,'SAN LUONG'!D156,'TOTAL FEED'!$L$6:$L$429)</f>
        <v>0</v>
      </c>
      <c r="F156" s="87">
        <f>SUMIF('TOTAL FEED'!$E$6:$E$429,'SAN LUONG'!D156,'TOTAL FEED'!$M$6:$M$429)</f>
        <v>0</v>
      </c>
      <c r="G156" s="87">
        <f>SUMIF('TOTAL FEED'!$E$6:$E$429,'SAN LUONG'!D156,'TOTAL FEED'!$N$6:$N$429)</f>
        <v>0</v>
      </c>
      <c r="H156" s="87">
        <f>SUMIF('TOTAL FEED'!$E$6:$E$429,'SAN LUONG'!D156,'TOTAL FEED'!$O$6:$O$429)</f>
        <v>0</v>
      </c>
      <c r="I156" s="87">
        <f>SUMIF('TOTAL FEED'!$E$6:$E$429,'SAN LUONG'!D156,'TOTAL FEED'!$P$6:$P$429)</f>
        <v>0</v>
      </c>
      <c r="J156" s="87">
        <f>SUMIF('TOTAL FEED'!$E$6:$E$429,'SAN LUONG'!D156,'TOTAL FEED'!$Q$6:$Q$429)</f>
        <v>0</v>
      </c>
      <c r="K156" s="87">
        <f>SUMIF('TOTAL FEED'!$E$6:$E$429,'SAN LUONG'!D156,'TOTAL FEED'!$R$6:$R$429)</f>
        <v>0</v>
      </c>
      <c r="L156" s="87">
        <f>SUMIF('TOTAL FEED'!$E$6:$E$429,'SAN LUONG'!D156,'TOTAL FEED'!$S$6:$S$429)</f>
        <v>0</v>
      </c>
      <c r="M156" s="87">
        <f>SUMIF('TOTAL FEED'!$E$6:$E$429,'SAN LUONG'!D156,'TOTAL FEED'!$T$6:$T$429)</f>
        <v>0</v>
      </c>
      <c r="N156" s="87">
        <f>SUMIF('TOTAL FEED'!$E$6:$E$429,'SAN LUONG'!D156,'TOTAL FEED'!$U$6:$U$429)</f>
        <v>0</v>
      </c>
      <c r="O156" s="87">
        <f>SUMIF('TOTAL FEED'!$E$6:$E$429,'SAN LUONG'!D156,'TOTAL FEED'!$V$6:$V$429)</f>
        <v>0</v>
      </c>
      <c r="P156" s="87">
        <f>SUMIF('TOTAL FEED'!$E$6:$E$429,'SAN LUONG'!D156,'TOTAL FEED'!$W$6:$W$429)</f>
        <v>0</v>
      </c>
      <c r="Q156" s="87">
        <f>SUMIF('TOTAL FEED'!$E$6:$E$429,'SAN LUONG'!D156,'TOTAL FEED'!$X$6:$X$429)</f>
        <v>0</v>
      </c>
      <c r="R156" s="87">
        <f>SUMIF('TOTAL FEED'!$E$6:$E$429,'SAN LUONG'!D156,'TOTAL FEED'!$Y$6:$Y$429)</f>
        <v>0</v>
      </c>
      <c r="S156" s="87">
        <f>SUMIF('TOTAL FEED'!$E$6:$E$429,'SAN LUONG'!D156,'TOTAL FEED'!$Z$6:$Z$429)</f>
        <v>0</v>
      </c>
      <c r="T156" s="87">
        <f>SUMIF('TOTAL FEED'!$E$6:$E$429,'SAN LUONG'!D156,'TOTAL FEED'!$AA$6:$AA$429)</f>
        <v>0</v>
      </c>
      <c r="U156" s="87">
        <f>SUMIF('TOTAL FEED'!$E$6:$E$429,'SAN LUONG'!D156,'TOTAL FEED'!$AB$6:$AB$429)</f>
        <v>0</v>
      </c>
      <c r="V156" s="87">
        <f>SUMIF('TOTAL FEED'!$E$6:$E$429,'SAN LUONG'!D156,'TOTAL FEED'!$AC$6:$AC$429)</f>
        <v>0</v>
      </c>
      <c r="W156" s="87">
        <f>SUMIF('TOTAL FEED'!$E$6:$E$429,'SAN LUONG'!D156,'TOTAL FEED'!$AD$6:$AD$429)</f>
        <v>0</v>
      </c>
      <c r="X156" s="87">
        <f>SUMIF('TOTAL FEED'!$E$6:$E$429,'SAN LUONG'!D156,'TOTAL FEED'!$AE$6:$AE$429)</f>
        <v>0</v>
      </c>
      <c r="Y156" s="87">
        <f>SUMIF('TOTAL FEED'!$E$6:$E$429,'SAN LUONG'!D156,'TOTAL FEED'!$AF$6:$AF$429)</f>
        <v>0</v>
      </c>
      <c r="Z156" s="87">
        <f>SUMIF('TOTAL FEED'!$E$6:$E$429,'SAN LUONG'!D156,'TOTAL FEED'!$AG$6:$AG$429)</f>
        <v>0</v>
      </c>
      <c r="AA156" s="87">
        <f>SUMIF('TOTAL FEED'!$E$6:$E$429,'SAN LUONG'!D156,'TOTAL FEED'!$AH$6:$AH$429)</f>
        <v>0</v>
      </c>
      <c r="AB156" s="87">
        <f>SUMIF('TOTAL FEED'!$E$6:$E$429,'SAN LUONG'!D156,'TOTAL FEED'!$AI$6:$AI$429)</f>
        <v>0</v>
      </c>
      <c r="AC156" s="87">
        <f>SUMIF('TOTAL FEED'!$E$6:$E$429,'SAN LUONG'!D156,'TOTAL FEED'!$AJ$6:$AJ$429)</f>
        <v>0</v>
      </c>
      <c r="AD156" s="87">
        <f>SUMIF('TOTAL FEED'!$E$6:$E$429,'SAN LUONG'!D156,'TOTAL FEED'!$AK$6:$AK$429)</f>
        <v>0</v>
      </c>
      <c r="AE156" s="87">
        <f>SUMIF('TOTAL FEED'!$E$6:$E$429,'SAN LUONG'!D156,'TOTAL FEED'!$AL$6:$AL$429)</f>
        <v>0</v>
      </c>
      <c r="AF156" s="87">
        <f>SUMIF('TOTAL FEED'!$E$6:$E$429,'SAN LUONG'!D156,'TOTAL FEED'!$AM$6:$AM$429)</f>
        <v>0</v>
      </c>
      <c r="AG156" s="87">
        <f>SUMIF('TOTAL FEED'!$E$6:$E$429,'SAN LUONG'!D156,'TOTAL FEED'!$AN$6:$AN$429)</f>
        <v>0</v>
      </c>
      <c r="AH156" s="87">
        <f>SUMIF('TOTAL FEED'!$E$6:$E$429,'SAN LUONG'!D156,'TOTAL FEED'!$AO$6:$AO$429)</f>
        <v>0</v>
      </c>
      <c r="AI156" s="87">
        <f>SUMIF('TOTAL FEED'!$E$6:$E$429,'SAN LUONG'!D156,'TOTAL FEED'!$AP$6:$AP$429)</f>
        <v>0</v>
      </c>
      <c r="AJ156" s="80">
        <f t="shared" si="71"/>
        <v>0</v>
      </c>
      <c r="AK156" s="80"/>
      <c r="AL156" t="str">
        <f t="shared" si="78"/>
        <v>511ANFP1211352812</v>
      </c>
      <c r="AM156">
        <f>SUMIF('TOTAL FEED'!$K$6:$K$429,AL156,'TOTAL FEED'!$AQ$6:$AQ$429)</f>
        <v>0</v>
      </c>
    </row>
    <row r="157" spans="2:39" x14ac:dyDescent="0.25">
      <c r="B157" s="81">
        <v>87</v>
      </c>
      <c r="C157" s="84" t="s">
        <v>574</v>
      </c>
      <c r="D157" s="83">
        <v>11352831</v>
      </c>
      <c r="E157" s="86">
        <f>SUMIF('TOTAL FEED'!$E$6:$E$429,'SAN LUONG'!D157,'TOTAL FEED'!$L$6:$L$429)</f>
        <v>0</v>
      </c>
      <c r="F157" s="87">
        <f>SUMIF('TOTAL FEED'!$E$6:$E$429,'SAN LUONG'!D157,'TOTAL FEED'!$M$6:$M$429)</f>
        <v>0</v>
      </c>
      <c r="G157" s="87">
        <f>SUMIF('TOTAL FEED'!$E$6:$E$429,'SAN LUONG'!D157,'TOTAL FEED'!$N$6:$N$429)</f>
        <v>0</v>
      </c>
      <c r="H157" s="87">
        <f>SUMIF('TOTAL FEED'!$E$6:$E$429,'SAN LUONG'!D157,'TOTAL FEED'!$O$6:$O$429)</f>
        <v>0</v>
      </c>
      <c r="I157" s="87">
        <f>SUMIF('TOTAL FEED'!$E$6:$E$429,'SAN LUONG'!D157,'TOTAL FEED'!$P$6:$P$429)</f>
        <v>0</v>
      </c>
      <c r="J157" s="87">
        <f>SUMIF('TOTAL FEED'!$E$6:$E$429,'SAN LUONG'!D157,'TOTAL FEED'!$Q$6:$Q$429)</f>
        <v>0</v>
      </c>
      <c r="K157" s="87">
        <f>SUMIF('TOTAL FEED'!$E$6:$E$429,'SAN LUONG'!D157,'TOTAL FEED'!$R$6:$R$429)</f>
        <v>0</v>
      </c>
      <c r="L157" s="87">
        <f>SUMIF('TOTAL FEED'!$E$6:$E$429,'SAN LUONG'!D157,'TOTAL FEED'!$S$6:$S$429)</f>
        <v>0</v>
      </c>
      <c r="M157" s="87">
        <f>SUMIF('TOTAL FEED'!$E$6:$E$429,'SAN LUONG'!D157,'TOTAL FEED'!$T$6:$T$429)</f>
        <v>0</v>
      </c>
      <c r="N157" s="87">
        <f>SUMIF('TOTAL FEED'!$E$6:$E$429,'SAN LUONG'!D157,'TOTAL FEED'!$U$6:$U$429)</f>
        <v>0</v>
      </c>
      <c r="O157" s="87">
        <f>SUMIF('TOTAL FEED'!$E$6:$E$429,'SAN LUONG'!D157,'TOTAL FEED'!$V$6:$V$429)</f>
        <v>0</v>
      </c>
      <c r="P157" s="87">
        <f>SUMIF('TOTAL FEED'!$E$6:$E$429,'SAN LUONG'!D157,'TOTAL FEED'!$W$6:$W$429)</f>
        <v>0</v>
      </c>
      <c r="Q157" s="87">
        <f>SUMIF('TOTAL FEED'!$E$6:$E$429,'SAN LUONG'!D157,'TOTAL FEED'!$X$6:$X$429)</f>
        <v>0</v>
      </c>
      <c r="R157" s="87">
        <f>SUMIF('TOTAL FEED'!$E$6:$E$429,'SAN LUONG'!D157,'TOTAL FEED'!$Y$6:$Y$429)</f>
        <v>0</v>
      </c>
      <c r="S157" s="87">
        <f>SUMIF('TOTAL FEED'!$E$6:$E$429,'SAN LUONG'!D157,'TOTAL FEED'!$Z$6:$Z$429)</f>
        <v>0</v>
      </c>
      <c r="T157" s="87">
        <f>SUMIF('TOTAL FEED'!$E$6:$E$429,'SAN LUONG'!D157,'TOTAL FEED'!$AA$6:$AA$429)</f>
        <v>0</v>
      </c>
      <c r="U157" s="87">
        <f>SUMIF('TOTAL FEED'!$E$6:$E$429,'SAN LUONG'!D157,'TOTAL FEED'!$AB$6:$AB$429)</f>
        <v>0</v>
      </c>
      <c r="V157" s="87">
        <f>SUMIF('TOTAL FEED'!$E$6:$E$429,'SAN LUONG'!D157,'TOTAL FEED'!$AC$6:$AC$429)</f>
        <v>0</v>
      </c>
      <c r="W157" s="87">
        <f>SUMIF('TOTAL FEED'!$E$6:$E$429,'SAN LUONG'!D157,'TOTAL FEED'!$AD$6:$AD$429)</f>
        <v>0</v>
      </c>
      <c r="X157" s="87">
        <f>SUMIF('TOTAL FEED'!$E$6:$E$429,'SAN LUONG'!D157,'TOTAL FEED'!$AE$6:$AE$429)</f>
        <v>0</v>
      </c>
      <c r="Y157" s="87">
        <f>SUMIF('TOTAL FEED'!$E$6:$E$429,'SAN LUONG'!D157,'TOTAL FEED'!$AF$6:$AF$429)</f>
        <v>0</v>
      </c>
      <c r="Z157" s="87">
        <f>SUMIF('TOTAL FEED'!$E$6:$E$429,'SAN LUONG'!D157,'TOTAL FEED'!$AG$6:$AG$429)</f>
        <v>0</v>
      </c>
      <c r="AA157" s="87">
        <f>SUMIF('TOTAL FEED'!$E$6:$E$429,'SAN LUONG'!D157,'TOTAL FEED'!$AH$6:$AH$429)</f>
        <v>0</v>
      </c>
      <c r="AB157" s="87">
        <f>SUMIF('TOTAL FEED'!$E$6:$E$429,'SAN LUONG'!D157,'TOTAL FEED'!$AI$6:$AI$429)</f>
        <v>0</v>
      </c>
      <c r="AC157" s="87">
        <f>SUMIF('TOTAL FEED'!$E$6:$E$429,'SAN LUONG'!D157,'TOTAL FEED'!$AJ$6:$AJ$429)</f>
        <v>0</v>
      </c>
      <c r="AD157" s="87">
        <f>SUMIF('TOTAL FEED'!$E$6:$E$429,'SAN LUONG'!D157,'TOTAL FEED'!$AK$6:$AK$429)</f>
        <v>0</v>
      </c>
      <c r="AE157" s="87">
        <f>SUMIF('TOTAL FEED'!$E$6:$E$429,'SAN LUONG'!D157,'TOTAL FEED'!$AL$6:$AL$429)</f>
        <v>0</v>
      </c>
      <c r="AF157" s="87">
        <f>SUMIF('TOTAL FEED'!$E$6:$E$429,'SAN LUONG'!D157,'TOTAL FEED'!$AM$6:$AM$429)</f>
        <v>0</v>
      </c>
      <c r="AG157" s="87">
        <f>SUMIF('TOTAL FEED'!$E$6:$E$429,'SAN LUONG'!D157,'TOTAL FEED'!$AN$6:$AN$429)</f>
        <v>0</v>
      </c>
      <c r="AH157" s="87">
        <f>SUMIF('TOTAL FEED'!$E$6:$E$429,'SAN LUONG'!D157,'TOTAL FEED'!$AO$6:$AO$429)</f>
        <v>0</v>
      </c>
      <c r="AI157" s="87">
        <f>SUMIF('TOTAL FEED'!$E$6:$E$429,'SAN LUONG'!D157,'TOTAL FEED'!$AP$6:$AP$429)</f>
        <v>0</v>
      </c>
      <c r="AJ157" s="80">
        <f t="shared" si="71"/>
        <v>0</v>
      </c>
      <c r="AK157" s="80"/>
      <c r="AL157" t="str">
        <f t="shared" si="78"/>
        <v>511ANFP3111352831</v>
      </c>
      <c r="AM157">
        <f>SUMIF('TOTAL FEED'!$K$6:$K$429,AL157,'TOTAL FEED'!$AQ$6:$AQ$429)</f>
        <v>0</v>
      </c>
    </row>
    <row r="158" spans="2:39" x14ac:dyDescent="0.25">
      <c r="B158" s="81">
        <v>88</v>
      </c>
      <c r="C158" s="84" t="s">
        <v>394</v>
      </c>
      <c r="D158" s="83">
        <v>11352832</v>
      </c>
      <c r="E158" s="86">
        <f>SUMIF('TOTAL FEED'!$E$6:$E$429,'SAN LUONG'!D158,'TOTAL FEED'!$L$6:$L$429)</f>
        <v>0</v>
      </c>
      <c r="F158" s="87">
        <f>SUMIF('TOTAL FEED'!$E$6:$E$429,'SAN LUONG'!D158,'TOTAL FEED'!$M$6:$M$429)</f>
        <v>0</v>
      </c>
      <c r="G158" s="87">
        <f>SUMIF('TOTAL FEED'!$E$6:$E$429,'SAN LUONG'!D158,'TOTAL FEED'!$N$6:$N$429)</f>
        <v>0</v>
      </c>
      <c r="H158" s="87">
        <f>SUMIF('TOTAL FEED'!$E$6:$E$429,'SAN LUONG'!D158,'TOTAL FEED'!$O$6:$O$429)</f>
        <v>0</v>
      </c>
      <c r="I158" s="87">
        <f>SUMIF('TOTAL FEED'!$E$6:$E$429,'SAN LUONG'!D158,'TOTAL FEED'!$P$6:$P$429)</f>
        <v>0</v>
      </c>
      <c r="J158" s="87">
        <f>SUMIF('TOTAL FEED'!$E$6:$E$429,'SAN LUONG'!D158,'TOTAL FEED'!$Q$6:$Q$429)</f>
        <v>0</v>
      </c>
      <c r="K158" s="87">
        <f>SUMIF('TOTAL FEED'!$E$6:$E$429,'SAN LUONG'!D158,'TOTAL FEED'!$R$6:$R$429)</f>
        <v>0</v>
      </c>
      <c r="L158" s="87">
        <f>SUMIF('TOTAL FEED'!$E$6:$E$429,'SAN LUONG'!D158,'TOTAL FEED'!$S$6:$S$429)</f>
        <v>0</v>
      </c>
      <c r="M158" s="87">
        <f>SUMIF('TOTAL FEED'!$E$6:$E$429,'SAN LUONG'!D158,'TOTAL FEED'!$T$6:$T$429)</f>
        <v>0</v>
      </c>
      <c r="N158" s="87">
        <f>SUMIF('TOTAL FEED'!$E$6:$E$429,'SAN LUONG'!D158,'TOTAL FEED'!$U$6:$U$429)</f>
        <v>0</v>
      </c>
      <c r="O158" s="87">
        <f>SUMIF('TOTAL FEED'!$E$6:$E$429,'SAN LUONG'!D158,'TOTAL FEED'!$V$6:$V$429)</f>
        <v>0</v>
      </c>
      <c r="P158" s="87">
        <f>SUMIF('TOTAL FEED'!$E$6:$E$429,'SAN LUONG'!D158,'TOTAL FEED'!$W$6:$W$429)</f>
        <v>0</v>
      </c>
      <c r="Q158" s="87">
        <f>SUMIF('TOTAL FEED'!$E$6:$E$429,'SAN LUONG'!D158,'TOTAL FEED'!$X$6:$X$429)</f>
        <v>0</v>
      </c>
      <c r="R158" s="87">
        <f>SUMIF('TOTAL FEED'!$E$6:$E$429,'SAN LUONG'!D158,'TOTAL FEED'!$Y$6:$Y$429)</f>
        <v>0</v>
      </c>
      <c r="S158" s="87">
        <f>SUMIF('TOTAL FEED'!$E$6:$E$429,'SAN LUONG'!D158,'TOTAL FEED'!$Z$6:$Z$429)</f>
        <v>0</v>
      </c>
      <c r="T158" s="87">
        <f>SUMIF('TOTAL FEED'!$E$6:$E$429,'SAN LUONG'!D158,'TOTAL FEED'!$AA$6:$AA$429)</f>
        <v>0</v>
      </c>
      <c r="U158" s="87">
        <f>SUMIF('TOTAL FEED'!$E$6:$E$429,'SAN LUONG'!D158,'TOTAL FEED'!$AB$6:$AB$429)</f>
        <v>0</v>
      </c>
      <c r="V158" s="87">
        <f>SUMIF('TOTAL FEED'!$E$6:$E$429,'SAN LUONG'!D158,'TOTAL FEED'!$AC$6:$AC$429)</f>
        <v>0</v>
      </c>
      <c r="W158" s="87">
        <f>SUMIF('TOTAL FEED'!$E$6:$E$429,'SAN LUONG'!D158,'TOTAL FEED'!$AD$6:$AD$429)</f>
        <v>0</v>
      </c>
      <c r="X158" s="87">
        <f>SUMIF('TOTAL FEED'!$E$6:$E$429,'SAN LUONG'!D158,'TOTAL FEED'!$AE$6:$AE$429)</f>
        <v>0</v>
      </c>
      <c r="Y158" s="87">
        <f>SUMIF('TOTAL FEED'!$E$6:$E$429,'SAN LUONG'!D158,'TOTAL FEED'!$AF$6:$AF$429)</f>
        <v>0</v>
      </c>
      <c r="Z158" s="87">
        <f>SUMIF('TOTAL FEED'!$E$6:$E$429,'SAN LUONG'!D158,'TOTAL FEED'!$AG$6:$AG$429)</f>
        <v>0</v>
      </c>
      <c r="AA158" s="87">
        <f>SUMIF('TOTAL FEED'!$E$6:$E$429,'SAN LUONG'!D158,'TOTAL FEED'!$AH$6:$AH$429)</f>
        <v>0</v>
      </c>
      <c r="AB158" s="87">
        <f>SUMIF('TOTAL FEED'!$E$6:$E$429,'SAN LUONG'!D158,'TOTAL FEED'!$AI$6:$AI$429)</f>
        <v>0</v>
      </c>
      <c r="AC158" s="87">
        <f>SUMIF('TOTAL FEED'!$E$6:$E$429,'SAN LUONG'!D158,'TOTAL FEED'!$AJ$6:$AJ$429)</f>
        <v>0</v>
      </c>
      <c r="AD158" s="87">
        <f>SUMIF('TOTAL FEED'!$E$6:$E$429,'SAN LUONG'!D158,'TOTAL FEED'!$AK$6:$AK$429)</f>
        <v>0</v>
      </c>
      <c r="AE158" s="87">
        <f>SUMIF('TOTAL FEED'!$E$6:$E$429,'SAN LUONG'!D158,'TOTAL FEED'!$AL$6:$AL$429)</f>
        <v>0</v>
      </c>
      <c r="AF158" s="87">
        <f>SUMIF('TOTAL FEED'!$E$6:$E$429,'SAN LUONG'!D158,'TOTAL FEED'!$AM$6:$AM$429)</f>
        <v>0</v>
      </c>
      <c r="AG158" s="87">
        <f>SUMIF('TOTAL FEED'!$E$6:$E$429,'SAN LUONG'!D158,'TOTAL FEED'!$AN$6:$AN$429)</f>
        <v>0</v>
      </c>
      <c r="AH158" s="87">
        <f>SUMIF('TOTAL FEED'!$E$6:$E$429,'SAN LUONG'!D158,'TOTAL FEED'!$AO$6:$AO$429)</f>
        <v>0</v>
      </c>
      <c r="AI158" s="87">
        <f>SUMIF('TOTAL FEED'!$E$6:$E$429,'SAN LUONG'!D158,'TOTAL FEED'!$AP$6:$AP$429)</f>
        <v>0</v>
      </c>
      <c r="AJ158" s="80">
        <f t="shared" si="71"/>
        <v>0</v>
      </c>
      <c r="AK158" s="80"/>
      <c r="AL158" t="str">
        <f t="shared" si="78"/>
        <v>511ANFP3211352832</v>
      </c>
      <c r="AM158">
        <f>SUMIF('TOTAL FEED'!$K$6:$K$429,AL158,'TOTAL FEED'!$AQ$6:$AQ$429)</f>
        <v>0</v>
      </c>
    </row>
    <row r="159" spans="2:39" x14ac:dyDescent="0.25">
      <c r="B159" s="81">
        <v>89</v>
      </c>
      <c r="C159" s="84" t="s">
        <v>395</v>
      </c>
      <c r="D159" s="83">
        <v>11352833</v>
      </c>
      <c r="E159" s="86">
        <f>SUMIF('TOTAL FEED'!$E$6:$E$429,'SAN LUONG'!D159,'TOTAL FEED'!$L$6:$L$429)</f>
        <v>0</v>
      </c>
      <c r="F159" s="87">
        <f>SUMIF('TOTAL FEED'!$E$6:$E$429,'SAN LUONG'!D159,'TOTAL FEED'!$M$6:$M$429)</f>
        <v>0</v>
      </c>
      <c r="G159" s="87">
        <f>SUMIF('TOTAL FEED'!$E$6:$E$429,'SAN LUONG'!D159,'TOTAL FEED'!$N$6:$N$429)</f>
        <v>0</v>
      </c>
      <c r="H159" s="87">
        <f>SUMIF('TOTAL FEED'!$E$6:$E$429,'SAN LUONG'!D159,'TOTAL FEED'!$O$6:$O$429)</f>
        <v>0</v>
      </c>
      <c r="I159" s="87">
        <f>SUMIF('TOTAL FEED'!$E$6:$E$429,'SAN LUONG'!D159,'TOTAL FEED'!$P$6:$P$429)</f>
        <v>0</v>
      </c>
      <c r="J159" s="87">
        <f>SUMIF('TOTAL FEED'!$E$6:$E$429,'SAN LUONG'!D159,'TOTAL FEED'!$Q$6:$Q$429)</f>
        <v>0</v>
      </c>
      <c r="K159" s="87">
        <f>SUMIF('TOTAL FEED'!$E$6:$E$429,'SAN LUONG'!D159,'TOTAL FEED'!$R$6:$R$429)</f>
        <v>0</v>
      </c>
      <c r="L159" s="87">
        <f>SUMIF('TOTAL FEED'!$E$6:$E$429,'SAN LUONG'!D159,'TOTAL FEED'!$S$6:$S$429)</f>
        <v>0</v>
      </c>
      <c r="M159" s="87">
        <f>SUMIF('TOTAL FEED'!$E$6:$E$429,'SAN LUONG'!D159,'TOTAL FEED'!$T$6:$T$429)</f>
        <v>0</v>
      </c>
      <c r="N159" s="87">
        <f>SUMIF('TOTAL FEED'!$E$6:$E$429,'SAN LUONG'!D159,'TOTAL FEED'!$U$6:$U$429)</f>
        <v>0</v>
      </c>
      <c r="O159" s="87">
        <f>SUMIF('TOTAL FEED'!$E$6:$E$429,'SAN LUONG'!D159,'TOTAL FEED'!$V$6:$V$429)</f>
        <v>0</v>
      </c>
      <c r="P159" s="87">
        <f>SUMIF('TOTAL FEED'!$E$6:$E$429,'SAN LUONG'!D159,'TOTAL FEED'!$W$6:$W$429)</f>
        <v>0</v>
      </c>
      <c r="Q159" s="87">
        <f>SUMIF('TOTAL FEED'!$E$6:$E$429,'SAN LUONG'!D159,'TOTAL FEED'!$X$6:$X$429)</f>
        <v>0</v>
      </c>
      <c r="R159" s="87">
        <f>SUMIF('TOTAL FEED'!$E$6:$E$429,'SAN LUONG'!D159,'TOTAL FEED'!$Y$6:$Y$429)</f>
        <v>0</v>
      </c>
      <c r="S159" s="87">
        <f>SUMIF('TOTAL FEED'!$E$6:$E$429,'SAN LUONG'!D159,'TOTAL FEED'!$Z$6:$Z$429)</f>
        <v>0</v>
      </c>
      <c r="T159" s="87">
        <f>SUMIF('TOTAL FEED'!$E$6:$E$429,'SAN LUONG'!D159,'TOTAL FEED'!$AA$6:$AA$429)</f>
        <v>0</v>
      </c>
      <c r="U159" s="87">
        <f>SUMIF('TOTAL FEED'!$E$6:$E$429,'SAN LUONG'!D159,'TOTAL FEED'!$AB$6:$AB$429)</f>
        <v>0</v>
      </c>
      <c r="V159" s="87">
        <f>SUMIF('TOTAL FEED'!$E$6:$E$429,'SAN LUONG'!D159,'TOTAL FEED'!$AC$6:$AC$429)</f>
        <v>0</v>
      </c>
      <c r="W159" s="87">
        <f>SUMIF('TOTAL FEED'!$E$6:$E$429,'SAN LUONG'!D159,'TOTAL FEED'!$AD$6:$AD$429)</f>
        <v>0</v>
      </c>
      <c r="X159" s="87">
        <f>SUMIF('TOTAL FEED'!$E$6:$E$429,'SAN LUONG'!D159,'TOTAL FEED'!$AE$6:$AE$429)</f>
        <v>0</v>
      </c>
      <c r="Y159" s="87">
        <f>SUMIF('TOTAL FEED'!$E$6:$E$429,'SAN LUONG'!D159,'TOTAL FEED'!$AF$6:$AF$429)</f>
        <v>0</v>
      </c>
      <c r="Z159" s="87">
        <f>SUMIF('TOTAL FEED'!$E$6:$E$429,'SAN LUONG'!D159,'TOTAL FEED'!$AG$6:$AG$429)</f>
        <v>0</v>
      </c>
      <c r="AA159" s="87">
        <f>SUMIF('TOTAL FEED'!$E$6:$E$429,'SAN LUONG'!D159,'TOTAL FEED'!$AH$6:$AH$429)</f>
        <v>0</v>
      </c>
      <c r="AB159" s="87">
        <f>SUMIF('TOTAL FEED'!$E$6:$E$429,'SAN LUONG'!D159,'TOTAL FEED'!$AI$6:$AI$429)</f>
        <v>0</v>
      </c>
      <c r="AC159" s="87">
        <f>SUMIF('TOTAL FEED'!$E$6:$E$429,'SAN LUONG'!D159,'TOTAL FEED'!$AJ$6:$AJ$429)</f>
        <v>0</v>
      </c>
      <c r="AD159" s="87">
        <f>SUMIF('TOTAL FEED'!$E$6:$E$429,'SAN LUONG'!D159,'TOTAL FEED'!$AK$6:$AK$429)</f>
        <v>0</v>
      </c>
      <c r="AE159" s="87">
        <f>SUMIF('TOTAL FEED'!$E$6:$E$429,'SAN LUONG'!D159,'TOTAL FEED'!$AL$6:$AL$429)</f>
        <v>0</v>
      </c>
      <c r="AF159" s="87">
        <f>SUMIF('TOTAL FEED'!$E$6:$E$429,'SAN LUONG'!D159,'TOTAL FEED'!$AM$6:$AM$429)</f>
        <v>0</v>
      </c>
      <c r="AG159" s="87">
        <f>SUMIF('TOTAL FEED'!$E$6:$E$429,'SAN LUONG'!D159,'TOTAL FEED'!$AN$6:$AN$429)</f>
        <v>0</v>
      </c>
      <c r="AH159" s="87">
        <f>SUMIF('TOTAL FEED'!$E$6:$E$429,'SAN LUONG'!D159,'TOTAL FEED'!$AO$6:$AO$429)</f>
        <v>0</v>
      </c>
      <c r="AI159" s="87">
        <f>SUMIF('TOTAL FEED'!$E$6:$E$429,'SAN LUONG'!D159,'TOTAL FEED'!$AP$6:$AP$429)</f>
        <v>0</v>
      </c>
      <c r="AJ159" s="80">
        <f t="shared" si="71"/>
        <v>0</v>
      </c>
      <c r="AK159" s="80"/>
      <c r="AL159" t="str">
        <f t="shared" si="78"/>
        <v>511ANFP3311352833</v>
      </c>
      <c r="AM159">
        <f>SUMIF('TOTAL FEED'!$K$6:$K$429,AL159,'TOTAL FEED'!$AQ$6:$AQ$429)</f>
        <v>0</v>
      </c>
    </row>
    <row r="160" spans="2:39" x14ac:dyDescent="0.25">
      <c r="B160" s="81"/>
      <c r="C160" s="84" t="s">
        <v>396</v>
      </c>
      <c r="D160" s="83">
        <v>11352835</v>
      </c>
      <c r="E160" s="86">
        <f>SUMIF('TOTAL FEED'!$E$6:$E$429,'SAN LUONG'!D160,'TOTAL FEED'!$L$6:$L$429)</f>
        <v>0</v>
      </c>
      <c r="F160" s="87">
        <f>SUMIF('TOTAL FEED'!$E$6:$E$429,'SAN LUONG'!D160,'TOTAL FEED'!$M$6:$M$429)</f>
        <v>0</v>
      </c>
      <c r="G160" s="87">
        <f>SUMIF('TOTAL FEED'!$E$6:$E$429,'SAN LUONG'!D160,'TOTAL FEED'!$N$6:$N$429)</f>
        <v>0</v>
      </c>
      <c r="H160" s="87">
        <f>SUMIF('TOTAL FEED'!$E$6:$E$429,'SAN LUONG'!D160,'TOTAL FEED'!$O$6:$O$429)</f>
        <v>0</v>
      </c>
      <c r="I160" s="87">
        <f>SUMIF('TOTAL FEED'!$E$6:$E$429,'SAN LUONG'!D160,'TOTAL FEED'!$P$6:$P$429)</f>
        <v>0</v>
      </c>
      <c r="J160" s="87">
        <f>SUMIF('TOTAL FEED'!$E$6:$E$429,'SAN LUONG'!D160,'TOTAL FEED'!$Q$6:$Q$429)</f>
        <v>0</v>
      </c>
      <c r="K160" s="87">
        <f>SUMIF('TOTAL FEED'!$E$6:$E$429,'SAN LUONG'!D160,'TOTAL FEED'!$R$6:$R$429)</f>
        <v>0</v>
      </c>
      <c r="L160" s="87">
        <f>SUMIF('TOTAL FEED'!$E$6:$E$429,'SAN LUONG'!D160,'TOTAL FEED'!$S$6:$S$429)</f>
        <v>0</v>
      </c>
      <c r="M160" s="87">
        <f>SUMIF('TOTAL FEED'!$E$6:$E$429,'SAN LUONG'!D160,'TOTAL FEED'!$T$6:$T$429)</f>
        <v>0</v>
      </c>
      <c r="N160" s="87">
        <f>SUMIF('TOTAL FEED'!$E$6:$E$429,'SAN LUONG'!D160,'TOTAL FEED'!$U$6:$U$429)</f>
        <v>0</v>
      </c>
      <c r="O160" s="87">
        <f>SUMIF('TOTAL FEED'!$E$6:$E$429,'SAN LUONG'!D160,'TOTAL FEED'!$V$6:$V$429)</f>
        <v>0</v>
      </c>
      <c r="P160" s="87">
        <f>SUMIF('TOTAL FEED'!$E$6:$E$429,'SAN LUONG'!D160,'TOTAL FEED'!$W$6:$W$429)</f>
        <v>0</v>
      </c>
      <c r="Q160" s="87">
        <f>SUMIF('TOTAL FEED'!$E$6:$E$429,'SAN LUONG'!D160,'TOTAL FEED'!$X$6:$X$429)</f>
        <v>0</v>
      </c>
      <c r="R160" s="87">
        <f>SUMIF('TOTAL FEED'!$E$6:$E$429,'SAN LUONG'!D160,'TOTAL FEED'!$Y$6:$Y$429)</f>
        <v>0</v>
      </c>
      <c r="S160" s="87">
        <f>SUMIF('TOTAL FEED'!$E$6:$E$429,'SAN LUONG'!D160,'TOTAL FEED'!$Z$6:$Z$429)</f>
        <v>0</v>
      </c>
      <c r="T160" s="87">
        <f>SUMIF('TOTAL FEED'!$E$6:$E$429,'SAN LUONG'!D160,'TOTAL FEED'!$AA$6:$AA$429)</f>
        <v>0</v>
      </c>
      <c r="U160" s="87">
        <f>SUMIF('TOTAL FEED'!$E$6:$E$429,'SAN LUONG'!D160,'TOTAL FEED'!$AB$6:$AB$429)</f>
        <v>0</v>
      </c>
      <c r="V160" s="87">
        <f>SUMIF('TOTAL FEED'!$E$6:$E$429,'SAN LUONG'!D160,'TOTAL FEED'!$AC$6:$AC$429)</f>
        <v>0</v>
      </c>
      <c r="W160" s="87">
        <f>SUMIF('TOTAL FEED'!$E$6:$E$429,'SAN LUONG'!D160,'TOTAL FEED'!$AD$6:$AD$429)</f>
        <v>0</v>
      </c>
      <c r="X160" s="87">
        <f>SUMIF('TOTAL FEED'!$E$6:$E$429,'SAN LUONG'!D160,'TOTAL FEED'!$AE$6:$AE$429)</f>
        <v>0</v>
      </c>
      <c r="Y160" s="87">
        <f>SUMIF('TOTAL FEED'!$E$6:$E$429,'SAN LUONG'!D160,'TOTAL FEED'!$AF$6:$AF$429)</f>
        <v>0</v>
      </c>
      <c r="Z160" s="87">
        <f>SUMIF('TOTAL FEED'!$E$6:$E$429,'SAN LUONG'!D160,'TOTAL FEED'!$AG$6:$AG$429)</f>
        <v>0</v>
      </c>
      <c r="AA160" s="87">
        <f>SUMIF('TOTAL FEED'!$E$6:$E$429,'SAN LUONG'!D160,'TOTAL FEED'!$AH$6:$AH$429)</f>
        <v>0</v>
      </c>
      <c r="AB160" s="87">
        <f>SUMIF('TOTAL FEED'!$E$6:$E$429,'SAN LUONG'!D160,'TOTAL FEED'!$AI$6:$AI$429)</f>
        <v>0</v>
      </c>
      <c r="AC160" s="87">
        <f>SUMIF('TOTAL FEED'!$E$6:$E$429,'SAN LUONG'!D160,'TOTAL FEED'!$AJ$6:$AJ$429)</f>
        <v>0</v>
      </c>
      <c r="AD160" s="87">
        <f>SUMIF('TOTAL FEED'!$E$6:$E$429,'SAN LUONG'!D160,'TOTAL FEED'!$AK$6:$AK$429)</f>
        <v>0</v>
      </c>
      <c r="AE160" s="87">
        <f>SUMIF('TOTAL FEED'!$E$6:$E$429,'SAN LUONG'!D160,'TOTAL FEED'!$AL$6:$AL$429)</f>
        <v>0</v>
      </c>
      <c r="AF160" s="87">
        <f>SUMIF('TOTAL FEED'!$E$6:$E$429,'SAN LUONG'!D160,'TOTAL FEED'!$AM$6:$AM$429)</f>
        <v>0</v>
      </c>
      <c r="AG160" s="87">
        <f>SUMIF('TOTAL FEED'!$E$6:$E$429,'SAN LUONG'!D160,'TOTAL FEED'!$AN$6:$AN$429)</f>
        <v>0</v>
      </c>
      <c r="AH160" s="87">
        <f>SUMIF('TOTAL FEED'!$E$6:$E$429,'SAN LUONG'!D160,'TOTAL FEED'!$AO$6:$AO$429)</f>
        <v>0</v>
      </c>
      <c r="AI160" s="87">
        <f>SUMIF('TOTAL FEED'!$E$6:$E$429,'SAN LUONG'!D160,'TOTAL FEED'!$AP$6:$AP$429)</f>
        <v>0</v>
      </c>
      <c r="AJ160" s="80">
        <f t="shared" si="71"/>
        <v>0</v>
      </c>
      <c r="AK160" s="80"/>
      <c r="AL160" t="str">
        <f t="shared" si="78"/>
        <v>511ANFP3511352835</v>
      </c>
      <c r="AM160">
        <f>SUMIF('TOTAL FEED'!$K$6:$K$429,AL160,'TOTAL FEED'!$AQ$6:$AQ$429)</f>
        <v>0</v>
      </c>
    </row>
    <row r="161" spans="2:39" x14ac:dyDescent="0.25">
      <c r="B161" s="81">
        <v>90</v>
      </c>
      <c r="C161" s="84" t="s">
        <v>398</v>
      </c>
      <c r="D161" s="83">
        <v>11352863</v>
      </c>
      <c r="E161" s="86">
        <f>SUMIF('TOTAL FEED'!$E$6:$E$429,'SAN LUONG'!D161,'TOTAL FEED'!$L$6:$L$429)</f>
        <v>0</v>
      </c>
      <c r="F161" s="87">
        <f>SUMIF('TOTAL FEED'!$E$6:$E$429,'SAN LUONG'!D161,'TOTAL FEED'!$M$6:$M$429)</f>
        <v>0</v>
      </c>
      <c r="G161" s="87">
        <f>SUMIF('TOTAL FEED'!$E$6:$E$429,'SAN LUONG'!D161,'TOTAL FEED'!$N$6:$N$429)</f>
        <v>0</v>
      </c>
      <c r="H161" s="87">
        <f>SUMIF('TOTAL FEED'!$E$6:$E$429,'SAN LUONG'!D161,'TOTAL FEED'!$O$6:$O$429)</f>
        <v>0</v>
      </c>
      <c r="I161" s="87">
        <f>SUMIF('TOTAL FEED'!$E$6:$E$429,'SAN LUONG'!D161,'TOTAL FEED'!$P$6:$P$429)</f>
        <v>0</v>
      </c>
      <c r="J161" s="87">
        <f>SUMIF('TOTAL FEED'!$E$6:$E$429,'SAN LUONG'!D161,'TOTAL FEED'!$Q$6:$Q$429)</f>
        <v>0</v>
      </c>
      <c r="K161" s="87">
        <f>SUMIF('TOTAL FEED'!$E$6:$E$429,'SAN LUONG'!D161,'TOTAL FEED'!$R$6:$R$429)</f>
        <v>0</v>
      </c>
      <c r="L161" s="87">
        <f>SUMIF('TOTAL FEED'!$E$6:$E$429,'SAN LUONG'!D161,'TOTAL FEED'!$S$6:$S$429)</f>
        <v>0</v>
      </c>
      <c r="M161" s="87">
        <f>SUMIF('TOTAL FEED'!$E$6:$E$429,'SAN LUONG'!D161,'TOTAL FEED'!$T$6:$T$429)</f>
        <v>0</v>
      </c>
      <c r="N161" s="87">
        <f>SUMIF('TOTAL FEED'!$E$6:$E$429,'SAN LUONG'!D161,'TOTAL FEED'!$U$6:$U$429)</f>
        <v>0</v>
      </c>
      <c r="O161" s="87">
        <f>SUMIF('TOTAL FEED'!$E$6:$E$429,'SAN LUONG'!D161,'TOTAL FEED'!$V$6:$V$429)</f>
        <v>0</v>
      </c>
      <c r="P161" s="87">
        <f>SUMIF('TOTAL FEED'!$E$6:$E$429,'SAN LUONG'!D161,'TOTAL FEED'!$W$6:$W$429)</f>
        <v>0</v>
      </c>
      <c r="Q161" s="87">
        <f>SUMIF('TOTAL FEED'!$E$6:$E$429,'SAN LUONG'!D161,'TOTAL FEED'!$X$6:$X$429)</f>
        <v>0</v>
      </c>
      <c r="R161" s="87">
        <f>SUMIF('TOTAL FEED'!$E$6:$E$429,'SAN LUONG'!D161,'TOTAL FEED'!$Y$6:$Y$429)</f>
        <v>0</v>
      </c>
      <c r="S161" s="87">
        <f>SUMIF('TOTAL FEED'!$E$6:$E$429,'SAN LUONG'!D161,'TOTAL FEED'!$Z$6:$Z$429)</f>
        <v>0</v>
      </c>
      <c r="T161" s="87">
        <f>SUMIF('TOTAL FEED'!$E$6:$E$429,'SAN LUONG'!D161,'TOTAL FEED'!$AA$6:$AA$429)</f>
        <v>0</v>
      </c>
      <c r="U161" s="87">
        <f>SUMIF('TOTAL FEED'!$E$6:$E$429,'SAN LUONG'!D161,'TOTAL FEED'!$AB$6:$AB$429)</f>
        <v>0</v>
      </c>
      <c r="V161" s="87">
        <f>SUMIF('TOTAL FEED'!$E$6:$E$429,'SAN LUONG'!D161,'TOTAL FEED'!$AC$6:$AC$429)</f>
        <v>0</v>
      </c>
      <c r="W161" s="87">
        <f>SUMIF('TOTAL FEED'!$E$6:$E$429,'SAN LUONG'!D161,'TOTAL FEED'!$AD$6:$AD$429)</f>
        <v>0</v>
      </c>
      <c r="X161" s="87">
        <f>SUMIF('TOTAL FEED'!$E$6:$E$429,'SAN LUONG'!D161,'TOTAL FEED'!$AE$6:$AE$429)</f>
        <v>0</v>
      </c>
      <c r="Y161" s="87">
        <f>SUMIF('TOTAL FEED'!$E$6:$E$429,'SAN LUONG'!D161,'TOTAL FEED'!$AF$6:$AF$429)</f>
        <v>0</v>
      </c>
      <c r="Z161" s="87">
        <f>SUMIF('TOTAL FEED'!$E$6:$E$429,'SAN LUONG'!D161,'TOTAL FEED'!$AG$6:$AG$429)</f>
        <v>0</v>
      </c>
      <c r="AA161" s="87">
        <f>SUMIF('TOTAL FEED'!$E$6:$E$429,'SAN LUONG'!D161,'TOTAL FEED'!$AH$6:$AH$429)</f>
        <v>0</v>
      </c>
      <c r="AB161" s="87">
        <f>SUMIF('TOTAL FEED'!$E$6:$E$429,'SAN LUONG'!D161,'TOTAL FEED'!$AI$6:$AI$429)</f>
        <v>0</v>
      </c>
      <c r="AC161" s="87">
        <f>SUMIF('TOTAL FEED'!$E$6:$E$429,'SAN LUONG'!D161,'TOTAL FEED'!$AJ$6:$AJ$429)</f>
        <v>0</v>
      </c>
      <c r="AD161" s="87">
        <f>SUMIF('TOTAL FEED'!$E$6:$E$429,'SAN LUONG'!D161,'TOTAL FEED'!$AK$6:$AK$429)</f>
        <v>0</v>
      </c>
      <c r="AE161" s="87">
        <f>SUMIF('TOTAL FEED'!$E$6:$E$429,'SAN LUONG'!D161,'TOTAL FEED'!$AL$6:$AL$429)</f>
        <v>0</v>
      </c>
      <c r="AF161" s="87">
        <f>SUMIF('TOTAL FEED'!$E$6:$E$429,'SAN LUONG'!D161,'TOTAL FEED'!$AM$6:$AM$429)</f>
        <v>0</v>
      </c>
      <c r="AG161" s="87">
        <f>SUMIF('TOTAL FEED'!$E$6:$E$429,'SAN LUONG'!D161,'TOTAL FEED'!$AN$6:$AN$429)</f>
        <v>0</v>
      </c>
      <c r="AH161" s="87">
        <f>SUMIF('TOTAL FEED'!$E$6:$E$429,'SAN LUONG'!D161,'TOTAL FEED'!$AO$6:$AO$429)</f>
        <v>0</v>
      </c>
      <c r="AI161" s="87">
        <f>SUMIF('TOTAL FEED'!$E$6:$E$429,'SAN LUONG'!D161,'TOTAL FEED'!$AP$6:$AP$429)</f>
        <v>0</v>
      </c>
      <c r="AJ161" s="80">
        <f t="shared" si="71"/>
        <v>0</v>
      </c>
      <c r="AK161" s="80"/>
      <c r="AL161" t="str">
        <f t="shared" si="78"/>
        <v>511ANFP6311352863</v>
      </c>
      <c r="AM161">
        <f>SUMIF('TOTAL FEED'!$K$6:$K$429,AL161,'TOTAL FEED'!$AQ$6:$AQ$429)</f>
        <v>0</v>
      </c>
    </row>
    <row r="162" spans="2:39" x14ac:dyDescent="0.25">
      <c r="B162" s="81">
        <v>91</v>
      </c>
      <c r="C162" s="84" t="s">
        <v>400</v>
      </c>
      <c r="D162" s="83">
        <v>11352880</v>
      </c>
      <c r="E162" s="86">
        <f>SUMIF('TOTAL FEED'!$E$6:$E$429,'SAN LUONG'!D162,'TOTAL FEED'!$L$6:$L$429)</f>
        <v>0</v>
      </c>
      <c r="F162" s="87">
        <f>SUMIF('TOTAL FEED'!$E$6:$E$429,'SAN LUONG'!D162,'TOTAL FEED'!$M$6:$M$429)</f>
        <v>0</v>
      </c>
      <c r="G162" s="87">
        <f>SUMIF('TOTAL FEED'!$E$6:$E$429,'SAN LUONG'!D162,'TOTAL FEED'!$N$6:$N$429)</f>
        <v>0</v>
      </c>
      <c r="H162" s="87">
        <f>SUMIF('TOTAL FEED'!$E$6:$E$429,'SAN LUONG'!D162,'TOTAL FEED'!$O$6:$O$429)</f>
        <v>0</v>
      </c>
      <c r="I162" s="87">
        <f>SUMIF('TOTAL FEED'!$E$6:$E$429,'SAN LUONG'!D162,'TOTAL FEED'!$P$6:$P$429)</f>
        <v>0</v>
      </c>
      <c r="J162" s="87">
        <f>SUMIF('TOTAL FEED'!$E$6:$E$429,'SAN LUONG'!D162,'TOTAL FEED'!$Q$6:$Q$429)</f>
        <v>0</v>
      </c>
      <c r="K162" s="87">
        <f>SUMIF('TOTAL FEED'!$E$6:$E$429,'SAN LUONG'!D162,'TOTAL FEED'!$R$6:$R$429)</f>
        <v>0</v>
      </c>
      <c r="L162" s="87">
        <f>SUMIF('TOTAL FEED'!$E$6:$E$429,'SAN LUONG'!D162,'TOTAL FEED'!$S$6:$S$429)</f>
        <v>0</v>
      </c>
      <c r="M162" s="87">
        <f>SUMIF('TOTAL FEED'!$E$6:$E$429,'SAN LUONG'!D162,'TOTAL FEED'!$T$6:$T$429)</f>
        <v>0</v>
      </c>
      <c r="N162" s="87">
        <f>SUMIF('TOTAL FEED'!$E$6:$E$429,'SAN LUONG'!D162,'TOTAL FEED'!$U$6:$U$429)</f>
        <v>0</v>
      </c>
      <c r="O162" s="87">
        <f>SUMIF('TOTAL FEED'!$E$6:$E$429,'SAN LUONG'!D162,'TOTAL FEED'!$V$6:$V$429)</f>
        <v>0</v>
      </c>
      <c r="P162" s="87">
        <f>SUMIF('TOTAL FEED'!$E$6:$E$429,'SAN LUONG'!D162,'TOTAL FEED'!$W$6:$W$429)</f>
        <v>0</v>
      </c>
      <c r="Q162" s="87">
        <f>SUMIF('TOTAL FEED'!$E$6:$E$429,'SAN LUONG'!D162,'TOTAL FEED'!$X$6:$X$429)</f>
        <v>0</v>
      </c>
      <c r="R162" s="87">
        <f>SUMIF('TOTAL FEED'!$E$6:$E$429,'SAN LUONG'!D162,'TOTAL FEED'!$Y$6:$Y$429)</f>
        <v>0</v>
      </c>
      <c r="S162" s="87">
        <f>SUMIF('TOTAL FEED'!$E$6:$E$429,'SAN LUONG'!D162,'TOTAL FEED'!$Z$6:$Z$429)</f>
        <v>0</v>
      </c>
      <c r="T162" s="87">
        <f>SUMIF('TOTAL FEED'!$E$6:$E$429,'SAN LUONG'!D162,'TOTAL FEED'!$AA$6:$AA$429)</f>
        <v>0</v>
      </c>
      <c r="U162" s="87">
        <f>SUMIF('TOTAL FEED'!$E$6:$E$429,'SAN LUONG'!D162,'TOTAL FEED'!$AB$6:$AB$429)</f>
        <v>0</v>
      </c>
      <c r="V162" s="87">
        <f>SUMIF('TOTAL FEED'!$E$6:$E$429,'SAN LUONG'!D162,'TOTAL FEED'!$AC$6:$AC$429)</f>
        <v>0</v>
      </c>
      <c r="W162" s="87">
        <f>SUMIF('TOTAL FEED'!$E$6:$E$429,'SAN LUONG'!D162,'TOTAL FEED'!$AD$6:$AD$429)</f>
        <v>0</v>
      </c>
      <c r="X162" s="87">
        <f>SUMIF('TOTAL FEED'!$E$6:$E$429,'SAN LUONG'!D162,'TOTAL FEED'!$AE$6:$AE$429)</f>
        <v>0</v>
      </c>
      <c r="Y162" s="87">
        <f>SUMIF('TOTAL FEED'!$E$6:$E$429,'SAN LUONG'!D162,'TOTAL FEED'!$AF$6:$AF$429)</f>
        <v>0</v>
      </c>
      <c r="Z162" s="87">
        <f>SUMIF('TOTAL FEED'!$E$6:$E$429,'SAN LUONG'!D162,'TOTAL FEED'!$AG$6:$AG$429)</f>
        <v>0</v>
      </c>
      <c r="AA162" s="87">
        <f>SUMIF('TOTAL FEED'!$E$6:$E$429,'SAN LUONG'!D162,'TOTAL FEED'!$AH$6:$AH$429)</f>
        <v>0</v>
      </c>
      <c r="AB162" s="87">
        <f>SUMIF('TOTAL FEED'!$E$6:$E$429,'SAN LUONG'!D162,'TOTAL FEED'!$AI$6:$AI$429)</f>
        <v>0</v>
      </c>
      <c r="AC162" s="87">
        <f>SUMIF('TOTAL FEED'!$E$6:$E$429,'SAN LUONG'!D162,'TOTAL FEED'!$AJ$6:$AJ$429)</f>
        <v>0</v>
      </c>
      <c r="AD162" s="87">
        <f>SUMIF('TOTAL FEED'!$E$6:$E$429,'SAN LUONG'!D162,'TOTAL FEED'!$AK$6:$AK$429)</f>
        <v>0</v>
      </c>
      <c r="AE162" s="87">
        <f>SUMIF('TOTAL FEED'!$E$6:$E$429,'SAN LUONG'!D162,'TOTAL FEED'!$AL$6:$AL$429)</f>
        <v>0</v>
      </c>
      <c r="AF162" s="87">
        <f>SUMIF('TOTAL FEED'!$E$6:$E$429,'SAN LUONG'!D162,'TOTAL FEED'!$AM$6:$AM$429)</f>
        <v>0</v>
      </c>
      <c r="AG162" s="87">
        <f>SUMIF('TOTAL FEED'!$E$6:$E$429,'SAN LUONG'!D162,'TOTAL FEED'!$AN$6:$AN$429)</f>
        <v>0</v>
      </c>
      <c r="AH162" s="87">
        <f>SUMIF('TOTAL FEED'!$E$6:$E$429,'SAN LUONG'!D162,'TOTAL FEED'!$AO$6:$AO$429)</f>
        <v>0</v>
      </c>
      <c r="AI162" s="87">
        <f>SUMIF('TOTAL FEED'!$E$6:$E$429,'SAN LUONG'!D162,'TOTAL FEED'!$AP$6:$AP$429)</f>
        <v>0</v>
      </c>
      <c r="AJ162" s="80">
        <f t="shared" si="71"/>
        <v>0</v>
      </c>
      <c r="AK162" s="80"/>
      <c r="AL162" t="str">
        <f t="shared" si="78"/>
        <v>511ANFP8011352880</v>
      </c>
      <c r="AM162">
        <f>SUMIF('TOTAL FEED'!$K$6:$K$429,AL162,'TOTAL FEED'!$AQ$6:$AQ$429)</f>
        <v>0</v>
      </c>
    </row>
    <row r="163" spans="2:39" x14ac:dyDescent="0.25">
      <c r="B163" s="81">
        <v>92</v>
      </c>
      <c r="C163" s="84" t="s">
        <v>401</v>
      </c>
      <c r="D163" s="83">
        <v>11352881</v>
      </c>
      <c r="E163" s="86">
        <f>SUMIF('TOTAL FEED'!$E$6:$E$429,'SAN LUONG'!D163,'TOTAL FEED'!$L$6:$L$429)</f>
        <v>0</v>
      </c>
      <c r="F163" s="87">
        <f>SUMIF('TOTAL FEED'!$E$6:$E$429,'SAN LUONG'!D163,'TOTAL FEED'!$M$6:$M$429)</f>
        <v>0</v>
      </c>
      <c r="G163" s="87">
        <f>SUMIF('TOTAL FEED'!$E$6:$E$429,'SAN LUONG'!D163,'TOTAL FEED'!$N$6:$N$429)</f>
        <v>0</v>
      </c>
      <c r="H163" s="87">
        <f>SUMIF('TOTAL FEED'!$E$6:$E$429,'SAN LUONG'!D163,'TOTAL FEED'!$O$6:$O$429)</f>
        <v>0</v>
      </c>
      <c r="I163" s="87">
        <f>SUMIF('TOTAL FEED'!$E$6:$E$429,'SAN LUONG'!D163,'TOTAL FEED'!$P$6:$P$429)</f>
        <v>0</v>
      </c>
      <c r="J163" s="87">
        <f>SUMIF('TOTAL FEED'!$E$6:$E$429,'SAN LUONG'!D163,'TOTAL FEED'!$Q$6:$Q$429)</f>
        <v>0</v>
      </c>
      <c r="K163" s="87">
        <f>SUMIF('TOTAL FEED'!$E$6:$E$429,'SAN LUONG'!D163,'TOTAL FEED'!$R$6:$R$429)</f>
        <v>0</v>
      </c>
      <c r="L163" s="87">
        <f>SUMIF('TOTAL FEED'!$E$6:$E$429,'SAN LUONG'!D163,'TOTAL FEED'!$S$6:$S$429)</f>
        <v>0</v>
      </c>
      <c r="M163" s="87">
        <f>SUMIF('TOTAL FEED'!$E$6:$E$429,'SAN LUONG'!D163,'TOTAL FEED'!$T$6:$T$429)</f>
        <v>0</v>
      </c>
      <c r="N163" s="87">
        <f>SUMIF('TOTAL FEED'!$E$6:$E$429,'SAN LUONG'!D163,'TOTAL FEED'!$U$6:$U$429)</f>
        <v>0</v>
      </c>
      <c r="O163" s="87">
        <f>SUMIF('TOTAL FEED'!$E$6:$E$429,'SAN LUONG'!D163,'TOTAL FEED'!$V$6:$V$429)</f>
        <v>0</v>
      </c>
      <c r="P163" s="87">
        <f>SUMIF('TOTAL FEED'!$E$6:$E$429,'SAN LUONG'!D163,'TOTAL FEED'!$W$6:$W$429)</f>
        <v>0</v>
      </c>
      <c r="Q163" s="87">
        <f>SUMIF('TOTAL FEED'!$E$6:$E$429,'SAN LUONG'!D163,'TOTAL FEED'!$X$6:$X$429)</f>
        <v>0</v>
      </c>
      <c r="R163" s="87">
        <f>SUMIF('TOTAL FEED'!$E$6:$E$429,'SAN LUONG'!D163,'TOTAL FEED'!$Y$6:$Y$429)</f>
        <v>0</v>
      </c>
      <c r="S163" s="87">
        <f>SUMIF('TOTAL FEED'!$E$6:$E$429,'SAN LUONG'!D163,'TOTAL FEED'!$Z$6:$Z$429)</f>
        <v>0</v>
      </c>
      <c r="T163" s="87">
        <f>SUMIF('TOTAL FEED'!$E$6:$E$429,'SAN LUONG'!D163,'TOTAL FEED'!$AA$6:$AA$429)</f>
        <v>0</v>
      </c>
      <c r="U163" s="87">
        <f>SUMIF('TOTAL FEED'!$E$6:$E$429,'SAN LUONG'!D163,'TOTAL FEED'!$AB$6:$AB$429)</f>
        <v>0</v>
      </c>
      <c r="V163" s="87">
        <f>SUMIF('TOTAL FEED'!$E$6:$E$429,'SAN LUONG'!D163,'TOTAL FEED'!$AC$6:$AC$429)</f>
        <v>0</v>
      </c>
      <c r="W163" s="87">
        <f>SUMIF('TOTAL FEED'!$E$6:$E$429,'SAN LUONG'!D163,'TOTAL FEED'!$AD$6:$AD$429)</f>
        <v>0</v>
      </c>
      <c r="X163" s="87">
        <f>SUMIF('TOTAL FEED'!$E$6:$E$429,'SAN LUONG'!D163,'TOTAL FEED'!$AE$6:$AE$429)</f>
        <v>0</v>
      </c>
      <c r="Y163" s="87">
        <f>SUMIF('TOTAL FEED'!$E$6:$E$429,'SAN LUONG'!D163,'TOTAL FEED'!$AF$6:$AF$429)</f>
        <v>0</v>
      </c>
      <c r="Z163" s="87">
        <f>SUMIF('TOTAL FEED'!$E$6:$E$429,'SAN LUONG'!D163,'TOTAL FEED'!$AG$6:$AG$429)</f>
        <v>0</v>
      </c>
      <c r="AA163" s="87">
        <f>SUMIF('TOTAL FEED'!$E$6:$E$429,'SAN LUONG'!D163,'TOTAL FEED'!$AH$6:$AH$429)</f>
        <v>0</v>
      </c>
      <c r="AB163" s="87">
        <f>SUMIF('TOTAL FEED'!$E$6:$E$429,'SAN LUONG'!D163,'TOTAL FEED'!$AI$6:$AI$429)</f>
        <v>0</v>
      </c>
      <c r="AC163" s="87">
        <f>SUMIF('TOTAL FEED'!$E$6:$E$429,'SAN LUONG'!D163,'TOTAL FEED'!$AJ$6:$AJ$429)</f>
        <v>0</v>
      </c>
      <c r="AD163" s="87">
        <f>SUMIF('TOTAL FEED'!$E$6:$E$429,'SAN LUONG'!D163,'TOTAL FEED'!$AK$6:$AK$429)</f>
        <v>0</v>
      </c>
      <c r="AE163" s="87">
        <f>SUMIF('TOTAL FEED'!$E$6:$E$429,'SAN LUONG'!D163,'TOTAL FEED'!$AL$6:$AL$429)</f>
        <v>0</v>
      </c>
      <c r="AF163" s="87">
        <f>SUMIF('TOTAL FEED'!$E$6:$E$429,'SAN LUONG'!D163,'TOTAL FEED'!$AM$6:$AM$429)</f>
        <v>0</v>
      </c>
      <c r="AG163" s="87">
        <f>SUMIF('TOTAL FEED'!$E$6:$E$429,'SAN LUONG'!D163,'TOTAL FEED'!$AN$6:$AN$429)</f>
        <v>0</v>
      </c>
      <c r="AH163" s="87">
        <f>SUMIF('TOTAL FEED'!$E$6:$E$429,'SAN LUONG'!D163,'TOTAL FEED'!$AO$6:$AO$429)</f>
        <v>0</v>
      </c>
      <c r="AI163" s="87">
        <f>SUMIF('TOTAL FEED'!$E$6:$E$429,'SAN LUONG'!D163,'TOTAL FEED'!$AP$6:$AP$429)</f>
        <v>0</v>
      </c>
      <c r="AJ163" s="80">
        <f t="shared" si="71"/>
        <v>0</v>
      </c>
      <c r="AK163" s="80"/>
      <c r="AL163" t="str">
        <f t="shared" si="78"/>
        <v>511ANFP8111352881</v>
      </c>
      <c r="AM163">
        <f>SUMIF('TOTAL FEED'!$K$6:$K$429,AL163,'TOTAL FEED'!$AQ$6:$AQ$429)</f>
        <v>0</v>
      </c>
    </row>
    <row r="164" spans="2:39" x14ac:dyDescent="0.25">
      <c r="B164" s="81">
        <v>93</v>
      </c>
      <c r="C164" s="84" t="s">
        <v>403</v>
      </c>
      <c r="D164" s="83">
        <v>11352882</v>
      </c>
      <c r="E164" s="86">
        <f>SUMIF('TOTAL FEED'!$E$6:$E$429,'SAN LUONG'!D164,'TOTAL FEED'!$L$6:$L$429)</f>
        <v>0</v>
      </c>
      <c r="F164" s="87">
        <f>SUMIF('TOTAL FEED'!$E$6:$E$429,'SAN LUONG'!D164,'TOTAL FEED'!$M$6:$M$429)</f>
        <v>0</v>
      </c>
      <c r="G164" s="87">
        <f>SUMIF('TOTAL FEED'!$E$6:$E$429,'SAN LUONG'!D164,'TOTAL FEED'!$N$6:$N$429)</f>
        <v>0</v>
      </c>
      <c r="H164" s="87">
        <f>SUMIF('TOTAL FEED'!$E$6:$E$429,'SAN LUONG'!D164,'TOTAL FEED'!$O$6:$O$429)</f>
        <v>0</v>
      </c>
      <c r="I164" s="87">
        <f>SUMIF('TOTAL FEED'!$E$6:$E$429,'SAN LUONG'!D164,'TOTAL FEED'!$P$6:$P$429)</f>
        <v>0</v>
      </c>
      <c r="J164" s="87">
        <f>SUMIF('TOTAL FEED'!$E$6:$E$429,'SAN LUONG'!D164,'TOTAL FEED'!$Q$6:$Q$429)</f>
        <v>0</v>
      </c>
      <c r="K164" s="87">
        <f>SUMIF('TOTAL FEED'!$E$6:$E$429,'SAN LUONG'!D164,'TOTAL FEED'!$R$6:$R$429)</f>
        <v>0</v>
      </c>
      <c r="L164" s="87">
        <f>SUMIF('TOTAL FEED'!$E$6:$E$429,'SAN LUONG'!D164,'TOTAL FEED'!$S$6:$S$429)</f>
        <v>0</v>
      </c>
      <c r="M164" s="87">
        <f>SUMIF('TOTAL FEED'!$E$6:$E$429,'SAN LUONG'!D164,'TOTAL FEED'!$T$6:$T$429)</f>
        <v>0</v>
      </c>
      <c r="N164" s="87">
        <f>SUMIF('TOTAL FEED'!$E$6:$E$429,'SAN LUONG'!D164,'TOTAL FEED'!$U$6:$U$429)</f>
        <v>0</v>
      </c>
      <c r="O164" s="87">
        <f>SUMIF('TOTAL FEED'!$E$6:$E$429,'SAN LUONG'!D164,'TOTAL FEED'!$V$6:$V$429)</f>
        <v>0</v>
      </c>
      <c r="P164" s="87">
        <f>SUMIF('TOTAL FEED'!$E$6:$E$429,'SAN LUONG'!D164,'TOTAL FEED'!$W$6:$W$429)</f>
        <v>0</v>
      </c>
      <c r="Q164" s="87">
        <f>SUMIF('TOTAL FEED'!$E$6:$E$429,'SAN LUONG'!D164,'TOTAL FEED'!$X$6:$X$429)</f>
        <v>0</v>
      </c>
      <c r="R164" s="87">
        <f>SUMIF('TOTAL FEED'!$E$6:$E$429,'SAN LUONG'!D164,'TOTAL FEED'!$Y$6:$Y$429)</f>
        <v>0</v>
      </c>
      <c r="S164" s="87">
        <f>SUMIF('TOTAL FEED'!$E$6:$E$429,'SAN LUONG'!D164,'TOTAL FEED'!$Z$6:$Z$429)</f>
        <v>0</v>
      </c>
      <c r="T164" s="87">
        <f>SUMIF('TOTAL FEED'!$E$6:$E$429,'SAN LUONG'!D164,'TOTAL FEED'!$AA$6:$AA$429)</f>
        <v>0</v>
      </c>
      <c r="U164" s="87">
        <f>SUMIF('TOTAL FEED'!$E$6:$E$429,'SAN LUONG'!D164,'TOTAL FEED'!$AB$6:$AB$429)</f>
        <v>0</v>
      </c>
      <c r="V164" s="87">
        <f>SUMIF('TOTAL FEED'!$E$6:$E$429,'SAN LUONG'!D164,'TOTAL FEED'!$AC$6:$AC$429)</f>
        <v>0</v>
      </c>
      <c r="W164" s="87">
        <f>SUMIF('TOTAL FEED'!$E$6:$E$429,'SAN LUONG'!D164,'TOTAL FEED'!$AD$6:$AD$429)</f>
        <v>0</v>
      </c>
      <c r="X164" s="87">
        <f>SUMIF('TOTAL FEED'!$E$6:$E$429,'SAN LUONG'!D164,'TOTAL FEED'!$AE$6:$AE$429)</f>
        <v>0</v>
      </c>
      <c r="Y164" s="87">
        <f>SUMIF('TOTAL FEED'!$E$6:$E$429,'SAN LUONG'!D164,'TOTAL FEED'!$AF$6:$AF$429)</f>
        <v>0</v>
      </c>
      <c r="Z164" s="87">
        <f>SUMIF('TOTAL FEED'!$E$6:$E$429,'SAN LUONG'!D164,'TOTAL FEED'!$AG$6:$AG$429)</f>
        <v>0</v>
      </c>
      <c r="AA164" s="87">
        <f>SUMIF('TOTAL FEED'!$E$6:$E$429,'SAN LUONG'!D164,'TOTAL FEED'!$AH$6:$AH$429)</f>
        <v>0</v>
      </c>
      <c r="AB164" s="87">
        <f>SUMIF('TOTAL FEED'!$E$6:$E$429,'SAN LUONG'!D164,'TOTAL FEED'!$AI$6:$AI$429)</f>
        <v>0</v>
      </c>
      <c r="AC164" s="87">
        <f>SUMIF('TOTAL FEED'!$E$6:$E$429,'SAN LUONG'!D164,'TOTAL FEED'!$AJ$6:$AJ$429)</f>
        <v>0</v>
      </c>
      <c r="AD164" s="87">
        <f>SUMIF('TOTAL FEED'!$E$6:$E$429,'SAN LUONG'!D164,'TOTAL FEED'!$AK$6:$AK$429)</f>
        <v>0</v>
      </c>
      <c r="AE164" s="87">
        <f>SUMIF('TOTAL FEED'!$E$6:$E$429,'SAN LUONG'!D164,'TOTAL FEED'!$AL$6:$AL$429)</f>
        <v>0</v>
      </c>
      <c r="AF164" s="87">
        <f>SUMIF('TOTAL FEED'!$E$6:$E$429,'SAN LUONG'!D164,'TOTAL FEED'!$AM$6:$AM$429)</f>
        <v>0</v>
      </c>
      <c r="AG164" s="87">
        <f>SUMIF('TOTAL FEED'!$E$6:$E$429,'SAN LUONG'!D164,'TOTAL FEED'!$AN$6:$AN$429)</f>
        <v>0</v>
      </c>
      <c r="AH164" s="87">
        <f>SUMIF('TOTAL FEED'!$E$6:$E$429,'SAN LUONG'!D164,'TOTAL FEED'!$AO$6:$AO$429)</f>
        <v>0</v>
      </c>
      <c r="AI164" s="87">
        <f>SUMIF('TOTAL FEED'!$E$6:$E$429,'SAN LUONG'!D164,'TOTAL FEED'!$AP$6:$AP$429)</f>
        <v>0</v>
      </c>
      <c r="AJ164" s="80">
        <f t="shared" si="71"/>
        <v>0</v>
      </c>
      <c r="AK164" s="80"/>
      <c r="AL164" t="str">
        <f t="shared" si="78"/>
        <v>511ANFP8211352882</v>
      </c>
      <c r="AM164">
        <f>SUMIF('TOTAL FEED'!$K$6:$K$429,AL164,'TOTAL FEED'!$AQ$6:$AQ$429)</f>
        <v>0</v>
      </c>
    </row>
    <row r="165" spans="2:39" x14ac:dyDescent="0.25">
      <c r="B165" s="81">
        <v>94</v>
      </c>
      <c r="C165" s="84" t="s">
        <v>405</v>
      </c>
      <c r="D165" s="83">
        <v>11352885</v>
      </c>
      <c r="E165" s="86">
        <f>SUMIF('TOTAL FEED'!$E$6:$E$429,'SAN LUONG'!D165,'TOTAL FEED'!$L$6:$L$429)</f>
        <v>0</v>
      </c>
      <c r="F165" s="87">
        <f>SUMIF('TOTAL FEED'!$E$6:$E$429,'SAN LUONG'!D165,'TOTAL FEED'!$M$6:$M$429)</f>
        <v>0</v>
      </c>
      <c r="G165" s="87">
        <f>SUMIF('TOTAL FEED'!$E$6:$E$429,'SAN LUONG'!D165,'TOTAL FEED'!$N$6:$N$429)</f>
        <v>0</v>
      </c>
      <c r="H165" s="87">
        <f>SUMIF('TOTAL FEED'!$E$6:$E$429,'SAN LUONG'!D165,'TOTAL FEED'!$O$6:$O$429)</f>
        <v>0</v>
      </c>
      <c r="I165" s="87">
        <f>SUMIF('TOTAL FEED'!$E$6:$E$429,'SAN LUONG'!D165,'TOTAL FEED'!$P$6:$P$429)</f>
        <v>0</v>
      </c>
      <c r="J165" s="87">
        <f>SUMIF('TOTAL FEED'!$E$6:$E$429,'SAN LUONG'!D165,'TOTAL FEED'!$Q$6:$Q$429)</f>
        <v>0</v>
      </c>
      <c r="K165" s="87">
        <f>SUMIF('TOTAL FEED'!$E$6:$E$429,'SAN LUONG'!D165,'TOTAL FEED'!$R$6:$R$429)</f>
        <v>0</v>
      </c>
      <c r="L165" s="87">
        <f>SUMIF('TOTAL FEED'!$E$6:$E$429,'SAN LUONG'!D165,'TOTAL FEED'!$S$6:$S$429)</f>
        <v>0</v>
      </c>
      <c r="M165" s="87">
        <f>SUMIF('TOTAL FEED'!$E$6:$E$429,'SAN LUONG'!D165,'TOTAL FEED'!$T$6:$T$429)</f>
        <v>0</v>
      </c>
      <c r="N165" s="87">
        <f>SUMIF('TOTAL FEED'!$E$6:$E$429,'SAN LUONG'!D165,'TOTAL FEED'!$U$6:$U$429)</f>
        <v>0</v>
      </c>
      <c r="O165" s="87">
        <f>SUMIF('TOTAL FEED'!$E$6:$E$429,'SAN LUONG'!D165,'TOTAL FEED'!$V$6:$V$429)</f>
        <v>0</v>
      </c>
      <c r="P165" s="87">
        <f>SUMIF('TOTAL FEED'!$E$6:$E$429,'SAN LUONG'!D165,'TOTAL FEED'!$W$6:$W$429)</f>
        <v>0</v>
      </c>
      <c r="Q165" s="87">
        <f>SUMIF('TOTAL FEED'!$E$6:$E$429,'SAN LUONG'!D165,'TOTAL FEED'!$X$6:$X$429)</f>
        <v>0</v>
      </c>
      <c r="R165" s="87">
        <f>SUMIF('TOTAL FEED'!$E$6:$E$429,'SAN LUONG'!D165,'TOTAL FEED'!$Y$6:$Y$429)</f>
        <v>0</v>
      </c>
      <c r="S165" s="87">
        <f>SUMIF('TOTAL FEED'!$E$6:$E$429,'SAN LUONG'!D165,'TOTAL FEED'!$Z$6:$Z$429)</f>
        <v>0</v>
      </c>
      <c r="T165" s="87">
        <f>SUMIF('TOTAL FEED'!$E$6:$E$429,'SAN LUONG'!D165,'TOTAL FEED'!$AA$6:$AA$429)</f>
        <v>0</v>
      </c>
      <c r="U165" s="87">
        <f>SUMIF('TOTAL FEED'!$E$6:$E$429,'SAN LUONG'!D165,'TOTAL FEED'!$AB$6:$AB$429)</f>
        <v>0</v>
      </c>
      <c r="V165" s="87">
        <f>SUMIF('TOTAL FEED'!$E$6:$E$429,'SAN LUONG'!D165,'TOTAL FEED'!$AC$6:$AC$429)</f>
        <v>0</v>
      </c>
      <c r="W165" s="87">
        <f>SUMIF('TOTAL FEED'!$E$6:$E$429,'SAN LUONG'!D165,'TOTAL FEED'!$AD$6:$AD$429)</f>
        <v>0</v>
      </c>
      <c r="X165" s="87">
        <f>SUMIF('TOTAL FEED'!$E$6:$E$429,'SAN LUONG'!D165,'TOTAL FEED'!$AE$6:$AE$429)</f>
        <v>0</v>
      </c>
      <c r="Y165" s="87">
        <f>SUMIF('TOTAL FEED'!$E$6:$E$429,'SAN LUONG'!D165,'TOTAL FEED'!$AF$6:$AF$429)</f>
        <v>0</v>
      </c>
      <c r="Z165" s="87">
        <f>SUMIF('TOTAL FEED'!$E$6:$E$429,'SAN LUONG'!D165,'TOTAL FEED'!$AG$6:$AG$429)</f>
        <v>0</v>
      </c>
      <c r="AA165" s="87">
        <f>SUMIF('TOTAL FEED'!$E$6:$E$429,'SAN LUONG'!D165,'TOTAL FEED'!$AH$6:$AH$429)</f>
        <v>0</v>
      </c>
      <c r="AB165" s="87">
        <f>SUMIF('TOTAL FEED'!$E$6:$E$429,'SAN LUONG'!D165,'TOTAL FEED'!$AI$6:$AI$429)</f>
        <v>0</v>
      </c>
      <c r="AC165" s="87">
        <f>SUMIF('TOTAL FEED'!$E$6:$E$429,'SAN LUONG'!D165,'TOTAL FEED'!$AJ$6:$AJ$429)</f>
        <v>0</v>
      </c>
      <c r="AD165" s="87">
        <f>SUMIF('TOTAL FEED'!$E$6:$E$429,'SAN LUONG'!D165,'TOTAL FEED'!$AK$6:$AK$429)</f>
        <v>0</v>
      </c>
      <c r="AE165" s="87">
        <f>SUMIF('TOTAL FEED'!$E$6:$E$429,'SAN LUONG'!D165,'TOTAL FEED'!$AL$6:$AL$429)</f>
        <v>0</v>
      </c>
      <c r="AF165" s="87">
        <f>SUMIF('TOTAL FEED'!$E$6:$E$429,'SAN LUONG'!D165,'TOTAL FEED'!$AM$6:$AM$429)</f>
        <v>0</v>
      </c>
      <c r="AG165" s="87">
        <f>SUMIF('TOTAL FEED'!$E$6:$E$429,'SAN LUONG'!D165,'TOTAL FEED'!$AN$6:$AN$429)</f>
        <v>0</v>
      </c>
      <c r="AH165" s="87">
        <f>SUMIF('TOTAL FEED'!$E$6:$E$429,'SAN LUONG'!D165,'TOTAL FEED'!$AO$6:$AO$429)</f>
        <v>0</v>
      </c>
      <c r="AI165" s="87">
        <f>SUMIF('TOTAL FEED'!$E$6:$E$429,'SAN LUONG'!D165,'TOTAL FEED'!$AP$6:$AP$429)</f>
        <v>0</v>
      </c>
      <c r="AJ165" s="80">
        <f t="shared" si="71"/>
        <v>0</v>
      </c>
      <c r="AK165" s="80"/>
      <c r="AL165" t="str">
        <f t="shared" si="78"/>
        <v>511ANFP8511352885</v>
      </c>
      <c r="AM165">
        <f>SUMIF('TOTAL FEED'!$K$6:$K$429,AL165,'TOTAL FEED'!$AQ$6:$AQ$429)</f>
        <v>0</v>
      </c>
    </row>
    <row r="166" spans="2:39" x14ac:dyDescent="0.25">
      <c r="B166" s="81"/>
      <c r="C166" s="84" t="s">
        <v>406</v>
      </c>
      <c r="D166" s="83">
        <v>11352887</v>
      </c>
      <c r="E166" s="86">
        <f>SUMIF('TOTAL FEED'!$E$6:$E$429,'SAN LUONG'!D166,'TOTAL FEED'!$L$6:$L$429)</f>
        <v>0</v>
      </c>
      <c r="F166" s="87">
        <f>SUMIF('TOTAL FEED'!$E$6:$E$429,'SAN LUONG'!D166,'TOTAL FEED'!$M$6:$M$429)</f>
        <v>0</v>
      </c>
      <c r="G166" s="87">
        <f>SUMIF('TOTAL FEED'!$E$6:$E$429,'SAN LUONG'!D166,'TOTAL FEED'!$N$6:$N$429)</f>
        <v>0</v>
      </c>
      <c r="H166" s="87">
        <f>SUMIF('TOTAL FEED'!$E$6:$E$429,'SAN LUONG'!D166,'TOTAL FEED'!$O$6:$O$429)</f>
        <v>0</v>
      </c>
      <c r="I166" s="87">
        <f>SUMIF('TOTAL FEED'!$E$6:$E$429,'SAN LUONG'!D166,'TOTAL FEED'!$P$6:$P$429)</f>
        <v>0</v>
      </c>
      <c r="J166" s="87">
        <f>SUMIF('TOTAL FEED'!$E$6:$E$429,'SAN LUONG'!D166,'TOTAL FEED'!$Q$6:$Q$429)</f>
        <v>0</v>
      </c>
      <c r="K166" s="87">
        <f>SUMIF('TOTAL FEED'!$E$6:$E$429,'SAN LUONG'!D166,'TOTAL FEED'!$R$6:$R$429)</f>
        <v>0</v>
      </c>
      <c r="L166" s="87">
        <f>SUMIF('TOTAL FEED'!$E$6:$E$429,'SAN LUONG'!D166,'TOTAL FEED'!$S$6:$S$429)</f>
        <v>0</v>
      </c>
      <c r="M166" s="87">
        <f>SUMIF('TOTAL FEED'!$E$6:$E$429,'SAN LUONG'!D166,'TOTAL FEED'!$T$6:$T$429)</f>
        <v>0</v>
      </c>
      <c r="N166" s="87">
        <f>SUMIF('TOTAL FEED'!$E$6:$E$429,'SAN LUONG'!D166,'TOTAL FEED'!$U$6:$U$429)</f>
        <v>0</v>
      </c>
      <c r="O166" s="87">
        <f>SUMIF('TOTAL FEED'!$E$6:$E$429,'SAN LUONG'!D166,'TOTAL FEED'!$V$6:$V$429)</f>
        <v>0</v>
      </c>
      <c r="P166" s="87">
        <f>SUMIF('TOTAL FEED'!$E$6:$E$429,'SAN LUONG'!D166,'TOTAL FEED'!$W$6:$W$429)</f>
        <v>0</v>
      </c>
      <c r="Q166" s="87">
        <f>SUMIF('TOTAL FEED'!$E$6:$E$429,'SAN LUONG'!D166,'TOTAL FEED'!$X$6:$X$429)</f>
        <v>0</v>
      </c>
      <c r="R166" s="87">
        <f>SUMIF('TOTAL FEED'!$E$6:$E$429,'SAN LUONG'!D166,'TOTAL FEED'!$Y$6:$Y$429)</f>
        <v>0</v>
      </c>
      <c r="S166" s="87">
        <f>SUMIF('TOTAL FEED'!$E$6:$E$429,'SAN LUONG'!D166,'TOTAL FEED'!$Z$6:$Z$429)</f>
        <v>0</v>
      </c>
      <c r="T166" s="87">
        <f>SUMIF('TOTAL FEED'!$E$6:$E$429,'SAN LUONG'!D166,'TOTAL FEED'!$AA$6:$AA$429)</f>
        <v>0</v>
      </c>
      <c r="U166" s="87">
        <f>SUMIF('TOTAL FEED'!$E$6:$E$429,'SAN LUONG'!D166,'TOTAL FEED'!$AB$6:$AB$429)</f>
        <v>0</v>
      </c>
      <c r="V166" s="87">
        <f>SUMIF('TOTAL FEED'!$E$6:$E$429,'SAN LUONG'!D166,'TOTAL FEED'!$AC$6:$AC$429)</f>
        <v>0</v>
      </c>
      <c r="W166" s="87">
        <f>SUMIF('TOTAL FEED'!$E$6:$E$429,'SAN LUONG'!D166,'TOTAL FEED'!$AD$6:$AD$429)</f>
        <v>0</v>
      </c>
      <c r="X166" s="87">
        <f>SUMIF('TOTAL FEED'!$E$6:$E$429,'SAN LUONG'!D166,'TOTAL FEED'!$AE$6:$AE$429)</f>
        <v>0</v>
      </c>
      <c r="Y166" s="87">
        <f>SUMIF('TOTAL FEED'!$E$6:$E$429,'SAN LUONG'!D166,'TOTAL FEED'!$AF$6:$AF$429)</f>
        <v>0</v>
      </c>
      <c r="Z166" s="87">
        <f>SUMIF('TOTAL FEED'!$E$6:$E$429,'SAN LUONG'!D166,'TOTAL FEED'!$AG$6:$AG$429)</f>
        <v>0</v>
      </c>
      <c r="AA166" s="87">
        <f>SUMIF('TOTAL FEED'!$E$6:$E$429,'SAN LUONG'!D166,'TOTAL FEED'!$AH$6:$AH$429)</f>
        <v>0</v>
      </c>
      <c r="AB166" s="87">
        <f>SUMIF('TOTAL FEED'!$E$6:$E$429,'SAN LUONG'!D166,'TOTAL FEED'!$AI$6:$AI$429)</f>
        <v>0</v>
      </c>
      <c r="AC166" s="87">
        <f>SUMIF('TOTAL FEED'!$E$6:$E$429,'SAN LUONG'!D166,'TOTAL FEED'!$AJ$6:$AJ$429)</f>
        <v>0</v>
      </c>
      <c r="AD166" s="87">
        <f>SUMIF('TOTAL FEED'!$E$6:$E$429,'SAN LUONG'!D166,'TOTAL FEED'!$AK$6:$AK$429)</f>
        <v>0</v>
      </c>
      <c r="AE166" s="87">
        <f>SUMIF('TOTAL FEED'!$E$6:$E$429,'SAN LUONG'!D166,'TOTAL FEED'!$AL$6:$AL$429)</f>
        <v>0</v>
      </c>
      <c r="AF166" s="87">
        <f>SUMIF('TOTAL FEED'!$E$6:$E$429,'SAN LUONG'!D166,'TOTAL FEED'!$AM$6:$AM$429)</f>
        <v>0</v>
      </c>
      <c r="AG166" s="87">
        <f>SUMIF('TOTAL FEED'!$E$6:$E$429,'SAN LUONG'!D166,'TOTAL FEED'!$AN$6:$AN$429)</f>
        <v>0</v>
      </c>
      <c r="AH166" s="87">
        <f>SUMIF('TOTAL FEED'!$E$6:$E$429,'SAN LUONG'!D166,'TOTAL FEED'!$AO$6:$AO$429)</f>
        <v>0</v>
      </c>
      <c r="AI166" s="87">
        <f>SUMIF('TOTAL FEED'!$E$6:$E$429,'SAN LUONG'!D166,'TOTAL FEED'!$AP$6:$AP$429)</f>
        <v>0</v>
      </c>
      <c r="AJ166" s="80">
        <f t="shared" si="71"/>
        <v>0</v>
      </c>
      <c r="AK166" s="80"/>
      <c r="AL166" t="str">
        <f t="shared" si="78"/>
        <v>511ANFP8711352887</v>
      </c>
      <c r="AM166">
        <f>SUMIF('TOTAL FEED'!$K$6:$K$429,AL166,'TOTAL FEED'!$AQ$6:$AQ$429)</f>
        <v>0</v>
      </c>
    </row>
    <row r="167" spans="2:39" x14ac:dyDescent="0.25">
      <c r="B167" s="81"/>
      <c r="C167" s="84" t="s">
        <v>407</v>
      </c>
      <c r="D167" s="83">
        <v>11352888</v>
      </c>
      <c r="E167" s="86">
        <f>SUMIF('TOTAL FEED'!$E$6:$E$429,'SAN LUONG'!D167,'TOTAL FEED'!$L$6:$L$429)</f>
        <v>0</v>
      </c>
      <c r="F167" s="87">
        <f>SUMIF('TOTAL FEED'!$E$6:$E$429,'SAN LUONG'!D167,'TOTAL FEED'!$M$6:$M$429)</f>
        <v>0</v>
      </c>
      <c r="G167" s="87">
        <f>SUMIF('TOTAL FEED'!$E$6:$E$429,'SAN LUONG'!D167,'TOTAL FEED'!$N$6:$N$429)</f>
        <v>0</v>
      </c>
      <c r="H167" s="87">
        <f>SUMIF('TOTAL FEED'!$E$6:$E$429,'SAN LUONG'!D167,'TOTAL FEED'!$O$6:$O$429)</f>
        <v>0</v>
      </c>
      <c r="I167" s="87">
        <f>SUMIF('TOTAL FEED'!$E$6:$E$429,'SAN LUONG'!D167,'TOTAL FEED'!$P$6:$P$429)</f>
        <v>0</v>
      </c>
      <c r="J167" s="87">
        <f>SUMIF('TOTAL FEED'!$E$6:$E$429,'SAN LUONG'!D167,'TOTAL FEED'!$Q$6:$Q$429)</f>
        <v>0</v>
      </c>
      <c r="K167" s="87">
        <f>SUMIF('TOTAL FEED'!$E$6:$E$429,'SAN LUONG'!D167,'TOTAL FEED'!$R$6:$R$429)</f>
        <v>0</v>
      </c>
      <c r="L167" s="87">
        <f>SUMIF('TOTAL FEED'!$E$6:$E$429,'SAN LUONG'!D167,'TOTAL FEED'!$S$6:$S$429)</f>
        <v>0</v>
      </c>
      <c r="M167" s="87">
        <f>SUMIF('TOTAL FEED'!$E$6:$E$429,'SAN LUONG'!D167,'TOTAL FEED'!$T$6:$T$429)</f>
        <v>0</v>
      </c>
      <c r="N167" s="87">
        <f>SUMIF('TOTAL FEED'!$E$6:$E$429,'SAN LUONG'!D167,'TOTAL FEED'!$U$6:$U$429)</f>
        <v>0</v>
      </c>
      <c r="O167" s="87">
        <f>SUMIF('TOTAL FEED'!$E$6:$E$429,'SAN LUONG'!D167,'TOTAL FEED'!$V$6:$V$429)</f>
        <v>0</v>
      </c>
      <c r="P167" s="87">
        <f>SUMIF('TOTAL FEED'!$E$6:$E$429,'SAN LUONG'!D167,'TOTAL FEED'!$W$6:$W$429)</f>
        <v>0</v>
      </c>
      <c r="Q167" s="87">
        <f>SUMIF('TOTAL FEED'!$E$6:$E$429,'SAN LUONG'!D167,'TOTAL FEED'!$X$6:$X$429)</f>
        <v>0</v>
      </c>
      <c r="R167" s="87">
        <f>SUMIF('TOTAL FEED'!$E$6:$E$429,'SAN LUONG'!D167,'TOTAL FEED'!$Y$6:$Y$429)</f>
        <v>0</v>
      </c>
      <c r="S167" s="87">
        <f>SUMIF('TOTAL FEED'!$E$6:$E$429,'SAN LUONG'!D167,'TOTAL FEED'!$Z$6:$Z$429)</f>
        <v>0</v>
      </c>
      <c r="T167" s="87">
        <f>SUMIF('TOTAL FEED'!$E$6:$E$429,'SAN LUONG'!D167,'TOTAL FEED'!$AA$6:$AA$429)</f>
        <v>0</v>
      </c>
      <c r="U167" s="87">
        <f>SUMIF('TOTAL FEED'!$E$6:$E$429,'SAN LUONG'!D167,'TOTAL FEED'!$AB$6:$AB$429)</f>
        <v>0</v>
      </c>
      <c r="V167" s="87">
        <f>SUMIF('TOTAL FEED'!$E$6:$E$429,'SAN LUONG'!D167,'TOTAL FEED'!$AC$6:$AC$429)</f>
        <v>0</v>
      </c>
      <c r="W167" s="87">
        <f>SUMIF('TOTAL FEED'!$E$6:$E$429,'SAN LUONG'!D167,'TOTAL FEED'!$AD$6:$AD$429)</f>
        <v>0</v>
      </c>
      <c r="X167" s="87">
        <f>SUMIF('TOTAL FEED'!$E$6:$E$429,'SAN LUONG'!D167,'TOTAL FEED'!$AE$6:$AE$429)</f>
        <v>0</v>
      </c>
      <c r="Y167" s="87">
        <f>SUMIF('TOTAL FEED'!$E$6:$E$429,'SAN LUONG'!D167,'TOTAL FEED'!$AF$6:$AF$429)</f>
        <v>0</v>
      </c>
      <c r="Z167" s="87">
        <f>SUMIF('TOTAL FEED'!$E$6:$E$429,'SAN LUONG'!D167,'TOTAL FEED'!$AG$6:$AG$429)</f>
        <v>0</v>
      </c>
      <c r="AA167" s="87">
        <f>SUMIF('TOTAL FEED'!$E$6:$E$429,'SAN LUONG'!D167,'TOTAL FEED'!$AH$6:$AH$429)</f>
        <v>0</v>
      </c>
      <c r="AB167" s="87">
        <f>SUMIF('TOTAL FEED'!$E$6:$E$429,'SAN LUONG'!D167,'TOTAL FEED'!$AI$6:$AI$429)</f>
        <v>0</v>
      </c>
      <c r="AC167" s="87">
        <f>SUMIF('TOTAL FEED'!$E$6:$E$429,'SAN LUONG'!D167,'TOTAL FEED'!$AJ$6:$AJ$429)</f>
        <v>0</v>
      </c>
      <c r="AD167" s="87">
        <f>SUMIF('TOTAL FEED'!$E$6:$E$429,'SAN LUONG'!D167,'TOTAL FEED'!$AK$6:$AK$429)</f>
        <v>0</v>
      </c>
      <c r="AE167" s="87">
        <f>SUMIF('TOTAL FEED'!$E$6:$E$429,'SAN LUONG'!D167,'TOTAL FEED'!$AL$6:$AL$429)</f>
        <v>0</v>
      </c>
      <c r="AF167" s="87">
        <f>SUMIF('TOTAL FEED'!$E$6:$E$429,'SAN LUONG'!D167,'TOTAL FEED'!$AM$6:$AM$429)</f>
        <v>0</v>
      </c>
      <c r="AG167" s="87">
        <f>SUMIF('TOTAL FEED'!$E$6:$E$429,'SAN LUONG'!D167,'TOTAL FEED'!$AN$6:$AN$429)</f>
        <v>0</v>
      </c>
      <c r="AH167" s="87">
        <f>SUMIF('TOTAL FEED'!$E$6:$E$429,'SAN LUONG'!D167,'TOTAL FEED'!$AO$6:$AO$429)</f>
        <v>0</v>
      </c>
      <c r="AI167" s="87">
        <f>SUMIF('TOTAL FEED'!$E$6:$E$429,'SAN LUONG'!D167,'TOTAL FEED'!$AP$6:$AP$429)</f>
        <v>0</v>
      </c>
      <c r="AJ167" s="80">
        <f t="shared" si="71"/>
        <v>0</v>
      </c>
      <c r="AK167" s="80"/>
      <c r="AL167" t="str">
        <f t="shared" si="78"/>
        <v>511ANFP8811352888</v>
      </c>
      <c r="AM167">
        <f>SUMIF('TOTAL FEED'!$K$6:$K$429,AL167,'TOTAL FEED'!$AQ$6:$AQ$429)</f>
        <v>0</v>
      </c>
    </row>
    <row r="168" spans="2:39" x14ac:dyDescent="0.25">
      <c r="B168" s="81"/>
      <c r="C168" s="84" t="s">
        <v>408</v>
      </c>
      <c r="D168" s="83">
        <v>11352889</v>
      </c>
      <c r="E168" s="86">
        <f>SUMIF('TOTAL FEED'!$E$6:$E$429,'SAN LUONG'!D168,'TOTAL FEED'!$L$6:$L$429)</f>
        <v>0</v>
      </c>
      <c r="F168" s="87">
        <f>SUMIF('TOTAL FEED'!$E$6:$E$429,'SAN LUONG'!D168,'TOTAL FEED'!$M$6:$M$429)</f>
        <v>0</v>
      </c>
      <c r="G168" s="87">
        <f>SUMIF('TOTAL FEED'!$E$6:$E$429,'SAN LUONG'!D168,'TOTAL FEED'!$N$6:$N$429)</f>
        <v>0</v>
      </c>
      <c r="H168" s="87">
        <f>SUMIF('TOTAL FEED'!$E$6:$E$429,'SAN LUONG'!D168,'TOTAL FEED'!$O$6:$O$429)</f>
        <v>0</v>
      </c>
      <c r="I168" s="87">
        <f>SUMIF('TOTAL FEED'!$E$6:$E$429,'SAN LUONG'!D168,'TOTAL FEED'!$P$6:$P$429)</f>
        <v>0</v>
      </c>
      <c r="J168" s="87">
        <f>SUMIF('TOTAL FEED'!$E$6:$E$429,'SAN LUONG'!D168,'TOTAL FEED'!$Q$6:$Q$429)</f>
        <v>0</v>
      </c>
      <c r="K168" s="87">
        <f>SUMIF('TOTAL FEED'!$E$6:$E$429,'SAN LUONG'!D168,'TOTAL FEED'!$R$6:$R$429)</f>
        <v>0</v>
      </c>
      <c r="L168" s="87">
        <f>SUMIF('TOTAL FEED'!$E$6:$E$429,'SAN LUONG'!D168,'TOTAL FEED'!$S$6:$S$429)</f>
        <v>0</v>
      </c>
      <c r="M168" s="87">
        <f>SUMIF('TOTAL FEED'!$E$6:$E$429,'SAN LUONG'!D168,'TOTAL FEED'!$T$6:$T$429)</f>
        <v>0</v>
      </c>
      <c r="N168" s="87">
        <f>SUMIF('TOTAL FEED'!$E$6:$E$429,'SAN LUONG'!D168,'TOTAL FEED'!$U$6:$U$429)</f>
        <v>0</v>
      </c>
      <c r="O168" s="87">
        <f>SUMIF('TOTAL FEED'!$E$6:$E$429,'SAN LUONG'!D168,'TOTAL FEED'!$V$6:$V$429)</f>
        <v>0</v>
      </c>
      <c r="P168" s="87">
        <f>SUMIF('TOTAL FEED'!$E$6:$E$429,'SAN LUONG'!D168,'TOTAL FEED'!$W$6:$W$429)</f>
        <v>0</v>
      </c>
      <c r="Q168" s="87">
        <f>SUMIF('TOTAL FEED'!$E$6:$E$429,'SAN LUONG'!D168,'TOTAL FEED'!$X$6:$X$429)</f>
        <v>0</v>
      </c>
      <c r="R168" s="87">
        <f>SUMIF('TOTAL FEED'!$E$6:$E$429,'SAN LUONG'!D168,'TOTAL FEED'!$Y$6:$Y$429)</f>
        <v>0</v>
      </c>
      <c r="S168" s="87">
        <f>SUMIF('TOTAL FEED'!$E$6:$E$429,'SAN LUONG'!D168,'TOTAL FEED'!$Z$6:$Z$429)</f>
        <v>0</v>
      </c>
      <c r="T168" s="87">
        <f>SUMIF('TOTAL FEED'!$E$6:$E$429,'SAN LUONG'!D168,'TOTAL FEED'!$AA$6:$AA$429)</f>
        <v>0</v>
      </c>
      <c r="U168" s="87">
        <f>SUMIF('TOTAL FEED'!$E$6:$E$429,'SAN LUONG'!D168,'TOTAL FEED'!$AB$6:$AB$429)</f>
        <v>0</v>
      </c>
      <c r="V168" s="87">
        <f>SUMIF('TOTAL FEED'!$E$6:$E$429,'SAN LUONG'!D168,'TOTAL FEED'!$AC$6:$AC$429)</f>
        <v>0</v>
      </c>
      <c r="W168" s="87">
        <f>SUMIF('TOTAL FEED'!$E$6:$E$429,'SAN LUONG'!D168,'TOTAL FEED'!$AD$6:$AD$429)</f>
        <v>0</v>
      </c>
      <c r="X168" s="87">
        <f>SUMIF('TOTAL FEED'!$E$6:$E$429,'SAN LUONG'!D168,'TOTAL FEED'!$AE$6:$AE$429)</f>
        <v>0</v>
      </c>
      <c r="Y168" s="87">
        <f>SUMIF('TOTAL FEED'!$E$6:$E$429,'SAN LUONG'!D168,'TOTAL FEED'!$AF$6:$AF$429)</f>
        <v>0</v>
      </c>
      <c r="Z168" s="87">
        <f>SUMIF('TOTAL FEED'!$E$6:$E$429,'SAN LUONG'!D168,'TOTAL FEED'!$AG$6:$AG$429)</f>
        <v>0</v>
      </c>
      <c r="AA168" s="87">
        <f>SUMIF('TOTAL FEED'!$E$6:$E$429,'SAN LUONG'!D168,'TOTAL FEED'!$AH$6:$AH$429)</f>
        <v>0</v>
      </c>
      <c r="AB168" s="87">
        <f>SUMIF('TOTAL FEED'!$E$6:$E$429,'SAN LUONG'!D168,'TOTAL FEED'!$AI$6:$AI$429)</f>
        <v>0</v>
      </c>
      <c r="AC168" s="87">
        <f>SUMIF('TOTAL FEED'!$E$6:$E$429,'SAN LUONG'!D168,'TOTAL FEED'!$AJ$6:$AJ$429)</f>
        <v>0</v>
      </c>
      <c r="AD168" s="87">
        <f>SUMIF('TOTAL FEED'!$E$6:$E$429,'SAN LUONG'!D168,'TOTAL FEED'!$AK$6:$AK$429)</f>
        <v>0</v>
      </c>
      <c r="AE168" s="87">
        <f>SUMIF('TOTAL FEED'!$E$6:$E$429,'SAN LUONG'!D168,'TOTAL FEED'!$AL$6:$AL$429)</f>
        <v>0</v>
      </c>
      <c r="AF168" s="87">
        <f>SUMIF('TOTAL FEED'!$E$6:$E$429,'SAN LUONG'!D168,'TOTAL FEED'!$AM$6:$AM$429)</f>
        <v>0</v>
      </c>
      <c r="AG168" s="87">
        <f>SUMIF('TOTAL FEED'!$E$6:$E$429,'SAN LUONG'!D168,'TOTAL FEED'!$AN$6:$AN$429)</f>
        <v>0</v>
      </c>
      <c r="AH168" s="87">
        <f>SUMIF('TOTAL FEED'!$E$6:$E$429,'SAN LUONG'!D168,'TOTAL FEED'!$AO$6:$AO$429)</f>
        <v>0</v>
      </c>
      <c r="AI168" s="87">
        <f>SUMIF('TOTAL FEED'!$E$6:$E$429,'SAN LUONG'!D168,'TOTAL FEED'!$AP$6:$AP$429)</f>
        <v>0</v>
      </c>
      <c r="AJ168" s="80">
        <f t="shared" ref="AJ168" si="79">SUM(E168:AI168)</f>
        <v>0</v>
      </c>
      <c r="AK168" s="80"/>
      <c r="AL168" t="str">
        <f t="shared" si="78"/>
        <v>511ANFP8911352889</v>
      </c>
      <c r="AM168">
        <f>SUMIF('TOTAL FEED'!$K$6:$K$429,AL168,'TOTAL FEED'!$AQ$6:$AQ$429)</f>
        <v>0</v>
      </c>
    </row>
    <row r="169" spans="2:39" x14ac:dyDescent="0.25">
      <c r="B169" s="81"/>
      <c r="C169" s="84" t="s">
        <v>409</v>
      </c>
      <c r="D169" s="83">
        <v>11352891</v>
      </c>
      <c r="E169" s="86">
        <f>SUMIF('TOTAL FEED'!$E$6:$E$429,'SAN LUONG'!D169,'TOTAL FEED'!$L$6:$L$429)</f>
        <v>0</v>
      </c>
      <c r="F169" s="87">
        <f>SUMIF('TOTAL FEED'!$E$6:$E$429,'SAN LUONG'!D169,'TOTAL FEED'!$M$6:$M$429)</f>
        <v>0</v>
      </c>
      <c r="G169" s="87">
        <f>SUMIF('TOTAL FEED'!$E$6:$E$429,'SAN LUONG'!D169,'TOTAL FEED'!$N$6:$N$429)</f>
        <v>0</v>
      </c>
      <c r="H169" s="87">
        <f>SUMIF('TOTAL FEED'!$E$6:$E$429,'SAN LUONG'!D169,'TOTAL FEED'!$O$6:$O$429)</f>
        <v>0</v>
      </c>
      <c r="I169" s="87">
        <f>SUMIF('TOTAL FEED'!$E$6:$E$429,'SAN LUONG'!D169,'TOTAL FEED'!$P$6:$P$429)</f>
        <v>0</v>
      </c>
      <c r="J169" s="87">
        <f>SUMIF('TOTAL FEED'!$E$6:$E$429,'SAN LUONG'!D169,'TOTAL FEED'!$Q$6:$Q$429)</f>
        <v>0</v>
      </c>
      <c r="K169" s="87">
        <f>SUMIF('TOTAL FEED'!$E$6:$E$429,'SAN LUONG'!D169,'TOTAL FEED'!$R$6:$R$429)</f>
        <v>0</v>
      </c>
      <c r="L169" s="87">
        <f>SUMIF('TOTAL FEED'!$E$6:$E$429,'SAN LUONG'!D169,'TOTAL FEED'!$S$6:$S$429)</f>
        <v>0</v>
      </c>
      <c r="M169" s="87">
        <f>SUMIF('TOTAL FEED'!$E$6:$E$429,'SAN LUONG'!D169,'TOTAL FEED'!$T$6:$T$429)</f>
        <v>0</v>
      </c>
      <c r="N169" s="87">
        <f>SUMIF('TOTAL FEED'!$E$6:$E$429,'SAN LUONG'!D169,'TOTAL FEED'!$U$6:$U$429)</f>
        <v>0</v>
      </c>
      <c r="O169" s="87">
        <f>SUMIF('TOTAL FEED'!$E$6:$E$429,'SAN LUONG'!D169,'TOTAL FEED'!$V$6:$V$429)</f>
        <v>0</v>
      </c>
      <c r="P169" s="87">
        <f>SUMIF('TOTAL FEED'!$E$6:$E$429,'SAN LUONG'!D169,'TOTAL FEED'!$W$6:$W$429)</f>
        <v>0</v>
      </c>
      <c r="Q169" s="87">
        <f>SUMIF('TOTAL FEED'!$E$6:$E$429,'SAN LUONG'!D169,'TOTAL FEED'!$X$6:$X$429)</f>
        <v>0</v>
      </c>
      <c r="R169" s="87">
        <f>SUMIF('TOTAL FEED'!$E$6:$E$429,'SAN LUONG'!D169,'TOTAL FEED'!$Y$6:$Y$429)</f>
        <v>0</v>
      </c>
      <c r="S169" s="87">
        <f>SUMIF('TOTAL FEED'!$E$6:$E$429,'SAN LUONG'!D169,'TOTAL FEED'!$Z$6:$Z$429)</f>
        <v>0</v>
      </c>
      <c r="T169" s="87">
        <f>SUMIF('TOTAL FEED'!$E$6:$E$429,'SAN LUONG'!D169,'TOTAL FEED'!$AA$6:$AA$429)</f>
        <v>0</v>
      </c>
      <c r="U169" s="87">
        <f>SUMIF('TOTAL FEED'!$E$6:$E$429,'SAN LUONG'!D169,'TOTAL FEED'!$AB$6:$AB$429)</f>
        <v>0</v>
      </c>
      <c r="V169" s="87">
        <f>SUMIF('TOTAL FEED'!$E$6:$E$429,'SAN LUONG'!D169,'TOTAL FEED'!$AC$6:$AC$429)</f>
        <v>0</v>
      </c>
      <c r="W169" s="87">
        <f>SUMIF('TOTAL FEED'!$E$6:$E$429,'SAN LUONG'!D169,'TOTAL FEED'!$AD$6:$AD$429)</f>
        <v>0</v>
      </c>
      <c r="X169" s="87">
        <f>SUMIF('TOTAL FEED'!$E$6:$E$429,'SAN LUONG'!D169,'TOTAL FEED'!$AE$6:$AE$429)</f>
        <v>0</v>
      </c>
      <c r="Y169" s="87">
        <f>SUMIF('TOTAL FEED'!$E$6:$E$429,'SAN LUONG'!D169,'TOTAL FEED'!$AF$6:$AF$429)</f>
        <v>0</v>
      </c>
      <c r="Z169" s="87">
        <f>SUMIF('TOTAL FEED'!$E$6:$E$429,'SAN LUONG'!D169,'TOTAL FEED'!$AG$6:$AG$429)</f>
        <v>0</v>
      </c>
      <c r="AA169" s="87">
        <f>SUMIF('TOTAL FEED'!$E$6:$E$429,'SAN LUONG'!D169,'TOTAL FEED'!$AH$6:$AH$429)</f>
        <v>0</v>
      </c>
      <c r="AB169" s="87">
        <f>SUMIF('TOTAL FEED'!$E$6:$E$429,'SAN LUONG'!D169,'TOTAL FEED'!$AI$6:$AI$429)</f>
        <v>0</v>
      </c>
      <c r="AC169" s="87">
        <f>SUMIF('TOTAL FEED'!$E$6:$E$429,'SAN LUONG'!D169,'TOTAL FEED'!$AJ$6:$AJ$429)</f>
        <v>0</v>
      </c>
      <c r="AD169" s="87">
        <f>SUMIF('TOTAL FEED'!$E$6:$E$429,'SAN LUONG'!D169,'TOTAL FEED'!$AK$6:$AK$429)</f>
        <v>0</v>
      </c>
      <c r="AE169" s="87">
        <f>SUMIF('TOTAL FEED'!$E$6:$E$429,'SAN LUONG'!D169,'TOTAL FEED'!$AL$6:$AL$429)</f>
        <v>0</v>
      </c>
      <c r="AF169" s="87">
        <f>SUMIF('TOTAL FEED'!$E$6:$E$429,'SAN LUONG'!D169,'TOTAL FEED'!$AM$6:$AM$429)</f>
        <v>0</v>
      </c>
      <c r="AG169" s="87">
        <f>SUMIF('TOTAL FEED'!$E$6:$E$429,'SAN LUONG'!D169,'TOTAL FEED'!$AN$6:$AN$429)</f>
        <v>0</v>
      </c>
      <c r="AH169" s="87">
        <f>SUMIF('TOTAL FEED'!$E$6:$E$429,'SAN LUONG'!D169,'TOTAL FEED'!$AO$6:$AO$429)</f>
        <v>0</v>
      </c>
      <c r="AI169" s="87">
        <f>SUMIF('TOTAL FEED'!$E$6:$E$429,'SAN LUONG'!D169,'TOTAL FEED'!$AP$6:$AP$429)</f>
        <v>0</v>
      </c>
      <c r="AJ169" s="80">
        <f t="shared" ref="AJ169" si="80">SUM(E169:AI169)</f>
        <v>0</v>
      </c>
      <c r="AK169" s="80"/>
      <c r="AL169" t="str">
        <f t="shared" si="78"/>
        <v>511ANFP9111352891</v>
      </c>
      <c r="AM169">
        <f>SUMIF('TOTAL FEED'!$K$6:$K$429,AL169,'TOTAL FEED'!$AQ$6:$AQ$429)</f>
        <v>0</v>
      </c>
    </row>
    <row r="170" spans="2:39" x14ac:dyDescent="0.25">
      <c r="B170" s="81"/>
      <c r="C170" s="84" t="s">
        <v>410</v>
      </c>
      <c r="D170" s="83">
        <v>11352892</v>
      </c>
      <c r="E170" s="86">
        <f>SUMIF('TOTAL FEED'!$E$6:$E$429,'SAN LUONG'!D170,'TOTAL FEED'!$L$6:$L$429)</f>
        <v>0</v>
      </c>
      <c r="F170" s="87">
        <f>SUMIF('TOTAL FEED'!$E$6:$E$429,'SAN LUONG'!D170,'TOTAL FEED'!$M$6:$M$429)</f>
        <v>0</v>
      </c>
      <c r="G170" s="87">
        <f>SUMIF('TOTAL FEED'!$E$6:$E$429,'SAN LUONG'!D170,'TOTAL FEED'!$N$6:$N$429)</f>
        <v>0</v>
      </c>
      <c r="H170" s="87">
        <f>SUMIF('TOTAL FEED'!$E$6:$E$429,'SAN LUONG'!D170,'TOTAL FEED'!$O$6:$O$429)</f>
        <v>0</v>
      </c>
      <c r="I170" s="87">
        <f>SUMIF('TOTAL FEED'!$E$6:$E$429,'SAN LUONG'!D170,'TOTAL FEED'!$P$6:$P$429)</f>
        <v>0</v>
      </c>
      <c r="J170" s="87">
        <f>SUMIF('TOTAL FEED'!$E$6:$E$429,'SAN LUONG'!D170,'TOTAL FEED'!$Q$6:$Q$429)</f>
        <v>31100</v>
      </c>
      <c r="K170" s="87">
        <f>SUMIF('TOTAL FEED'!$E$6:$E$429,'SAN LUONG'!D170,'TOTAL FEED'!$R$6:$R$429)</f>
        <v>0</v>
      </c>
      <c r="L170" s="87">
        <f>SUMIF('TOTAL FEED'!$E$6:$E$429,'SAN LUONG'!D170,'TOTAL FEED'!$S$6:$S$429)</f>
        <v>0</v>
      </c>
      <c r="M170" s="87">
        <f>SUMIF('TOTAL FEED'!$E$6:$E$429,'SAN LUONG'!D170,'TOTAL FEED'!$T$6:$T$429)</f>
        <v>0</v>
      </c>
      <c r="N170" s="87">
        <f>SUMIF('TOTAL FEED'!$E$6:$E$429,'SAN LUONG'!D170,'TOTAL FEED'!$U$6:$U$429)</f>
        <v>46900</v>
      </c>
      <c r="O170" s="87">
        <f>SUMIF('TOTAL FEED'!$E$6:$E$429,'SAN LUONG'!D170,'TOTAL FEED'!$V$6:$V$429)</f>
        <v>0</v>
      </c>
      <c r="P170" s="87">
        <f>SUMIF('TOTAL FEED'!$E$6:$E$429,'SAN LUONG'!D170,'TOTAL FEED'!$W$6:$W$429)</f>
        <v>0</v>
      </c>
      <c r="Q170" s="87">
        <f>SUMIF('TOTAL FEED'!$E$6:$E$429,'SAN LUONG'!D170,'TOTAL FEED'!$X$6:$X$429)</f>
        <v>0</v>
      </c>
      <c r="R170" s="87">
        <f>SUMIF('TOTAL FEED'!$E$6:$E$429,'SAN LUONG'!D170,'TOTAL FEED'!$Y$6:$Y$429)</f>
        <v>45900</v>
      </c>
      <c r="S170" s="87">
        <f>SUMIF('TOTAL FEED'!$E$6:$E$429,'SAN LUONG'!D170,'TOTAL FEED'!$Z$6:$Z$429)</f>
        <v>1700</v>
      </c>
      <c r="T170" s="87">
        <f>SUMIF('TOTAL FEED'!$E$6:$E$429,'SAN LUONG'!D170,'TOTAL FEED'!$AA$6:$AA$429)</f>
        <v>0</v>
      </c>
      <c r="U170" s="87">
        <f>SUMIF('TOTAL FEED'!$E$6:$E$429,'SAN LUONG'!D170,'TOTAL FEED'!$AB$6:$AB$429)</f>
        <v>0</v>
      </c>
      <c r="V170" s="87">
        <f>SUMIF('TOTAL FEED'!$E$6:$E$429,'SAN LUONG'!D170,'TOTAL FEED'!$AC$6:$AC$429)</f>
        <v>0</v>
      </c>
      <c r="W170" s="87">
        <f>SUMIF('TOTAL FEED'!$E$6:$E$429,'SAN LUONG'!D170,'TOTAL FEED'!$AD$6:$AD$429)</f>
        <v>0</v>
      </c>
      <c r="X170" s="87">
        <f>SUMIF('TOTAL FEED'!$E$6:$E$429,'SAN LUONG'!D170,'TOTAL FEED'!$AE$6:$AE$429)</f>
        <v>0</v>
      </c>
      <c r="Y170" s="87">
        <f>SUMIF('TOTAL FEED'!$E$6:$E$429,'SAN LUONG'!D170,'TOTAL FEED'!$AF$6:$AF$429)</f>
        <v>0</v>
      </c>
      <c r="Z170" s="87">
        <f>SUMIF('TOTAL FEED'!$E$6:$E$429,'SAN LUONG'!D170,'TOTAL FEED'!$AG$6:$AG$429)</f>
        <v>0</v>
      </c>
      <c r="AA170" s="87">
        <f>SUMIF('TOTAL FEED'!$E$6:$E$429,'SAN LUONG'!D170,'TOTAL FEED'!$AH$6:$AH$429)</f>
        <v>0</v>
      </c>
      <c r="AB170" s="87">
        <f>SUMIF('TOTAL FEED'!$E$6:$E$429,'SAN LUONG'!D170,'TOTAL FEED'!$AI$6:$AI$429)</f>
        <v>0</v>
      </c>
      <c r="AC170" s="87">
        <f>SUMIF('TOTAL FEED'!$E$6:$E$429,'SAN LUONG'!D170,'TOTAL FEED'!$AJ$6:$AJ$429)</f>
        <v>0</v>
      </c>
      <c r="AD170" s="87">
        <f>SUMIF('TOTAL FEED'!$E$6:$E$429,'SAN LUONG'!D170,'TOTAL FEED'!$AK$6:$AK$429)</f>
        <v>0</v>
      </c>
      <c r="AE170" s="87">
        <f>SUMIF('TOTAL FEED'!$E$6:$E$429,'SAN LUONG'!D170,'TOTAL FEED'!$AL$6:$AL$429)</f>
        <v>0</v>
      </c>
      <c r="AF170" s="87">
        <f>SUMIF('TOTAL FEED'!$E$6:$E$429,'SAN LUONG'!D170,'TOTAL FEED'!$AM$6:$AM$429)</f>
        <v>0</v>
      </c>
      <c r="AG170" s="87">
        <f>SUMIF('TOTAL FEED'!$E$6:$E$429,'SAN LUONG'!D170,'TOTAL FEED'!$AN$6:$AN$429)</f>
        <v>0</v>
      </c>
      <c r="AH170" s="87">
        <f>SUMIF('TOTAL FEED'!$E$6:$E$429,'SAN LUONG'!D170,'TOTAL FEED'!$AO$6:$AO$429)</f>
        <v>0</v>
      </c>
      <c r="AI170" s="87">
        <f>SUMIF('TOTAL FEED'!$E$6:$E$429,'SAN LUONG'!D170,'TOTAL FEED'!$AP$6:$AP$429)</f>
        <v>0</v>
      </c>
      <c r="AJ170" s="80">
        <f t="shared" ref="AJ170" si="81">SUM(E170:AI170)</f>
        <v>125600</v>
      </c>
      <c r="AK170" s="92">
        <v>2</v>
      </c>
      <c r="AL170" t="str">
        <f t="shared" si="78"/>
        <v>511ANFP9211352892</v>
      </c>
      <c r="AM170">
        <f>SUMIF('TOTAL FEED'!$K$6:$K$429,AL170,'TOTAL FEED'!$AQ$6:$AQ$429)</f>
        <v>125600</v>
      </c>
    </row>
    <row r="171" spans="2:39" x14ac:dyDescent="0.25">
      <c r="B171" s="81"/>
      <c r="C171" s="84" t="s">
        <v>411</v>
      </c>
      <c r="D171" s="83">
        <v>113591</v>
      </c>
      <c r="E171" s="86">
        <f>SUMIF('TOTAL FEED'!$E$6:$E$429,'SAN LUONG'!D171,'TOTAL FEED'!$L$6:$L$429)</f>
        <v>0</v>
      </c>
      <c r="F171" s="87">
        <f>SUMIF('TOTAL FEED'!$E$6:$E$429,'SAN LUONG'!D171,'TOTAL FEED'!$M$6:$M$429)</f>
        <v>0</v>
      </c>
      <c r="G171" s="87">
        <f>SUMIF('TOTAL FEED'!$E$6:$E$429,'SAN LUONG'!D171,'TOTAL FEED'!$N$6:$N$429)</f>
        <v>0</v>
      </c>
      <c r="H171" s="87">
        <f>SUMIF('TOTAL FEED'!$E$6:$E$429,'SAN LUONG'!D171,'TOTAL FEED'!$O$6:$O$429)</f>
        <v>0</v>
      </c>
      <c r="I171" s="87">
        <f>SUMIF('TOTAL FEED'!$E$6:$E$429,'SAN LUONG'!D171,'TOTAL FEED'!$P$6:$P$429)</f>
        <v>0</v>
      </c>
      <c r="J171" s="87">
        <f>SUMIF('TOTAL FEED'!$E$6:$E$429,'SAN LUONG'!D171,'TOTAL FEED'!$Q$6:$Q$429)</f>
        <v>0</v>
      </c>
      <c r="K171" s="87">
        <f>SUMIF('TOTAL FEED'!$E$6:$E$429,'SAN LUONG'!D171,'TOTAL FEED'!$R$6:$R$429)</f>
        <v>0</v>
      </c>
      <c r="L171" s="87">
        <f>SUMIF('TOTAL FEED'!$E$6:$E$429,'SAN LUONG'!D171,'TOTAL FEED'!$S$6:$S$429)</f>
        <v>0</v>
      </c>
      <c r="M171" s="87">
        <f>SUMIF('TOTAL FEED'!$E$6:$E$429,'SAN LUONG'!D171,'TOTAL FEED'!$T$6:$T$429)</f>
        <v>0</v>
      </c>
      <c r="N171" s="87">
        <f>SUMIF('TOTAL FEED'!$E$6:$E$429,'SAN LUONG'!D171,'TOTAL FEED'!$U$6:$U$429)</f>
        <v>0</v>
      </c>
      <c r="O171" s="87">
        <f>SUMIF('TOTAL FEED'!$E$6:$E$429,'SAN LUONG'!D171,'TOTAL FEED'!$V$6:$V$429)</f>
        <v>0</v>
      </c>
      <c r="P171" s="87">
        <f>SUMIF('TOTAL FEED'!$E$6:$E$429,'SAN LUONG'!D171,'TOTAL FEED'!$W$6:$W$429)</f>
        <v>0</v>
      </c>
      <c r="Q171" s="87">
        <f>SUMIF('TOTAL FEED'!$E$6:$E$429,'SAN LUONG'!D171,'TOTAL FEED'!$X$6:$X$429)</f>
        <v>0</v>
      </c>
      <c r="R171" s="87">
        <f>SUMIF('TOTAL FEED'!$E$6:$E$429,'SAN LUONG'!D171,'TOTAL FEED'!$Y$6:$Y$429)</f>
        <v>0</v>
      </c>
      <c r="S171" s="87">
        <f>SUMIF('TOTAL FEED'!$E$6:$E$429,'SAN LUONG'!D171,'TOTAL FEED'!$Z$6:$Z$429)</f>
        <v>0</v>
      </c>
      <c r="T171" s="87">
        <f>SUMIF('TOTAL FEED'!$E$6:$E$429,'SAN LUONG'!D171,'TOTAL FEED'!$AA$6:$AA$429)</f>
        <v>0</v>
      </c>
      <c r="U171" s="87">
        <f>SUMIF('TOTAL FEED'!$E$6:$E$429,'SAN LUONG'!D171,'TOTAL FEED'!$AB$6:$AB$429)</f>
        <v>0</v>
      </c>
      <c r="V171" s="87">
        <f>SUMIF('TOTAL FEED'!$E$6:$E$429,'SAN LUONG'!D171,'TOTAL FEED'!$AC$6:$AC$429)</f>
        <v>0</v>
      </c>
      <c r="W171" s="87">
        <f>SUMIF('TOTAL FEED'!$E$6:$E$429,'SAN LUONG'!D171,'TOTAL FEED'!$AD$6:$AD$429)</f>
        <v>0</v>
      </c>
      <c r="X171" s="87">
        <f>SUMIF('TOTAL FEED'!$E$6:$E$429,'SAN LUONG'!D171,'TOTAL FEED'!$AE$6:$AE$429)</f>
        <v>0</v>
      </c>
      <c r="Y171" s="87">
        <f>SUMIF('TOTAL FEED'!$E$6:$E$429,'SAN LUONG'!D171,'TOTAL FEED'!$AF$6:$AF$429)</f>
        <v>0</v>
      </c>
      <c r="Z171" s="87">
        <f>SUMIF('TOTAL FEED'!$E$6:$E$429,'SAN LUONG'!D171,'TOTAL FEED'!$AG$6:$AG$429)</f>
        <v>0</v>
      </c>
      <c r="AA171" s="87">
        <f>SUMIF('TOTAL FEED'!$E$6:$E$429,'SAN LUONG'!D171,'TOTAL FEED'!$AH$6:$AH$429)</f>
        <v>0</v>
      </c>
      <c r="AB171" s="87">
        <f>SUMIF('TOTAL FEED'!$E$6:$E$429,'SAN LUONG'!D171,'TOTAL FEED'!$AI$6:$AI$429)</f>
        <v>0</v>
      </c>
      <c r="AC171" s="87">
        <f>SUMIF('TOTAL FEED'!$E$6:$E$429,'SAN LUONG'!D171,'TOTAL FEED'!$AJ$6:$AJ$429)</f>
        <v>0</v>
      </c>
      <c r="AD171" s="87">
        <f>SUMIF('TOTAL FEED'!$E$6:$E$429,'SAN LUONG'!D171,'TOTAL FEED'!$AK$6:$AK$429)</f>
        <v>0</v>
      </c>
      <c r="AE171" s="87">
        <f>SUMIF('TOTAL FEED'!$E$6:$E$429,'SAN LUONG'!D171,'TOTAL FEED'!$AL$6:$AL$429)</f>
        <v>0</v>
      </c>
      <c r="AF171" s="87">
        <f>SUMIF('TOTAL FEED'!$E$6:$E$429,'SAN LUONG'!D171,'TOTAL FEED'!$AM$6:$AM$429)</f>
        <v>0</v>
      </c>
      <c r="AG171" s="87">
        <f>SUMIF('TOTAL FEED'!$E$6:$E$429,'SAN LUONG'!D171,'TOTAL FEED'!$AN$6:$AN$429)</f>
        <v>0</v>
      </c>
      <c r="AH171" s="87">
        <f>SUMIF('TOTAL FEED'!$E$6:$E$429,'SAN LUONG'!D171,'TOTAL FEED'!$AO$6:$AO$429)</f>
        <v>0</v>
      </c>
      <c r="AI171" s="87">
        <f>SUMIF('TOTAL FEED'!$E$6:$E$429,'SAN LUONG'!D171,'TOTAL FEED'!$AP$6:$AP$429)</f>
        <v>0</v>
      </c>
      <c r="AJ171" s="80">
        <f t="shared" ref="AJ171" si="82">SUM(E171:AI171)</f>
        <v>0</v>
      </c>
      <c r="AK171" s="80"/>
      <c r="AL171" t="str">
        <f t="shared" si="78"/>
        <v>511ANFTL3113591</v>
      </c>
      <c r="AM171">
        <f>SUMIF('TOTAL FEED'!$K$6:$K$429,AL171,'TOTAL FEED'!$AQ$6:$AQ$429)</f>
        <v>0</v>
      </c>
    </row>
    <row r="172" spans="2:39" x14ac:dyDescent="0.25">
      <c r="B172" s="81"/>
      <c r="C172" s="84" t="s">
        <v>575</v>
      </c>
      <c r="D172" s="83">
        <v>11359812</v>
      </c>
      <c r="E172" s="86">
        <f>SUMIF('TOTAL FEED'!$E$6:$E$429,'SAN LUONG'!D172,'TOTAL FEED'!$L$6:$L$429)</f>
        <v>0</v>
      </c>
      <c r="F172" s="87">
        <f>SUMIF('TOTAL FEED'!$E$6:$E$429,'SAN LUONG'!D172,'TOTAL FEED'!$M$6:$M$429)</f>
        <v>0</v>
      </c>
      <c r="G172" s="87">
        <f>SUMIF('TOTAL FEED'!$E$6:$E$429,'SAN LUONG'!D172,'TOTAL FEED'!$N$6:$N$429)</f>
        <v>0</v>
      </c>
      <c r="H172" s="87">
        <f>SUMIF('TOTAL FEED'!$E$6:$E$429,'SAN LUONG'!D172,'TOTAL FEED'!$O$6:$O$429)</f>
        <v>0</v>
      </c>
      <c r="I172" s="87">
        <f>SUMIF('TOTAL FEED'!$E$6:$E$429,'SAN LUONG'!D172,'TOTAL FEED'!$P$6:$P$429)</f>
        <v>0</v>
      </c>
      <c r="J172" s="87">
        <f>SUMIF('TOTAL FEED'!$E$6:$E$429,'SAN LUONG'!D172,'TOTAL FEED'!$Q$6:$Q$429)</f>
        <v>0</v>
      </c>
      <c r="K172" s="87">
        <f>SUMIF('TOTAL FEED'!$E$6:$E$429,'SAN LUONG'!D172,'TOTAL FEED'!$R$6:$R$429)</f>
        <v>0</v>
      </c>
      <c r="L172" s="87">
        <f>SUMIF('TOTAL FEED'!$E$6:$E$429,'SAN LUONG'!D172,'TOTAL FEED'!$S$6:$S$429)</f>
        <v>0</v>
      </c>
      <c r="M172" s="87">
        <f>SUMIF('TOTAL FEED'!$E$6:$E$429,'SAN LUONG'!D172,'TOTAL FEED'!$T$6:$T$429)</f>
        <v>0</v>
      </c>
      <c r="N172" s="87">
        <f>SUMIF('TOTAL FEED'!$E$6:$E$429,'SAN LUONG'!D172,'TOTAL FEED'!$U$6:$U$429)</f>
        <v>0</v>
      </c>
      <c r="O172" s="87">
        <f>SUMIF('TOTAL FEED'!$E$6:$E$429,'SAN LUONG'!D172,'TOTAL FEED'!$V$6:$V$429)</f>
        <v>0</v>
      </c>
      <c r="P172" s="87">
        <f>SUMIF('TOTAL FEED'!$E$6:$E$429,'SAN LUONG'!D172,'TOTAL FEED'!$W$6:$W$429)</f>
        <v>0</v>
      </c>
      <c r="Q172" s="87">
        <f>SUMIF('TOTAL FEED'!$E$6:$E$429,'SAN LUONG'!D172,'TOTAL FEED'!$X$6:$X$429)</f>
        <v>0</v>
      </c>
      <c r="R172" s="87">
        <f>SUMIF('TOTAL FEED'!$E$6:$E$429,'SAN LUONG'!D172,'TOTAL FEED'!$Y$6:$Y$429)</f>
        <v>0</v>
      </c>
      <c r="S172" s="87">
        <f>SUMIF('TOTAL FEED'!$E$6:$E$429,'SAN LUONG'!D172,'TOTAL FEED'!$Z$6:$Z$429)</f>
        <v>0</v>
      </c>
      <c r="T172" s="87">
        <f>SUMIF('TOTAL FEED'!$E$6:$E$429,'SAN LUONG'!D172,'TOTAL FEED'!$AA$6:$AA$429)</f>
        <v>0</v>
      </c>
      <c r="U172" s="87">
        <f>SUMIF('TOTAL FEED'!$E$6:$E$429,'SAN LUONG'!D172,'TOTAL FEED'!$AB$6:$AB$429)</f>
        <v>0</v>
      </c>
      <c r="V172" s="87">
        <f>SUMIF('TOTAL FEED'!$E$6:$E$429,'SAN LUONG'!D172,'TOTAL FEED'!$AC$6:$AC$429)</f>
        <v>0</v>
      </c>
      <c r="W172" s="87">
        <f>SUMIF('TOTAL FEED'!$E$6:$E$429,'SAN LUONG'!D172,'TOTAL FEED'!$AD$6:$AD$429)</f>
        <v>0</v>
      </c>
      <c r="X172" s="87">
        <f>SUMIF('TOTAL FEED'!$E$6:$E$429,'SAN LUONG'!D172,'TOTAL FEED'!$AE$6:$AE$429)</f>
        <v>0</v>
      </c>
      <c r="Y172" s="87">
        <f>SUMIF('TOTAL FEED'!$E$6:$E$429,'SAN LUONG'!D172,'TOTAL FEED'!$AF$6:$AF$429)</f>
        <v>0</v>
      </c>
      <c r="Z172" s="87">
        <f>SUMIF('TOTAL FEED'!$E$6:$E$429,'SAN LUONG'!D172,'TOTAL FEED'!$AG$6:$AG$429)</f>
        <v>0</v>
      </c>
      <c r="AA172" s="87">
        <f>SUMIF('TOTAL FEED'!$E$6:$E$429,'SAN LUONG'!D172,'TOTAL FEED'!$AH$6:$AH$429)</f>
        <v>0</v>
      </c>
      <c r="AB172" s="87">
        <f>SUMIF('TOTAL FEED'!$E$6:$E$429,'SAN LUONG'!D172,'TOTAL FEED'!$AI$6:$AI$429)</f>
        <v>0</v>
      </c>
      <c r="AC172" s="87">
        <f>SUMIF('TOTAL FEED'!$E$6:$E$429,'SAN LUONG'!D172,'TOTAL FEED'!$AJ$6:$AJ$429)</f>
        <v>0</v>
      </c>
      <c r="AD172" s="87">
        <f>SUMIF('TOTAL FEED'!$E$6:$E$429,'SAN LUONG'!D172,'TOTAL FEED'!$AK$6:$AK$429)</f>
        <v>0</v>
      </c>
      <c r="AE172" s="87">
        <f>SUMIF('TOTAL FEED'!$E$6:$E$429,'SAN LUONG'!D172,'TOTAL FEED'!$AL$6:$AL$429)</f>
        <v>0</v>
      </c>
      <c r="AF172" s="87">
        <f>SUMIF('TOTAL FEED'!$E$6:$E$429,'SAN LUONG'!D172,'TOTAL FEED'!$AM$6:$AM$429)</f>
        <v>0</v>
      </c>
      <c r="AG172" s="87">
        <f>SUMIF('TOTAL FEED'!$E$6:$E$429,'SAN LUONG'!D172,'TOTAL FEED'!$AN$6:$AN$429)</f>
        <v>0</v>
      </c>
      <c r="AH172" s="87">
        <f>SUMIF('TOTAL FEED'!$E$6:$E$429,'SAN LUONG'!D172,'TOTAL FEED'!$AO$6:$AO$429)</f>
        <v>0</v>
      </c>
      <c r="AI172" s="87">
        <f>SUMIF('TOTAL FEED'!$E$6:$E$429,'SAN LUONG'!D172,'TOTAL FEED'!$AP$6:$AP$429)</f>
        <v>0</v>
      </c>
      <c r="AJ172" s="80">
        <f t="shared" ref="AJ172" si="83">SUM(E172:AI172)</f>
        <v>0</v>
      </c>
      <c r="AK172" s="80"/>
      <c r="AL172" t="str">
        <f t="shared" si="78"/>
        <v>511ANFTL3P1211359812</v>
      </c>
      <c r="AM172">
        <f>SUMIF('TOTAL FEED'!$K$6:$K$429,AL172,'TOTAL FEED'!$AQ$6:$AQ$429)</f>
        <v>0</v>
      </c>
    </row>
    <row r="173" spans="2:39" x14ac:dyDescent="0.25">
      <c r="B173" s="81">
        <v>95</v>
      </c>
      <c r="C173" s="84" t="s">
        <v>104</v>
      </c>
      <c r="D173" s="83" t="s">
        <v>576</v>
      </c>
      <c r="E173" s="86">
        <f>SUMIF('TOTAL FEED'!$E$6:$E$429,'SAN LUONG'!D173,'TOTAL FEED'!$L$6:$L$429)</f>
        <v>0</v>
      </c>
      <c r="F173" s="87">
        <f>SUMIF('TOTAL FEED'!$E$6:$E$429,'SAN LUONG'!D173,'TOTAL FEED'!$M$6:$M$429)</f>
        <v>0</v>
      </c>
      <c r="G173" s="87">
        <f>SUMIF('TOTAL FEED'!$E$6:$E$429,'SAN LUONG'!D173,'TOTAL FEED'!$N$6:$N$429)</f>
        <v>0</v>
      </c>
      <c r="H173" s="87">
        <f>SUMIF('TOTAL FEED'!$E$6:$E$429,'SAN LUONG'!D173,'TOTAL FEED'!$O$6:$O$429)</f>
        <v>0</v>
      </c>
      <c r="I173" s="87">
        <f>SUMIF('TOTAL FEED'!$E$6:$E$429,'SAN LUONG'!D173,'TOTAL FEED'!$P$6:$P$429)</f>
        <v>0</v>
      </c>
      <c r="J173" s="87">
        <f>SUMIF('TOTAL FEED'!$E$6:$E$429,'SAN LUONG'!D173,'TOTAL FEED'!$Q$6:$Q$429)</f>
        <v>0</v>
      </c>
      <c r="K173" s="87">
        <f>SUMIF('TOTAL FEED'!$E$6:$E$429,'SAN LUONG'!D173,'TOTAL FEED'!$R$6:$R$429)</f>
        <v>0</v>
      </c>
      <c r="L173" s="87">
        <f>SUMIF('TOTAL FEED'!$E$6:$E$429,'SAN LUONG'!D173,'TOTAL FEED'!$S$6:$S$429)</f>
        <v>0</v>
      </c>
      <c r="M173" s="87">
        <f>SUMIF('TOTAL FEED'!$E$6:$E$429,'SAN LUONG'!D173,'TOTAL FEED'!$T$6:$T$429)</f>
        <v>0</v>
      </c>
      <c r="N173" s="87">
        <f>SUMIF('TOTAL FEED'!$E$6:$E$429,'SAN LUONG'!D173,'TOTAL FEED'!$U$6:$U$429)</f>
        <v>0</v>
      </c>
      <c r="O173" s="87">
        <f>SUMIF('TOTAL FEED'!$E$6:$E$429,'SAN LUONG'!D173,'TOTAL FEED'!$V$6:$V$429)</f>
        <v>0</v>
      </c>
      <c r="P173" s="87">
        <f>SUMIF('TOTAL FEED'!$E$6:$E$429,'SAN LUONG'!D173,'TOTAL FEED'!$W$6:$W$429)</f>
        <v>0</v>
      </c>
      <c r="Q173" s="87">
        <f>SUMIF('TOTAL FEED'!$E$6:$E$429,'SAN LUONG'!D173,'TOTAL FEED'!$X$6:$X$429)</f>
        <v>0</v>
      </c>
      <c r="R173" s="87">
        <f>SUMIF('TOTAL FEED'!$E$6:$E$429,'SAN LUONG'!D173,'TOTAL FEED'!$Y$6:$Y$429)</f>
        <v>0</v>
      </c>
      <c r="S173" s="87">
        <f>SUMIF('TOTAL FEED'!$E$6:$E$429,'SAN LUONG'!D173,'TOTAL FEED'!$Z$6:$Z$429)</f>
        <v>0</v>
      </c>
      <c r="T173" s="87">
        <f>SUMIF('TOTAL FEED'!$E$6:$E$429,'SAN LUONG'!D173,'TOTAL FEED'!$AA$6:$AA$429)</f>
        <v>0</v>
      </c>
      <c r="U173" s="87">
        <f>SUMIF('TOTAL FEED'!$E$6:$E$429,'SAN LUONG'!D173,'TOTAL FEED'!$AB$6:$AB$429)</f>
        <v>0</v>
      </c>
      <c r="V173" s="87">
        <f>SUMIF('TOTAL FEED'!$E$6:$E$429,'SAN LUONG'!D173,'TOTAL FEED'!$AC$6:$AC$429)</f>
        <v>0</v>
      </c>
      <c r="W173" s="87">
        <f>SUMIF('TOTAL FEED'!$E$6:$E$429,'SAN LUONG'!D173,'TOTAL FEED'!$AD$6:$AD$429)</f>
        <v>0</v>
      </c>
      <c r="X173" s="87">
        <f>SUMIF('TOTAL FEED'!$E$6:$E$429,'SAN LUONG'!D173,'TOTAL FEED'!$AE$6:$AE$429)</f>
        <v>0</v>
      </c>
      <c r="Y173" s="87">
        <f>SUMIF('TOTAL FEED'!$E$6:$E$429,'SAN LUONG'!D173,'TOTAL FEED'!$AF$6:$AF$429)</f>
        <v>0</v>
      </c>
      <c r="Z173" s="87">
        <f>SUMIF('TOTAL FEED'!$E$6:$E$429,'SAN LUONG'!D173,'TOTAL FEED'!$AG$6:$AG$429)</f>
        <v>0</v>
      </c>
      <c r="AA173" s="87">
        <f>SUMIF('TOTAL FEED'!$E$6:$E$429,'SAN LUONG'!D173,'TOTAL FEED'!$AH$6:$AH$429)</f>
        <v>0</v>
      </c>
      <c r="AB173" s="87">
        <f>SUMIF('TOTAL FEED'!$E$6:$E$429,'SAN LUONG'!D173,'TOTAL FEED'!$AI$6:$AI$429)</f>
        <v>0</v>
      </c>
      <c r="AC173" s="87">
        <f>SUMIF('TOTAL FEED'!$E$6:$E$429,'SAN LUONG'!D173,'TOTAL FEED'!$AJ$6:$AJ$429)</f>
        <v>0</v>
      </c>
      <c r="AD173" s="87">
        <f>SUMIF('TOTAL FEED'!$E$6:$E$429,'SAN LUONG'!D173,'TOTAL FEED'!$AK$6:$AK$429)</f>
        <v>0</v>
      </c>
      <c r="AE173" s="87">
        <f>SUMIF('TOTAL FEED'!$E$6:$E$429,'SAN LUONG'!D173,'TOTAL FEED'!$AL$6:$AL$429)</f>
        <v>0</v>
      </c>
      <c r="AF173" s="87">
        <f>SUMIF('TOTAL FEED'!$E$6:$E$429,'SAN LUONG'!D173,'TOTAL FEED'!$AM$6:$AM$429)</f>
        <v>0</v>
      </c>
      <c r="AG173" s="87">
        <f>SUMIF('TOTAL FEED'!$E$6:$E$429,'SAN LUONG'!D173,'TOTAL FEED'!$AN$6:$AN$429)</f>
        <v>0</v>
      </c>
      <c r="AH173" s="87">
        <f>SUMIF('TOTAL FEED'!$E$6:$E$429,'SAN LUONG'!D173,'TOTAL FEED'!$AO$6:$AO$429)</f>
        <v>0</v>
      </c>
      <c r="AI173" s="87">
        <f>SUMIF('TOTAL FEED'!$E$6:$E$429,'SAN LUONG'!D173,'TOTAL FEED'!$AP$6:$AP$429)</f>
        <v>0</v>
      </c>
      <c r="AJ173" s="80">
        <f t="shared" si="71"/>
        <v>0</v>
      </c>
      <c r="AK173" s="80"/>
      <c r="AL173" t="str">
        <f t="shared" si="78"/>
        <v>511F114501</v>
      </c>
      <c r="AM173">
        <f>SUMIF('TOTAL FEED'!$K$6:$K$429,AL173,'TOTAL FEED'!$AQ$6:$AQ$429)</f>
        <v>0</v>
      </c>
    </row>
    <row r="174" spans="2:39" x14ac:dyDescent="0.25">
      <c r="B174" s="81">
        <v>96</v>
      </c>
      <c r="C174" s="84" t="s">
        <v>412</v>
      </c>
      <c r="D174" s="83">
        <v>11450817</v>
      </c>
      <c r="E174" s="86">
        <f>SUMIF('TOTAL FEED'!$E$6:$E$429,'SAN LUONG'!D174,'TOTAL FEED'!$L$6:$L$429)</f>
        <v>0</v>
      </c>
      <c r="F174" s="87">
        <f>SUMIF('TOTAL FEED'!$E$6:$E$429,'SAN LUONG'!D174,'TOTAL FEED'!$M$6:$M$429)</f>
        <v>0</v>
      </c>
      <c r="G174" s="87">
        <f>SUMIF('TOTAL FEED'!$E$6:$E$429,'SAN LUONG'!D174,'TOTAL FEED'!$N$6:$N$429)</f>
        <v>0</v>
      </c>
      <c r="H174" s="87">
        <f>SUMIF('TOTAL FEED'!$E$6:$E$429,'SAN LUONG'!D174,'TOTAL FEED'!$O$6:$O$429)</f>
        <v>0</v>
      </c>
      <c r="I174" s="87">
        <f>SUMIF('TOTAL FEED'!$E$6:$E$429,'SAN LUONG'!D174,'TOTAL FEED'!$P$6:$P$429)</f>
        <v>0</v>
      </c>
      <c r="J174" s="87">
        <f>SUMIF('TOTAL FEED'!$E$6:$E$429,'SAN LUONG'!D174,'TOTAL FEED'!$Q$6:$Q$429)</f>
        <v>0</v>
      </c>
      <c r="K174" s="87">
        <f>SUMIF('TOTAL FEED'!$E$6:$E$429,'SAN LUONG'!D174,'TOTAL FEED'!$R$6:$R$429)</f>
        <v>0</v>
      </c>
      <c r="L174" s="87">
        <f>SUMIF('TOTAL FEED'!$E$6:$E$429,'SAN LUONG'!D174,'TOTAL FEED'!$S$6:$S$429)</f>
        <v>0</v>
      </c>
      <c r="M174" s="87">
        <f>SUMIF('TOTAL FEED'!$E$6:$E$429,'SAN LUONG'!D174,'TOTAL FEED'!$T$6:$T$429)</f>
        <v>0</v>
      </c>
      <c r="N174" s="87">
        <f>SUMIF('TOTAL FEED'!$E$6:$E$429,'SAN LUONG'!D174,'TOTAL FEED'!$U$6:$U$429)</f>
        <v>0</v>
      </c>
      <c r="O174" s="87">
        <f>SUMIF('TOTAL FEED'!$E$6:$E$429,'SAN LUONG'!D174,'TOTAL FEED'!$V$6:$V$429)</f>
        <v>0</v>
      </c>
      <c r="P174" s="87">
        <f>SUMIF('TOTAL FEED'!$E$6:$E$429,'SAN LUONG'!D174,'TOTAL FEED'!$W$6:$W$429)</f>
        <v>0</v>
      </c>
      <c r="Q174" s="87">
        <f>SUMIF('TOTAL FEED'!$E$6:$E$429,'SAN LUONG'!D174,'TOTAL FEED'!$X$6:$X$429)</f>
        <v>0</v>
      </c>
      <c r="R174" s="87">
        <f>SUMIF('TOTAL FEED'!$E$6:$E$429,'SAN LUONG'!D174,'TOTAL FEED'!$Y$6:$Y$429)</f>
        <v>0</v>
      </c>
      <c r="S174" s="87">
        <f>SUMIF('TOTAL FEED'!$E$6:$E$429,'SAN LUONG'!D174,'TOTAL FEED'!$Z$6:$Z$429)</f>
        <v>0</v>
      </c>
      <c r="T174" s="87">
        <f>SUMIF('TOTAL FEED'!$E$6:$E$429,'SAN LUONG'!D174,'TOTAL FEED'!$AA$6:$AA$429)</f>
        <v>0</v>
      </c>
      <c r="U174" s="87">
        <f>SUMIF('TOTAL FEED'!$E$6:$E$429,'SAN LUONG'!D174,'TOTAL FEED'!$AB$6:$AB$429)</f>
        <v>0</v>
      </c>
      <c r="V174" s="87">
        <f>SUMIF('TOTAL FEED'!$E$6:$E$429,'SAN LUONG'!D174,'TOTAL FEED'!$AC$6:$AC$429)</f>
        <v>0</v>
      </c>
      <c r="W174" s="87">
        <f>SUMIF('TOTAL FEED'!$E$6:$E$429,'SAN LUONG'!D174,'TOTAL FEED'!$AD$6:$AD$429)</f>
        <v>0</v>
      </c>
      <c r="X174" s="87">
        <f>SUMIF('TOTAL FEED'!$E$6:$E$429,'SAN LUONG'!D174,'TOTAL FEED'!$AE$6:$AE$429)</f>
        <v>0</v>
      </c>
      <c r="Y174" s="87">
        <f>SUMIF('TOTAL FEED'!$E$6:$E$429,'SAN LUONG'!D174,'TOTAL FEED'!$AF$6:$AF$429)</f>
        <v>0</v>
      </c>
      <c r="Z174" s="87">
        <f>SUMIF('TOTAL FEED'!$E$6:$E$429,'SAN LUONG'!D174,'TOTAL FEED'!$AG$6:$AG$429)</f>
        <v>0</v>
      </c>
      <c r="AA174" s="87">
        <f>SUMIF('TOTAL FEED'!$E$6:$E$429,'SAN LUONG'!D174,'TOTAL FEED'!$AH$6:$AH$429)</f>
        <v>0</v>
      </c>
      <c r="AB174" s="87">
        <f>SUMIF('TOTAL FEED'!$E$6:$E$429,'SAN LUONG'!D174,'TOTAL FEED'!$AI$6:$AI$429)</f>
        <v>0</v>
      </c>
      <c r="AC174" s="87">
        <f>SUMIF('TOTAL FEED'!$E$6:$E$429,'SAN LUONG'!D174,'TOTAL FEED'!$AJ$6:$AJ$429)</f>
        <v>0</v>
      </c>
      <c r="AD174" s="87">
        <f>SUMIF('TOTAL FEED'!$E$6:$E$429,'SAN LUONG'!D174,'TOTAL FEED'!$AK$6:$AK$429)</f>
        <v>0</v>
      </c>
      <c r="AE174" s="87">
        <f>SUMIF('TOTAL FEED'!$E$6:$E$429,'SAN LUONG'!D174,'TOTAL FEED'!$AL$6:$AL$429)</f>
        <v>0</v>
      </c>
      <c r="AF174" s="87">
        <f>SUMIF('TOTAL FEED'!$E$6:$E$429,'SAN LUONG'!D174,'TOTAL FEED'!$AM$6:$AM$429)</f>
        <v>0</v>
      </c>
      <c r="AG174" s="87">
        <f>SUMIF('TOTAL FEED'!$E$6:$E$429,'SAN LUONG'!D174,'TOTAL FEED'!$AN$6:$AN$429)</f>
        <v>0</v>
      </c>
      <c r="AH174" s="87">
        <f>SUMIF('TOTAL FEED'!$E$6:$E$429,'SAN LUONG'!D174,'TOTAL FEED'!$AO$6:$AO$429)</f>
        <v>0</v>
      </c>
      <c r="AI174" s="87">
        <f>SUMIF('TOTAL FEED'!$E$6:$E$429,'SAN LUONG'!D174,'TOTAL FEED'!$AP$6:$AP$429)</f>
        <v>0</v>
      </c>
      <c r="AJ174" s="80">
        <f t="shared" si="71"/>
        <v>0</v>
      </c>
      <c r="AK174" s="80"/>
      <c r="AL174" t="str">
        <f t="shared" si="78"/>
        <v>511FP1711450817</v>
      </c>
      <c r="AM174">
        <f>SUMIF('TOTAL FEED'!$K$6:$K$429,AL174,'TOTAL FEED'!$AQ$6:$AQ$429)</f>
        <v>0</v>
      </c>
    </row>
    <row r="175" spans="2:39" x14ac:dyDescent="0.25">
      <c r="B175" s="81">
        <v>97</v>
      </c>
      <c r="C175" s="84" t="s">
        <v>413</v>
      </c>
      <c r="D175" s="83">
        <v>11450821</v>
      </c>
      <c r="E175" s="86">
        <f>SUMIF('TOTAL FEED'!$E$6:$E$429,'SAN LUONG'!D175,'TOTAL FEED'!$L$6:$L$429)</f>
        <v>0</v>
      </c>
      <c r="F175" s="87">
        <f>SUMIF('TOTAL FEED'!$E$6:$E$429,'SAN LUONG'!D175,'TOTAL FEED'!$M$6:$M$429)</f>
        <v>0</v>
      </c>
      <c r="G175" s="87">
        <f>SUMIF('TOTAL FEED'!$E$6:$E$429,'SAN LUONG'!D175,'TOTAL FEED'!$N$6:$N$429)</f>
        <v>0</v>
      </c>
      <c r="H175" s="87">
        <f>SUMIF('TOTAL FEED'!$E$6:$E$429,'SAN LUONG'!D175,'TOTAL FEED'!$O$6:$O$429)</f>
        <v>0</v>
      </c>
      <c r="I175" s="87">
        <f>SUMIF('TOTAL FEED'!$E$6:$E$429,'SAN LUONG'!D175,'TOTAL FEED'!$P$6:$P$429)</f>
        <v>0</v>
      </c>
      <c r="J175" s="87">
        <f>SUMIF('TOTAL FEED'!$E$6:$E$429,'SAN LUONG'!D175,'TOTAL FEED'!$Q$6:$Q$429)</f>
        <v>0</v>
      </c>
      <c r="K175" s="87">
        <f>SUMIF('TOTAL FEED'!$E$6:$E$429,'SAN LUONG'!D175,'TOTAL FEED'!$R$6:$R$429)</f>
        <v>0</v>
      </c>
      <c r="L175" s="87">
        <f>SUMIF('TOTAL FEED'!$E$6:$E$429,'SAN LUONG'!D175,'TOTAL FEED'!$S$6:$S$429)</f>
        <v>0</v>
      </c>
      <c r="M175" s="87">
        <f>SUMIF('TOTAL FEED'!$E$6:$E$429,'SAN LUONG'!D175,'TOTAL FEED'!$T$6:$T$429)</f>
        <v>0</v>
      </c>
      <c r="N175" s="87">
        <f>SUMIF('TOTAL FEED'!$E$6:$E$429,'SAN LUONG'!D175,'TOTAL FEED'!$U$6:$U$429)</f>
        <v>0</v>
      </c>
      <c r="O175" s="87">
        <f>SUMIF('TOTAL FEED'!$E$6:$E$429,'SAN LUONG'!D175,'TOTAL FEED'!$V$6:$V$429)</f>
        <v>0</v>
      </c>
      <c r="P175" s="87">
        <f>SUMIF('TOTAL FEED'!$E$6:$E$429,'SAN LUONG'!D175,'TOTAL FEED'!$W$6:$W$429)</f>
        <v>0</v>
      </c>
      <c r="Q175" s="87">
        <f>SUMIF('TOTAL FEED'!$E$6:$E$429,'SAN LUONG'!D175,'TOTAL FEED'!$X$6:$X$429)</f>
        <v>0</v>
      </c>
      <c r="R175" s="87">
        <f>SUMIF('TOTAL FEED'!$E$6:$E$429,'SAN LUONG'!D175,'TOTAL FEED'!$Y$6:$Y$429)</f>
        <v>0</v>
      </c>
      <c r="S175" s="87">
        <f>SUMIF('TOTAL FEED'!$E$6:$E$429,'SAN LUONG'!D175,'TOTAL FEED'!$Z$6:$Z$429)</f>
        <v>0</v>
      </c>
      <c r="T175" s="87">
        <f>SUMIF('TOTAL FEED'!$E$6:$E$429,'SAN LUONG'!D175,'TOTAL FEED'!$AA$6:$AA$429)</f>
        <v>0</v>
      </c>
      <c r="U175" s="87">
        <f>SUMIF('TOTAL FEED'!$E$6:$E$429,'SAN LUONG'!D175,'TOTAL FEED'!$AB$6:$AB$429)</f>
        <v>0</v>
      </c>
      <c r="V175" s="87">
        <f>SUMIF('TOTAL FEED'!$E$6:$E$429,'SAN LUONG'!D175,'TOTAL FEED'!$AC$6:$AC$429)</f>
        <v>0</v>
      </c>
      <c r="W175" s="87">
        <f>SUMIF('TOTAL FEED'!$E$6:$E$429,'SAN LUONG'!D175,'TOTAL FEED'!$AD$6:$AD$429)</f>
        <v>0</v>
      </c>
      <c r="X175" s="87">
        <f>SUMIF('TOTAL FEED'!$E$6:$E$429,'SAN LUONG'!D175,'TOTAL FEED'!$AE$6:$AE$429)</f>
        <v>0</v>
      </c>
      <c r="Y175" s="87">
        <f>SUMIF('TOTAL FEED'!$E$6:$E$429,'SAN LUONG'!D175,'TOTAL FEED'!$AF$6:$AF$429)</f>
        <v>0</v>
      </c>
      <c r="Z175" s="87">
        <f>SUMIF('TOTAL FEED'!$E$6:$E$429,'SAN LUONG'!D175,'TOTAL FEED'!$AG$6:$AG$429)</f>
        <v>0</v>
      </c>
      <c r="AA175" s="87">
        <f>SUMIF('TOTAL FEED'!$E$6:$E$429,'SAN LUONG'!D175,'TOTAL FEED'!$AH$6:$AH$429)</f>
        <v>0</v>
      </c>
      <c r="AB175" s="87">
        <f>SUMIF('TOTAL FEED'!$E$6:$E$429,'SAN LUONG'!D175,'TOTAL FEED'!$AI$6:$AI$429)</f>
        <v>0</v>
      </c>
      <c r="AC175" s="87">
        <f>SUMIF('TOTAL FEED'!$E$6:$E$429,'SAN LUONG'!D175,'TOTAL FEED'!$AJ$6:$AJ$429)</f>
        <v>0</v>
      </c>
      <c r="AD175" s="87">
        <f>SUMIF('TOTAL FEED'!$E$6:$E$429,'SAN LUONG'!D175,'TOTAL FEED'!$AK$6:$AK$429)</f>
        <v>0</v>
      </c>
      <c r="AE175" s="87">
        <f>SUMIF('TOTAL FEED'!$E$6:$E$429,'SAN LUONG'!D175,'TOTAL FEED'!$AL$6:$AL$429)</f>
        <v>0</v>
      </c>
      <c r="AF175" s="87">
        <f>SUMIF('TOTAL FEED'!$E$6:$E$429,'SAN LUONG'!D175,'TOTAL FEED'!$AM$6:$AM$429)</f>
        <v>0</v>
      </c>
      <c r="AG175" s="87">
        <f>SUMIF('TOTAL FEED'!$E$6:$E$429,'SAN LUONG'!D175,'TOTAL FEED'!$AN$6:$AN$429)</f>
        <v>0</v>
      </c>
      <c r="AH175" s="87">
        <f>SUMIF('TOTAL FEED'!$E$6:$E$429,'SAN LUONG'!D175,'TOTAL FEED'!$AO$6:$AO$429)</f>
        <v>0</v>
      </c>
      <c r="AI175" s="87">
        <f>SUMIF('TOTAL FEED'!$E$6:$E$429,'SAN LUONG'!D175,'TOTAL FEED'!$AP$6:$AP$429)</f>
        <v>0</v>
      </c>
      <c r="AJ175" s="80">
        <f t="shared" si="71"/>
        <v>0</v>
      </c>
      <c r="AK175" s="80"/>
      <c r="AL175" t="str">
        <f t="shared" si="78"/>
        <v>511FP2111450821</v>
      </c>
      <c r="AM175">
        <f>SUMIF('TOTAL FEED'!$K$6:$K$429,AL175,'TOTAL FEED'!$AQ$6:$AQ$429)</f>
        <v>0</v>
      </c>
    </row>
    <row r="176" spans="2:39" x14ac:dyDescent="0.25">
      <c r="B176" s="81">
        <v>98</v>
      </c>
      <c r="C176" s="84" t="s">
        <v>577</v>
      </c>
      <c r="D176" s="83">
        <v>11450822</v>
      </c>
      <c r="E176" s="86">
        <f>SUMIF('TOTAL FEED'!$E$6:$E$429,'SAN LUONG'!D176,'TOTAL FEED'!$L$6:$L$429)</f>
        <v>0</v>
      </c>
      <c r="F176" s="87">
        <f>SUMIF('TOTAL FEED'!$E$6:$E$429,'SAN LUONG'!D176,'TOTAL FEED'!$M$6:$M$429)</f>
        <v>0</v>
      </c>
      <c r="G176" s="87">
        <f>SUMIF('TOTAL FEED'!$E$6:$E$429,'SAN LUONG'!D176,'TOTAL FEED'!$N$6:$N$429)</f>
        <v>0</v>
      </c>
      <c r="H176" s="87">
        <f>SUMIF('TOTAL FEED'!$E$6:$E$429,'SAN LUONG'!D176,'TOTAL FEED'!$O$6:$O$429)</f>
        <v>0</v>
      </c>
      <c r="I176" s="87">
        <f>SUMIF('TOTAL FEED'!$E$6:$E$429,'SAN LUONG'!D176,'TOTAL FEED'!$P$6:$P$429)</f>
        <v>0</v>
      </c>
      <c r="J176" s="87">
        <f>SUMIF('TOTAL FEED'!$E$6:$E$429,'SAN LUONG'!D176,'TOTAL FEED'!$Q$6:$Q$429)</f>
        <v>0</v>
      </c>
      <c r="K176" s="87">
        <f>SUMIF('TOTAL FEED'!$E$6:$E$429,'SAN LUONG'!D176,'TOTAL FEED'!$R$6:$R$429)</f>
        <v>0</v>
      </c>
      <c r="L176" s="87">
        <f>SUMIF('TOTAL FEED'!$E$6:$E$429,'SAN LUONG'!D176,'TOTAL FEED'!$S$6:$S$429)</f>
        <v>0</v>
      </c>
      <c r="M176" s="87">
        <f>SUMIF('TOTAL FEED'!$E$6:$E$429,'SAN LUONG'!D176,'TOTAL FEED'!$T$6:$T$429)</f>
        <v>0</v>
      </c>
      <c r="N176" s="87">
        <f>SUMIF('TOTAL FEED'!$E$6:$E$429,'SAN LUONG'!D176,'TOTAL FEED'!$U$6:$U$429)</f>
        <v>0</v>
      </c>
      <c r="O176" s="87">
        <f>SUMIF('TOTAL FEED'!$E$6:$E$429,'SAN LUONG'!D176,'TOTAL FEED'!$V$6:$V$429)</f>
        <v>0</v>
      </c>
      <c r="P176" s="87">
        <f>SUMIF('TOTAL FEED'!$E$6:$E$429,'SAN LUONG'!D176,'TOTAL FEED'!$W$6:$W$429)</f>
        <v>0</v>
      </c>
      <c r="Q176" s="87">
        <f>SUMIF('TOTAL FEED'!$E$6:$E$429,'SAN LUONG'!D176,'TOTAL FEED'!$X$6:$X$429)</f>
        <v>0</v>
      </c>
      <c r="R176" s="87">
        <f>SUMIF('TOTAL FEED'!$E$6:$E$429,'SAN LUONG'!D176,'TOTAL FEED'!$Y$6:$Y$429)</f>
        <v>0</v>
      </c>
      <c r="S176" s="87">
        <f>SUMIF('TOTAL FEED'!$E$6:$E$429,'SAN LUONG'!D176,'TOTAL FEED'!$Z$6:$Z$429)</f>
        <v>0</v>
      </c>
      <c r="T176" s="87">
        <f>SUMIF('TOTAL FEED'!$E$6:$E$429,'SAN LUONG'!D176,'TOTAL FEED'!$AA$6:$AA$429)</f>
        <v>0</v>
      </c>
      <c r="U176" s="87">
        <f>SUMIF('TOTAL FEED'!$E$6:$E$429,'SAN LUONG'!D176,'TOTAL FEED'!$AB$6:$AB$429)</f>
        <v>0</v>
      </c>
      <c r="V176" s="87">
        <f>SUMIF('TOTAL FEED'!$E$6:$E$429,'SAN LUONG'!D176,'TOTAL FEED'!$AC$6:$AC$429)</f>
        <v>0</v>
      </c>
      <c r="W176" s="87">
        <f>SUMIF('TOTAL FEED'!$E$6:$E$429,'SAN LUONG'!D176,'TOTAL FEED'!$AD$6:$AD$429)</f>
        <v>0</v>
      </c>
      <c r="X176" s="87">
        <f>SUMIF('TOTAL FEED'!$E$6:$E$429,'SAN LUONG'!D176,'TOTAL FEED'!$AE$6:$AE$429)</f>
        <v>0</v>
      </c>
      <c r="Y176" s="87">
        <f>SUMIF('TOTAL FEED'!$E$6:$E$429,'SAN LUONG'!D176,'TOTAL FEED'!$AF$6:$AF$429)</f>
        <v>0</v>
      </c>
      <c r="Z176" s="87">
        <f>SUMIF('TOTAL FEED'!$E$6:$E$429,'SAN LUONG'!D176,'TOTAL FEED'!$AG$6:$AG$429)</f>
        <v>0</v>
      </c>
      <c r="AA176" s="87">
        <f>SUMIF('TOTAL FEED'!$E$6:$E$429,'SAN LUONG'!D176,'TOTAL FEED'!$AH$6:$AH$429)</f>
        <v>0</v>
      </c>
      <c r="AB176" s="87">
        <f>SUMIF('TOTAL FEED'!$E$6:$E$429,'SAN LUONG'!D176,'TOTAL FEED'!$AI$6:$AI$429)</f>
        <v>0</v>
      </c>
      <c r="AC176" s="87">
        <f>SUMIF('TOTAL FEED'!$E$6:$E$429,'SAN LUONG'!D176,'TOTAL FEED'!$AJ$6:$AJ$429)</f>
        <v>0</v>
      </c>
      <c r="AD176" s="87">
        <f>SUMIF('TOTAL FEED'!$E$6:$E$429,'SAN LUONG'!D176,'TOTAL FEED'!$AK$6:$AK$429)</f>
        <v>0</v>
      </c>
      <c r="AE176" s="87">
        <f>SUMIF('TOTAL FEED'!$E$6:$E$429,'SAN LUONG'!D176,'TOTAL FEED'!$AL$6:$AL$429)</f>
        <v>0</v>
      </c>
      <c r="AF176" s="87">
        <f>SUMIF('TOTAL FEED'!$E$6:$E$429,'SAN LUONG'!D176,'TOTAL FEED'!$AM$6:$AM$429)</f>
        <v>0</v>
      </c>
      <c r="AG176" s="87">
        <f>SUMIF('TOTAL FEED'!$E$6:$E$429,'SAN LUONG'!D176,'TOTAL FEED'!$AN$6:$AN$429)</f>
        <v>0</v>
      </c>
      <c r="AH176" s="87">
        <f>SUMIF('TOTAL FEED'!$E$6:$E$429,'SAN LUONG'!D176,'TOTAL FEED'!$AO$6:$AO$429)</f>
        <v>0</v>
      </c>
      <c r="AI176" s="87">
        <f>SUMIF('TOTAL FEED'!$E$6:$E$429,'SAN LUONG'!D176,'TOTAL FEED'!$AP$6:$AP$429)</f>
        <v>0</v>
      </c>
      <c r="AJ176" s="80">
        <f t="shared" si="71"/>
        <v>0</v>
      </c>
      <c r="AK176" s="80"/>
      <c r="AL176" t="str">
        <f t="shared" si="78"/>
        <v>511FP2211450822</v>
      </c>
      <c r="AM176">
        <f>SUMIF('TOTAL FEED'!$K$6:$K$429,AL176,'TOTAL FEED'!$AQ$6:$AQ$429)</f>
        <v>0</v>
      </c>
    </row>
    <row r="177" spans="2:39" x14ac:dyDescent="0.25">
      <c r="B177" s="81">
        <v>99</v>
      </c>
      <c r="C177" s="84" t="s">
        <v>578</v>
      </c>
      <c r="D177" s="83">
        <v>11450832</v>
      </c>
      <c r="E177" s="86">
        <f>SUMIF('TOTAL FEED'!$E$6:$E$429,'SAN LUONG'!D177,'TOTAL FEED'!$L$6:$L$429)</f>
        <v>0</v>
      </c>
      <c r="F177" s="87">
        <f>SUMIF('TOTAL FEED'!$E$6:$E$429,'SAN LUONG'!D177,'TOTAL FEED'!$M$6:$M$429)</f>
        <v>0</v>
      </c>
      <c r="G177" s="87">
        <f>SUMIF('TOTAL FEED'!$E$6:$E$429,'SAN LUONG'!D177,'TOTAL FEED'!$N$6:$N$429)</f>
        <v>0</v>
      </c>
      <c r="H177" s="87">
        <f>SUMIF('TOTAL FEED'!$E$6:$E$429,'SAN LUONG'!D177,'TOTAL FEED'!$O$6:$O$429)</f>
        <v>0</v>
      </c>
      <c r="I177" s="87">
        <f>SUMIF('TOTAL FEED'!$E$6:$E$429,'SAN LUONG'!D177,'TOTAL FEED'!$P$6:$P$429)</f>
        <v>0</v>
      </c>
      <c r="J177" s="87">
        <f>SUMIF('TOTAL FEED'!$E$6:$E$429,'SAN LUONG'!D177,'TOTAL FEED'!$Q$6:$Q$429)</f>
        <v>0</v>
      </c>
      <c r="K177" s="87">
        <f>SUMIF('TOTAL FEED'!$E$6:$E$429,'SAN LUONG'!D177,'TOTAL FEED'!$R$6:$R$429)</f>
        <v>0</v>
      </c>
      <c r="L177" s="87">
        <f>SUMIF('TOTAL FEED'!$E$6:$E$429,'SAN LUONG'!D177,'TOTAL FEED'!$S$6:$S$429)</f>
        <v>0</v>
      </c>
      <c r="M177" s="87">
        <f>SUMIF('TOTAL FEED'!$E$6:$E$429,'SAN LUONG'!D177,'TOTAL FEED'!$T$6:$T$429)</f>
        <v>0</v>
      </c>
      <c r="N177" s="87">
        <f>SUMIF('TOTAL FEED'!$E$6:$E$429,'SAN LUONG'!D177,'TOTAL FEED'!$U$6:$U$429)</f>
        <v>0</v>
      </c>
      <c r="O177" s="87">
        <f>SUMIF('TOTAL FEED'!$E$6:$E$429,'SAN LUONG'!D177,'TOTAL FEED'!$V$6:$V$429)</f>
        <v>0</v>
      </c>
      <c r="P177" s="87">
        <f>SUMIF('TOTAL FEED'!$E$6:$E$429,'SAN LUONG'!D177,'TOTAL FEED'!$W$6:$W$429)</f>
        <v>0</v>
      </c>
      <c r="Q177" s="87">
        <f>SUMIF('TOTAL FEED'!$E$6:$E$429,'SAN LUONG'!D177,'TOTAL FEED'!$X$6:$X$429)</f>
        <v>0</v>
      </c>
      <c r="R177" s="87">
        <f>SUMIF('TOTAL FEED'!$E$6:$E$429,'SAN LUONG'!D177,'TOTAL FEED'!$Y$6:$Y$429)</f>
        <v>0</v>
      </c>
      <c r="S177" s="87">
        <f>SUMIF('TOTAL FEED'!$E$6:$E$429,'SAN LUONG'!D177,'TOTAL FEED'!$Z$6:$Z$429)</f>
        <v>0</v>
      </c>
      <c r="T177" s="87">
        <f>SUMIF('TOTAL FEED'!$E$6:$E$429,'SAN LUONG'!D177,'TOTAL FEED'!$AA$6:$AA$429)</f>
        <v>0</v>
      </c>
      <c r="U177" s="87">
        <f>SUMIF('TOTAL FEED'!$E$6:$E$429,'SAN LUONG'!D177,'TOTAL FEED'!$AB$6:$AB$429)</f>
        <v>0</v>
      </c>
      <c r="V177" s="87">
        <f>SUMIF('TOTAL FEED'!$E$6:$E$429,'SAN LUONG'!D177,'TOTAL FEED'!$AC$6:$AC$429)</f>
        <v>0</v>
      </c>
      <c r="W177" s="87">
        <f>SUMIF('TOTAL FEED'!$E$6:$E$429,'SAN LUONG'!D177,'TOTAL FEED'!$AD$6:$AD$429)</f>
        <v>0</v>
      </c>
      <c r="X177" s="87">
        <f>SUMIF('TOTAL FEED'!$E$6:$E$429,'SAN LUONG'!D177,'TOTAL FEED'!$AE$6:$AE$429)</f>
        <v>0</v>
      </c>
      <c r="Y177" s="87">
        <f>SUMIF('TOTAL FEED'!$E$6:$E$429,'SAN LUONG'!D177,'TOTAL FEED'!$AF$6:$AF$429)</f>
        <v>0</v>
      </c>
      <c r="Z177" s="87">
        <f>SUMIF('TOTAL FEED'!$E$6:$E$429,'SAN LUONG'!D177,'TOTAL FEED'!$AG$6:$AG$429)</f>
        <v>0</v>
      </c>
      <c r="AA177" s="87">
        <f>SUMIF('TOTAL FEED'!$E$6:$E$429,'SAN LUONG'!D177,'TOTAL FEED'!$AH$6:$AH$429)</f>
        <v>0</v>
      </c>
      <c r="AB177" s="87">
        <f>SUMIF('TOTAL FEED'!$E$6:$E$429,'SAN LUONG'!D177,'TOTAL FEED'!$AI$6:$AI$429)</f>
        <v>0</v>
      </c>
      <c r="AC177" s="87">
        <f>SUMIF('TOTAL FEED'!$E$6:$E$429,'SAN LUONG'!D177,'TOTAL FEED'!$AJ$6:$AJ$429)</f>
        <v>0</v>
      </c>
      <c r="AD177" s="87">
        <f>SUMIF('TOTAL FEED'!$E$6:$E$429,'SAN LUONG'!D177,'TOTAL FEED'!$AK$6:$AK$429)</f>
        <v>0</v>
      </c>
      <c r="AE177" s="87">
        <f>SUMIF('TOTAL FEED'!$E$6:$E$429,'SAN LUONG'!D177,'TOTAL FEED'!$AL$6:$AL$429)</f>
        <v>0</v>
      </c>
      <c r="AF177" s="87">
        <f>SUMIF('TOTAL FEED'!$E$6:$E$429,'SAN LUONG'!D177,'TOTAL FEED'!$AM$6:$AM$429)</f>
        <v>0</v>
      </c>
      <c r="AG177" s="87">
        <f>SUMIF('TOTAL FEED'!$E$6:$E$429,'SAN LUONG'!D177,'TOTAL FEED'!$AN$6:$AN$429)</f>
        <v>0</v>
      </c>
      <c r="AH177" s="87">
        <f>SUMIF('TOTAL FEED'!$E$6:$E$429,'SAN LUONG'!D177,'TOTAL FEED'!$AO$6:$AO$429)</f>
        <v>0</v>
      </c>
      <c r="AI177" s="87">
        <f>SUMIF('TOTAL FEED'!$E$6:$E$429,'SAN LUONG'!D177,'TOTAL FEED'!$AP$6:$AP$429)</f>
        <v>0</v>
      </c>
      <c r="AJ177" s="80">
        <f t="shared" si="71"/>
        <v>0</v>
      </c>
      <c r="AK177" s="80"/>
      <c r="AL177" t="str">
        <f t="shared" si="78"/>
        <v>511FP3211450832</v>
      </c>
      <c r="AM177">
        <f>SUMIF('TOTAL FEED'!$K$6:$K$429,AL177,'TOTAL FEED'!$AQ$6:$AQ$429)</f>
        <v>0</v>
      </c>
    </row>
    <row r="178" spans="2:39" x14ac:dyDescent="0.25">
      <c r="B178" s="81">
        <v>100</v>
      </c>
      <c r="C178" s="84" t="s">
        <v>414</v>
      </c>
      <c r="D178" s="83">
        <v>11450858</v>
      </c>
      <c r="E178" s="86">
        <f>SUMIF('TOTAL FEED'!$E$6:$E$429,'SAN LUONG'!D178,'TOTAL FEED'!$L$6:$L$429)</f>
        <v>0</v>
      </c>
      <c r="F178" s="87">
        <f>SUMIF('TOTAL FEED'!$E$6:$E$429,'SAN LUONG'!D178,'TOTAL FEED'!$M$6:$M$429)</f>
        <v>0</v>
      </c>
      <c r="G178" s="87">
        <f>SUMIF('TOTAL FEED'!$E$6:$E$429,'SAN LUONG'!D178,'TOTAL FEED'!$N$6:$N$429)</f>
        <v>0</v>
      </c>
      <c r="H178" s="87">
        <f>SUMIF('TOTAL FEED'!$E$6:$E$429,'SAN LUONG'!D178,'TOTAL FEED'!$O$6:$O$429)</f>
        <v>0</v>
      </c>
      <c r="I178" s="87">
        <f>SUMIF('TOTAL FEED'!$E$6:$E$429,'SAN LUONG'!D178,'TOTAL FEED'!$P$6:$P$429)</f>
        <v>0</v>
      </c>
      <c r="J178" s="87">
        <f>SUMIF('TOTAL FEED'!$E$6:$E$429,'SAN LUONG'!D178,'TOTAL FEED'!$Q$6:$Q$429)</f>
        <v>0</v>
      </c>
      <c r="K178" s="87">
        <f>SUMIF('TOTAL FEED'!$E$6:$E$429,'SAN LUONG'!D178,'TOTAL FEED'!$R$6:$R$429)</f>
        <v>0</v>
      </c>
      <c r="L178" s="87">
        <f>SUMIF('TOTAL FEED'!$E$6:$E$429,'SAN LUONG'!D178,'TOTAL FEED'!$S$6:$S$429)</f>
        <v>0</v>
      </c>
      <c r="M178" s="87">
        <f>SUMIF('TOTAL FEED'!$E$6:$E$429,'SAN LUONG'!D178,'TOTAL FEED'!$T$6:$T$429)</f>
        <v>0</v>
      </c>
      <c r="N178" s="87">
        <f>SUMIF('TOTAL FEED'!$E$6:$E$429,'SAN LUONG'!D178,'TOTAL FEED'!$U$6:$U$429)</f>
        <v>0</v>
      </c>
      <c r="O178" s="87">
        <f>SUMIF('TOTAL FEED'!$E$6:$E$429,'SAN LUONG'!D178,'TOTAL FEED'!$V$6:$V$429)</f>
        <v>0</v>
      </c>
      <c r="P178" s="87">
        <f>SUMIF('TOTAL FEED'!$E$6:$E$429,'SAN LUONG'!D178,'TOTAL FEED'!$W$6:$W$429)</f>
        <v>0</v>
      </c>
      <c r="Q178" s="87">
        <f>SUMIF('TOTAL FEED'!$E$6:$E$429,'SAN LUONG'!D178,'TOTAL FEED'!$X$6:$X$429)</f>
        <v>0</v>
      </c>
      <c r="R178" s="87">
        <f>SUMIF('TOTAL FEED'!$E$6:$E$429,'SAN LUONG'!D178,'TOTAL FEED'!$Y$6:$Y$429)</f>
        <v>0</v>
      </c>
      <c r="S178" s="87">
        <f>SUMIF('TOTAL FEED'!$E$6:$E$429,'SAN LUONG'!D178,'TOTAL FEED'!$Z$6:$Z$429)</f>
        <v>0</v>
      </c>
      <c r="T178" s="87">
        <f>SUMIF('TOTAL FEED'!$E$6:$E$429,'SAN LUONG'!D178,'TOTAL FEED'!$AA$6:$AA$429)</f>
        <v>0</v>
      </c>
      <c r="U178" s="87">
        <f>SUMIF('TOTAL FEED'!$E$6:$E$429,'SAN LUONG'!D178,'TOTAL FEED'!$AB$6:$AB$429)</f>
        <v>0</v>
      </c>
      <c r="V178" s="87">
        <f>SUMIF('TOTAL FEED'!$E$6:$E$429,'SAN LUONG'!D178,'TOTAL FEED'!$AC$6:$AC$429)</f>
        <v>0</v>
      </c>
      <c r="W178" s="87">
        <f>SUMIF('TOTAL FEED'!$E$6:$E$429,'SAN LUONG'!D178,'TOTAL FEED'!$AD$6:$AD$429)</f>
        <v>0</v>
      </c>
      <c r="X178" s="87">
        <f>SUMIF('TOTAL FEED'!$E$6:$E$429,'SAN LUONG'!D178,'TOTAL FEED'!$AE$6:$AE$429)</f>
        <v>0</v>
      </c>
      <c r="Y178" s="87">
        <f>SUMIF('TOTAL FEED'!$E$6:$E$429,'SAN LUONG'!D178,'TOTAL FEED'!$AF$6:$AF$429)</f>
        <v>0</v>
      </c>
      <c r="Z178" s="87">
        <f>SUMIF('TOTAL FEED'!$E$6:$E$429,'SAN LUONG'!D178,'TOTAL FEED'!$AG$6:$AG$429)</f>
        <v>0</v>
      </c>
      <c r="AA178" s="87">
        <f>SUMIF('TOTAL FEED'!$E$6:$E$429,'SAN LUONG'!D178,'TOTAL FEED'!$AH$6:$AH$429)</f>
        <v>0</v>
      </c>
      <c r="AB178" s="87">
        <f>SUMIF('TOTAL FEED'!$E$6:$E$429,'SAN LUONG'!D178,'TOTAL FEED'!$AI$6:$AI$429)</f>
        <v>0</v>
      </c>
      <c r="AC178" s="87">
        <f>SUMIF('TOTAL FEED'!$E$6:$E$429,'SAN LUONG'!D178,'TOTAL FEED'!$AJ$6:$AJ$429)</f>
        <v>0</v>
      </c>
      <c r="AD178" s="87">
        <f>SUMIF('TOTAL FEED'!$E$6:$E$429,'SAN LUONG'!D178,'TOTAL FEED'!$AK$6:$AK$429)</f>
        <v>0</v>
      </c>
      <c r="AE178" s="87">
        <f>SUMIF('TOTAL FEED'!$E$6:$E$429,'SAN LUONG'!D178,'TOTAL FEED'!$AL$6:$AL$429)</f>
        <v>0</v>
      </c>
      <c r="AF178" s="87">
        <f>SUMIF('TOTAL FEED'!$E$6:$E$429,'SAN LUONG'!D178,'TOTAL FEED'!$AM$6:$AM$429)</f>
        <v>0</v>
      </c>
      <c r="AG178" s="87">
        <f>SUMIF('TOTAL FEED'!$E$6:$E$429,'SAN LUONG'!D178,'TOTAL FEED'!$AN$6:$AN$429)</f>
        <v>0</v>
      </c>
      <c r="AH178" s="87">
        <f>SUMIF('TOTAL FEED'!$E$6:$E$429,'SAN LUONG'!D178,'TOTAL FEED'!$AO$6:$AO$429)</f>
        <v>0</v>
      </c>
      <c r="AI178" s="87">
        <f>SUMIF('TOTAL FEED'!$E$6:$E$429,'SAN LUONG'!D178,'TOTAL FEED'!$AP$6:$AP$429)</f>
        <v>0</v>
      </c>
      <c r="AJ178" s="80">
        <f t="shared" si="71"/>
        <v>0</v>
      </c>
      <c r="AK178" s="80"/>
      <c r="AL178" t="str">
        <f t="shared" si="78"/>
        <v>511FP5811450858</v>
      </c>
      <c r="AM178">
        <f>SUMIF('TOTAL FEED'!$K$6:$K$429,AL178,'TOTAL FEED'!$AQ$6:$AQ$429)</f>
        <v>0</v>
      </c>
    </row>
    <row r="179" spans="2:39" x14ac:dyDescent="0.25">
      <c r="B179" s="81">
        <v>101</v>
      </c>
      <c r="C179" s="84" t="s">
        <v>579</v>
      </c>
      <c r="D179" s="83">
        <v>11450862</v>
      </c>
      <c r="E179" s="86">
        <f>SUMIF('TOTAL FEED'!$E$6:$E$429,'SAN LUONG'!D179,'TOTAL FEED'!$L$6:$L$429)</f>
        <v>0</v>
      </c>
      <c r="F179" s="87">
        <f>SUMIF('TOTAL FEED'!$E$6:$E$429,'SAN LUONG'!D179,'TOTAL FEED'!$M$6:$M$429)</f>
        <v>0</v>
      </c>
      <c r="G179" s="87">
        <f>SUMIF('TOTAL FEED'!$E$6:$E$429,'SAN LUONG'!D179,'TOTAL FEED'!$N$6:$N$429)</f>
        <v>0</v>
      </c>
      <c r="H179" s="87">
        <f>SUMIF('TOTAL FEED'!$E$6:$E$429,'SAN LUONG'!D179,'TOTAL FEED'!$O$6:$O$429)</f>
        <v>0</v>
      </c>
      <c r="I179" s="87">
        <f>SUMIF('TOTAL FEED'!$E$6:$E$429,'SAN LUONG'!D179,'TOTAL FEED'!$P$6:$P$429)</f>
        <v>0</v>
      </c>
      <c r="J179" s="87">
        <f>SUMIF('TOTAL FEED'!$E$6:$E$429,'SAN LUONG'!D179,'TOTAL FEED'!$Q$6:$Q$429)</f>
        <v>0</v>
      </c>
      <c r="K179" s="87">
        <f>SUMIF('TOTAL FEED'!$E$6:$E$429,'SAN LUONG'!D179,'TOTAL FEED'!$R$6:$R$429)</f>
        <v>0</v>
      </c>
      <c r="L179" s="87">
        <f>SUMIF('TOTAL FEED'!$E$6:$E$429,'SAN LUONG'!D179,'TOTAL FEED'!$S$6:$S$429)</f>
        <v>0</v>
      </c>
      <c r="M179" s="87">
        <f>SUMIF('TOTAL FEED'!$E$6:$E$429,'SAN LUONG'!D179,'TOTAL FEED'!$T$6:$T$429)</f>
        <v>0</v>
      </c>
      <c r="N179" s="87">
        <f>SUMIF('TOTAL FEED'!$E$6:$E$429,'SAN LUONG'!D179,'TOTAL FEED'!$U$6:$U$429)</f>
        <v>0</v>
      </c>
      <c r="O179" s="87">
        <f>SUMIF('TOTAL FEED'!$E$6:$E$429,'SAN LUONG'!D179,'TOTAL FEED'!$V$6:$V$429)</f>
        <v>0</v>
      </c>
      <c r="P179" s="87">
        <f>SUMIF('TOTAL FEED'!$E$6:$E$429,'SAN LUONG'!D179,'TOTAL FEED'!$W$6:$W$429)</f>
        <v>0</v>
      </c>
      <c r="Q179" s="87">
        <f>SUMIF('TOTAL FEED'!$E$6:$E$429,'SAN LUONG'!D179,'TOTAL FEED'!$X$6:$X$429)</f>
        <v>0</v>
      </c>
      <c r="R179" s="87">
        <f>SUMIF('TOTAL FEED'!$E$6:$E$429,'SAN LUONG'!D179,'TOTAL FEED'!$Y$6:$Y$429)</f>
        <v>0</v>
      </c>
      <c r="S179" s="87">
        <f>SUMIF('TOTAL FEED'!$E$6:$E$429,'SAN LUONG'!D179,'TOTAL FEED'!$Z$6:$Z$429)</f>
        <v>0</v>
      </c>
      <c r="T179" s="87">
        <f>SUMIF('TOTAL FEED'!$E$6:$E$429,'SAN LUONG'!D179,'TOTAL FEED'!$AA$6:$AA$429)</f>
        <v>0</v>
      </c>
      <c r="U179" s="87">
        <f>SUMIF('TOTAL FEED'!$E$6:$E$429,'SAN LUONG'!D179,'TOTAL FEED'!$AB$6:$AB$429)</f>
        <v>0</v>
      </c>
      <c r="V179" s="87">
        <f>SUMIF('TOTAL FEED'!$E$6:$E$429,'SAN LUONG'!D179,'TOTAL FEED'!$AC$6:$AC$429)</f>
        <v>0</v>
      </c>
      <c r="W179" s="87">
        <f>SUMIF('TOTAL FEED'!$E$6:$E$429,'SAN LUONG'!D179,'TOTAL FEED'!$AD$6:$AD$429)</f>
        <v>0</v>
      </c>
      <c r="X179" s="87">
        <f>SUMIF('TOTAL FEED'!$E$6:$E$429,'SAN LUONG'!D179,'TOTAL FEED'!$AE$6:$AE$429)</f>
        <v>0</v>
      </c>
      <c r="Y179" s="87">
        <f>SUMIF('TOTAL FEED'!$E$6:$E$429,'SAN LUONG'!D179,'TOTAL FEED'!$AF$6:$AF$429)</f>
        <v>0</v>
      </c>
      <c r="Z179" s="87">
        <f>SUMIF('TOTAL FEED'!$E$6:$E$429,'SAN LUONG'!D179,'TOTAL FEED'!$AG$6:$AG$429)</f>
        <v>0</v>
      </c>
      <c r="AA179" s="87">
        <f>SUMIF('TOTAL FEED'!$E$6:$E$429,'SAN LUONG'!D179,'TOTAL FEED'!$AH$6:$AH$429)</f>
        <v>0</v>
      </c>
      <c r="AB179" s="87">
        <f>SUMIF('TOTAL FEED'!$E$6:$E$429,'SAN LUONG'!D179,'TOTAL FEED'!$AI$6:$AI$429)</f>
        <v>0</v>
      </c>
      <c r="AC179" s="87">
        <f>SUMIF('TOTAL FEED'!$E$6:$E$429,'SAN LUONG'!D179,'TOTAL FEED'!$AJ$6:$AJ$429)</f>
        <v>0</v>
      </c>
      <c r="AD179" s="87">
        <f>SUMIF('TOTAL FEED'!$E$6:$E$429,'SAN LUONG'!D179,'TOTAL FEED'!$AK$6:$AK$429)</f>
        <v>0</v>
      </c>
      <c r="AE179" s="87">
        <f>SUMIF('TOTAL FEED'!$E$6:$E$429,'SAN LUONG'!D179,'TOTAL FEED'!$AL$6:$AL$429)</f>
        <v>0</v>
      </c>
      <c r="AF179" s="87">
        <f>SUMIF('TOTAL FEED'!$E$6:$E$429,'SAN LUONG'!D179,'TOTAL FEED'!$AM$6:$AM$429)</f>
        <v>0</v>
      </c>
      <c r="AG179" s="87">
        <f>SUMIF('TOTAL FEED'!$E$6:$E$429,'SAN LUONG'!D179,'TOTAL FEED'!$AN$6:$AN$429)</f>
        <v>0</v>
      </c>
      <c r="AH179" s="87">
        <f>SUMIF('TOTAL FEED'!$E$6:$E$429,'SAN LUONG'!D179,'TOTAL FEED'!$AO$6:$AO$429)</f>
        <v>0</v>
      </c>
      <c r="AI179" s="87">
        <f>SUMIF('TOTAL FEED'!$E$6:$E$429,'SAN LUONG'!D179,'TOTAL FEED'!$AP$6:$AP$429)</f>
        <v>0</v>
      </c>
      <c r="AJ179" s="80">
        <f t="shared" si="71"/>
        <v>0</v>
      </c>
      <c r="AK179" s="80"/>
      <c r="AL179" t="str">
        <f t="shared" si="78"/>
        <v>511FP6211450862</v>
      </c>
      <c r="AM179">
        <f>SUMIF('TOTAL FEED'!$K$6:$K$429,AL179,'TOTAL FEED'!$AQ$6:$AQ$429)</f>
        <v>0</v>
      </c>
    </row>
    <row r="180" spans="2:39" x14ac:dyDescent="0.25">
      <c r="B180" s="81">
        <v>102</v>
      </c>
      <c r="C180" s="84" t="s">
        <v>580</v>
      </c>
      <c r="D180" s="83">
        <v>11450863</v>
      </c>
      <c r="E180" s="86">
        <f>SUMIF('TOTAL FEED'!$E$6:$E$429,'SAN LUONG'!D180,'TOTAL FEED'!$L$6:$L$429)</f>
        <v>0</v>
      </c>
      <c r="F180" s="87">
        <f>SUMIF('TOTAL FEED'!$E$6:$E$429,'SAN LUONG'!D180,'TOTAL FEED'!$M$6:$M$429)</f>
        <v>0</v>
      </c>
      <c r="G180" s="87">
        <f>SUMIF('TOTAL FEED'!$E$6:$E$429,'SAN LUONG'!D180,'TOTAL FEED'!$N$6:$N$429)</f>
        <v>0</v>
      </c>
      <c r="H180" s="87">
        <f>SUMIF('TOTAL FEED'!$E$6:$E$429,'SAN LUONG'!D180,'TOTAL FEED'!$O$6:$O$429)</f>
        <v>0</v>
      </c>
      <c r="I180" s="87">
        <f>SUMIF('TOTAL FEED'!$E$6:$E$429,'SAN LUONG'!D180,'TOTAL FEED'!$P$6:$P$429)</f>
        <v>0</v>
      </c>
      <c r="J180" s="87">
        <f>SUMIF('TOTAL FEED'!$E$6:$E$429,'SAN LUONG'!D180,'TOTAL FEED'!$Q$6:$Q$429)</f>
        <v>0</v>
      </c>
      <c r="K180" s="87">
        <f>SUMIF('TOTAL FEED'!$E$6:$E$429,'SAN LUONG'!D180,'TOTAL FEED'!$R$6:$R$429)</f>
        <v>0</v>
      </c>
      <c r="L180" s="87">
        <f>SUMIF('TOTAL FEED'!$E$6:$E$429,'SAN LUONG'!D180,'TOTAL FEED'!$S$6:$S$429)</f>
        <v>0</v>
      </c>
      <c r="M180" s="87">
        <f>SUMIF('TOTAL FEED'!$E$6:$E$429,'SAN LUONG'!D180,'TOTAL FEED'!$T$6:$T$429)</f>
        <v>0</v>
      </c>
      <c r="N180" s="87">
        <f>SUMIF('TOTAL FEED'!$E$6:$E$429,'SAN LUONG'!D180,'TOTAL FEED'!$U$6:$U$429)</f>
        <v>0</v>
      </c>
      <c r="O180" s="87">
        <f>SUMIF('TOTAL FEED'!$E$6:$E$429,'SAN LUONG'!D180,'TOTAL FEED'!$V$6:$V$429)</f>
        <v>0</v>
      </c>
      <c r="P180" s="87">
        <f>SUMIF('TOTAL FEED'!$E$6:$E$429,'SAN LUONG'!D180,'TOTAL FEED'!$W$6:$W$429)</f>
        <v>0</v>
      </c>
      <c r="Q180" s="87">
        <f>SUMIF('TOTAL FEED'!$E$6:$E$429,'SAN LUONG'!D180,'TOTAL FEED'!$X$6:$X$429)</f>
        <v>0</v>
      </c>
      <c r="R180" s="87">
        <f>SUMIF('TOTAL FEED'!$E$6:$E$429,'SAN LUONG'!D180,'TOTAL FEED'!$Y$6:$Y$429)</f>
        <v>0</v>
      </c>
      <c r="S180" s="87">
        <f>SUMIF('TOTAL FEED'!$E$6:$E$429,'SAN LUONG'!D180,'TOTAL FEED'!$Z$6:$Z$429)</f>
        <v>0</v>
      </c>
      <c r="T180" s="87">
        <f>SUMIF('TOTAL FEED'!$E$6:$E$429,'SAN LUONG'!D180,'TOTAL FEED'!$AA$6:$AA$429)</f>
        <v>0</v>
      </c>
      <c r="U180" s="87">
        <f>SUMIF('TOTAL FEED'!$E$6:$E$429,'SAN LUONG'!D180,'TOTAL FEED'!$AB$6:$AB$429)</f>
        <v>0</v>
      </c>
      <c r="V180" s="87">
        <f>SUMIF('TOTAL FEED'!$E$6:$E$429,'SAN LUONG'!D180,'TOTAL FEED'!$AC$6:$AC$429)</f>
        <v>0</v>
      </c>
      <c r="W180" s="87">
        <f>SUMIF('TOTAL FEED'!$E$6:$E$429,'SAN LUONG'!D180,'TOTAL FEED'!$AD$6:$AD$429)</f>
        <v>0</v>
      </c>
      <c r="X180" s="87">
        <f>SUMIF('TOTAL FEED'!$E$6:$E$429,'SAN LUONG'!D180,'TOTAL FEED'!$AE$6:$AE$429)</f>
        <v>0</v>
      </c>
      <c r="Y180" s="87">
        <f>SUMIF('TOTAL FEED'!$E$6:$E$429,'SAN LUONG'!D180,'TOTAL FEED'!$AF$6:$AF$429)</f>
        <v>0</v>
      </c>
      <c r="Z180" s="87">
        <f>SUMIF('TOTAL FEED'!$E$6:$E$429,'SAN LUONG'!D180,'TOTAL FEED'!$AG$6:$AG$429)</f>
        <v>0</v>
      </c>
      <c r="AA180" s="87">
        <f>SUMIF('TOTAL FEED'!$E$6:$E$429,'SAN LUONG'!D180,'TOTAL FEED'!$AH$6:$AH$429)</f>
        <v>0</v>
      </c>
      <c r="AB180" s="87">
        <f>SUMIF('TOTAL FEED'!$E$6:$E$429,'SAN LUONG'!D180,'TOTAL FEED'!$AI$6:$AI$429)</f>
        <v>0</v>
      </c>
      <c r="AC180" s="87">
        <f>SUMIF('TOTAL FEED'!$E$6:$E$429,'SAN LUONG'!D180,'TOTAL FEED'!$AJ$6:$AJ$429)</f>
        <v>0</v>
      </c>
      <c r="AD180" s="87">
        <f>SUMIF('TOTAL FEED'!$E$6:$E$429,'SAN LUONG'!D180,'TOTAL FEED'!$AK$6:$AK$429)</f>
        <v>0</v>
      </c>
      <c r="AE180" s="87">
        <f>SUMIF('TOTAL FEED'!$E$6:$E$429,'SAN LUONG'!D180,'TOTAL FEED'!$AL$6:$AL$429)</f>
        <v>0</v>
      </c>
      <c r="AF180" s="87">
        <f>SUMIF('TOTAL FEED'!$E$6:$E$429,'SAN LUONG'!D180,'TOTAL FEED'!$AM$6:$AM$429)</f>
        <v>0</v>
      </c>
      <c r="AG180" s="87">
        <f>SUMIF('TOTAL FEED'!$E$6:$E$429,'SAN LUONG'!D180,'TOTAL FEED'!$AN$6:$AN$429)</f>
        <v>0</v>
      </c>
      <c r="AH180" s="87">
        <f>SUMIF('TOTAL FEED'!$E$6:$E$429,'SAN LUONG'!D180,'TOTAL FEED'!$AO$6:$AO$429)</f>
        <v>0</v>
      </c>
      <c r="AI180" s="87">
        <f>SUMIF('TOTAL FEED'!$E$6:$E$429,'SAN LUONG'!D180,'TOTAL FEED'!$AP$6:$AP$429)</f>
        <v>0</v>
      </c>
      <c r="AJ180" s="80">
        <f t="shared" si="71"/>
        <v>0</v>
      </c>
      <c r="AK180" s="80"/>
      <c r="AL180" t="str">
        <f t="shared" si="78"/>
        <v>511FP6311450863</v>
      </c>
      <c r="AM180">
        <f>SUMIF('TOTAL FEED'!$K$6:$K$429,AL180,'TOTAL FEED'!$AQ$6:$AQ$429)</f>
        <v>0</v>
      </c>
    </row>
    <row r="181" spans="2:39" x14ac:dyDescent="0.25">
      <c r="B181" s="81">
        <v>103</v>
      </c>
      <c r="C181" s="84" t="s">
        <v>415</v>
      </c>
      <c r="D181" s="83">
        <v>11450864</v>
      </c>
      <c r="E181" s="86">
        <f>SUMIF('TOTAL FEED'!$E$6:$E$429,'SAN LUONG'!D181,'TOTAL FEED'!$L$6:$L$429)</f>
        <v>0</v>
      </c>
      <c r="F181" s="87">
        <f>SUMIF('TOTAL FEED'!$E$6:$E$429,'SAN LUONG'!D181,'TOTAL FEED'!$M$6:$M$429)</f>
        <v>0</v>
      </c>
      <c r="G181" s="87">
        <f>SUMIF('TOTAL FEED'!$E$6:$E$429,'SAN LUONG'!D181,'TOTAL FEED'!$N$6:$N$429)</f>
        <v>0</v>
      </c>
      <c r="H181" s="87">
        <f>SUMIF('TOTAL FEED'!$E$6:$E$429,'SAN LUONG'!D181,'TOTAL FEED'!$O$6:$O$429)</f>
        <v>0</v>
      </c>
      <c r="I181" s="87">
        <f>SUMIF('TOTAL FEED'!$E$6:$E$429,'SAN LUONG'!D181,'TOTAL FEED'!$P$6:$P$429)</f>
        <v>0</v>
      </c>
      <c r="J181" s="87">
        <f>SUMIF('TOTAL FEED'!$E$6:$E$429,'SAN LUONG'!D181,'TOTAL FEED'!$Q$6:$Q$429)</f>
        <v>0</v>
      </c>
      <c r="K181" s="87">
        <f>SUMIF('TOTAL FEED'!$E$6:$E$429,'SAN LUONG'!D181,'TOTAL FEED'!$R$6:$R$429)</f>
        <v>0</v>
      </c>
      <c r="L181" s="87">
        <f>SUMIF('TOTAL FEED'!$E$6:$E$429,'SAN LUONG'!D181,'TOTAL FEED'!$S$6:$S$429)</f>
        <v>0</v>
      </c>
      <c r="M181" s="87">
        <f>SUMIF('TOTAL FEED'!$E$6:$E$429,'SAN LUONG'!D181,'TOTAL FEED'!$T$6:$T$429)</f>
        <v>0</v>
      </c>
      <c r="N181" s="87">
        <f>SUMIF('TOTAL FEED'!$E$6:$E$429,'SAN LUONG'!D181,'TOTAL FEED'!$U$6:$U$429)</f>
        <v>0</v>
      </c>
      <c r="O181" s="87">
        <f>SUMIF('TOTAL FEED'!$E$6:$E$429,'SAN LUONG'!D181,'TOTAL FEED'!$V$6:$V$429)</f>
        <v>0</v>
      </c>
      <c r="P181" s="87">
        <f>SUMIF('TOTAL FEED'!$E$6:$E$429,'SAN LUONG'!D181,'TOTAL FEED'!$W$6:$W$429)</f>
        <v>0</v>
      </c>
      <c r="Q181" s="87">
        <f>SUMIF('TOTAL FEED'!$E$6:$E$429,'SAN LUONG'!D181,'TOTAL FEED'!$X$6:$X$429)</f>
        <v>0</v>
      </c>
      <c r="R181" s="87">
        <f>SUMIF('TOTAL FEED'!$E$6:$E$429,'SAN LUONG'!D181,'TOTAL FEED'!$Y$6:$Y$429)</f>
        <v>0</v>
      </c>
      <c r="S181" s="87">
        <f>SUMIF('TOTAL FEED'!$E$6:$E$429,'SAN LUONG'!D181,'TOTAL FEED'!$Z$6:$Z$429)</f>
        <v>0</v>
      </c>
      <c r="T181" s="87">
        <f>SUMIF('TOTAL FEED'!$E$6:$E$429,'SAN LUONG'!D181,'TOTAL FEED'!$AA$6:$AA$429)</f>
        <v>0</v>
      </c>
      <c r="U181" s="87">
        <f>SUMIF('TOTAL FEED'!$E$6:$E$429,'SAN LUONG'!D181,'TOTAL FEED'!$AB$6:$AB$429)</f>
        <v>0</v>
      </c>
      <c r="V181" s="87">
        <f>SUMIF('TOTAL FEED'!$E$6:$E$429,'SAN LUONG'!D181,'TOTAL FEED'!$AC$6:$AC$429)</f>
        <v>0</v>
      </c>
      <c r="W181" s="87">
        <f>SUMIF('TOTAL FEED'!$E$6:$E$429,'SAN LUONG'!D181,'TOTAL FEED'!$AD$6:$AD$429)</f>
        <v>0</v>
      </c>
      <c r="X181" s="87">
        <f>SUMIF('TOTAL FEED'!$E$6:$E$429,'SAN LUONG'!D181,'TOTAL FEED'!$AE$6:$AE$429)</f>
        <v>0</v>
      </c>
      <c r="Y181" s="87">
        <f>SUMIF('TOTAL FEED'!$E$6:$E$429,'SAN LUONG'!D181,'TOTAL FEED'!$AF$6:$AF$429)</f>
        <v>0</v>
      </c>
      <c r="Z181" s="87">
        <f>SUMIF('TOTAL FEED'!$E$6:$E$429,'SAN LUONG'!D181,'TOTAL FEED'!$AG$6:$AG$429)</f>
        <v>0</v>
      </c>
      <c r="AA181" s="87">
        <f>SUMIF('TOTAL FEED'!$E$6:$E$429,'SAN LUONG'!D181,'TOTAL FEED'!$AH$6:$AH$429)</f>
        <v>0</v>
      </c>
      <c r="AB181" s="87">
        <f>SUMIF('TOTAL FEED'!$E$6:$E$429,'SAN LUONG'!D181,'TOTAL FEED'!$AI$6:$AI$429)</f>
        <v>0</v>
      </c>
      <c r="AC181" s="87">
        <f>SUMIF('TOTAL FEED'!$E$6:$E$429,'SAN LUONG'!D181,'TOTAL FEED'!$AJ$6:$AJ$429)</f>
        <v>0</v>
      </c>
      <c r="AD181" s="87">
        <f>SUMIF('TOTAL FEED'!$E$6:$E$429,'SAN LUONG'!D181,'TOTAL FEED'!$AK$6:$AK$429)</f>
        <v>0</v>
      </c>
      <c r="AE181" s="87">
        <f>SUMIF('TOTAL FEED'!$E$6:$E$429,'SAN LUONG'!D181,'TOTAL FEED'!$AL$6:$AL$429)</f>
        <v>0</v>
      </c>
      <c r="AF181" s="87">
        <f>SUMIF('TOTAL FEED'!$E$6:$E$429,'SAN LUONG'!D181,'TOTAL FEED'!$AM$6:$AM$429)</f>
        <v>0</v>
      </c>
      <c r="AG181" s="87">
        <f>SUMIF('TOTAL FEED'!$E$6:$E$429,'SAN LUONG'!D181,'TOTAL FEED'!$AN$6:$AN$429)</f>
        <v>0</v>
      </c>
      <c r="AH181" s="87">
        <f>SUMIF('TOTAL FEED'!$E$6:$E$429,'SAN LUONG'!D181,'TOTAL FEED'!$AO$6:$AO$429)</f>
        <v>0</v>
      </c>
      <c r="AI181" s="87">
        <f>SUMIF('TOTAL FEED'!$E$6:$E$429,'SAN LUONG'!D181,'TOTAL FEED'!$AP$6:$AP$429)</f>
        <v>0</v>
      </c>
      <c r="AJ181" s="80">
        <f t="shared" si="71"/>
        <v>0</v>
      </c>
      <c r="AK181" s="80"/>
      <c r="AL181" t="str">
        <f t="shared" si="78"/>
        <v>511FP6411450864</v>
      </c>
      <c r="AM181">
        <f>SUMIF('TOTAL FEED'!$K$6:$K$429,AL181,'TOTAL FEED'!$AQ$6:$AQ$429)</f>
        <v>0</v>
      </c>
    </row>
    <row r="182" spans="2:39" x14ac:dyDescent="0.25">
      <c r="B182" s="81">
        <v>104</v>
      </c>
      <c r="C182" s="84" t="s">
        <v>581</v>
      </c>
      <c r="D182" s="83">
        <v>11450880</v>
      </c>
      <c r="E182" s="86">
        <f>SUMIF('TOTAL FEED'!$E$6:$E$429,'SAN LUONG'!D182,'TOTAL FEED'!$L$6:$L$429)</f>
        <v>0</v>
      </c>
      <c r="F182" s="87">
        <f>SUMIF('TOTAL FEED'!$E$6:$E$429,'SAN LUONG'!D182,'TOTAL FEED'!$M$6:$M$429)</f>
        <v>0</v>
      </c>
      <c r="G182" s="87">
        <f>SUMIF('TOTAL FEED'!$E$6:$E$429,'SAN LUONG'!D182,'TOTAL FEED'!$N$6:$N$429)</f>
        <v>0</v>
      </c>
      <c r="H182" s="87">
        <f>SUMIF('TOTAL FEED'!$E$6:$E$429,'SAN LUONG'!D182,'TOTAL FEED'!$O$6:$O$429)</f>
        <v>0</v>
      </c>
      <c r="I182" s="87">
        <f>SUMIF('TOTAL FEED'!$E$6:$E$429,'SAN LUONG'!D182,'TOTAL FEED'!$P$6:$P$429)</f>
        <v>0</v>
      </c>
      <c r="J182" s="87">
        <f>SUMIF('TOTAL FEED'!$E$6:$E$429,'SAN LUONG'!D182,'TOTAL FEED'!$Q$6:$Q$429)</f>
        <v>0</v>
      </c>
      <c r="K182" s="87">
        <f>SUMIF('TOTAL FEED'!$E$6:$E$429,'SAN LUONG'!D182,'TOTAL FEED'!$R$6:$R$429)</f>
        <v>0</v>
      </c>
      <c r="L182" s="87">
        <f>SUMIF('TOTAL FEED'!$E$6:$E$429,'SAN LUONG'!D182,'TOTAL FEED'!$S$6:$S$429)</f>
        <v>0</v>
      </c>
      <c r="M182" s="87">
        <f>SUMIF('TOTAL FEED'!$E$6:$E$429,'SAN LUONG'!D182,'TOTAL FEED'!$T$6:$T$429)</f>
        <v>0</v>
      </c>
      <c r="N182" s="87">
        <f>SUMIF('TOTAL FEED'!$E$6:$E$429,'SAN LUONG'!D182,'TOTAL FEED'!$U$6:$U$429)</f>
        <v>0</v>
      </c>
      <c r="O182" s="87">
        <f>SUMIF('TOTAL FEED'!$E$6:$E$429,'SAN LUONG'!D182,'TOTAL FEED'!$V$6:$V$429)</f>
        <v>0</v>
      </c>
      <c r="P182" s="87">
        <f>SUMIF('TOTAL FEED'!$E$6:$E$429,'SAN LUONG'!D182,'TOTAL FEED'!$W$6:$W$429)</f>
        <v>0</v>
      </c>
      <c r="Q182" s="87">
        <f>SUMIF('TOTAL FEED'!$E$6:$E$429,'SAN LUONG'!D182,'TOTAL FEED'!$X$6:$X$429)</f>
        <v>0</v>
      </c>
      <c r="R182" s="87">
        <f>SUMIF('TOTAL FEED'!$E$6:$E$429,'SAN LUONG'!D182,'TOTAL FEED'!$Y$6:$Y$429)</f>
        <v>0</v>
      </c>
      <c r="S182" s="87">
        <f>SUMIF('TOTAL FEED'!$E$6:$E$429,'SAN LUONG'!D182,'TOTAL FEED'!$Z$6:$Z$429)</f>
        <v>0</v>
      </c>
      <c r="T182" s="87">
        <f>SUMIF('TOTAL FEED'!$E$6:$E$429,'SAN LUONG'!D182,'TOTAL FEED'!$AA$6:$AA$429)</f>
        <v>0</v>
      </c>
      <c r="U182" s="87">
        <f>SUMIF('TOTAL FEED'!$E$6:$E$429,'SAN LUONG'!D182,'TOTAL FEED'!$AB$6:$AB$429)</f>
        <v>0</v>
      </c>
      <c r="V182" s="87">
        <f>SUMIF('TOTAL FEED'!$E$6:$E$429,'SAN LUONG'!D182,'TOTAL FEED'!$AC$6:$AC$429)</f>
        <v>0</v>
      </c>
      <c r="W182" s="87">
        <f>SUMIF('TOTAL FEED'!$E$6:$E$429,'SAN LUONG'!D182,'TOTAL FEED'!$AD$6:$AD$429)</f>
        <v>0</v>
      </c>
      <c r="X182" s="87">
        <f>SUMIF('TOTAL FEED'!$E$6:$E$429,'SAN LUONG'!D182,'TOTAL FEED'!$AE$6:$AE$429)</f>
        <v>0</v>
      </c>
      <c r="Y182" s="87">
        <f>SUMIF('TOTAL FEED'!$E$6:$E$429,'SAN LUONG'!D182,'TOTAL FEED'!$AF$6:$AF$429)</f>
        <v>0</v>
      </c>
      <c r="Z182" s="87">
        <f>SUMIF('TOTAL FEED'!$E$6:$E$429,'SAN LUONG'!D182,'TOTAL FEED'!$AG$6:$AG$429)</f>
        <v>0</v>
      </c>
      <c r="AA182" s="87">
        <f>SUMIF('TOTAL FEED'!$E$6:$E$429,'SAN LUONG'!D182,'TOTAL FEED'!$AH$6:$AH$429)</f>
        <v>0</v>
      </c>
      <c r="AB182" s="87">
        <f>SUMIF('TOTAL FEED'!$E$6:$E$429,'SAN LUONG'!D182,'TOTAL FEED'!$AI$6:$AI$429)</f>
        <v>0</v>
      </c>
      <c r="AC182" s="87">
        <f>SUMIF('TOTAL FEED'!$E$6:$E$429,'SAN LUONG'!D182,'TOTAL FEED'!$AJ$6:$AJ$429)</f>
        <v>0</v>
      </c>
      <c r="AD182" s="87">
        <f>SUMIF('TOTAL FEED'!$E$6:$E$429,'SAN LUONG'!D182,'TOTAL FEED'!$AK$6:$AK$429)</f>
        <v>0</v>
      </c>
      <c r="AE182" s="87">
        <f>SUMIF('TOTAL FEED'!$E$6:$E$429,'SAN LUONG'!D182,'TOTAL FEED'!$AL$6:$AL$429)</f>
        <v>0</v>
      </c>
      <c r="AF182" s="87">
        <f>SUMIF('TOTAL FEED'!$E$6:$E$429,'SAN LUONG'!D182,'TOTAL FEED'!$AM$6:$AM$429)</f>
        <v>0</v>
      </c>
      <c r="AG182" s="87">
        <f>SUMIF('TOTAL FEED'!$E$6:$E$429,'SAN LUONG'!D182,'TOTAL FEED'!$AN$6:$AN$429)</f>
        <v>0</v>
      </c>
      <c r="AH182" s="87">
        <f>SUMIF('TOTAL FEED'!$E$6:$E$429,'SAN LUONG'!D182,'TOTAL FEED'!$AO$6:$AO$429)</f>
        <v>0</v>
      </c>
      <c r="AI182" s="87">
        <f>SUMIF('TOTAL FEED'!$E$6:$E$429,'SAN LUONG'!D182,'TOTAL FEED'!$AP$6:$AP$429)</f>
        <v>0</v>
      </c>
      <c r="AJ182" s="80">
        <f t="shared" si="71"/>
        <v>0</v>
      </c>
      <c r="AK182" s="80"/>
      <c r="AL182" t="str">
        <f t="shared" si="78"/>
        <v>511FP8011450880</v>
      </c>
      <c r="AM182">
        <f>SUMIF('TOTAL FEED'!$K$6:$K$429,AL182,'TOTAL FEED'!$AQ$6:$AQ$429)</f>
        <v>0</v>
      </c>
    </row>
    <row r="183" spans="2:39" x14ac:dyDescent="0.25">
      <c r="B183" s="81">
        <v>105</v>
      </c>
      <c r="C183" s="84" t="s">
        <v>107</v>
      </c>
      <c r="D183" s="83" t="s">
        <v>582</v>
      </c>
      <c r="E183" s="86">
        <f>SUMIF('TOTAL FEED'!$E$6:$E$429,'SAN LUONG'!D183,'TOTAL FEED'!$L$6:$L$429)</f>
        <v>0</v>
      </c>
      <c r="F183" s="87">
        <f>SUMIF('TOTAL FEED'!$E$6:$E$429,'SAN LUONG'!D183,'TOTAL FEED'!$M$6:$M$429)</f>
        <v>0</v>
      </c>
      <c r="G183" s="87">
        <f>SUMIF('TOTAL FEED'!$E$6:$E$429,'SAN LUONG'!D183,'TOTAL FEED'!$N$6:$N$429)</f>
        <v>0</v>
      </c>
      <c r="H183" s="87">
        <f>SUMIF('TOTAL FEED'!$E$6:$E$429,'SAN LUONG'!D183,'TOTAL FEED'!$O$6:$O$429)</f>
        <v>0</v>
      </c>
      <c r="I183" s="87">
        <f>SUMIF('TOTAL FEED'!$E$6:$E$429,'SAN LUONG'!D183,'TOTAL FEED'!$P$6:$P$429)</f>
        <v>0</v>
      </c>
      <c r="J183" s="87">
        <f>SUMIF('TOTAL FEED'!$E$6:$E$429,'SAN LUONG'!D183,'TOTAL FEED'!$Q$6:$Q$429)</f>
        <v>0</v>
      </c>
      <c r="K183" s="87">
        <f>SUMIF('TOTAL FEED'!$E$6:$E$429,'SAN LUONG'!D183,'TOTAL FEED'!$R$6:$R$429)</f>
        <v>0</v>
      </c>
      <c r="L183" s="87">
        <f>SUMIF('TOTAL FEED'!$E$6:$E$429,'SAN LUONG'!D183,'TOTAL FEED'!$S$6:$S$429)</f>
        <v>0</v>
      </c>
      <c r="M183" s="87">
        <f>SUMIF('TOTAL FEED'!$E$6:$E$429,'SAN LUONG'!D183,'TOTAL FEED'!$T$6:$T$429)</f>
        <v>0</v>
      </c>
      <c r="N183" s="87">
        <f>SUMIF('TOTAL FEED'!$E$6:$E$429,'SAN LUONG'!D183,'TOTAL FEED'!$U$6:$U$429)</f>
        <v>0</v>
      </c>
      <c r="O183" s="87">
        <f>SUMIF('TOTAL FEED'!$E$6:$E$429,'SAN LUONG'!D183,'TOTAL FEED'!$V$6:$V$429)</f>
        <v>0</v>
      </c>
      <c r="P183" s="87">
        <f>SUMIF('TOTAL FEED'!$E$6:$E$429,'SAN LUONG'!D183,'TOTAL FEED'!$W$6:$W$429)</f>
        <v>0</v>
      </c>
      <c r="Q183" s="87">
        <f>SUMIF('TOTAL FEED'!$E$6:$E$429,'SAN LUONG'!D183,'TOTAL FEED'!$X$6:$X$429)</f>
        <v>0</v>
      </c>
      <c r="R183" s="87">
        <f>SUMIF('TOTAL FEED'!$E$6:$E$429,'SAN LUONG'!D183,'TOTAL FEED'!$Y$6:$Y$429)</f>
        <v>0</v>
      </c>
      <c r="S183" s="87">
        <f>SUMIF('TOTAL FEED'!$E$6:$E$429,'SAN LUONG'!D183,'TOTAL FEED'!$Z$6:$Z$429)</f>
        <v>0</v>
      </c>
      <c r="T183" s="87">
        <f>SUMIF('TOTAL FEED'!$E$6:$E$429,'SAN LUONG'!D183,'TOTAL FEED'!$AA$6:$AA$429)</f>
        <v>0</v>
      </c>
      <c r="U183" s="87">
        <f>SUMIF('TOTAL FEED'!$E$6:$E$429,'SAN LUONG'!D183,'TOTAL FEED'!$AB$6:$AB$429)</f>
        <v>37800</v>
      </c>
      <c r="V183" s="87">
        <f>SUMIF('TOTAL FEED'!$E$6:$E$429,'SAN LUONG'!D183,'TOTAL FEED'!$AC$6:$AC$429)</f>
        <v>0</v>
      </c>
      <c r="W183" s="87">
        <f>SUMIF('TOTAL FEED'!$E$6:$E$429,'SAN LUONG'!D183,'TOTAL FEED'!$AD$6:$AD$429)</f>
        <v>0</v>
      </c>
      <c r="X183" s="87">
        <f>SUMIF('TOTAL FEED'!$E$6:$E$429,'SAN LUONG'!D183,'TOTAL FEED'!$AE$6:$AE$429)</f>
        <v>0</v>
      </c>
      <c r="Y183" s="87">
        <f>SUMIF('TOTAL FEED'!$E$6:$E$429,'SAN LUONG'!D183,'TOTAL FEED'!$AF$6:$AF$429)</f>
        <v>0</v>
      </c>
      <c r="Z183" s="87">
        <f>SUMIF('TOTAL FEED'!$E$6:$E$429,'SAN LUONG'!D183,'TOTAL FEED'!$AG$6:$AG$429)</f>
        <v>0</v>
      </c>
      <c r="AA183" s="87">
        <f>SUMIF('TOTAL FEED'!$E$6:$E$429,'SAN LUONG'!D183,'TOTAL FEED'!$AH$6:$AH$429)</f>
        <v>0</v>
      </c>
      <c r="AB183" s="87">
        <f>SUMIF('TOTAL FEED'!$E$6:$E$429,'SAN LUONG'!D183,'TOTAL FEED'!$AI$6:$AI$429)</f>
        <v>0</v>
      </c>
      <c r="AC183" s="87">
        <f>SUMIF('TOTAL FEED'!$E$6:$E$429,'SAN LUONG'!D183,'TOTAL FEED'!$AJ$6:$AJ$429)</f>
        <v>0</v>
      </c>
      <c r="AD183" s="87">
        <f>SUMIF('TOTAL FEED'!$E$6:$E$429,'SAN LUONG'!D183,'TOTAL FEED'!$AK$6:$AK$429)</f>
        <v>0</v>
      </c>
      <c r="AE183" s="87">
        <f>SUMIF('TOTAL FEED'!$E$6:$E$429,'SAN LUONG'!D183,'TOTAL FEED'!$AL$6:$AL$429)</f>
        <v>0</v>
      </c>
      <c r="AF183" s="87">
        <f>SUMIF('TOTAL FEED'!$E$6:$E$429,'SAN LUONG'!D183,'TOTAL FEED'!$AM$6:$AM$429)</f>
        <v>0</v>
      </c>
      <c r="AG183" s="87">
        <f>SUMIF('TOTAL FEED'!$E$6:$E$429,'SAN LUONG'!D183,'TOTAL FEED'!$AN$6:$AN$429)</f>
        <v>0</v>
      </c>
      <c r="AH183" s="87">
        <f>SUMIF('TOTAL FEED'!$E$6:$E$429,'SAN LUONG'!D183,'TOTAL FEED'!$AO$6:$AO$429)</f>
        <v>0</v>
      </c>
      <c r="AI183" s="87">
        <f>SUMIF('TOTAL FEED'!$E$6:$E$429,'SAN LUONG'!D183,'TOTAL FEED'!$AP$6:$AP$429)</f>
        <v>0</v>
      </c>
      <c r="AJ183" s="80">
        <f t="shared" si="71"/>
        <v>37800</v>
      </c>
      <c r="AK183" s="92">
        <v>2</v>
      </c>
      <c r="AL183" t="str">
        <f t="shared" si="78"/>
        <v>511NF114521</v>
      </c>
      <c r="AM183">
        <f>SUMIF('TOTAL FEED'!$K$6:$K$429,AL183,'TOTAL FEED'!$AQ$6:$AQ$429)</f>
        <v>37800</v>
      </c>
    </row>
    <row r="184" spans="2:39" x14ac:dyDescent="0.25">
      <c r="B184" s="81">
        <v>106</v>
      </c>
      <c r="C184" s="84" t="s">
        <v>416</v>
      </c>
      <c r="D184" s="83">
        <v>11452830</v>
      </c>
      <c r="E184" s="86">
        <f>SUMIF('TOTAL FEED'!$E$6:$E$429,'SAN LUONG'!D184,'TOTAL FEED'!$L$6:$L$429)</f>
        <v>0</v>
      </c>
      <c r="F184" s="87">
        <f>SUMIF('TOTAL FEED'!$E$6:$E$429,'SAN LUONG'!D184,'TOTAL FEED'!$M$6:$M$429)</f>
        <v>0</v>
      </c>
      <c r="G184" s="87">
        <f>SUMIF('TOTAL FEED'!$E$6:$E$429,'SAN LUONG'!D184,'TOTAL FEED'!$N$6:$N$429)</f>
        <v>0</v>
      </c>
      <c r="H184" s="87">
        <f>SUMIF('TOTAL FEED'!$E$6:$E$429,'SAN LUONG'!D184,'TOTAL FEED'!$O$6:$O$429)</f>
        <v>0</v>
      </c>
      <c r="I184" s="87">
        <f>SUMIF('TOTAL FEED'!$E$6:$E$429,'SAN LUONG'!D184,'TOTAL FEED'!$P$6:$P$429)</f>
        <v>0</v>
      </c>
      <c r="J184" s="87">
        <f>SUMIF('TOTAL FEED'!$E$6:$E$429,'SAN LUONG'!D184,'TOTAL FEED'!$Q$6:$Q$429)</f>
        <v>0</v>
      </c>
      <c r="K184" s="87">
        <f>SUMIF('TOTAL FEED'!$E$6:$E$429,'SAN LUONG'!D184,'TOTAL FEED'!$R$6:$R$429)</f>
        <v>0</v>
      </c>
      <c r="L184" s="87">
        <f>SUMIF('TOTAL FEED'!$E$6:$E$429,'SAN LUONG'!D184,'TOTAL FEED'!$S$6:$S$429)</f>
        <v>0</v>
      </c>
      <c r="M184" s="87">
        <f>SUMIF('TOTAL FEED'!$E$6:$E$429,'SAN LUONG'!D184,'TOTAL FEED'!$T$6:$T$429)</f>
        <v>0</v>
      </c>
      <c r="N184" s="87">
        <f>SUMIF('TOTAL FEED'!$E$6:$E$429,'SAN LUONG'!D184,'TOTAL FEED'!$U$6:$U$429)</f>
        <v>0</v>
      </c>
      <c r="O184" s="87">
        <f>SUMIF('TOTAL FEED'!$E$6:$E$429,'SAN LUONG'!D184,'TOTAL FEED'!$V$6:$V$429)</f>
        <v>0</v>
      </c>
      <c r="P184" s="87">
        <f>SUMIF('TOTAL FEED'!$E$6:$E$429,'SAN LUONG'!D184,'TOTAL FEED'!$W$6:$W$429)</f>
        <v>0</v>
      </c>
      <c r="Q184" s="87">
        <f>SUMIF('TOTAL FEED'!$E$6:$E$429,'SAN LUONG'!D184,'TOTAL FEED'!$X$6:$X$429)</f>
        <v>0</v>
      </c>
      <c r="R184" s="87">
        <f>SUMIF('TOTAL FEED'!$E$6:$E$429,'SAN LUONG'!D184,'TOTAL FEED'!$Y$6:$Y$429)</f>
        <v>0</v>
      </c>
      <c r="S184" s="87">
        <f>SUMIF('TOTAL FEED'!$E$6:$E$429,'SAN LUONG'!D184,'TOTAL FEED'!$Z$6:$Z$429)</f>
        <v>0</v>
      </c>
      <c r="T184" s="87">
        <f>SUMIF('TOTAL FEED'!$E$6:$E$429,'SAN LUONG'!D184,'TOTAL FEED'!$AA$6:$AA$429)</f>
        <v>0</v>
      </c>
      <c r="U184" s="87">
        <f>SUMIF('TOTAL FEED'!$E$6:$E$429,'SAN LUONG'!D184,'TOTAL FEED'!$AB$6:$AB$429)</f>
        <v>0</v>
      </c>
      <c r="V184" s="87">
        <f>SUMIF('TOTAL FEED'!$E$6:$E$429,'SAN LUONG'!D184,'TOTAL FEED'!$AC$6:$AC$429)</f>
        <v>0</v>
      </c>
      <c r="W184" s="87">
        <f>SUMIF('TOTAL FEED'!$E$6:$E$429,'SAN LUONG'!D184,'TOTAL FEED'!$AD$6:$AD$429)</f>
        <v>0</v>
      </c>
      <c r="X184" s="87">
        <f>SUMIF('TOTAL FEED'!$E$6:$E$429,'SAN LUONG'!D184,'TOTAL FEED'!$AE$6:$AE$429)</f>
        <v>0</v>
      </c>
      <c r="Y184" s="87">
        <f>SUMIF('TOTAL FEED'!$E$6:$E$429,'SAN LUONG'!D184,'TOTAL FEED'!$AF$6:$AF$429)</f>
        <v>0</v>
      </c>
      <c r="Z184" s="87">
        <f>SUMIF('TOTAL FEED'!$E$6:$E$429,'SAN LUONG'!D184,'TOTAL FEED'!$AG$6:$AG$429)</f>
        <v>0</v>
      </c>
      <c r="AA184" s="87">
        <f>SUMIF('TOTAL FEED'!$E$6:$E$429,'SAN LUONG'!D184,'TOTAL FEED'!$AH$6:$AH$429)</f>
        <v>0</v>
      </c>
      <c r="AB184" s="87">
        <f>SUMIF('TOTAL FEED'!$E$6:$E$429,'SAN LUONG'!D184,'TOTAL FEED'!$AI$6:$AI$429)</f>
        <v>0</v>
      </c>
      <c r="AC184" s="87">
        <f>SUMIF('TOTAL FEED'!$E$6:$E$429,'SAN LUONG'!D184,'TOTAL FEED'!$AJ$6:$AJ$429)</f>
        <v>0</v>
      </c>
      <c r="AD184" s="87">
        <f>SUMIF('TOTAL FEED'!$E$6:$E$429,'SAN LUONG'!D184,'TOTAL FEED'!$AK$6:$AK$429)</f>
        <v>0</v>
      </c>
      <c r="AE184" s="87">
        <f>SUMIF('TOTAL FEED'!$E$6:$E$429,'SAN LUONG'!D184,'TOTAL FEED'!$AL$6:$AL$429)</f>
        <v>0</v>
      </c>
      <c r="AF184" s="87">
        <f>SUMIF('TOTAL FEED'!$E$6:$E$429,'SAN LUONG'!D184,'TOTAL FEED'!$AM$6:$AM$429)</f>
        <v>0</v>
      </c>
      <c r="AG184" s="87">
        <f>SUMIF('TOTAL FEED'!$E$6:$E$429,'SAN LUONG'!D184,'TOTAL FEED'!$AN$6:$AN$429)</f>
        <v>0</v>
      </c>
      <c r="AH184" s="87">
        <f>SUMIF('TOTAL FEED'!$E$6:$E$429,'SAN LUONG'!D184,'TOTAL FEED'!$AO$6:$AO$429)</f>
        <v>0</v>
      </c>
      <c r="AI184" s="87">
        <f>SUMIF('TOTAL FEED'!$E$6:$E$429,'SAN LUONG'!D184,'TOTAL FEED'!$AP$6:$AP$429)</f>
        <v>0</v>
      </c>
      <c r="AJ184" s="80">
        <f t="shared" si="71"/>
        <v>0</v>
      </c>
      <c r="AK184" s="80"/>
      <c r="AL184" t="str">
        <f t="shared" si="78"/>
        <v>511NFP3011452830</v>
      </c>
      <c r="AM184">
        <f>SUMIF('TOTAL FEED'!$K$6:$K$429,AL184,'TOTAL FEED'!$AQ$6:$AQ$429)</f>
        <v>0</v>
      </c>
    </row>
    <row r="185" spans="2:39" x14ac:dyDescent="0.25">
      <c r="B185" s="81">
        <v>107</v>
      </c>
      <c r="C185" s="84" t="s">
        <v>417</v>
      </c>
      <c r="D185" s="83">
        <v>11452831</v>
      </c>
      <c r="E185" s="86">
        <f>SUMIF('TOTAL FEED'!$E$6:$E$429,'SAN LUONG'!D185,'TOTAL FEED'!$L$6:$L$429)</f>
        <v>0</v>
      </c>
      <c r="F185" s="87">
        <f>SUMIF('TOTAL FEED'!$E$6:$E$429,'SAN LUONG'!D185,'TOTAL FEED'!$M$6:$M$429)</f>
        <v>0</v>
      </c>
      <c r="G185" s="87">
        <f>SUMIF('TOTAL FEED'!$E$6:$E$429,'SAN LUONG'!D185,'TOTAL FEED'!$N$6:$N$429)</f>
        <v>0</v>
      </c>
      <c r="H185" s="87">
        <f>SUMIF('TOTAL FEED'!$E$6:$E$429,'SAN LUONG'!D185,'TOTAL FEED'!$O$6:$O$429)</f>
        <v>0</v>
      </c>
      <c r="I185" s="87">
        <f>SUMIF('TOTAL FEED'!$E$6:$E$429,'SAN LUONG'!D185,'TOTAL FEED'!$P$6:$P$429)</f>
        <v>0</v>
      </c>
      <c r="J185" s="87">
        <f>SUMIF('TOTAL FEED'!$E$6:$E$429,'SAN LUONG'!D185,'TOTAL FEED'!$Q$6:$Q$429)</f>
        <v>0</v>
      </c>
      <c r="K185" s="87">
        <f>SUMIF('TOTAL FEED'!$E$6:$E$429,'SAN LUONG'!D185,'TOTAL FEED'!$R$6:$R$429)</f>
        <v>0</v>
      </c>
      <c r="L185" s="87">
        <f>SUMIF('TOTAL FEED'!$E$6:$E$429,'SAN LUONG'!D185,'TOTAL FEED'!$S$6:$S$429)</f>
        <v>0</v>
      </c>
      <c r="M185" s="87">
        <f>SUMIF('TOTAL FEED'!$E$6:$E$429,'SAN LUONG'!D185,'TOTAL FEED'!$T$6:$T$429)</f>
        <v>0</v>
      </c>
      <c r="N185" s="87">
        <f>SUMIF('TOTAL FEED'!$E$6:$E$429,'SAN LUONG'!D185,'TOTAL FEED'!$U$6:$U$429)</f>
        <v>0</v>
      </c>
      <c r="O185" s="87">
        <f>SUMIF('TOTAL FEED'!$E$6:$E$429,'SAN LUONG'!D185,'TOTAL FEED'!$V$6:$V$429)</f>
        <v>0</v>
      </c>
      <c r="P185" s="87">
        <f>SUMIF('TOTAL FEED'!$E$6:$E$429,'SAN LUONG'!D185,'TOTAL FEED'!$W$6:$W$429)</f>
        <v>0</v>
      </c>
      <c r="Q185" s="87">
        <f>SUMIF('TOTAL FEED'!$E$6:$E$429,'SAN LUONG'!D185,'TOTAL FEED'!$X$6:$X$429)</f>
        <v>0</v>
      </c>
      <c r="R185" s="87">
        <f>SUMIF('TOTAL FEED'!$E$6:$E$429,'SAN LUONG'!D185,'TOTAL FEED'!$Y$6:$Y$429)</f>
        <v>0</v>
      </c>
      <c r="S185" s="87">
        <f>SUMIF('TOTAL FEED'!$E$6:$E$429,'SAN LUONG'!D185,'TOTAL FEED'!$Z$6:$Z$429)</f>
        <v>0</v>
      </c>
      <c r="T185" s="87">
        <f>SUMIF('TOTAL FEED'!$E$6:$E$429,'SAN LUONG'!D185,'TOTAL FEED'!$AA$6:$AA$429)</f>
        <v>0</v>
      </c>
      <c r="U185" s="87">
        <f>SUMIF('TOTAL FEED'!$E$6:$E$429,'SAN LUONG'!D185,'TOTAL FEED'!$AB$6:$AB$429)</f>
        <v>0</v>
      </c>
      <c r="V185" s="87">
        <f>SUMIF('TOTAL FEED'!$E$6:$E$429,'SAN LUONG'!D185,'TOTAL FEED'!$AC$6:$AC$429)</f>
        <v>0</v>
      </c>
      <c r="W185" s="87">
        <f>SUMIF('TOTAL FEED'!$E$6:$E$429,'SAN LUONG'!D185,'TOTAL FEED'!$AD$6:$AD$429)</f>
        <v>0</v>
      </c>
      <c r="X185" s="87">
        <f>SUMIF('TOTAL FEED'!$E$6:$E$429,'SAN LUONG'!D185,'TOTAL FEED'!$AE$6:$AE$429)</f>
        <v>0</v>
      </c>
      <c r="Y185" s="87">
        <f>SUMIF('TOTAL FEED'!$E$6:$E$429,'SAN LUONG'!D185,'TOTAL FEED'!$AF$6:$AF$429)</f>
        <v>0</v>
      </c>
      <c r="Z185" s="87">
        <f>SUMIF('TOTAL FEED'!$E$6:$E$429,'SAN LUONG'!D185,'TOTAL FEED'!$AG$6:$AG$429)</f>
        <v>0</v>
      </c>
      <c r="AA185" s="87">
        <f>SUMIF('TOTAL FEED'!$E$6:$E$429,'SAN LUONG'!D185,'TOTAL FEED'!$AH$6:$AH$429)</f>
        <v>0</v>
      </c>
      <c r="AB185" s="87">
        <f>SUMIF('TOTAL FEED'!$E$6:$E$429,'SAN LUONG'!D185,'TOTAL FEED'!$AI$6:$AI$429)</f>
        <v>0</v>
      </c>
      <c r="AC185" s="87">
        <f>SUMIF('TOTAL FEED'!$E$6:$E$429,'SAN LUONG'!D185,'TOTAL FEED'!$AJ$6:$AJ$429)</f>
        <v>0</v>
      </c>
      <c r="AD185" s="87">
        <f>SUMIF('TOTAL FEED'!$E$6:$E$429,'SAN LUONG'!D185,'TOTAL FEED'!$AK$6:$AK$429)</f>
        <v>0</v>
      </c>
      <c r="AE185" s="87">
        <f>SUMIF('TOTAL FEED'!$E$6:$E$429,'SAN LUONG'!D185,'TOTAL FEED'!$AL$6:$AL$429)</f>
        <v>0</v>
      </c>
      <c r="AF185" s="87">
        <f>SUMIF('TOTAL FEED'!$E$6:$E$429,'SAN LUONG'!D185,'TOTAL FEED'!$AM$6:$AM$429)</f>
        <v>0</v>
      </c>
      <c r="AG185" s="87">
        <f>SUMIF('TOTAL FEED'!$E$6:$E$429,'SAN LUONG'!D185,'TOTAL FEED'!$AN$6:$AN$429)</f>
        <v>0</v>
      </c>
      <c r="AH185" s="87">
        <f>SUMIF('TOTAL FEED'!$E$6:$E$429,'SAN LUONG'!D185,'TOTAL FEED'!$AO$6:$AO$429)</f>
        <v>0</v>
      </c>
      <c r="AI185" s="87">
        <f>SUMIF('TOTAL FEED'!$E$6:$E$429,'SAN LUONG'!D185,'TOTAL FEED'!$AP$6:$AP$429)</f>
        <v>0</v>
      </c>
      <c r="AJ185" s="80">
        <f t="shared" si="71"/>
        <v>0</v>
      </c>
      <c r="AK185" s="80"/>
      <c r="AL185" t="str">
        <f t="shared" si="78"/>
        <v>511NFP3111452831</v>
      </c>
      <c r="AM185">
        <f>SUMIF('TOTAL FEED'!$K$6:$K$429,AL185,'TOTAL FEED'!$AQ$6:$AQ$429)</f>
        <v>0</v>
      </c>
    </row>
    <row r="186" spans="2:39" x14ac:dyDescent="0.25">
      <c r="B186" s="81">
        <v>108</v>
      </c>
      <c r="C186" s="84" t="s">
        <v>418</v>
      </c>
      <c r="D186" s="83">
        <v>11452832</v>
      </c>
      <c r="E186" s="86">
        <f>SUMIF('TOTAL FEED'!$E$6:$E$429,'SAN LUONG'!D186,'TOTAL FEED'!$L$6:$L$429)</f>
        <v>0</v>
      </c>
      <c r="F186" s="87">
        <f>SUMIF('TOTAL FEED'!$E$6:$E$429,'SAN LUONG'!D186,'TOTAL FEED'!$M$6:$M$429)</f>
        <v>0</v>
      </c>
      <c r="G186" s="87">
        <f>SUMIF('TOTAL FEED'!$E$6:$E$429,'SAN LUONG'!D186,'TOTAL FEED'!$N$6:$N$429)</f>
        <v>0</v>
      </c>
      <c r="H186" s="87">
        <f>SUMIF('TOTAL FEED'!$E$6:$E$429,'SAN LUONG'!D186,'TOTAL FEED'!$O$6:$O$429)</f>
        <v>0</v>
      </c>
      <c r="I186" s="87">
        <f>SUMIF('TOTAL FEED'!$E$6:$E$429,'SAN LUONG'!D186,'TOTAL FEED'!$P$6:$P$429)</f>
        <v>0</v>
      </c>
      <c r="J186" s="87">
        <f>SUMIF('TOTAL FEED'!$E$6:$E$429,'SAN LUONG'!D186,'TOTAL FEED'!$Q$6:$Q$429)</f>
        <v>0</v>
      </c>
      <c r="K186" s="87">
        <f>SUMIF('TOTAL FEED'!$E$6:$E$429,'SAN LUONG'!D186,'TOTAL FEED'!$R$6:$R$429)</f>
        <v>0</v>
      </c>
      <c r="L186" s="87">
        <f>SUMIF('TOTAL FEED'!$E$6:$E$429,'SAN LUONG'!D186,'TOTAL FEED'!$S$6:$S$429)</f>
        <v>0</v>
      </c>
      <c r="M186" s="87">
        <f>SUMIF('TOTAL FEED'!$E$6:$E$429,'SAN LUONG'!D186,'TOTAL FEED'!$T$6:$T$429)</f>
        <v>0</v>
      </c>
      <c r="N186" s="87">
        <f>SUMIF('TOTAL FEED'!$E$6:$E$429,'SAN LUONG'!D186,'TOTAL FEED'!$U$6:$U$429)</f>
        <v>0</v>
      </c>
      <c r="O186" s="87">
        <f>SUMIF('TOTAL FEED'!$E$6:$E$429,'SAN LUONG'!D186,'TOTAL FEED'!$V$6:$V$429)</f>
        <v>0</v>
      </c>
      <c r="P186" s="87">
        <f>SUMIF('TOTAL FEED'!$E$6:$E$429,'SAN LUONG'!D186,'TOTAL FEED'!$W$6:$W$429)</f>
        <v>0</v>
      </c>
      <c r="Q186" s="87">
        <f>SUMIF('TOTAL FEED'!$E$6:$E$429,'SAN LUONG'!D186,'TOTAL FEED'!$X$6:$X$429)</f>
        <v>0</v>
      </c>
      <c r="R186" s="87">
        <f>SUMIF('TOTAL FEED'!$E$6:$E$429,'SAN LUONG'!D186,'TOTAL FEED'!$Y$6:$Y$429)</f>
        <v>0</v>
      </c>
      <c r="S186" s="87">
        <f>SUMIF('TOTAL FEED'!$E$6:$E$429,'SAN LUONG'!D186,'TOTAL FEED'!$Z$6:$Z$429)</f>
        <v>0</v>
      </c>
      <c r="T186" s="87">
        <f>SUMIF('TOTAL FEED'!$E$6:$E$429,'SAN LUONG'!D186,'TOTAL FEED'!$AA$6:$AA$429)</f>
        <v>0</v>
      </c>
      <c r="U186" s="87">
        <f>SUMIF('TOTAL FEED'!$E$6:$E$429,'SAN LUONG'!D186,'TOTAL FEED'!$AB$6:$AB$429)</f>
        <v>0</v>
      </c>
      <c r="V186" s="87">
        <f>SUMIF('TOTAL FEED'!$E$6:$E$429,'SAN LUONG'!D186,'TOTAL FEED'!$AC$6:$AC$429)</f>
        <v>0</v>
      </c>
      <c r="W186" s="87">
        <f>SUMIF('TOTAL FEED'!$E$6:$E$429,'SAN LUONG'!D186,'TOTAL FEED'!$AD$6:$AD$429)</f>
        <v>0</v>
      </c>
      <c r="X186" s="87">
        <f>SUMIF('TOTAL FEED'!$E$6:$E$429,'SAN LUONG'!D186,'TOTAL FEED'!$AE$6:$AE$429)</f>
        <v>0</v>
      </c>
      <c r="Y186" s="87">
        <f>SUMIF('TOTAL FEED'!$E$6:$E$429,'SAN LUONG'!D186,'TOTAL FEED'!$AF$6:$AF$429)</f>
        <v>0</v>
      </c>
      <c r="Z186" s="87">
        <f>SUMIF('TOTAL FEED'!$E$6:$E$429,'SAN LUONG'!D186,'TOTAL FEED'!$AG$6:$AG$429)</f>
        <v>0</v>
      </c>
      <c r="AA186" s="87">
        <f>SUMIF('TOTAL FEED'!$E$6:$E$429,'SAN LUONG'!D186,'TOTAL FEED'!$AH$6:$AH$429)</f>
        <v>0</v>
      </c>
      <c r="AB186" s="87">
        <f>SUMIF('TOTAL FEED'!$E$6:$E$429,'SAN LUONG'!D186,'TOTAL FEED'!$AI$6:$AI$429)</f>
        <v>0</v>
      </c>
      <c r="AC186" s="87">
        <f>SUMIF('TOTAL FEED'!$E$6:$E$429,'SAN LUONG'!D186,'TOTAL FEED'!$AJ$6:$AJ$429)</f>
        <v>0</v>
      </c>
      <c r="AD186" s="87">
        <f>SUMIF('TOTAL FEED'!$E$6:$E$429,'SAN LUONG'!D186,'TOTAL FEED'!$AK$6:$AK$429)</f>
        <v>0</v>
      </c>
      <c r="AE186" s="87">
        <f>SUMIF('TOTAL FEED'!$E$6:$E$429,'SAN LUONG'!D186,'TOTAL FEED'!$AL$6:$AL$429)</f>
        <v>0</v>
      </c>
      <c r="AF186" s="87">
        <f>SUMIF('TOTAL FEED'!$E$6:$E$429,'SAN LUONG'!D186,'TOTAL FEED'!$AM$6:$AM$429)</f>
        <v>0</v>
      </c>
      <c r="AG186" s="87">
        <f>SUMIF('TOTAL FEED'!$E$6:$E$429,'SAN LUONG'!D186,'TOTAL FEED'!$AN$6:$AN$429)</f>
        <v>0</v>
      </c>
      <c r="AH186" s="87">
        <f>SUMIF('TOTAL FEED'!$E$6:$E$429,'SAN LUONG'!D186,'TOTAL FEED'!$AO$6:$AO$429)</f>
        <v>0</v>
      </c>
      <c r="AI186" s="87">
        <f>SUMIF('TOTAL FEED'!$E$6:$E$429,'SAN LUONG'!D186,'TOTAL FEED'!$AP$6:$AP$429)</f>
        <v>0</v>
      </c>
      <c r="AJ186" s="80">
        <f t="shared" si="71"/>
        <v>0</v>
      </c>
      <c r="AK186" s="80"/>
      <c r="AL186" t="str">
        <f t="shared" si="78"/>
        <v>511NFP3211452832</v>
      </c>
      <c r="AM186">
        <f>SUMIF('TOTAL FEED'!$K$6:$K$429,AL186,'TOTAL FEED'!$AQ$6:$AQ$429)</f>
        <v>0</v>
      </c>
    </row>
    <row r="187" spans="2:39" x14ac:dyDescent="0.25">
      <c r="B187" s="81">
        <v>109</v>
      </c>
      <c r="C187" s="84" t="s">
        <v>420</v>
      </c>
      <c r="D187" s="83">
        <v>11452833</v>
      </c>
      <c r="E187" s="86">
        <f>SUMIF('TOTAL FEED'!$E$6:$E$429,'SAN LUONG'!D187,'TOTAL FEED'!$L$6:$L$429)</f>
        <v>0</v>
      </c>
      <c r="F187" s="87">
        <f>SUMIF('TOTAL FEED'!$E$6:$E$429,'SAN LUONG'!D187,'TOTAL FEED'!$M$6:$M$429)</f>
        <v>0</v>
      </c>
      <c r="G187" s="87">
        <f>SUMIF('TOTAL FEED'!$E$6:$E$429,'SAN LUONG'!D187,'TOTAL FEED'!$N$6:$N$429)</f>
        <v>0</v>
      </c>
      <c r="H187" s="87">
        <f>SUMIF('TOTAL FEED'!$E$6:$E$429,'SAN LUONG'!D187,'TOTAL FEED'!$O$6:$O$429)</f>
        <v>0</v>
      </c>
      <c r="I187" s="87">
        <f>SUMIF('TOTAL FEED'!$E$6:$E$429,'SAN LUONG'!D187,'TOTAL FEED'!$P$6:$P$429)</f>
        <v>0</v>
      </c>
      <c r="J187" s="87">
        <f>SUMIF('TOTAL FEED'!$E$6:$E$429,'SAN LUONG'!D187,'TOTAL FEED'!$Q$6:$Q$429)</f>
        <v>0</v>
      </c>
      <c r="K187" s="87">
        <f>SUMIF('TOTAL FEED'!$E$6:$E$429,'SAN LUONG'!D187,'TOTAL FEED'!$R$6:$R$429)</f>
        <v>0</v>
      </c>
      <c r="L187" s="87">
        <f>SUMIF('TOTAL FEED'!$E$6:$E$429,'SAN LUONG'!D187,'TOTAL FEED'!$S$6:$S$429)</f>
        <v>0</v>
      </c>
      <c r="M187" s="87">
        <f>SUMIF('TOTAL FEED'!$E$6:$E$429,'SAN LUONG'!D187,'TOTAL FEED'!$T$6:$T$429)</f>
        <v>0</v>
      </c>
      <c r="N187" s="87">
        <f>SUMIF('TOTAL FEED'!$E$6:$E$429,'SAN LUONG'!D187,'TOTAL FEED'!$U$6:$U$429)</f>
        <v>0</v>
      </c>
      <c r="O187" s="87">
        <f>SUMIF('TOTAL FEED'!$E$6:$E$429,'SAN LUONG'!D187,'TOTAL FEED'!$V$6:$V$429)</f>
        <v>0</v>
      </c>
      <c r="P187" s="87">
        <f>SUMIF('TOTAL FEED'!$E$6:$E$429,'SAN LUONG'!D187,'TOTAL FEED'!$W$6:$W$429)</f>
        <v>0</v>
      </c>
      <c r="Q187" s="87">
        <f>SUMIF('TOTAL FEED'!$E$6:$E$429,'SAN LUONG'!D187,'TOTAL FEED'!$X$6:$X$429)</f>
        <v>0</v>
      </c>
      <c r="R187" s="87">
        <f>SUMIF('TOTAL FEED'!$E$6:$E$429,'SAN LUONG'!D187,'TOTAL FEED'!$Y$6:$Y$429)</f>
        <v>0</v>
      </c>
      <c r="S187" s="87">
        <f>SUMIF('TOTAL FEED'!$E$6:$E$429,'SAN LUONG'!D187,'TOTAL FEED'!$Z$6:$Z$429)</f>
        <v>0</v>
      </c>
      <c r="T187" s="87">
        <f>SUMIF('TOTAL FEED'!$E$6:$E$429,'SAN LUONG'!D187,'TOTAL FEED'!$AA$6:$AA$429)</f>
        <v>0</v>
      </c>
      <c r="U187" s="87">
        <f>SUMIF('TOTAL FEED'!$E$6:$E$429,'SAN LUONG'!D187,'TOTAL FEED'!$AB$6:$AB$429)</f>
        <v>0</v>
      </c>
      <c r="V187" s="87">
        <f>SUMIF('TOTAL FEED'!$E$6:$E$429,'SAN LUONG'!D187,'TOTAL FEED'!$AC$6:$AC$429)</f>
        <v>0</v>
      </c>
      <c r="W187" s="87">
        <f>SUMIF('TOTAL FEED'!$E$6:$E$429,'SAN LUONG'!D187,'TOTAL FEED'!$AD$6:$AD$429)</f>
        <v>0</v>
      </c>
      <c r="X187" s="87">
        <f>SUMIF('TOTAL FEED'!$E$6:$E$429,'SAN LUONG'!D187,'TOTAL FEED'!$AE$6:$AE$429)</f>
        <v>0</v>
      </c>
      <c r="Y187" s="87">
        <f>SUMIF('TOTAL FEED'!$E$6:$E$429,'SAN LUONG'!D187,'TOTAL FEED'!$AF$6:$AF$429)</f>
        <v>0</v>
      </c>
      <c r="Z187" s="87">
        <f>SUMIF('TOTAL FEED'!$E$6:$E$429,'SAN LUONG'!D187,'TOTAL FEED'!$AG$6:$AG$429)</f>
        <v>0</v>
      </c>
      <c r="AA187" s="87">
        <f>SUMIF('TOTAL FEED'!$E$6:$E$429,'SAN LUONG'!D187,'TOTAL FEED'!$AH$6:$AH$429)</f>
        <v>0</v>
      </c>
      <c r="AB187" s="87">
        <f>SUMIF('TOTAL FEED'!$E$6:$E$429,'SAN LUONG'!D187,'TOTAL FEED'!$AI$6:$AI$429)</f>
        <v>0</v>
      </c>
      <c r="AC187" s="87">
        <f>SUMIF('TOTAL FEED'!$E$6:$E$429,'SAN LUONG'!D187,'TOTAL FEED'!$AJ$6:$AJ$429)</f>
        <v>0</v>
      </c>
      <c r="AD187" s="87">
        <f>SUMIF('TOTAL FEED'!$E$6:$E$429,'SAN LUONG'!D187,'TOTAL FEED'!$AK$6:$AK$429)</f>
        <v>0</v>
      </c>
      <c r="AE187" s="87">
        <f>SUMIF('TOTAL FEED'!$E$6:$E$429,'SAN LUONG'!D187,'TOTAL FEED'!$AL$6:$AL$429)</f>
        <v>0</v>
      </c>
      <c r="AF187" s="87">
        <f>SUMIF('TOTAL FEED'!$E$6:$E$429,'SAN LUONG'!D187,'TOTAL FEED'!$AM$6:$AM$429)</f>
        <v>0</v>
      </c>
      <c r="AG187" s="87">
        <f>SUMIF('TOTAL FEED'!$E$6:$E$429,'SAN LUONG'!D187,'TOTAL FEED'!$AN$6:$AN$429)</f>
        <v>0</v>
      </c>
      <c r="AH187" s="87">
        <f>SUMIF('TOTAL FEED'!$E$6:$E$429,'SAN LUONG'!D187,'TOTAL FEED'!$AO$6:$AO$429)</f>
        <v>0</v>
      </c>
      <c r="AI187" s="87">
        <f>SUMIF('TOTAL FEED'!$E$6:$E$429,'SAN LUONG'!D187,'TOTAL FEED'!$AP$6:$AP$429)</f>
        <v>0</v>
      </c>
      <c r="AJ187" s="80">
        <f t="shared" si="71"/>
        <v>0</v>
      </c>
      <c r="AK187" s="92">
        <v>2</v>
      </c>
      <c r="AL187" t="str">
        <f t="shared" si="78"/>
        <v>511NFP3311452833</v>
      </c>
      <c r="AM187">
        <f>SUMIF('TOTAL FEED'!$K$6:$K$429,AL187,'TOTAL FEED'!$AQ$6:$AQ$429)</f>
        <v>0</v>
      </c>
    </row>
    <row r="188" spans="2:39" x14ac:dyDescent="0.25">
      <c r="B188" s="81"/>
      <c r="C188" s="84" t="s">
        <v>419</v>
      </c>
      <c r="D188" s="83">
        <v>11452835</v>
      </c>
      <c r="E188" s="86">
        <f>SUMIF('TOTAL FEED'!$E$6:$E$429,'SAN LUONG'!D188,'TOTAL FEED'!$L$6:$L$429)</f>
        <v>0</v>
      </c>
      <c r="F188" s="87">
        <f>SUMIF('TOTAL FEED'!$E$6:$E$429,'SAN LUONG'!D188,'TOTAL FEED'!$M$6:$M$429)</f>
        <v>0</v>
      </c>
      <c r="G188" s="87">
        <f>SUMIF('TOTAL FEED'!$E$6:$E$429,'SAN LUONG'!D188,'TOTAL FEED'!$N$6:$N$429)</f>
        <v>0</v>
      </c>
      <c r="H188" s="87">
        <f>SUMIF('TOTAL FEED'!$E$6:$E$429,'SAN LUONG'!D188,'TOTAL FEED'!$O$6:$O$429)</f>
        <v>0</v>
      </c>
      <c r="I188" s="87">
        <f>SUMIF('TOTAL FEED'!$E$6:$E$429,'SAN LUONG'!D188,'TOTAL FEED'!$P$6:$P$429)</f>
        <v>0</v>
      </c>
      <c r="J188" s="87">
        <f>SUMIF('TOTAL FEED'!$E$6:$E$429,'SAN LUONG'!D188,'TOTAL FEED'!$Q$6:$Q$429)</f>
        <v>0</v>
      </c>
      <c r="K188" s="87">
        <f>SUMIF('TOTAL FEED'!$E$6:$E$429,'SAN LUONG'!D188,'TOTAL FEED'!$R$6:$R$429)</f>
        <v>0</v>
      </c>
      <c r="L188" s="87">
        <f>SUMIF('TOTAL FEED'!$E$6:$E$429,'SAN LUONG'!D188,'TOTAL FEED'!$S$6:$S$429)</f>
        <v>0</v>
      </c>
      <c r="M188" s="87">
        <f>SUMIF('TOTAL FEED'!$E$6:$E$429,'SAN LUONG'!D188,'TOTAL FEED'!$T$6:$T$429)</f>
        <v>0</v>
      </c>
      <c r="N188" s="87">
        <f>SUMIF('TOTAL FEED'!$E$6:$E$429,'SAN LUONG'!D188,'TOTAL FEED'!$U$6:$U$429)</f>
        <v>0</v>
      </c>
      <c r="O188" s="87">
        <f>SUMIF('TOTAL FEED'!$E$6:$E$429,'SAN LUONG'!D188,'TOTAL FEED'!$V$6:$V$429)</f>
        <v>0</v>
      </c>
      <c r="P188" s="87">
        <f>SUMIF('TOTAL FEED'!$E$6:$E$429,'SAN LUONG'!D188,'TOTAL FEED'!$W$6:$W$429)</f>
        <v>121600</v>
      </c>
      <c r="Q188" s="87">
        <f>SUMIF('TOTAL FEED'!$E$6:$E$429,'SAN LUONG'!D188,'TOTAL FEED'!$X$6:$X$429)</f>
        <v>7300</v>
      </c>
      <c r="R188" s="87">
        <f>SUMIF('TOTAL FEED'!$E$6:$E$429,'SAN LUONG'!D188,'TOTAL FEED'!$Y$6:$Y$429)</f>
        <v>0</v>
      </c>
      <c r="S188" s="87">
        <f>SUMIF('TOTAL FEED'!$E$6:$E$429,'SAN LUONG'!D188,'TOTAL FEED'!$Z$6:$Z$429)</f>
        <v>0</v>
      </c>
      <c r="T188" s="87">
        <f>SUMIF('TOTAL FEED'!$E$6:$E$429,'SAN LUONG'!D188,'TOTAL FEED'!$AA$6:$AA$429)</f>
        <v>0</v>
      </c>
      <c r="U188" s="87">
        <f>SUMIF('TOTAL FEED'!$E$6:$E$429,'SAN LUONG'!D188,'TOTAL FEED'!$AB$6:$AB$429)</f>
        <v>0</v>
      </c>
      <c r="V188" s="87">
        <f>SUMIF('TOTAL FEED'!$E$6:$E$429,'SAN LUONG'!D188,'TOTAL FEED'!$AC$6:$AC$429)</f>
        <v>0</v>
      </c>
      <c r="W188" s="87">
        <f>SUMIF('TOTAL FEED'!$E$6:$E$429,'SAN LUONG'!D188,'TOTAL FEED'!$AD$6:$AD$429)</f>
        <v>0</v>
      </c>
      <c r="X188" s="87">
        <f>SUMIF('TOTAL FEED'!$E$6:$E$429,'SAN LUONG'!D188,'TOTAL FEED'!$AE$6:$AE$429)</f>
        <v>0</v>
      </c>
      <c r="Y188" s="87">
        <f>SUMIF('TOTAL FEED'!$E$6:$E$429,'SAN LUONG'!D188,'TOTAL FEED'!$AF$6:$AF$429)</f>
        <v>0</v>
      </c>
      <c r="Z188" s="87">
        <f>SUMIF('TOTAL FEED'!$E$6:$E$429,'SAN LUONG'!D188,'TOTAL FEED'!$AG$6:$AG$429)</f>
        <v>0</v>
      </c>
      <c r="AA188" s="87">
        <f>SUMIF('TOTAL FEED'!$E$6:$E$429,'SAN LUONG'!D188,'TOTAL FEED'!$AH$6:$AH$429)</f>
        <v>0</v>
      </c>
      <c r="AB188" s="87">
        <f>SUMIF('TOTAL FEED'!$E$6:$E$429,'SAN LUONG'!D188,'TOTAL FEED'!$AI$6:$AI$429)</f>
        <v>0</v>
      </c>
      <c r="AC188" s="87">
        <f>SUMIF('TOTAL FEED'!$E$6:$E$429,'SAN LUONG'!D188,'TOTAL FEED'!$AJ$6:$AJ$429)</f>
        <v>0</v>
      </c>
      <c r="AD188" s="87">
        <f>SUMIF('TOTAL FEED'!$E$6:$E$429,'SAN LUONG'!D188,'TOTAL FEED'!$AK$6:$AK$429)</f>
        <v>0</v>
      </c>
      <c r="AE188" s="87">
        <f>SUMIF('TOTAL FEED'!$E$6:$E$429,'SAN LUONG'!D188,'TOTAL FEED'!$AL$6:$AL$429)</f>
        <v>0</v>
      </c>
      <c r="AF188" s="87">
        <f>SUMIF('TOTAL FEED'!$E$6:$E$429,'SAN LUONG'!D188,'TOTAL FEED'!$AM$6:$AM$429)</f>
        <v>0</v>
      </c>
      <c r="AG188" s="87">
        <f>SUMIF('TOTAL FEED'!$E$6:$E$429,'SAN LUONG'!D188,'TOTAL FEED'!$AN$6:$AN$429)</f>
        <v>0</v>
      </c>
      <c r="AH188" s="87">
        <f>SUMIF('TOTAL FEED'!$E$6:$E$429,'SAN LUONG'!D188,'TOTAL FEED'!$AO$6:$AO$429)</f>
        <v>0</v>
      </c>
      <c r="AI188" s="87">
        <f>SUMIF('TOTAL FEED'!$E$6:$E$429,'SAN LUONG'!D188,'TOTAL FEED'!$AP$6:$AP$429)</f>
        <v>0</v>
      </c>
      <c r="AJ188" s="80">
        <f t="shared" si="71"/>
        <v>128900</v>
      </c>
      <c r="AK188" s="92">
        <v>2</v>
      </c>
      <c r="AL188" t="str">
        <f t="shared" si="78"/>
        <v>511NFP3511452835</v>
      </c>
      <c r="AM188">
        <f>SUMIF('TOTAL FEED'!$K$6:$K$429,AL188,'TOTAL FEED'!$AQ$6:$AQ$429)</f>
        <v>128900</v>
      </c>
    </row>
    <row r="189" spans="2:39" x14ac:dyDescent="0.25">
      <c r="B189" s="81">
        <v>110</v>
      </c>
      <c r="C189" s="84" t="s">
        <v>421</v>
      </c>
      <c r="D189" s="83">
        <v>11452863</v>
      </c>
      <c r="E189" s="86">
        <f>SUMIF('TOTAL FEED'!$E$6:$E$429,'SAN LUONG'!D189,'TOTAL FEED'!$L$6:$L$429)</f>
        <v>0</v>
      </c>
      <c r="F189" s="87">
        <f>SUMIF('TOTAL FEED'!$E$6:$E$429,'SAN LUONG'!D189,'TOTAL FEED'!$M$6:$M$429)</f>
        <v>0</v>
      </c>
      <c r="G189" s="87">
        <f>SUMIF('TOTAL FEED'!$E$6:$E$429,'SAN LUONG'!D189,'TOTAL FEED'!$N$6:$N$429)</f>
        <v>0</v>
      </c>
      <c r="H189" s="87">
        <f>SUMIF('TOTAL FEED'!$E$6:$E$429,'SAN LUONG'!D189,'TOTAL FEED'!$O$6:$O$429)</f>
        <v>0</v>
      </c>
      <c r="I189" s="87">
        <f>SUMIF('TOTAL FEED'!$E$6:$E$429,'SAN LUONG'!D189,'TOTAL FEED'!$P$6:$P$429)</f>
        <v>0</v>
      </c>
      <c r="J189" s="87">
        <f>SUMIF('TOTAL FEED'!$E$6:$E$429,'SAN LUONG'!D189,'TOTAL FEED'!$Q$6:$Q$429)</f>
        <v>0</v>
      </c>
      <c r="K189" s="87">
        <f>SUMIF('TOTAL FEED'!$E$6:$E$429,'SAN LUONG'!D189,'TOTAL FEED'!$R$6:$R$429)</f>
        <v>0</v>
      </c>
      <c r="L189" s="87">
        <f>SUMIF('TOTAL FEED'!$E$6:$E$429,'SAN LUONG'!D189,'TOTAL FEED'!$S$6:$S$429)</f>
        <v>0</v>
      </c>
      <c r="M189" s="87">
        <f>SUMIF('TOTAL FEED'!$E$6:$E$429,'SAN LUONG'!D189,'TOTAL FEED'!$T$6:$T$429)</f>
        <v>0</v>
      </c>
      <c r="N189" s="87">
        <f>SUMIF('TOTAL FEED'!$E$6:$E$429,'SAN LUONG'!D189,'TOTAL FEED'!$U$6:$U$429)</f>
        <v>0</v>
      </c>
      <c r="O189" s="87">
        <f>SUMIF('TOTAL FEED'!$E$6:$E$429,'SAN LUONG'!D189,'TOTAL FEED'!$V$6:$V$429)</f>
        <v>0</v>
      </c>
      <c r="P189" s="87">
        <f>SUMIF('TOTAL FEED'!$E$6:$E$429,'SAN LUONG'!D189,'TOTAL FEED'!$W$6:$W$429)</f>
        <v>0</v>
      </c>
      <c r="Q189" s="87">
        <f>SUMIF('TOTAL FEED'!$E$6:$E$429,'SAN LUONG'!D189,'TOTAL FEED'!$X$6:$X$429)</f>
        <v>0</v>
      </c>
      <c r="R189" s="87">
        <f>SUMIF('TOTAL FEED'!$E$6:$E$429,'SAN LUONG'!D189,'TOTAL FEED'!$Y$6:$Y$429)</f>
        <v>0</v>
      </c>
      <c r="S189" s="87">
        <f>SUMIF('TOTAL FEED'!$E$6:$E$429,'SAN LUONG'!D189,'TOTAL FEED'!$Z$6:$Z$429)</f>
        <v>0</v>
      </c>
      <c r="T189" s="87">
        <f>SUMIF('TOTAL FEED'!$E$6:$E$429,'SAN LUONG'!D189,'TOTAL FEED'!$AA$6:$AA$429)</f>
        <v>0</v>
      </c>
      <c r="U189" s="87">
        <f>SUMIF('TOTAL FEED'!$E$6:$E$429,'SAN LUONG'!D189,'TOTAL FEED'!$AB$6:$AB$429)</f>
        <v>0</v>
      </c>
      <c r="V189" s="87">
        <f>SUMIF('TOTAL FEED'!$E$6:$E$429,'SAN LUONG'!D189,'TOTAL FEED'!$AC$6:$AC$429)</f>
        <v>0</v>
      </c>
      <c r="W189" s="87">
        <f>SUMIF('TOTAL FEED'!$E$6:$E$429,'SAN LUONG'!D189,'TOTAL FEED'!$AD$6:$AD$429)</f>
        <v>0</v>
      </c>
      <c r="X189" s="87">
        <f>SUMIF('TOTAL FEED'!$E$6:$E$429,'SAN LUONG'!D189,'TOTAL FEED'!$AE$6:$AE$429)</f>
        <v>0</v>
      </c>
      <c r="Y189" s="87">
        <f>SUMIF('TOTAL FEED'!$E$6:$E$429,'SAN LUONG'!D189,'TOTAL FEED'!$AF$6:$AF$429)</f>
        <v>0</v>
      </c>
      <c r="Z189" s="87">
        <f>SUMIF('TOTAL FEED'!$E$6:$E$429,'SAN LUONG'!D189,'TOTAL FEED'!$AG$6:$AG$429)</f>
        <v>0</v>
      </c>
      <c r="AA189" s="87">
        <f>SUMIF('TOTAL FEED'!$E$6:$E$429,'SAN LUONG'!D189,'TOTAL FEED'!$AH$6:$AH$429)</f>
        <v>0</v>
      </c>
      <c r="AB189" s="87">
        <f>SUMIF('TOTAL FEED'!$E$6:$E$429,'SAN LUONG'!D189,'TOTAL FEED'!$AI$6:$AI$429)</f>
        <v>0</v>
      </c>
      <c r="AC189" s="87">
        <f>SUMIF('TOTAL FEED'!$E$6:$E$429,'SAN LUONG'!D189,'TOTAL FEED'!$AJ$6:$AJ$429)</f>
        <v>0</v>
      </c>
      <c r="AD189" s="87">
        <f>SUMIF('TOTAL FEED'!$E$6:$E$429,'SAN LUONG'!D189,'TOTAL FEED'!$AK$6:$AK$429)</f>
        <v>0</v>
      </c>
      <c r="AE189" s="87">
        <f>SUMIF('TOTAL FEED'!$E$6:$E$429,'SAN LUONG'!D189,'TOTAL FEED'!$AL$6:$AL$429)</f>
        <v>0</v>
      </c>
      <c r="AF189" s="87">
        <f>SUMIF('TOTAL FEED'!$E$6:$E$429,'SAN LUONG'!D189,'TOTAL FEED'!$AM$6:$AM$429)</f>
        <v>0</v>
      </c>
      <c r="AG189" s="87">
        <f>SUMIF('TOTAL FEED'!$E$6:$E$429,'SAN LUONG'!D189,'TOTAL FEED'!$AN$6:$AN$429)</f>
        <v>0</v>
      </c>
      <c r="AH189" s="87">
        <f>SUMIF('TOTAL FEED'!$E$6:$E$429,'SAN LUONG'!D189,'TOTAL FEED'!$AO$6:$AO$429)</f>
        <v>0</v>
      </c>
      <c r="AI189" s="87">
        <f>SUMIF('TOTAL FEED'!$E$6:$E$429,'SAN LUONG'!D189,'TOTAL FEED'!$AP$6:$AP$429)</f>
        <v>0</v>
      </c>
      <c r="AJ189" s="80">
        <f t="shared" si="71"/>
        <v>0</v>
      </c>
      <c r="AK189" s="80"/>
      <c r="AL189" t="str">
        <f t="shared" si="78"/>
        <v>511NFP6311452863</v>
      </c>
      <c r="AM189">
        <f>SUMIF('TOTAL FEED'!$K$6:$K$429,AL189,'TOTAL FEED'!$AQ$6:$AQ$429)</f>
        <v>0</v>
      </c>
    </row>
    <row r="190" spans="2:39" x14ac:dyDescent="0.25">
      <c r="B190" s="81">
        <v>111</v>
      </c>
      <c r="C190" s="84" t="s">
        <v>422</v>
      </c>
      <c r="D190" s="83">
        <v>11452880</v>
      </c>
      <c r="E190" s="86">
        <f>SUMIF('TOTAL FEED'!$E$6:$E$429,'SAN LUONG'!D190,'TOTAL FEED'!$L$6:$L$429)</f>
        <v>0</v>
      </c>
      <c r="F190" s="87">
        <f>SUMIF('TOTAL FEED'!$E$6:$E$429,'SAN LUONG'!D190,'TOTAL FEED'!$M$6:$M$429)</f>
        <v>0</v>
      </c>
      <c r="G190" s="87">
        <f>SUMIF('TOTAL FEED'!$E$6:$E$429,'SAN LUONG'!D190,'TOTAL FEED'!$N$6:$N$429)</f>
        <v>0</v>
      </c>
      <c r="H190" s="87">
        <f>SUMIF('TOTAL FEED'!$E$6:$E$429,'SAN LUONG'!D190,'TOTAL FEED'!$O$6:$O$429)</f>
        <v>0</v>
      </c>
      <c r="I190" s="87">
        <f>SUMIF('TOTAL FEED'!$E$6:$E$429,'SAN LUONG'!D190,'TOTAL FEED'!$P$6:$P$429)</f>
        <v>0</v>
      </c>
      <c r="J190" s="87">
        <f>SUMIF('TOTAL FEED'!$E$6:$E$429,'SAN LUONG'!D190,'TOTAL FEED'!$Q$6:$Q$429)</f>
        <v>0</v>
      </c>
      <c r="K190" s="87">
        <f>SUMIF('TOTAL FEED'!$E$6:$E$429,'SAN LUONG'!D190,'TOTAL FEED'!$R$6:$R$429)</f>
        <v>0</v>
      </c>
      <c r="L190" s="87">
        <f>SUMIF('TOTAL FEED'!$E$6:$E$429,'SAN LUONG'!D190,'TOTAL FEED'!$S$6:$S$429)</f>
        <v>0</v>
      </c>
      <c r="M190" s="87">
        <f>SUMIF('TOTAL FEED'!$E$6:$E$429,'SAN LUONG'!D190,'TOTAL FEED'!$T$6:$T$429)</f>
        <v>0</v>
      </c>
      <c r="N190" s="87">
        <f>SUMIF('TOTAL FEED'!$E$6:$E$429,'SAN LUONG'!D190,'TOTAL FEED'!$U$6:$U$429)</f>
        <v>0</v>
      </c>
      <c r="O190" s="87">
        <f>SUMIF('TOTAL FEED'!$E$6:$E$429,'SAN LUONG'!D190,'TOTAL FEED'!$V$6:$V$429)</f>
        <v>0</v>
      </c>
      <c r="P190" s="87">
        <f>SUMIF('TOTAL FEED'!$E$6:$E$429,'SAN LUONG'!D190,'TOTAL FEED'!$W$6:$W$429)</f>
        <v>0</v>
      </c>
      <c r="Q190" s="87">
        <f>SUMIF('TOTAL FEED'!$E$6:$E$429,'SAN LUONG'!D190,'TOTAL FEED'!$X$6:$X$429)</f>
        <v>0</v>
      </c>
      <c r="R190" s="87">
        <f>SUMIF('TOTAL FEED'!$E$6:$E$429,'SAN LUONG'!D190,'TOTAL FEED'!$Y$6:$Y$429)</f>
        <v>0</v>
      </c>
      <c r="S190" s="87">
        <f>SUMIF('TOTAL FEED'!$E$6:$E$429,'SAN LUONG'!D190,'TOTAL FEED'!$Z$6:$Z$429)</f>
        <v>0</v>
      </c>
      <c r="T190" s="87">
        <f>SUMIF('TOTAL FEED'!$E$6:$E$429,'SAN LUONG'!D190,'TOTAL FEED'!$AA$6:$AA$429)</f>
        <v>0</v>
      </c>
      <c r="U190" s="87">
        <f>SUMIF('TOTAL FEED'!$E$6:$E$429,'SAN LUONG'!D190,'TOTAL FEED'!$AB$6:$AB$429)</f>
        <v>0</v>
      </c>
      <c r="V190" s="87">
        <f>SUMIF('TOTAL FEED'!$E$6:$E$429,'SAN LUONG'!D190,'TOTAL FEED'!$AC$6:$AC$429)</f>
        <v>0</v>
      </c>
      <c r="W190" s="87">
        <f>SUMIF('TOTAL FEED'!$E$6:$E$429,'SAN LUONG'!D190,'TOTAL FEED'!$AD$6:$AD$429)</f>
        <v>0</v>
      </c>
      <c r="X190" s="87">
        <f>SUMIF('TOTAL FEED'!$E$6:$E$429,'SAN LUONG'!D190,'TOTAL FEED'!$AE$6:$AE$429)</f>
        <v>0</v>
      </c>
      <c r="Y190" s="87">
        <f>SUMIF('TOTAL FEED'!$E$6:$E$429,'SAN LUONG'!D190,'TOTAL FEED'!$AF$6:$AF$429)</f>
        <v>0</v>
      </c>
      <c r="Z190" s="87">
        <f>SUMIF('TOTAL FEED'!$E$6:$E$429,'SAN LUONG'!D190,'TOTAL FEED'!$AG$6:$AG$429)</f>
        <v>0</v>
      </c>
      <c r="AA190" s="87">
        <f>SUMIF('TOTAL FEED'!$E$6:$E$429,'SAN LUONG'!D190,'TOTAL FEED'!$AH$6:$AH$429)</f>
        <v>0</v>
      </c>
      <c r="AB190" s="87">
        <f>SUMIF('TOTAL FEED'!$E$6:$E$429,'SAN LUONG'!D190,'TOTAL FEED'!$AI$6:$AI$429)</f>
        <v>0</v>
      </c>
      <c r="AC190" s="87">
        <f>SUMIF('TOTAL FEED'!$E$6:$E$429,'SAN LUONG'!D190,'TOTAL FEED'!$AJ$6:$AJ$429)</f>
        <v>0</v>
      </c>
      <c r="AD190" s="87">
        <f>SUMIF('TOTAL FEED'!$E$6:$E$429,'SAN LUONG'!D190,'TOTAL FEED'!$AK$6:$AK$429)</f>
        <v>0</v>
      </c>
      <c r="AE190" s="87">
        <f>SUMIF('TOTAL FEED'!$E$6:$E$429,'SAN LUONG'!D190,'TOTAL FEED'!$AL$6:$AL$429)</f>
        <v>0</v>
      </c>
      <c r="AF190" s="87">
        <f>SUMIF('TOTAL FEED'!$E$6:$E$429,'SAN LUONG'!D190,'TOTAL FEED'!$AM$6:$AM$429)</f>
        <v>0</v>
      </c>
      <c r="AG190" s="87">
        <f>SUMIF('TOTAL FEED'!$E$6:$E$429,'SAN LUONG'!D190,'TOTAL FEED'!$AN$6:$AN$429)</f>
        <v>0</v>
      </c>
      <c r="AH190" s="87">
        <f>SUMIF('TOTAL FEED'!$E$6:$E$429,'SAN LUONG'!D190,'TOTAL FEED'!$AO$6:$AO$429)</f>
        <v>0</v>
      </c>
      <c r="AI190" s="87">
        <f>SUMIF('TOTAL FEED'!$E$6:$E$429,'SAN LUONG'!D190,'TOTAL FEED'!$AP$6:$AP$429)</f>
        <v>0</v>
      </c>
      <c r="AJ190" s="80">
        <f t="shared" si="71"/>
        <v>0</v>
      </c>
      <c r="AK190" s="80"/>
      <c r="AL190" t="str">
        <f t="shared" si="78"/>
        <v>511NFP8011452880</v>
      </c>
      <c r="AM190">
        <f>SUMIF('TOTAL FEED'!$K$6:$K$429,AL190,'TOTAL FEED'!$AQ$6:$AQ$429)</f>
        <v>0</v>
      </c>
    </row>
    <row r="191" spans="2:39" x14ac:dyDescent="0.25">
      <c r="B191" s="81">
        <v>112</v>
      </c>
      <c r="C191" s="84" t="s">
        <v>423</v>
      </c>
      <c r="D191" s="83">
        <v>11452881</v>
      </c>
      <c r="E191" s="86">
        <f>SUMIF('TOTAL FEED'!$E$6:$E$429,'SAN LUONG'!D191,'TOTAL FEED'!$L$6:$L$429)</f>
        <v>0</v>
      </c>
      <c r="F191" s="87">
        <f>SUMIF('TOTAL FEED'!$E$6:$E$429,'SAN LUONG'!D191,'TOTAL FEED'!$M$6:$M$429)</f>
        <v>0</v>
      </c>
      <c r="G191" s="87">
        <f>SUMIF('TOTAL FEED'!$E$6:$E$429,'SAN LUONG'!D191,'TOTAL FEED'!$N$6:$N$429)</f>
        <v>0</v>
      </c>
      <c r="H191" s="87">
        <f>SUMIF('TOTAL FEED'!$E$6:$E$429,'SAN LUONG'!D191,'TOTAL FEED'!$O$6:$O$429)</f>
        <v>0</v>
      </c>
      <c r="I191" s="87">
        <f>SUMIF('TOTAL FEED'!$E$6:$E$429,'SAN LUONG'!D191,'TOTAL FEED'!$P$6:$P$429)</f>
        <v>0</v>
      </c>
      <c r="J191" s="87">
        <f>SUMIF('TOTAL FEED'!$E$6:$E$429,'SAN LUONG'!D191,'TOTAL FEED'!$Q$6:$Q$429)</f>
        <v>0</v>
      </c>
      <c r="K191" s="87">
        <f>SUMIF('TOTAL FEED'!$E$6:$E$429,'SAN LUONG'!D191,'TOTAL FEED'!$R$6:$R$429)</f>
        <v>0</v>
      </c>
      <c r="L191" s="87">
        <f>SUMIF('TOTAL FEED'!$E$6:$E$429,'SAN LUONG'!D191,'TOTAL FEED'!$S$6:$S$429)</f>
        <v>0</v>
      </c>
      <c r="M191" s="87">
        <f>SUMIF('TOTAL FEED'!$E$6:$E$429,'SAN LUONG'!D191,'TOTAL FEED'!$T$6:$T$429)</f>
        <v>0</v>
      </c>
      <c r="N191" s="87">
        <f>SUMIF('TOTAL FEED'!$E$6:$E$429,'SAN LUONG'!D191,'TOTAL FEED'!$U$6:$U$429)</f>
        <v>0</v>
      </c>
      <c r="O191" s="87">
        <f>SUMIF('TOTAL FEED'!$E$6:$E$429,'SAN LUONG'!D191,'TOTAL FEED'!$V$6:$V$429)</f>
        <v>0</v>
      </c>
      <c r="P191" s="87">
        <f>SUMIF('TOTAL FEED'!$E$6:$E$429,'SAN LUONG'!D191,'TOTAL FEED'!$W$6:$W$429)</f>
        <v>0</v>
      </c>
      <c r="Q191" s="87">
        <f>SUMIF('TOTAL FEED'!$E$6:$E$429,'SAN LUONG'!D191,'TOTAL FEED'!$X$6:$X$429)</f>
        <v>0</v>
      </c>
      <c r="R191" s="87">
        <f>SUMIF('TOTAL FEED'!$E$6:$E$429,'SAN LUONG'!D191,'TOTAL FEED'!$Y$6:$Y$429)</f>
        <v>0</v>
      </c>
      <c r="S191" s="87">
        <f>SUMIF('TOTAL FEED'!$E$6:$E$429,'SAN LUONG'!D191,'TOTAL FEED'!$Z$6:$Z$429)</f>
        <v>0</v>
      </c>
      <c r="T191" s="87">
        <f>SUMIF('TOTAL FEED'!$E$6:$E$429,'SAN LUONG'!D191,'TOTAL FEED'!$AA$6:$AA$429)</f>
        <v>0</v>
      </c>
      <c r="U191" s="87">
        <f>SUMIF('TOTAL FEED'!$E$6:$E$429,'SAN LUONG'!D191,'TOTAL FEED'!$AB$6:$AB$429)</f>
        <v>0</v>
      </c>
      <c r="V191" s="87">
        <f>SUMIF('TOTAL FEED'!$E$6:$E$429,'SAN LUONG'!D191,'TOTAL FEED'!$AC$6:$AC$429)</f>
        <v>0</v>
      </c>
      <c r="W191" s="87">
        <f>SUMIF('TOTAL FEED'!$E$6:$E$429,'SAN LUONG'!D191,'TOTAL FEED'!$AD$6:$AD$429)</f>
        <v>0</v>
      </c>
      <c r="X191" s="87">
        <f>SUMIF('TOTAL FEED'!$E$6:$E$429,'SAN LUONG'!D191,'TOTAL FEED'!$AE$6:$AE$429)</f>
        <v>0</v>
      </c>
      <c r="Y191" s="87">
        <f>SUMIF('TOTAL FEED'!$E$6:$E$429,'SAN LUONG'!D191,'TOTAL FEED'!$AF$6:$AF$429)</f>
        <v>0</v>
      </c>
      <c r="Z191" s="87">
        <f>SUMIF('TOTAL FEED'!$E$6:$E$429,'SAN LUONG'!D191,'TOTAL FEED'!$AG$6:$AG$429)</f>
        <v>0</v>
      </c>
      <c r="AA191" s="87">
        <f>SUMIF('TOTAL FEED'!$E$6:$E$429,'SAN LUONG'!D191,'TOTAL FEED'!$AH$6:$AH$429)</f>
        <v>0</v>
      </c>
      <c r="AB191" s="87">
        <f>SUMIF('TOTAL FEED'!$E$6:$E$429,'SAN LUONG'!D191,'TOTAL FEED'!$AI$6:$AI$429)</f>
        <v>0</v>
      </c>
      <c r="AC191" s="87">
        <f>SUMIF('TOTAL FEED'!$E$6:$E$429,'SAN LUONG'!D191,'TOTAL FEED'!$AJ$6:$AJ$429)</f>
        <v>0</v>
      </c>
      <c r="AD191" s="87">
        <f>SUMIF('TOTAL FEED'!$E$6:$E$429,'SAN LUONG'!D191,'TOTAL FEED'!$AK$6:$AK$429)</f>
        <v>0</v>
      </c>
      <c r="AE191" s="87">
        <f>SUMIF('TOTAL FEED'!$E$6:$E$429,'SAN LUONG'!D191,'TOTAL FEED'!$AL$6:$AL$429)</f>
        <v>0</v>
      </c>
      <c r="AF191" s="87">
        <f>SUMIF('TOTAL FEED'!$E$6:$E$429,'SAN LUONG'!D191,'TOTAL FEED'!$AM$6:$AM$429)</f>
        <v>0</v>
      </c>
      <c r="AG191" s="87">
        <f>SUMIF('TOTAL FEED'!$E$6:$E$429,'SAN LUONG'!D191,'TOTAL FEED'!$AN$6:$AN$429)</f>
        <v>0</v>
      </c>
      <c r="AH191" s="87">
        <f>SUMIF('TOTAL FEED'!$E$6:$E$429,'SAN LUONG'!D191,'TOTAL FEED'!$AO$6:$AO$429)</f>
        <v>0</v>
      </c>
      <c r="AI191" s="87">
        <f>SUMIF('TOTAL FEED'!$E$6:$E$429,'SAN LUONG'!D191,'TOTAL FEED'!$AP$6:$AP$429)</f>
        <v>0</v>
      </c>
      <c r="AJ191" s="80">
        <f t="shared" si="71"/>
        <v>0</v>
      </c>
      <c r="AK191" s="80"/>
      <c r="AL191" t="str">
        <f t="shared" si="78"/>
        <v>511NFP8111452881</v>
      </c>
      <c r="AM191">
        <f>SUMIF('TOTAL FEED'!$K$6:$K$429,AL191,'TOTAL FEED'!$AQ$6:$AQ$429)</f>
        <v>0</v>
      </c>
    </row>
    <row r="192" spans="2:39" x14ac:dyDescent="0.25">
      <c r="B192" s="81">
        <v>113</v>
      </c>
      <c r="C192" s="84" t="s">
        <v>425</v>
      </c>
      <c r="D192" s="83">
        <v>11452885</v>
      </c>
      <c r="E192" s="86">
        <f>SUMIF('TOTAL FEED'!$E$6:$E$429,'SAN LUONG'!D192,'TOTAL FEED'!$L$6:$L$429)</f>
        <v>0</v>
      </c>
      <c r="F192" s="87">
        <f>SUMIF('TOTAL FEED'!$E$6:$E$429,'SAN LUONG'!D192,'TOTAL FEED'!$M$6:$M$429)</f>
        <v>0</v>
      </c>
      <c r="G192" s="87">
        <f>SUMIF('TOTAL FEED'!$E$6:$E$429,'SAN LUONG'!D192,'TOTAL FEED'!$N$6:$N$429)</f>
        <v>0</v>
      </c>
      <c r="H192" s="87">
        <f>SUMIF('TOTAL FEED'!$E$6:$E$429,'SAN LUONG'!D192,'TOTAL FEED'!$O$6:$O$429)</f>
        <v>0</v>
      </c>
      <c r="I192" s="87">
        <f>SUMIF('TOTAL FEED'!$E$6:$E$429,'SAN LUONG'!D192,'TOTAL FEED'!$P$6:$P$429)</f>
        <v>0</v>
      </c>
      <c r="J192" s="87">
        <f>SUMIF('TOTAL FEED'!$E$6:$E$429,'SAN LUONG'!D192,'TOTAL FEED'!$Q$6:$Q$429)</f>
        <v>0</v>
      </c>
      <c r="K192" s="87">
        <f>SUMIF('TOTAL FEED'!$E$6:$E$429,'SAN LUONG'!D192,'TOTAL FEED'!$R$6:$R$429)</f>
        <v>0</v>
      </c>
      <c r="L192" s="87">
        <f>SUMIF('TOTAL FEED'!$E$6:$E$429,'SAN LUONG'!D192,'TOTAL FEED'!$S$6:$S$429)</f>
        <v>0</v>
      </c>
      <c r="M192" s="87">
        <f>SUMIF('TOTAL FEED'!$E$6:$E$429,'SAN LUONG'!D192,'TOTAL FEED'!$T$6:$T$429)</f>
        <v>0</v>
      </c>
      <c r="N192" s="87">
        <f>SUMIF('TOTAL FEED'!$E$6:$E$429,'SAN LUONG'!D192,'TOTAL FEED'!$U$6:$U$429)</f>
        <v>0</v>
      </c>
      <c r="O192" s="87">
        <f>SUMIF('TOTAL FEED'!$E$6:$E$429,'SAN LUONG'!D192,'TOTAL FEED'!$V$6:$V$429)</f>
        <v>0</v>
      </c>
      <c r="P192" s="87">
        <f>SUMIF('TOTAL FEED'!$E$6:$E$429,'SAN LUONG'!D192,'TOTAL FEED'!$W$6:$W$429)</f>
        <v>0</v>
      </c>
      <c r="Q192" s="87">
        <f>SUMIF('TOTAL FEED'!$E$6:$E$429,'SAN LUONG'!D192,'TOTAL FEED'!$X$6:$X$429)</f>
        <v>0</v>
      </c>
      <c r="R192" s="87">
        <f>SUMIF('TOTAL FEED'!$E$6:$E$429,'SAN LUONG'!D192,'TOTAL FEED'!$Y$6:$Y$429)</f>
        <v>0</v>
      </c>
      <c r="S192" s="87">
        <f>SUMIF('TOTAL FEED'!$E$6:$E$429,'SAN LUONG'!D192,'TOTAL FEED'!$Z$6:$Z$429)</f>
        <v>0</v>
      </c>
      <c r="T192" s="87">
        <f>SUMIF('TOTAL FEED'!$E$6:$E$429,'SAN LUONG'!D192,'TOTAL FEED'!$AA$6:$AA$429)</f>
        <v>0</v>
      </c>
      <c r="U192" s="87">
        <f>SUMIF('TOTAL FEED'!$E$6:$E$429,'SAN LUONG'!D192,'TOTAL FEED'!$AB$6:$AB$429)</f>
        <v>0</v>
      </c>
      <c r="V192" s="87">
        <f>SUMIF('TOTAL FEED'!$E$6:$E$429,'SAN LUONG'!D192,'TOTAL FEED'!$AC$6:$AC$429)</f>
        <v>0</v>
      </c>
      <c r="W192" s="87">
        <f>SUMIF('TOTAL FEED'!$E$6:$E$429,'SAN LUONG'!D192,'TOTAL FEED'!$AD$6:$AD$429)</f>
        <v>0</v>
      </c>
      <c r="X192" s="87">
        <f>SUMIF('TOTAL FEED'!$E$6:$E$429,'SAN LUONG'!D192,'TOTAL FEED'!$AE$6:$AE$429)</f>
        <v>0</v>
      </c>
      <c r="Y192" s="87">
        <f>SUMIF('TOTAL FEED'!$E$6:$E$429,'SAN LUONG'!D192,'TOTAL FEED'!$AF$6:$AF$429)</f>
        <v>0</v>
      </c>
      <c r="Z192" s="87">
        <f>SUMIF('TOTAL FEED'!$E$6:$E$429,'SAN LUONG'!D192,'TOTAL FEED'!$AG$6:$AG$429)</f>
        <v>0</v>
      </c>
      <c r="AA192" s="87">
        <f>SUMIF('TOTAL FEED'!$E$6:$E$429,'SAN LUONG'!D192,'TOTAL FEED'!$AH$6:$AH$429)</f>
        <v>0</v>
      </c>
      <c r="AB192" s="87">
        <f>SUMIF('TOTAL FEED'!$E$6:$E$429,'SAN LUONG'!D192,'TOTAL FEED'!$AI$6:$AI$429)</f>
        <v>0</v>
      </c>
      <c r="AC192" s="87">
        <f>SUMIF('TOTAL FEED'!$E$6:$E$429,'SAN LUONG'!D192,'TOTAL FEED'!$AJ$6:$AJ$429)</f>
        <v>0</v>
      </c>
      <c r="AD192" s="87">
        <f>SUMIF('TOTAL FEED'!$E$6:$E$429,'SAN LUONG'!D192,'TOTAL FEED'!$AK$6:$AK$429)</f>
        <v>0</v>
      </c>
      <c r="AE192" s="87">
        <f>SUMIF('TOTAL FEED'!$E$6:$E$429,'SAN LUONG'!D192,'TOTAL FEED'!$AL$6:$AL$429)</f>
        <v>0</v>
      </c>
      <c r="AF192" s="87">
        <f>SUMIF('TOTAL FEED'!$E$6:$E$429,'SAN LUONG'!D192,'TOTAL FEED'!$AM$6:$AM$429)</f>
        <v>0</v>
      </c>
      <c r="AG192" s="87">
        <f>SUMIF('TOTAL FEED'!$E$6:$E$429,'SAN LUONG'!D192,'TOTAL FEED'!$AN$6:$AN$429)</f>
        <v>0</v>
      </c>
      <c r="AH192" s="87">
        <f>SUMIF('TOTAL FEED'!$E$6:$E$429,'SAN LUONG'!D192,'TOTAL FEED'!$AO$6:$AO$429)</f>
        <v>0</v>
      </c>
      <c r="AI192" s="87">
        <f>SUMIF('TOTAL FEED'!$E$6:$E$429,'SAN LUONG'!D192,'TOTAL FEED'!$AP$6:$AP$429)</f>
        <v>0</v>
      </c>
      <c r="AJ192" s="80">
        <f t="shared" si="71"/>
        <v>0</v>
      </c>
      <c r="AK192" s="80"/>
      <c r="AL192" t="str">
        <f t="shared" si="78"/>
        <v>511NFP8511452885</v>
      </c>
      <c r="AM192">
        <f>SUMIF('TOTAL FEED'!$K$6:$K$429,AL192,'TOTAL FEED'!$AQ$6:$AQ$429)</f>
        <v>0</v>
      </c>
    </row>
    <row r="193" spans="2:39" s="101" customFormat="1" x14ac:dyDescent="0.25">
      <c r="B193" s="102"/>
      <c r="C193" s="103" t="s">
        <v>426</v>
      </c>
      <c r="D193" s="104">
        <v>11452887</v>
      </c>
      <c r="E193" s="105">
        <f>SUMIF('TOTAL FEED'!$E$6:$E$429,'SAN LUONG'!D193,'TOTAL FEED'!$L$6:$L$429)</f>
        <v>0</v>
      </c>
      <c r="F193" s="106">
        <f>SUMIF('TOTAL FEED'!$E$6:$E$429,'SAN LUONG'!D193,'TOTAL FEED'!$M$6:$M$429)</f>
        <v>0</v>
      </c>
      <c r="G193" s="106">
        <f>SUMIF('TOTAL FEED'!$E$6:$E$429,'SAN LUONG'!D193,'TOTAL FEED'!$N$6:$N$429)</f>
        <v>0</v>
      </c>
      <c r="H193" s="106">
        <f>SUMIF('TOTAL FEED'!$E$6:$E$429,'SAN LUONG'!D193,'TOTAL FEED'!$O$6:$O$429)</f>
        <v>0</v>
      </c>
      <c r="I193" s="106">
        <f>SUMIF('TOTAL FEED'!$E$6:$E$429,'SAN LUONG'!D193,'TOTAL FEED'!$P$6:$P$429)</f>
        <v>0</v>
      </c>
      <c r="J193" s="106">
        <f>SUMIF('TOTAL FEED'!$E$6:$E$429,'SAN LUONG'!D193,'TOTAL FEED'!$Q$6:$Q$429)</f>
        <v>0</v>
      </c>
      <c r="K193" s="106">
        <f>SUMIF('TOTAL FEED'!$E$6:$E$429,'SAN LUONG'!D193,'TOTAL FEED'!$R$6:$R$429)</f>
        <v>0</v>
      </c>
      <c r="L193" s="106">
        <f>SUMIF('TOTAL FEED'!$E$6:$E$429,'SAN LUONG'!D193,'TOTAL FEED'!$S$6:$S$429)</f>
        <v>0</v>
      </c>
      <c r="M193" s="106">
        <f>SUMIF('TOTAL FEED'!$E$6:$E$429,'SAN LUONG'!D193,'TOTAL FEED'!$T$6:$T$429)</f>
        <v>0</v>
      </c>
      <c r="N193" s="106">
        <f>SUMIF('TOTAL FEED'!$E$6:$E$429,'SAN LUONG'!D193,'TOTAL FEED'!$U$6:$U$429)</f>
        <v>0</v>
      </c>
      <c r="O193" s="106">
        <f>SUMIF('TOTAL FEED'!$E$6:$E$429,'SAN LUONG'!D193,'TOTAL FEED'!$V$6:$V$429)</f>
        <v>0</v>
      </c>
      <c r="P193" s="106">
        <f>SUMIF('TOTAL FEED'!$E$6:$E$429,'SAN LUONG'!D193,'TOTAL FEED'!$W$6:$W$429)</f>
        <v>0</v>
      </c>
      <c r="Q193" s="106">
        <f>SUMIF('TOTAL FEED'!$E$6:$E$429,'SAN LUONG'!D193,'TOTAL FEED'!$X$6:$X$429)</f>
        <v>0</v>
      </c>
      <c r="R193" s="106">
        <f>SUMIF('TOTAL FEED'!$E$6:$E$429,'SAN LUONG'!D193,'TOTAL FEED'!$Y$6:$Y$429)</f>
        <v>0</v>
      </c>
      <c r="S193" s="106">
        <f>SUMIF('TOTAL FEED'!$E$6:$E$429,'SAN LUONG'!D193,'TOTAL FEED'!$Z$6:$Z$429)</f>
        <v>0</v>
      </c>
      <c r="T193" s="106">
        <f>SUMIF('TOTAL FEED'!$E$6:$E$429,'SAN LUONG'!D193,'TOTAL FEED'!$AA$6:$AA$429)</f>
        <v>0</v>
      </c>
      <c r="U193" s="87">
        <f>SUMIF('TOTAL FEED'!$E$6:$E$429,'SAN LUONG'!D193,'TOTAL FEED'!$AB$6:$AB$429)</f>
        <v>0</v>
      </c>
      <c r="V193" s="87">
        <f>SUMIF('TOTAL FEED'!$E$6:$E$429,'SAN LUONG'!D193,'TOTAL FEED'!$AC$6:$AC$429)</f>
        <v>0</v>
      </c>
      <c r="W193" s="87">
        <f>SUMIF('TOTAL FEED'!$E$6:$E$429,'SAN LUONG'!D193,'TOTAL FEED'!$AD$6:$AD$429)</f>
        <v>0</v>
      </c>
      <c r="X193" s="87">
        <f>SUMIF('TOTAL FEED'!$E$6:$E$429,'SAN LUONG'!D193,'TOTAL FEED'!$AE$6:$AE$429)</f>
        <v>0</v>
      </c>
      <c r="Y193" s="87">
        <f>SUMIF('TOTAL FEED'!$E$6:$E$429,'SAN LUONG'!D193,'TOTAL FEED'!$AF$6:$AF$429)</f>
        <v>0</v>
      </c>
      <c r="Z193" s="87">
        <f>SUMIF('TOTAL FEED'!$E$6:$E$429,'SAN LUONG'!D193,'TOTAL FEED'!$AG$6:$AG$429)</f>
        <v>0</v>
      </c>
      <c r="AA193" s="106">
        <f>SUMIF('TOTAL FEED'!$E$6:$E$429,'SAN LUONG'!D193,'TOTAL FEED'!$AH$6:$AH$429)</f>
        <v>0</v>
      </c>
      <c r="AB193" s="106">
        <f>SUMIF('TOTAL FEED'!$E$6:$E$429,'SAN LUONG'!D193,'TOTAL FEED'!$AI$6:$AI$429)</f>
        <v>0</v>
      </c>
      <c r="AC193" s="106">
        <f>SUMIF('TOTAL FEED'!$E$6:$E$429,'SAN LUONG'!D193,'TOTAL FEED'!$AJ$6:$AJ$429)</f>
        <v>0</v>
      </c>
      <c r="AD193" s="106">
        <f>SUMIF('TOTAL FEED'!$E$6:$E$429,'SAN LUONG'!D193,'TOTAL FEED'!$AK$6:$AK$429)</f>
        <v>0</v>
      </c>
      <c r="AE193" s="106">
        <f>SUMIF('TOTAL FEED'!$E$6:$E$429,'SAN LUONG'!D193,'TOTAL FEED'!$AL$6:$AL$429)</f>
        <v>0</v>
      </c>
      <c r="AF193" s="106">
        <f>SUMIF('TOTAL FEED'!$E$6:$E$429,'SAN LUONG'!D193,'TOTAL FEED'!$AM$6:$AM$429)</f>
        <v>0</v>
      </c>
      <c r="AG193" s="106">
        <f>SUMIF('TOTAL FEED'!$E$6:$E$429,'SAN LUONG'!D193,'TOTAL FEED'!$AN$6:$AN$429)</f>
        <v>0</v>
      </c>
      <c r="AH193" s="106">
        <f>SUMIF('TOTAL FEED'!$E$6:$E$429,'SAN LUONG'!D193,'TOTAL FEED'!$AO$6:$AO$429)</f>
        <v>0</v>
      </c>
      <c r="AI193" s="106">
        <f>SUMIF('TOTAL FEED'!$E$6:$E$429,'SAN LUONG'!D193,'TOTAL FEED'!$AP$6:$AP$429)</f>
        <v>0</v>
      </c>
      <c r="AJ193" s="80">
        <f t="shared" si="71"/>
        <v>0</v>
      </c>
      <c r="AK193" s="80"/>
      <c r="AL193" t="str">
        <f t="shared" si="78"/>
        <v>511NFP8711452887</v>
      </c>
      <c r="AM193">
        <f>SUMIF('TOTAL FEED'!$K$6:$K$429,AL193,'TOTAL FEED'!$AQ$6:$AQ$429)</f>
        <v>0</v>
      </c>
    </row>
    <row r="194" spans="2:39" s="101" customFormat="1" x14ac:dyDescent="0.25">
      <c r="B194" s="102"/>
      <c r="C194" s="103" t="s">
        <v>427</v>
      </c>
      <c r="D194" s="104">
        <v>114591</v>
      </c>
      <c r="E194" s="105">
        <f>SUMIF('TOTAL FEED'!$E$6:$E$429,'SAN LUONG'!D194,'TOTAL FEED'!$L$6:$L$429)</f>
        <v>0</v>
      </c>
      <c r="F194" s="106">
        <f>SUMIF('TOTAL FEED'!$E$6:$E$429,'SAN LUONG'!D194,'TOTAL FEED'!$M$6:$M$429)</f>
        <v>0</v>
      </c>
      <c r="G194" s="106">
        <f>SUMIF('TOTAL FEED'!$E$6:$E$429,'SAN LUONG'!D194,'TOTAL FEED'!$N$6:$N$429)</f>
        <v>0</v>
      </c>
      <c r="H194" s="106">
        <f>SUMIF('TOTAL FEED'!$E$6:$E$429,'SAN LUONG'!D194,'TOTAL FEED'!$O$6:$O$429)</f>
        <v>0</v>
      </c>
      <c r="I194" s="106">
        <f>SUMIF('TOTAL FEED'!$E$6:$E$429,'SAN LUONG'!D194,'TOTAL FEED'!$P$6:$P$429)</f>
        <v>0</v>
      </c>
      <c r="J194" s="106">
        <f>SUMIF('TOTAL FEED'!$E$6:$E$429,'SAN LUONG'!D194,'TOTAL FEED'!$Q$6:$Q$429)</f>
        <v>0</v>
      </c>
      <c r="K194" s="106">
        <f>SUMIF('TOTAL FEED'!$E$6:$E$429,'SAN LUONG'!D194,'TOTAL FEED'!$R$6:$R$429)</f>
        <v>0</v>
      </c>
      <c r="L194" s="106">
        <f>SUMIF('TOTAL FEED'!$E$6:$E$429,'SAN LUONG'!D194,'TOTAL FEED'!$S$6:$S$429)</f>
        <v>0</v>
      </c>
      <c r="M194" s="106">
        <f>SUMIF('TOTAL FEED'!$E$6:$E$429,'SAN LUONG'!D194,'TOTAL FEED'!$T$6:$T$429)</f>
        <v>0</v>
      </c>
      <c r="N194" s="106">
        <f>SUMIF('TOTAL FEED'!$E$6:$E$429,'SAN LUONG'!D194,'TOTAL FEED'!$U$6:$U$429)</f>
        <v>0</v>
      </c>
      <c r="O194" s="106">
        <f>SUMIF('TOTAL FEED'!$E$6:$E$429,'SAN LUONG'!D194,'TOTAL FEED'!$V$6:$V$429)</f>
        <v>0</v>
      </c>
      <c r="P194" s="106">
        <f>SUMIF('TOTAL FEED'!$E$6:$E$429,'SAN LUONG'!D194,'TOTAL FEED'!$W$6:$W$429)</f>
        <v>0</v>
      </c>
      <c r="Q194" s="106">
        <f>SUMIF('TOTAL FEED'!$E$6:$E$429,'SAN LUONG'!D194,'TOTAL FEED'!$X$6:$X$429)</f>
        <v>0</v>
      </c>
      <c r="R194" s="106">
        <f>SUMIF('TOTAL FEED'!$E$6:$E$429,'SAN LUONG'!D194,'TOTAL FEED'!$Y$6:$Y$429)</f>
        <v>0</v>
      </c>
      <c r="S194" s="106">
        <f>SUMIF('TOTAL FEED'!$E$6:$E$429,'SAN LUONG'!D194,'TOTAL FEED'!$Z$6:$Z$429)</f>
        <v>0</v>
      </c>
      <c r="T194" s="106">
        <f>SUMIF('TOTAL FEED'!$E$6:$E$429,'SAN LUONG'!D194,'TOTAL FEED'!$AA$6:$AA$429)</f>
        <v>0</v>
      </c>
      <c r="U194" s="87">
        <f>SUMIF('TOTAL FEED'!$E$6:$E$429,'SAN LUONG'!D194,'TOTAL FEED'!$AB$6:$AB$429)</f>
        <v>0</v>
      </c>
      <c r="V194" s="87">
        <f>SUMIF('TOTAL FEED'!$E$6:$E$429,'SAN LUONG'!D194,'TOTAL FEED'!$AC$6:$AC$429)</f>
        <v>0</v>
      </c>
      <c r="W194" s="87">
        <f>SUMIF('TOTAL FEED'!$E$6:$E$429,'SAN LUONG'!D194,'TOTAL FEED'!$AD$6:$AD$429)</f>
        <v>0</v>
      </c>
      <c r="X194" s="87">
        <f>SUMIF('TOTAL FEED'!$E$6:$E$429,'SAN LUONG'!D194,'TOTAL FEED'!$AE$6:$AE$429)</f>
        <v>0</v>
      </c>
      <c r="Y194" s="87">
        <f>SUMIF('TOTAL FEED'!$E$6:$E$429,'SAN LUONG'!D194,'TOTAL FEED'!$AF$6:$AF$429)</f>
        <v>0</v>
      </c>
      <c r="Z194" s="87">
        <f>SUMIF('TOTAL FEED'!$E$6:$E$429,'SAN LUONG'!D194,'TOTAL FEED'!$AG$6:$AG$429)</f>
        <v>0</v>
      </c>
      <c r="AA194" s="106">
        <f>SUMIF('TOTAL FEED'!$E$6:$E$429,'SAN LUONG'!D194,'TOTAL FEED'!$AH$6:$AH$429)</f>
        <v>0</v>
      </c>
      <c r="AB194" s="106">
        <f>SUMIF('TOTAL FEED'!$E$6:$E$429,'SAN LUONG'!D194,'TOTAL FEED'!$AI$6:$AI$429)</f>
        <v>0</v>
      </c>
      <c r="AC194" s="106">
        <f>SUMIF('TOTAL FEED'!$E$6:$E$429,'SAN LUONG'!D194,'TOTAL FEED'!$AJ$6:$AJ$429)</f>
        <v>0</v>
      </c>
      <c r="AD194" s="106">
        <f>SUMIF('TOTAL FEED'!$E$6:$E$429,'SAN LUONG'!D194,'TOTAL FEED'!$AK$6:$AK$429)</f>
        <v>0</v>
      </c>
      <c r="AE194" s="106">
        <f>SUMIF('TOTAL FEED'!$E$6:$E$429,'SAN LUONG'!D194,'TOTAL FEED'!$AL$6:$AL$429)</f>
        <v>0</v>
      </c>
      <c r="AF194" s="106">
        <f>SUMIF('TOTAL FEED'!$E$6:$E$429,'SAN LUONG'!D194,'TOTAL FEED'!$AM$6:$AM$429)</f>
        <v>0</v>
      </c>
      <c r="AG194" s="106">
        <f>SUMIF('TOTAL FEED'!$E$6:$E$429,'SAN LUONG'!D194,'TOTAL FEED'!$AN$6:$AN$429)</f>
        <v>0</v>
      </c>
      <c r="AH194" s="106">
        <f>SUMIF('TOTAL FEED'!$E$6:$E$429,'SAN LUONG'!D194,'TOTAL FEED'!$AO$6:$AO$429)</f>
        <v>0</v>
      </c>
      <c r="AI194" s="106">
        <f>SUMIF('TOTAL FEED'!$E$6:$E$429,'SAN LUONG'!D194,'TOTAL FEED'!$AP$6:$AP$429)</f>
        <v>0</v>
      </c>
      <c r="AJ194" s="80">
        <f t="shared" ref="AJ194" si="84">SUM(E194:AI194)</f>
        <v>0</v>
      </c>
      <c r="AK194" s="92">
        <v>2</v>
      </c>
      <c r="AL194" t="str">
        <f t="shared" si="78"/>
        <v>511NFTL3114591</v>
      </c>
      <c r="AM194">
        <f>SUMIF('TOTAL FEED'!$K$6:$K$429,AL194,'TOTAL FEED'!$AQ$6:$AQ$429)</f>
        <v>0</v>
      </c>
    </row>
    <row r="195" spans="2:39" x14ac:dyDescent="0.25">
      <c r="B195" s="81">
        <v>114</v>
      </c>
      <c r="C195" s="84" t="s">
        <v>110</v>
      </c>
      <c r="D195" s="83" t="s">
        <v>583</v>
      </c>
      <c r="E195" s="86">
        <f>SUMIF('TOTAL FEED'!$E$6:$E$429,'SAN LUONG'!D195,'TOTAL FEED'!$L$6:$L$429)</f>
        <v>0</v>
      </c>
      <c r="F195" s="87">
        <f>SUMIF('TOTAL FEED'!$E$6:$E$429,'SAN LUONG'!D195,'TOTAL FEED'!$M$6:$M$429)</f>
        <v>0</v>
      </c>
      <c r="G195" s="87">
        <f>SUMIF('TOTAL FEED'!$E$6:$E$429,'SAN LUONG'!D195,'TOTAL FEED'!$N$6:$N$429)</f>
        <v>0</v>
      </c>
      <c r="H195" s="87">
        <f>SUMIF('TOTAL FEED'!$E$6:$E$429,'SAN LUONG'!D195,'TOTAL FEED'!$O$6:$O$429)</f>
        <v>0</v>
      </c>
      <c r="I195" s="87">
        <f>SUMIF('TOTAL FEED'!$E$6:$E$429,'SAN LUONG'!D195,'TOTAL FEED'!$P$6:$P$429)</f>
        <v>0</v>
      </c>
      <c r="J195" s="87">
        <f>SUMIF('TOTAL FEED'!$E$6:$E$429,'SAN LUONG'!D195,'TOTAL FEED'!$Q$6:$Q$429)</f>
        <v>0</v>
      </c>
      <c r="K195" s="87">
        <f>SUMIF('TOTAL FEED'!$E$6:$E$429,'SAN LUONG'!D195,'TOTAL FEED'!$R$6:$R$429)</f>
        <v>0</v>
      </c>
      <c r="L195" s="87">
        <f>SUMIF('TOTAL FEED'!$E$6:$E$429,'SAN LUONG'!D195,'TOTAL FEED'!$S$6:$S$429)</f>
        <v>62500</v>
      </c>
      <c r="M195" s="87">
        <f>SUMIF('TOTAL FEED'!$E$6:$E$429,'SAN LUONG'!D195,'TOTAL FEED'!$T$6:$T$429)</f>
        <v>0</v>
      </c>
      <c r="N195" s="87">
        <f>SUMIF('TOTAL FEED'!$E$6:$E$429,'SAN LUONG'!D195,'TOTAL FEED'!$U$6:$U$429)</f>
        <v>122650</v>
      </c>
      <c r="O195" s="87">
        <f>SUMIF('TOTAL FEED'!$E$6:$E$429,'SAN LUONG'!D195,'TOTAL FEED'!$V$6:$V$429)</f>
        <v>21900</v>
      </c>
      <c r="P195" s="87">
        <f>SUMIF('TOTAL FEED'!$E$6:$E$429,'SAN LUONG'!D195,'TOTAL FEED'!$W$6:$W$429)</f>
        <v>0</v>
      </c>
      <c r="Q195" s="87">
        <f>SUMIF('TOTAL FEED'!$E$6:$E$429,'SAN LUONG'!D195,'TOTAL FEED'!$X$6:$X$429)</f>
        <v>0</v>
      </c>
      <c r="R195" s="87">
        <f>SUMIF('TOTAL FEED'!$E$6:$E$429,'SAN LUONG'!D195,'TOTAL FEED'!$Y$6:$Y$429)</f>
        <v>0</v>
      </c>
      <c r="S195" s="87">
        <f>SUMIF('TOTAL FEED'!$E$6:$E$429,'SAN LUONG'!D195,'TOTAL FEED'!$Z$6:$Z$429)</f>
        <v>0</v>
      </c>
      <c r="T195" s="87">
        <f>SUMIF('TOTAL FEED'!$E$6:$E$429,'SAN LUONG'!D195,'TOTAL FEED'!$AA$6:$AA$429)</f>
        <v>0</v>
      </c>
      <c r="U195" s="87">
        <f>SUMIF('TOTAL FEED'!$E$6:$E$429,'SAN LUONG'!D195,'TOTAL FEED'!$AB$6:$AB$429)</f>
        <v>0</v>
      </c>
      <c r="V195" s="87">
        <f>SUMIF('TOTAL FEED'!$E$6:$E$429,'SAN LUONG'!D195,'TOTAL FEED'!$AC$6:$AC$429)</f>
        <v>0</v>
      </c>
      <c r="W195" s="87">
        <f>SUMIF('TOTAL FEED'!$E$6:$E$429,'SAN LUONG'!D195,'TOTAL FEED'!$AD$6:$AD$429)</f>
        <v>0</v>
      </c>
      <c r="X195" s="87">
        <f>SUMIF('TOTAL FEED'!$E$6:$E$429,'SAN LUONG'!D195,'TOTAL FEED'!$AE$6:$AE$429)</f>
        <v>0</v>
      </c>
      <c r="Y195" s="87">
        <f>SUMIF('TOTAL FEED'!$E$6:$E$429,'SAN LUONG'!D195,'TOTAL FEED'!$AF$6:$AF$429)</f>
        <v>0</v>
      </c>
      <c r="Z195" s="87">
        <f>SUMIF('TOTAL FEED'!$E$6:$E$429,'SAN LUONG'!D195,'TOTAL FEED'!$AG$6:$AG$429)</f>
        <v>0</v>
      </c>
      <c r="AA195" s="87">
        <f>SUMIF('TOTAL FEED'!$E$6:$E$429,'SAN LUONG'!D195,'TOTAL FEED'!$AH$6:$AH$429)</f>
        <v>0</v>
      </c>
      <c r="AB195" s="87">
        <f>SUMIF('TOTAL FEED'!$E$6:$E$429,'SAN LUONG'!D195,'TOTAL FEED'!$AI$6:$AI$429)</f>
        <v>0</v>
      </c>
      <c r="AC195" s="87">
        <f>SUMIF('TOTAL FEED'!$E$6:$E$429,'SAN LUONG'!D195,'TOTAL FEED'!$AJ$6:$AJ$429)</f>
        <v>0</v>
      </c>
      <c r="AD195" s="87">
        <f>SUMIF('TOTAL FEED'!$E$6:$E$429,'SAN LUONG'!D195,'TOTAL FEED'!$AK$6:$AK$429)</f>
        <v>0</v>
      </c>
      <c r="AE195" s="87">
        <f>SUMIF('TOTAL FEED'!$E$6:$E$429,'SAN LUONG'!D195,'TOTAL FEED'!$AL$6:$AL$429)</f>
        <v>0</v>
      </c>
      <c r="AF195" s="87">
        <f>SUMIF('TOTAL FEED'!$E$6:$E$429,'SAN LUONG'!D195,'TOTAL FEED'!$AM$6:$AM$429)</f>
        <v>0</v>
      </c>
      <c r="AG195" s="87">
        <f>SUMIF('TOTAL FEED'!$E$6:$E$429,'SAN LUONG'!D195,'TOTAL FEED'!$AN$6:$AN$429)</f>
        <v>0</v>
      </c>
      <c r="AH195" s="87">
        <f>SUMIF('TOTAL FEED'!$E$6:$E$429,'SAN LUONG'!D195,'TOTAL FEED'!$AO$6:$AO$429)</f>
        <v>0</v>
      </c>
      <c r="AI195" s="87">
        <f>SUMIF('TOTAL FEED'!$E$6:$E$429,'SAN LUONG'!D195,'TOTAL FEED'!$AP$6:$AP$429)</f>
        <v>0</v>
      </c>
      <c r="AJ195" s="80">
        <f t="shared" si="71"/>
        <v>207050</v>
      </c>
      <c r="AK195" s="92">
        <v>2</v>
      </c>
      <c r="AL195" t="str">
        <f t="shared" si="78"/>
        <v>513F115501</v>
      </c>
      <c r="AM195">
        <f>SUMIF('TOTAL FEED'!$K$6:$K$429,AL195,'TOTAL FEED'!$AQ$6:$AQ$429)</f>
        <v>207050</v>
      </c>
    </row>
    <row r="196" spans="2:39" x14ac:dyDescent="0.25">
      <c r="B196" s="81">
        <v>114</v>
      </c>
      <c r="C196" s="84" t="s">
        <v>428</v>
      </c>
      <c r="D196" s="83">
        <v>115591</v>
      </c>
      <c r="E196" s="86">
        <f>SUMIF('TOTAL FEED'!$E$6:$E$429,'SAN LUONG'!D196,'TOTAL FEED'!$L$6:$L$429)</f>
        <v>0</v>
      </c>
      <c r="F196" s="87">
        <f>SUMIF('TOTAL FEED'!$E$6:$E$429,'SAN LUONG'!D196,'TOTAL FEED'!$M$6:$M$429)</f>
        <v>0</v>
      </c>
      <c r="G196" s="87">
        <f>SUMIF('TOTAL FEED'!$E$6:$E$429,'SAN LUONG'!D196,'TOTAL FEED'!$N$6:$N$429)</f>
        <v>0</v>
      </c>
      <c r="H196" s="87">
        <f>SUMIF('TOTAL FEED'!$E$6:$E$429,'SAN LUONG'!D196,'TOTAL FEED'!$O$6:$O$429)</f>
        <v>0</v>
      </c>
      <c r="I196" s="87">
        <f>SUMIF('TOTAL FEED'!$E$6:$E$429,'SAN LUONG'!D196,'TOTAL FEED'!$P$6:$P$429)</f>
        <v>0</v>
      </c>
      <c r="J196" s="87">
        <f>SUMIF('TOTAL FEED'!$E$6:$E$429,'SAN LUONG'!D196,'TOTAL FEED'!$Q$6:$Q$429)</f>
        <v>0</v>
      </c>
      <c r="K196" s="87">
        <f>SUMIF('TOTAL FEED'!$E$6:$E$429,'SAN LUONG'!D196,'TOTAL FEED'!$R$6:$R$429)</f>
        <v>0</v>
      </c>
      <c r="L196" s="87">
        <f>SUMIF('TOTAL FEED'!$E$6:$E$429,'SAN LUONG'!D196,'TOTAL FEED'!$S$6:$S$429)</f>
        <v>0</v>
      </c>
      <c r="M196" s="87">
        <f>SUMIF('TOTAL FEED'!$E$6:$E$429,'SAN LUONG'!D196,'TOTAL FEED'!$T$6:$T$429)</f>
        <v>0</v>
      </c>
      <c r="N196" s="87">
        <f>SUMIF('TOTAL FEED'!$E$6:$E$429,'SAN LUONG'!D196,'TOTAL FEED'!$U$6:$U$429)</f>
        <v>0</v>
      </c>
      <c r="O196" s="87">
        <f>SUMIF('TOTAL FEED'!$E$6:$E$429,'SAN LUONG'!D196,'TOTAL FEED'!$V$6:$V$429)</f>
        <v>0</v>
      </c>
      <c r="P196" s="87">
        <f>SUMIF('TOTAL FEED'!$E$6:$E$429,'SAN LUONG'!D196,'TOTAL FEED'!$W$6:$W$429)</f>
        <v>0</v>
      </c>
      <c r="Q196" s="87">
        <f>SUMIF('TOTAL FEED'!$E$6:$E$429,'SAN LUONG'!D196,'TOTAL FEED'!$X$6:$X$429)</f>
        <v>0</v>
      </c>
      <c r="R196" s="87">
        <f>SUMIF('TOTAL FEED'!$E$6:$E$429,'SAN LUONG'!D196,'TOTAL FEED'!$Y$6:$Y$429)</f>
        <v>0</v>
      </c>
      <c r="S196" s="87">
        <f>SUMIF('TOTAL FEED'!$E$6:$E$429,'SAN LUONG'!D196,'TOTAL FEED'!$Z$6:$Z$429)</f>
        <v>0</v>
      </c>
      <c r="T196" s="87">
        <f>SUMIF('TOTAL FEED'!$E$6:$E$429,'SAN LUONG'!D196,'TOTAL FEED'!$AA$6:$AA$429)</f>
        <v>0</v>
      </c>
      <c r="U196" s="87">
        <f>SUMIF('TOTAL FEED'!$E$6:$E$429,'SAN LUONG'!D196,'TOTAL FEED'!$AB$6:$AB$429)</f>
        <v>0</v>
      </c>
      <c r="V196" s="87">
        <f>SUMIF('TOTAL FEED'!$E$6:$E$429,'SAN LUONG'!D196,'TOTAL FEED'!$AC$6:$AC$429)</f>
        <v>0</v>
      </c>
      <c r="W196" s="87">
        <f>SUMIF('TOTAL FEED'!$E$6:$E$429,'SAN LUONG'!D196,'TOTAL FEED'!$AD$6:$AD$429)</f>
        <v>0</v>
      </c>
      <c r="X196" s="87">
        <f>SUMIF('TOTAL FEED'!$E$6:$E$429,'SAN LUONG'!D196,'TOTAL FEED'!$AE$6:$AE$429)</f>
        <v>0</v>
      </c>
      <c r="Y196" s="87">
        <f>SUMIF('TOTAL FEED'!$E$6:$E$429,'SAN LUONG'!D196,'TOTAL FEED'!$AF$6:$AF$429)</f>
        <v>0</v>
      </c>
      <c r="Z196" s="87">
        <f>SUMIF('TOTAL FEED'!$E$6:$E$429,'SAN LUONG'!D196,'TOTAL FEED'!$AG$6:$AG$429)</f>
        <v>0</v>
      </c>
      <c r="AA196" s="87">
        <f>SUMIF('TOTAL FEED'!$E$6:$E$429,'SAN LUONG'!D196,'TOTAL FEED'!$AH$6:$AH$429)</f>
        <v>0</v>
      </c>
      <c r="AB196" s="87">
        <f>SUMIF('TOTAL FEED'!$E$6:$E$429,'SAN LUONG'!D196,'TOTAL FEED'!$AI$6:$AI$429)</f>
        <v>0</v>
      </c>
      <c r="AC196" s="87">
        <f>SUMIF('TOTAL FEED'!$E$6:$E$429,'SAN LUONG'!D196,'TOTAL FEED'!$AJ$6:$AJ$429)</f>
        <v>0</v>
      </c>
      <c r="AD196" s="87">
        <f>SUMIF('TOTAL FEED'!$E$6:$E$429,'SAN LUONG'!D196,'TOTAL FEED'!$AK$6:$AK$429)</f>
        <v>0</v>
      </c>
      <c r="AE196" s="87">
        <f>SUMIF('TOTAL FEED'!$E$6:$E$429,'SAN LUONG'!D196,'TOTAL FEED'!$AL$6:$AL$429)</f>
        <v>0</v>
      </c>
      <c r="AF196" s="87">
        <f>SUMIF('TOTAL FEED'!$E$6:$E$429,'SAN LUONG'!D196,'TOTAL FEED'!$AM$6:$AM$429)</f>
        <v>0</v>
      </c>
      <c r="AG196" s="87">
        <f>SUMIF('TOTAL FEED'!$E$6:$E$429,'SAN LUONG'!D196,'TOTAL FEED'!$AN$6:$AN$429)</f>
        <v>0</v>
      </c>
      <c r="AH196" s="87">
        <f>SUMIF('TOTAL FEED'!$E$6:$E$429,'SAN LUONG'!D196,'TOTAL FEED'!$AO$6:$AO$429)</f>
        <v>0</v>
      </c>
      <c r="AI196" s="87">
        <f>SUMIF('TOTAL FEED'!$E$6:$E$429,'SAN LUONG'!D196,'TOTAL FEED'!$AP$6:$AP$429)</f>
        <v>0</v>
      </c>
      <c r="AJ196" s="80">
        <f t="shared" ref="AJ196" si="85">SUM(E196:AI196)</f>
        <v>0</v>
      </c>
      <c r="AK196" s="80"/>
      <c r="AL196" t="str">
        <f t="shared" si="78"/>
        <v>513FTL3115591</v>
      </c>
      <c r="AM196">
        <f>SUMIF('TOTAL FEED'!$K$6:$K$429,AL196,'TOTAL FEED'!$AQ$6:$AQ$429)</f>
        <v>0</v>
      </c>
    </row>
    <row r="197" spans="2:39" x14ac:dyDescent="0.25">
      <c r="B197" s="81">
        <v>115</v>
      </c>
      <c r="C197" s="84" t="s">
        <v>111</v>
      </c>
      <c r="D197" s="83" t="s">
        <v>429</v>
      </c>
      <c r="E197" s="86">
        <f>SUMIF('TOTAL FEED'!$E$6:$E$429,'SAN LUONG'!D197,'TOTAL FEED'!$L$6:$L$429)</f>
        <v>0</v>
      </c>
      <c r="F197" s="87">
        <f>SUMIF('TOTAL FEED'!$E$6:$E$429,'SAN LUONG'!D197,'TOTAL FEED'!$M$6:$M$429)</f>
        <v>0</v>
      </c>
      <c r="G197" s="87">
        <f>SUMIF('TOTAL FEED'!$E$6:$E$429,'SAN LUONG'!D197,'TOTAL FEED'!$N$6:$N$429)</f>
        <v>0</v>
      </c>
      <c r="H197" s="87">
        <f>SUMIF('TOTAL FEED'!$E$6:$E$429,'SAN LUONG'!D197,'TOTAL FEED'!$O$6:$O$429)</f>
        <v>0</v>
      </c>
      <c r="I197" s="87">
        <f>SUMIF('TOTAL FEED'!$E$6:$E$429,'SAN LUONG'!D197,'TOTAL FEED'!$P$6:$P$429)</f>
        <v>0</v>
      </c>
      <c r="J197" s="87">
        <f>SUMIF('TOTAL FEED'!$E$6:$E$429,'SAN LUONG'!D197,'TOTAL FEED'!$Q$6:$Q$429)</f>
        <v>0</v>
      </c>
      <c r="K197" s="87">
        <f>SUMIF('TOTAL FEED'!$E$6:$E$429,'SAN LUONG'!D197,'TOTAL FEED'!$R$6:$R$429)</f>
        <v>0</v>
      </c>
      <c r="L197" s="87">
        <f>SUMIF('TOTAL FEED'!$E$6:$E$429,'SAN LUONG'!D197,'TOTAL FEED'!$S$6:$S$429)</f>
        <v>0</v>
      </c>
      <c r="M197" s="87">
        <f>SUMIF('TOTAL FEED'!$E$6:$E$429,'SAN LUONG'!D197,'TOTAL FEED'!$T$6:$T$429)</f>
        <v>0</v>
      </c>
      <c r="N197" s="87">
        <f>SUMIF('TOTAL FEED'!$E$6:$E$429,'SAN LUONG'!D197,'TOTAL FEED'!$U$6:$U$429)</f>
        <v>0</v>
      </c>
      <c r="O197" s="87">
        <f>SUMIF('TOTAL FEED'!$E$6:$E$429,'SAN LUONG'!D197,'TOTAL FEED'!$V$6:$V$429)</f>
        <v>0</v>
      </c>
      <c r="P197" s="87">
        <f>SUMIF('TOTAL FEED'!$E$6:$E$429,'SAN LUONG'!D197,'TOTAL FEED'!$W$6:$W$429)</f>
        <v>0</v>
      </c>
      <c r="Q197" s="87">
        <f>SUMIF('TOTAL FEED'!$E$6:$E$429,'SAN LUONG'!D197,'TOTAL FEED'!$X$6:$X$429)</f>
        <v>0</v>
      </c>
      <c r="R197" s="87">
        <f>SUMIF('TOTAL FEED'!$E$6:$E$429,'SAN LUONG'!D197,'TOTAL FEED'!$Y$6:$Y$429)</f>
        <v>0</v>
      </c>
      <c r="S197" s="87">
        <f>SUMIF('TOTAL FEED'!$E$6:$E$429,'SAN LUONG'!D197,'TOTAL FEED'!$Z$6:$Z$429)</f>
        <v>0</v>
      </c>
      <c r="T197" s="87">
        <f>SUMIF('TOTAL FEED'!$E$6:$E$429,'SAN LUONG'!D197,'TOTAL FEED'!$AA$6:$AA$429)</f>
        <v>0</v>
      </c>
      <c r="U197" s="87">
        <f>SUMIF('TOTAL FEED'!$E$6:$E$429,'SAN LUONG'!D197,'TOTAL FEED'!$AB$6:$AB$429)</f>
        <v>0</v>
      </c>
      <c r="V197" s="87">
        <f>SUMIF('TOTAL FEED'!$E$6:$E$429,'SAN LUONG'!D197,'TOTAL FEED'!$AC$6:$AC$429)</f>
        <v>0</v>
      </c>
      <c r="W197" s="87">
        <f>SUMIF('TOTAL FEED'!$E$6:$E$429,'SAN LUONG'!D197,'TOTAL FEED'!$AD$6:$AD$429)</f>
        <v>0</v>
      </c>
      <c r="X197" s="87">
        <f>SUMIF('TOTAL FEED'!$E$6:$E$429,'SAN LUONG'!D197,'TOTAL FEED'!$AE$6:$AE$429)</f>
        <v>0</v>
      </c>
      <c r="Y197" s="87">
        <f>SUMIF('TOTAL FEED'!$E$6:$E$429,'SAN LUONG'!D197,'TOTAL FEED'!$AF$6:$AF$429)</f>
        <v>0</v>
      </c>
      <c r="Z197" s="87">
        <f>SUMIF('TOTAL FEED'!$E$6:$E$429,'SAN LUONG'!D197,'TOTAL FEED'!$AG$6:$AG$429)</f>
        <v>0</v>
      </c>
      <c r="AA197" s="87">
        <f>SUMIF('TOTAL FEED'!$E$6:$E$429,'SAN LUONG'!D197,'TOTAL FEED'!$AH$6:$AH$429)</f>
        <v>0</v>
      </c>
      <c r="AB197" s="87">
        <f>SUMIF('TOTAL FEED'!$E$6:$E$429,'SAN LUONG'!D197,'TOTAL FEED'!$AI$6:$AI$429)</f>
        <v>0</v>
      </c>
      <c r="AC197" s="87">
        <f>SUMIF('TOTAL FEED'!$E$6:$E$429,'SAN LUONG'!D197,'TOTAL FEED'!$AJ$6:$AJ$429)</f>
        <v>0</v>
      </c>
      <c r="AD197" s="87">
        <f>SUMIF('TOTAL FEED'!$E$6:$E$429,'SAN LUONG'!D197,'TOTAL FEED'!$AK$6:$AK$429)</f>
        <v>0</v>
      </c>
      <c r="AE197" s="87">
        <f>SUMIF('TOTAL FEED'!$E$6:$E$429,'SAN LUONG'!D197,'TOTAL FEED'!$AL$6:$AL$429)</f>
        <v>0</v>
      </c>
      <c r="AF197" s="87">
        <f>SUMIF('TOTAL FEED'!$E$6:$E$429,'SAN LUONG'!D197,'TOTAL FEED'!$AM$6:$AM$429)</f>
        <v>0</v>
      </c>
      <c r="AG197" s="87">
        <f>SUMIF('TOTAL FEED'!$E$6:$E$429,'SAN LUONG'!D197,'TOTAL FEED'!$AN$6:$AN$429)</f>
        <v>0</v>
      </c>
      <c r="AH197" s="87">
        <f>SUMIF('TOTAL FEED'!$E$6:$E$429,'SAN LUONG'!D197,'TOTAL FEED'!$AO$6:$AO$429)</f>
        <v>0</v>
      </c>
      <c r="AI197" s="87">
        <f>SUMIF('TOTAL FEED'!$E$6:$E$429,'SAN LUONG'!D197,'TOTAL FEED'!$AP$6:$AP$429)</f>
        <v>0</v>
      </c>
      <c r="AJ197" s="80">
        <f t="shared" si="71"/>
        <v>0</v>
      </c>
      <c r="AK197" s="80"/>
      <c r="AL197" t="str">
        <f t="shared" si="78"/>
        <v>521F122031</v>
      </c>
      <c r="AM197">
        <f>SUMIF('TOTAL FEED'!$K$6:$K$429,AL197,'TOTAL FEED'!$AQ$6:$AQ$429)</f>
        <v>0</v>
      </c>
    </row>
    <row r="198" spans="2:39" x14ac:dyDescent="0.25">
      <c r="B198" s="81">
        <v>116</v>
      </c>
      <c r="C198" s="84" t="s">
        <v>112</v>
      </c>
      <c r="D198" s="83">
        <v>122021</v>
      </c>
      <c r="E198" s="86">
        <f>SUMIF('TOTAL FEED'!$E$6:$E$429,'SAN LUONG'!D198,'TOTAL FEED'!$L$6:$L$429)</f>
        <v>0</v>
      </c>
      <c r="F198" s="87">
        <f>SUMIF('TOTAL FEED'!$E$6:$E$429,'SAN LUONG'!D198,'TOTAL FEED'!$M$6:$M$429)</f>
        <v>0</v>
      </c>
      <c r="G198" s="87">
        <f>SUMIF('TOTAL FEED'!$E$6:$E$429,'SAN LUONG'!D198,'TOTAL FEED'!$N$6:$N$429)</f>
        <v>0</v>
      </c>
      <c r="H198" s="87">
        <f>SUMIF('TOTAL FEED'!$E$6:$E$429,'SAN LUONG'!D198,'TOTAL FEED'!$O$6:$O$429)</f>
        <v>0</v>
      </c>
      <c r="I198" s="87">
        <f>SUMIF('TOTAL FEED'!$E$6:$E$429,'SAN LUONG'!D198,'TOTAL FEED'!$P$6:$P$429)</f>
        <v>0</v>
      </c>
      <c r="J198" s="87">
        <f>SUMIF('TOTAL FEED'!$E$6:$E$429,'SAN LUONG'!D198,'TOTAL FEED'!$Q$6:$Q$429)</f>
        <v>0</v>
      </c>
      <c r="K198" s="87">
        <f>SUMIF('TOTAL FEED'!$E$6:$E$429,'SAN LUONG'!D198,'TOTAL FEED'!$R$6:$R$429)</f>
        <v>0</v>
      </c>
      <c r="L198" s="87">
        <f>SUMIF('TOTAL FEED'!$E$6:$E$429,'SAN LUONG'!D198,'TOTAL FEED'!$S$6:$S$429)</f>
        <v>0</v>
      </c>
      <c r="M198" s="87">
        <f>SUMIF('TOTAL FEED'!$E$6:$E$429,'SAN LUONG'!D198,'TOTAL FEED'!$T$6:$T$429)</f>
        <v>0</v>
      </c>
      <c r="N198" s="87">
        <f>SUMIF('TOTAL FEED'!$E$6:$E$429,'SAN LUONG'!D198,'TOTAL FEED'!$U$6:$U$429)</f>
        <v>0</v>
      </c>
      <c r="O198" s="87">
        <f>SUMIF('TOTAL FEED'!$E$6:$E$429,'SAN LUONG'!D198,'TOTAL FEED'!$V$6:$V$429)</f>
        <v>0</v>
      </c>
      <c r="P198" s="87">
        <f>SUMIF('TOTAL FEED'!$E$6:$E$429,'SAN LUONG'!D198,'TOTAL FEED'!$W$6:$W$429)</f>
        <v>0</v>
      </c>
      <c r="Q198" s="87">
        <f>SUMIF('TOTAL FEED'!$E$6:$E$429,'SAN LUONG'!D198,'TOTAL FEED'!$X$6:$X$429)</f>
        <v>0</v>
      </c>
      <c r="R198" s="87">
        <f>SUMIF('TOTAL FEED'!$E$6:$E$429,'SAN LUONG'!D198,'TOTAL FEED'!$Y$6:$Y$429)</f>
        <v>0</v>
      </c>
      <c r="S198" s="87">
        <f>SUMIF('TOTAL FEED'!$E$6:$E$429,'SAN LUONG'!D198,'TOTAL FEED'!$Z$6:$Z$429)</f>
        <v>0</v>
      </c>
      <c r="T198" s="87">
        <f>SUMIF('TOTAL FEED'!$E$6:$E$429,'SAN LUONG'!D198,'TOTAL FEED'!$AA$6:$AA$429)</f>
        <v>0</v>
      </c>
      <c r="U198" s="87">
        <f>SUMIF('TOTAL FEED'!$E$6:$E$429,'SAN LUONG'!D198,'TOTAL FEED'!$AB$6:$AB$429)</f>
        <v>0</v>
      </c>
      <c r="V198" s="87">
        <f>SUMIF('TOTAL FEED'!$E$6:$E$429,'SAN LUONG'!D198,'TOTAL FEED'!$AC$6:$AC$429)</f>
        <v>0</v>
      </c>
      <c r="W198" s="87">
        <f>SUMIF('TOTAL FEED'!$E$6:$E$429,'SAN LUONG'!D198,'TOTAL FEED'!$AD$6:$AD$429)</f>
        <v>0</v>
      </c>
      <c r="X198" s="87">
        <f>SUMIF('TOTAL FEED'!$E$6:$E$429,'SAN LUONG'!D198,'TOTAL FEED'!$AE$6:$AE$429)</f>
        <v>0</v>
      </c>
      <c r="Y198" s="87">
        <f>SUMIF('TOTAL FEED'!$E$6:$E$429,'SAN LUONG'!D198,'TOTAL FEED'!$AF$6:$AF$429)</f>
        <v>0</v>
      </c>
      <c r="Z198" s="87">
        <f>SUMIF('TOTAL FEED'!$E$6:$E$429,'SAN LUONG'!D198,'TOTAL FEED'!$AG$6:$AG$429)</f>
        <v>0</v>
      </c>
      <c r="AA198" s="87">
        <f>SUMIF('TOTAL FEED'!$E$6:$E$429,'SAN LUONG'!D198,'TOTAL FEED'!$AH$6:$AH$429)</f>
        <v>0</v>
      </c>
      <c r="AB198" s="87">
        <f>SUMIF('TOTAL FEED'!$E$6:$E$429,'SAN LUONG'!D198,'TOTAL FEED'!$AI$6:$AI$429)</f>
        <v>0</v>
      </c>
      <c r="AC198" s="87">
        <f>SUMIF('TOTAL FEED'!$E$6:$E$429,'SAN LUONG'!D198,'TOTAL FEED'!$AJ$6:$AJ$429)</f>
        <v>0</v>
      </c>
      <c r="AD198" s="87">
        <f>SUMIF('TOTAL FEED'!$E$6:$E$429,'SAN LUONG'!D198,'TOTAL FEED'!$AK$6:$AK$429)</f>
        <v>0</v>
      </c>
      <c r="AE198" s="87">
        <f>SUMIF('TOTAL FEED'!$E$6:$E$429,'SAN LUONG'!D198,'TOTAL FEED'!$AL$6:$AL$429)</f>
        <v>0</v>
      </c>
      <c r="AF198" s="87">
        <f>SUMIF('TOTAL FEED'!$E$6:$E$429,'SAN LUONG'!D198,'TOTAL FEED'!$AM$6:$AM$429)</f>
        <v>0</v>
      </c>
      <c r="AG198" s="87">
        <f>SUMIF('TOTAL FEED'!$E$6:$E$429,'SAN LUONG'!D198,'TOTAL FEED'!$AN$6:$AN$429)</f>
        <v>0</v>
      </c>
      <c r="AH198" s="87">
        <f>SUMIF('TOTAL FEED'!$E$6:$E$429,'SAN LUONG'!D198,'TOTAL FEED'!$AO$6:$AO$429)</f>
        <v>0</v>
      </c>
      <c r="AI198" s="87">
        <f>SUMIF('TOTAL FEED'!$E$6:$E$429,'SAN LUONG'!D198,'TOTAL FEED'!$AP$6:$AP$429)</f>
        <v>0</v>
      </c>
      <c r="AJ198" s="80">
        <f t="shared" ref="AJ198:AJ284" si="86">SUM(E198:AI198)</f>
        <v>0</v>
      </c>
      <c r="AK198" s="80"/>
      <c r="AL198" t="str">
        <f t="shared" si="78"/>
        <v>521NF122021</v>
      </c>
      <c r="AM198">
        <f>SUMIF('TOTAL FEED'!$K$6:$K$429,AL198,'TOTAL FEED'!$AQ$6:$AQ$429)</f>
        <v>0</v>
      </c>
    </row>
    <row r="199" spans="2:39" x14ac:dyDescent="0.25">
      <c r="B199" s="81">
        <v>117</v>
      </c>
      <c r="C199" s="84" t="s">
        <v>584</v>
      </c>
      <c r="D199" s="83">
        <v>12202832</v>
      </c>
      <c r="E199" s="86">
        <f>SUMIF('TOTAL FEED'!$E$6:$E$429,'SAN LUONG'!D199,'TOTAL FEED'!$L$6:$L$429)</f>
        <v>0</v>
      </c>
      <c r="F199" s="87">
        <f>SUMIF('TOTAL FEED'!$E$6:$E$429,'SAN LUONG'!D199,'TOTAL FEED'!$M$6:$M$429)</f>
        <v>0</v>
      </c>
      <c r="G199" s="87">
        <f>SUMIF('TOTAL FEED'!$E$6:$E$429,'SAN LUONG'!D199,'TOTAL FEED'!$N$6:$N$429)</f>
        <v>0</v>
      </c>
      <c r="H199" s="87">
        <f>SUMIF('TOTAL FEED'!$E$6:$E$429,'SAN LUONG'!D199,'TOTAL FEED'!$O$6:$O$429)</f>
        <v>0</v>
      </c>
      <c r="I199" s="87">
        <f>SUMIF('TOTAL FEED'!$E$6:$E$429,'SAN LUONG'!D199,'TOTAL FEED'!$P$6:$P$429)</f>
        <v>0</v>
      </c>
      <c r="J199" s="87">
        <f>SUMIF('TOTAL FEED'!$E$6:$E$429,'SAN LUONG'!D199,'TOTAL FEED'!$Q$6:$Q$429)</f>
        <v>0</v>
      </c>
      <c r="K199" s="87">
        <f>SUMIF('TOTAL FEED'!$E$6:$E$429,'SAN LUONG'!D199,'TOTAL FEED'!$R$6:$R$429)</f>
        <v>0</v>
      </c>
      <c r="L199" s="87">
        <f>SUMIF('TOTAL FEED'!$E$6:$E$429,'SAN LUONG'!D199,'TOTAL FEED'!$S$6:$S$429)</f>
        <v>0</v>
      </c>
      <c r="M199" s="87">
        <f>SUMIF('TOTAL FEED'!$E$6:$E$429,'SAN LUONG'!D199,'TOTAL FEED'!$T$6:$T$429)</f>
        <v>0</v>
      </c>
      <c r="N199" s="87">
        <f>SUMIF('TOTAL FEED'!$E$6:$E$429,'SAN LUONG'!D199,'TOTAL FEED'!$U$6:$U$429)</f>
        <v>0</v>
      </c>
      <c r="O199" s="87">
        <f>SUMIF('TOTAL FEED'!$E$6:$E$429,'SAN LUONG'!D199,'TOTAL FEED'!$V$6:$V$429)</f>
        <v>0</v>
      </c>
      <c r="P199" s="87">
        <f>SUMIF('TOTAL FEED'!$E$6:$E$429,'SAN LUONG'!D199,'TOTAL FEED'!$W$6:$W$429)</f>
        <v>0</v>
      </c>
      <c r="Q199" s="87">
        <f>SUMIF('TOTAL FEED'!$E$6:$E$429,'SAN LUONG'!D199,'TOTAL FEED'!$X$6:$X$429)</f>
        <v>0</v>
      </c>
      <c r="R199" s="87">
        <f>SUMIF('TOTAL FEED'!$E$6:$E$429,'SAN LUONG'!D199,'TOTAL FEED'!$Y$6:$Y$429)</f>
        <v>0</v>
      </c>
      <c r="S199" s="87">
        <f>SUMIF('TOTAL FEED'!$E$6:$E$429,'SAN LUONG'!D199,'TOTAL FEED'!$Z$6:$Z$429)</f>
        <v>0</v>
      </c>
      <c r="T199" s="87">
        <f>SUMIF('TOTAL FEED'!$E$6:$E$429,'SAN LUONG'!D199,'TOTAL FEED'!$AA$6:$AA$429)</f>
        <v>0</v>
      </c>
      <c r="U199" s="87">
        <f>SUMIF('TOTAL FEED'!$E$6:$E$429,'SAN LUONG'!D199,'TOTAL FEED'!$AB$6:$AB$429)</f>
        <v>0</v>
      </c>
      <c r="V199" s="87">
        <f>SUMIF('TOTAL FEED'!$E$6:$E$429,'SAN LUONG'!D199,'TOTAL FEED'!$AC$6:$AC$429)</f>
        <v>0</v>
      </c>
      <c r="W199" s="87">
        <f>SUMIF('TOTAL FEED'!$E$6:$E$429,'SAN LUONG'!D199,'TOTAL FEED'!$AD$6:$AD$429)</f>
        <v>0</v>
      </c>
      <c r="X199" s="87">
        <f>SUMIF('TOTAL FEED'!$E$6:$E$429,'SAN LUONG'!D199,'TOTAL FEED'!$AE$6:$AE$429)</f>
        <v>0</v>
      </c>
      <c r="Y199" s="87">
        <f>SUMIF('TOTAL FEED'!$E$6:$E$429,'SAN LUONG'!D199,'TOTAL FEED'!$AF$6:$AF$429)</f>
        <v>0</v>
      </c>
      <c r="Z199" s="87">
        <f>SUMIF('TOTAL FEED'!$E$6:$E$429,'SAN LUONG'!D199,'TOTAL FEED'!$AG$6:$AG$429)</f>
        <v>0</v>
      </c>
      <c r="AA199" s="87">
        <f>SUMIF('TOTAL FEED'!$E$6:$E$429,'SAN LUONG'!D199,'TOTAL FEED'!$AH$6:$AH$429)</f>
        <v>0</v>
      </c>
      <c r="AB199" s="87">
        <f>SUMIF('TOTAL FEED'!$E$6:$E$429,'SAN LUONG'!D199,'TOTAL FEED'!$AI$6:$AI$429)</f>
        <v>0</v>
      </c>
      <c r="AC199" s="87">
        <f>SUMIF('TOTAL FEED'!$E$6:$E$429,'SAN LUONG'!D199,'TOTAL FEED'!$AJ$6:$AJ$429)</f>
        <v>0</v>
      </c>
      <c r="AD199" s="87">
        <f>SUMIF('TOTAL FEED'!$E$6:$E$429,'SAN LUONG'!D199,'TOTAL FEED'!$AK$6:$AK$429)</f>
        <v>0</v>
      </c>
      <c r="AE199" s="87">
        <f>SUMIF('TOTAL FEED'!$E$6:$E$429,'SAN LUONG'!D199,'TOTAL FEED'!$AL$6:$AL$429)</f>
        <v>0</v>
      </c>
      <c r="AF199" s="87">
        <f>SUMIF('TOTAL FEED'!$E$6:$E$429,'SAN LUONG'!D199,'TOTAL FEED'!$AM$6:$AM$429)</f>
        <v>0</v>
      </c>
      <c r="AG199" s="87">
        <f>SUMIF('TOTAL FEED'!$E$6:$E$429,'SAN LUONG'!D199,'TOTAL FEED'!$AN$6:$AN$429)</f>
        <v>0</v>
      </c>
      <c r="AH199" s="87">
        <f>SUMIF('TOTAL FEED'!$E$6:$E$429,'SAN LUONG'!D199,'TOTAL FEED'!$AO$6:$AO$429)</f>
        <v>0</v>
      </c>
      <c r="AI199" s="87">
        <f>SUMIF('TOTAL FEED'!$E$6:$E$429,'SAN LUONG'!D199,'TOTAL FEED'!$AP$6:$AP$429)</f>
        <v>0</v>
      </c>
      <c r="AJ199" s="80">
        <f t="shared" si="86"/>
        <v>0</v>
      </c>
      <c r="AK199" s="80"/>
      <c r="AL199" t="str">
        <f t="shared" si="78"/>
        <v>521NFP3212202832</v>
      </c>
      <c r="AM199">
        <f>SUMIF('TOTAL FEED'!$K$6:$K$429,AL199,'TOTAL FEED'!$AQ$6:$AQ$429)</f>
        <v>0</v>
      </c>
    </row>
    <row r="200" spans="2:39" x14ac:dyDescent="0.25">
      <c r="B200" s="81">
        <v>118</v>
      </c>
      <c r="C200" s="84" t="s">
        <v>430</v>
      </c>
      <c r="D200" s="83">
        <v>12202840</v>
      </c>
      <c r="E200" s="86">
        <f>SUMIF('TOTAL FEED'!$E$6:$E$429,'SAN LUONG'!D200,'TOTAL FEED'!$L$6:$L$429)</f>
        <v>0</v>
      </c>
      <c r="F200" s="87">
        <f>SUMIF('TOTAL FEED'!$E$6:$E$429,'SAN LUONG'!D200,'TOTAL FEED'!$M$6:$M$429)</f>
        <v>0</v>
      </c>
      <c r="G200" s="87">
        <f>SUMIF('TOTAL FEED'!$E$6:$E$429,'SAN LUONG'!D200,'TOTAL FEED'!$N$6:$N$429)</f>
        <v>0</v>
      </c>
      <c r="H200" s="87">
        <f>SUMIF('TOTAL FEED'!$E$6:$E$429,'SAN LUONG'!D200,'TOTAL FEED'!$O$6:$O$429)</f>
        <v>0</v>
      </c>
      <c r="I200" s="87">
        <f>SUMIF('TOTAL FEED'!$E$6:$E$429,'SAN LUONG'!D200,'TOTAL FEED'!$P$6:$P$429)</f>
        <v>0</v>
      </c>
      <c r="J200" s="87">
        <f>SUMIF('TOTAL FEED'!$E$6:$E$429,'SAN LUONG'!D200,'TOTAL FEED'!$Q$6:$Q$429)</f>
        <v>0</v>
      </c>
      <c r="K200" s="87">
        <f>SUMIF('TOTAL FEED'!$E$6:$E$429,'SAN LUONG'!D200,'TOTAL FEED'!$R$6:$R$429)</f>
        <v>0</v>
      </c>
      <c r="L200" s="87">
        <f>SUMIF('TOTAL FEED'!$E$6:$E$429,'SAN LUONG'!D200,'TOTAL FEED'!$S$6:$S$429)</f>
        <v>0</v>
      </c>
      <c r="M200" s="87">
        <f>SUMIF('TOTAL FEED'!$E$6:$E$429,'SAN LUONG'!D200,'TOTAL FEED'!$T$6:$T$429)</f>
        <v>0</v>
      </c>
      <c r="N200" s="87">
        <f>SUMIF('TOTAL FEED'!$E$6:$E$429,'SAN LUONG'!D200,'TOTAL FEED'!$U$6:$U$429)</f>
        <v>0</v>
      </c>
      <c r="O200" s="87">
        <f>SUMIF('TOTAL FEED'!$E$6:$E$429,'SAN LUONG'!D200,'TOTAL FEED'!$V$6:$V$429)</f>
        <v>0</v>
      </c>
      <c r="P200" s="87">
        <f>SUMIF('TOTAL FEED'!$E$6:$E$429,'SAN LUONG'!D200,'TOTAL FEED'!$W$6:$W$429)</f>
        <v>0</v>
      </c>
      <c r="Q200" s="87">
        <f>SUMIF('TOTAL FEED'!$E$6:$E$429,'SAN LUONG'!D200,'TOTAL FEED'!$X$6:$X$429)</f>
        <v>0</v>
      </c>
      <c r="R200" s="87">
        <f>SUMIF('TOTAL FEED'!$E$6:$E$429,'SAN LUONG'!D200,'TOTAL FEED'!$Y$6:$Y$429)</f>
        <v>0</v>
      </c>
      <c r="S200" s="87">
        <f>SUMIF('TOTAL FEED'!$E$6:$E$429,'SAN LUONG'!D200,'TOTAL FEED'!$Z$6:$Z$429)</f>
        <v>0</v>
      </c>
      <c r="T200" s="87">
        <f>SUMIF('TOTAL FEED'!$E$6:$E$429,'SAN LUONG'!D200,'TOTAL FEED'!$AA$6:$AA$429)</f>
        <v>0</v>
      </c>
      <c r="U200" s="87">
        <f>SUMIF('TOTAL FEED'!$E$6:$E$429,'SAN LUONG'!D200,'TOTAL FEED'!$AB$6:$AB$429)</f>
        <v>0</v>
      </c>
      <c r="V200" s="87">
        <f>SUMIF('TOTAL FEED'!$E$6:$E$429,'SAN LUONG'!D200,'TOTAL FEED'!$AC$6:$AC$429)</f>
        <v>0</v>
      </c>
      <c r="W200" s="87">
        <f>SUMIF('TOTAL FEED'!$E$6:$E$429,'SAN LUONG'!D200,'TOTAL FEED'!$AD$6:$AD$429)</f>
        <v>0</v>
      </c>
      <c r="X200" s="87">
        <f>SUMIF('TOTAL FEED'!$E$6:$E$429,'SAN LUONG'!D200,'TOTAL FEED'!$AE$6:$AE$429)</f>
        <v>0</v>
      </c>
      <c r="Y200" s="87">
        <f>SUMIF('TOTAL FEED'!$E$6:$E$429,'SAN LUONG'!D200,'TOTAL FEED'!$AF$6:$AF$429)</f>
        <v>0</v>
      </c>
      <c r="Z200" s="87">
        <f>SUMIF('TOTAL FEED'!$E$6:$E$429,'SAN LUONG'!D200,'TOTAL FEED'!$AG$6:$AG$429)</f>
        <v>0</v>
      </c>
      <c r="AA200" s="87">
        <f>SUMIF('TOTAL FEED'!$E$6:$E$429,'SAN LUONG'!D200,'TOTAL FEED'!$AH$6:$AH$429)</f>
        <v>0</v>
      </c>
      <c r="AB200" s="87">
        <f>SUMIF('TOTAL FEED'!$E$6:$E$429,'SAN LUONG'!D200,'TOTAL FEED'!$AI$6:$AI$429)</f>
        <v>0</v>
      </c>
      <c r="AC200" s="87">
        <f>SUMIF('TOTAL FEED'!$E$6:$E$429,'SAN LUONG'!D200,'TOTAL FEED'!$AJ$6:$AJ$429)</f>
        <v>0</v>
      </c>
      <c r="AD200" s="87">
        <f>SUMIF('TOTAL FEED'!$E$6:$E$429,'SAN LUONG'!D200,'TOTAL FEED'!$AK$6:$AK$429)</f>
        <v>0</v>
      </c>
      <c r="AE200" s="87">
        <f>SUMIF('TOTAL FEED'!$E$6:$E$429,'SAN LUONG'!D200,'TOTAL FEED'!$AL$6:$AL$429)</f>
        <v>0</v>
      </c>
      <c r="AF200" s="87">
        <f>SUMIF('TOTAL FEED'!$E$6:$E$429,'SAN LUONG'!D200,'TOTAL FEED'!$AM$6:$AM$429)</f>
        <v>0</v>
      </c>
      <c r="AG200" s="87">
        <f>SUMIF('TOTAL FEED'!$E$6:$E$429,'SAN LUONG'!D200,'TOTAL FEED'!$AN$6:$AN$429)</f>
        <v>0</v>
      </c>
      <c r="AH200" s="87">
        <f>SUMIF('TOTAL FEED'!$E$6:$E$429,'SAN LUONG'!D200,'TOTAL FEED'!$AO$6:$AO$429)</f>
        <v>0</v>
      </c>
      <c r="AI200" s="87">
        <f>SUMIF('TOTAL FEED'!$E$6:$E$429,'SAN LUONG'!D200,'TOTAL FEED'!$AP$6:$AP$429)</f>
        <v>0</v>
      </c>
      <c r="AJ200" s="80">
        <f t="shared" si="86"/>
        <v>0</v>
      </c>
      <c r="AK200" s="80"/>
      <c r="AL200" t="str">
        <f t="shared" si="78"/>
        <v>521NFP4012202840</v>
      </c>
      <c r="AM200">
        <f>SUMIF('TOTAL FEED'!$K$6:$K$429,AL200,'TOTAL FEED'!$AQ$6:$AQ$429)</f>
        <v>0</v>
      </c>
    </row>
    <row r="201" spans="2:39" x14ac:dyDescent="0.25">
      <c r="B201" s="81"/>
      <c r="C201" s="84" t="s">
        <v>432</v>
      </c>
      <c r="D201" s="83">
        <v>12202844</v>
      </c>
      <c r="E201" s="86">
        <f>SUMIF('TOTAL FEED'!$E$6:$E$429,'SAN LUONG'!D201,'TOTAL FEED'!$L$6:$L$429)</f>
        <v>0</v>
      </c>
      <c r="F201" s="87">
        <f>SUMIF('TOTAL FEED'!$E$6:$E$429,'SAN LUONG'!D201,'TOTAL FEED'!$M$6:$M$429)</f>
        <v>0</v>
      </c>
      <c r="G201" s="87">
        <f>SUMIF('TOTAL FEED'!$E$6:$E$429,'SAN LUONG'!D201,'TOTAL FEED'!$N$6:$N$429)</f>
        <v>0</v>
      </c>
      <c r="H201" s="87">
        <f>SUMIF('TOTAL FEED'!$E$6:$E$429,'SAN LUONG'!D201,'TOTAL FEED'!$O$6:$O$429)</f>
        <v>0</v>
      </c>
      <c r="I201" s="87">
        <f>SUMIF('TOTAL FEED'!$E$6:$E$429,'SAN LUONG'!D201,'TOTAL FEED'!$P$6:$P$429)</f>
        <v>0</v>
      </c>
      <c r="J201" s="87">
        <f>SUMIF('TOTAL FEED'!$E$6:$E$429,'SAN LUONG'!D201,'TOTAL FEED'!$Q$6:$Q$429)</f>
        <v>0</v>
      </c>
      <c r="K201" s="87">
        <f>SUMIF('TOTAL FEED'!$E$6:$E$429,'SAN LUONG'!D201,'TOTAL FEED'!$R$6:$R$429)</f>
        <v>0</v>
      </c>
      <c r="L201" s="87">
        <f>SUMIF('TOTAL FEED'!$E$6:$E$429,'SAN LUONG'!D201,'TOTAL FEED'!$S$6:$S$429)</f>
        <v>0</v>
      </c>
      <c r="M201" s="87">
        <f>SUMIF('TOTAL FEED'!$E$6:$E$429,'SAN LUONG'!D201,'TOTAL FEED'!$T$6:$T$429)</f>
        <v>0</v>
      </c>
      <c r="N201" s="87">
        <f>SUMIF('TOTAL FEED'!$E$6:$E$429,'SAN LUONG'!D201,'TOTAL FEED'!$U$6:$U$429)</f>
        <v>0</v>
      </c>
      <c r="O201" s="87">
        <f>SUMIF('TOTAL FEED'!$E$6:$E$429,'SAN LUONG'!D201,'TOTAL FEED'!$V$6:$V$429)</f>
        <v>0</v>
      </c>
      <c r="P201" s="87">
        <f>SUMIF('TOTAL FEED'!$E$6:$E$429,'SAN LUONG'!D201,'TOTAL FEED'!$W$6:$W$429)</f>
        <v>0</v>
      </c>
      <c r="Q201" s="87">
        <f>SUMIF('TOTAL FEED'!$E$6:$E$429,'SAN LUONG'!D201,'TOTAL FEED'!$X$6:$X$429)</f>
        <v>0</v>
      </c>
      <c r="R201" s="87">
        <f>SUMIF('TOTAL FEED'!$E$6:$E$429,'SAN LUONG'!D201,'TOTAL FEED'!$Y$6:$Y$429)</f>
        <v>0</v>
      </c>
      <c r="S201" s="87">
        <f>SUMIF('TOTAL FEED'!$E$6:$E$429,'SAN LUONG'!D201,'TOTAL FEED'!$Z$6:$Z$429)</f>
        <v>0</v>
      </c>
      <c r="T201" s="87">
        <f>SUMIF('TOTAL FEED'!$E$6:$E$429,'SAN LUONG'!D201,'TOTAL FEED'!$AA$6:$AA$429)</f>
        <v>0</v>
      </c>
      <c r="U201" s="87">
        <f>SUMIF('TOTAL FEED'!$E$6:$E$429,'SAN LUONG'!D201,'TOTAL FEED'!$AB$6:$AB$429)</f>
        <v>0</v>
      </c>
      <c r="V201" s="87">
        <f>SUMIF('TOTAL FEED'!$E$6:$E$429,'SAN LUONG'!D201,'TOTAL FEED'!$AC$6:$AC$429)</f>
        <v>0</v>
      </c>
      <c r="W201" s="87">
        <f>SUMIF('TOTAL FEED'!$E$6:$E$429,'SAN LUONG'!D201,'TOTAL FEED'!$AD$6:$AD$429)</f>
        <v>0</v>
      </c>
      <c r="X201" s="87">
        <f>SUMIF('TOTAL FEED'!$E$6:$E$429,'SAN LUONG'!D201,'TOTAL FEED'!$AE$6:$AE$429)</f>
        <v>0</v>
      </c>
      <c r="Y201" s="87">
        <f>SUMIF('TOTAL FEED'!$E$6:$E$429,'SAN LUONG'!D201,'TOTAL FEED'!$AF$6:$AF$429)</f>
        <v>0</v>
      </c>
      <c r="Z201" s="87">
        <f>SUMIF('TOTAL FEED'!$E$6:$E$429,'SAN LUONG'!D201,'TOTAL FEED'!$AG$6:$AG$429)</f>
        <v>0</v>
      </c>
      <c r="AA201" s="87">
        <f>SUMIF('TOTAL FEED'!$E$6:$E$429,'SAN LUONG'!D201,'TOTAL FEED'!$AH$6:$AH$429)</f>
        <v>0</v>
      </c>
      <c r="AB201" s="87">
        <f>SUMIF('TOTAL FEED'!$E$6:$E$429,'SAN LUONG'!D201,'TOTAL FEED'!$AI$6:$AI$429)</f>
        <v>0</v>
      </c>
      <c r="AC201" s="87">
        <f>SUMIF('TOTAL FEED'!$E$6:$E$429,'SAN LUONG'!D201,'TOTAL FEED'!$AJ$6:$AJ$429)</f>
        <v>0</v>
      </c>
      <c r="AD201" s="87">
        <f>SUMIF('TOTAL FEED'!$E$6:$E$429,'SAN LUONG'!D201,'TOTAL FEED'!$AK$6:$AK$429)</f>
        <v>0</v>
      </c>
      <c r="AE201" s="87">
        <f>SUMIF('TOTAL FEED'!$E$6:$E$429,'SAN LUONG'!D201,'TOTAL FEED'!$AL$6:$AL$429)</f>
        <v>0</v>
      </c>
      <c r="AF201" s="87">
        <f>SUMIF('TOTAL FEED'!$E$6:$E$429,'SAN LUONG'!D201,'TOTAL FEED'!$AM$6:$AM$429)</f>
        <v>0</v>
      </c>
      <c r="AG201" s="87">
        <f>SUMIF('TOTAL FEED'!$E$6:$E$429,'SAN LUONG'!D201,'TOTAL FEED'!$AN$6:$AN$429)</f>
        <v>0</v>
      </c>
      <c r="AH201" s="87">
        <f>SUMIF('TOTAL FEED'!$E$6:$E$429,'SAN LUONG'!D201,'TOTAL FEED'!$AO$6:$AO$429)</f>
        <v>0</v>
      </c>
      <c r="AI201" s="87">
        <f>SUMIF('TOTAL FEED'!$E$6:$E$429,'SAN LUONG'!D201,'TOTAL FEED'!$AP$6:$AP$429)</f>
        <v>0</v>
      </c>
      <c r="AJ201" s="80">
        <f t="shared" si="86"/>
        <v>0</v>
      </c>
      <c r="AK201" s="80"/>
      <c r="AL201" t="str">
        <f t="shared" si="78"/>
        <v>521NFP4412202844</v>
      </c>
      <c r="AM201">
        <f>SUMIF('TOTAL FEED'!$K$6:$K$429,AL201,'TOTAL FEED'!$AQ$6:$AQ$429)</f>
        <v>0</v>
      </c>
    </row>
    <row r="202" spans="2:39" x14ac:dyDescent="0.25">
      <c r="B202" s="81">
        <v>119</v>
      </c>
      <c r="C202" s="84" t="s">
        <v>585</v>
      </c>
      <c r="D202" s="83">
        <v>12202870</v>
      </c>
      <c r="E202" s="86">
        <f>SUMIF('TOTAL FEED'!$E$6:$E$429,'SAN LUONG'!D202,'TOTAL FEED'!$L$6:$L$429)</f>
        <v>0</v>
      </c>
      <c r="F202" s="87">
        <f>SUMIF('TOTAL FEED'!$E$6:$E$429,'SAN LUONG'!D202,'TOTAL FEED'!$M$6:$M$429)</f>
        <v>0</v>
      </c>
      <c r="G202" s="87">
        <f>SUMIF('TOTAL FEED'!$E$6:$E$429,'SAN LUONG'!D202,'TOTAL FEED'!$N$6:$N$429)</f>
        <v>0</v>
      </c>
      <c r="H202" s="87">
        <f>SUMIF('TOTAL FEED'!$E$6:$E$429,'SAN LUONG'!D202,'TOTAL FEED'!$O$6:$O$429)</f>
        <v>0</v>
      </c>
      <c r="I202" s="87">
        <f>SUMIF('TOTAL FEED'!$E$6:$E$429,'SAN LUONG'!D202,'TOTAL FEED'!$P$6:$P$429)</f>
        <v>0</v>
      </c>
      <c r="J202" s="87">
        <f>SUMIF('TOTAL FEED'!$E$6:$E$429,'SAN LUONG'!D202,'TOTAL FEED'!$Q$6:$Q$429)</f>
        <v>0</v>
      </c>
      <c r="K202" s="87">
        <f>SUMIF('TOTAL FEED'!$E$6:$E$429,'SAN LUONG'!D202,'TOTAL FEED'!$R$6:$R$429)</f>
        <v>0</v>
      </c>
      <c r="L202" s="87">
        <f>SUMIF('TOTAL FEED'!$E$6:$E$429,'SAN LUONG'!D202,'TOTAL FEED'!$S$6:$S$429)</f>
        <v>0</v>
      </c>
      <c r="M202" s="87">
        <f>SUMIF('TOTAL FEED'!$E$6:$E$429,'SAN LUONG'!D202,'TOTAL FEED'!$T$6:$T$429)</f>
        <v>0</v>
      </c>
      <c r="N202" s="87">
        <f>SUMIF('TOTAL FEED'!$E$6:$E$429,'SAN LUONG'!D202,'TOTAL FEED'!$U$6:$U$429)</f>
        <v>0</v>
      </c>
      <c r="O202" s="87">
        <f>SUMIF('TOTAL FEED'!$E$6:$E$429,'SAN LUONG'!D202,'TOTAL FEED'!$V$6:$V$429)</f>
        <v>0</v>
      </c>
      <c r="P202" s="87">
        <f>SUMIF('TOTAL FEED'!$E$6:$E$429,'SAN LUONG'!D202,'TOTAL FEED'!$W$6:$W$429)</f>
        <v>0</v>
      </c>
      <c r="Q202" s="87">
        <f>SUMIF('TOTAL FEED'!$E$6:$E$429,'SAN LUONG'!D202,'TOTAL FEED'!$X$6:$X$429)</f>
        <v>0</v>
      </c>
      <c r="R202" s="87">
        <f>SUMIF('TOTAL FEED'!$E$6:$E$429,'SAN LUONG'!D202,'TOTAL FEED'!$Y$6:$Y$429)</f>
        <v>0</v>
      </c>
      <c r="S202" s="87">
        <f>SUMIF('TOTAL FEED'!$E$6:$E$429,'SAN LUONG'!D202,'TOTAL FEED'!$Z$6:$Z$429)</f>
        <v>0</v>
      </c>
      <c r="T202" s="87">
        <f>SUMIF('TOTAL FEED'!$E$6:$E$429,'SAN LUONG'!D202,'TOTAL FEED'!$AA$6:$AA$429)</f>
        <v>0</v>
      </c>
      <c r="U202" s="87">
        <f>SUMIF('TOTAL FEED'!$E$6:$E$429,'SAN LUONG'!D202,'TOTAL FEED'!$AB$6:$AB$429)</f>
        <v>0</v>
      </c>
      <c r="V202" s="87">
        <f>SUMIF('TOTAL FEED'!$E$6:$E$429,'SAN LUONG'!D202,'TOTAL FEED'!$AC$6:$AC$429)</f>
        <v>0</v>
      </c>
      <c r="W202" s="87">
        <f>SUMIF('TOTAL FEED'!$E$6:$E$429,'SAN LUONG'!D202,'TOTAL FEED'!$AD$6:$AD$429)</f>
        <v>0</v>
      </c>
      <c r="X202" s="87">
        <f>SUMIF('TOTAL FEED'!$E$6:$E$429,'SAN LUONG'!D202,'TOTAL FEED'!$AE$6:$AE$429)</f>
        <v>0</v>
      </c>
      <c r="Y202" s="87">
        <f>SUMIF('TOTAL FEED'!$E$6:$E$429,'SAN LUONG'!D202,'TOTAL FEED'!$AF$6:$AF$429)</f>
        <v>0</v>
      </c>
      <c r="Z202" s="87">
        <f>SUMIF('TOTAL FEED'!$E$6:$E$429,'SAN LUONG'!D202,'TOTAL FEED'!$AG$6:$AG$429)</f>
        <v>0</v>
      </c>
      <c r="AA202" s="87">
        <f>SUMIF('TOTAL FEED'!$E$6:$E$429,'SAN LUONG'!D202,'TOTAL FEED'!$AH$6:$AH$429)</f>
        <v>0</v>
      </c>
      <c r="AB202" s="87">
        <f>SUMIF('TOTAL FEED'!$E$6:$E$429,'SAN LUONG'!D202,'TOTAL FEED'!$AI$6:$AI$429)</f>
        <v>0</v>
      </c>
      <c r="AC202" s="87">
        <f>SUMIF('TOTAL FEED'!$E$6:$E$429,'SAN LUONG'!D202,'TOTAL FEED'!$AJ$6:$AJ$429)</f>
        <v>0</v>
      </c>
      <c r="AD202" s="87">
        <f>SUMIF('TOTAL FEED'!$E$6:$E$429,'SAN LUONG'!D202,'TOTAL FEED'!$AK$6:$AK$429)</f>
        <v>0</v>
      </c>
      <c r="AE202" s="87">
        <f>SUMIF('TOTAL FEED'!$E$6:$E$429,'SAN LUONG'!D202,'TOTAL FEED'!$AL$6:$AL$429)</f>
        <v>0</v>
      </c>
      <c r="AF202" s="87">
        <f>SUMIF('TOTAL FEED'!$E$6:$E$429,'SAN LUONG'!D202,'TOTAL FEED'!$AM$6:$AM$429)</f>
        <v>0</v>
      </c>
      <c r="AG202" s="87">
        <f>SUMIF('TOTAL FEED'!$E$6:$E$429,'SAN LUONG'!D202,'TOTAL FEED'!$AN$6:$AN$429)</f>
        <v>0</v>
      </c>
      <c r="AH202" s="87">
        <f>SUMIF('TOTAL FEED'!$E$6:$E$429,'SAN LUONG'!D202,'TOTAL FEED'!$AO$6:$AO$429)</f>
        <v>0</v>
      </c>
      <c r="AI202" s="87">
        <f>SUMIF('TOTAL FEED'!$E$6:$E$429,'SAN LUONG'!D202,'TOTAL FEED'!$AP$6:$AP$429)</f>
        <v>0</v>
      </c>
      <c r="AJ202" s="80">
        <f t="shared" si="86"/>
        <v>0</v>
      </c>
      <c r="AK202" s="80"/>
      <c r="AL202" t="str">
        <f t="shared" si="78"/>
        <v>521NFP7012202870</v>
      </c>
      <c r="AM202">
        <f>SUMIF('TOTAL FEED'!$K$6:$K$429,AL202,'TOTAL FEED'!$AQ$6:$AQ$429)</f>
        <v>0</v>
      </c>
    </row>
    <row r="203" spans="2:39" x14ac:dyDescent="0.25">
      <c r="B203" s="81">
        <v>120</v>
      </c>
      <c r="C203" s="84" t="s">
        <v>434</v>
      </c>
      <c r="D203" s="83">
        <v>12202880</v>
      </c>
      <c r="E203" s="86">
        <f>SUMIF('TOTAL FEED'!$E$6:$E$429,'SAN LUONG'!D203,'TOTAL FEED'!$L$6:$L$429)</f>
        <v>0</v>
      </c>
      <c r="F203" s="87">
        <f>SUMIF('TOTAL FEED'!$E$6:$E$429,'SAN LUONG'!D203,'TOTAL FEED'!$M$6:$M$429)</f>
        <v>0</v>
      </c>
      <c r="G203" s="87">
        <f>SUMIF('TOTAL FEED'!$E$6:$E$429,'SAN LUONG'!D203,'TOTAL FEED'!$N$6:$N$429)</f>
        <v>0</v>
      </c>
      <c r="H203" s="87">
        <f>SUMIF('TOTAL FEED'!$E$6:$E$429,'SAN LUONG'!D203,'TOTAL FEED'!$O$6:$O$429)</f>
        <v>0</v>
      </c>
      <c r="I203" s="87">
        <f>SUMIF('TOTAL FEED'!$E$6:$E$429,'SAN LUONG'!D203,'TOTAL FEED'!$P$6:$P$429)</f>
        <v>0</v>
      </c>
      <c r="J203" s="87">
        <f>SUMIF('TOTAL FEED'!$E$6:$E$429,'SAN LUONG'!D203,'TOTAL FEED'!$Q$6:$Q$429)</f>
        <v>0</v>
      </c>
      <c r="K203" s="87">
        <f>SUMIF('TOTAL FEED'!$E$6:$E$429,'SAN LUONG'!D203,'TOTAL FEED'!$R$6:$R$429)</f>
        <v>0</v>
      </c>
      <c r="L203" s="87">
        <f>SUMIF('TOTAL FEED'!$E$6:$E$429,'SAN LUONG'!D203,'TOTAL FEED'!$S$6:$S$429)</f>
        <v>0</v>
      </c>
      <c r="M203" s="87">
        <f>SUMIF('TOTAL FEED'!$E$6:$E$429,'SAN LUONG'!D203,'TOTAL FEED'!$T$6:$T$429)</f>
        <v>0</v>
      </c>
      <c r="N203" s="87">
        <f>SUMIF('TOTAL FEED'!$E$6:$E$429,'SAN LUONG'!D203,'TOTAL FEED'!$U$6:$U$429)</f>
        <v>0</v>
      </c>
      <c r="O203" s="87">
        <f>SUMIF('TOTAL FEED'!$E$6:$E$429,'SAN LUONG'!D203,'TOTAL FEED'!$V$6:$V$429)</f>
        <v>0</v>
      </c>
      <c r="P203" s="87">
        <f>SUMIF('TOTAL FEED'!$E$6:$E$429,'SAN LUONG'!D203,'TOTAL FEED'!$W$6:$W$429)</f>
        <v>0</v>
      </c>
      <c r="Q203" s="87">
        <f>SUMIF('TOTAL FEED'!$E$6:$E$429,'SAN LUONG'!D203,'TOTAL FEED'!$X$6:$X$429)</f>
        <v>0</v>
      </c>
      <c r="R203" s="87">
        <f>SUMIF('TOTAL FEED'!$E$6:$E$429,'SAN LUONG'!D203,'TOTAL FEED'!$Y$6:$Y$429)</f>
        <v>0</v>
      </c>
      <c r="S203" s="87">
        <f>SUMIF('TOTAL FEED'!$E$6:$E$429,'SAN LUONG'!D203,'TOTAL FEED'!$Z$6:$Z$429)</f>
        <v>0</v>
      </c>
      <c r="T203" s="87">
        <f>SUMIF('TOTAL FEED'!$E$6:$E$429,'SAN LUONG'!D203,'TOTAL FEED'!$AA$6:$AA$429)</f>
        <v>0</v>
      </c>
      <c r="U203" s="87">
        <f>SUMIF('TOTAL FEED'!$E$6:$E$429,'SAN LUONG'!D203,'TOTAL FEED'!$AB$6:$AB$429)</f>
        <v>0</v>
      </c>
      <c r="V203" s="87">
        <f>SUMIF('TOTAL FEED'!$E$6:$E$429,'SAN LUONG'!D203,'TOTAL FEED'!$AC$6:$AC$429)</f>
        <v>0</v>
      </c>
      <c r="W203" s="87">
        <f>SUMIF('TOTAL FEED'!$E$6:$E$429,'SAN LUONG'!D203,'TOTAL FEED'!$AD$6:$AD$429)</f>
        <v>0</v>
      </c>
      <c r="X203" s="87">
        <f>SUMIF('TOTAL FEED'!$E$6:$E$429,'SAN LUONG'!D203,'TOTAL FEED'!$AE$6:$AE$429)</f>
        <v>0</v>
      </c>
      <c r="Y203" s="87">
        <f>SUMIF('TOTAL FEED'!$E$6:$E$429,'SAN LUONG'!D203,'TOTAL FEED'!$AF$6:$AF$429)</f>
        <v>0</v>
      </c>
      <c r="Z203" s="87">
        <f>SUMIF('TOTAL FEED'!$E$6:$E$429,'SAN LUONG'!D203,'TOTAL FEED'!$AG$6:$AG$429)</f>
        <v>0</v>
      </c>
      <c r="AA203" s="87">
        <f>SUMIF('TOTAL FEED'!$E$6:$E$429,'SAN LUONG'!D203,'TOTAL FEED'!$AH$6:$AH$429)</f>
        <v>0</v>
      </c>
      <c r="AB203" s="87">
        <f>SUMIF('TOTAL FEED'!$E$6:$E$429,'SAN LUONG'!D203,'TOTAL FEED'!$AI$6:$AI$429)</f>
        <v>0</v>
      </c>
      <c r="AC203" s="87">
        <f>SUMIF('TOTAL FEED'!$E$6:$E$429,'SAN LUONG'!D203,'TOTAL FEED'!$AJ$6:$AJ$429)</f>
        <v>0</v>
      </c>
      <c r="AD203" s="87">
        <f>SUMIF('TOTAL FEED'!$E$6:$E$429,'SAN LUONG'!D203,'TOTAL FEED'!$AK$6:$AK$429)</f>
        <v>0</v>
      </c>
      <c r="AE203" s="87">
        <f>SUMIF('TOTAL FEED'!$E$6:$E$429,'SAN LUONG'!D203,'TOTAL FEED'!$AL$6:$AL$429)</f>
        <v>0</v>
      </c>
      <c r="AF203" s="87">
        <f>SUMIF('TOTAL FEED'!$E$6:$E$429,'SAN LUONG'!D203,'TOTAL FEED'!$AM$6:$AM$429)</f>
        <v>0</v>
      </c>
      <c r="AG203" s="87">
        <f>SUMIF('TOTAL FEED'!$E$6:$E$429,'SAN LUONG'!D203,'TOTAL FEED'!$AN$6:$AN$429)</f>
        <v>0</v>
      </c>
      <c r="AH203" s="87">
        <f>SUMIF('TOTAL FEED'!$E$6:$E$429,'SAN LUONG'!D203,'TOTAL FEED'!$AO$6:$AO$429)</f>
        <v>0</v>
      </c>
      <c r="AI203" s="87">
        <f>SUMIF('TOTAL FEED'!$E$6:$E$429,'SAN LUONG'!D203,'TOTAL FEED'!$AP$6:$AP$429)</f>
        <v>0</v>
      </c>
      <c r="AJ203" s="80">
        <f t="shared" si="86"/>
        <v>0</v>
      </c>
      <c r="AK203" s="80"/>
      <c r="AL203" t="str">
        <f t="shared" si="78"/>
        <v>521NFP8012202880</v>
      </c>
      <c r="AM203">
        <f>SUMIF('TOTAL FEED'!$K$6:$K$429,AL203,'TOTAL FEED'!$AQ$6:$AQ$429)</f>
        <v>0</v>
      </c>
    </row>
    <row r="204" spans="2:39" x14ac:dyDescent="0.25">
      <c r="B204" s="81">
        <v>121</v>
      </c>
      <c r="C204" s="84" t="s">
        <v>122</v>
      </c>
      <c r="D204" s="83" t="s">
        <v>586</v>
      </c>
      <c r="E204" s="86">
        <f>SUMIF('TOTAL FEED'!$E$6:$E$429,'SAN LUONG'!D204,'TOTAL FEED'!$L$6:$L$429)</f>
        <v>0</v>
      </c>
      <c r="F204" s="87">
        <f>SUMIF('TOTAL FEED'!$E$6:$E$429,'SAN LUONG'!D204,'TOTAL FEED'!$M$6:$M$429)</f>
        <v>0</v>
      </c>
      <c r="G204" s="87">
        <f>SUMIF('TOTAL FEED'!$E$6:$E$429,'SAN LUONG'!D204,'TOTAL FEED'!$N$6:$N$429)</f>
        <v>0</v>
      </c>
      <c r="H204" s="87">
        <f>SUMIF('TOTAL FEED'!$E$6:$E$429,'SAN LUONG'!D204,'TOTAL FEED'!$O$6:$O$429)</f>
        <v>0</v>
      </c>
      <c r="I204" s="87">
        <f>SUMIF('TOTAL FEED'!$E$6:$E$429,'SAN LUONG'!D204,'TOTAL FEED'!$P$6:$P$429)</f>
        <v>0</v>
      </c>
      <c r="J204" s="87">
        <f>SUMIF('TOTAL FEED'!$E$6:$E$429,'SAN LUONG'!D204,'TOTAL FEED'!$Q$6:$Q$429)</f>
        <v>0</v>
      </c>
      <c r="K204" s="87">
        <f>SUMIF('TOTAL FEED'!$E$6:$E$429,'SAN LUONG'!D204,'TOTAL FEED'!$R$6:$R$429)</f>
        <v>0</v>
      </c>
      <c r="L204" s="87">
        <f>SUMIF('TOTAL FEED'!$E$6:$E$429,'SAN LUONG'!D204,'TOTAL FEED'!$S$6:$S$429)</f>
        <v>0</v>
      </c>
      <c r="M204" s="87">
        <f>SUMIF('TOTAL FEED'!$E$6:$E$429,'SAN LUONG'!D204,'TOTAL FEED'!$T$6:$T$429)</f>
        <v>0</v>
      </c>
      <c r="N204" s="87">
        <f>SUMIF('TOTAL FEED'!$E$6:$E$429,'SAN LUONG'!D204,'TOTAL FEED'!$U$6:$U$429)</f>
        <v>0</v>
      </c>
      <c r="O204" s="87">
        <f>SUMIF('TOTAL FEED'!$E$6:$E$429,'SAN LUONG'!D204,'TOTAL FEED'!$V$6:$V$429)</f>
        <v>0</v>
      </c>
      <c r="P204" s="87">
        <f>SUMIF('TOTAL FEED'!$E$6:$E$429,'SAN LUONG'!D204,'TOTAL FEED'!$W$6:$W$429)</f>
        <v>0</v>
      </c>
      <c r="Q204" s="87">
        <f>SUMIF('TOTAL FEED'!$E$6:$E$429,'SAN LUONG'!D204,'TOTAL FEED'!$X$6:$X$429)</f>
        <v>0</v>
      </c>
      <c r="R204" s="87">
        <f>SUMIF('TOTAL FEED'!$E$6:$E$429,'SAN LUONG'!D204,'TOTAL FEED'!$Y$6:$Y$429)</f>
        <v>0</v>
      </c>
      <c r="S204" s="87">
        <f>SUMIF('TOTAL FEED'!$E$6:$E$429,'SAN LUONG'!D204,'TOTAL FEED'!$Z$6:$Z$429)</f>
        <v>0</v>
      </c>
      <c r="T204" s="87">
        <f>SUMIF('TOTAL FEED'!$E$6:$E$429,'SAN LUONG'!D204,'TOTAL FEED'!$AA$6:$AA$429)</f>
        <v>0</v>
      </c>
      <c r="U204" s="87">
        <f>SUMIF('TOTAL FEED'!$E$6:$E$429,'SAN LUONG'!D204,'TOTAL FEED'!$AB$6:$AB$429)</f>
        <v>0</v>
      </c>
      <c r="V204" s="87">
        <f>SUMIF('TOTAL FEED'!$E$6:$E$429,'SAN LUONG'!D204,'TOTAL FEED'!$AC$6:$AC$429)</f>
        <v>0</v>
      </c>
      <c r="W204" s="87">
        <f>SUMIF('TOTAL FEED'!$E$6:$E$429,'SAN LUONG'!D204,'TOTAL FEED'!$AD$6:$AD$429)</f>
        <v>0</v>
      </c>
      <c r="X204" s="87">
        <f>SUMIF('TOTAL FEED'!$E$6:$E$429,'SAN LUONG'!D204,'TOTAL FEED'!$AE$6:$AE$429)</f>
        <v>0</v>
      </c>
      <c r="Y204" s="87">
        <f>SUMIF('TOTAL FEED'!$E$6:$E$429,'SAN LUONG'!D204,'TOTAL FEED'!$AF$6:$AF$429)</f>
        <v>0</v>
      </c>
      <c r="Z204" s="87">
        <f>SUMIF('TOTAL FEED'!$E$6:$E$429,'SAN LUONG'!D204,'TOTAL FEED'!$AG$6:$AG$429)</f>
        <v>0</v>
      </c>
      <c r="AA204" s="87">
        <f>SUMIF('TOTAL FEED'!$E$6:$E$429,'SAN LUONG'!D204,'TOTAL FEED'!$AH$6:$AH$429)</f>
        <v>0</v>
      </c>
      <c r="AB204" s="87">
        <f>SUMIF('TOTAL FEED'!$E$6:$E$429,'SAN LUONG'!D204,'TOTAL FEED'!$AI$6:$AI$429)</f>
        <v>0</v>
      </c>
      <c r="AC204" s="87">
        <f>SUMIF('TOTAL FEED'!$E$6:$E$429,'SAN LUONG'!D204,'TOTAL FEED'!$AJ$6:$AJ$429)</f>
        <v>0</v>
      </c>
      <c r="AD204" s="87">
        <f>SUMIF('TOTAL FEED'!$E$6:$E$429,'SAN LUONG'!D204,'TOTAL FEED'!$AK$6:$AK$429)</f>
        <v>0</v>
      </c>
      <c r="AE204" s="87">
        <f>SUMIF('TOTAL FEED'!$E$6:$E$429,'SAN LUONG'!D204,'TOTAL FEED'!$AL$6:$AL$429)</f>
        <v>0</v>
      </c>
      <c r="AF204" s="87">
        <f>SUMIF('TOTAL FEED'!$E$6:$E$429,'SAN LUONG'!D204,'TOTAL FEED'!$AM$6:$AM$429)</f>
        <v>0</v>
      </c>
      <c r="AG204" s="87">
        <f>SUMIF('TOTAL FEED'!$E$6:$E$429,'SAN LUONG'!D204,'TOTAL FEED'!$AN$6:$AN$429)</f>
        <v>0</v>
      </c>
      <c r="AH204" s="87">
        <f>SUMIF('TOTAL FEED'!$E$6:$E$429,'SAN LUONG'!D204,'TOTAL FEED'!$AO$6:$AO$429)</f>
        <v>0</v>
      </c>
      <c r="AI204" s="87">
        <f>SUMIF('TOTAL FEED'!$E$6:$E$429,'SAN LUONG'!D204,'TOTAL FEED'!$AP$6:$AP$429)</f>
        <v>0</v>
      </c>
      <c r="AJ204" s="80">
        <f t="shared" si="86"/>
        <v>0</v>
      </c>
      <c r="AK204" s="80"/>
      <c r="AL204" t="str">
        <f t="shared" si="78"/>
        <v>522F123031</v>
      </c>
      <c r="AM204">
        <f>SUMIF('TOTAL FEED'!$K$6:$K$429,AL204,'TOTAL FEED'!$AQ$6:$AQ$429)</f>
        <v>0</v>
      </c>
    </row>
    <row r="205" spans="2:39" x14ac:dyDescent="0.25">
      <c r="B205" s="81">
        <v>122</v>
      </c>
      <c r="C205" s="84" t="s">
        <v>438</v>
      </c>
      <c r="D205" s="83">
        <v>12302870</v>
      </c>
      <c r="E205" s="86">
        <f>SUMIF('TOTAL FEED'!$E$6:$E$429,'SAN LUONG'!D205,'TOTAL FEED'!$L$6:$L$429)</f>
        <v>0</v>
      </c>
      <c r="F205" s="87">
        <f>SUMIF('TOTAL FEED'!$E$6:$E$429,'SAN LUONG'!D205,'TOTAL FEED'!$M$6:$M$429)</f>
        <v>0</v>
      </c>
      <c r="G205" s="87">
        <f>SUMIF('TOTAL FEED'!$E$6:$E$429,'SAN LUONG'!D205,'TOTAL FEED'!$N$6:$N$429)</f>
        <v>0</v>
      </c>
      <c r="H205" s="87">
        <f>SUMIF('TOTAL FEED'!$E$6:$E$429,'SAN LUONG'!D205,'TOTAL FEED'!$O$6:$O$429)</f>
        <v>0</v>
      </c>
      <c r="I205" s="87">
        <f>SUMIF('TOTAL FEED'!$E$6:$E$429,'SAN LUONG'!D205,'TOTAL FEED'!$P$6:$P$429)</f>
        <v>0</v>
      </c>
      <c r="J205" s="87">
        <f>SUMIF('TOTAL FEED'!$E$6:$E$429,'SAN LUONG'!D205,'TOTAL FEED'!$Q$6:$Q$429)</f>
        <v>0</v>
      </c>
      <c r="K205" s="87">
        <f>SUMIF('TOTAL FEED'!$E$6:$E$429,'SAN LUONG'!D205,'TOTAL FEED'!$R$6:$R$429)</f>
        <v>0</v>
      </c>
      <c r="L205" s="87">
        <f>SUMIF('TOTAL FEED'!$E$6:$E$429,'SAN LUONG'!D205,'TOTAL FEED'!$S$6:$S$429)</f>
        <v>0</v>
      </c>
      <c r="M205" s="87">
        <f>SUMIF('TOTAL FEED'!$E$6:$E$429,'SAN LUONG'!D205,'TOTAL FEED'!$T$6:$T$429)</f>
        <v>0</v>
      </c>
      <c r="N205" s="87">
        <f>SUMIF('TOTAL FEED'!$E$6:$E$429,'SAN LUONG'!D205,'TOTAL FEED'!$U$6:$U$429)</f>
        <v>0</v>
      </c>
      <c r="O205" s="87">
        <f>SUMIF('TOTAL FEED'!$E$6:$E$429,'SAN LUONG'!D205,'TOTAL FEED'!$V$6:$V$429)</f>
        <v>0</v>
      </c>
      <c r="P205" s="87">
        <f>SUMIF('TOTAL FEED'!$E$6:$E$429,'SAN LUONG'!D205,'TOTAL FEED'!$W$6:$W$429)</f>
        <v>0</v>
      </c>
      <c r="Q205" s="87">
        <f>SUMIF('TOTAL FEED'!$E$6:$E$429,'SAN LUONG'!D205,'TOTAL FEED'!$X$6:$X$429)</f>
        <v>0</v>
      </c>
      <c r="R205" s="87">
        <f>SUMIF('TOTAL FEED'!$E$6:$E$429,'SAN LUONG'!D205,'TOTAL FEED'!$Y$6:$Y$429)</f>
        <v>0</v>
      </c>
      <c r="S205" s="87">
        <f>SUMIF('TOTAL FEED'!$E$6:$E$429,'SAN LUONG'!D205,'TOTAL FEED'!$Z$6:$Z$429)</f>
        <v>0</v>
      </c>
      <c r="T205" s="87">
        <f>SUMIF('TOTAL FEED'!$E$6:$E$429,'SAN LUONG'!D205,'TOTAL FEED'!$AA$6:$AA$429)</f>
        <v>0</v>
      </c>
      <c r="U205" s="87">
        <f>SUMIF('TOTAL FEED'!$E$6:$E$429,'SAN LUONG'!D205,'TOTAL FEED'!$AB$6:$AB$429)</f>
        <v>0</v>
      </c>
      <c r="V205" s="87">
        <f>SUMIF('TOTAL FEED'!$E$6:$E$429,'SAN LUONG'!D205,'TOTAL FEED'!$AC$6:$AC$429)</f>
        <v>0</v>
      </c>
      <c r="W205" s="87">
        <f>SUMIF('TOTAL FEED'!$E$6:$E$429,'SAN LUONG'!D205,'TOTAL FEED'!$AD$6:$AD$429)</f>
        <v>0</v>
      </c>
      <c r="X205" s="87">
        <f>SUMIF('TOTAL FEED'!$E$6:$E$429,'SAN LUONG'!D205,'TOTAL FEED'!$AE$6:$AE$429)</f>
        <v>0</v>
      </c>
      <c r="Y205" s="87">
        <f>SUMIF('TOTAL FEED'!$E$6:$E$429,'SAN LUONG'!D205,'TOTAL FEED'!$AF$6:$AF$429)</f>
        <v>0</v>
      </c>
      <c r="Z205" s="87">
        <f>SUMIF('TOTAL FEED'!$E$6:$E$429,'SAN LUONG'!D205,'TOTAL FEED'!$AG$6:$AG$429)</f>
        <v>0</v>
      </c>
      <c r="AA205" s="87">
        <f>SUMIF('TOTAL FEED'!$E$6:$E$429,'SAN LUONG'!D205,'TOTAL FEED'!$AH$6:$AH$429)</f>
        <v>0</v>
      </c>
      <c r="AB205" s="87">
        <f>SUMIF('TOTAL FEED'!$E$6:$E$429,'SAN LUONG'!D205,'TOTAL FEED'!$AI$6:$AI$429)</f>
        <v>0</v>
      </c>
      <c r="AC205" s="87">
        <f>SUMIF('TOTAL FEED'!$E$6:$E$429,'SAN LUONG'!D205,'TOTAL FEED'!$AJ$6:$AJ$429)</f>
        <v>0</v>
      </c>
      <c r="AD205" s="87">
        <f>SUMIF('TOTAL FEED'!$E$6:$E$429,'SAN LUONG'!D205,'TOTAL FEED'!$AK$6:$AK$429)</f>
        <v>0</v>
      </c>
      <c r="AE205" s="87">
        <f>SUMIF('TOTAL FEED'!$E$6:$E$429,'SAN LUONG'!D205,'TOTAL FEED'!$AL$6:$AL$429)</f>
        <v>0</v>
      </c>
      <c r="AF205" s="87">
        <f>SUMIF('TOTAL FEED'!$E$6:$E$429,'SAN LUONG'!D205,'TOTAL FEED'!$AM$6:$AM$429)</f>
        <v>0</v>
      </c>
      <c r="AG205" s="87">
        <f>SUMIF('TOTAL FEED'!$E$6:$E$429,'SAN LUONG'!D205,'TOTAL FEED'!$AN$6:$AN$429)</f>
        <v>0</v>
      </c>
      <c r="AH205" s="87">
        <f>SUMIF('TOTAL FEED'!$E$6:$E$429,'SAN LUONG'!D205,'TOTAL FEED'!$AO$6:$AO$429)</f>
        <v>0</v>
      </c>
      <c r="AI205" s="87">
        <f>SUMIF('TOTAL FEED'!$E$6:$E$429,'SAN LUONG'!D205,'TOTAL FEED'!$AP$6:$AP$429)</f>
        <v>0</v>
      </c>
      <c r="AJ205" s="80">
        <f t="shared" si="86"/>
        <v>0</v>
      </c>
      <c r="AK205" s="80"/>
      <c r="AL205" t="str">
        <f t="shared" si="78"/>
        <v>522NFP7012302870</v>
      </c>
      <c r="AM205">
        <f>SUMIF('TOTAL FEED'!$K$6:$K$429,AL205,'TOTAL FEED'!$AQ$6:$AQ$429)</f>
        <v>0</v>
      </c>
    </row>
    <row r="206" spans="2:39" x14ac:dyDescent="0.25">
      <c r="B206" s="81">
        <v>123</v>
      </c>
      <c r="C206" s="84" t="s">
        <v>123</v>
      </c>
      <c r="D206" s="83">
        <v>123021</v>
      </c>
      <c r="E206" s="86">
        <f>SUMIF('TOTAL FEED'!$E$6:$E$429,'SAN LUONG'!D206,'TOTAL FEED'!$L$6:$L$429)</f>
        <v>0</v>
      </c>
      <c r="F206" s="87">
        <f>SUMIF('TOTAL FEED'!$E$6:$E$429,'SAN LUONG'!D206,'TOTAL FEED'!$M$6:$M$429)</f>
        <v>0</v>
      </c>
      <c r="G206" s="87">
        <f>SUMIF('TOTAL FEED'!$E$6:$E$429,'SAN LUONG'!D206,'TOTAL FEED'!$N$6:$N$429)</f>
        <v>0</v>
      </c>
      <c r="H206" s="87">
        <f>SUMIF('TOTAL FEED'!$E$6:$E$429,'SAN LUONG'!D206,'TOTAL FEED'!$O$6:$O$429)</f>
        <v>0</v>
      </c>
      <c r="I206" s="87">
        <f>SUMIF('TOTAL FEED'!$E$6:$E$429,'SAN LUONG'!D206,'TOTAL FEED'!$P$6:$P$429)</f>
        <v>0</v>
      </c>
      <c r="J206" s="87">
        <f>SUMIF('TOTAL FEED'!$E$6:$E$429,'SAN LUONG'!D206,'TOTAL FEED'!$Q$6:$Q$429)</f>
        <v>0</v>
      </c>
      <c r="K206" s="87">
        <f>SUMIF('TOTAL FEED'!$E$6:$E$429,'SAN LUONG'!D206,'TOTAL FEED'!$R$6:$R$429)</f>
        <v>0</v>
      </c>
      <c r="L206" s="87">
        <f>SUMIF('TOTAL FEED'!$E$6:$E$429,'SAN LUONG'!D206,'TOTAL FEED'!$S$6:$S$429)</f>
        <v>0</v>
      </c>
      <c r="M206" s="87">
        <f>SUMIF('TOTAL FEED'!$E$6:$E$429,'SAN LUONG'!D206,'TOTAL FEED'!$T$6:$T$429)</f>
        <v>0</v>
      </c>
      <c r="N206" s="87">
        <f>SUMIF('TOTAL FEED'!$E$6:$E$429,'SAN LUONG'!D206,'TOTAL FEED'!$U$6:$U$429)</f>
        <v>0</v>
      </c>
      <c r="O206" s="87">
        <f>SUMIF('TOTAL FEED'!$E$6:$E$429,'SAN LUONG'!D206,'TOTAL FEED'!$V$6:$V$429)</f>
        <v>0</v>
      </c>
      <c r="P206" s="87">
        <f>SUMIF('TOTAL FEED'!$E$6:$E$429,'SAN LUONG'!D206,'TOTAL FEED'!$W$6:$W$429)</f>
        <v>0</v>
      </c>
      <c r="Q206" s="87">
        <f>SUMIF('TOTAL FEED'!$E$6:$E$429,'SAN LUONG'!D206,'TOTAL FEED'!$X$6:$X$429)</f>
        <v>0</v>
      </c>
      <c r="R206" s="87">
        <f>SUMIF('TOTAL FEED'!$E$6:$E$429,'SAN LUONG'!D206,'TOTAL FEED'!$Y$6:$Y$429)</f>
        <v>0</v>
      </c>
      <c r="S206" s="87">
        <f>SUMIF('TOTAL FEED'!$E$6:$E$429,'SAN LUONG'!D206,'TOTAL FEED'!$Z$6:$Z$429)</f>
        <v>0</v>
      </c>
      <c r="T206" s="87">
        <f>SUMIF('TOTAL FEED'!$E$6:$E$429,'SAN LUONG'!D206,'TOTAL FEED'!$AA$6:$AA$429)</f>
        <v>0</v>
      </c>
      <c r="U206" s="87">
        <f>SUMIF('TOTAL FEED'!$E$6:$E$429,'SAN LUONG'!D206,'TOTAL FEED'!$AB$6:$AB$429)</f>
        <v>0</v>
      </c>
      <c r="V206" s="87">
        <f>SUMIF('TOTAL FEED'!$E$6:$E$429,'SAN LUONG'!D206,'TOTAL FEED'!$AC$6:$AC$429)</f>
        <v>0</v>
      </c>
      <c r="W206" s="87">
        <f>SUMIF('TOTAL FEED'!$E$6:$E$429,'SAN LUONG'!D206,'TOTAL FEED'!$AD$6:$AD$429)</f>
        <v>0</v>
      </c>
      <c r="X206" s="87">
        <f>SUMIF('TOTAL FEED'!$E$6:$E$429,'SAN LUONG'!D206,'TOTAL FEED'!$AE$6:$AE$429)</f>
        <v>0</v>
      </c>
      <c r="Y206" s="87">
        <f>SUMIF('TOTAL FEED'!$E$6:$E$429,'SAN LUONG'!D206,'TOTAL FEED'!$AF$6:$AF$429)</f>
        <v>0</v>
      </c>
      <c r="Z206" s="87">
        <f>SUMIF('TOTAL FEED'!$E$6:$E$429,'SAN LUONG'!D206,'TOTAL FEED'!$AG$6:$AG$429)</f>
        <v>0</v>
      </c>
      <c r="AA206" s="87">
        <f>SUMIF('TOTAL FEED'!$E$6:$E$429,'SAN LUONG'!D206,'TOTAL FEED'!$AH$6:$AH$429)</f>
        <v>0</v>
      </c>
      <c r="AB206" s="87">
        <f>SUMIF('TOTAL FEED'!$E$6:$E$429,'SAN LUONG'!D206,'TOTAL FEED'!$AI$6:$AI$429)</f>
        <v>0</v>
      </c>
      <c r="AC206" s="87">
        <f>SUMIF('TOTAL FEED'!$E$6:$E$429,'SAN LUONG'!D206,'TOTAL FEED'!$AJ$6:$AJ$429)</f>
        <v>0</v>
      </c>
      <c r="AD206" s="87">
        <f>SUMIF('TOTAL FEED'!$E$6:$E$429,'SAN LUONG'!D206,'TOTAL FEED'!$AK$6:$AK$429)</f>
        <v>0</v>
      </c>
      <c r="AE206" s="87">
        <f>SUMIF('TOTAL FEED'!$E$6:$E$429,'SAN LUONG'!D206,'TOTAL FEED'!$AL$6:$AL$429)</f>
        <v>0</v>
      </c>
      <c r="AF206" s="87">
        <f>SUMIF('TOTAL FEED'!$E$6:$E$429,'SAN LUONG'!D206,'TOTAL FEED'!$AM$6:$AM$429)</f>
        <v>0</v>
      </c>
      <c r="AG206" s="87">
        <f>SUMIF('TOTAL FEED'!$E$6:$E$429,'SAN LUONG'!D206,'TOTAL FEED'!$AN$6:$AN$429)</f>
        <v>0</v>
      </c>
      <c r="AH206" s="87">
        <f>SUMIF('TOTAL FEED'!$E$6:$E$429,'SAN LUONG'!D206,'TOTAL FEED'!$AO$6:$AO$429)</f>
        <v>0</v>
      </c>
      <c r="AI206" s="87">
        <f>SUMIF('TOTAL FEED'!$E$6:$E$429,'SAN LUONG'!D206,'TOTAL FEED'!$AP$6:$AP$429)</f>
        <v>0</v>
      </c>
      <c r="AJ206" s="80">
        <f t="shared" si="86"/>
        <v>0</v>
      </c>
      <c r="AK206" s="80"/>
      <c r="AL206" t="str">
        <f t="shared" si="78"/>
        <v>522NF123021</v>
      </c>
      <c r="AM206">
        <f>SUMIF('TOTAL FEED'!$K$6:$K$429,AL206,'TOTAL FEED'!$AQ$6:$AQ$429)</f>
        <v>0</v>
      </c>
    </row>
    <row r="207" spans="2:39" x14ac:dyDescent="0.25">
      <c r="B207" s="81">
        <v>124</v>
      </c>
      <c r="C207" s="84" t="s">
        <v>120</v>
      </c>
      <c r="D207" s="83">
        <v>132011</v>
      </c>
      <c r="E207" s="86">
        <f>SUMIF('TOTAL FEED'!$E$6:$E$429,'SAN LUONG'!D207,'TOTAL FEED'!$L$6:$L$429)</f>
        <v>0</v>
      </c>
      <c r="F207" s="87">
        <f>SUMIF('TOTAL FEED'!$E$6:$E$429,'SAN LUONG'!D207,'TOTAL FEED'!$M$6:$M$429)</f>
        <v>0</v>
      </c>
      <c r="G207" s="87">
        <f>SUMIF('TOTAL FEED'!$E$6:$E$429,'SAN LUONG'!D207,'TOTAL FEED'!$N$6:$N$429)</f>
        <v>0</v>
      </c>
      <c r="H207" s="87">
        <f>SUMIF('TOTAL FEED'!$E$6:$E$429,'SAN LUONG'!D207,'TOTAL FEED'!$O$6:$O$429)</f>
        <v>0</v>
      </c>
      <c r="I207" s="87">
        <f>SUMIF('TOTAL FEED'!$E$6:$E$429,'SAN LUONG'!D207,'TOTAL FEED'!$P$6:$P$429)</f>
        <v>0</v>
      </c>
      <c r="J207" s="87">
        <f>SUMIF('TOTAL FEED'!$E$6:$E$429,'SAN LUONG'!D207,'TOTAL FEED'!$Q$6:$Q$429)</f>
        <v>0</v>
      </c>
      <c r="K207" s="87">
        <f>SUMIF('TOTAL FEED'!$E$6:$E$429,'SAN LUONG'!D207,'TOTAL FEED'!$R$6:$R$429)</f>
        <v>0</v>
      </c>
      <c r="L207" s="87">
        <f>SUMIF('TOTAL FEED'!$E$6:$E$429,'SAN LUONG'!D207,'TOTAL FEED'!$S$6:$S$429)</f>
        <v>0</v>
      </c>
      <c r="M207" s="87">
        <f>SUMIF('TOTAL FEED'!$E$6:$E$429,'SAN LUONG'!D207,'TOTAL FEED'!$T$6:$T$429)</f>
        <v>0</v>
      </c>
      <c r="N207" s="87">
        <f>SUMIF('TOTAL FEED'!$E$6:$E$429,'SAN LUONG'!D207,'TOTAL FEED'!$U$6:$U$429)</f>
        <v>0</v>
      </c>
      <c r="O207" s="87">
        <f>SUMIF('TOTAL FEED'!$E$6:$E$429,'SAN LUONG'!D207,'TOTAL FEED'!$V$6:$V$429)</f>
        <v>0</v>
      </c>
      <c r="P207" s="87">
        <f>SUMIF('TOTAL FEED'!$E$6:$E$429,'SAN LUONG'!D207,'TOTAL FEED'!$W$6:$W$429)</f>
        <v>0</v>
      </c>
      <c r="Q207" s="87">
        <f>SUMIF('TOTAL FEED'!$E$6:$E$429,'SAN LUONG'!D207,'TOTAL FEED'!$X$6:$X$429)</f>
        <v>0</v>
      </c>
      <c r="R207" s="87">
        <f>SUMIF('TOTAL FEED'!$E$6:$E$429,'SAN LUONG'!D207,'TOTAL FEED'!$Y$6:$Y$429)</f>
        <v>0</v>
      </c>
      <c r="S207" s="87">
        <f>SUMIF('TOTAL FEED'!$E$6:$E$429,'SAN LUONG'!D207,'TOTAL FEED'!$Z$6:$Z$429)</f>
        <v>0</v>
      </c>
      <c r="T207" s="87">
        <f>SUMIF('TOTAL FEED'!$E$6:$E$429,'SAN LUONG'!D207,'TOTAL FEED'!$AA$6:$AA$429)</f>
        <v>0</v>
      </c>
      <c r="U207" s="87">
        <f>SUMIF('TOTAL FEED'!$E$6:$E$429,'SAN LUONG'!D207,'TOTAL FEED'!$AB$6:$AB$429)</f>
        <v>0</v>
      </c>
      <c r="V207" s="87">
        <f>SUMIF('TOTAL FEED'!$E$6:$E$429,'SAN LUONG'!D207,'TOTAL FEED'!$AC$6:$AC$429)</f>
        <v>0</v>
      </c>
      <c r="W207" s="87">
        <f>SUMIF('TOTAL FEED'!$E$6:$E$429,'SAN LUONG'!D207,'TOTAL FEED'!$AD$6:$AD$429)</f>
        <v>0</v>
      </c>
      <c r="X207" s="87">
        <f>SUMIF('TOTAL FEED'!$E$6:$E$429,'SAN LUONG'!D207,'TOTAL FEED'!$AE$6:$AE$429)</f>
        <v>0</v>
      </c>
      <c r="Y207" s="87">
        <f>SUMIF('TOTAL FEED'!$E$6:$E$429,'SAN LUONG'!D207,'TOTAL FEED'!$AF$6:$AF$429)</f>
        <v>0</v>
      </c>
      <c r="Z207" s="87">
        <f>SUMIF('TOTAL FEED'!$E$6:$E$429,'SAN LUONG'!D207,'TOTAL FEED'!$AG$6:$AG$429)</f>
        <v>0</v>
      </c>
      <c r="AA207" s="87">
        <f>SUMIF('TOTAL FEED'!$E$6:$E$429,'SAN LUONG'!D207,'TOTAL FEED'!$AH$6:$AH$429)</f>
        <v>0</v>
      </c>
      <c r="AB207" s="87">
        <f>SUMIF('TOTAL FEED'!$E$6:$E$429,'SAN LUONG'!D207,'TOTAL FEED'!$AI$6:$AI$429)</f>
        <v>0</v>
      </c>
      <c r="AC207" s="87">
        <f>SUMIF('TOTAL FEED'!$E$6:$E$429,'SAN LUONG'!D207,'TOTAL FEED'!$AJ$6:$AJ$429)</f>
        <v>0</v>
      </c>
      <c r="AD207" s="87">
        <f>SUMIF('TOTAL FEED'!$E$6:$E$429,'SAN LUONG'!D207,'TOTAL FEED'!$AK$6:$AK$429)</f>
        <v>0</v>
      </c>
      <c r="AE207" s="87">
        <f>SUMIF('TOTAL FEED'!$E$6:$E$429,'SAN LUONG'!D207,'TOTAL FEED'!$AL$6:$AL$429)</f>
        <v>0</v>
      </c>
      <c r="AF207" s="87">
        <f>SUMIF('TOTAL FEED'!$E$6:$E$429,'SAN LUONG'!D207,'TOTAL FEED'!$AM$6:$AM$429)</f>
        <v>0</v>
      </c>
      <c r="AG207" s="87">
        <f>SUMIF('TOTAL FEED'!$E$6:$E$429,'SAN LUONG'!D207,'TOTAL FEED'!$AN$6:$AN$429)</f>
        <v>0</v>
      </c>
      <c r="AH207" s="87">
        <f>SUMIF('TOTAL FEED'!$E$6:$E$429,'SAN LUONG'!D207,'TOTAL FEED'!$AO$6:$AO$429)</f>
        <v>0</v>
      </c>
      <c r="AI207" s="87">
        <f>SUMIF('TOTAL FEED'!$E$6:$E$429,'SAN LUONG'!D207,'TOTAL FEED'!$AP$6:$AP$429)</f>
        <v>0</v>
      </c>
      <c r="AJ207" s="80">
        <f t="shared" si="86"/>
        <v>0</v>
      </c>
      <c r="AK207" s="80"/>
      <c r="AL207" t="str">
        <f t="shared" si="78"/>
        <v>531NF132011</v>
      </c>
      <c r="AM207">
        <f>SUMIF('TOTAL FEED'!$K$6:$K$429,AL207,'TOTAL FEED'!$AQ$6:$AQ$429)</f>
        <v>0</v>
      </c>
    </row>
    <row r="208" spans="2:39" x14ac:dyDescent="0.25">
      <c r="B208" s="81">
        <v>125</v>
      </c>
      <c r="C208" s="84" t="s">
        <v>121</v>
      </c>
      <c r="D208" s="83" t="s">
        <v>587</v>
      </c>
      <c r="E208" s="86">
        <f>SUMIF('TOTAL FEED'!$E$6:$E$429,'SAN LUONG'!D208,'TOTAL FEED'!$L$6:$L$429)</f>
        <v>0</v>
      </c>
      <c r="F208" s="87">
        <f>SUMIF('TOTAL FEED'!$E$6:$E$429,'SAN LUONG'!D208,'TOTAL FEED'!$M$6:$M$429)</f>
        <v>0</v>
      </c>
      <c r="G208" s="87">
        <f>SUMIF('TOTAL FEED'!$E$6:$E$429,'SAN LUONG'!D208,'TOTAL FEED'!$N$6:$N$429)</f>
        <v>0</v>
      </c>
      <c r="H208" s="87">
        <f>SUMIF('TOTAL FEED'!$E$6:$E$429,'SAN LUONG'!D208,'TOTAL FEED'!$O$6:$O$429)</f>
        <v>0</v>
      </c>
      <c r="I208" s="87">
        <f>SUMIF('TOTAL FEED'!$E$6:$E$429,'SAN LUONG'!D208,'TOTAL FEED'!$P$6:$P$429)</f>
        <v>0</v>
      </c>
      <c r="J208" s="87">
        <f>SUMIF('TOTAL FEED'!$E$6:$E$429,'SAN LUONG'!D208,'TOTAL FEED'!$Q$6:$Q$429)</f>
        <v>0</v>
      </c>
      <c r="K208" s="87">
        <f>SUMIF('TOTAL FEED'!$E$6:$E$429,'SAN LUONG'!D208,'TOTAL FEED'!$R$6:$R$429)</f>
        <v>0</v>
      </c>
      <c r="L208" s="87">
        <f>SUMIF('TOTAL FEED'!$E$6:$E$429,'SAN LUONG'!D208,'TOTAL FEED'!$S$6:$S$429)</f>
        <v>0</v>
      </c>
      <c r="M208" s="87">
        <f>SUMIF('TOTAL FEED'!$E$6:$E$429,'SAN LUONG'!D208,'TOTAL FEED'!$T$6:$T$429)</f>
        <v>0</v>
      </c>
      <c r="N208" s="87">
        <f>SUMIF('TOTAL FEED'!$E$6:$E$429,'SAN LUONG'!D208,'TOTAL FEED'!$U$6:$U$429)</f>
        <v>0</v>
      </c>
      <c r="O208" s="87">
        <f>SUMIF('TOTAL FEED'!$E$6:$E$429,'SAN LUONG'!D208,'TOTAL FEED'!$V$6:$V$429)</f>
        <v>0</v>
      </c>
      <c r="P208" s="87">
        <f>SUMIF('TOTAL FEED'!$E$6:$E$429,'SAN LUONG'!D208,'TOTAL FEED'!$W$6:$W$429)</f>
        <v>0</v>
      </c>
      <c r="Q208" s="87">
        <f>SUMIF('TOTAL FEED'!$E$6:$E$429,'SAN LUONG'!D208,'TOTAL FEED'!$X$6:$X$429)</f>
        <v>0</v>
      </c>
      <c r="R208" s="87">
        <f>SUMIF('TOTAL FEED'!$E$6:$E$429,'SAN LUONG'!D208,'TOTAL FEED'!$Y$6:$Y$429)</f>
        <v>0</v>
      </c>
      <c r="S208" s="87">
        <f>SUMIF('TOTAL FEED'!$E$6:$E$429,'SAN LUONG'!D208,'TOTAL FEED'!$Z$6:$Z$429)</f>
        <v>0</v>
      </c>
      <c r="T208" s="87">
        <f>SUMIF('TOTAL FEED'!$E$6:$E$429,'SAN LUONG'!D208,'TOTAL FEED'!$AA$6:$AA$429)</f>
        <v>0</v>
      </c>
      <c r="U208" s="87">
        <f>SUMIF('TOTAL FEED'!$E$6:$E$429,'SAN LUONG'!D208,'TOTAL FEED'!$AB$6:$AB$429)</f>
        <v>0</v>
      </c>
      <c r="V208" s="87">
        <f>SUMIF('TOTAL FEED'!$E$6:$E$429,'SAN LUONG'!D208,'TOTAL FEED'!$AC$6:$AC$429)</f>
        <v>0</v>
      </c>
      <c r="W208" s="87">
        <f>SUMIF('TOTAL FEED'!$E$6:$E$429,'SAN LUONG'!D208,'TOTAL FEED'!$AD$6:$AD$429)</f>
        <v>0</v>
      </c>
      <c r="X208" s="87">
        <f>SUMIF('TOTAL FEED'!$E$6:$E$429,'SAN LUONG'!D208,'TOTAL FEED'!$AE$6:$AE$429)</f>
        <v>0</v>
      </c>
      <c r="Y208" s="87">
        <f>SUMIF('TOTAL FEED'!$E$6:$E$429,'SAN LUONG'!D208,'TOTAL FEED'!$AF$6:$AF$429)</f>
        <v>0</v>
      </c>
      <c r="Z208" s="87">
        <f>SUMIF('TOTAL FEED'!$E$6:$E$429,'SAN LUONG'!D208,'TOTAL FEED'!$AG$6:$AG$429)</f>
        <v>0</v>
      </c>
      <c r="AA208" s="87">
        <f>SUMIF('TOTAL FEED'!$E$6:$E$429,'SAN LUONG'!D208,'TOTAL FEED'!$AH$6:$AH$429)</f>
        <v>0</v>
      </c>
      <c r="AB208" s="87">
        <f>SUMIF('TOTAL FEED'!$E$6:$E$429,'SAN LUONG'!D208,'TOTAL FEED'!$AI$6:$AI$429)</f>
        <v>0</v>
      </c>
      <c r="AC208" s="87">
        <f>SUMIF('TOTAL FEED'!$E$6:$E$429,'SAN LUONG'!D208,'TOTAL FEED'!$AJ$6:$AJ$429)</f>
        <v>0</v>
      </c>
      <c r="AD208" s="87">
        <f>SUMIF('TOTAL FEED'!$E$6:$E$429,'SAN LUONG'!D208,'TOTAL FEED'!$AK$6:$AK$429)</f>
        <v>0</v>
      </c>
      <c r="AE208" s="87">
        <f>SUMIF('TOTAL FEED'!$E$6:$E$429,'SAN LUONG'!D208,'TOTAL FEED'!$AL$6:$AL$429)</f>
        <v>0</v>
      </c>
      <c r="AF208" s="87">
        <f>SUMIF('TOTAL FEED'!$E$6:$E$429,'SAN LUONG'!D208,'TOTAL FEED'!$AM$6:$AM$429)</f>
        <v>0</v>
      </c>
      <c r="AG208" s="87">
        <f>SUMIF('TOTAL FEED'!$E$6:$E$429,'SAN LUONG'!D208,'TOTAL FEED'!$AN$6:$AN$429)</f>
        <v>0</v>
      </c>
      <c r="AH208" s="87">
        <f>SUMIF('TOTAL FEED'!$E$6:$E$429,'SAN LUONG'!D208,'TOTAL FEED'!$AO$6:$AO$429)</f>
        <v>0</v>
      </c>
      <c r="AI208" s="87">
        <f>SUMIF('TOTAL FEED'!$E$6:$E$429,'SAN LUONG'!D208,'TOTAL FEED'!$AP$6:$AP$429)</f>
        <v>0</v>
      </c>
      <c r="AJ208" s="80">
        <f t="shared" si="86"/>
        <v>0</v>
      </c>
      <c r="AK208" s="80"/>
      <c r="AL208" t="str">
        <f t="shared" si="78"/>
        <v>532NF133011</v>
      </c>
      <c r="AM208">
        <f>SUMIF('TOTAL FEED'!$K$6:$K$429,AL208,'TOTAL FEED'!$AQ$6:$AQ$429)</f>
        <v>0</v>
      </c>
    </row>
    <row r="209" spans="2:39" x14ac:dyDescent="0.25">
      <c r="B209" s="81">
        <v>126</v>
      </c>
      <c r="C209" s="84" t="s">
        <v>588</v>
      </c>
      <c r="D209" s="83">
        <v>13301810</v>
      </c>
      <c r="E209" s="86">
        <f>SUMIF('TOTAL FEED'!$E$6:$E$429,'SAN LUONG'!D209,'TOTAL FEED'!$L$6:$L$429)</f>
        <v>0</v>
      </c>
      <c r="F209" s="87">
        <f>SUMIF('TOTAL FEED'!$E$6:$E$429,'SAN LUONG'!D209,'TOTAL FEED'!$M$6:$M$429)</f>
        <v>0</v>
      </c>
      <c r="G209" s="87">
        <f>SUMIF('TOTAL FEED'!$E$6:$E$429,'SAN LUONG'!D209,'TOTAL FEED'!$N$6:$N$429)</f>
        <v>0</v>
      </c>
      <c r="H209" s="87">
        <f>SUMIF('TOTAL FEED'!$E$6:$E$429,'SAN LUONG'!D209,'TOTAL FEED'!$O$6:$O$429)</f>
        <v>0</v>
      </c>
      <c r="I209" s="87">
        <f>SUMIF('TOTAL FEED'!$E$6:$E$429,'SAN LUONG'!D209,'TOTAL FEED'!$P$6:$P$429)</f>
        <v>0</v>
      </c>
      <c r="J209" s="87">
        <f>SUMIF('TOTAL FEED'!$E$6:$E$429,'SAN LUONG'!D209,'TOTAL FEED'!$Q$6:$Q$429)</f>
        <v>0</v>
      </c>
      <c r="K209" s="87">
        <f>SUMIF('TOTAL FEED'!$E$6:$E$429,'SAN LUONG'!D209,'TOTAL FEED'!$R$6:$R$429)</f>
        <v>0</v>
      </c>
      <c r="L209" s="87">
        <f>SUMIF('TOTAL FEED'!$E$6:$E$429,'SAN LUONG'!D209,'TOTAL FEED'!$S$6:$S$429)</f>
        <v>0</v>
      </c>
      <c r="M209" s="87">
        <f>SUMIF('TOTAL FEED'!$E$6:$E$429,'SAN LUONG'!D209,'TOTAL FEED'!$T$6:$T$429)</f>
        <v>0</v>
      </c>
      <c r="N209" s="87">
        <f>SUMIF('TOTAL FEED'!$E$6:$E$429,'SAN LUONG'!D209,'TOTAL FEED'!$U$6:$U$429)</f>
        <v>0</v>
      </c>
      <c r="O209" s="87">
        <f>SUMIF('TOTAL FEED'!$E$6:$E$429,'SAN LUONG'!D209,'TOTAL FEED'!$V$6:$V$429)</f>
        <v>0</v>
      </c>
      <c r="P209" s="87">
        <f>SUMIF('TOTAL FEED'!$E$6:$E$429,'SAN LUONG'!D209,'TOTAL FEED'!$W$6:$W$429)</f>
        <v>0</v>
      </c>
      <c r="Q209" s="87">
        <f>SUMIF('TOTAL FEED'!$E$6:$E$429,'SAN LUONG'!D209,'TOTAL FEED'!$X$6:$X$429)</f>
        <v>0</v>
      </c>
      <c r="R209" s="87">
        <f>SUMIF('TOTAL FEED'!$E$6:$E$429,'SAN LUONG'!D209,'TOTAL FEED'!$Y$6:$Y$429)</f>
        <v>0</v>
      </c>
      <c r="S209" s="87">
        <f>SUMIF('TOTAL FEED'!$E$6:$E$429,'SAN LUONG'!D209,'TOTAL FEED'!$Z$6:$Z$429)</f>
        <v>0</v>
      </c>
      <c r="T209" s="87">
        <f>SUMIF('TOTAL FEED'!$E$6:$E$429,'SAN LUONG'!D209,'TOTAL FEED'!$AA$6:$AA$429)</f>
        <v>0</v>
      </c>
      <c r="U209" s="87">
        <f>SUMIF('TOTAL FEED'!$E$6:$E$429,'SAN LUONG'!D209,'TOTAL FEED'!$AB$6:$AB$429)</f>
        <v>0</v>
      </c>
      <c r="V209" s="87">
        <f>SUMIF('TOTAL FEED'!$E$6:$E$429,'SAN LUONG'!D209,'TOTAL FEED'!$AC$6:$AC$429)</f>
        <v>0</v>
      </c>
      <c r="W209" s="87">
        <f>SUMIF('TOTAL FEED'!$E$6:$E$429,'SAN LUONG'!D209,'TOTAL FEED'!$AD$6:$AD$429)</f>
        <v>0</v>
      </c>
      <c r="X209" s="87">
        <f>SUMIF('TOTAL FEED'!$E$6:$E$429,'SAN LUONG'!D209,'TOTAL FEED'!$AE$6:$AE$429)</f>
        <v>0</v>
      </c>
      <c r="Y209" s="87">
        <f>SUMIF('TOTAL FEED'!$E$6:$E$429,'SAN LUONG'!D209,'TOTAL FEED'!$AF$6:$AF$429)</f>
        <v>0</v>
      </c>
      <c r="Z209" s="87">
        <f>SUMIF('TOTAL FEED'!$E$6:$E$429,'SAN LUONG'!D209,'TOTAL FEED'!$AG$6:$AG$429)</f>
        <v>0</v>
      </c>
      <c r="AA209" s="87">
        <f>SUMIF('TOTAL FEED'!$E$6:$E$429,'SAN LUONG'!D209,'TOTAL FEED'!$AH$6:$AH$429)</f>
        <v>0</v>
      </c>
      <c r="AB209" s="87">
        <f>SUMIF('TOTAL FEED'!$E$6:$E$429,'SAN LUONG'!D209,'TOTAL FEED'!$AI$6:$AI$429)</f>
        <v>0</v>
      </c>
      <c r="AC209" s="87">
        <f>SUMIF('TOTAL FEED'!$E$6:$E$429,'SAN LUONG'!D209,'TOTAL FEED'!$AJ$6:$AJ$429)</f>
        <v>0</v>
      </c>
      <c r="AD209" s="87">
        <f>SUMIF('TOTAL FEED'!$E$6:$E$429,'SAN LUONG'!D209,'TOTAL FEED'!$AK$6:$AK$429)</f>
        <v>0</v>
      </c>
      <c r="AE209" s="87">
        <f>SUMIF('TOTAL FEED'!$E$6:$E$429,'SAN LUONG'!D209,'TOTAL FEED'!$AL$6:$AL$429)</f>
        <v>0</v>
      </c>
      <c r="AF209" s="87">
        <f>SUMIF('TOTAL FEED'!$E$6:$E$429,'SAN LUONG'!D209,'TOTAL FEED'!$AM$6:$AM$429)</f>
        <v>0</v>
      </c>
      <c r="AG209" s="87">
        <f>SUMIF('TOTAL FEED'!$E$6:$E$429,'SAN LUONG'!D209,'TOTAL FEED'!$AN$6:$AN$429)</f>
        <v>0</v>
      </c>
      <c r="AH209" s="87">
        <f>SUMIF('TOTAL FEED'!$E$6:$E$429,'SAN LUONG'!D209,'TOTAL FEED'!$AO$6:$AO$429)</f>
        <v>0</v>
      </c>
      <c r="AI209" s="87">
        <f>SUMIF('TOTAL FEED'!$E$6:$E$429,'SAN LUONG'!D209,'TOTAL FEED'!$AP$6:$AP$429)</f>
        <v>0</v>
      </c>
      <c r="AJ209" s="80">
        <f t="shared" si="86"/>
        <v>0</v>
      </c>
      <c r="AK209" s="80"/>
      <c r="AL209" t="str">
        <f t="shared" si="78"/>
        <v>532NFP1013301810</v>
      </c>
      <c r="AM209">
        <f>SUMIF('TOTAL FEED'!$K$6:$K$429,AL209,'TOTAL FEED'!$AQ$6:$AQ$429)</f>
        <v>0</v>
      </c>
    </row>
    <row r="210" spans="2:39" x14ac:dyDescent="0.25">
      <c r="B210" s="81">
        <v>127</v>
      </c>
      <c r="C210" s="84" t="s">
        <v>135</v>
      </c>
      <c r="D210" s="83">
        <v>136071</v>
      </c>
      <c r="E210" s="86">
        <f>SUMIF('TOTAL FEED'!$E$6:$E$429,'SAN LUONG'!D210,'TOTAL FEED'!$L$6:$L$429)</f>
        <v>0</v>
      </c>
      <c r="F210" s="87">
        <f>SUMIF('TOTAL FEED'!$E$6:$E$429,'SAN LUONG'!D210,'TOTAL FEED'!$M$6:$M$429)</f>
        <v>0</v>
      </c>
      <c r="G210" s="87">
        <f>SUMIF('TOTAL FEED'!$E$6:$E$429,'SAN LUONG'!D210,'TOTAL FEED'!$N$6:$N$429)</f>
        <v>0</v>
      </c>
      <c r="H210" s="87">
        <f>SUMIF('TOTAL FEED'!$E$6:$E$429,'SAN LUONG'!D210,'TOTAL FEED'!$O$6:$O$429)</f>
        <v>0</v>
      </c>
      <c r="I210" s="87">
        <f>SUMIF('TOTAL FEED'!$E$6:$E$429,'SAN LUONG'!D210,'TOTAL FEED'!$P$6:$P$429)</f>
        <v>0</v>
      </c>
      <c r="J210" s="87">
        <f>SUMIF('TOTAL FEED'!$E$6:$E$429,'SAN LUONG'!D210,'TOTAL FEED'!$Q$6:$Q$429)</f>
        <v>0</v>
      </c>
      <c r="K210" s="87">
        <f>SUMIF('TOTAL FEED'!$E$6:$E$429,'SAN LUONG'!D210,'TOTAL FEED'!$R$6:$R$429)</f>
        <v>0</v>
      </c>
      <c r="L210" s="87">
        <f>SUMIF('TOTAL FEED'!$E$6:$E$429,'SAN LUONG'!D210,'TOTAL FEED'!$S$6:$S$429)</f>
        <v>0</v>
      </c>
      <c r="M210" s="87">
        <f>SUMIF('TOTAL FEED'!$E$6:$E$429,'SAN LUONG'!D210,'TOTAL FEED'!$T$6:$T$429)</f>
        <v>0</v>
      </c>
      <c r="N210" s="87">
        <f>SUMIF('TOTAL FEED'!$E$6:$E$429,'SAN LUONG'!D210,'TOTAL FEED'!$U$6:$U$429)</f>
        <v>0</v>
      </c>
      <c r="O210" s="87">
        <f>SUMIF('TOTAL FEED'!$E$6:$E$429,'SAN LUONG'!D210,'TOTAL FEED'!$V$6:$V$429)</f>
        <v>0</v>
      </c>
      <c r="P210" s="87">
        <f>SUMIF('TOTAL FEED'!$E$6:$E$429,'SAN LUONG'!D210,'TOTAL FEED'!$W$6:$W$429)</f>
        <v>0</v>
      </c>
      <c r="Q210" s="87">
        <f>SUMIF('TOTAL FEED'!$E$6:$E$429,'SAN LUONG'!D210,'TOTAL FEED'!$X$6:$X$429)</f>
        <v>0</v>
      </c>
      <c r="R210" s="87">
        <f>SUMIF('TOTAL FEED'!$E$6:$E$429,'SAN LUONG'!D210,'TOTAL FEED'!$Y$6:$Y$429)</f>
        <v>0</v>
      </c>
      <c r="S210" s="87">
        <f>SUMIF('TOTAL FEED'!$E$6:$E$429,'SAN LUONG'!D210,'TOTAL FEED'!$Z$6:$Z$429)</f>
        <v>0</v>
      </c>
      <c r="T210" s="87">
        <f>SUMIF('TOTAL FEED'!$E$6:$E$429,'SAN LUONG'!D210,'TOTAL FEED'!$AA$6:$AA$429)</f>
        <v>0</v>
      </c>
      <c r="U210" s="87">
        <f>SUMIF('TOTAL FEED'!$E$6:$E$429,'SAN LUONG'!D210,'TOTAL FEED'!$AB$6:$AB$429)</f>
        <v>0</v>
      </c>
      <c r="V210" s="87">
        <f>SUMIF('TOTAL FEED'!$E$6:$E$429,'SAN LUONG'!D210,'TOTAL FEED'!$AC$6:$AC$429)</f>
        <v>0</v>
      </c>
      <c r="W210" s="87">
        <f>SUMIF('TOTAL FEED'!$E$6:$E$429,'SAN LUONG'!D210,'TOTAL FEED'!$AD$6:$AD$429)</f>
        <v>0</v>
      </c>
      <c r="X210" s="87">
        <f>SUMIF('TOTAL FEED'!$E$6:$E$429,'SAN LUONG'!D210,'TOTAL FEED'!$AE$6:$AE$429)</f>
        <v>0</v>
      </c>
      <c r="Y210" s="87">
        <f>SUMIF('TOTAL FEED'!$E$6:$E$429,'SAN LUONG'!D210,'TOTAL FEED'!$AF$6:$AF$429)</f>
        <v>0</v>
      </c>
      <c r="Z210" s="87">
        <f>SUMIF('TOTAL FEED'!$E$6:$E$429,'SAN LUONG'!D210,'TOTAL FEED'!$AG$6:$AG$429)</f>
        <v>0</v>
      </c>
      <c r="AA210" s="87">
        <f>SUMIF('TOTAL FEED'!$E$6:$E$429,'SAN LUONG'!D210,'TOTAL FEED'!$AH$6:$AH$429)</f>
        <v>0</v>
      </c>
      <c r="AB210" s="87">
        <f>SUMIF('TOTAL FEED'!$E$6:$E$429,'SAN LUONG'!D210,'TOTAL FEED'!$AI$6:$AI$429)</f>
        <v>0</v>
      </c>
      <c r="AC210" s="87">
        <f>SUMIF('TOTAL FEED'!$E$6:$E$429,'SAN LUONG'!D210,'TOTAL FEED'!$AJ$6:$AJ$429)</f>
        <v>0</v>
      </c>
      <c r="AD210" s="87">
        <f>SUMIF('TOTAL FEED'!$E$6:$E$429,'SAN LUONG'!D210,'TOTAL FEED'!$AK$6:$AK$429)</f>
        <v>0</v>
      </c>
      <c r="AE210" s="87">
        <f>SUMIF('TOTAL FEED'!$E$6:$E$429,'SAN LUONG'!D210,'TOTAL FEED'!$AL$6:$AL$429)</f>
        <v>0</v>
      </c>
      <c r="AF210" s="87">
        <f>SUMIF('TOTAL FEED'!$E$6:$E$429,'SAN LUONG'!D210,'TOTAL FEED'!$AM$6:$AM$429)</f>
        <v>0</v>
      </c>
      <c r="AG210" s="87">
        <f>SUMIF('TOTAL FEED'!$E$6:$E$429,'SAN LUONG'!D210,'TOTAL FEED'!$AN$6:$AN$429)</f>
        <v>0</v>
      </c>
      <c r="AH210" s="87">
        <f>SUMIF('TOTAL FEED'!$E$6:$E$429,'SAN LUONG'!D210,'TOTAL FEED'!$AO$6:$AO$429)</f>
        <v>0</v>
      </c>
      <c r="AI210" s="87">
        <f>SUMIF('TOTAL FEED'!$E$6:$E$429,'SAN LUONG'!D210,'TOTAL FEED'!$AP$6:$AP$429)</f>
        <v>0</v>
      </c>
      <c r="AJ210" s="80">
        <f t="shared" si="86"/>
        <v>0</v>
      </c>
      <c r="AK210" s="80"/>
      <c r="AL210" t="str">
        <f t="shared" si="78"/>
        <v>534NF136071</v>
      </c>
      <c r="AM210">
        <f>SUMIF('TOTAL FEED'!$K$6:$K$429,AL210,'TOTAL FEED'!$AQ$6:$AQ$429)</f>
        <v>0</v>
      </c>
    </row>
    <row r="211" spans="2:39" x14ac:dyDescent="0.25">
      <c r="B211" s="81">
        <v>128</v>
      </c>
      <c r="C211" s="84" t="s">
        <v>589</v>
      </c>
      <c r="D211" s="83">
        <v>13607810</v>
      </c>
      <c r="E211" s="86">
        <f>SUMIF('TOTAL FEED'!$E$6:$E$429,'SAN LUONG'!D211,'TOTAL FEED'!$L$6:$L$429)</f>
        <v>0</v>
      </c>
      <c r="F211" s="87">
        <f>SUMIF('TOTAL FEED'!$E$6:$E$429,'SAN LUONG'!D211,'TOTAL FEED'!$M$6:$M$429)</f>
        <v>0</v>
      </c>
      <c r="G211" s="87">
        <f>SUMIF('TOTAL FEED'!$E$6:$E$429,'SAN LUONG'!D211,'TOTAL FEED'!$N$6:$N$429)</f>
        <v>0</v>
      </c>
      <c r="H211" s="87">
        <f>SUMIF('TOTAL FEED'!$E$6:$E$429,'SAN LUONG'!D211,'TOTAL FEED'!$O$6:$O$429)</f>
        <v>0</v>
      </c>
      <c r="I211" s="87">
        <f>SUMIF('TOTAL FEED'!$E$6:$E$429,'SAN LUONG'!D211,'TOTAL FEED'!$P$6:$P$429)</f>
        <v>0</v>
      </c>
      <c r="J211" s="87">
        <f>SUMIF('TOTAL FEED'!$E$6:$E$429,'SAN LUONG'!D211,'TOTAL FEED'!$Q$6:$Q$429)</f>
        <v>0</v>
      </c>
      <c r="K211" s="87">
        <f>SUMIF('TOTAL FEED'!$E$6:$E$429,'SAN LUONG'!D211,'TOTAL FEED'!$R$6:$R$429)</f>
        <v>0</v>
      </c>
      <c r="L211" s="87">
        <f>SUMIF('TOTAL FEED'!$E$6:$E$429,'SAN LUONG'!D211,'TOTAL FEED'!$S$6:$S$429)</f>
        <v>0</v>
      </c>
      <c r="M211" s="87">
        <f>SUMIF('TOTAL FEED'!$E$6:$E$429,'SAN LUONG'!D211,'TOTAL FEED'!$T$6:$T$429)</f>
        <v>0</v>
      </c>
      <c r="N211" s="87">
        <f>SUMIF('TOTAL FEED'!$E$6:$E$429,'SAN LUONG'!D211,'TOTAL FEED'!$U$6:$U$429)</f>
        <v>0</v>
      </c>
      <c r="O211" s="87">
        <f>SUMIF('TOTAL FEED'!$E$6:$E$429,'SAN LUONG'!D211,'TOTAL FEED'!$V$6:$V$429)</f>
        <v>0</v>
      </c>
      <c r="P211" s="87">
        <f>SUMIF('TOTAL FEED'!$E$6:$E$429,'SAN LUONG'!D211,'TOTAL FEED'!$W$6:$W$429)</f>
        <v>0</v>
      </c>
      <c r="Q211" s="87">
        <f>SUMIF('TOTAL FEED'!$E$6:$E$429,'SAN LUONG'!D211,'TOTAL FEED'!$X$6:$X$429)</f>
        <v>0</v>
      </c>
      <c r="R211" s="87">
        <f>SUMIF('TOTAL FEED'!$E$6:$E$429,'SAN LUONG'!D211,'TOTAL FEED'!$Y$6:$Y$429)</f>
        <v>0</v>
      </c>
      <c r="S211" s="87">
        <f>SUMIF('TOTAL FEED'!$E$6:$E$429,'SAN LUONG'!D211,'TOTAL FEED'!$Z$6:$Z$429)</f>
        <v>0</v>
      </c>
      <c r="T211" s="87">
        <f>SUMIF('TOTAL FEED'!$E$6:$E$429,'SAN LUONG'!D211,'TOTAL FEED'!$AA$6:$AA$429)</f>
        <v>0</v>
      </c>
      <c r="U211" s="87">
        <f>SUMIF('TOTAL FEED'!$E$6:$E$429,'SAN LUONG'!D211,'TOTAL FEED'!$AB$6:$AB$429)</f>
        <v>0</v>
      </c>
      <c r="V211" s="87">
        <f>SUMIF('TOTAL FEED'!$E$6:$E$429,'SAN LUONG'!D211,'TOTAL FEED'!$AC$6:$AC$429)</f>
        <v>0</v>
      </c>
      <c r="W211" s="87">
        <f>SUMIF('TOTAL FEED'!$E$6:$E$429,'SAN LUONG'!D211,'TOTAL FEED'!$AD$6:$AD$429)</f>
        <v>0</v>
      </c>
      <c r="X211" s="87">
        <f>SUMIF('TOTAL FEED'!$E$6:$E$429,'SAN LUONG'!D211,'TOTAL FEED'!$AE$6:$AE$429)</f>
        <v>0</v>
      </c>
      <c r="Y211" s="87">
        <f>SUMIF('TOTAL FEED'!$E$6:$E$429,'SAN LUONG'!D211,'TOTAL FEED'!$AF$6:$AF$429)</f>
        <v>0</v>
      </c>
      <c r="Z211" s="87">
        <f>SUMIF('TOTAL FEED'!$E$6:$E$429,'SAN LUONG'!D211,'TOTAL FEED'!$AG$6:$AG$429)</f>
        <v>0</v>
      </c>
      <c r="AA211" s="87">
        <f>SUMIF('TOTAL FEED'!$E$6:$E$429,'SAN LUONG'!D211,'TOTAL FEED'!$AH$6:$AH$429)</f>
        <v>0</v>
      </c>
      <c r="AB211" s="87">
        <f>SUMIF('TOTAL FEED'!$E$6:$E$429,'SAN LUONG'!D211,'TOTAL FEED'!$AI$6:$AI$429)</f>
        <v>0</v>
      </c>
      <c r="AC211" s="87">
        <f>SUMIF('TOTAL FEED'!$E$6:$E$429,'SAN LUONG'!D211,'TOTAL FEED'!$AJ$6:$AJ$429)</f>
        <v>0</v>
      </c>
      <c r="AD211" s="87">
        <f>SUMIF('TOTAL FEED'!$E$6:$E$429,'SAN LUONG'!D211,'TOTAL FEED'!$AK$6:$AK$429)</f>
        <v>0</v>
      </c>
      <c r="AE211" s="87">
        <f>SUMIF('TOTAL FEED'!$E$6:$E$429,'SAN LUONG'!D211,'TOTAL FEED'!$AL$6:$AL$429)</f>
        <v>0</v>
      </c>
      <c r="AF211" s="87">
        <f>SUMIF('TOTAL FEED'!$E$6:$E$429,'SAN LUONG'!D211,'TOTAL FEED'!$AM$6:$AM$429)</f>
        <v>0</v>
      </c>
      <c r="AG211" s="87">
        <f>SUMIF('TOTAL FEED'!$E$6:$E$429,'SAN LUONG'!D211,'TOTAL FEED'!$AN$6:$AN$429)</f>
        <v>0</v>
      </c>
      <c r="AH211" s="87">
        <f>SUMIF('TOTAL FEED'!$E$6:$E$429,'SAN LUONG'!D211,'TOTAL FEED'!$AO$6:$AO$429)</f>
        <v>0</v>
      </c>
      <c r="AI211" s="87">
        <f>SUMIF('TOTAL FEED'!$E$6:$E$429,'SAN LUONG'!D211,'TOTAL FEED'!$AP$6:$AP$429)</f>
        <v>0</v>
      </c>
      <c r="AJ211" s="80">
        <f t="shared" si="86"/>
        <v>0</v>
      </c>
      <c r="AK211" s="80"/>
      <c r="AL211" t="str">
        <f t="shared" si="78"/>
        <v>534NFP1013607810</v>
      </c>
      <c r="AM211">
        <f>SUMIF('TOTAL FEED'!$K$6:$K$429,AL211,'TOTAL FEED'!$AQ$6:$AQ$429)</f>
        <v>0</v>
      </c>
    </row>
    <row r="212" spans="2:39" x14ac:dyDescent="0.25">
      <c r="B212" s="81">
        <v>129</v>
      </c>
      <c r="C212" s="84" t="s">
        <v>590</v>
      </c>
      <c r="D212" s="83">
        <v>13607870</v>
      </c>
      <c r="E212" s="86">
        <f>SUMIF('TOTAL FEED'!$E$6:$E$429,'SAN LUONG'!D212,'TOTAL FEED'!$L$6:$L$429)</f>
        <v>0</v>
      </c>
      <c r="F212" s="87">
        <f>SUMIF('TOTAL FEED'!$E$6:$E$429,'SAN LUONG'!D212,'TOTAL FEED'!$M$6:$M$429)</f>
        <v>0</v>
      </c>
      <c r="G212" s="87">
        <f>SUMIF('TOTAL FEED'!$E$6:$E$429,'SAN LUONG'!D212,'TOTAL FEED'!$N$6:$N$429)</f>
        <v>0</v>
      </c>
      <c r="H212" s="87">
        <f>SUMIF('TOTAL FEED'!$E$6:$E$429,'SAN LUONG'!D212,'TOTAL FEED'!$O$6:$O$429)</f>
        <v>0</v>
      </c>
      <c r="I212" s="87">
        <f>SUMIF('TOTAL FEED'!$E$6:$E$429,'SAN LUONG'!D212,'TOTAL FEED'!$P$6:$P$429)</f>
        <v>0</v>
      </c>
      <c r="J212" s="87">
        <f>SUMIF('TOTAL FEED'!$E$6:$E$429,'SAN LUONG'!D212,'TOTAL FEED'!$Q$6:$Q$429)</f>
        <v>0</v>
      </c>
      <c r="K212" s="87">
        <f>SUMIF('TOTAL FEED'!$E$6:$E$429,'SAN LUONG'!D212,'TOTAL FEED'!$R$6:$R$429)</f>
        <v>0</v>
      </c>
      <c r="L212" s="87">
        <f>SUMIF('TOTAL FEED'!$E$6:$E$429,'SAN LUONG'!D212,'TOTAL FEED'!$S$6:$S$429)</f>
        <v>0</v>
      </c>
      <c r="M212" s="87">
        <f>SUMIF('TOTAL FEED'!$E$6:$E$429,'SAN LUONG'!D212,'TOTAL FEED'!$T$6:$T$429)</f>
        <v>0</v>
      </c>
      <c r="N212" s="87">
        <f>SUMIF('TOTAL FEED'!$E$6:$E$429,'SAN LUONG'!D212,'TOTAL FEED'!$U$6:$U$429)</f>
        <v>0</v>
      </c>
      <c r="O212" s="87">
        <f>SUMIF('TOTAL FEED'!$E$6:$E$429,'SAN LUONG'!D212,'TOTAL FEED'!$V$6:$V$429)</f>
        <v>0</v>
      </c>
      <c r="P212" s="87">
        <f>SUMIF('TOTAL FEED'!$E$6:$E$429,'SAN LUONG'!D212,'TOTAL FEED'!$W$6:$W$429)</f>
        <v>0</v>
      </c>
      <c r="Q212" s="87">
        <f>SUMIF('TOTAL FEED'!$E$6:$E$429,'SAN LUONG'!D212,'TOTAL FEED'!$X$6:$X$429)</f>
        <v>0</v>
      </c>
      <c r="R212" s="87">
        <f>SUMIF('TOTAL FEED'!$E$6:$E$429,'SAN LUONG'!D212,'TOTAL FEED'!$Y$6:$Y$429)</f>
        <v>0</v>
      </c>
      <c r="S212" s="87">
        <f>SUMIF('TOTAL FEED'!$E$6:$E$429,'SAN LUONG'!D212,'TOTAL FEED'!$Z$6:$Z$429)</f>
        <v>0</v>
      </c>
      <c r="T212" s="87">
        <f>SUMIF('TOTAL FEED'!$E$6:$E$429,'SAN LUONG'!D212,'TOTAL FEED'!$AA$6:$AA$429)</f>
        <v>0</v>
      </c>
      <c r="U212" s="87">
        <f>SUMIF('TOTAL FEED'!$E$6:$E$429,'SAN LUONG'!D212,'TOTAL FEED'!$AB$6:$AB$429)</f>
        <v>0</v>
      </c>
      <c r="V212" s="87">
        <f>SUMIF('TOTAL FEED'!$E$6:$E$429,'SAN LUONG'!D212,'TOTAL FEED'!$AC$6:$AC$429)</f>
        <v>0</v>
      </c>
      <c r="W212" s="87">
        <f>SUMIF('TOTAL FEED'!$E$6:$E$429,'SAN LUONG'!D212,'TOTAL FEED'!$AD$6:$AD$429)</f>
        <v>0</v>
      </c>
      <c r="X212" s="87">
        <f>SUMIF('TOTAL FEED'!$E$6:$E$429,'SAN LUONG'!D212,'TOTAL FEED'!$AE$6:$AE$429)</f>
        <v>0</v>
      </c>
      <c r="Y212" s="87">
        <f>SUMIF('TOTAL FEED'!$E$6:$E$429,'SAN LUONG'!D212,'TOTAL FEED'!$AF$6:$AF$429)</f>
        <v>0</v>
      </c>
      <c r="Z212" s="87">
        <f>SUMIF('TOTAL FEED'!$E$6:$E$429,'SAN LUONG'!D212,'TOTAL FEED'!$AG$6:$AG$429)</f>
        <v>0</v>
      </c>
      <c r="AA212" s="87">
        <f>SUMIF('TOTAL FEED'!$E$6:$E$429,'SAN LUONG'!D212,'TOTAL FEED'!$AH$6:$AH$429)</f>
        <v>0</v>
      </c>
      <c r="AB212" s="87">
        <f>SUMIF('TOTAL FEED'!$E$6:$E$429,'SAN LUONG'!D212,'TOTAL FEED'!$AI$6:$AI$429)</f>
        <v>0</v>
      </c>
      <c r="AC212" s="87">
        <f>SUMIF('TOTAL FEED'!$E$6:$E$429,'SAN LUONG'!D212,'TOTAL FEED'!$AJ$6:$AJ$429)</f>
        <v>0</v>
      </c>
      <c r="AD212" s="87">
        <f>SUMIF('TOTAL FEED'!$E$6:$E$429,'SAN LUONG'!D212,'TOTAL FEED'!$AK$6:$AK$429)</f>
        <v>0</v>
      </c>
      <c r="AE212" s="87">
        <f>SUMIF('TOTAL FEED'!$E$6:$E$429,'SAN LUONG'!D212,'TOTAL FEED'!$AL$6:$AL$429)</f>
        <v>0</v>
      </c>
      <c r="AF212" s="87">
        <f>SUMIF('TOTAL FEED'!$E$6:$E$429,'SAN LUONG'!D212,'TOTAL FEED'!$AM$6:$AM$429)</f>
        <v>0</v>
      </c>
      <c r="AG212" s="87">
        <f>SUMIF('TOTAL FEED'!$E$6:$E$429,'SAN LUONG'!D212,'TOTAL FEED'!$AN$6:$AN$429)</f>
        <v>0</v>
      </c>
      <c r="AH212" s="87">
        <f>SUMIF('TOTAL FEED'!$E$6:$E$429,'SAN LUONG'!D212,'TOTAL FEED'!$AO$6:$AO$429)</f>
        <v>0</v>
      </c>
      <c r="AI212" s="87">
        <f>SUMIF('TOTAL FEED'!$E$6:$E$429,'SAN LUONG'!D212,'TOTAL FEED'!$AP$6:$AP$429)</f>
        <v>0</v>
      </c>
      <c r="AJ212" s="80">
        <f t="shared" si="86"/>
        <v>0</v>
      </c>
      <c r="AK212" s="80"/>
      <c r="AL212" t="str">
        <f t="shared" si="78"/>
        <v>534NFP7013607870</v>
      </c>
      <c r="AM212">
        <f>SUMIF('TOTAL FEED'!$K$6:$K$429,AL212,'TOTAL FEED'!$AQ$6:$AQ$429)</f>
        <v>0</v>
      </c>
    </row>
    <row r="213" spans="2:39" x14ac:dyDescent="0.25">
      <c r="B213" s="81">
        <v>130</v>
      </c>
      <c r="C213" s="84" t="s">
        <v>116</v>
      </c>
      <c r="D213" s="83" t="s">
        <v>591</v>
      </c>
      <c r="E213" s="86">
        <f>SUMIF('TOTAL FEED'!$E$6:$E$429,'SAN LUONG'!D213,'TOTAL FEED'!$L$6:$L$429)</f>
        <v>0</v>
      </c>
      <c r="F213" s="87">
        <f>SUMIF('TOTAL FEED'!$E$6:$E$429,'SAN LUONG'!D213,'TOTAL FEED'!$M$6:$M$429)</f>
        <v>29200</v>
      </c>
      <c r="G213" s="87">
        <f>SUMIF('TOTAL FEED'!$E$6:$E$429,'SAN LUONG'!D213,'TOTAL FEED'!$N$6:$N$429)</f>
        <v>45900</v>
      </c>
      <c r="H213" s="87">
        <f>SUMIF('TOTAL FEED'!$E$6:$E$429,'SAN LUONG'!D213,'TOTAL FEED'!$O$6:$O$429)</f>
        <v>21000</v>
      </c>
      <c r="I213" s="87">
        <f>SUMIF('TOTAL FEED'!$E$6:$E$429,'SAN LUONG'!D213,'TOTAL FEED'!$P$6:$P$429)</f>
        <v>38600</v>
      </c>
      <c r="J213" s="87">
        <f>SUMIF('TOTAL FEED'!$E$6:$E$429,'SAN LUONG'!D213,'TOTAL FEED'!$Q$6:$Q$429)</f>
        <v>0</v>
      </c>
      <c r="K213" s="87">
        <f>SUMIF('TOTAL FEED'!$E$6:$E$429,'SAN LUONG'!D213,'TOTAL FEED'!$R$6:$R$429)</f>
        <v>13500</v>
      </c>
      <c r="L213" s="87">
        <f>SUMIF('TOTAL FEED'!$E$6:$E$429,'SAN LUONG'!D213,'TOTAL FEED'!$S$6:$S$429)</f>
        <v>24950</v>
      </c>
      <c r="M213" s="87">
        <f>SUMIF('TOTAL FEED'!$E$6:$E$429,'SAN LUONG'!D213,'TOTAL FEED'!$T$6:$T$429)</f>
        <v>102200</v>
      </c>
      <c r="N213" s="87">
        <f>SUMIF('TOTAL FEED'!$E$6:$E$429,'SAN LUONG'!D213,'TOTAL FEED'!$U$6:$U$429)</f>
        <v>0</v>
      </c>
      <c r="O213" s="87">
        <f>SUMIF('TOTAL FEED'!$E$6:$E$429,'SAN LUONG'!D213,'TOTAL FEED'!$V$6:$V$429)</f>
        <v>0</v>
      </c>
      <c r="P213" s="87">
        <f>SUMIF('TOTAL FEED'!$E$6:$E$429,'SAN LUONG'!D213,'TOTAL FEED'!$W$6:$W$429)</f>
        <v>0</v>
      </c>
      <c r="Q213" s="87">
        <f>SUMIF('TOTAL FEED'!$E$6:$E$429,'SAN LUONG'!D213,'TOTAL FEED'!$X$6:$X$429)</f>
        <v>0</v>
      </c>
      <c r="R213" s="87">
        <f>SUMIF('TOTAL FEED'!$E$6:$E$429,'SAN LUONG'!D213,'TOTAL FEED'!$Y$6:$Y$429)</f>
        <v>33750</v>
      </c>
      <c r="S213" s="87">
        <f>SUMIF('TOTAL FEED'!$E$6:$E$429,'SAN LUONG'!D213,'TOTAL FEED'!$Z$6:$Z$429)</f>
        <v>0</v>
      </c>
      <c r="T213" s="87">
        <f>SUMIF('TOTAL FEED'!$E$6:$E$429,'SAN LUONG'!D213,'TOTAL FEED'!$AA$6:$AA$429)</f>
        <v>0</v>
      </c>
      <c r="U213" s="87">
        <f>SUMIF('TOTAL FEED'!$E$6:$E$429,'SAN LUONG'!D213,'TOTAL FEED'!$AB$6:$AB$429)</f>
        <v>74850</v>
      </c>
      <c r="V213" s="87">
        <f>SUMIF('TOTAL FEED'!$E$6:$E$429,'SAN LUONG'!D213,'TOTAL FEED'!$AC$6:$AC$429)</f>
        <v>0</v>
      </c>
      <c r="W213" s="87">
        <f>SUMIF('TOTAL FEED'!$E$6:$E$429,'SAN LUONG'!D213,'TOTAL FEED'!$AD$6:$AD$429)</f>
        <v>0</v>
      </c>
      <c r="X213" s="87">
        <f>SUMIF('TOTAL FEED'!$E$6:$E$429,'SAN LUONG'!D213,'TOTAL FEED'!$AE$6:$AE$429)</f>
        <v>0</v>
      </c>
      <c r="Y213" s="87">
        <f>SUMIF('TOTAL FEED'!$E$6:$E$429,'SAN LUONG'!D213,'TOTAL FEED'!$AF$6:$AF$429)</f>
        <v>0</v>
      </c>
      <c r="Z213" s="87">
        <f>SUMIF('TOTAL FEED'!$E$6:$E$429,'SAN LUONG'!D213,'TOTAL FEED'!$AG$6:$AG$429)</f>
        <v>0</v>
      </c>
      <c r="AA213" s="87">
        <f>SUMIF('TOTAL FEED'!$E$6:$E$429,'SAN LUONG'!D213,'TOTAL FEED'!$AH$6:$AH$429)</f>
        <v>0</v>
      </c>
      <c r="AB213" s="87">
        <f>SUMIF('TOTAL FEED'!$E$6:$E$429,'SAN LUONG'!D213,'TOTAL FEED'!$AI$6:$AI$429)</f>
        <v>0</v>
      </c>
      <c r="AC213" s="87">
        <f>SUMIF('TOTAL FEED'!$E$6:$E$429,'SAN LUONG'!D213,'TOTAL FEED'!$AJ$6:$AJ$429)</f>
        <v>0</v>
      </c>
      <c r="AD213" s="87">
        <f>SUMIF('TOTAL FEED'!$E$6:$E$429,'SAN LUONG'!D213,'TOTAL FEED'!$AK$6:$AK$429)</f>
        <v>0</v>
      </c>
      <c r="AE213" s="87">
        <f>SUMIF('TOTAL FEED'!$E$6:$E$429,'SAN LUONG'!D213,'TOTAL FEED'!$AL$6:$AL$429)</f>
        <v>0</v>
      </c>
      <c r="AF213" s="87">
        <f>SUMIF('TOTAL FEED'!$E$6:$E$429,'SAN LUONG'!D213,'TOTAL FEED'!$AM$6:$AM$429)</f>
        <v>0</v>
      </c>
      <c r="AG213" s="87">
        <f>SUMIF('TOTAL FEED'!$E$6:$E$429,'SAN LUONG'!D213,'TOTAL FEED'!$AN$6:$AN$429)</f>
        <v>0</v>
      </c>
      <c r="AH213" s="87">
        <f>SUMIF('TOTAL FEED'!$E$6:$E$429,'SAN LUONG'!D213,'TOTAL FEED'!$AO$6:$AO$429)</f>
        <v>0</v>
      </c>
      <c r="AI213" s="87">
        <f>SUMIF('TOTAL FEED'!$E$6:$E$429,'SAN LUONG'!D213,'TOTAL FEED'!$AP$6:$AP$429)</f>
        <v>0</v>
      </c>
      <c r="AJ213" s="80">
        <f t="shared" si="86"/>
        <v>383950</v>
      </c>
      <c r="AK213" s="92">
        <v>3</v>
      </c>
      <c r="AL213" t="str">
        <f t="shared" si="78"/>
        <v>540F204501</v>
      </c>
      <c r="AM213">
        <f>SUMIF('TOTAL FEED'!$K$6:$K$429,AL213,'TOTAL FEED'!$AQ$6:$AQ$429)</f>
        <v>383950</v>
      </c>
    </row>
    <row r="214" spans="2:39" x14ac:dyDescent="0.25">
      <c r="B214" s="81">
        <v>131</v>
      </c>
      <c r="C214" s="84" t="s">
        <v>117</v>
      </c>
      <c r="D214" s="83">
        <v>201501</v>
      </c>
      <c r="E214" s="86">
        <f>SUMIF('TOTAL FEED'!$E$6:$E$429,'SAN LUONG'!D214,'TOTAL FEED'!$L$6:$L$429)</f>
        <v>0</v>
      </c>
      <c r="F214" s="87">
        <f>SUMIF('TOTAL FEED'!$E$6:$E$429,'SAN LUONG'!D214,'TOTAL FEED'!$M$6:$M$429)</f>
        <v>0</v>
      </c>
      <c r="G214" s="87">
        <f>SUMIF('TOTAL FEED'!$E$6:$E$429,'SAN LUONG'!D214,'TOTAL FEED'!$N$6:$N$429)</f>
        <v>15500</v>
      </c>
      <c r="H214" s="87">
        <f>SUMIF('TOTAL FEED'!$E$6:$E$429,'SAN LUONG'!D214,'TOTAL FEED'!$O$6:$O$429)</f>
        <v>0</v>
      </c>
      <c r="I214" s="87">
        <f>SUMIF('TOTAL FEED'!$E$6:$E$429,'SAN LUONG'!D214,'TOTAL FEED'!$P$6:$P$429)</f>
        <v>0</v>
      </c>
      <c r="J214" s="87">
        <f>SUMIF('TOTAL FEED'!$E$6:$E$429,'SAN LUONG'!D214,'TOTAL FEED'!$Q$6:$Q$429)</f>
        <v>0</v>
      </c>
      <c r="K214" s="87">
        <f>SUMIF('TOTAL FEED'!$E$6:$E$429,'SAN LUONG'!D214,'TOTAL FEED'!$R$6:$R$429)</f>
        <v>0</v>
      </c>
      <c r="L214" s="87">
        <f>SUMIF('TOTAL FEED'!$E$6:$E$429,'SAN LUONG'!D214,'TOTAL FEED'!$S$6:$S$429)</f>
        <v>13900</v>
      </c>
      <c r="M214" s="87">
        <f>SUMIF('TOTAL FEED'!$E$6:$E$429,'SAN LUONG'!D214,'TOTAL FEED'!$T$6:$T$429)</f>
        <v>0</v>
      </c>
      <c r="N214" s="87">
        <f>SUMIF('TOTAL FEED'!$E$6:$E$429,'SAN LUONG'!D214,'TOTAL FEED'!$U$6:$U$429)</f>
        <v>23150</v>
      </c>
      <c r="O214" s="87">
        <f>SUMIF('TOTAL FEED'!$E$6:$E$429,'SAN LUONG'!D214,'TOTAL FEED'!$V$6:$V$429)</f>
        <v>0</v>
      </c>
      <c r="P214" s="87">
        <f>SUMIF('TOTAL FEED'!$E$6:$E$429,'SAN LUONG'!D214,'TOTAL FEED'!$W$6:$W$429)</f>
        <v>0</v>
      </c>
      <c r="Q214" s="87">
        <f>SUMIF('TOTAL FEED'!$E$6:$E$429,'SAN LUONG'!D214,'TOTAL FEED'!$X$6:$X$429)</f>
        <v>0</v>
      </c>
      <c r="R214" s="87">
        <f>SUMIF('TOTAL FEED'!$E$6:$E$429,'SAN LUONG'!D214,'TOTAL FEED'!$Y$6:$Y$429)</f>
        <v>0</v>
      </c>
      <c r="S214" s="87">
        <f>SUMIF('TOTAL FEED'!$E$6:$E$429,'SAN LUONG'!D214,'TOTAL FEED'!$Z$6:$Z$429)</f>
        <v>0</v>
      </c>
      <c r="T214" s="87">
        <f>SUMIF('TOTAL FEED'!$E$6:$E$429,'SAN LUONG'!D214,'TOTAL FEED'!$AA$6:$AA$429)</f>
        <v>400</v>
      </c>
      <c r="U214" s="87">
        <f>SUMIF('TOTAL FEED'!$E$6:$E$429,'SAN LUONG'!D214,'TOTAL FEED'!$AB$6:$AB$429)</f>
        <v>0</v>
      </c>
      <c r="V214" s="87">
        <f>SUMIF('TOTAL FEED'!$E$6:$E$429,'SAN LUONG'!D214,'TOTAL FEED'!$AC$6:$AC$429)</f>
        <v>0</v>
      </c>
      <c r="W214" s="87">
        <f>SUMIF('TOTAL FEED'!$E$6:$E$429,'SAN LUONG'!D214,'TOTAL FEED'!$AD$6:$AD$429)</f>
        <v>0</v>
      </c>
      <c r="X214" s="87">
        <f>SUMIF('TOTAL FEED'!$E$6:$E$429,'SAN LUONG'!D214,'TOTAL FEED'!$AE$6:$AE$429)</f>
        <v>0</v>
      </c>
      <c r="Y214" s="87">
        <f>SUMIF('TOTAL FEED'!$E$6:$E$429,'SAN LUONG'!D214,'TOTAL FEED'!$AF$6:$AF$429)</f>
        <v>0</v>
      </c>
      <c r="Z214" s="87">
        <f>SUMIF('TOTAL FEED'!$E$6:$E$429,'SAN LUONG'!D214,'TOTAL FEED'!$AG$6:$AG$429)</f>
        <v>0</v>
      </c>
      <c r="AA214" s="87">
        <f>SUMIF('TOTAL FEED'!$E$6:$E$429,'SAN LUONG'!D214,'TOTAL FEED'!$AH$6:$AH$429)</f>
        <v>0</v>
      </c>
      <c r="AB214" s="87">
        <f>SUMIF('TOTAL FEED'!$E$6:$E$429,'SAN LUONG'!D214,'TOTAL FEED'!$AI$6:$AI$429)</f>
        <v>0</v>
      </c>
      <c r="AC214" s="87">
        <f>SUMIF('TOTAL FEED'!$E$6:$E$429,'SAN LUONG'!D214,'TOTAL FEED'!$AJ$6:$AJ$429)</f>
        <v>0</v>
      </c>
      <c r="AD214" s="87">
        <f>SUMIF('TOTAL FEED'!$E$6:$E$429,'SAN LUONG'!D214,'TOTAL FEED'!$AK$6:$AK$429)</f>
        <v>0</v>
      </c>
      <c r="AE214" s="87">
        <f>SUMIF('TOTAL FEED'!$E$6:$E$429,'SAN LUONG'!D214,'TOTAL FEED'!$AL$6:$AL$429)</f>
        <v>0</v>
      </c>
      <c r="AF214" s="87">
        <f>SUMIF('TOTAL FEED'!$E$6:$E$429,'SAN LUONG'!D214,'TOTAL FEED'!$AM$6:$AM$429)</f>
        <v>0</v>
      </c>
      <c r="AG214" s="87">
        <f>SUMIF('TOTAL FEED'!$E$6:$E$429,'SAN LUONG'!D214,'TOTAL FEED'!$AN$6:$AN$429)</f>
        <v>0</v>
      </c>
      <c r="AH214" s="87">
        <f>SUMIF('TOTAL FEED'!$E$6:$E$429,'SAN LUONG'!D214,'TOTAL FEED'!$AO$6:$AO$429)</f>
        <v>0</v>
      </c>
      <c r="AI214" s="87">
        <f>SUMIF('TOTAL FEED'!$E$6:$E$429,'SAN LUONG'!D214,'TOTAL FEED'!$AP$6:$AP$429)</f>
        <v>0</v>
      </c>
      <c r="AJ214" s="80">
        <f t="shared" si="86"/>
        <v>52950</v>
      </c>
      <c r="AK214" s="92">
        <v>3</v>
      </c>
      <c r="AL214" t="str">
        <f t="shared" si="78"/>
        <v>548F201501</v>
      </c>
      <c r="AM214">
        <f>SUMIF('TOTAL FEED'!$K$6:$K$429,AL214,'TOTAL FEED'!$AQ$6:$AQ$429)</f>
        <v>52950</v>
      </c>
    </row>
    <row r="215" spans="2:39" x14ac:dyDescent="0.25">
      <c r="B215" s="81"/>
      <c r="C215" s="84" t="s">
        <v>436</v>
      </c>
      <c r="D215" s="83">
        <v>20150833</v>
      </c>
      <c r="E215" s="86">
        <f>SUMIF('TOTAL FEED'!$E$6:$E$429,'SAN LUONG'!D215,'TOTAL FEED'!$L$6:$L$429)</f>
        <v>0</v>
      </c>
      <c r="F215" s="87">
        <f>SUMIF('TOTAL FEED'!$E$6:$E$429,'SAN LUONG'!D215,'TOTAL FEED'!$M$6:$M$429)</f>
        <v>0</v>
      </c>
      <c r="G215" s="87">
        <f>SUMIF('TOTAL FEED'!$E$6:$E$429,'SAN LUONG'!D215,'TOTAL FEED'!$N$6:$N$429)</f>
        <v>0</v>
      </c>
      <c r="H215" s="87">
        <f>SUMIF('TOTAL FEED'!$E$6:$E$429,'SAN LUONG'!D215,'TOTAL FEED'!$O$6:$O$429)</f>
        <v>0</v>
      </c>
      <c r="I215" s="87">
        <f>SUMIF('TOTAL FEED'!$E$6:$E$429,'SAN LUONG'!D215,'TOTAL FEED'!$P$6:$P$429)</f>
        <v>0</v>
      </c>
      <c r="J215" s="87">
        <f>SUMIF('TOTAL FEED'!$E$6:$E$429,'SAN LUONG'!D215,'TOTAL FEED'!$Q$6:$Q$429)</f>
        <v>0</v>
      </c>
      <c r="K215" s="87">
        <f>SUMIF('TOTAL FEED'!$E$6:$E$429,'SAN LUONG'!D215,'TOTAL FEED'!$R$6:$R$429)</f>
        <v>0</v>
      </c>
      <c r="L215" s="87">
        <f>SUMIF('TOTAL FEED'!$E$6:$E$429,'SAN LUONG'!D215,'TOTAL FEED'!$S$6:$S$429)</f>
        <v>0</v>
      </c>
      <c r="M215" s="87">
        <f>SUMIF('TOTAL FEED'!$E$6:$E$429,'SAN LUONG'!D215,'TOTAL FEED'!$T$6:$T$429)</f>
        <v>0</v>
      </c>
      <c r="N215" s="87">
        <f>SUMIF('TOTAL FEED'!$E$6:$E$429,'SAN LUONG'!D215,'TOTAL FEED'!$U$6:$U$429)</f>
        <v>0</v>
      </c>
      <c r="O215" s="87">
        <f>SUMIF('TOTAL FEED'!$E$6:$E$429,'SAN LUONG'!D215,'TOTAL FEED'!$V$6:$V$429)</f>
        <v>0</v>
      </c>
      <c r="P215" s="87">
        <f>SUMIF('TOTAL FEED'!$E$6:$E$429,'SAN LUONG'!D215,'TOTAL FEED'!$W$6:$W$429)</f>
        <v>0</v>
      </c>
      <c r="Q215" s="87">
        <f>SUMIF('TOTAL FEED'!$E$6:$E$429,'SAN LUONG'!D215,'TOTAL FEED'!$X$6:$X$429)</f>
        <v>0</v>
      </c>
      <c r="R215" s="87">
        <f>SUMIF('TOTAL FEED'!$E$6:$E$429,'SAN LUONG'!D215,'TOTAL FEED'!$Y$6:$Y$429)</f>
        <v>0</v>
      </c>
      <c r="S215" s="87">
        <f>SUMIF('TOTAL FEED'!$E$6:$E$429,'SAN LUONG'!D215,'TOTAL FEED'!$Z$6:$Z$429)</f>
        <v>0</v>
      </c>
      <c r="T215" s="87">
        <f>SUMIF('TOTAL FEED'!$E$6:$E$429,'SAN LUONG'!D215,'TOTAL FEED'!$AA$6:$AA$429)</f>
        <v>0</v>
      </c>
      <c r="U215" s="87">
        <f>SUMIF('TOTAL FEED'!$E$6:$E$429,'SAN LUONG'!D215,'TOTAL FEED'!$AB$6:$AB$429)</f>
        <v>0</v>
      </c>
      <c r="V215" s="87">
        <f>SUMIF('TOTAL FEED'!$E$6:$E$429,'SAN LUONG'!D215,'TOTAL FEED'!$AC$6:$AC$429)</f>
        <v>0</v>
      </c>
      <c r="W215" s="87">
        <f>SUMIF('TOTAL FEED'!$E$6:$E$429,'SAN LUONG'!D215,'TOTAL FEED'!$AD$6:$AD$429)</f>
        <v>0</v>
      </c>
      <c r="X215" s="87">
        <f>SUMIF('TOTAL FEED'!$E$6:$E$429,'SAN LUONG'!D215,'TOTAL FEED'!$AE$6:$AE$429)</f>
        <v>0</v>
      </c>
      <c r="Y215" s="87">
        <f>SUMIF('TOTAL FEED'!$E$6:$E$429,'SAN LUONG'!D215,'TOTAL FEED'!$AF$6:$AF$429)</f>
        <v>0</v>
      </c>
      <c r="Z215" s="87">
        <f>SUMIF('TOTAL FEED'!$E$6:$E$429,'SAN LUONG'!D215,'TOTAL FEED'!$AG$6:$AG$429)</f>
        <v>0</v>
      </c>
      <c r="AA215" s="87">
        <f>SUMIF('TOTAL FEED'!$E$6:$E$429,'SAN LUONG'!D215,'TOTAL FEED'!$AH$6:$AH$429)</f>
        <v>0</v>
      </c>
      <c r="AB215" s="87">
        <f>SUMIF('TOTAL FEED'!$E$6:$E$429,'SAN LUONG'!D215,'TOTAL FEED'!$AI$6:$AI$429)</f>
        <v>0</v>
      </c>
      <c r="AC215" s="87">
        <f>SUMIF('TOTAL FEED'!$E$6:$E$429,'SAN LUONG'!D215,'TOTAL FEED'!$AJ$6:$AJ$429)</f>
        <v>0</v>
      </c>
      <c r="AD215" s="87">
        <f>SUMIF('TOTAL FEED'!$E$6:$E$429,'SAN LUONG'!D215,'TOTAL FEED'!$AK$6:$AK$429)</f>
        <v>0</v>
      </c>
      <c r="AE215" s="87">
        <f>SUMIF('TOTAL FEED'!$E$6:$E$429,'SAN LUONG'!D215,'TOTAL FEED'!$AL$6:$AL$429)</f>
        <v>0</v>
      </c>
      <c r="AF215" s="87">
        <f>SUMIF('TOTAL FEED'!$E$6:$E$429,'SAN LUONG'!D215,'TOTAL FEED'!$AM$6:$AM$429)</f>
        <v>0</v>
      </c>
      <c r="AG215" s="87">
        <f>SUMIF('TOTAL FEED'!$E$6:$E$429,'SAN LUONG'!D215,'TOTAL FEED'!$AN$6:$AN$429)</f>
        <v>0</v>
      </c>
      <c r="AH215" s="87">
        <f>SUMIF('TOTAL FEED'!$E$6:$E$429,'SAN LUONG'!D215,'TOTAL FEED'!$AO$6:$AO$429)</f>
        <v>0</v>
      </c>
      <c r="AI215" s="87">
        <f>SUMIF('TOTAL FEED'!$E$6:$E$429,'SAN LUONG'!D215,'TOTAL FEED'!$AP$6:$AP$429)</f>
        <v>0</v>
      </c>
      <c r="AJ215" s="80">
        <f t="shared" si="86"/>
        <v>0</v>
      </c>
      <c r="AK215" s="80"/>
      <c r="AL215" t="str">
        <f t="shared" si="78"/>
        <v>548FP3320150833</v>
      </c>
      <c r="AM215">
        <f>SUMIF('TOTAL FEED'!$K$6:$K$429,AL215,'TOTAL FEED'!$AQ$6:$AQ$429)</f>
        <v>0</v>
      </c>
    </row>
    <row r="216" spans="2:39" x14ac:dyDescent="0.25">
      <c r="B216" s="81"/>
      <c r="C216" s="84" t="s">
        <v>437</v>
      </c>
      <c r="D216" s="83">
        <v>20150835</v>
      </c>
      <c r="E216" s="86">
        <f>SUMIF('TOTAL FEED'!$E$6:$E$429,'SAN LUONG'!D216,'TOTAL FEED'!$L$6:$L$429)</f>
        <v>0</v>
      </c>
      <c r="F216" s="87">
        <f>SUMIF('TOTAL FEED'!$E$6:$E$429,'SAN LUONG'!D216,'TOTAL FEED'!$M$6:$M$429)</f>
        <v>0</v>
      </c>
      <c r="G216" s="87">
        <f>SUMIF('TOTAL FEED'!$E$6:$E$429,'SAN LUONG'!D216,'TOTAL FEED'!$N$6:$N$429)</f>
        <v>0</v>
      </c>
      <c r="H216" s="87">
        <f>SUMIF('TOTAL FEED'!$E$6:$E$429,'SAN LUONG'!D216,'TOTAL FEED'!$O$6:$O$429)</f>
        <v>0</v>
      </c>
      <c r="I216" s="87">
        <f>SUMIF('TOTAL FEED'!$E$6:$E$429,'SAN LUONG'!D216,'TOTAL FEED'!$P$6:$P$429)</f>
        <v>0</v>
      </c>
      <c r="J216" s="87">
        <f>SUMIF('TOTAL FEED'!$E$6:$E$429,'SAN LUONG'!D216,'TOTAL FEED'!$Q$6:$Q$429)</f>
        <v>0</v>
      </c>
      <c r="K216" s="87">
        <f>SUMIF('TOTAL FEED'!$E$6:$E$429,'SAN LUONG'!D216,'TOTAL FEED'!$R$6:$R$429)</f>
        <v>0</v>
      </c>
      <c r="L216" s="87">
        <f>SUMIF('TOTAL FEED'!$E$6:$E$429,'SAN LUONG'!D216,'TOTAL FEED'!$S$6:$S$429)</f>
        <v>0</v>
      </c>
      <c r="M216" s="87">
        <f>SUMIF('TOTAL FEED'!$E$6:$E$429,'SAN LUONG'!D216,'TOTAL FEED'!$T$6:$T$429)</f>
        <v>0</v>
      </c>
      <c r="N216" s="87">
        <f>SUMIF('TOTAL FEED'!$E$6:$E$429,'SAN LUONG'!D216,'TOTAL FEED'!$U$6:$U$429)</f>
        <v>0</v>
      </c>
      <c r="O216" s="87">
        <f>SUMIF('TOTAL FEED'!$E$6:$E$429,'SAN LUONG'!D216,'TOTAL FEED'!$V$6:$V$429)</f>
        <v>0</v>
      </c>
      <c r="P216" s="87">
        <f>SUMIF('TOTAL FEED'!$E$6:$E$429,'SAN LUONG'!D216,'TOTAL FEED'!$W$6:$W$429)</f>
        <v>0</v>
      </c>
      <c r="Q216" s="87">
        <f>SUMIF('TOTAL FEED'!$E$6:$E$429,'SAN LUONG'!D216,'TOTAL FEED'!$X$6:$X$429)</f>
        <v>0</v>
      </c>
      <c r="R216" s="87">
        <f>SUMIF('TOTAL FEED'!$E$6:$E$429,'SAN LUONG'!D216,'TOTAL FEED'!$Y$6:$Y$429)</f>
        <v>0</v>
      </c>
      <c r="S216" s="87">
        <f>SUMIF('TOTAL FEED'!$E$6:$E$429,'SAN LUONG'!D216,'TOTAL FEED'!$Z$6:$Z$429)</f>
        <v>0</v>
      </c>
      <c r="T216" s="87">
        <f>SUMIF('TOTAL FEED'!$E$6:$E$429,'SAN LUONG'!D216,'TOTAL FEED'!$AA$6:$AA$429)</f>
        <v>0</v>
      </c>
      <c r="U216" s="87">
        <f>SUMIF('TOTAL FEED'!$E$6:$E$429,'SAN LUONG'!D216,'TOTAL FEED'!$AB$6:$AB$429)</f>
        <v>0</v>
      </c>
      <c r="V216" s="87">
        <f>SUMIF('TOTAL FEED'!$E$6:$E$429,'SAN LUONG'!D216,'TOTAL FEED'!$AC$6:$AC$429)</f>
        <v>0</v>
      </c>
      <c r="W216" s="87">
        <f>SUMIF('TOTAL FEED'!$E$6:$E$429,'SAN LUONG'!D216,'TOTAL FEED'!$AD$6:$AD$429)</f>
        <v>0</v>
      </c>
      <c r="X216" s="87">
        <f>SUMIF('TOTAL FEED'!$E$6:$E$429,'SAN LUONG'!D216,'TOTAL FEED'!$AE$6:$AE$429)</f>
        <v>0</v>
      </c>
      <c r="Y216" s="87">
        <f>SUMIF('TOTAL FEED'!$E$6:$E$429,'SAN LUONG'!D216,'TOTAL FEED'!$AF$6:$AF$429)</f>
        <v>0</v>
      </c>
      <c r="Z216" s="87">
        <f>SUMIF('TOTAL FEED'!$E$6:$E$429,'SAN LUONG'!D216,'TOTAL FEED'!$AG$6:$AG$429)</f>
        <v>0</v>
      </c>
      <c r="AA216" s="87">
        <f>SUMIF('TOTAL FEED'!$E$6:$E$429,'SAN LUONG'!D216,'TOTAL FEED'!$AH$6:$AH$429)</f>
        <v>0</v>
      </c>
      <c r="AB216" s="87">
        <f>SUMIF('TOTAL FEED'!$E$6:$E$429,'SAN LUONG'!D216,'TOTAL FEED'!$AI$6:$AI$429)</f>
        <v>0</v>
      </c>
      <c r="AC216" s="87">
        <f>SUMIF('TOTAL FEED'!$E$6:$E$429,'SAN LUONG'!D216,'TOTAL FEED'!$AJ$6:$AJ$429)</f>
        <v>0</v>
      </c>
      <c r="AD216" s="87">
        <f>SUMIF('TOTAL FEED'!$E$6:$E$429,'SAN LUONG'!D216,'TOTAL FEED'!$AK$6:$AK$429)</f>
        <v>0</v>
      </c>
      <c r="AE216" s="87">
        <f>SUMIF('TOTAL FEED'!$E$6:$E$429,'SAN LUONG'!D216,'TOTAL FEED'!$AL$6:$AL$429)</f>
        <v>0</v>
      </c>
      <c r="AF216" s="87">
        <f>SUMIF('TOTAL FEED'!$E$6:$E$429,'SAN LUONG'!D216,'TOTAL FEED'!$AM$6:$AM$429)</f>
        <v>0</v>
      </c>
      <c r="AG216" s="87">
        <f>SUMIF('TOTAL FEED'!$E$6:$E$429,'SAN LUONG'!D216,'TOTAL FEED'!$AN$6:$AN$429)</f>
        <v>0</v>
      </c>
      <c r="AH216" s="87">
        <f>SUMIF('TOTAL FEED'!$E$6:$E$429,'SAN LUONG'!D216,'TOTAL FEED'!$AO$6:$AO$429)</f>
        <v>0</v>
      </c>
      <c r="AI216" s="87">
        <f>SUMIF('TOTAL FEED'!$E$6:$E$429,'SAN LUONG'!D216,'TOTAL FEED'!$AP$6:$AP$429)</f>
        <v>0</v>
      </c>
      <c r="AJ216" s="80">
        <f t="shared" ref="AJ216" si="87">SUM(E216:AI216)</f>
        <v>0</v>
      </c>
      <c r="AK216" s="80"/>
      <c r="AL216" t="str">
        <f t="shared" si="78"/>
        <v>548FP3520150835</v>
      </c>
      <c r="AM216">
        <f>SUMIF('TOTAL FEED'!$K$6:$K$429,AL216,'TOTAL FEED'!$AQ$6:$AQ$429)</f>
        <v>0</v>
      </c>
    </row>
    <row r="217" spans="2:39" x14ac:dyDescent="0.25">
      <c r="B217" s="81">
        <v>132</v>
      </c>
      <c r="C217" s="84" t="s">
        <v>119</v>
      </c>
      <c r="D217" s="83">
        <v>203501</v>
      </c>
      <c r="E217" s="86">
        <f>SUMIF('TOTAL FEED'!$E$6:$E$429,'SAN LUONG'!D217,'TOTAL FEED'!$L$6:$L$429)</f>
        <v>0</v>
      </c>
      <c r="F217" s="87">
        <f>SUMIF('TOTAL FEED'!$E$6:$E$429,'SAN LUONG'!D217,'TOTAL FEED'!$M$6:$M$429)</f>
        <v>0</v>
      </c>
      <c r="G217" s="87">
        <f>SUMIF('TOTAL FEED'!$E$6:$E$429,'SAN LUONG'!D217,'TOTAL FEED'!$N$6:$N$429)</f>
        <v>5650</v>
      </c>
      <c r="H217" s="87">
        <f>SUMIF('TOTAL FEED'!$E$6:$E$429,'SAN LUONG'!D217,'TOTAL FEED'!$O$6:$O$429)</f>
        <v>0</v>
      </c>
      <c r="I217" s="87">
        <f>SUMIF('TOTAL FEED'!$E$6:$E$429,'SAN LUONG'!D217,'TOTAL FEED'!$P$6:$P$429)</f>
        <v>9900</v>
      </c>
      <c r="J217" s="87">
        <f>SUMIF('TOTAL FEED'!$E$6:$E$429,'SAN LUONG'!D217,'TOTAL FEED'!$Q$6:$Q$429)</f>
        <v>0</v>
      </c>
      <c r="K217" s="87">
        <f>SUMIF('TOTAL FEED'!$E$6:$E$429,'SAN LUONG'!D217,'TOTAL FEED'!$R$6:$R$429)</f>
        <v>0</v>
      </c>
      <c r="L217" s="87">
        <f>SUMIF('TOTAL FEED'!$E$6:$E$429,'SAN LUONG'!D217,'TOTAL FEED'!$S$6:$S$429)</f>
        <v>0</v>
      </c>
      <c r="M217" s="87">
        <f>SUMIF('TOTAL FEED'!$E$6:$E$429,'SAN LUONG'!D217,'TOTAL FEED'!$T$6:$T$429)</f>
        <v>0</v>
      </c>
      <c r="N217" s="87">
        <f>SUMIF('TOTAL FEED'!$E$6:$E$429,'SAN LUONG'!D217,'TOTAL FEED'!$U$6:$U$429)</f>
        <v>67150</v>
      </c>
      <c r="O217" s="87">
        <f>SUMIF('TOTAL FEED'!$E$6:$E$429,'SAN LUONG'!D217,'TOTAL FEED'!$V$6:$V$429)</f>
        <v>0</v>
      </c>
      <c r="P217" s="87">
        <f>SUMIF('TOTAL FEED'!$E$6:$E$429,'SAN LUONG'!D217,'TOTAL FEED'!$W$6:$W$429)</f>
        <v>0</v>
      </c>
      <c r="Q217" s="87">
        <f>SUMIF('TOTAL FEED'!$E$6:$E$429,'SAN LUONG'!D217,'TOTAL FEED'!$X$6:$X$429)</f>
        <v>0</v>
      </c>
      <c r="R217" s="87">
        <f>SUMIF('TOTAL FEED'!$E$6:$E$429,'SAN LUONG'!D217,'TOTAL FEED'!$Y$6:$Y$429)</f>
        <v>0</v>
      </c>
      <c r="S217" s="87">
        <f>SUMIF('TOTAL FEED'!$E$6:$E$429,'SAN LUONG'!D217,'TOTAL FEED'!$Z$6:$Z$429)</f>
        <v>0</v>
      </c>
      <c r="T217" s="87">
        <f>SUMIF('TOTAL FEED'!$E$6:$E$429,'SAN LUONG'!D217,'TOTAL FEED'!$AA$6:$AA$429)</f>
        <v>0</v>
      </c>
      <c r="U217" s="87">
        <f>SUMIF('TOTAL FEED'!$E$6:$E$429,'SAN LUONG'!D217,'TOTAL FEED'!$AB$6:$AB$429)</f>
        <v>0</v>
      </c>
      <c r="V217" s="87">
        <f>SUMIF('TOTAL FEED'!$E$6:$E$429,'SAN LUONG'!D217,'TOTAL FEED'!$AC$6:$AC$429)</f>
        <v>0</v>
      </c>
      <c r="W217" s="87">
        <f>SUMIF('TOTAL FEED'!$E$6:$E$429,'SAN LUONG'!D217,'TOTAL FEED'!$AD$6:$AD$429)</f>
        <v>0</v>
      </c>
      <c r="X217" s="87">
        <f>SUMIF('TOTAL FEED'!$E$6:$E$429,'SAN LUONG'!D217,'TOTAL FEED'!$AE$6:$AE$429)</f>
        <v>0</v>
      </c>
      <c r="Y217" s="87">
        <f>SUMIF('TOTAL FEED'!$E$6:$E$429,'SAN LUONG'!D217,'TOTAL FEED'!$AF$6:$AF$429)</f>
        <v>0</v>
      </c>
      <c r="Z217" s="87">
        <f>SUMIF('TOTAL FEED'!$E$6:$E$429,'SAN LUONG'!D217,'TOTAL FEED'!$AG$6:$AG$429)</f>
        <v>0</v>
      </c>
      <c r="AA217" s="87">
        <f>SUMIF('TOTAL FEED'!$E$6:$E$429,'SAN LUONG'!D217,'TOTAL FEED'!$AH$6:$AH$429)</f>
        <v>0</v>
      </c>
      <c r="AB217" s="87">
        <f>SUMIF('TOTAL FEED'!$E$6:$E$429,'SAN LUONG'!D217,'TOTAL FEED'!$AI$6:$AI$429)</f>
        <v>0</v>
      </c>
      <c r="AC217" s="87">
        <f>SUMIF('TOTAL FEED'!$E$6:$E$429,'SAN LUONG'!D217,'TOTAL FEED'!$AJ$6:$AJ$429)</f>
        <v>0</v>
      </c>
      <c r="AD217" s="87">
        <f>SUMIF('TOTAL FEED'!$E$6:$E$429,'SAN LUONG'!D217,'TOTAL FEED'!$AK$6:$AK$429)</f>
        <v>0</v>
      </c>
      <c r="AE217" s="87">
        <f>SUMIF('TOTAL FEED'!$E$6:$E$429,'SAN LUONG'!D217,'TOTAL FEED'!$AL$6:$AL$429)</f>
        <v>0</v>
      </c>
      <c r="AF217" s="87">
        <f>SUMIF('TOTAL FEED'!$E$6:$E$429,'SAN LUONG'!D217,'TOTAL FEED'!$AM$6:$AM$429)</f>
        <v>0</v>
      </c>
      <c r="AG217" s="87">
        <f>SUMIF('TOTAL FEED'!$E$6:$E$429,'SAN LUONG'!D217,'TOTAL FEED'!$AN$6:$AN$429)</f>
        <v>0</v>
      </c>
      <c r="AH217" s="87">
        <f>SUMIF('TOTAL FEED'!$E$6:$E$429,'SAN LUONG'!D217,'TOTAL FEED'!$AO$6:$AO$429)</f>
        <v>0</v>
      </c>
      <c r="AI217" s="87">
        <f>SUMIF('TOTAL FEED'!$E$6:$E$429,'SAN LUONG'!D217,'TOTAL FEED'!$AP$6:$AP$429)</f>
        <v>0</v>
      </c>
      <c r="AJ217" s="80">
        <f t="shared" si="86"/>
        <v>82700</v>
      </c>
      <c r="AK217" s="92">
        <v>3</v>
      </c>
      <c r="AL217" t="str">
        <f t="shared" si="78"/>
        <v>549F203501</v>
      </c>
      <c r="AM217">
        <f>SUMIF('TOTAL FEED'!$K$6:$K$429,AL217,'TOTAL FEED'!$AQ$6:$AQ$429)</f>
        <v>82700</v>
      </c>
    </row>
    <row r="218" spans="2:39" x14ac:dyDescent="0.25">
      <c r="B218" s="81">
        <v>133</v>
      </c>
      <c r="C218" s="84" t="s">
        <v>168</v>
      </c>
      <c r="D218" s="83" t="s">
        <v>441</v>
      </c>
      <c r="E218" s="86">
        <f>SUMIF('TOTAL FEED'!$E$6:$E$429,'SAN LUONG'!D218,'TOTAL FEED'!$L$6:$L$429)</f>
        <v>0</v>
      </c>
      <c r="F218" s="87">
        <f>SUMIF('TOTAL FEED'!$E$6:$E$429,'SAN LUONG'!D218,'TOTAL FEED'!$M$6:$M$429)</f>
        <v>8650</v>
      </c>
      <c r="G218" s="87">
        <f>SUMIF('TOTAL FEED'!$E$6:$E$429,'SAN LUONG'!D218,'TOTAL FEED'!$N$6:$N$429)</f>
        <v>2350</v>
      </c>
      <c r="H218" s="87">
        <f>SUMIF('TOTAL FEED'!$E$6:$E$429,'SAN LUONG'!D218,'TOTAL FEED'!$O$6:$O$429)</f>
        <v>1350</v>
      </c>
      <c r="I218" s="87">
        <f>SUMIF('TOTAL FEED'!$E$6:$E$429,'SAN LUONG'!D218,'TOTAL FEED'!$P$6:$P$429)</f>
        <v>0</v>
      </c>
      <c r="J218" s="87">
        <f>SUMIF('TOTAL FEED'!$E$6:$E$429,'SAN LUONG'!D218,'TOTAL FEED'!$Q$6:$Q$429)</f>
        <v>0</v>
      </c>
      <c r="K218" s="87">
        <f>SUMIF('TOTAL FEED'!$E$6:$E$429,'SAN LUONG'!D218,'TOTAL FEED'!$R$6:$R$429)</f>
        <v>0</v>
      </c>
      <c r="L218" s="87">
        <f>SUMIF('TOTAL FEED'!$E$6:$E$429,'SAN LUONG'!D218,'TOTAL FEED'!$S$6:$S$429)</f>
        <v>0</v>
      </c>
      <c r="M218" s="87">
        <f>SUMIF('TOTAL FEED'!$E$6:$E$429,'SAN LUONG'!D218,'TOTAL FEED'!$T$6:$T$429)</f>
        <v>4650</v>
      </c>
      <c r="N218" s="87">
        <f>SUMIF('TOTAL FEED'!$E$6:$E$429,'SAN LUONG'!D218,'TOTAL FEED'!$U$6:$U$429)</f>
        <v>0</v>
      </c>
      <c r="O218" s="87">
        <f>SUMIF('TOTAL FEED'!$E$6:$E$429,'SAN LUONG'!D218,'TOTAL FEED'!$V$6:$V$429)</f>
        <v>5900</v>
      </c>
      <c r="P218" s="87">
        <f>SUMIF('TOTAL FEED'!$E$6:$E$429,'SAN LUONG'!D218,'TOTAL FEED'!$W$6:$W$429)</f>
        <v>0</v>
      </c>
      <c r="Q218" s="87">
        <f>SUMIF('TOTAL FEED'!$E$6:$E$429,'SAN LUONG'!D218,'TOTAL FEED'!$X$6:$X$429)</f>
        <v>0</v>
      </c>
      <c r="R218" s="87">
        <f>SUMIF('TOTAL FEED'!$E$6:$E$429,'SAN LUONG'!D218,'TOTAL FEED'!$Y$6:$Y$429)</f>
        <v>0</v>
      </c>
      <c r="S218" s="87">
        <f>SUMIF('TOTAL FEED'!$E$6:$E$429,'SAN LUONG'!D218,'TOTAL FEED'!$Z$6:$Z$429)</f>
        <v>12250</v>
      </c>
      <c r="T218" s="87">
        <f>SUMIF('TOTAL FEED'!$E$6:$E$429,'SAN LUONG'!D218,'TOTAL FEED'!$AA$6:$AA$429)</f>
        <v>48750</v>
      </c>
      <c r="U218" s="87">
        <f>SUMIF('TOTAL FEED'!$E$6:$E$429,'SAN LUONG'!D218,'TOTAL FEED'!$AB$6:$AB$429)</f>
        <v>0</v>
      </c>
      <c r="V218" s="87">
        <f>SUMIF('TOTAL FEED'!$E$6:$E$429,'SAN LUONG'!D218,'TOTAL FEED'!$AC$6:$AC$429)</f>
        <v>0</v>
      </c>
      <c r="W218" s="87">
        <f>SUMIF('TOTAL FEED'!$E$6:$E$429,'SAN LUONG'!D218,'TOTAL FEED'!$AD$6:$AD$429)</f>
        <v>0</v>
      </c>
      <c r="X218" s="87">
        <f>SUMIF('TOTAL FEED'!$E$6:$E$429,'SAN LUONG'!D218,'TOTAL FEED'!$AE$6:$AE$429)</f>
        <v>0</v>
      </c>
      <c r="Y218" s="87">
        <f>SUMIF('TOTAL FEED'!$E$6:$E$429,'SAN LUONG'!D218,'TOTAL FEED'!$AF$6:$AF$429)</f>
        <v>0</v>
      </c>
      <c r="Z218" s="87">
        <f>SUMIF('TOTAL FEED'!$E$6:$E$429,'SAN LUONG'!D218,'TOTAL FEED'!$AG$6:$AG$429)</f>
        <v>0</v>
      </c>
      <c r="AA218" s="87">
        <f>SUMIF('TOTAL FEED'!$E$6:$E$429,'SAN LUONG'!D218,'TOTAL FEED'!$AH$6:$AH$429)</f>
        <v>0</v>
      </c>
      <c r="AB218" s="87">
        <f>SUMIF('TOTAL FEED'!$E$6:$E$429,'SAN LUONG'!D218,'TOTAL FEED'!$AI$6:$AI$429)</f>
        <v>0</v>
      </c>
      <c r="AC218" s="87">
        <f>SUMIF('TOTAL FEED'!$E$6:$E$429,'SAN LUONG'!D218,'TOTAL FEED'!$AJ$6:$AJ$429)</f>
        <v>0</v>
      </c>
      <c r="AD218" s="87">
        <f>SUMIF('TOTAL FEED'!$E$6:$E$429,'SAN LUONG'!D218,'TOTAL FEED'!$AK$6:$AK$429)</f>
        <v>0</v>
      </c>
      <c r="AE218" s="87">
        <f>SUMIF('TOTAL FEED'!$E$6:$E$429,'SAN LUONG'!D218,'TOTAL FEED'!$AL$6:$AL$429)</f>
        <v>0</v>
      </c>
      <c r="AF218" s="87">
        <f>SUMIF('TOTAL FEED'!$E$6:$E$429,'SAN LUONG'!D218,'TOTAL FEED'!$AM$6:$AM$429)</f>
        <v>0</v>
      </c>
      <c r="AG218" s="87">
        <f>SUMIF('TOTAL FEED'!$E$6:$E$429,'SAN LUONG'!D218,'TOTAL FEED'!$AN$6:$AN$429)</f>
        <v>0</v>
      </c>
      <c r="AH218" s="87">
        <f>SUMIF('TOTAL FEED'!$E$6:$E$429,'SAN LUONG'!D218,'TOTAL FEED'!$AO$6:$AO$429)</f>
        <v>0</v>
      </c>
      <c r="AI218" s="87">
        <f>SUMIF('TOTAL FEED'!$E$6:$E$429,'SAN LUONG'!D218,'TOTAL FEED'!$AP$6:$AP$429)</f>
        <v>0</v>
      </c>
      <c r="AJ218" s="80">
        <f t="shared" si="86"/>
        <v>83900</v>
      </c>
      <c r="AK218" s="92">
        <v>1</v>
      </c>
      <c r="AL218" t="str">
        <f t="shared" si="78"/>
        <v>550SF312101</v>
      </c>
      <c r="AM218">
        <f>SUMIF('TOTAL FEED'!$K$6:$K$429,AL218,'TOTAL FEED'!$AQ$6:$AQ$429)</f>
        <v>83900</v>
      </c>
    </row>
    <row r="219" spans="2:39" x14ac:dyDescent="0.25">
      <c r="B219" s="81">
        <v>134</v>
      </c>
      <c r="C219" s="84" t="s">
        <v>610</v>
      </c>
      <c r="D219" s="83">
        <v>31210825</v>
      </c>
      <c r="E219" s="86">
        <f>SUMIF('TOTAL FEED'!$E$6:$E$429,'SAN LUONG'!D219,'TOTAL FEED'!$L$6:$L$429)</f>
        <v>0</v>
      </c>
      <c r="F219" s="87">
        <f>SUMIF('TOTAL FEED'!$E$6:$E$429,'SAN LUONG'!D219,'TOTAL FEED'!$M$6:$M$429)</f>
        <v>0</v>
      </c>
      <c r="G219" s="87">
        <f>SUMIF('TOTAL FEED'!$E$6:$E$429,'SAN LUONG'!D219,'TOTAL FEED'!$N$6:$N$429)</f>
        <v>0</v>
      </c>
      <c r="H219" s="87">
        <f>SUMIF('TOTAL FEED'!$E$6:$E$429,'SAN LUONG'!D219,'TOTAL FEED'!$O$6:$O$429)</f>
        <v>0</v>
      </c>
      <c r="I219" s="87">
        <f>SUMIF('TOTAL FEED'!$E$6:$E$429,'SAN LUONG'!D219,'TOTAL FEED'!$P$6:$P$429)</f>
        <v>0</v>
      </c>
      <c r="J219" s="87">
        <f>SUMIF('TOTAL FEED'!$E$6:$E$429,'SAN LUONG'!D219,'TOTAL FEED'!$Q$6:$Q$429)</f>
        <v>76300</v>
      </c>
      <c r="K219" s="87">
        <f>SUMIF('TOTAL FEED'!$E$6:$E$429,'SAN LUONG'!D219,'TOTAL FEED'!$R$6:$R$429)</f>
        <v>23250</v>
      </c>
      <c r="L219" s="87">
        <f>SUMIF('TOTAL FEED'!$E$6:$E$429,'SAN LUONG'!D219,'TOTAL FEED'!$S$6:$S$429)</f>
        <v>0</v>
      </c>
      <c r="M219" s="87">
        <f>SUMIF('TOTAL FEED'!$E$6:$E$429,'SAN LUONG'!D219,'TOTAL FEED'!$T$6:$T$429)</f>
        <v>0</v>
      </c>
      <c r="N219" s="87">
        <f>SUMIF('TOTAL FEED'!$E$6:$E$429,'SAN LUONG'!D219,'TOTAL FEED'!$U$6:$U$429)</f>
        <v>0</v>
      </c>
      <c r="O219" s="87">
        <f>SUMIF('TOTAL FEED'!$E$6:$E$429,'SAN LUONG'!D219,'TOTAL FEED'!$V$6:$V$429)</f>
        <v>0</v>
      </c>
      <c r="P219" s="87">
        <f>SUMIF('TOTAL FEED'!$E$6:$E$429,'SAN LUONG'!D219,'TOTAL FEED'!$W$6:$W$429)</f>
        <v>0</v>
      </c>
      <c r="Q219" s="87">
        <f>SUMIF('TOTAL FEED'!$E$6:$E$429,'SAN LUONG'!D219,'TOTAL FEED'!$X$6:$X$429)</f>
        <v>90700</v>
      </c>
      <c r="R219" s="87">
        <f>SUMIF('TOTAL FEED'!$E$6:$E$429,'SAN LUONG'!D219,'TOTAL FEED'!$Y$6:$Y$429)</f>
        <v>9700</v>
      </c>
      <c r="S219" s="87">
        <f>SUMIF('TOTAL FEED'!$E$6:$E$429,'SAN LUONG'!D219,'TOTAL FEED'!$Z$6:$Z$429)</f>
        <v>0</v>
      </c>
      <c r="T219" s="87">
        <f>SUMIF('TOTAL FEED'!$E$6:$E$429,'SAN LUONG'!D219,'TOTAL FEED'!$AA$6:$AA$429)</f>
        <v>48850</v>
      </c>
      <c r="U219" s="87">
        <f>SUMIF('TOTAL FEED'!$E$6:$E$429,'SAN LUONG'!D219,'TOTAL FEED'!$AB$6:$AB$429)</f>
        <v>0</v>
      </c>
      <c r="V219" s="87">
        <f>SUMIF('TOTAL FEED'!$E$6:$E$429,'SAN LUONG'!D219,'TOTAL FEED'!$AC$6:$AC$429)</f>
        <v>0</v>
      </c>
      <c r="W219" s="87">
        <f>SUMIF('TOTAL FEED'!$E$6:$E$429,'SAN LUONG'!D219,'TOTAL FEED'!$AD$6:$AD$429)</f>
        <v>0</v>
      </c>
      <c r="X219" s="87">
        <f>SUMIF('TOTAL FEED'!$E$6:$E$429,'SAN LUONG'!D219,'TOTAL FEED'!$AE$6:$AE$429)</f>
        <v>0</v>
      </c>
      <c r="Y219" s="87">
        <f>SUMIF('TOTAL FEED'!$E$6:$E$429,'SAN LUONG'!D219,'TOTAL FEED'!$AF$6:$AF$429)</f>
        <v>0</v>
      </c>
      <c r="Z219" s="87">
        <f>SUMIF('TOTAL FEED'!$E$6:$E$429,'SAN LUONG'!D219,'TOTAL FEED'!$AG$6:$AG$429)</f>
        <v>0</v>
      </c>
      <c r="AA219" s="87">
        <f>SUMIF('TOTAL FEED'!$E$6:$E$429,'SAN LUONG'!D219,'TOTAL FEED'!$AH$6:$AH$429)</f>
        <v>0</v>
      </c>
      <c r="AB219" s="87">
        <f>SUMIF('TOTAL FEED'!$E$6:$E$429,'SAN LUONG'!D219,'TOTAL FEED'!$AI$6:$AI$429)</f>
        <v>0</v>
      </c>
      <c r="AC219" s="87">
        <f>SUMIF('TOTAL FEED'!$E$6:$E$429,'SAN LUONG'!D219,'TOTAL FEED'!$AJ$6:$AJ$429)</f>
        <v>0</v>
      </c>
      <c r="AD219" s="87">
        <f>SUMIF('TOTAL FEED'!$E$6:$E$429,'SAN LUONG'!D219,'TOTAL FEED'!$AK$6:$AK$429)</f>
        <v>0</v>
      </c>
      <c r="AE219" s="87">
        <f>SUMIF('TOTAL FEED'!$E$6:$E$429,'SAN LUONG'!D219,'TOTAL FEED'!$AL$6:$AL$429)</f>
        <v>0</v>
      </c>
      <c r="AF219" s="87">
        <f>SUMIF('TOTAL FEED'!$E$6:$E$429,'SAN LUONG'!D219,'TOTAL FEED'!$AM$6:$AM$429)</f>
        <v>0</v>
      </c>
      <c r="AG219" s="87">
        <f>SUMIF('TOTAL FEED'!$E$6:$E$429,'SAN LUONG'!D219,'TOTAL FEED'!$AN$6:$AN$429)</f>
        <v>0</v>
      </c>
      <c r="AH219" s="87">
        <f>SUMIF('TOTAL FEED'!$E$6:$E$429,'SAN LUONG'!D219,'TOTAL FEED'!$AO$6:$AO$429)</f>
        <v>0</v>
      </c>
      <c r="AI219" s="87">
        <f>SUMIF('TOTAL FEED'!$E$6:$E$429,'SAN LUONG'!D219,'TOTAL FEED'!$AP$6:$AP$429)</f>
        <v>0</v>
      </c>
      <c r="AJ219" s="80">
        <f t="shared" si="86"/>
        <v>248800</v>
      </c>
      <c r="AK219" s="92">
        <v>1</v>
      </c>
      <c r="AL219" t="str">
        <f t="shared" ref="AL219:AL285" si="88">CONCATENATE(C219,D219)</f>
        <v>550SFS2531210825</v>
      </c>
      <c r="AM219">
        <f>SUMIF('TOTAL FEED'!$K$6:$K$429,AL219,'TOTAL FEED'!$AQ$6:$AQ$429)</f>
        <v>248800</v>
      </c>
    </row>
    <row r="220" spans="2:39" x14ac:dyDescent="0.25">
      <c r="B220" s="81">
        <v>135</v>
      </c>
      <c r="C220" s="84" t="s">
        <v>613</v>
      </c>
      <c r="D220" s="83">
        <v>31210831</v>
      </c>
      <c r="E220" s="86">
        <f>SUMIF('TOTAL FEED'!$E$6:$E$429,'SAN LUONG'!D220,'TOTAL FEED'!$L$6:$L$429)</f>
        <v>0</v>
      </c>
      <c r="F220" s="87">
        <f>SUMIF('TOTAL FEED'!$E$6:$E$429,'SAN LUONG'!D220,'TOTAL FEED'!$M$6:$M$429)</f>
        <v>72900</v>
      </c>
      <c r="G220" s="87">
        <f>SUMIF('TOTAL FEED'!$E$6:$E$429,'SAN LUONG'!D220,'TOTAL FEED'!$N$6:$N$429)</f>
        <v>48350</v>
      </c>
      <c r="H220" s="87">
        <f>SUMIF('TOTAL FEED'!$E$6:$E$429,'SAN LUONG'!D220,'TOTAL FEED'!$O$6:$O$429)</f>
        <v>0</v>
      </c>
      <c r="I220" s="87">
        <f>SUMIF('TOTAL FEED'!$E$6:$E$429,'SAN LUONG'!D220,'TOTAL FEED'!$P$6:$P$429)</f>
        <v>0</v>
      </c>
      <c r="J220" s="87">
        <f>SUMIF('TOTAL FEED'!$E$6:$E$429,'SAN LUONG'!D220,'TOTAL FEED'!$Q$6:$Q$429)</f>
        <v>0</v>
      </c>
      <c r="K220" s="87">
        <f>SUMIF('TOTAL FEED'!$E$6:$E$429,'SAN LUONG'!D220,'TOTAL FEED'!$R$6:$R$429)</f>
        <v>0</v>
      </c>
      <c r="L220" s="87">
        <f>SUMIF('TOTAL FEED'!$E$6:$E$429,'SAN LUONG'!D220,'TOTAL FEED'!$S$6:$S$429)</f>
        <v>53000</v>
      </c>
      <c r="M220" s="87">
        <f>SUMIF('TOTAL FEED'!$E$6:$E$429,'SAN LUONG'!D220,'TOTAL FEED'!$T$6:$T$429)</f>
        <v>78000</v>
      </c>
      <c r="N220" s="87">
        <f>SUMIF('TOTAL FEED'!$E$6:$E$429,'SAN LUONG'!D220,'TOTAL FEED'!$U$6:$U$429)</f>
        <v>167850</v>
      </c>
      <c r="O220" s="87">
        <f>SUMIF('TOTAL FEED'!$E$6:$E$429,'SAN LUONG'!D220,'TOTAL FEED'!$V$6:$V$429)</f>
        <v>0</v>
      </c>
      <c r="P220" s="87">
        <f>SUMIF('TOTAL FEED'!$E$6:$E$429,'SAN LUONG'!D220,'TOTAL FEED'!$W$6:$W$429)</f>
        <v>0</v>
      </c>
      <c r="Q220" s="87">
        <f>SUMIF('TOTAL FEED'!$E$6:$E$429,'SAN LUONG'!D220,'TOTAL FEED'!$X$6:$X$429)</f>
        <v>94500</v>
      </c>
      <c r="R220" s="87">
        <f>SUMIF('TOTAL FEED'!$E$6:$E$429,'SAN LUONG'!D220,'TOTAL FEED'!$Y$6:$Y$429)</f>
        <v>210050</v>
      </c>
      <c r="S220" s="87">
        <f>SUMIF('TOTAL FEED'!$E$6:$E$429,'SAN LUONG'!D220,'TOTAL FEED'!$Z$6:$Z$429)</f>
        <v>40400</v>
      </c>
      <c r="T220" s="87">
        <f>SUMIF('TOTAL FEED'!$E$6:$E$429,'SAN LUONG'!D220,'TOTAL FEED'!$AA$6:$AA$429)</f>
        <v>48750</v>
      </c>
      <c r="U220" s="87">
        <f>SUMIF('TOTAL FEED'!$E$6:$E$429,'SAN LUONG'!D220,'TOTAL FEED'!$AB$6:$AB$429)</f>
        <v>121500</v>
      </c>
      <c r="V220" s="87">
        <f>SUMIF('TOTAL FEED'!$E$6:$E$429,'SAN LUONG'!D220,'TOTAL FEED'!$AC$6:$AC$429)</f>
        <v>0</v>
      </c>
      <c r="W220" s="87">
        <f>SUMIF('TOTAL FEED'!$E$6:$E$429,'SAN LUONG'!D220,'TOTAL FEED'!$AD$6:$AD$429)</f>
        <v>0</v>
      </c>
      <c r="X220" s="87">
        <f>SUMIF('TOTAL FEED'!$E$6:$E$429,'SAN LUONG'!D220,'TOTAL FEED'!$AE$6:$AE$429)</f>
        <v>0</v>
      </c>
      <c r="Y220" s="87">
        <f>SUMIF('TOTAL FEED'!$E$6:$E$429,'SAN LUONG'!D220,'TOTAL FEED'!$AF$6:$AF$429)</f>
        <v>0</v>
      </c>
      <c r="Z220" s="87">
        <f>SUMIF('TOTAL FEED'!$E$6:$E$429,'SAN LUONG'!D220,'TOTAL FEED'!$AG$6:$AG$429)</f>
        <v>0</v>
      </c>
      <c r="AA220" s="87">
        <f>SUMIF('TOTAL FEED'!$E$6:$E$429,'SAN LUONG'!D220,'TOTAL FEED'!$AH$6:$AH$429)</f>
        <v>0</v>
      </c>
      <c r="AB220" s="87">
        <f>SUMIF('TOTAL FEED'!$E$6:$E$429,'SAN LUONG'!D220,'TOTAL FEED'!$AI$6:$AI$429)</f>
        <v>0</v>
      </c>
      <c r="AC220" s="87">
        <f>SUMIF('TOTAL FEED'!$E$6:$E$429,'SAN LUONG'!D220,'TOTAL FEED'!$AJ$6:$AJ$429)</f>
        <v>0</v>
      </c>
      <c r="AD220" s="87">
        <f>SUMIF('TOTAL FEED'!$E$6:$E$429,'SAN LUONG'!D220,'TOTAL FEED'!$AK$6:$AK$429)</f>
        <v>0</v>
      </c>
      <c r="AE220" s="87">
        <f>SUMIF('TOTAL FEED'!$E$6:$E$429,'SAN LUONG'!D220,'TOTAL FEED'!$AL$6:$AL$429)</f>
        <v>0</v>
      </c>
      <c r="AF220" s="87">
        <f>SUMIF('TOTAL FEED'!$E$6:$E$429,'SAN LUONG'!D220,'TOTAL FEED'!$AM$6:$AM$429)</f>
        <v>0</v>
      </c>
      <c r="AG220" s="87">
        <f>SUMIF('TOTAL FEED'!$E$6:$E$429,'SAN LUONG'!D220,'TOTAL FEED'!$AN$6:$AN$429)</f>
        <v>0</v>
      </c>
      <c r="AH220" s="87">
        <f>SUMIF('TOTAL FEED'!$E$6:$E$429,'SAN LUONG'!D220,'TOTAL FEED'!$AO$6:$AO$429)</f>
        <v>0</v>
      </c>
      <c r="AI220" s="87">
        <f>SUMIF('TOTAL FEED'!$E$6:$E$429,'SAN LUONG'!D220,'TOTAL FEED'!$AP$6:$AP$429)</f>
        <v>0</v>
      </c>
      <c r="AJ220" s="80">
        <f t="shared" si="86"/>
        <v>935300</v>
      </c>
      <c r="AK220" s="92">
        <v>1</v>
      </c>
      <c r="AL220" t="str">
        <f t="shared" si="88"/>
        <v>550SFS3131210831</v>
      </c>
      <c r="AM220">
        <f>SUMIF('TOTAL FEED'!$K$6:$K$429,AL220,'TOTAL FEED'!$AQ$6:$AQ$429)</f>
        <v>935300</v>
      </c>
    </row>
    <row r="221" spans="2:39" x14ac:dyDescent="0.25">
      <c r="B221" s="81"/>
      <c r="C221" s="84" t="s">
        <v>449</v>
      </c>
      <c r="D221" s="83">
        <v>31210888</v>
      </c>
      <c r="E221" s="86">
        <f>SUMIF('TOTAL FEED'!$E$6:$E$429,'SAN LUONG'!D221,'TOTAL FEED'!$L$6:$L$429)</f>
        <v>0</v>
      </c>
      <c r="F221" s="87">
        <f>SUMIF('TOTAL FEED'!$E$6:$E$429,'SAN LUONG'!D221,'TOTAL FEED'!$M$6:$M$429)</f>
        <v>0</v>
      </c>
      <c r="G221" s="87">
        <f>SUMIF('TOTAL FEED'!$E$6:$E$429,'SAN LUONG'!D221,'TOTAL FEED'!$N$6:$N$429)</f>
        <v>0</v>
      </c>
      <c r="H221" s="87">
        <f>SUMIF('TOTAL FEED'!$E$6:$E$429,'SAN LUONG'!D221,'TOTAL FEED'!$O$6:$O$429)</f>
        <v>0</v>
      </c>
      <c r="I221" s="87">
        <f>SUMIF('TOTAL FEED'!$E$6:$E$429,'SAN LUONG'!D221,'TOTAL FEED'!$P$6:$P$429)</f>
        <v>0</v>
      </c>
      <c r="J221" s="87">
        <f>SUMIF('TOTAL FEED'!$E$6:$E$429,'SAN LUONG'!D221,'TOTAL FEED'!$Q$6:$Q$429)</f>
        <v>0</v>
      </c>
      <c r="K221" s="87">
        <f>SUMIF('TOTAL FEED'!$E$6:$E$429,'SAN LUONG'!D221,'TOTAL FEED'!$R$6:$R$429)</f>
        <v>0</v>
      </c>
      <c r="L221" s="87">
        <f>SUMIF('TOTAL FEED'!$E$6:$E$429,'SAN LUONG'!D221,'TOTAL FEED'!$S$6:$S$429)</f>
        <v>0</v>
      </c>
      <c r="M221" s="87">
        <f>SUMIF('TOTAL FEED'!$E$6:$E$429,'SAN LUONG'!D221,'TOTAL FEED'!$T$6:$T$429)</f>
        <v>0</v>
      </c>
      <c r="N221" s="87">
        <f>SUMIF('TOTAL FEED'!$E$6:$E$429,'SAN LUONG'!D221,'TOTAL FEED'!$U$6:$U$429)</f>
        <v>0</v>
      </c>
      <c r="O221" s="87">
        <f>SUMIF('TOTAL FEED'!$E$6:$E$429,'SAN LUONG'!D221,'TOTAL FEED'!$V$6:$V$429)</f>
        <v>0</v>
      </c>
      <c r="P221" s="87">
        <f>SUMIF('TOTAL FEED'!$E$6:$E$429,'SAN LUONG'!D221,'TOTAL FEED'!$W$6:$W$429)</f>
        <v>0</v>
      </c>
      <c r="Q221" s="87">
        <f>SUMIF('TOTAL FEED'!$E$6:$E$429,'SAN LUONG'!D221,'TOTAL FEED'!$X$6:$X$429)</f>
        <v>0</v>
      </c>
      <c r="R221" s="87">
        <f>SUMIF('TOTAL FEED'!$E$6:$E$429,'SAN LUONG'!D221,'TOTAL FEED'!$Y$6:$Y$429)</f>
        <v>0</v>
      </c>
      <c r="S221" s="87">
        <f>SUMIF('TOTAL FEED'!$E$6:$E$429,'SAN LUONG'!D221,'TOTAL FEED'!$Z$6:$Z$429)</f>
        <v>0</v>
      </c>
      <c r="T221" s="87">
        <f>SUMIF('TOTAL FEED'!$E$6:$E$429,'SAN LUONG'!D221,'TOTAL FEED'!$AA$6:$AA$429)</f>
        <v>0</v>
      </c>
      <c r="U221" s="87">
        <f>SUMIF('TOTAL FEED'!$E$6:$E$429,'SAN LUONG'!D221,'TOTAL FEED'!$AB$6:$AB$429)</f>
        <v>0</v>
      </c>
      <c r="V221" s="87">
        <f>SUMIF('TOTAL FEED'!$E$6:$E$429,'SAN LUONG'!D221,'TOTAL FEED'!$AC$6:$AC$429)</f>
        <v>0</v>
      </c>
      <c r="W221" s="87">
        <f>SUMIF('TOTAL FEED'!$E$6:$E$429,'SAN LUONG'!D221,'TOTAL FEED'!$AD$6:$AD$429)</f>
        <v>0</v>
      </c>
      <c r="X221" s="87">
        <f>SUMIF('TOTAL FEED'!$E$6:$E$429,'SAN LUONG'!D221,'TOTAL FEED'!$AE$6:$AE$429)</f>
        <v>0</v>
      </c>
      <c r="Y221" s="87">
        <f>SUMIF('TOTAL FEED'!$E$6:$E$429,'SAN LUONG'!D221,'TOTAL FEED'!$AF$6:$AF$429)</f>
        <v>0</v>
      </c>
      <c r="Z221" s="87">
        <f>SUMIF('TOTAL FEED'!$E$6:$E$429,'SAN LUONG'!D221,'TOTAL FEED'!$AG$6:$AG$429)</f>
        <v>0</v>
      </c>
      <c r="AA221" s="87">
        <f>SUMIF('TOTAL FEED'!$E$6:$E$429,'SAN LUONG'!D221,'TOTAL FEED'!$AH$6:$AH$429)</f>
        <v>0</v>
      </c>
      <c r="AB221" s="87">
        <f>SUMIF('TOTAL FEED'!$E$6:$E$429,'SAN LUONG'!D221,'TOTAL FEED'!$AI$6:$AI$429)</f>
        <v>0</v>
      </c>
      <c r="AC221" s="87">
        <f>SUMIF('TOTAL FEED'!$E$6:$E$429,'SAN LUONG'!D221,'TOTAL FEED'!$AJ$6:$AJ$429)</f>
        <v>0</v>
      </c>
      <c r="AD221" s="87">
        <f>SUMIF('TOTAL FEED'!$E$6:$E$429,'SAN LUONG'!D221,'TOTAL FEED'!$AK$6:$AK$429)</f>
        <v>0</v>
      </c>
      <c r="AE221" s="87">
        <f>SUMIF('TOTAL FEED'!$E$6:$E$429,'SAN LUONG'!D221,'TOTAL FEED'!$AL$6:$AL$429)</f>
        <v>0</v>
      </c>
      <c r="AF221" s="87">
        <f>SUMIF('TOTAL FEED'!$E$6:$E$429,'SAN LUONG'!D221,'TOTAL FEED'!$AM$6:$AM$429)</f>
        <v>0</v>
      </c>
      <c r="AG221" s="87">
        <f>SUMIF('TOTAL FEED'!$E$6:$E$429,'SAN LUONG'!D221,'TOTAL FEED'!$AN$6:$AN$429)</f>
        <v>0</v>
      </c>
      <c r="AH221" s="87">
        <f>SUMIF('TOTAL FEED'!$E$6:$E$429,'SAN LUONG'!D221,'TOTAL FEED'!$AO$6:$AO$429)</f>
        <v>0</v>
      </c>
      <c r="AI221" s="87">
        <f>SUMIF('TOTAL FEED'!$E$6:$E$429,'SAN LUONG'!D221,'TOTAL FEED'!$AP$6:$AP$429)</f>
        <v>0</v>
      </c>
      <c r="AJ221" s="80">
        <f t="shared" si="86"/>
        <v>0</v>
      </c>
      <c r="AK221" s="80"/>
      <c r="AL221" t="str">
        <f t="shared" si="88"/>
        <v>550SFS8831210888</v>
      </c>
      <c r="AM221">
        <f>SUMIF('TOTAL FEED'!$K$6:$K$429,AL221,'TOTAL FEED'!$AQ$6:$AQ$429)</f>
        <v>0</v>
      </c>
    </row>
    <row r="222" spans="2:39" x14ac:dyDescent="0.25">
      <c r="B222" s="81"/>
      <c r="C222" s="84" t="s">
        <v>443</v>
      </c>
      <c r="D222" s="83">
        <v>31210843</v>
      </c>
      <c r="E222" s="86">
        <f>SUMIF('TOTAL FEED'!$E$6:$E$429,'SAN LUONG'!D222,'TOTAL FEED'!$L$6:$L$429)</f>
        <v>0</v>
      </c>
      <c r="F222" s="87">
        <f>SUMIF('TOTAL FEED'!$E$6:$E$429,'SAN LUONG'!D222,'TOTAL FEED'!$M$6:$M$429)</f>
        <v>0</v>
      </c>
      <c r="G222" s="87">
        <f>SUMIF('TOTAL FEED'!$E$6:$E$429,'SAN LUONG'!D222,'TOTAL FEED'!$N$6:$N$429)</f>
        <v>0</v>
      </c>
      <c r="H222" s="87">
        <f>SUMIF('TOTAL FEED'!$E$6:$E$429,'SAN LUONG'!D222,'TOTAL FEED'!$O$6:$O$429)</f>
        <v>0</v>
      </c>
      <c r="I222" s="87">
        <f>SUMIF('TOTAL FEED'!$E$6:$E$429,'SAN LUONG'!D222,'TOTAL FEED'!$P$6:$P$429)</f>
        <v>0</v>
      </c>
      <c r="J222" s="87">
        <f>SUMIF('TOTAL FEED'!$E$6:$E$429,'SAN LUONG'!D222,'TOTAL FEED'!$Q$6:$Q$429)</f>
        <v>0</v>
      </c>
      <c r="K222" s="87">
        <f>SUMIF('TOTAL FEED'!$E$6:$E$429,'SAN LUONG'!D222,'TOTAL FEED'!$R$6:$R$429)</f>
        <v>0</v>
      </c>
      <c r="L222" s="87">
        <f>SUMIF('TOTAL FEED'!$E$6:$E$429,'SAN LUONG'!D222,'TOTAL FEED'!$S$6:$S$429)</f>
        <v>0</v>
      </c>
      <c r="M222" s="87">
        <f>SUMIF('TOTAL FEED'!$E$6:$E$429,'SAN LUONG'!D222,'TOTAL FEED'!$T$6:$T$429)</f>
        <v>0</v>
      </c>
      <c r="N222" s="87">
        <f>SUMIF('TOTAL FEED'!$E$6:$E$429,'SAN LUONG'!D222,'TOTAL FEED'!$U$6:$U$429)</f>
        <v>0</v>
      </c>
      <c r="O222" s="87">
        <f>SUMIF('TOTAL FEED'!$E$6:$E$429,'SAN LUONG'!D222,'TOTAL FEED'!$V$6:$V$429)</f>
        <v>0</v>
      </c>
      <c r="P222" s="87">
        <f>SUMIF('TOTAL FEED'!$E$6:$E$429,'SAN LUONG'!D222,'TOTAL FEED'!$W$6:$W$429)</f>
        <v>0</v>
      </c>
      <c r="Q222" s="87">
        <f>SUMIF('TOTAL FEED'!$E$6:$E$429,'SAN LUONG'!D222,'TOTAL FEED'!$X$6:$X$429)</f>
        <v>0</v>
      </c>
      <c r="R222" s="87">
        <f>SUMIF('TOTAL FEED'!$E$6:$E$429,'SAN LUONG'!D222,'TOTAL FEED'!$Y$6:$Y$429)</f>
        <v>0</v>
      </c>
      <c r="S222" s="87">
        <f>SUMIF('TOTAL FEED'!$E$6:$E$429,'SAN LUONG'!D222,'TOTAL FEED'!$Z$6:$Z$429)</f>
        <v>0</v>
      </c>
      <c r="T222" s="87">
        <f>SUMIF('TOTAL FEED'!$E$6:$E$429,'SAN LUONG'!D222,'TOTAL FEED'!$AA$6:$AA$429)</f>
        <v>0</v>
      </c>
      <c r="U222" s="87">
        <f>SUMIF('TOTAL FEED'!$E$6:$E$429,'SAN LUONG'!D222,'TOTAL FEED'!$AB$6:$AB$429)</f>
        <v>0</v>
      </c>
      <c r="V222" s="87">
        <f>SUMIF('TOTAL FEED'!$E$6:$E$429,'SAN LUONG'!D222,'TOTAL FEED'!$AC$6:$AC$429)</f>
        <v>0</v>
      </c>
      <c r="W222" s="87">
        <f>SUMIF('TOTAL FEED'!$E$6:$E$429,'SAN LUONG'!D222,'TOTAL FEED'!$AD$6:$AD$429)</f>
        <v>0</v>
      </c>
      <c r="X222" s="87">
        <f>SUMIF('TOTAL FEED'!$E$6:$E$429,'SAN LUONG'!D222,'TOTAL FEED'!$AE$6:$AE$429)</f>
        <v>0</v>
      </c>
      <c r="Y222" s="87">
        <f>SUMIF('TOTAL FEED'!$E$6:$E$429,'SAN LUONG'!D222,'TOTAL FEED'!$AF$6:$AF$429)</f>
        <v>0</v>
      </c>
      <c r="Z222" s="87">
        <f>SUMIF('TOTAL FEED'!$E$6:$E$429,'SAN LUONG'!D222,'TOTAL FEED'!$AG$6:$AG$429)</f>
        <v>0</v>
      </c>
      <c r="AA222" s="87">
        <f>SUMIF('TOTAL FEED'!$E$6:$E$429,'SAN LUONG'!D222,'TOTAL FEED'!$AH$6:$AH$429)</f>
        <v>0</v>
      </c>
      <c r="AB222" s="87">
        <f>SUMIF('TOTAL FEED'!$E$6:$E$429,'SAN LUONG'!D222,'TOTAL FEED'!$AI$6:$AI$429)</f>
        <v>0</v>
      </c>
      <c r="AC222" s="87">
        <f>SUMIF('TOTAL FEED'!$E$6:$E$429,'SAN LUONG'!D222,'TOTAL FEED'!$AJ$6:$AJ$429)</f>
        <v>0</v>
      </c>
      <c r="AD222" s="87">
        <f>SUMIF('TOTAL FEED'!$E$6:$E$429,'SAN LUONG'!D222,'TOTAL FEED'!$AK$6:$AK$429)</f>
        <v>0</v>
      </c>
      <c r="AE222" s="87">
        <f>SUMIF('TOTAL FEED'!$E$6:$E$429,'SAN LUONG'!D222,'TOTAL FEED'!$AL$6:$AL$429)</f>
        <v>0</v>
      </c>
      <c r="AF222" s="87">
        <f>SUMIF('TOTAL FEED'!$E$6:$E$429,'SAN LUONG'!D222,'TOTAL FEED'!$AM$6:$AM$429)</f>
        <v>0</v>
      </c>
      <c r="AG222" s="87">
        <f>SUMIF('TOTAL FEED'!$E$6:$E$429,'SAN LUONG'!D222,'TOTAL FEED'!$AN$6:$AN$429)</f>
        <v>0</v>
      </c>
      <c r="AH222" s="87">
        <f>SUMIF('TOTAL FEED'!$E$6:$E$429,'SAN LUONG'!D222,'TOTAL FEED'!$AO$6:$AO$429)</f>
        <v>0</v>
      </c>
      <c r="AI222" s="87">
        <f>SUMIF('TOTAL FEED'!$E$6:$E$429,'SAN LUONG'!D222,'TOTAL FEED'!$AP$6:$AP$429)</f>
        <v>0</v>
      </c>
      <c r="AJ222" s="80">
        <f t="shared" ref="AJ222:AJ242" si="89">SUM(E222:AI222)</f>
        <v>0</v>
      </c>
      <c r="AK222" s="80"/>
      <c r="AL222" t="str">
        <f t="shared" si="88"/>
        <v>550SFS4331210843</v>
      </c>
      <c r="AM222">
        <f>SUMIF('TOTAL FEED'!$K$6:$K$429,AL222,'TOTAL FEED'!$AQ$6:$AQ$429)</f>
        <v>0</v>
      </c>
    </row>
    <row r="223" spans="2:39" x14ac:dyDescent="0.25">
      <c r="B223" s="81"/>
      <c r="C223" s="84" t="s">
        <v>445</v>
      </c>
      <c r="D223" s="83">
        <v>31210846</v>
      </c>
      <c r="E223" s="86">
        <f>SUMIF('TOTAL FEED'!$E$6:$E$429,'SAN LUONG'!D223,'TOTAL FEED'!$L$6:$L$429)</f>
        <v>0</v>
      </c>
      <c r="F223" s="87">
        <f>SUMIF('TOTAL FEED'!$E$6:$E$429,'SAN LUONG'!D223,'TOTAL FEED'!$M$6:$M$429)</f>
        <v>0</v>
      </c>
      <c r="G223" s="87">
        <f>SUMIF('TOTAL FEED'!$E$6:$E$429,'SAN LUONG'!D223,'TOTAL FEED'!$N$6:$N$429)</f>
        <v>0</v>
      </c>
      <c r="H223" s="87">
        <f>SUMIF('TOTAL FEED'!$E$6:$E$429,'SAN LUONG'!D223,'TOTAL FEED'!$O$6:$O$429)</f>
        <v>0</v>
      </c>
      <c r="I223" s="87">
        <f>SUMIF('TOTAL FEED'!$E$6:$E$429,'SAN LUONG'!D223,'TOTAL FEED'!$P$6:$P$429)</f>
        <v>0</v>
      </c>
      <c r="J223" s="87">
        <f>SUMIF('TOTAL FEED'!$E$6:$E$429,'SAN LUONG'!D223,'TOTAL FEED'!$Q$6:$Q$429)</f>
        <v>0</v>
      </c>
      <c r="K223" s="87">
        <f>SUMIF('TOTAL FEED'!$E$6:$E$429,'SAN LUONG'!D223,'TOTAL FEED'!$R$6:$R$429)</f>
        <v>0</v>
      </c>
      <c r="L223" s="87">
        <f>SUMIF('TOTAL FEED'!$E$6:$E$429,'SAN LUONG'!D223,'TOTAL FEED'!$S$6:$S$429)</f>
        <v>0</v>
      </c>
      <c r="M223" s="87">
        <f>SUMIF('TOTAL FEED'!$E$6:$E$429,'SAN LUONG'!D223,'TOTAL FEED'!$T$6:$T$429)</f>
        <v>0</v>
      </c>
      <c r="N223" s="87">
        <f>SUMIF('TOTAL FEED'!$E$6:$E$429,'SAN LUONG'!D223,'TOTAL FEED'!$U$6:$U$429)</f>
        <v>0</v>
      </c>
      <c r="O223" s="87">
        <f>SUMIF('TOTAL FEED'!$E$6:$E$429,'SAN LUONG'!D223,'TOTAL FEED'!$V$6:$V$429)</f>
        <v>0</v>
      </c>
      <c r="P223" s="87">
        <f>SUMIF('TOTAL FEED'!$E$6:$E$429,'SAN LUONG'!D223,'TOTAL FEED'!$W$6:$W$429)</f>
        <v>0</v>
      </c>
      <c r="Q223" s="87">
        <f>SUMIF('TOTAL FEED'!$E$6:$E$429,'SAN LUONG'!D223,'TOTAL FEED'!$X$6:$X$429)</f>
        <v>0</v>
      </c>
      <c r="R223" s="87">
        <f>SUMIF('TOTAL FEED'!$E$6:$E$429,'SAN LUONG'!D223,'TOTAL FEED'!$Y$6:$Y$429)</f>
        <v>0</v>
      </c>
      <c r="S223" s="87">
        <f>SUMIF('TOTAL FEED'!$E$6:$E$429,'SAN LUONG'!D223,'TOTAL FEED'!$Z$6:$Z$429)</f>
        <v>0</v>
      </c>
      <c r="T223" s="87">
        <f>SUMIF('TOTAL FEED'!$E$6:$E$429,'SAN LUONG'!D223,'TOTAL FEED'!$AA$6:$AA$429)</f>
        <v>0</v>
      </c>
      <c r="U223" s="87">
        <f>SUMIF('TOTAL FEED'!$E$6:$E$429,'SAN LUONG'!D223,'TOTAL FEED'!$AB$6:$AB$429)</f>
        <v>0</v>
      </c>
      <c r="V223" s="87">
        <f>SUMIF('TOTAL FEED'!$E$6:$E$429,'SAN LUONG'!D223,'TOTAL FEED'!$AC$6:$AC$429)</f>
        <v>0</v>
      </c>
      <c r="W223" s="87">
        <f>SUMIF('TOTAL FEED'!$E$6:$E$429,'SAN LUONG'!D223,'TOTAL FEED'!$AD$6:$AD$429)</f>
        <v>0</v>
      </c>
      <c r="X223" s="87">
        <f>SUMIF('TOTAL FEED'!$E$6:$E$429,'SAN LUONG'!D223,'TOTAL FEED'!$AE$6:$AE$429)</f>
        <v>0</v>
      </c>
      <c r="Y223" s="87">
        <f>SUMIF('TOTAL FEED'!$E$6:$E$429,'SAN LUONG'!D223,'TOTAL FEED'!$AF$6:$AF$429)</f>
        <v>0</v>
      </c>
      <c r="Z223" s="87">
        <f>SUMIF('TOTAL FEED'!$E$6:$E$429,'SAN LUONG'!D223,'TOTAL FEED'!$AG$6:$AG$429)</f>
        <v>0</v>
      </c>
      <c r="AA223" s="87">
        <f>SUMIF('TOTAL FEED'!$E$6:$E$429,'SAN LUONG'!D223,'TOTAL FEED'!$AH$6:$AH$429)</f>
        <v>0</v>
      </c>
      <c r="AB223" s="87">
        <f>SUMIF('TOTAL FEED'!$E$6:$E$429,'SAN LUONG'!D223,'TOTAL FEED'!$AI$6:$AI$429)</f>
        <v>0</v>
      </c>
      <c r="AC223" s="87">
        <f>SUMIF('TOTAL FEED'!$E$6:$E$429,'SAN LUONG'!D223,'TOTAL FEED'!$AJ$6:$AJ$429)</f>
        <v>0</v>
      </c>
      <c r="AD223" s="87">
        <f>SUMIF('TOTAL FEED'!$E$6:$E$429,'SAN LUONG'!D223,'TOTAL FEED'!$AK$6:$AK$429)</f>
        <v>0</v>
      </c>
      <c r="AE223" s="87">
        <f>SUMIF('TOTAL FEED'!$E$6:$E$429,'SAN LUONG'!D223,'TOTAL FEED'!$AL$6:$AL$429)</f>
        <v>0</v>
      </c>
      <c r="AF223" s="87">
        <f>SUMIF('TOTAL FEED'!$E$6:$E$429,'SAN LUONG'!D223,'TOTAL FEED'!$AM$6:$AM$429)</f>
        <v>0</v>
      </c>
      <c r="AG223" s="87">
        <f>SUMIF('TOTAL FEED'!$E$6:$E$429,'SAN LUONG'!D223,'TOTAL FEED'!$AN$6:$AN$429)</f>
        <v>0</v>
      </c>
      <c r="AH223" s="87">
        <f>SUMIF('TOTAL FEED'!$E$6:$E$429,'SAN LUONG'!D223,'TOTAL FEED'!$AO$6:$AO$429)</f>
        <v>0</v>
      </c>
      <c r="AI223" s="87">
        <f>SUMIF('TOTAL FEED'!$E$6:$E$429,'SAN LUONG'!D223,'TOTAL FEED'!$AP$6:$AP$429)</f>
        <v>0</v>
      </c>
      <c r="AJ223" s="80">
        <f t="shared" ref="AJ223" si="90">SUM(E223:AI223)</f>
        <v>0</v>
      </c>
      <c r="AK223" s="80"/>
      <c r="AL223" t="str">
        <f t="shared" si="88"/>
        <v>550SFS4631210846</v>
      </c>
      <c r="AM223">
        <f>SUMIF('TOTAL FEED'!$K$6:$K$429,AL223,'TOTAL FEED'!$AQ$6:$AQ$429)</f>
        <v>0</v>
      </c>
    </row>
    <row r="224" spans="2:39" x14ac:dyDescent="0.25">
      <c r="B224" s="81"/>
      <c r="C224" s="84" t="s">
        <v>447</v>
      </c>
      <c r="D224" s="83">
        <v>31210887</v>
      </c>
      <c r="E224" s="86">
        <f>SUMIF('TOTAL FEED'!$E$6:$E$429,'SAN LUONG'!D224,'TOTAL FEED'!$L$6:$L$429)</f>
        <v>0</v>
      </c>
      <c r="F224" s="87">
        <f>SUMIF('TOTAL FEED'!$E$6:$E$429,'SAN LUONG'!D224,'TOTAL FEED'!$M$6:$M$429)</f>
        <v>0</v>
      </c>
      <c r="G224" s="87">
        <f>SUMIF('TOTAL FEED'!$E$6:$E$429,'SAN LUONG'!D224,'TOTAL FEED'!$N$6:$N$429)</f>
        <v>0</v>
      </c>
      <c r="H224" s="87">
        <f>SUMIF('TOTAL FEED'!$E$6:$E$429,'SAN LUONG'!D224,'TOTAL FEED'!$O$6:$O$429)</f>
        <v>0</v>
      </c>
      <c r="I224" s="87">
        <f>SUMIF('TOTAL FEED'!$E$6:$E$429,'SAN LUONG'!D224,'TOTAL FEED'!$P$6:$P$429)</f>
        <v>0</v>
      </c>
      <c r="J224" s="87">
        <f>SUMIF('TOTAL FEED'!$E$6:$E$429,'SAN LUONG'!D224,'TOTAL FEED'!$Q$6:$Q$429)</f>
        <v>0</v>
      </c>
      <c r="K224" s="87">
        <f>SUMIF('TOTAL FEED'!$E$6:$E$429,'SAN LUONG'!D224,'TOTAL FEED'!$R$6:$R$429)</f>
        <v>0</v>
      </c>
      <c r="L224" s="87">
        <f>SUMIF('TOTAL FEED'!$E$6:$E$429,'SAN LUONG'!D224,'TOTAL FEED'!$S$6:$S$429)</f>
        <v>0</v>
      </c>
      <c r="M224" s="87">
        <f>SUMIF('TOTAL FEED'!$E$6:$E$429,'SAN LUONG'!D224,'TOTAL FEED'!$T$6:$T$429)</f>
        <v>0</v>
      </c>
      <c r="N224" s="87">
        <f>SUMIF('TOTAL FEED'!$E$6:$E$429,'SAN LUONG'!D224,'TOTAL FEED'!$U$6:$U$429)</f>
        <v>0</v>
      </c>
      <c r="O224" s="87">
        <f>SUMIF('TOTAL FEED'!$E$6:$E$429,'SAN LUONG'!D224,'TOTAL FEED'!$V$6:$V$429)</f>
        <v>0</v>
      </c>
      <c r="P224" s="87">
        <f>SUMIF('TOTAL FEED'!$E$6:$E$429,'SAN LUONG'!D224,'TOTAL FEED'!$W$6:$W$429)</f>
        <v>0</v>
      </c>
      <c r="Q224" s="87">
        <f>SUMIF('TOTAL FEED'!$E$6:$E$429,'SAN LUONG'!D224,'TOTAL FEED'!$X$6:$X$429)</f>
        <v>0</v>
      </c>
      <c r="R224" s="87">
        <f>SUMIF('TOTAL FEED'!$E$6:$E$429,'SAN LUONG'!D224,'TOTAL FEED'!$Y$6:$Y$429)</f>
        <v>0</v>
      </c>
      <c r="S224" s="87">
        <f>SUMIF('TOTAL FEED'!$E$6:$E$429,'SAN LUONG'!D224,'TOTAL FEED'!$Z$6:$Z$429)</f>
        <v>0</v>
      </c>
      <c r="T224" s="87">
        <f>SUMIF('TOTAL FEED'!$E$6:$E$429,'SAN LUONG'!D224,'TOTAL FEED'!$AA$6:$AA$429)</f>
        <v>0</v>
      </c>
      <c r="U224" s="87">
        <f>SUMIF('TOTAL FEED'!$E$6:$E$429,'SAN LUONG'!D224,'TOTAL FEED'!$AB$6:$AB$429)</f>
        <v>0</v>
      </c>
      <c r="V224" s="87">
        <f>SUMIF('TOTAL FEED'!$E$6:$E$429,'SAN LUONG'!D224,'TOTAL FEED'!$AC$6:$AC$429)</f>
        <v>0</v>
      </c>
      <c r="W224" s="87">
        <f>SUMIF('TOTAL FEED'!$E$6:$E$429,'SAN LUONG'!D224,'TOTAL FEED'!$AD$6:$AD$429)</f>
        <v>0</v>
      </c>
      <c r="X224" s="87">
        <f>SUMIF('TOTAL FEED'!$E$6:$E$429,'SAN LUONG'!D224,'TOTAL FEED'!$AE$6:$AE$429)</f>
        <v>0</v>
      </c>
      <c r="Y224" s="87">
        <f>SUMIF('TOTAL FEED'!$E$6:$E$429,'SAN LUONG'!D224,'TOTAL FEED'!$AF$6:$AF$429)</f>
        <v>0</v>
      </c>
      <c r="Z224" s="87">
        <f>SUMIF('TOTAL FEED'!$E$6:$E$429,'SAN LUONG'!D224,'TOTAL FEED'!$AG$6:$AG$429)</f>
        <v>0</v>
      </c>
      <c r="AA224" s="87">
        <f>SUMIF('TOTAL FEED'!$E$6:$E$429,'SAN LUONG'!D224,'TOTAL FEED'!$AH$6:$AH$429)</f>
        <v>0</v>
      </c>
      <c r="AB224" s="87">
        <f>SUMIF('TOTAL FEED'!$E$6:$E$429,'SAN LUONG'!D224,'TOTAL FEED'!$AI$6:$AI$429)</f>
        <v>0</v>
      </c>
      <c r="AC224" s="87">
        <f>SUMIF('TOTAL FEED'!$E$6:$E$429,'SAN LUONG'!D224,'TOTAL FEED'!$AJ$6:$AJ$429)</f>
        <v>0</v>
      </c>
      <c r="AD224" s="87">
        <f>SUMIF('TOTAL FEED'!$E$6:$E$429,'SAN LUONG'!D224,'TOTAL FEED'!$AK$6:$AK$429)</f>
        <v>0</v>
      </c>
      <c r="AE224" s="87">
        <f>SUMIF('TOTAL FEED'!$E$6:$E$429,'SAN LUONG'!D224,'TOTAL FEED'!$AL$6:$AL$429)</f>
        <v>0</v>
      </c>
      <c r="AF224" s="87">
        <f>SUMIF('TOTAL FEED'!$E$6:$E$429,'SAN LUONG'!D224,'TOTAL FEED'!$AM$6:$AM$429)</f>
        <v>0</v>
      </c>
      <c r="AG224" s="87">
        <f>SUMIF('TOTAL FEED'!$E$6:$E$429,'SAN LUONG'!D224,'TOTAL FEED'!$AN$6:$AN$429)</f>
        <v>0</v>
      </c>
      <c r="AH224" s="87">
        <f>SUMIF('TOTAL FEED'!$E$6:$E$429,'SAN LUONG'!D224,'TOTAL FEED'!$AO$6:$AO$429)</f>
        <v>0</v>
      </c>
      <c r="AI224" s="87">
        <f>SUMIF('TOTAL FEED'!$E$6:$E$429,'SAN LUONG'!D224,'TOTAL FEED'!$AP$6:$AP$429)</f>
        <v>0</v>
      </c>
      <c r="AJ224" s="80">
        <f t="shared" ref="AJ224" si="91">SUM(E224:AI224)</f>
        <v>0</v>
      </c>
      <c r="AK224" s="80"/>
      <c r="AL224" t="str">
        <f t="shared" si="88"/>
        <v>550SFS8731210887</v>
      </c>
      <c r="AM224">
        <f>SUMIF('TOTAL FEED'!$K$6:$K$429,AL224,'TOTAL FEED'!$AQ$6:$AQ$429)</f>
        <v>0</v>
      </c>
    </row>
    <row r="225" spans="2:39" x14ac:dyDescent="0.25">
      <c r="B225" s="81">
        <v>136</v>
      </c>
      <c r="C225" s="84" t="s">
        <v>451</v>
      </c>
      <c r="D225" s="83">
        <v>312501</v>
      </c>
      <c r="E225" s="86">
        <f>SUMIF('TOTAL FEED'!$E$6:$E$429,'SAN LUONG'!D225,'TOTAL FEED'!$L$6:$L$429)</f>
        <v>0</v>
      </c>
      <c r="F225" s="87">
        <f>SUMIF('TOTAL FEED'!$E$6:$E$429,'SAN LUONG'!D225,'TOTAL FEED'!$M$6:$M$429)</f>
        <v>0</v>
      </c>
      <c r="G225" s="87">
        <f>SUMIF('TOTAL FEED'!$E$6:$E$429,'SAN LUONG'!D225,'TOTAL FEED'!$N$6:$N$429)</f>
        <v>0</v>
      </c>
      <c r="H225" s="87">
        <f>SUMIF('TOTAL FEED'!$E$6:$E$429,'SAN LUONG'!D225,'TOTAL FEED'!$O$6:$O$429)</f>
        <v>0</v>
      </c>
      <c r="I225" s="87">
        <f>SUMIF('TOTAL FEED'!$E$6:$E$429,'SAN LUONG'!D225,'TOTAL FEED'!$P$6:$P$429)</f>
        <v>0</v>
      </c>
      <c r="J225" s="87">
        <f>SUMIF('TOTAL FEED'!$E$6:$E$429,'SAN LUONG'!D225,'TOTAL FEED'!$Q$6:$Q$429)</f>
        <v>0</v>
      </c>
      <c r="K225" s="87">
        <f>SUMIF('TOTAL FEED'!$E$6:$E$429,'SAN LUONG'!D225,'TOTAL FEED'!$R$6:$R$429)</f>
        <v>0</v>
      </c>
      <c r="L225" s="87">
        <f>SUMIF('TOTAL FEED'!$E$6:$E$429,'SAN LUONG'!D225,'TOTAL FEED'!$S$6:$S$429)</f>
        <v>0</v>
      </c>
      <c r="M225" s="87">
        <f>SUMIF('TOTAL FEED'!$E$6:$E$429,'SAN LUONG'!D225,'TOTAL FEED'!$T$6:$T$429)</f>
        <v>0</v>
      </c>
      <c r="N225" s="87">
        <f>SUMIF('TOTAL FEED'!$E$6:$E$429,'SAN LUONG'!D225,'TOTAL FEED'!$U$6:$U$429)</f>
        <v>0</v>
      </c>
      <c r="O225" s="87">
        <f>SUMIF('TOTAL FEED'!$E$6:$E$429,'SAN LUONG'!D225,'TOTAL FEED'!$V$6:$V$429)</f>
        <v>0</v>
      </c>
      <c r="P225" s="87">
        <f>SUMIF('TOTAL FEED'!$E$6:$E$429,'SAN LUONG'!D225,'TOTAL FEED'!$W$6:$W$429)</f>
        <v>0</v>
      </c>
      <c r="Q225" s="87">
        <f>SUMIF('TOTAL FEED'!$E$6:$E$429,'SAN LUONG'!D225,'TOTAL FEED'!$X$6:$X$429)</f>
        <v>0</v>
      </c>
      <c r="R225" s="87">
        <f>SUMIF('TOTAL FEED'!$E$6:$E$429,'SAN LUONG'!D225,'TOTAL FEED'!$Y$6:$Y$429)</f>
        <v>0</v>
      </c>
      <c r="S225" s="87">
        <f>SUMIF('TOTAL FEED'!$E$6:$E$429,'SAN LUONG'!D225,'TOTAL FEED'!$Z$6:$Z$429)</f>
        <v>0</v>
      </c>
      <c r="T225" s="87">
        <f>SUMIF('TOTAL FEED'!$E$6:$E$429,'SAN LUONG'!D225,'TOTAL FEED'!$AA$6:$AA$429)</f>
        <v>0</v>
      </c>
      <c r="U225" s="87">
        <f>SUMIF('TOTAL FEED'!$E$6:$E$429,'SAN LUONG'!D225,'TOTAL FEED'!$AB$6:$AB$429)</f>
        <v>0</v>
      </c>
      <c r="V225" s="87">
        <f>SUMIF('TOTAL FEED'!$E$6:$E$429,'SAN LUONG'!D225,'TOTAL FEED'!$AC$6:$AC$429)</f>
        <v>0</v>
      </c>
      <c r="W225" s="87">
        <f>SUMIF('TOTAL FEED'!$E$6:$E$429,'SAN LUONG'!D225,'TOTAL FEED'!$AD$6:$AD$429)</f>
        <v>0</v>
      </c>
      <c r="X225" s="87">
        <f>SUMIF('TOTAL FEED'!$E$6:$E$429,'SAN LUONG'!D225,'TOTAL FEED'!$AE$6:$AE$429)</f>
        <v>0</v>
      </c>
      <c r="Y225" s="87">
        <f>SUMIF('TOTAL FEED'!$E$6:$E$429,'SAN LUONG'!D225,'TOTAL FEED'!$AF$6:$AF$429)</f>
        <v>0</v>
      </c>
      <c r="Z225" s="87">
        <f>SUMIF('TOTAL FEED'!$E$6:$E$429,'SAN LUONG'!D225,'TOTAL FEED'!$AG$6:$AG$429)</f>
        <v>0</v>
      </c>
      <c r="AA225" s="87">
        <f>SUMIF('TOTAL FEED'!$E$6:$E$429,'SAN LUONG'!D225,'TOTAL FEED'!$AH$6:$AH$429)</f>
        <v>0</v>
      </c>
      <c r="AB225" s="87">
        <f>SUMIF('TOTAL FEED'!$E$6:$E$429,'SAN LUONG'!D225,'TOTAL FEED'!$AI$6:$AI$429)</f>
        <v>0</v>
      </c>
      <c r="AC225" s="87">
        <f>SUMIF('TOTAL FEED'!$E$6:$E$429,'SAN LUONG'!D225,'TOTAL FEED'!$AJ$6:$AJ$429)</f>
        <v>0</v>
      </c>
      <c r="AD225" s="87">
        <f>SUMIF('TOTAL FEED'!$E$6:$E$429,'SAN LUONG'!D225,'TOTAL FEED'!$AK$6:$AK$429)</f>
        <v>0</v>
      </c>
      <c r="AE225" s="87">
        <f>SUMIF('TOTAL FEED'!$E$6:$E$429,'SAN LUONG'!D225,'TOTAL FEED'!$AL$6:$AL$429)</f>
        <v>0</v>
      </c>
      <c r="AF225" s="87">
        <f>SUMIF('TOTAL FEED'!$E$6:$E$429,'SAN LUONG'!D225,'TOTAL FEED'!$AM$6:$AM$429)</f>
        <v>0</v>
      </c>
      <c r="AG225" s="87">
        <f>SUMIF('TOTAL FEED'!$E$6:$E$429,'SAN LUONG'!D225,'TOTAL FEED'!$AN$6:$AN$429)</f>
        <v>0</v>
      </c>
      <c r="AH225" s="87">
        <f>SUMIF('TOTAL FEED'!$E$6:$E$429,'SAN LUONG'!D225,'TOTAL FEED'!$AO$6:$AO$429)</f>
        <v>0</v>
      </c>
      <c r="AI225" s="87">
        <f>SUMIF('TOTAL FEED'!$E$6:$E$429,'SAN LUONG'!D225,'TOTAL FEED'!$AP$6:$AP$429)</f>
        <v>0</v>
      </c>
      <c r="AJ225" s="80">
        <f t="shared" si="89"/>
        <v>0</v>
      </c>
      <c r="AK225" s="80"/>
      <c r="AL225" t="str">
        <f t="shared" si="88"/>
        <v>550BSF312501</v>
      </c>
      <c r="AM225">
        <f>SUMIF('TOTAL FEED'!$K$6:$K$429,AL225,'TOTAL FEED'!$AQ$6:$AQ$429)</f>
        <v>0</v>
      </c>
    </row>
    <row r="226" spans="2:39" x14ac:dyDescent="0.25">
      <c r="B226" s="81">
        <v>137</v>
      </c>
      <c r="C226" s="84" t="s">
        <v>170</v>
      </c>
      <c r="D226" s="83" t="s">
        <v>452</v>
      </c>
      <c r="E226" s="86">
        <f>SUMIF('TOTAL FEED'!$E$6:$E$429,'SAN LUONG'!D226,'TOTAL FEED'!$L$6:$L$429)</f>
        <v>0</v>
      </c>
      <c r="F226" s="87">
        <f>SUMIF('TOTAL FEED'!$E$6:$E$429,'SAN LUONG'!D226,'TOTAL FEED'!$M$6:$M$429)</f>
        <v>0</v>
      </c>
      <c r="G226" s="87">
        <f>SUMIF('TOTAL FEED'!$E$6:$E$429,'SAN LUONG'!D226,'TOTAL FEED'!$N$6:$N$429)</f>
        <v>0</v>
      </c>
      <c r="H226" s="87">
        <f>SUMIF('TOTAL FEED'!$E$6:$E$429,'SAN LUONG'!D226,'TOTAL FEED'!$O$6:$O$429)</f>
        <v>0</v>
      </c>
      <c r="I226" s="87">
        <f>SUMIF('TOTAL FEED'!$E$6:$E$429,'SAN LUONG'!D226,'TOTAL FEED'!$P$6:$P$429)</f>
        <v>0</v>
      </c>
      <c r="J226" s="87">
        <f>SUMIF('TOTAL FEED'!$E$6:$E$429,'SAN LUONG'!D226,'TOTAL FEED'!$Q$6:$Q$429)</f>
        <v>0</v>
      </c>
      <c r="K226" s="87">
        <f>SUMIF('TOTAL FEED'!$E$6:$E$429,'SAN LUONG'!D226,'TOTAL FEED'!$R$6:$R$429)</f>
        <v>0</v>
      </c>
      <c r="L226" s="87">
        <f>SUMIF('TOTAL FEED'!$E$6:$E$429,'SAN LUONG'!D226,'TOTAL FEED'!$S$6:$S$429)</f>
        <v>0</v>
      </c>
      <c r="M226" s="87">
        <f>SUMIF('TOTAL FEED'!$E$6:$E$429,'SAN LUONG'!D226,'TOTAL FEED'!$T$6:$T$429)</f>
        <v>0</v>
      </c>
      <c r="N226" s="87">
        <f>SUMIF('TOTAL FEED'!$E$6:$E$429,'SAN LUONG'!D226,'TOTAL FEED'!$U$6:$U$429)</f>
        <v>0</v>
      </c>
      <c r="O226" s="87">
        <f>SUMIF('TOTAL FEED'!$E$6:$E$429,'SAN LUONG'!D226,'TOTAL FEED'!$V$6:$V$429)</f>
        <v>0</v>
      </c>
      <c r="P226" s="87">
        <f>SUMIF('TOTAL FEED'!$E$6:$E$429,'SAN LUONG'!D226,'TOTAL FEED'!$W$6:$W$429)</f>
        <v>0</v>
      </c>
      <c r="Q226" s="87">
        <f>SUMIF('TOTAL FEED'!$E$6:$E$429,'SAN LUONG'!D226,'TOTAL FEED'!$X$6:$X$429)</f>
        <v>0</v>
      </c>
      <c r="R226" s="87">
        <f>SUMIF('TOTAL FEED'!$E$6:$E$429,'SAN LUONG'!D226,'TOTAL FEED'!$Y$6:$Y$429)</f>
        <v>0</v>
      </c>
      <c r="S226" s="87">
        <f>SUMIF('TOTAL FEED'!$E$6:$E$429,'SAN LUONG'!D226,'TOTAL FEED'!$Z$6:$Z$429)</f>
        <v>0</v>
      </c>
      <c r="T226" s="87">
        <f>SUMIF('TOTAL FEED'!$E$6:$E$429,'SAN LUONG'!D226,'TOTAL FEED'!$AA$6:$AA$429)</f>
        <v>0</v>
      </c>
      <c r="U226" s="87">
        <f>SUMIF('TOTAL FEED'!$E$6:$E$429,'SAN LUONG'!D226,'TOTAL FEED'!$AB$6:$AB$429)</f>
        <v>0</v>
      </c>
      <c r="V226" s="87">
        <f>SUMIF('TOTAL FEED'!$E$6:$E$429,'SAN LUONG'!D226,'TOTAL FEED'!$AC$6:$AC$429)</f>
        <v>0</v>
      </c>
      <c r="W226" s="87">
        <f>SUMIF('TOTAL FEED'!$E$6:$E$429,'SAN LUONG'!D226,'TOTAL FEED'!$AD$6:$AD$429)</f>
        <v>0</v>
      </c>
      <c r="X226" s="87">
        <f>SUMIF('TOTAL FEED'!$E$6:$E$429,'SAN LUONG'!D226,'TOTAL FEED'!$AE$6:$AE$429)</f>
        <v>0</v>
      </c>
      <c r="Y226" s="87">
        <f>SUMIF('TOTAL FEED'!$E$6:$E$429,'SAN LUONG'!D226,'TOTAL FEED'!$AF$6:$AF$429)</f>
        <v>0</v>
      </c>
      <c r="Z226" s="87">
        <f>SUMIF('TOTAL FEED'!$E$6:$E$429,'SAN LUONG'!D226,'TOTAL FEED'!$AG$6:$AG$429)</f>
        <v>0</v>
      </c>
      <c r="AA226" s="87">
        <f>SUMIF('TOTAL FEED'!$E$6:$E$429,'SAN LUONG'!D226,'TOTAL FEED'!$AH$6:$AH$429)</f>
        <v>0</v>
      </c>
      <c r="AB226" s="87">
        <f>SUMIF('TOTAL FEED'!$E$6:$E$429,'SAN LUONG'!D226,'TOTAL FEED'!$AI$6:$AI$429)</f>
        <v>0</v>
      </c>
      <c r="AC226" s="87">
        <f>SUMIF('TOTAL FEED'!$E$6:$E$429,'SAN LUONG'!D226,'TOTAL FEED'!$AJ$6:$AJ$429)</f>
        <v>0</v>
      </c>
      <c r="AD226" s="87">
        <f>SUMIF('TOTAL FEED'!$E$6:$E$429,'SAN LUONG'!D226,'TOTAL FEED'!$AK$6:$AK$429)</f>
        <v>0</v>
      </c>
      <c r="AE226" s="87">
        <f>SUMIF('TOTAL FEED'!$E$6:$E$429,'SAN LUONG'!D226,'TOTAL FEED'!$AL$6:$AL$429)</f>
        <v>0</v>
      </c>
      <c r="AF226" s="87">
        <f>SUMIF('TOTAL FEED'!$E$6:$E$429,'SAN LUONG'!D226,'TOTAL FEED'!$AM$6:$AM$429)</f>
        <v>0</v>
      </c>
      <c r="AG226" s="87">
        <f>SUMIF('TOTAL FEED'!$E$6:$E$429,'SAN LUONG'!D226,'TOTAL FEED'!$AN$6:$AN$429)</f>
        <v>0</v>
      </c>
      <c r="AH226" s="87">
        <f>SUMIF('TOTAL FEED'!$E$6:$E$429,'SAN LUONG'!D226,'TOTAL FEED'!$AO$6:$AO$429)</f>
        <v>0</v>
      </c>
      <c r="AI226" s="87">
        <f>SUMIF('TOTAL FEED'!$E$6:$E$429,'SAN LUONG'!D226,'TOTAL FEED'!$AP$6:$AP$429)</f>
        <v>0</v>
      </c>
      <c r="AJ226" s="80">
        <f t="shared" si="89"/>
        <v>0</v>
      </c>
      <c r="AK226" s="80"/>
      <c r="AL226" t="str">
        <f t="shared" si="88"/>
        <v>551F314101</v>
      </c>
      <c r="AM226">
        <f>SUMIF('TOTAL FEED'!$K$6:$K$429,AL226,'TOTAL FEED'!$AQ$6:$AQ$429)</f>
        <v>0</v>
      </c>
    </row>
    <row r="227" spans="2:39" x14ac:dyDescent="0.25">
      <c r="B227" s="81"/>
      <c r="C227" s="131" t="s">
        <v>453</v>
      </c>
      <c r="D227" s="132">
        <v>31410821</v>
      </c>
      <c r="E227" s="86">
        <f>SUMIF('TOTAL FEED'!$E$6:$E$429,'SAN LUONG'!D227,'TOTAL FEED'!$L$6:$L$429)</f>
        <v>0</v>
      </c>
      <c r="F227" s="87">
        <f>SUMIF('TOTAL FEED'!$E$6:$E$429,'SAN LUONG'!D227,'TOTAL FEED'!$M$6:$M$429)</f>
        <v>0</v>
      </c>
      <c r="G227" s="87">
        <f>SUMIF('TOTAL FEED'!$E$6:$E$429,'SAN LUONG'!D227,'TOTAL FEED'!$N$6:$N$429)</f>
        <v>0</v>
      </c>
      <c r="H227" s="87">
        <f>SUMIF('TOTAL FEED'!$E$6:$E$429,'SAN LUONG'!D227,'TOTAL FEED'!$O$6:$O$429)</f>
        <v>0</v>
      </c>
      <c r="I227" s="87">
        <f>SUMIF('TOTAL FEED'!$E$6:$E$429,'SAN LUONG'!D227,'TOTAL FEED'!$P$6:$P$429)</f>
        <v>0</v>
      </c>
      <c r="J227" s="87">
        <f>SUMIF('TOTAL FEED'!$E$6:$E$429,'SAN LUONG'!D227,'TOTAL FEED'!$Q$6:$Q$429)</f>
        <v>0</v>
      </c>
      <c r="K227" s="87">
        <f>SUMIF('TOTAL FEED'!$E$6:$E$429,'SAN LUONG'!D227,'TOTAL FEED'!$R$6:$R$429)</f>
        <v>0</v>
      </c>
      <c r="L227" s="87">
        <f>SUMIF('TOTAL FEED'!$E$6:$E$429,'SAN LUONG'!D227,'TOTAL FEED'!$S$6:$S$429)</f>
        <v>0</v>
      </c>
      <c r="M227" s="87">
        <f>SUMIF('TOTAL FEED'!$E$6:$E$429,'SAN LUONG'!D227,'TOTAL FEED'!$T$6:$T$429)</f>
        <v>0</v>
      </c>
      <c r="N227" s="87">
        <f>SUMIF('TOTAL FEED'!$E$6:$E$429,'SAN LUONG'!D227,'TOTAL FEED'!$U$6:$U$429)</f>
        <v>0</v>
      </c>
      <c r="O227" s="87">
        <f>SUMIF('TOTAL FEED'!$E$6:$E$429,'SAN LUONG'!D227,'TOTAL FEED'!$V$6:$V$429)</f>
        <v>0</v>
      </c>
      <c r="P227" s="87">
        <f>SUMIF('TOTAL FEED'!$E$6:$E$429,'SAN LUONG'!D227,'TOTAL FEED'!$W$6:$W$429)</f>
        <v>0</v>
      </c>
      <c r="Q227" s="87">
        <f>SUMIF('TOTAL FEED'!$E$6:$E$429,'SAN LUONG'!D227,'TOTAL FEED'!$X$6:$X$429)</f>
        <v>0</v>
      </c>
      <c r="R227" s="87">
        <f>SUMIF('TOTAL FEED'!$E$6:$E$429,'SAN LUONG'!D227,'TOTAL FEED'!$Y$6:$Y$429)</f>
        <v>0</v>
      </c>
      <c r="S227" s="87">
        <f>SUMIF('TOTAL FEED'!$E$6:$E$429,'SAN LUONG'!D227,'TOTAL FEED'!$Z$6:$Z$429)</f>
        <v>0</v>
      </c>
      <c r="T227" s="87">
        <f>SUMIF('TOTAL FEED'!$E$6:$E$429,'SAN LUONG'!D227,'TOTAL FEED'!$AA$6:$AA$429)</f>
        <v>0</v>
      </c>
      <c r="U227" s="87">
        <f>SUMIF('TOTAL FEED'!$E$6:$E$429,'SAN LUONG'!D227,'TOTAL FEED'!$AB$6:$AB$429)</f>
        <v>0</v>
      </c>
      <c r="V227" s="87">
        <f>SUMIF('TOTAL FEED'!$E$6:$E$429,'SAN LUONG'!D227,'TOTAL FEED'!$AC$6:$AC$429)</f>
        <v>0</v>
      </c>
      <c r="W227" s="87">
        <f>SUMIF('TOTAL FEED'!$E$6:$E$429,'SAN LUONG'!D227,'TOTAL FEED'!$AD$6:$AD$429)</f>
        <v>0</v>
      </c>
      <c r="X227" s="87">
        <f>SUMIF('TOTAL FEED'!$E$6:$E$429,'SAN LUONG'!D227,'TOTAL FEED'!$AE$6:$AE$429)</f>
        <v>0</v>
      </c>
      <c r="Y227" s="87">
        <f>SUMIF('TOTAL FEED'!$E$6:$E$429,'SAN LUONG'!D227,'TOTAL FEED'!$AF$6:$AF$429)</f>
        <v>0</v>
      </c>
      <c r="Z227" s="87">
        <f>SUMIF('TOTAL FEED'!$E$6:$E$429,'SAN LUONG'!D227,'TOTAL FEED'!$AG$6:$AG$429)</f>
        <v>0</v>
      </c>
      <c r="AA227" s="87">
        <f>SUMIF('TOTAL FEED'!$E$6:$E$429,'SAN LUONG'!D227,'TOTAL FEED'!$AH$6:$AH$429)</f>
        <v>0</v>
      </c>
      <c r="AB227" s="87">
        <f>SUMIF('TOTAL FEED'!$E$6:$E$429,'SAN LUONG'!D227,'TOTAL FEED'!$AI$6:$AI$429)</f>
        <v>0</v>
      </c>
      <c r="AC227" s="87">
        <f>SUMIF('TOTAL FEED'!$E$6:$E$429,'SAN LUONG'!D227,'TOTAL FEED'!$AJ$6:$AJ$429)</f>
        <v>0</v>
      </c>
      <c r="AD227" s="87">
        <f>SUMIF('TOTAL FEED'!$E$6:$E$429,'SAN LUONG'!D227,'TOTAL FEED'!$AK$6:$AK$429)</f>
        <v>0</v>
      </c>
      <c r="AE227" s="87">
        <f>SUMIF('TOTAL FEED'!$E$6:$E$429,'SAN LUONG'!D227,'TOTAL FEED'!$AL$6:$AL$429)</f>
        <v>0</v>
      </c>
      <c r="AF227" s="87">
        <f>SUMIF('TOTAL FEED'!$E$6:$E$429,'SAN LUONG'!D227,'TOTAL FEED'!$AM$6:$AM$429)</f>
        <v>0</v>
      </c>
      <c r="AG227" s="87">
        <f>SUMIF('TOTAL FEED'!$E$6:$E$429,'SAN LUONG'!D227,'TOTAL FEED'!$AN$6:$AN$429)</f>
        <v>0</v>
      </c>
      <c r="AH227" s="87">
        <f>SUMIF('TOTAL FEED'!$E$6:$E$429,'SAN LUONG'!D227,'TOTAL FEED'!$AO$6:$AO$429)</f>
        <v>0</v>
      </c>
      <c r="AI227" s="87">
        <f>SUMIF('TOTAL FEED'!$E$6:$E$429,'SAN LUONG'!D227,'TOTAL FEED'!$AP$6:$AP$429)</f>
        <v>0</v>
      </c>
      <c r="AJ227" s="80">
        <f t="shared" si="89"/>
        <v>0</v>
      </c>
      <c r="AK227" s="80"/>
      <c r="AL227" t="str">
        <f t="shared" si="88"/>
        <v>551FS2131410821</v>
      </c>
      <c r="AM227">
        <f>SUMIF('TOTAL FEED'!$K$6:$K$429,AL227,'TOTAL FEED'!$AQ$6:$AQ$429)</f>
        <v>0</v>
      </c>
    </row>
    <row r="228" spans="2:39" x14ac:dyDescent="0.25">
      <c r="B228" s="81"/>
      <c r="C228" s="131" t="s">
        <v>652</v>
      </c>
      <c r="D228" s="132">
        <v>31410831</v>
      </c>
      <c r="E228" s="86">
        <f>SUMIF('TOTAL FEED'!$E$6:$E$429,'SAN LUONG'!D228,'TOTAL FEED'!$L$6:$L$429)</f>
        <v>0</v>
      </c>
      <c r="F228" s="87">
        <f>SUMIF('TOTAL FEED'!$E$6:$E$429,'SAN LUONG'!D228,'TOTAL FEED'!$M$6:$M$429)</f>
        <v>0</v>
      </c>
      <c r="G228" s="87">
        <f>SUMIF('TOTAL FEED'!$E$6:$E$429,'SAN LUONG'!D228,'TOTAL FEED'!$N$6:$N$429)</f>
        <v>47100</v>
      </c>
      <c r="H228" s="87">
        <f>SUMIF('TOTAL FEED'!$E$6:$E$429,'SAN LUONG'!D228,'TOTAL FEED'!$O$6:$O$429)</f>
        <v>34200</v>
      </c>
      <c r="I228" s="87">
        <f>SUMIF('TOTAL FEED'!$E$6:$E$429,'SAN LUONG'!D228,'TOTAL FEED'!$P$6:$P$429)</f>
        <v>0</v>
      </c>
      <c r="J228" s="87">
        <f>SUMIF('TOTAL FEED'!$E$6:$E$429,'SAN LUONG'!D228,'TOTAL FEED'!$Q$6:$Q$429)</f>
        <v>0</v>
      </c>
      <c r="K228" s="87">
        <f>SUMIF('TOTAL FEED'!$E$6:$E$429,'SAN LUONG'!D228,'TOTAL FEED'!$R$6:$R$429)</f>
        <v>0</v>
      </c>
      <c r="L228" s="87">
        <f>SUMIF('TOTAL FEED'!$E$6:$E$429,'SAN LUONG'!D228,'TOTAL FEED'!$S$6:$S$429)</f>
        <v>80400</v>
      </c>
      <c r="M228" s="87">
        <f>SUMIF('TOTAL FEED'!$E$6:$E$429,'SAN LUONG'!D228,'TOTAL FEED'!$T$6:$T$429)</f>
        <v>0</v>
      </c>
      <c r="N228" s="87">
        <f>SUMIF('TOTAL FEED'!$E$6:$E$429,'SAN LUONG'!D228,'TOTAL FEED'!$U$6:$U$429)</f>
        <v>0</v>
      </c>
      <c r="O228" s="87">
        <f>SUMIF('TOTAL FEED'!$E$6:$E$429,'SAN LUONG'!D228,'TOTAL FEED'!$V$6:$V$429)</f>
        <v>0</v>
      </c>
      <c r="P228" s="87">
        <f>SUMIF('TOTAL FEED'!$E$6:$E$429,'SAN LUONG'!D228,'TOTAL FEED'!$W$6:$W$429)</f>
        <v>0</v>
      </c>
      <c r="Q228" s="87">
        <f>SUMIF('TOTAL FEED'!$E$6:$E$429,'SAN LUONG'!D228,'TOTAL FEED'!$X$6:$X$429)</f>
        <v>0</v>
      </c>
      <c r="R228" s="87">
        <f>SUMIF('TOTAL FEED'!$E$6:$E$429,'SAN LUONG'!D228,'TOTAL FEED'!$Y$6:$Y$429)</f>
        <v>47500</v>
      </c>
      <c r="S228" s="87">
        <f>SUMIF('TOTAL FEED'!$E$6:$E$429,'SAN LUONG'!D228,'TOTAL FEED'!$Z$6:$Z$429)</f>
        <v>0</v>
      </c>
      <c r="T228" s="87">
        <f>SUMIF('TOTAL FEED'!$E$6:$E$429,'SAN LUONG'!D228,'TOTAL FEED'!$AA$6:$AA$429)</f>
        <v>0</v>
      </c>
      <c r="U228" s="87">
        <f>SUMIF('TOTAL FEED'!$E$6:$E$429,'SAN LUONG'!D228,'TOTAL FEED'!$AB$6:$AB$429)</f>
        <v>0</v>
      </c>
      <c r="V228" s="87">
        <f>SUMIF('TOTAL FEED'!$E$6:$E$429,'SAN LUONG'!D228,'TOTAL FEED'!$AC$6:$AC$429)</f>
        <v>0</v>
      </c>
      <c r="W228" s="87">
        <f>SUMIF('TOTAL FEED'!$E$6:$E$429,'SAN LUONG'!D228,'TOTAL FEED'!$AD$6:$AD$429)</f>
        <v>0</v>
      </c>
      <c r="X228" s="87">
        <f>SUMIF('TOTAL FEED'!$E$6:$E$429,'SAN LUONG'!D228,'TOTAL FEED'!$AE$6:$AE$429)</f>
        <v>0</v>
      </c>
      <c r="Y228" s="87">
        <f>SUMIF('TOTAL FEED'!$E$6:$E$429,'SAN LUONG'!D228,'TOTAL FEED'!$AF$6:$AF$429)</f>
        <v>0</v>
      </c>
      <c r="Z228" s="87">
        <f>SUMIF('TOTAL FEED'!$E$6:$E$429,'SAN LUONG'!D228,'TOTAL FEED'!$AG$6:$AG$429)</f>
        <v>0</v>
      </c>
      <c r="AA228" s="87">
        <f>SUMIF('TOTAL FEED'!$E$6:$E$429,'SAN LUONG'!D228,'TOTAL FEED'!$AH$6:$AH$429)</f>
        <v>0</v>
      </c>
      <c r="AB228" s="87">
        <f>SUMIF('TOTAL FEED'!$E$6:$E$429,'SAN LUONG'!D228,'TOTAL FEED'!$AI$6:$AI$429)</f>
        <v>0</v>
      </c>
      <c r="AC228" s="87">
        <f>SUMIF('TOTAL FEED'!$E$6:$E$429,'SAN LUONG'!D228,'TOTAL FEED'!$AJ$6:$AJ$429)</f>
        <v>0</v>
      </c>
      <c r="AD228" s="87">
        <f>SUMIF('TOTAL FEED'!$E$6:$E$429,'SAN LUONG'!D228,'TOTAL FEED'!$AK$6:$AK$429)</f>
        <v>0</v>
      </c>
      <c r="AE228" s="87">
        <f>SUMIF('TOTAL FEED'!$E$6:$E$429,'SAN LUONG'!D228,'TOTAL FEED'!$AL$6:$AL$429)</f>
        <v>0</v>
      </c>
      <c r="AF228" s="87">
        <f>SUMIF('TOTAL FEED'!$E$6:$E$429,'SAN LUONG'!D228,'TOTAL FEED'!$AM$6:$AM$429)</f>
        <v>0</v>
      </c>
      <c r="AG228" s="87">
        <f>SUMIF('TOTAL FEED'!$E$6:$E$429,'SAN LUONG'!D228,'TOTAL FEED'!$AN$6:$AN$429)</f>
        <v>0</v>
      </c>
      <c r="AH228" s="87">
        <f>SUMIF('TOTAL FEED'!$E$6:$E$429,'SAN LUONG'!D228,'TOTAL FEED'!$AO$6:$AO$429)</f>
        <v>0</v>
      </c>
      <c r="AI228" s="87">
        <f>SUMIF('TOTAL FEED'!$E$6:$E$429,'SAN LUONG'!D228,'TOTAL FEED'!$AP$6:$AP$429)</f>
        <v>0</v>
      </c>
      <c r="AJ228" s="80">
        <f t="shared" ref="AJ228" si="92">SUM(E228:AI228)</f>
        <v>209200</v>
      </c>
      <c r="AK228" s="80">
        <v>1</v>
      </c>
      <c r="AL228" t="str">
        <f t="shared" ref="AL228" si="93">CONCATENATE(C228,D228)</f>
        <v>551FS3131410831</v>
      </c>
      <c r="AM228">
        <f>SUMIF('TOTAL FEED'!$K$6:$K$429,AL228,'TOTAL FEED'!$AQ$6:$AQ$429)</f>
        <v>209200</v>
      </c>
    </row>
    <row r="229" spans="2:39" x14ac:dyDescent="0.25">
      <c r="B229" s="81"/>
      <c r="C229" s="131" t="s">
        <v>637</v>
      </c>
      <c r="D229" s="132">
        <v>31410825</v>
      </c>
      <c r="E229" s="86">
        <f>SUMIF('TOTAL FEED'!$E$6:$E$429,'SAN LUONG'!D229,'TOTAL FEED'!$L$6:$L$429)</f>
        <v>0</v>
      </c>
      <c r="F229" s="87">
        <f>SUMIF('TOTAL FEED'!$E$6:$E$429,'SAN LUONG'!D229,'TOTAL FEED'!$M$6:$M$429)</f>
        <v>0</v>
      </c>
      <c r="G229" s="87">
        <f>SUMIF('TOTAL FEED'!$E$6:$E$429,'SAN LUONG'!D229,'TOTAL FEED'!$N$6:$N$429)</f>
        <v>0</v>
      </c>
      <c r="H229" s="87">
        <f>SUMIF('TOTAL FEED'!$E$6:$E$429,'SAN LUONG'!D229,'TOTAL FEED'!$O$6:$O$429)</f>
        <v>0</v>
      </c>
      <c r="I229" s="87">
        <f>SUMIF('TOTAL FEED'!$E$6:$E$429,'SAN LUONG'!D229,'TOTAL FEED'!$P$6:$P$429)</f>
        <v>0</v>
      </c>
      <c r="J229" s="87">
        <f>SUMIF('TOTAL FEED'!$E$6:$E$429,'SAN LUONG'!D229,'TOTAL FEED'!$Q$6:$Q$429)</f>
        <v>0</v>
      </c>
      <c r="K229" s="87">
        <f>SUMIF('TOTAL FEED'!$E$6:$E$429,'SAN LUONG'!D229,'TOTAL FEED'!$R$6:$R$429)</f>
        <v>0</v>
      </c>
      <c r="L229" s="87">
        <f>SUMIF('TOTAL FEED'!$E$6:$E$429,'SAN LUONG'!D229,'TOTAL FEED'!$S$6:$S$429)</f>
        <v>0</v>
      </c>
      <c r="M229" s="87">
        <f>SUMIF('TOTAL FEED'!$E$6:$E$429,'SAN LUONG'!D229,'TOTAL FEED'!$T$6:$T$429)</f>
        <v>0</v>
      </c>
      <c r="N229" s="87">
        <f>SUMIF('TOTAL FEED'!$E$6:$E$429,'SAN LUONG'!D229,'TOTAL FEED'!$U$6:$U$429)</f>
        <v>0</v>
      </c>
      <c r="O229" s="87">
        <f>SUMIF('TOTAL FEED'!$E$6:$E$429,'SAN LUONG'!D229,'TOTAL FEED'!$V$6:$V$429)</f>
        <v>0</v>
      </c>
      <c r="P229" s="87">
        <f>SUMIF('TOTAL FEED'!$E$6:$E$429,'SAN LUONG'!D229,'TOTAL FEED'!$W$6:$W$429)</f>
        <v>23450</v>
      </c>
      <c r="Q229" s="87">
        <f>SUMIF('TOTAL FEED'!$E$6:$E$429,'SAN LUONG'!D229,'TOTAL FEED'!$X$6:$X$429)</f>
        <v>0</v>
      </c>
      <c r="R229" s="87">
        <f>SUMIF('TOTAL FEED'!$E$6:$E$429,'SAN LUONG'!D229,'TOTAL FEED'!$Y$6:$Y$429)</f>
        <v>0</v>
      </c>
      <c r="S229" s="87">
        <f>SUMIF('TOTAL FEED'!$E$6:$E$429,'SAN LUONG'!D229,'TOTAL FEED'!$Z$6:$Z$429)</f>
        <v>0</v>
      </c>
      <c r="T229" s="87">
        <f>SUMIF('TOTAL FEED'!$E$6:$E$429,'SAN LUONG'!D229,'TOTAL FEED'!$AA$6:$AA$429)</f>
        <v>0</v>
      </c>
      <c r="U229" s="87">
        <f>SUMIF('TOTAL FEED'!$E$6:$E$429,'SAN LUONG'!D229,'TOTAL FEED'!$AB$6:$AB$429)</f>
        <v>0</v>
      </c>
      <c r="V229" s="87">
        <f>SUMIF('TOTAL FEED'!$E$6:$E$429,'SAN LUONG'!D229,'TOTAL FEED'!$AC$6:$AC$429)</f>
        <v>0</v>
      </c>
      <c r="W229" s="87">
        <f>SUMIF('TOTAL FEED'!$E$6:$E$429,'SAN LUONG'!D229,'TOTAL FEED'!$AD$6:$AD$429)</f>
        <v>0</v>
      </c>
      <c r="X229" s="87">
        <f>SUMIF('TOTAL FEED'!$E$6:$E$429,'SAN LUONG'!D229,'TOTAL FEED'!$AE$6:$AE$429)</f>
        <v>0</v>
      </c>
      <c r="Y229" s="87">
        <f>SUMIF('TOTAL FEED'!$E$6:$E$429,'SAN LUONG'!D229,'TOTAL FEED'!$AF$6:$AF$429)</f>
        <v>0</v>
      </c>
      <c r="Z229" s="87">
        <f>SUMIF('TOTAL FEED'!$E$6:$E$429,'SAN LUONG'!D229,'TOTAL FEED'!$AG$6:$AG$429)</f>
        <v>0</v>
      </c>
      <c r="AA229" s="87">
        <f>SUMIF('TOTAL FEED'!$E$6:$E$429,'SAN LUONG'!D229,'TOTAL FEED'!$AH$6:$AH$429)</f>
        <v>0</v>
      </c>
      <c r="AB229" s="87">
        <f>SUMIF('TOTAL FEED'!$E$6:$E$429,'SAN LUONG'!D229,'TOTAL FEED'!$AI$6:$AI$429)</f>
        <v>0</v>
      </c>
      <c r="AC229" s="87">
        <f>SUMIF('TOTAL FEED'!$E$6:$E$429,'SAN LUONG'!D229,'TOTAL FEED'!$AJ$6:$AJ$429)</f>
        <v>0</v>
      </c>
      <c r="AD229" s="87">
        <f>SUMIF('TOTAL FEED'!$E$6:$E$429,'SAN LUONG'!D229,'TOTAL FEED'!$AK$6:$AK$429)</f>
        <v>0</v>
      </c>
      <c r="AE229" s="87">
        <f>SUMIF('TOTAL FEED'!$E$6:$E$429,'SAN LUONG'!D229,'TOTAL FEED'!$AL$6:$AL$429)</f>
        <v>0</v>
      </c>
      <c r="AF229" s="87">
        <f>SUMIF('TOTAL FEED'!$E$6:$E$429,'SAN LUONG'!D229,'TOTAL FEED'!$AM$6:$AM$429)</f>
        <v>0</v>
      </c>
      <c r="AG229" s="87">
        <f>SUMIF('TOTAL FEED'!$E$6:$E$429,'SAN LUONG'!D229,'TOTAL FEED'!$AN$6:$AN$429)</f>
        <v>0</v>
      </c>
      <c r="AH229" s="87">
        <f>SUMIF('TOTAL FEED'!$E$6:$E$429,'SAN LUONG'!D229,'TOTAL FEED'!$AO$6:$AO$429)</f>
        <v>0</v>
      </c>
      <c r="AI229" s="87">
        <f>SUMIF('TOTAL FEED'!$E$6:$E$429,'SAN LUONG'!D229,'TOTAL FEED'!$AP$6:$AP$429)</f>
        <v>0</v>
      </c>
      <c r="AJ229" s="80">
        <f t="shared" ref="AJ229" si="94">SUM(E229:AI229)</f>
        <v>23450</v>
      </c>
      <c r="AK229" s="92">
        <v>1</v>
      </c>
      <c r="AL229" t="str">
        <f t="shared" ref="AL229" si="95">CONCATENATE(C229,D229)</f>
        <v>551FS2531410825</v>
      </c>
      <c r="AM229">
        <f>SUMIF('TOTAL FEED'!$K$6:$K$429,AL229,'TOTAL FEED'!$AQ$6:$AQ$429)</f>
        <v>23450</v>
      </c>
    </row>
    <row r="230" spans="2:39" s="126" customFormat="1" x14ac:dyDescent="0.25">
      <c r="B230" s="133">
        <v>138</v>
      </c>
      <c r="C230" s="131" t="s">
        <v>454</v>
      </c>
      <c r="D230" s="132">
        <v>31410854</v>
      </c>
      <c r="E230" s="86">
        <f>SUMIF('TOTAL FEED'!$E$6:$E$429,'SAN LUONG'!D230,'TOTAL FEED'!$L$6:$L$429)</f>
        <v>0</v>
      </c>
      <c r="F230" s="87">
        <f>SUMIF('TOTAL FEED'!$E$6:$E$429,'SAN LUONG'!D230,'TOTAL FEED'!$M$6:$M$429)</f>
        <v>0</v>
      </c>
      <c r="G230" s="87">
        <f>SUMIF('TOTAL FEED'!$E$6:$E$429,'SAN LUONG'!D230,'TOTAL FEED'!$N$6:$N$429)</f>
        <v>9000</v>
      </c>
      <c r="H230" s="87">
        <f>SUMIF('TOTAL FEED'!$E$6:$E$429,'SAN LUONG'!D230,'TOTAL FEED'!$O$6:$O$429)</f>
        <v>49050</v>
      </c>
      <c r="I230" s="87">
        <f>SUMIF('TOTAL FEED'!$E$6:$E$429,'SAN LUONG'!D230,'TOTAL FEED'!$P$6:$P$429)</f>
        <v>48400</v>
      </c>
      <c r="J230" s="87">
        <f>SUMIF('TOTAL FEED'!$E$6:$E$429,'SAN LUONG'!D230,'TOTAL FEED'!$Q$6:$Q$429)</f>
        <v>0</v>
      </c>
      <c r="K230" s="87">
        <f>SUMIF('TOTAL FEED'!$E$6:$E$429,'SAN LUONG'!D230,'TOTAL FEED'!$R$6:$R$429)</f>
        <v>115050</v>
      </c>
      <c r="L230" s="87">
        <f>SUMIF('TOTAL FEED'!$E$6:$E$429,'SAN LUONG'!D230,'TOTAL FEED'!$S$6:$S$429)</f>
        <v>37050</v>
      </c>
      <c r="M230" s="87">
        <f>SUMIF('TOTAL FEED'!$E$6:$E$429,'SAN LUONG'!D230,'TOTAL FEED'!$T$6:$T$429)</f>
        <v>0</v>
      </c>
      <c r="N230" s="87">
        <f>SUMIF('TOTAL FEED'!$E$6:$E$429,'SAN LUONG'!D230,'TOTAL FEED'!$U$6:$U$429)</f>
        <v>21700</v>
      </c>
      <c r="O230" s="87">
        <f>SUMIF('TOTAL FEED'!$E$6:$E$429,'SAN LUONG'!D230,'TOTAL FEED'!$V$6:$V$429)</f>
        <v>156450</v>
      </c>
      <c r="P230" s="87">
        <f>SUMIF('TOTAL FEED'!$E$6:$E$429,'SAN LUONG'!D230,'TOTAL FEED'!$W$6:$W$429)</f>
        <v>38900</v>
      </c>
      <c r="Q230" s="87">
        <f>SUMIF('TOTAL FEED'!$E$6:$E$429,'SAN LUONG'!D230,'TOTAL FEED'!$X$6:$X$429)</f>
        <v>40900</v>
      </c>
      <c r="R230" s="87">
        <f>SUMIF('TOTAL FEED'!$E$6:$E$429,'SAN LUONG'!D230,'TOTAL FEED'!$Y$6:$Y$429)</f>
        <v>68550</v>
      </c>
      <c r="S230" s="87">
        <f>SUMIF('TOTAL FEED'!$E$6:$E$429,'SAN LUONG'!D230,'TOTAL FEED'!$Z$6:$Z$429)</f>
        <v>20500</v>
      </c>
      <c r="T230" s="87">
        <f>SUMIF('TOTAL FEED'!$E$6:$E$429,'SAN LUONG'!D230,'TOTAL FEED'!$AA$6:$AA$429)</f>
        <v>0</v>
      </c>
      <c r="U230" s="87">
        <f>SUMIF('TOTAL FEED'!$E$6:$E$429,'SAN LUONG'!D230,'TOTAL FEED'!$AB$6:$AB$429)</f>
        <v>0</v>
      </c>
      <c r="V230" s="87">
        <f>SUMIF('TOTAL FEED'!$E$6:$E$429,'SAN LUONG'!D230,'TOTAL FEED'!$AC$6:$AC$429)</f>
        <v>0</v>
      </c>
      <c r="W230" s="87">
        <f>SUMIF('TOTAL FEED'!$E$6:$E$429,'SAN LUONG'!D230,'TOTAL FEED'!$AD$6:$AD$429)</f>
        <v>0</v>
      </c>
      <c r="X230" s="87">
        <f>SUMIF('TOTAL FEED'!$E$6:$E$429,'SAN LUONG'!D230,'TOTAL FEED'!$AE$6:$AE$429)</f>
        <v>0</v>
      </c>
      <c r="Y230" s="87">
        <f>SUMIF('TOTAL FEED'!$E$6:$E$429,'SAN LUONG'!D230,'TOTAL FEED'!$AF$6:$AF$429)</f>
        <v>0</v>
      </c>
      <c r="Z230" s="87">
        <f>SUMIF('TOTAL FEED'!$E$6:$E$429,'SAN LUONG'!D230,'TOTAL FEED'!$AG$6:$AG$429)</f>
        <v>0</v>
      </c>
      <c r="AA230" s="87">
        <f>SUMIF('TOTAL FEED'!$E$6:$E$429,'SAN LUONG'!D230,'TOTAL FEED'!$AH$6:$AH$429)</f>
        <v>0</v>
      </c>
      <c r="AB230" s="87">
        <f>SUMIF('TOTAL FEED'!$E$6:$E$429,'SAN LUONG'!D230,'TOTAL FEED'!$AI$6:$AI$429)</f>
        <v>0</v>
      </c>
      <c r="AC230" s="87">
        <f>SUMIF('TOTAL FEED'!$E$6:$E$429,'SAN LUONG'!D230,'TOTAL FEED'!$AJ$6:$AJ$429)</f>
        <v>0</v>
      </c>
      <c r="AD230" s="87">
        <f>SUMIF('TOTAL FEED'!$E$6:$E$429,'SAN LUONG'!D230,'TOTAL FEED'!$AK$6:$AK$429)</f>
        <v>0</v>
      </c>
      <c r="AE230" s="87">
        <f>SUMIF('TOTAL FEED'!$E$6:$E$429,'SAN LUONG'!D230,'TOTAL FEED'!$AL$6:$AL$429)</f>
        <v>0</v>
      </c>
      <c r="AF230" s="87">
        <f>SUMIF('TOTAL FEED'!$E$6:$E$429,'SAN LUONG'!D230,'TOTAL FEED'!$AM$6:$AM$429)</f>
        <v>0</v>
      </c>
      <c r="AG230" s="87">
        <f>SUMIF('TOTAL FEED'!$E$6:$E$429,'SAN LUONG'!D230,'TOTAL FEED'!$AN$6:$AN$429)</f>
        <v>0</v>
      </c>
      <c r="AH230" s="87">
        <f>SUMIF('TOTAL FEED'!$E$6:$E$429,'SAN LUONG'!D230,'TOTAL FEED'!$AO$6:$AO$429)</f>
        <v>0</v>
      </c>
      <c r="AI230" s="87">
        <f>SUMIF('TOTAL FEED'!$E$6:$E$429,'SAN LUONG'!D230,'TOTAL FEED'!$AP$6:$AP$429)</f>
        <v>0</v>
      </c>
      <c r="AJ230" s="80">
        <f t="shared" si="89"/>
        <v>605550</v>
      </c>
      <c r="AK230" s="92">
        <v>1</v>
      </c>
      <c r="AL230" t="str">
        <f t="shared" si="88"/>
        <v>551FS5431410854</v>
      </c>
      <c r="AM230">
        <f>SUMIF('TOTAL FEED'!$K$6:$K$429,AL230,'TOTAL FEED'!$AQ$6:$AQ$429)</f>
        <v>605550</v>
      </c>
    </row>
    <row r="231" spans="2:39" s="126" customFormat="1" x14ac:dyDescent="0.25">
      <c r="B231" s="133"/>
      <c r="C231" s="131" t="s">
        <v>456</v>
      </c>
      <c r="D231" s="132">
        <v>31410844</v>
      </c>
      <c r="E231" s="86">
        <f>SUMIF('TOTAL FEED'!$E$6:$E$429,'SAN LUONG'!D231,'TOTAL FEED'!$L$6:$L$429)</f>
        <v>0</v>
      </c>
      <c r="F231" s="87">
        <f>SUMIF('TOTAL FEED'!$E$6:$E$429,'SAN LUONG'!D231,'TOTAL FEED'!$M$6:$M$429)</f>
        <v>0</v>
      </c>
      <c r="G231" s="87">
        <f>SUMIF('TOTAL FEED'!$E$6:$E$429,'SAN LUONG'!D231,'TOTAL FEED'!$N$6:$N$429)</f>
        <v>0</v>
      </c>
      <c r="H231" s="87">
        <f>SUMIF('TOTAL FEED'!$E$6:$E$429,'SAN LUONG'!D231,'TOTAL FEED'!$O$6:$O$429)</f>
        <v>0</v>
      </c>
      <c r="I231" s="87">
        <f>SUMIF('TOTAL FEED'!$E$6:$E$429,'SAN LUONG'!D231,'TOTAL FEED'!$P$6:$P$429)</f>
        <v>0</v>
      </c>
      <c r="J231" s="87">
        <f>SUMIF('TOTAL FEED'!$E$6:$E$429,'SAN LUONG'!D231,'TOTAL FEED'!$Q$6:$Q$429)</f>
        <v>0</v>
      </c>
      <c r="K231" s="87">
        <f>SUMIF('TOTAL FEED'!$E$6:$E$429,'SAN LUONG'!D231,'TOTAL FEED'!$R$6:$R$429)</f>
        <v>0</v>
      </c>
      <c r="L231" s="87">
        <f>SUMIF('TOTAL FEED'!$E$6:$E$429,'SAN LUONG'!D231,'TOTAL FEED'!$S$6:$S$429)</f>
        <v>0</v>
      </c>
      <c r="M231" s="87">
        <f>SUMIF('TOTAL FEED'!$E$6:$E$429,'SAN LUONG'!D231,'TOTAL FEED'!$T$6:$T$429)</f>
        <v>0</v>
      </c>
      <c r="N231" s="87">
        <f>SUMIF('TOTAL FEED'!$E$6:$E$429,'SAN LUONG'!D231,'TOTAL FEED'!$U$6:$U$429)</f>
        <v>0</v>
      </c>
      <c r="O231" s="87">
        <f>SUMIF('TOTAL FEED'!$E$6:$E$429,'SAN LUONG'!D231,'TOTAL FEED'!$V$6:$V$429)</f>
        <v>0</v>
      </c>
      <c r="P231" s="87">
        <f>SUMIF('TOTAL FEED'!$E$6:$E$429,'SAN LUONG'!D231,'TOTAL FEED'!$W$6:$W$429)</f>
        <v>0</v>
      </c>
      <c r="Q231" s="87">
        <f>SUMIF('TOTAL FEED'!$E$6:$E$429,'SAN LUONG'!D231,'TOTAL FEED'!$X$6:$X$429)</f>
        <v>0</v>
      </c>
      <c r="R231" s="87">
        <f>SUMIF('TOTAL FEED'!$E$6:$E$429,'SAN LUONG'!D231,'TOTAL FEED'!$Y$6:$Y$429)</f>
        <v>0</v>
      </c>
      <c r="S231" s="87">
        <f>SUMIF('TOTAL FEED'!$E$6:$E$429,'SAN LUONG'!D231,'TOTAL FEED'!$Z$6:$Z$429)</f>
        <v>0</v>
      </c>
      <c r="T231" s="87">
        <f>SUMIF('TOTAL FEED'!$E$6:$E$429,'SAN LUONG'!D231,'TOTAL FEED'!$AA$6:$AA$429)</f>
        <v>0</v>
      </c>
      <c r="U231" s="87">
        <f>SUMIF('TOTAL FEED'!$E$6:$E$429,'SAN LUONG'!D231,'TOTAL FEED'!$AB$6:$AB$429)</f>
        <v>0</v>
      </c>
      <c r="V231" s="87">
        <f>SUMIF('TOTAL FEED'!$E$6:$E$429,'SAN LUONG'!D231,'TOTAL FEED'!$AC$6:$AC$429)</f>
        <v>0</v>
      </c>
      <c r="W231" s="87">
        <f>SUMIF('TOTAL FEED'!$E$6:$E$429,'SAN LUONG'!D231,'TOTAL FEED'!$AD$6:$AD$429)</f>
        <v>0</v>
      </c>
      <c r="X231" s="87">
        <f>SUMIF('TOTAL FEED'!$E$6:$E$429,'SAN LUONG'!D231,'TOTAL FEED'!$AE$6:$AE$429)</f>
        <v>0</v>
      </c>
      <c r="Y231" s="87">
        <f>SUMIF('TOTAL FEED'!$E$6:$E$429,'SAN LUONG'!D231,'TOTAL FEED'!$AF$6:$AF$429)</f>
        <v>0</v>
      </c>
      <c r="Z231" s="87">
        <f>SUMIF('TOTAL FEED'!$E$6:$E$429,'SAN LUONG'!D231,'TOTAL FEED'!$AG$6:$AG$429)</f>
        <v>0</v>
      </c>
      <c r="AA231" s="87">
        <f>SUMIF('TOTAL FEED'!$E$6:$E$429,'SAN LUONG'!D231,'TOTAL FEED'!$AH$6:$AH$429)</f>
        <v>0</v>
      </c>
      <c r="AB231" s="87">
        <f>SUMIF('TOTAL FEED'!$E$6:$E$429,'SAN LUONG'!D231,'TOTAL FEED'!$AI$6:$AI$429)</f>
        <v>0</v>
      </c>
      <c r="AC231" s="87">
        <f>SUMIF('TOTAL FEED'!$E$6:$E$429,'SAN LUONG'!D231,'TOTAL FEED'!$AJ$6:$AJ$429)</f>
        <v>0</v>
      </c>
      <c r="AD231" s="87">
        <f>SUMIF('TOTAL FEED'!$E$6:$E$429,'SAN LUONG'!D231,'TOTAL FEED'!$AK$6:$AK$429)</f>
        <v>0</v>
      </c>
      <c r="AE231" s="87">
        <f>SUMIF('TOTAL FEED'!$E$6:$E$429,'SAN LUONG'!D231,'TOTAL FEED'!$AL$6:$AL$429)</f>
        <v>0</v>
      </c>
      <c r="AF231" s="87">
        <f>SUMIF('TOTAL FEED'!$E$6:$E$429,'SAN LUONG'!D231,'TOTAL FEED'!$AM$6:$AM$429)</f>
        <v>0</v>
      </c>
      <c r="AG231" s="87">
        <f>SUMIF('TOTAL FEED'!$E$6:$E$429,'SAN LUONG'!D231,'TOTAL FEED'!$AN$6:$AN$429)</f>
        <v>0</v>
      </c>
      <c r="AH231" s="87">
        <f>SUMIF('TOTAL FEED'!$E$6:$E$429,'SAN LUONG'!D231,'TOTAL FEED'!$AO$6:$AO$429)</f>
        <v>0</v>
      </c>
      <c r="AI231" s="87">
        <f>SUMIF('TOTAL FEED'!$E$6:$E$429,'SAN LUONG'!D231,'TOTAL FEED'!$AP$6:$AP$429)</f>
        <v>0</v>
      </c>
      <c r="AJ231" s="80">
        <f t="shared" si="89"/>
        <v>0</v>
      </c>
      <c r="AK231" s="80"/>
      <c r="AL231" t="str">
        <f t="shared" si="88"/>
        <v>551FS4431410844</v>
      </c>
      <c r="AM231">
        <f>SUMIF('TOTAL FEED'!$K$6:$K$429,AL231,'TOTAL FEED'!$AQ$6:$AQ$429)</f>
        <v>0</v>
      </c>
    </row>
    <row r="232" spans="2:39" s="126" customFormat="1" x14ac:dyDescent="0.25">
      <c r="B232" s="133"/>
      <c r="C232" s="131" t="s">
        <v>458</v>
      </c>
      <c r="D232" s="132">
        <v>31410847</v>
      </c>
      <c r="E232" s="86">
        <f>SUMIF('TOTAL FEED'!$E$6:$E$429,'SAN LUONG'!D232,'TOTAL FEED'!$L$6:$L$429)</f>
        <v>0</v>
      </c>
      <c r="F232" s="87">
        <f>SUMIF('TOTAL FEED'!$E$6:$E$429,'SAN LUONG'!D232,'TOTAL FEED'!$M$6:$M$429)</f>
        <v>0</v>
      </c>
      <c r="G232" s="87">
        <f>SUMIF('TOTAL FEED'!$E$6:$E$429,'SAN LUONG'!D232,'TOTAL FEED'!$N$6:$N$429)</f>
        <v>0</v>
      </c>
      <c r="H232" s="87">
        <f>SUMIF('TOTAL FEED'!$E$6:$E$429,'SAN LUONG'!D232,'TOTAL FEED'!$O$6:$O$429)</f>
        <v>0</v>
      </c>
      <c r="I232" s="87">
        <f>SUMIF('TOTAL FEED'!$E$6:$E$429,'SAN LUONG'!D232,'TOTAL FEED'!$P$6:$P$429)</f>
        <v>0</v>
      </c>
      <c r="J232" s="87">
        <f>SUMIF('TOTAL FEED'!$E$6:$E$429,'SAN LUONG'!D232,'TOTAL FEED'!$Q$6:$Q$429)</f>
        <v>0</v>
      </c>
      <c r="K232" s="87">
        <f>SUMIF('TOTAL FEED'!$E$6:$E$429,'SAN LUONG'!D232,'TOTAL FEED'!$R$6:$R$429)</f>
        <v>0</v>
      </c>
      <c r="L232" s="87">
        <f>SUMIF('TOTAL FEED'!$E$6:$E$429,'SAN LUONG'!D232,'TOTAL FEED'!$S$6:$S$429)</f>
        <v>0</v>
      </c>
      <c r="M232" s="87">
        <f>SUMIF('TOTAL FEED'!$E$6:$E$429,'SAN LUONG'!D232,'TOTAL FEED'!$T$6:$T$429)</f>
        <v>0</v>
      </c>
      <c r="N232" s="87">
        <f>SUMIF('TOTAL FEED'!$E$6:$E$429,'SAN LUONG'!D232,'TOTAL FEED'!$U$6:$U$429)</f>
        <v>0</v>
      </c>
      <c r="O232" s="87">
        <f>SUMIF('TOTAL FEED'!$E$6:$E$429,'SAN LUONG'!D232,'TOTAL FEED'!$V$6:$V$429)</f>
        <v>0</v>
      </c>
      <c r="P232" s="87">
        <f>SUMIF('TOTAL FEED'!$E$6:$E$429,'SAN LUONG'!D232,'TOTAL FEED'!$W$6:$W$429)</f>
        <v>0</v>
      </c>
      <c r="Q232" s="87">
        <f>SUMIF('TOTAL FEED'!$E$6:$E$429,'SAN LUONG'!D232,'TOTAL FEED'!$X$6:$X$429)</f>
        <v>0</v>
      </c>
      <c r="R232" s="87">
        <f>SUMIF('TOTAL FEED'!$E$6:$E$429,'SAN LUONG'!D232,'TOTAL FEED'!$Y$6:$Y$429)</f>
        <v>0</v>
      </c>
      <c r="S232" s="87">
        <f>SUMIF('TOTAL FEED'!$E$6:$E$429,'SAN LUONG'!D232,'TOTAL FEED'!$Z$6:$Z$429)</f>
        <v>0</v>
      </c>
      <c r="T232" s="87">
        <f>SUMIF('TOTAL FEED'!$E$6:$E$429,'SAN LUONG'!D232,'TOTAL FEED'!$AA$6:$AA$429)</f>
        <v>0</v>
      </c>
      <c r="U232" s="87">
        <f>SUMIF('TOTAL FEED'!$E$6:$E$429,'SAN LUONG'!D232,'TOTAL FEED'!$AB$6:$AB$429)</f>
        <v>0</v>
      </c>
      <c r="V232" s="87">
        <f>SUMIF('TOTAL FEED'!$E$6:$E$429,'SAN LUONG'!D232,'TOTAL FEED'!$AC$6:$AC$429)</f>
        <v>0</v>
      </c>
      <c r="W232" s="87">
        <f>SUMIF('TOTAL FEED'!$E$6:$E$429,'SAN LUONG'!D232,'TOTAL FEED'!$AD$6:$AD$429)</f>
        <v>0</v>
      </c>
      <c r="X232" s="87">
        <f>SUMIF('TOTAL FEED'!$E$6:$E$429,'SAN LUONG'!D232,'TOTAL FEED'!$AE$6:$AE$429)</f>
        <v>0</v>
      </c>
      <c r="Y232" s="87">
        <f>SUMIF('TOTAL FEED'!$E$6:$E$429,'SAN LUONG'!D232,'TOTAL FEED'!$AF$6:$AF$429)</f>
        <v>0</v>
      </c>
      <c r="Z232" s="87">
        <f>SUMIF('TOTAL FEED'!$E$6:$E$429,'SAN LUONG'!D232,'TOTAL FEED'!$AG$6:$AG$429)</f>
        <v>0</v>
      </c>
      <c r="AA232" s="87">
        <f>SUMIF('TOTAL FEED'!$E$6:$E$429,'SAN LUONG'!D232,'TOTAL FEED'!$AH$6:$AH$429)</f>
        <v>0</v>
      </c>
      <c r="AB232" s="87">
        <f>SUMIF('TOTAL FEED'!$E$6:$E$429,'SAN LUONG'!D232,'TOTAL FEED'!$AI$6:$AI$429)</f>
        <v>0</v>
      </c>
      <c r="AC232" s="87">
        <f>SUMIF('TOTAL FEED'!$E$6:$E$429,'SAN LUONG'!D232,'TOTAL FEED'!$AJ$6:$AJ$429)</f>
        <v>0</v>
      </c>
      <c r="AD232" s="87">
        <f>SUMIF('TOTAL FEED'!$E$6:$E$429,'SAN LUONG'!D232,'TOTAL FEED'!$AK$6:$AK$429)</f>
        <v>0</v>
      </c>
      <c r="AE232" s="87">
        <f>SUMIF('TOTAL FEED'!$E$6:$E$429,'SAN LUONG'!D232,'TOTAL FEED'!$AL$6:$AL$429)</f>
        <v>0</v>
      </c>
      <c r="AF232" s="87">
        <f>SUMIF('TOTAL FEED'!$E$6:$E$429,'SAN LUONG'!D232,'TOTAL FEED'!$AM$6:$AM$429)</f>
        <v>0</v>
      </c>
      <c r="AG232" s="87">
        <f>SUMIF('TOTAL FEED'!$E$6:$E$429,'SAN LUONG'!D232,'TOTAL FEED'!$AN$6:$AN$429)</f>
        <v>0</v>
      </c>
      <c r="AH232" s="87">
        <f>SUMIF('TOTAL FEED'!$E$6:$E$429,'SAN LUONG'!D232,'TOTAL FEED'!$AO$6:$AO$429)</f>
        <v>0</v>
      </c>
      <c r="AI232" s="87">
        <f>SUMIF('TOTAL FEED'!$E$6:$E$429,'SAN LUONG'!D232,'TOTAL FEED'!$AP$6:$AP$429)</f>
        <v>0</v>
      </c>
      <c r="AJ232" s="80">
        <f t="shared" ref="AJ232" si="96">SUM(E232:AI232)</f>
        <v>0</v>
      </c>
      <c r="AK232" s="80"/>
      <c r="AL232" t="str">
        <f t="shared" si="88"/>
        <v>551FS4731410847</v>
      </c>
      <c r="AM232">
        <f>SUMIF('TOTAL FEED'!$K$6:$K$429,AL232,'TOTAL FEED'!$AQ$6:$AQ$429)</f>
        <v>0</v>
      </c>
    </row>
    <row r="233" spans="2:39" s="126" customFormat="1" x14ac:dyDescent="0.25">
      <c r="B233" s="133"/>
      <c r="C233" s="131" t="s">
        <v>460</v>
      </c>
      <c r="D233" s="132">
        <v>31410848</v>
      </c>
      <c r="E233" s="86">
        <f>SUMIF('TOTAL FEED'!$E$6:$E$429,'SAN LUONG'!D233,'TOTAL FEED'!$L$6:$L$429)</f>
        <v>0</v>
      </c>
      <c r="F233" s="87">
        <f>SUMIF('TOTAL FEED'!$E$6:$E$429,'SAN LUONG'!D233,'TOTAL FEED'!$M$6:$M$429)</f>
        <v>0</v>
      </c>
      <c r="G233" s="87">
        <f>SUMIF('TOTAL FEED'!$E$6:$E$429,'SAN LUONG'!D233,'TOTAL FEED'!$N$6:$N$429)</f>
        <v>0</v>
      </c>
      <c r="H233" s="87">
        <f>SUMIF('TOTAL FEED'!$E$6:$E$429,'SAN LUONG'!D233,'TOTAL FEED'!$O$6:$O$429)</f>
        <v>0</v>
      </c>
      <c r="I233" s="87">
        <f>SUMIF('TOTAL FEED'!$E$6:$E$429,'SAN LUONG'!D233,'TOTAL FEED'!$P$6:$P$429)</f>
        <v>0</v>
      </c>
      <c r="J233" s="87">
        <f>SUMIF('TOTAL FEED'!$E$6:$E$429,'SAN LUONG'!D233,'TOTAL FEED'!$Q$6:$Q$429)</f>
        <v>0</v>
      </c>
      <c r="K233" s="87">
        <f>SUMIF('TOTAL FEED'!$E$6:$E$429,'SAN LUONG'!D233,'TOTAL FEED'!$R$6:$R$429)</f>
        <v>0</v>
      </c>
      <c r="L233" s="87">
        <f>SUMIF('TOTAL FEED'!$E$6:$E$429,'SAN LUONG'!D233,'TOTAL FEED'!$S$6:$S$429)</f>
        <v>0</v>
      </c>
      <c r="M233" s="87">
        <f>SUMIF('TOTAL FEED'!$E$6:$E$429,'SAN LUONG'!D233,'TOTAL FEED'!$T$6:$T$429)</f>
        <v>0</v>
      </c>
      <c r="N233" s="87">
        <f>SUMIF('TOTAL FEED'!$E$6:$E$429,'SAN LUONG'!D233,'TOTAL FEED'!$U$6:$U$429)</f>
        <v>0</v>
      </c>
      <c r="O233" s="87">
        <f>SUMIF('TOTAL FEED'!$E$6:$E$429,'SAN LUONG'!D233,'TOTAL FEED'!$V$6:$V$429)</f>
        <v>0</v>
      </c>
      <c r="P233" s="87">
        <f>SUMIF('TOTAL FEED'!$E$6:$E$429,'SAN LUONG'!D233,'TOTAL FEED'!$W$6:$W$429)</f>
        <v>0</v>
      </c>
      <c r="Q233" s="87">
        <f>SUMIF('TOTAL FEED'!$E$6:$E$429,'SAN LUONG'!D233,'TOTAL FEED'!$X$6:$X$429)</f>
        <v>0</v>
      </c>
      <c r="R233" s="87">
        <f>SUMIF('TOTAL FEED'!$E$6:$E$429,'SAN LUONG'!D233,'TOTAL FEED'!$Y$6:$Y$429)</f>
        <v>0</v>
      </c>
      <c r="S233" s="87">
        <f>SUMIF('TOTAL FEED'!$E$6:$E$429,'SAN LUONG'!D233,'TOTAL FEED'!$Z$6:$Z$429)</f>
        <v>0</v>
      </c>
      <c r="T233" s="87">
        <f>SUMIF('TOTAL FEED'!$E$6:$E$429,'SAN LUONG'!D233,'TOTAL FEED'!$AA$6:$AA$429)</f>
        <v>0</v>
      </c>
      <c r="U233" s="87">
        <f>SUMIF('TOTAL FEED'!$E$6:$E$429,'SAN LUONG'!D233,'TOTAL FEED'!$AB$6:$AB$429)</f>
        <v>0</v>
      </c>
      <c r="V233" s="87">
        <f>SUMIF('TOTAL FEED'!$E$6:$E$429,'SAN LUONG'!D233,'TOTAL FEED'!$AC$6:$AC$429)</f>
        <v>0</v>
      </c>
      <c r="W233" s="87">
        <f>SUMIF('TOTAL FEED'!$E$6:$E$429,'SAN LUONG'!D233,'TOTAL FEED'!$AD$6:$AD$429)</f>
        <v>0</v>
      </c>
      <c r="X233" s="87">
        <f>SUMIF('TOTAL FEED'!$E$6:$E$429,'SAN LUONG'!D233,'TOTAL FEED'!$AE$6:$AE$429)</f>
        <v>0</v>
      </c>
      <c r="Y233" s="87">
        <f>SUMIF('TOTAL FEED'!$E$6:$E$429,'SAN LUONG'!D233,'TOTAL FEED'!$AF$6:$AF$429)</f>
        <v>0</v>
      </c>
      <c r="Z233" s="87">
        <f>SUMIF('TOTAL FEED'!$E$6:$E$429,'SAN LUONG'!D233,'TOTAL FEED'!$AG$6:$AG$429)</f>
        <v>0</v>
      </c>
      <c r="AA233" s="87">
        <f>SUMIF('TOTAL FEED'!$E$6:$E$429,'SAN LUONG'!D233,'TOTAL FEED'!$AH$6:$AH$429)</f>
        <v>0</v>
      </c>
      <c r="AB233" s="87">
        <f>SUMIF('TOTAL FEED'!$E$6:$E$429,'SAN LUONG'!D233,'TOTAL FEED'!$AI$6:$AI$429)</f>
        <v>0</v>
      </c>
      <c r="AC233" s="87">
        <f>SUMIF('TOTAL FEED'!$E$6:$E$429,'SAN LUONG'!D233,'TOTAL FEED'!$AJ$6:$AJ$429)</f>
        <v>0</v>
      </c>
      <c r="AD233" s="87">
        <f>SUMIF('TOTAL FEED'!$E$6:$E$429,'SAN LUONG'!D233,'TOTAL FEED'!$AK$6:$AK$429)</f>
        <v>0</v>
      </c>
      <c r="AE233" s="87">
        <f>SUMIF('TOTAL FEED'!$E$6:$E$429,'SAN LUONG'!D233,'TOTAL FEED'!$AL$6:$AL$429)</f>
        <v>0</v>
      </c>
      <c r="AF233" s="87">
        <f>SUMIF('TOTAL FEED'!$E$6:$E$429,'SAN LUONG'!D233,'TOTAL FEED'!$AM$6:$AM$429)</f>
        <v>0</v>
      </c>
      <c r="AG233" s="87">
        <f>SUMIF('TOTAL FEED'!$E$6:$E$429,'SAN LUONG'!D233,'TOTAL FEED'!$AN$6:$AN$429)</f>
        <v>0</v>
      </c>
      <c r="AH233" s="87">
        <f>SUMIF('TOTAL FEED'!$E$6:$E$429,'SAN LUONG'!D233,'TOTAL FEED'!$AO$6:$AO$429)</f>
        <v>0</v>
      </c>
      <c r="AI233" s="87">
        <f>SUMIF('TOTAL FEED'!$E$6:$E$429,'SAN LUONG'!D233,'TOTAL FEED'!$AP$6:$AP$429)</f>
        <v>0</v>
      </c>
      <c r="AJ233" s="80">
        <f t="shared" ref="AJ233" si="97">SUM(E233:AI233)</f>
        <v>0</v>
      </c>
      <c r="AK233" s="80"/>
      <c r="AL233" t="str">
        <f t="shared" si="88"/>
        <v>551FS4831410848</v>
      </c>
      <c r="AM233">
        <f>SUMIF('TOTAL FEED'!$K$6:$K$429,AL233,'TOTAL FEED'!$AQ$6:$AQ$429)</f>
        <v>0</v>
      </c>
    </row>
    <row r="234" spans="2:39" s="126" customFormat="1" x14ac:dyDescent="0.25">
      <c r="B234" s="133"/>
      <c r="C234" s="131" t="s">
        <v>462</v>
      </c>
      <c r="D234" s="132">
        <v>31410852</v>
      </c>
      <c r="E234" s="86">
        <f>SUMIF('TOTAL FEED'!$E$6:$E$429,'SAN LUONG'!D234,'TOTAL FEED'!$L$6:$L$429)</f>
        <v>0</v>
      </c>
      <c r="F234" s="87">
        <f>SUMIF('TOTAL FEED'!$E$6:$E$429,'SAN LUONG'!D234,'TOTAL FEED'!$M$6:$M$429)</f>
        <v>0</v>
      </c>
      <c r="G234" s="87">
        <f>SUMIF('TOTAL FEED'!$E$6:$E$429,'SAN LUONG'!D234,'TOTAL FEED'!$N$6:$N$429)</f>
        <v>0</v>
      </c>
      <c r="H234" s="87">
        <f>SUMIF('TOTAL FEED'!$E$6:$E$429,'SAN LUONG'!D234,'TOTAL FEED'!$O$6:$O$429)</f>
        <v>0</v>
      </c>
      <c r="I234" s="87">
        <f>SUMIF('TOTAL FEED'!$E$6:$E$429,'SAN LUONG'!D234,'TOTAL FEED'!$P$6:$P$429)</f>
        <v>0</v>
      </c>
      <c r="J234" s="87">
        <f>SUMIF('TOTAL FEED'!$E$6:$E$429,'SAN LUONG'!D234,'TOTAL FEED'!$Q$6:$Q$429)</f>
        <v>0</v>
      </c>
      <c r="K234" s="87">
        <f>SUMIF('TOTAL FEED'!$E$6:$E$429,'SAN LUONG'!D234,'TOTAL FEED'!$R$6:$R$429)</f>
        <v>0</v>
      </c>
      <c r="L234" s="87">
        <f>SUMIF('TOTAL FEED'!$E$6:$E$429,'SAN LUONG'!D234,'TOTAL FEED'!$S$6:$S$429)</f>
        <v>0</v>
      </c>
      <c r="M234" s="87">
        <f>SUMIF('TOTAL FEED'!$E$6:$E$429,'SAN LUONG'!D234,'TOTAL FEED'!$T$6:$T$429)</f>
        <v>0</v>
      </c>
      <c r="N234" s="87">
        <f>SUMIF('TOTAL FEED'!$E$6:$E$429,'SAN LUONG'!D234,'TOTAL FEED'!$U$6:$U$429)</f>
        <v>0</v>
      </c>
      <c r="O234" s="87">
        <f>SUMIF('TOTAL FEED'!$E$6:$E$429,'SAN LUONG'!D234,'TOTAL FEED'!$V$6:$V$429)</f>
        <v>0</v>
      </c>
      <c r="P234" s="87">
        <f>SUMIF('TOTAL FEED'!$E$6:$E$429,'SAN LUONG'!D234,'TOTAL FEED'!$W$6:$W$429)</f>
        <v>0</v>
      </c>
      <c r="Q234" s="87">
        <f>SUMIF('TOTAL FEED'!$E$6:$E$429,'SAN LUONG'!D234,'TOTAL FEED'!$X$6:$X$429)</f>
        <v>0</v>
      </c>
      <c r="R234" s="87">
        <f>SUMIF('TOTAL FEED'!$E$6:$E$429,'SAN LUONG'!D234,'TOTAL FEED'!$Y$6:$Y$429)</f>
        <v>0</v>
      </c>
      <c r="S234" s="87">
        <f>SUMIF('TOTAL FEED'!$E$6:$E$429,'SAN LUONG'!D234,'TOTAL FEED'!$Z$6:$Z$429)</f>
        <v>0</v>
      </c>
      <c r="T234" s="87">
        <f>SUMIF('TOTAL FEED'!$E$6:$E$429,'SAN LUONG'!D234,'TOTAL FEED'!$AA$6:$AA$429)</f>
        <v>0</v>
      </c>
      <c r="U234" s="87">
        <f>SUMIF('TOTAL FEED'!$E$6:$E$429,'SAN LUONG'!D234,'TOTAL FEED'!$AB$6:$AB$429)</f>
        <v>0</v>
      </c>
      <c r="V234" s="87">
        <f>SUMIF('TOTAL FEED'!$E$6:$E$429,'SAN LUONG'!D234,'TOTAL FEED'!$AC$6:$AC$429)</f>
        <v>0</v>
      </c>
      <c r="W234" s="87">
        <f>SUMIF('TOTAL FEED'!$E$6:$E$429,'SAN LUONG'!D234,'TOTAL FEED'!$AD$6:$AD$429)</f>
        <v>0</v>
      </c>
      <c r="X234" s="87">
        <f>SUMIF('TOTAL FEED'!$E$6:$E$429,'SAN LUONG'!D234,'TOTAL FEED'!$AE$6:$AE$429)</f>
        <v>0</v>
      </c>
      <c r="Y234" s="87">
        <f>SUMIF('TOTAL FEED'!$E$6:$E$429,'SAN LUONG'!D234,'TOTAL FEED'!$AF$6:$AF$429)</f>
        <v>0</v>
      </c>
      <c r="Z234" s="87">
        <f>SUMIF('TOTAL FEED'!$E$6:$E$429,'SAN LUONG'!D234,'TOTAL FEED'!$AG$6:$AG$429)</f>
        <v>0</v>
      </c>
      <c r="AA234" s="87">
        <f>SUMIF('TOTAL FEED'!$E$6:$E$429,'SAN LUONG'!D234,'TOTAL FEED'!$AH$6:$AH$429)</f>
        <v>0</v>
      </c>
      <c r="AB234" s="87">
        <f>SUMIF('TOTAL FEED'!$E$6:$E$429,'SAN LUONG'!D234,'TOTAL FEED'!$AI$6:$AI$429)</f>
        <v>0</v>
      </c>
      <c r="AC234" s="87">
        <f>SUMIF('TOTAL FEED'!$E$6:$E$429,'SAN LUONG'!D234,'TOTAL FEED'!$AJ$6:$AJ$429)</f>
        <v>0</v>
      </c>
      <c r="AD234" s="87">
        <f>SUMIF('TOTAL FEED'!$E$6:$E$429,'SAN LUONG'!D234,'TOTAL FEED'!$AK$6:$AK$429)</f>
        <v>0</v>
      </c>
      <c r="AE234" s="87">
        <f>SUMIF('TOTAL FEED'!$E$6:$E$429,'SAN LUONG'!D234,'TOTAL FEED'!$AL$6:$AL$429)</f>
        <v>0</v>
      </c>
      <c r="AF234" s="87">
        <f>SUMIF('TOTAL FEED'!$E$6:$E$429,'SAN LUONG'!D234,'TOTAL FEED'!$AM$6:$AM$429)</f>
        <v>0</v>
      </c>
      <c r="AG234" s="87">
        <f>SUMIF('TOTAL FEED'!$E$6:$E$429,'SAN LUONG'!D234,'TOTAL FEED'!$AN$6:$AN$429)</f>
        <v>0</v>
      </c>
      <c r="AH234" s="87">
        <f>SUMIF('TOTAL FEED'!$E$6:$E$429,'SAN LUONG'!D234,'TOTAL FEED'!$AO$6:$AO$429)</f>
        <v>0</v>
      </c>
      <c r="AI234" s="87">
        <f>SUMIF('TOTAL FEED'!$E$6:$E$429,'SAN LUONG'!D234,'TOTAL FEED'!$AP$6:$AP$429)</f>
        <v>0</v>
      </c>
      <c r="AJ234" s="80">
        <f t="shared" ref="AJ234" si="98">SUM(E234:AI234)</f>
        <v>0</v>
      </c>
      <c r="AK234" s="80"/>
      <c r="AL234" t="str">
        <f t="shared" si="88"/>
        <v>551FS5231410852</v>
      </c>
      <c r="AM234">
        <f>SUMIF('TOTAL FEED'!$K$6:$K$429,AL234,'TOTAL FEED'!$AQ$6:$AQ$429)</f>
        <v>0</v>
      </c>
    </row>
    <row r="235" spans="2:39" x14ac:dyDescent="0.25">
      <c r="B235" s="81">
        <v>139</v>
      </c>
      <c r="C235" s="84" t="s">
        <v>464</v>
      </c>
      <c r="D235" s="83">
        <v>314501</v>
      </c>
      <c r="E235" s="86">
        <f>SUMIF('TOTAL FEED'!$E$6:$E$429,'SAN LUONG'!D235,'TOTAL FEED'!$L$6:$L$429)</f>
        <v>0</v>
      </c>
      <c r="F235" s="87">
        <f>SUMIF('TOTAL FEED'!$E$6:$E$429,'SAN LUONG'!D235,'TOTAL FEED'!$M$6:$M$429)</f>
        <v>0</v>
      </c>
      <c r="G235" s="87">
        <f>SUMIF('TOTAL FEED'!$E$6:$E$429,'SAN LUONG'!D235,'TOTAL FEED'!$N$6:$N$429)</f>
        <v>0</v>
      </c>
      <c r="H235" s="87">
        <f>SUMIF('TOTAL FEED'!$E$6:$E$429,'SAN LUONG'!D235,'TOTAL FEED'!$O$6:$O$429)</f>
        <v>0</v>
      </c>
      <c r="I235" s="87">
        <f>SUMIF('TOTAL FEED'!$E$6:$E$429,'SAN LUONG'!D235,'TOTAL FEED'!$P$6:$P$429)</f>
        <v>0</v>
      </c>
      <c r="J235" s="87">
        <f>SUMIF('TOTAL FEED'!$E$6:$E$429,'SAN LUONG'!D235,'TOTAL FEED'!$Q$6:$Q$429)</f>
        <v>0</v>
      </c>
      <c r="K235" s="87">
        <f>SUMIF('TOTAL FEED'!$E$6:$E$429,'SAN LUONG'!D235,'TOTAL FEED'!$R$6:$R$429)</f>
        <v>0</v>
      </c>
      <c r="L235" s="87">
        <f>SUMIF('TOTAL FEED'!$E$6:$E$429,'SAN LUONG'!D235,'TOTAL FEED'!$S$6:$S$429)</f>
        <v>0</v>
      </c>
      <c r="M235" s="87">
        <f>SUMIF('TOTAL FEED'!$E$6:$E$429,'SAN LUONG'!D235,'TOTAL FEED'!$T$6:$T$429)</f>
        <v>0</v>
      </c>
      <c r="N235" s="87">
        <f>SUMIF('TOTAL FEED'!$E$6:$E$429,'SAN LUONG'!D235,'TOTAL FEED'!$U$6:$U$429)</f>
        <v>0</v>
      </c>
      <c r="O235" s="87">
        <f>SUMIF('TOTAL FEED'!$E$6:$E$429,'SAN LUONG'!D235,'TOTAL FEED'!$V$6:$V$429)</f>
        <v>0</v>
      </c>
      <c r="P235" s="87">
        <f>SUMIF('TOTAL FEED'!$E$6:$E$429,'SAN LUONG'!D235,'TOTAL FEED'!$W$6:$W$429)</f>
        <v>0</v>
      </c>
      <c r="Q235" s="87">
        <f>SUMIF('TOTAL FEED'!$E$6:$E$429,'SAN LUONG'!D235,'TOTAL FEED'!$X$6:$X$429)</f>
        <v>0</v>
      </c>
      <c r="R235" s="87">
        <f>SUMIF('TOTAL FEED'!$E$6:$E$429,'SAN LUONG'!D235,'TOTAL FEED'!$Y$6:$Y$429)</f>
        <v>0</v>
      </c>
      <c r="S235" s="87">
        <f>SUMIF('TOTAL FEED'!$E$6:$E$429,'SAN LUONG'!D235,'TOTAL FEED'!$Z$6:$Z$429)</f>
        <v>0</v>
      </c>
      <c r="T235" s="87">
        <f>SUMIF('TOTAL FEED'!$E$6:$E$429,'SAN LUONG'!D235,'TOTAL FEED'!$AA$6:$AA$429)</f>
        <v>0</v>
      </c>
      <c r="U235" s="87">
        <f>SUMIF('TOTAL FEED'!$E$6:$E$429,'SAN LUONG'!D235,'TOTAL FEED'!$AB$6:$AB$429)</f>
        <v>0</v>
      </c>
      <c r="V235" s="87">
        <f>SUMIF('TOTAL FEED'!$E$6:$E$429,'SAN LUONG'!D235,'TOTAL FEED'!$AC$6:$AC$429)</f>
        <v>0</v>
      </c>
      <c r="W235" s="87">
        <f>SUMIF('TOTAL FEED'!$E$6:$E$429,'SAN LUONG'!D235,'TOTAL FEED'!$AD$6:$AD$429)</f>
        <v>0</v>
      </c>
      <c r="X235" s="87">
        <f>SUMIF('TOTAL FEED'!$E$6:$E$429,'SAN LUONG'!D235,'TOTAL FEED'!$AE$6:$AE$429)</f>
        <v>0</v>
      </c>
      <c r="Y235" s="87">
        <f>SUMIF('TOTAL FEED'!$E$6:$E$429,'SAN LUONG'!D235,'TOTAL FEED'!$AF$6:$AF$429)</f>
        <v>0</v>
      </c>
      <c r="Z235" s="87">
        <f>SUMIF('TOTAL FEED'!$E$6:$E$429,'SAN LUONG'!D235,'TOTAL FEED'!$AG$6:$AG$429)</f>
        <v>0</v>
      </c>
      <c r="AA235" s="87">
        <f>SUMIF('TOTAL FEED'!$E$6:$E$429,'SAN LUONG'!D235,'TOTAL FEED'!$AH$6:$AH$429)</f>
        <v>0</v>
      </c>
      <c r="AB235" s="87">
        <f>SUMIF('TOTAL FEED'!$E$6:$E$429,'SAN LUONG'!D235,'TOTAL FEED'!$AI$6:$AI$429)</f>
        <v>0</v>
      </c>
      <c r="AC235" s="87">
        <f>SUMIF('TOTAL FEED'!$E$6:$E$429,'SAN LUONG'!D235,'TOTAL FEED'!$AJ$6:$AJ$429)</f>
        <v>0</v>
      </c>
      <c r="AD235" s="87">
        <f>SUMIF('TOTAL FEED'!$E$6:$E$429,'SAN LUONG'!D235,'TOTAL FEED'!$AK$6:$AK$429)</f>
        <v>0</v>
      </c>
      <c r="AE235" s="87">
        <f>SUMIF('TOTAL FEED'!$E$6:$E$429,'SAN LUONG'!D235,'TOTAL FEED'!$AL$6:$AL$429)</f>
        <v>0</v>
      </c>
      <c r="AF235" s="87">
        <f>SUMIF('TOTAL FEED'!$E$6:$E$429,'SAN LUONG'!D235,'TOTAL FEED'!$AM$6:$AM$429)</f>
        <v>0</v>
      </c>
      <c r="AG235" s="87">
        <f>SUMIF('TOTAL FEED'!$E$6:$E$429,'SAN LUONG'!D235,'TOTAL FEED'!$AN$6:$AN$429)</f>
        <v>0</v>
      </c>
      <c r="AH235" s="87">
        <f>SUMIF('TOTAL FEED'!$E$6:$E$429,'SAN LUONG'!D235,'TOTAL FEED'!$AO$6:$AO$429)</f>
        <v>0</v>
      </c>
      <c r="AI235" s="87">
        <f>SUMIF('TOTAL FEED'!$E$6:$E$429,'SAN LUONG'!D235,'TOTAL FEED'!$AP$6:$AP$429)</f>
        <v>0</v>
      </c>
      <c r="AJ235" s="80">
        <f t="shared" si="89"/>
        <v>0</v>
      </c>
      <c r="AK235" s="80"/>
      <c r="AL235" t="str">
        <f t="shared" si="88"/>
        <v>551BSF314501</v>
      </c>
      <c r="AM235">
        <f>SUMIF('TOTAL FEED'!$K$6:$K$429,AL235,'TOTAL FEED'!$AQ$6:$AQ$429)</f>
        <v>0</v>
      </c>
    </row>
    <row r="236" spans="2:39" x14ac:dyDescent="0.25">
      <c r="B236" s="81">
        <v>140</v>
      </c>
      <c r="C236" s="84" t="s">
        <v>174</v>
      </c>
      <c r="D236" s="83">
        <v>0</v>
      </c>
      <c r="E236" s="86">
        <f>SUMIF('TOTAL FEED'!$E$6:$E$429,'SAN LUONG'!D236,'TOTAL FEED'!$L$6:$L$429)</f>
        <v>0</v>
      </c>
      <c r="F236" s="87">
        <f>SUMIF('TOTAL FEED'!$E$6:$E$429,'SAN LUONG'!D236,'TOTAL FEED'!$M$6:$M$429)</f>
        <v>0</v>
      </c>
      <c r="G236" s="87">
        <f>SUMIF('TOTAL FEED'!$E$6:$E$429,'SAN LUONG'!D236,'TOTAL FEED'!$N$6:$N$429)</f>
        <v>0</v>
      </c>
      <c r="H236" s="87">
        <f>SUMIF('TOTAL FEED'!$E$6:$E$429,'SAN LUONG'!D236,'TOTAL FEED'!$O$6:$O$429)</f>
        <v>0</v>
      </c>
      <c r="I236" s="87">
        <f>SUMIF('TOTAL FEED'!$E$6:$E$429,'SAN LUONG'!D236,'TOTAL FEED'!$P$6:$P$429)</f>
        <v>0</v>
      </c>
      <c r="J236" s="87">
        <f>SUMIF('TOTAL FEED'!$E$6:$E$429,'SAN LUONG'!D236,'TOTAL FEED'!$Q$6:$Q$429)</f>
        <v>0</v>
      </c>
      <c r="K236" s="87">
        <f>SUMIF('TOTAL FEED'!$E$6:$E$429,'SAN LUONG'!D236,'TOTAL FEED'!$R$6:$R$429)</f>
        <v>0</v>
      </c>
      <c r="L236" s="87">
        <f>SUMIF('TOTAL FEED'!$E$6:$E$429,'SAN LUONG'!D236,'TOTAL FEED'!$S$6:$S$429)</f>
        <v>0</v>
      </c>
      <c r="M236" s="87">
        <f>SUMIF('TOTAL FEED'!$E$6:$E$429,'SAN LUONG'!D236,'TOTAL FEED'!$T$6:$T$429)</f>
        <v>0</v>
      </c>
      <c r="N236" s="87">
        <f>SUMIF('TOTAL FEED'!$E$6:$E$429,'SAN LUONG'!D236,'TOTAL FEED'!$U$6:$U$429)</f>
        <v>0</v>
      </c>
      <c r="O236" s="87">
        <f>SUMIF('TOTAL FEED'!$E$6:$E$429,'SAN LUONG'!D236,'TOTAL FEED'!$V$6:$V$429)</f>
        <v>0</v>
      </c>
      <c r="P236" s="87">
        <f>SUMIF('TOTAL FEED'!$E$6:$E$429,'SAN LUONG'!D236,'TOTAL FEED'!$W$6:$W$429)</f>
        <v>0</v>
      </c>
      <c r="Q236" s="87">
        <f>SUMIF('TOTAL FEED'!$E$6:$E$429,'SAN LUONG'!D236,'TOTAL FEED'!$X$6:$X$429)</f>
        <v>0</v>
      </c>
      <c r="R236" s="87">
        <f>SUMIF('TOTAL FEED'!$E$6:$E$429,'SAN LUONG'!D236,'TOTAL FEED'!$Y$6:$Y$429)</f>
        <v>0</v>
      </c>
      <c r="S236" s="87">
        <f>SUMIF('TOTAL FEED'!$E$6:$E$429,'SAN LUONG'!D236,'TOTAL FEED'!$Z$6:$Z$429)</f>
        <v>0</v>
      </c>
      <c r="T236" s="87">
        <f>SUMIF('TOTAL FEED'!$E$6:$E$429,'SAN LUONG'!D236,'TOTAL FEED'!$AA$6:$AA$429)</f>
        <v>0</v>
      </c>
      <c r="U236" s="87">
        <f>SUMIF('TOTAL FEED'!$E$6:$E$429,'SAN LUONG'!D236,'TOTAL FEED'!$AB$6:$AB$429)</f>
        <v>0</v>
      </c>
      <c r="V236" s="87">
        <f>SUMIF('TOTAL FEED'!$E$6:$E$429,'SAN LUONG'!D236,'TOTAL FEED'!$AC$6:$AC$429)</f>
        <v>0</v>
      </c>
      <c r="W236" s="87">
        <f>SUMIF('TOTAL FEED'!$E$6:$E$429,'SAN LUONG'!D236,'TOTAL FEED'!$AD$6:$AD$429)</f>
        <v>0</v>
      </c>
      <c r="X236" s="87">
        <f>SUMIF('TOTAL FEED'!$E$6:$E$429,'SAN LUONG'!D236,'TOTAL FEED'!$AE$6:$AE$429)</f>
        <v>0</v>
      </c>
      <c r="Y236" s="87">
        <f>SUMIF('TOTAL FEED'!$E$6:$E$429,'SAN LUONG'!D236,'TOTAL FEED'!$AF$6:$AF$429)</f>
        <v>0</v>
      </c>
      <c r="Z236" s="87">
        <f>SUMIF('TOTAL FEED'!$E$6:$E$429,'SAN LUONG'!D236,'TOTAL FEED'!$AG$6:$AG$429)</f>
        <v>0</v>
      </c>
      <c r="AA236" s="87">
        <f>SUMIF('TOTAL FEED'!$E$6:$E$429,'SAN LUONG'!D236,'TOTAL FEED'!$AH$6:$AH$429)</f>
        <v>0</v>
      </c>
      <c r="AB236" s="87">
        <f>SUMIF('TOTAL FEED'!$E$6:$E$429,'SAN LUONG'!D236,'TOTAL FEED'!$AI$6:$AI$429)</f>
        <v>0</v>
      </c>
      <c r="AC236" s="87">
        <f>SUMIF('TOTAL FEED'!$E$6:$E$429,'SAN LUONG'!D236,'TOTAL FEED'!$AJ$6:$AJ$429)</f>
        <v>0</v>
      </c>
      <c r="AD236" s="87">
        <f>SUMIF('TOTAL FEED'!$E$6:$E$429,'SAN LUONG'!D236,'TOTAL FEED'!$AK$6:$AK$429)</f>
        <v>0</v>
      </c>
      <c r="AE236" s="87">
        <f>SUMIF('TOTAL FEED'!$E$6:$E$429,'SAN LUONG'!D236,'TOTAL FEED'!$AL$6:$AL$429)</f>
        <v>0</v>
      </c>
      <c r="AF236" s="87">
        <f>SUMIF('TOTAL FEED'!$E$6:$E$429,'SAN LUONG'!D236,'TOTAL FEED'!$AM$6:$AM$429)</f>
        <v>0</v>
      </c>
      <c r="AG236" s="87">
        <f>SUMIF('TOTAL FEED'!$E$6:$E$429,'SAN LUONG'!D236,'TOTAL FEED'!$AN$6:$AN$429)</f>
        <v>0</v>
      </c>
      <c r="AH236" s="87">
        <f>SUMIF('TOTAL FEED'!$E$6:$E$429,'SAN LUONG'!D236,'TOTAL FEED'!$AO$6:$AO$429)</f>
        <v>0</v>
      </c>
      <c r="AI236" s="87">
        <f>SUMIF('TOTAL FEED'!$E$6:$E$429,'SAN LUONG'!D236,'TOTAL FEED'!$AP$6:$AP$429)</f>
        <v>0</v>
      </c>
      <c r="AJ236" s="80">
        <f t="shared" si="89"/>
        <v>0</v>
      </c>
      <c r="AK236" s="80"/>
      <c r="AL236" t="str">
        <f t="shared" si="88"/>
        <v>551NF0</v>
      </c>
      <c r="AM236">
        <f>SUMIF('TOTAL FEED'!$K$6:$K$429,AL236,'TOTAL FEED'!$AQ$6:$AQ$429)</f>
        <v>0</v>
      </c>
    </row>
    <row r="237" spans="2:39" x14ac:dyDescent="0.25">
      <c r="B237" s="81">
        <v>141</v>
      </c>
      <c r="C237" s="84" t="s">
        <v>175</v>
      </c>
      <c r="D237" s="83" t="s">
        <v>465</v>
      </c>
      <c r="E237" s="86">
        <f>SUMIF('TOTAL FEED'!$E$6:$E$429,'SAN LUONG'!D237,'TOTAL FEED'!$L$6:$L$429)</f>
        <v>0</v>
      </c>
      <c r="F237" s="87">
        <f>SUMIF('TOTAL FEED'!$E$6:$E$429,'SAN LUONG'!D237,'TOTAL FEED'!$M$6:$M$429)</f>
        <v>0</v>
      </c>
      <c r="G237" s="87">
        <f>SUMIF('TOTAL FEED'!$E$6:$E$429,'SAN LUONG'!D237,'TOTAL FEED'!$N$6:$N$429)</f>
        <v>0</v>
      </c>
      <c r="H237" s="87">
        <f>SUMIF('TOTAL FEED'!$E$6:$E$429,'SAN LUONG'!D237,'TOTAL FEED'!$O$6:$O$429)</f>
        <v>0</v>
      </c>
      <c r="I237" s="87">
        <f>SUMIF('TOTAL FEED'!$E$6:$E$429,'SAN LUONG'!D237,'TOTAL FEED'!$P$6:$P$429)</f>
        <v>0</v>
      </c>
      <c r="J237" s="87">
        <f>SUMIF('TOTAL FEED'!$E$6:$E$429,'SAN LUONG'!D237,'TOTAL FEED'!$Q$6:$Q$429)</f>
        <v>0</v>
      </c>
      <c r="K237" s="87">
        <f>SUMIF('TOTAL FEED'!$E$6:$E$429,'SAN LUONG'!D237,'TOTAL FEED'!$R$6:$R$429)</f>
        <v>0</v>
      </c>
      <c r="L237" s="87">
        <f>SUMIF('TOTAL FEED'!$E$6:$E$429,'SAN LUONG'!D237,'TOTAL FEED'!$S$6:$S$429)</f>
        <v>0</v>
      </c>
      <c r="M237" s="87">
        <f>SUMIF('TOTAL FEED'!$E$6:$E$429,'SAN LUONG'!D237,'TOTAL FEED'!$T$6:$T$429)</f>
        <v>0</v>
      </c>
      <c r="N237" s="87">
        <f>SUMIF('TOTAL FEED'!$E$6:$E$429,'SAN LUONG'!D237,'TOTAL FEED'!$U$6:$U$429)</f>
        <v>0</v>
      </c>
      <c r="O237" s="87">
        <f>SUMIF('TOTAL FEED'!$E$6:$E$429,'SAN LUONG'!D237,'TOTAL FEED'!$V$6:$V$429)</f>
        <v>0</v>
      </c>
      <c r="P237" s="87">
        <f>SUMIF('TOTAL FEED'!$E$6:$E$429,'SAN LUONG'!D237,'TOTAL FEED'!$W$6:$W$429)</f>
        <v>0</v>
      </c>
      <c r="Q237" s="87">
        <f>SUMIF('TOTAL FEED'!$E$6:$E$429,'SAN LUONG'!D237,'TOTAL FEED'!$X$6:$X$429)</f>
        <v>0</v>
      </c>
      <c r="R237" s="87">
        <f>SUMIF('TOTAL FEED'!$E$6:$E$429,'SAN LUONG'!D237,'TOTAL FEED'!$Y$6:$Y$429)</f>
        <v>0</v>
      </c>
      <c r="S237" s="87">
        <f>SUMIF('TOTAL FEED'!$E$6:$E$429,'SAN LUONG'!D237,'TOTAL FEED'!$Z$6:$Z$429)</f>
        <v>0</v>
      </c>
      <c r="T237" s="87">
        <f>SUMIF('TOTAL FEED'!$E$6:$E$429,'SAN LUONG'!D237,'TOTAL FEED'!$AA$6:$AA$429)</f>
        <v>0</v>
      </c>
      <c r="U237" s="87">
        <f>SUMIF('TOTAL FEED'!$E$6:$E$429,'SAN LUONG'!D237,'TOTAL FEED'!$AB$6:$AB$429)</f>
        <v>0</v>
      </c>
      <c r="V237" s="87">
        <f>SUMIF('TOTAL FEED'!$E$6:$E$429,'SAN LUONG'!D237,'TOTAL FEED'!$AC$6:$AC$429)</f>
        <v>0</v>
      </c>
      <c r="W237" s="87">
        <f>SUMIF('TOTAL FEED'!$E$6:$E$429,'SAN LUONG'!D237,'TOTAL FEED'!$AD$6:$AD$429)</f>
        <v>0</v>
      </c>
      <c r="X237" s="87">
        <f>SUMIF('TOTAL FEED'!$E$6:$E$429,'SAN LUONG'!D237,'TOTAL FEED'!$AE$6:$AE$429)</f>
        <v>0</v>
      </c>
      <c r="Y237" s="87">
        <f>SUMIF('TOTAL FEED'!$E$6:$E$429,'SAN LUONG'!D237,'TOTAL FEED'!$AF$6:$AF$429)</f>
        <v>0</v>
      </c>
      <c r="Z237" s="87">
        <f>SUMIF('TOTAL FEED'!$E$6:$E$429,'SAN LUONG'!D237,'TOTAL FEED'!$AG$6:$AG$429)</f>
        <v>0</v>
      </c>
      <c r="AA237" s="87">
        <f>SUMIF('TOTAL FEED'!$E$6:$E$429,'SAN LUONG'!D237,'TOTAL FEED'!$AH$6:$AH$429)</f>
        <v>0</v>
      </c>
      <c r="AB237" s="87">
        <f>SUMIF('TOTAL FEED'!$E$6:$E$429,'SAN LUONG'!D237,'TOTAL FEED'!$AI$6:$AI$429)</f>
        <v>0</v>
      </c>
      <c r="AC237" s="87">
        <f>SUMIF('TOTAL FEED'!$E$6:$E$429,'SAN LUONG'!D237,'TOTAL FEED'!$AJ$6:$AJ$429)</f>
        <v>0</v>
      </c>
      <c r="AD237" s="87">
        <f>SUMIF('TOTAL FEED'!$E$6:$E$429,'SAN LUONG'!D237,'TOTAL FEED'!$AK$6:$AK$429)</f>
        <v>0</v>
      </c>
      <c r="AE237" s="87">
        <f>SUMIF('TOTAL FEED'!$E$6:$E$429,'SAN LUONG'!D237,'TOTAL FEED'!$AL$6:$AL$429)</f>
        <v>0</v>
      </c>
      <c r="AF237" s="87">
        <f>SUMIF('TOTAL FEED'!$E$6:$E$429,'SAN LUONG'!D237,'TOTAL FEED'!$AM$6:$AM$429)</f>
        <v>0</v>
      </c>
      <c r="AG237" s="87">
        <f>SUMIF('TOTAL FEED'!$E$6:$E$429,'SAN LUONG'!D237,'TOTAL FEED'!$AN$6:$AN$429)</f>
        <v>0</v>
      </c>
      <c r="AH237" s="87">
        <f>SUMIF('TOTAL FEED'!$E$6:$E$429,'SAN LUONG'!D237,'TOTAL FEED'!$AO$6:$AO$429)</f>
        <v>0</v>
      </c>
      <c r="AI237" s="87">
        <f>SUMIF('TOTAL FEED'!$E$6:$E$429,'SAN LUONG'!D237,'TOTAL FEED'!$AP$6:$AP$429)</f>
        <v>0</v>
      </c>
      <c r="AJ237" s="80">
        <f t="shared" si="89"/>
        <v>0</v>
      </c>
      <c r="AK237" s="80"/>
      <c r="AL237" t="str">
        <f t="shared" si="88"/>
        <v>551GPF314111</v>
      </c>
      <c r="AM237">
        <f>SUMIF('TOTAL FEED'!$K$6:$K$429,AL237,'TOTAL FEED'!$AQ$6:$AQ$429)</f>
        <v>0</v>
      </c>
    </row>
    <row r="238" spans="2:39" s="126" customFormat="1" x14ac:dyDescent="0.25">
      <c r="B238" s="133">
        <v>142</v>
      </c>
      <c r="C238" s="131" t="s">
        <v>653</v>
      </c>
      <c r="D238" s="132">
        <v>31411831</v>
      </c>
      <c r="E238" s="86">
        <f>SUMIF('TOTAL FEED'!$E$6:$E$429,'SAN LUONG'!D238,'TOTAL FEED'!$L$6:$L$429)</f>
        <v>0</v>
      </c>
      <c r="F238" s="87">
        <f>SUMIF('TOTAL FEED'!$E$6:$E$429,'SAN LUONG'!D238,'TOTAL FEED'!$M$6:$M$429)</f>
        <v>62400</v>
      </c>
      <c r="G238" s="87">
        <f>SUMIF('TOTAL FEED'!$E$6:$E$429,'SAN LUONG'!D238,'TOTAL FEED'!$N$6:$N$429)</f>
        <v>0</v>
      </c>
      <c r="H238" s="87">
        <f>SUMIF('TOTAL FEED'!$E$6:$E$429,'SAN LUONG'!D238,'TOTAL FEED'!$O$6:$O$429)</f>
        <v>26050</v>
      </c>
      <c r="I238" s="87">
        <f>SUMIF('TOTAL FEED'!$E$6:$E$429,'SAN LUONG'!D238,'TOTAL FEED'!$P$6:$P$429)</f>
        <v>0</v>
      </c>
      <c r="J238" s="87">
        <f>SUMIF('TOTAL FEED'!$E$6:$E$429,'SAN LUONG'!D238,'TOTAL FEED'!$Q$6:$Q$429)</f>
        <v>27000</v>
      </c>
      <c r="K238" s="87">
        <f>SUMIF('TOTAL FEED'!$E$6:$E$429,'SAN LUONG'!D238,'TOTAL FEED'!$R$6:$R$429)</f>
        <v>43550</v>
      </c>
      <c r="L238" s="87">
        <f>SUMIF('TOTAL FEED'!$E$6:$E$429,'SAN LUONG'!D238,'TOTAL FEED'!$S$6:$S$429)</f>
        <v>0</v>
      </c>
      <c r="M238" s="87">
        <f>SUMIF('TOTAL FEED'!$E$6:$E$429,'SAN LUONG'!D238,'TOTAL FEED'!$T$6:$T$429)</f>
        <v>4650</v>
      </c>
      <c r="N238" s="87">
        <f>SUMIF('TOTAL FEED'!$E$6:$E$429,'SAN LUONG'!D238,'TOTAL FEED'!$U$6:$U$429)</f>
        <v>56700</v>
      </c>
      <c r="O238" s="87">
        <f>SUMIF('TOTAL FEED'!$E$6:$E$429,'SAN LUONG'!D238,'TOTAL FEED'!$V$6:$V$429)</f>
        <v>10050</v>
      </c>
      <c r="P238" s="87">
        <f>SUMIF('TOTAL FEED'!$E$6:$E$429,'SAN LUONG'!D238,'TOTAL FEED'!$W$6:$W$429)</f>
        <v>3950</v>
      </c>
      <c r="Q238" s="87">
        <f>SUMIF('TOTAL FEED'!$E$6:$E$429,'SAN LUONG'!D238,'TOTAL FEED'!$X$6:$X$429)</f>
        <v>0</v>
      </c>
      <c r="R238" s="87">
        <f>SUMIF('TOTAL FEED'!$E$6:$E$429,'SAN LUONG'!D238,'TOTAL FEED'!$Y$6:$Y$429)</f>
        <v>0</v>
      </c>
      <c r="S238" s="87">
        <f>SUMIF('TOTAL FEED'!$E$6:$E$429,'SAN LUONG'!D238,'TOTAL FEED'!$Z$6:$Z$429)</f>
        <v>64800</v>
      </c>
      <c r="T238" s="87">
        <f>SUMIF('TOTAL FEED'!$E$6:$E$429,'SAN LUONG'!D238,'TOTAL FEED'!$AA$6:$AA$429)</f>
        <v>53450</v>
      </c>
      <c r="U238" s="87">
        <f>SUMIF('TOTAL FEED'!$E$6:$E$429,'SAN LUONG'!D238,'TOTAL FEED'!$AB$6:$AB$429)</f>
        <v>0</v>
      </c>
      <c r="V238" s="87">
        <f>SUMIF('TOTAL FEED'!$E$6:$E$429,'SAN LUONG'!D238,'TOTAL FEED'!$AC$6:$AC$429)</f>
        <v>0</v>
      </c>
      <c r="W238" s="87">
        <f>SUMIF('TOTAL FEED'!$E$6:$E$429,'SAN LUONG'!D238,'TOTAL FEED'!$AD$6:$AD$429)</f>
        <v>0</v>
      </c>
      <c r="X238" s="87">
        <f>SUMIF('TOTAL FEED'!$E$6:$E$429,'SAN LUONG'!D238,'TOTAL FEED'!$AE$6:$AE$429)</f>
        <v>0</v>
      </c>
      <c r="Y238" s="87">
        <f>SUMIF('TOTAL FEED'!$E$6:$E$429,'SAN LUONG'!D238,'TOTAL FEED'!$AF$6:$AF$429)</f>
        <v>0</v>
      </c>
      <c r="Z238" s="87">
        <f>SUMIF('TOTAL FEED'!$E$6:$E$429,'SAN LUONG'!D238,'TOTAL FEED'!$AG$6:$AG$429)</f>
        <v>0</v>
      </c>
      <c r="AA238" s="87">
        <f>SUMIF('TOTAL FEED'!$E$6:$E$429,'SAN LUONG'!D238,'TOTAL FEED'!$AH$6:$AH$429)</f>
        <v>0</v>
      </c>
      <c r="AB238" s="87">
        <f>SUMIF('TOTAL FEED'!$E$6:$E$429,'SAN LUONG'!D238,'TOTAL FEED'!$AI$6:$AI$429)</f>
        <v>0</v>
      </c>
      <c r="AC238" s="87">
        <f>SUMIF('TOTAL FEED'!$E$6:$E$429,'SAN LUONG'!D238,'TOTAL FEED'!$AJ$6:$AJ$429)</f>
        <v>0</v>
      </c>
      <c r="AD238" s="87">
        <f>SUMIF('TOTAL FEED'!$E$6:$E$429,'SAN LUONG'!D238,'TOTAL FEED'!$AK$6:$AK$429)</f>
        <v>0</v>
      </c>
      <c r="AE238" s="87">
        <f>SUMIF('TOTAL FEED'!$E$6:$E$429,'SAN LUONG'!D238,'TOTAL FEED'!$AL$6:$AL$429)</f>
        <v>0</v>
      </c>
      <c r="AF238" s="87">
        <f>SUMIF('TOTAL FEED'!$E$6:$E$429,'SAN LUONG'!D238,'TOTAL FEED'!$AM$6:$AM$429)</f>
        <v>0</v>
      </c>
      <c r="AG238" s="87">
        <f>SUMIF('TOTAL FEED'!$E$6:$E$429,'SAN LUONG'!D238,'TOTAL FEED'!$AN$6:$AN$429)</f>
        <v>0</v>
      </c>
      <c r="AH238" s="87">
        <f>SUMIF('TOTAL FEED'!$E$6:$E$429,'SAN LUONG'!D238,'TOTAL FEED'!$AO$6:$AO$429)</f>
        <v>0</v>
      </c>
      <c r="AI238" s="87">
        <f>SUMIF('TOTAL FEED'!$E$6:$E$429,'SAN LUONG'!D238,'TOTAL FEED'!$AP$6:$AP$429)</f>
        <v>0</v>
      </c>
      <c r="AJ238" s="80">
        <f t="shared" si="89"/>
        <v>352600</v>
      </c>
      <c r="AK238" s="80">
        <v>1</v>
      </c>
      <c r="AL238" t="str">
        <f t="shared" si="88"/>
        <v>551GPFS3131411831</v>
      </c>
      <c r="AM238">
        <f>SUMIF('TOTAL FEED'!$K$6:$K$429,AL238,'TOTAL FEED'!$AQ$6:$AQ$429)</f>
        <v>352600</v>
      </c>
    </row>
    <row r="239" spans="2:39" s="126" customFormat="1" x14ac:dyDescent="0.25">
      <c r="B239" s="133"/>
      <c r="C239" s="131" t="s">
        <v>470</v>
      </c>
      <c r="D239" s="132">
        <v>31411813</v>
      </c>
      <c r="E239" s="86">
        <f>SUMIF('TOTAL FEED'!$E$6:$E$429,'SAN LUONG'!D239,'TOTAL FEED'!$L$6:$L$429)</f>
        <v>0</v>
      </c>
      <c r="F239" s="87">
        <f>SUMIF('TOTAL FEED'!$E$6:$E$429,'SAN LUONG'!D239,'TOTAL FEED'!$M$6:$M$429)</f>
        <v>0</v>
      </c>
      <c r="G239" s="87">
        <f>SUMIF('TOTAL FEED'!$E$6:$E$429,'SAN LUONG'!D239,'TOTAL FEED'!$N$6:$N$429)</f>
        <v>0</v>
      </c>
      <c r="H239" s="87">
        <f>SUMIF('TOTAL FEED'!$E$6:$E$429,'SAN LUONG'!D239,'TOTAL FEED'!$O$6:$O$429)</f>
        <v>114700</v>
      </c>
      <c r="I239" s="87">
        <f>SUMIF('TOTAL FEED'!$E$6:$E$429,'SAN LUONG'!D239,'TOTAL FEED'!$P$6:$P$429)</f>
        <v>0</v>
      </c>
      <c r="J239" s="87">
        <f>SUMIF('TOTAL FEED'!$E$6:$E$429,'SAN LUONG'!D239,'TOTAL FEED'!$Q$6:$Q$429)</f>
        <v>98000</v>
      </c>
      <c r="K239" s="87">
        <f>SUMIF('TOTAL FEED'!$E$6:$E$429,'SAN LUONG'!D239,'TOTAL FEED'!$R$6:$R$429)</f>
        <v>0</v>
      </c>
      <c r="L239" s="87">
        <f>SUMIF('TOTAL FEED'!$E$6:$E$429,'SAN LUONG'!D239,'TOTAL FEED'!$S$6:$S$429)</f>
        <v>0</v>
      </c>
      <c r="M239" s="87">
        <f>SUMIF('TOTAL FEED'!$E$6:$E$429,'SAN LUONG'!D239,'TOTAL FEED'!$T$6:$T$429)</f>
        <v>41950</v>
      </c>
      <c r="N239" s="87">
        <f>SUMIF('TOTAL FEED'!$E$6:$E$429,'SAN LUONG'!D239,'TOTAL FEED'!$U$6:$U$429)</f>
        <v>0</v>
      </c>
      <c r="O239" s="87">
        <f>SUMIF('TOTAL FEED'!$E$6:$E$429,'SAN LUONG'!D239,'TOTAL FEED'!$V$6:$V$429)</f>
        <v>96300</v>
      </c>
      <c r="P239" s="87">
        <f>SUMIF('TOTAL FEED'!$E$6:$E$429,'SAN LUONG'!D239,'TOTAL FEED'!$W$6:$W$429)</f>
        <v>142200</v>
      </c>
      <c r="Q239" s="87">
        <f>SUMIF('TOTAL FEED'!$E$6:$E$429,'SAN LUONG'!D239,'TOTAL FEED'!$X$6:$X$429)</f>
        <v>0</v>
      </c>
      <c r="R239" s="87">
        <f>SUMIF('TOTAL FEED'!$E$6:$E$429,'SAN LUONG'!D239,'TOTAL FEED'!$Y$6:$Y$429)</f>
        <v>75900</v>
      </c>
      <c r="S239" s="87">
        <f>SUMIF('TOTAL FEED'!$E$6:$E$429,'SAN LUONG'!D239,'TOTAL FEED'!$Z$6:$Z$429)</f>
        <v>0</v>
      </c>
      <c r="T239" s="87">
        <f>SUMIF('TOTAL FEED'!$E$6:$E$429,'SAN LUONG'!D239,'TOTAL FEED'!$AA$6:$AA$429)</f>
        <v>0</v>
      </c>
      <c r="U239" s="87">
        <f>SUMIF('TOTAL FEED'!$E$6:$E$429,'SAN LUONG'!D239,'TOTAL FEED'!$AB$6:$AB$429)</f>
        <v>126900</v>
      </c>
      <c r="V239" s="87">
        <f>SUMIF('TOTAL FEED'!$E$6:$E$429,'SAN LUONG'!D239,'TOTAL FEED'!$AC$6:$AC$429)</f>
        <v>0</v>
      </c>
      <c r="W239" s="87">
        <f>SUMIF('TOTAL FEED'!$E$6:$E$429,'SAN LUONG'!D239,'TOTAL FEED'!$AD$6:$AD$429)</f>
        <v>0</v>
      </c>
      <c r="X239" s="87">
        <f>SUMIF('TOTAL FEED'!$E$6:$E$429,'SAN LUONG'!D239,'TOTAL FEED'!$AE$6:$AE$429)</f>
        <v>0</v>
      </c>
      <c r="Y239" s="87">
        <f>SUMIF('TOTAL FEED'!$E$6:$E$429,'SAN LUONG'!D239,'TOTAL FEED'!$AF$6:$AF$429)</f>
        <v>0</v>
      </c>
      <c r="Z239" s="87">
        <f>SUMIF('TOTAL FEED'!$E$6:$E$429,'SAN LUONG'!D239,'TOTAL FEED'!$AG$6:$AG$429)</f>
        <v>0</v>
      </c>
      <c r="AA239" s="87">
        <f>SUMIF('TOTAL FEED'!$E$6:$E$429,'SAN LUONG'!D239,'TOTAL FEED'!$AH$6:$AH$429)</f>
        <v>0</v>
      </c>
      <c r="AB239" s="87">
        <f>SUMIF('TOTAL FEED'!$E$6:$E$429,'SAN LUONG'!D239,'TOTAL FEED'!$AI$6:$AI$429)</f>
        <v>0</v>
      </c>
      <c r="AC239" s="87">
        <f>SUMIF('TOTAL FEED'!$E$6:$E$429,'SAN LUONG'!D239,'TOTAL FEED'!$AJ$6:$AJ$429)</f>
        <v>0</v>
      </c>
      <c r="AD239" s="87">
        <f>SUMIF('TOTAL FEED'!$E$6:$E$429,'SAN LUONG'!D239,'TOTAL FEED'!$AK$6:$AK$429)</f>
        <v>0</v>
      </c>
      <c r="AE239" s="87">
        <f>SUMIF('TOTAL FEED'!$E$6:$E$429,'SAN LUONG'!D239,'TOTAL FEED'!$AL$6:$AL$429)</f>
        <v>0</v>
      </c>
      <c r="AF239" s="87">
        <f>SUMIF('TOTAL FEED'!$E$6:$E$429,'SAN LUONG'!D239,'TOTAL FEED'!$AM$6:$AM$429)</f>
        <v>0</v>
      </c>
      <c r="AG239" s="87">
        <f>SUMIF('TOTAL FEED'!$E$6:$E$429,'SAN LUONG'!D239,'TOTAL FEED'!$AN$6:$AN$429)</f>
        <v>0</v>
      </c>
      <c r="AH239" s="87">
        <f>SUMIF('TOTAL FEED'!$E$6:$E$429,'SAN LUONG'!D239,'TOTAL FEED'!$AO$6:$AO$429)</f>
        <v>0</v>
      </c>
      <c r="AI239" s="87">
        <f>SUMIF('TOTAL FEED'!$E$6:$E$429,'SAN LUONG'!D239,'TOTAL FEED'!$AP$6:$AP$429)</f>
        <v>0</v>
      </c>
      <c r="AJ239" s="80">
        <f t="shared" si="89"/>
        <v>695950</v>
      </c>
      <c r="AK239" s="92">
        <v>1</v>
      </c>
      <c r="AL239" t="str">
        <f t="shared" si="88"/>
        <v>551GPFS1331411813</v>
      </c>
      <c r="AM239">
        <f>SUMIF('TOTAL FEED'!$K$6:$K$429,AL239,'TOTAL FEED'!$AQ$6:$AQ$429)</f>
        <v>695950</v>
      </c>
    </row>
    <row r="240" spans="2:39" s="126" customFormat="1" x14ac:dyDescent="0.25">
      <c r="B240" s="133"/>
      <c r="C240" s="131" t="s">
        <v>638</v>
      </c>
      <c r="D240" s="132">
        <v>31411825</v>
      </c>
      <c r="E240" s="86">
        <f>SUMIF('TOTAL FEED'!$E$6:$E$429,'SAN LUONG'!D240,'TOTAL FEED'!$L$6:$L$429)</f>
        <v>0</v>
      </c>
      <c r="F240" s="87">
        <f>SUMIF('TOTAL FEED'!$E$6:$E$429,'SAN LUONG'!D240,'TOTAL FEED'!$M$6:$M$429)</f>
        <v>0</v>
      </c>
      <c r="G240" s="87">
        <f>SUMIF('TOTAL FEED'!$E$6:$E$429,'SAN LUONG'!D240,'TOTAL FEED'!$N$6:$N$429)</f>
        <v>0</v>
      </c>
      <c r="H240" s="87">
        <f>SUMIF('TOTAL FEED'!$E$6:$E$429,'SAN LUONG'!D240,'TOTAL FEED'!$O$6:$O$429)</f>
        <v>0</v>
      </c>
      <c r="I240" s="87">
        <f>SUMIF('TOTAL FEED'!$E$6:$E$429,'SAN LUONG'!D240,'TOTAL FEED'!$P$6:$P$429)</f>
        <v>0</v>
      </c>
      <c r="J240" s="87">
        <f>SUMIF('TOTAL FEED'!$E$6:$E$429,'SAN LUONG'!D240,'TOTAL FEED'!$Q$6:$Q$429)</f>
        <v>0</v>
      </c>
      <c r="K240" s="87">
        <f>SUMIF('TOTAL FEED'!$E$6:$E$429,'SAN LUONG'!D240,'TOTAL FEED'!$R$6:$R$429)</f>
        <v>0</v>
      </c>
      <c r="L240" s="87">
        <f>SUMIF('TOTAL FEED'!$E$6:$E$429,'SAN LUONG'!D240,'TOTAL FEED'!$S$6:$S$429)</f>
        <v>0</v>
      </c>
      <c r="M240" s="87">
        <f>SUMIF('TOTAL FEED'!$E$6:$E$429,'SAN LUONG'!D240,'TOTAL FEED'!$T$6:$T$429)</f>
        <v>0</v>
      </c>
      <c r="N240" s="87">
        <f>SUMIF('TOTAL FEED'!$E$6:$E$429,'SAN LUONG'!D240,'TOTAL FEED'!$U$6:$U$429)</f>
        <v>0</v>
      </c>
      <c r="O240" s="87">
        <f>SUMIF('TOTAL FEED'!$E$6:$E$429,'SAN LUONG'!D240,'TOTAL FEED'!$V$6:$V$429)</f>
        <v>0</v>
      </c>
      <c r="P240" s="87">
        <f>SUMIF('TOTAL FEED'!$E$6:$E$429,'SAN LUONG'!D240,'TOTAL FEED'!$W$6:$W$429)</f>
        <v>0</v>
      </c>
      <c r="Q240" s="87">
        <f>SUMIF('TOTAL FEED'!$E$6:$E$429,'SAN LUONG'!D240,'TOTAL FEED'!$X$6:$X$429)</f>
        <v>0</v>
      </c>
      <c r="R240" s="87">
        <f>SUMIF('TOTAL FEED'!$E$6:$E$429,'SAN LUONG'!D240,'TOTAL FEED'!$Y$6:$Y$429)</f>
        <v>0</v>
      </c>
      <c r="S240" s="87">
        <f>SUMIF('TOTAL FEED'!$E$6:$E$429,'SAN LUONG'!D240,'TOTAL FEED'!$Z$6:$Z$429)</f>
        <v>0</v>
      </c>
      <c r="T240" s="87">
        <f>SUMIF('TOTAL FEED'!$E$6:$E$429,'SAN LUONG'!D240,'TOTAL FEED'!$AA$6:$AA$429)</f>
        <v>0</v>
      </c>
      <c r="U240" s="87">
        <f>SUMIF('TOTAL FEED'!$E$6:$E$429,'SAN LUONG'!D240,'TOTAL FEED'!$AB$6:$AB$429)</f>
        <v>0</v>
      </c>
      <c r="V240" s="87">
        <f>SUMIF('TOTAL FEED'!$E$6:$E$429,'SAN LUONG'!D240,'TOTAL FEED'!$AC$6:$AC$429)</f>
        <v>0</v>
      </c>
      <c r="W240" s="87">
        <f>SUMIF('TOTAL FEED'!$E$6:$E$429,'SAN LUONG'!D240,'TOTAL FEED'!$AD$6:$AD$429)</f>
        <v>0</v>
      </c>
      <c r="X240" s="87">
        <f>SUMIF('TOTAL FEED'!$E$6:$E$429,'SAN LUONG'!D240,'TOTAL FEED'!$AE$6:$AE$429)</f>
        <v>0</v>
      </c>
      <c r="Y240" s="87">
        <f>SUMIF('TOTAL FEED'!$E$6:$E$429,'SAN LUONG'!D240,'TOTAL FEED'!$AF$6:$AF$429)</f>
        <v>0</v>
      </c>
      <c r="Z240" s="87">
        <f>SUMIF('TOTAL FEED'!$E$6:$E$429,'SAN LUONG'!D240,'TOTAL FEED'!$AG$6:$AG$429)</f>
        <v>0</v>
      </c>
      <c r="AA240" s="87">
        <f>SUMIF('TOTAL FEED'!$E$6:$E$429,'SAN LUONG'!D240,'TOTAL FEED'!$AH$6:$AH$429)</f>
        <v>0</v>
      </c>
      <c r="AB240" s="87">
        <f>SUMIF('TOTAL FEED'!$E$6:$E$429,'SAN LUONG'!D240,'TOTAL FEED'!$AI$6:$AI$429)</f>
        <v>0</v>
      </c>
      <c r="AC240" s="87">
        <f>SUMIF('TOTAL FEED'!$E$6:$E$429,'SAN LUONG'!D240,'TOTAL FEED'!$AJ$6:$AJ$429)</f>
        <v>0</v>
      </c>
      <c r="AD240" s="87">
        <f>SUMIF('TOTAL FEED'!$E$6:$E$429,'SAN LUONG'!D240,'TOTAL FEED'!$AK$6:$AK$429)</f>
        <v>0</v>
      </c>
      <c r="AE240" s="87">
        <f>SUMIF('TOTAL FEED'!$E$6:$E$429,'SAN LUONG'!D240,'TOTAL FEED'!$AL$6:$AL$429)</f>
        <v>0</v>
      </c>
      <c r="AF240" s="87">
        <f>SUMIF('TOTAL FEED'!$E$6:$E$429,'SAN LUONG'!D240,'TOTAL FEED'!$AM$6:$AM$429)</f>
        <v>0</v>
      </c>
      <c r="AG240" s="87">
        <f>SUMIF('TOTAL FEED'!$E$6:$E$429,'SAN LUONG'!D240,'TOTAL FEED'!$AN$6:$AN$429)</f>
        <v>0</v>
      </c>
      <c r="AH240" s="87">
        <f>SUMIF('TOTAL FEED'!$E$6:$E$429,'SAN LUONG'!D240,'TOTAL FEED'!$AO$6:$AO$429)</f>
        <v>0</v>
      </c>
      <c r="AI240" s="87">
        <f>SUMIF('TOTAL FEED'!$E$6:$E$429,'SAN LUONG'!D240,'TOTAL FEED'!$AP$6:$AP$429)</f>
        <v>0</v>
      </c>
      <c r="AJ240" s="80">
        <f t="shared" ref="AJ240" si="99">SUM(E240:AI240)</f>
        <v>0</v>
      </c>
      <c r="AK240" s="92">
        <v>1</v>
      </c>
      <c r="AL240" t="str">
        <f t="shared" ref="AL240" si="100">CONCATENATE(C240,D240)</f>
        <v>551GPFS2531411825</v>
      </c>
      <c r="AM240">
        <f>SUMIF('TOTAL FEED'!$K$6:$K$429,AL240,'TOTAL FEED'!$AQ$6:$AQ$429)</f>
        <v>0</v>
      </c>
    </row>
    <row r="241" spans="2:39" s="126" customFormat="1" x14ac:dyDescent="0.25">
      <c r="B241" s="133">
        <v>143</v>
      </c>
      <c r="C241" s="131" t="s">
        <v>472</v>
      </c>
      <c r="D241" s="132">
        <v>31411854</v>
      </c>
      <c r="E241" s="86">
        <f>SUMIF('TOTAL FEED'!$E$6:$E$429,'SAN LUONG'!D241,'TOTAL FEED'!$L$6:$L$429)</f>
        <v>0</v>
      </c>
      <c r="F241" s="87">
        <f>SUMIF('TOTAL FEED'!$E$6:$E$429,'SAN LUONG'!D241,'TOTAL FEED'!$M$6:$M$429)</f>
        <v>48250</v>
      </c>
      <c r="G241" s="87">
        <f>SUMIF('TOTAL FEED'!$E$6:$E$429,'SAN LUONG'!D241,'TOTAL FEED'!$N$6:$N$429)</f>
        <v>9500</v>
      </c>
      <c r="H241" s="87">
        <f>SUMIF('TOTAL FEED'!$E$6:$E$429,'SAN LUONG'!D241,'TOTAL FEED'!$O$6:$O$429)</f>
        <v>0</v>
      </c>
      <c r="I241" s="87">
        <f>SUMIF('TOTAL FEED'!$E$6:$E$429,'SAN LUONG'!D241,'TOTAL FEED'!$P$6:$P$429)</f>
        <v>0</v>
      </c>
      <c r="J241" s="87">
        <f>SUMIF('TOTAL FEED'!$E$6:$E$429,'SAN LUONG'!D241,'TOTAL FEED'!$Q$6:$Q$429)</f>
        <v>4900</v>
      </c>
      <c r="K241" s="87">
        <f>SUMIF('TOTAL FEED'!$E$6:$E$429,'SAN LUONG'!D241,'TOTAL FEED'!$R$6:$R$429)</f>
        <v>0</v>
      </c>
      <c r="L241" s="87">
        <f>SUMIF('TOTAL FEED'!$E$6:$E$429,'SAN LUONG'!D241,'TOTAL FEED'!$S$6:$S$429)</f>
        <v>0</v>
      </c>
      <c r="M241" s="87">
        <f>SUMIF('TOTAL FEED'!$E$6:$E$429,'SAN LUONG'!D241,'TOTAL FEED'!$T$6:$T$429)</f>
        <v>0</v>
      </c>
      <c r="N241" s="87">
        <f>SUMIF('TOTAL FEED'!$E$6:$E$429,'SAN LUONG'!D241,'TOTAL FEED'!$U$6:$U$429)</f>
        <v>81350</v>
      </c>
      <c r="O241" s="87">
        <f>SUMIF('TOTAL FEED'!$E$6:$E$429,'SAN LUONG'!D241,'TOTAL FEED'!$V$6:$V$429)</f>
        <v>0</v>
      </c>
      <c r="P241" s="87">
        <f>SUMIF('TOTAL FEED'!$E$6:$E$429,'SAN LUONG'!D241,'TOTAL FEED'!$W$6:$W$429)</f>
        <v>0</v>
      </c>
      <c r="Q241" s="87">
        <f>SUMIF('TOTAL FEED'!$E$6:$E$429,'SAN LUONG'!D241,'TOTAL FEED'!$X$6:$X$429)</f>
        <v>0</v>
      </c>
      <c r="R241" s="87">
        <f>SUMIF('TOTAL FEED'!$E$6:$E$429,'SAN LUONG'!D241,'TOTAL FEED'!$Y$6:$Y$429)</f>
        <v>0</v>
      </c>
      <c r="S241" s="87">
        <f>SUMIF('TOTAL FEED'!$E$6:$E$429,'SAN LUONG'!D241,'TOTAL FEED'!$Z$6:$Z$429)</f>
        <v>0</v>
      </c>
      <c r="T241" s="87">
        <f>SUMIF('TOTAL FEED'!$E$6:$E$429,'SAN LUONG'!D241,'TOTAL FEED'!$AA$6:$AA$429)</f>
        <v>81350</v>
      </c>
      <c r="U241" s="87">
        <f>SUMIF('TOTAL FEED'!$E$6:$E$429,'SAN LUONG'!D241,'TOTAL FEED'!$AB$6:$AB$429)</f>
        <v>0</v>
      </c>
      <c r="V241" s="87">
        <f>SUMIF('TOTAL FEED'!$E$6:$E$429,'SAN LUONG'!D241,'TOTAL FEED'!$AC$6:$AC$429)</f>
        <v>0</v>
      </c>
      <c r="W241" s="87">
        <f>SUMIF('TOTAL FEED'!$E$6:$E$429,'SAN LUONG'!D241,'TOTAL FEED'!$AD$6:$AD$429)</f>
        <v>0</v>
      </c>
      <c r="X241" s="87">
        <f>SUMIF('TOTAL FEED'!$E$6:$E$429,'SAN LUONG'!D241,'TOTAL FEED'!$AE$6:$AE$429)</f>
        <v>0</v>
      </c>
      <c r="Y241" s="87">
        <f>SUMIF('TOTAL FEED'!$E$6:$E$429,'SAN LUONG'!D241,'TOTAL FEED'!$AF$6:$AF$429)</f>
        <v>0</v>
      </c>
      <c r="Z241" s="87">
        <f>SUMIF('TOTAL FEED'!$E$6:$E$429,'SAN LUONG'!D241,'TOTAL FEED'!$AG$6:$AG$429)</f>
        <v>0</v>
      </c>
      <c r="AA241" s="87">
        <f>SUMIF('TOTAL FEED'!$E$6:$E$429,'SAN LUONG'!D241,'TOTAL FEED'!$AH$6:$AH$429)</f>
        <v>0</v>
      </c>
      <c r="AB241" s="87">
        <f>SUMIF('TOTAL FEED'!$E$6:$E$429,'SAN LUONG'!D241,'TOTAL FEED'!$AI$6:$AI$429)</f>
        <v>0</v>
      </c>
      <c r="AC241" s="87">
        <f>SUMIF('TOTAL FEED'!$E$6:$E$429,'SAN LUONG'!D241,'TOTAL FEED'!$AJ$6:$AJ$429)</f>
        <v>0</v>
      </c>
      <c r="AD241" s="87">
        <f>SUMIF('TOTAL FEED'!$E$6:$E$429,'SAN LUONG'!D241,'TOTAL FEED'!$AK$6:$AK$429)</f>
        <v>0</v>
      </c>
      <c r="AE241" s="87">
        <f>SUMIF('TOTAL FEED'!$E$6:$E$429,'SAN LUONG'!D241,'TOTAL FEED'!$AL$6:$AL$429)</f>
        <v>0</v>
      </c>
      <c r="AF241" s="87">
        <f>SUMIF('TOTAL FEED'!$E$6:$E$429,'SAN LUONG'!D241,'TOTAL FEED'!$AM$6:$AM$429)</f>
        <v>0</v>
      </c>
      <c r="AG241" s="87">
        <f>SUMIF('TOTAL FEED'!$E$6:$E$429,'SAN LUONG'!D241,'TOTAL FEED'!$AN$6:$AN$429)</f>
        <v>0</v>
      </c>
      <c r="AH241" s="87">
        <f>SUMIF('TOTAL FEED'!$E$6:$E$429,'SAN LUONG'!D241,'TOTAL FEED'!$AO$6:$AO$429)</f>
        <v>0</v>
      </c>
      <c r="AI241" s="87">
        <f>SUMIF('TOTAL FEED'!$E$6:$E$429,'SAN LUONG'!D241,'TOTAL FEED'!$AP$6:$AP$429)</f>
        <v>0</v>
      </c>
      <c r="AJ241" s="80">
        <f t="shared" si="89"/>
        <v>225350</v>
      </c>
      <c r="AK241" s="92">
        <v>1</v>
      </c>
      <c r="AL241" t="str">
        <f t="shared" si="88"/>
        <v>551GPFS5431411854</v>
      </c>
      <c r="AM241">
        <f>SUMIF('TOTAL FEED'!$K$6:$K$429,AL241,'TOTAL FEED'!$AQ$6:$AQ$429)</f>
        <v>225350</v>
      </c>
    </row>
    <row r="242" spans="2:39" s="126" customFormat="1" x14ac:dyDescent="0.25">
      <c r="B242" s="133"/>
      <c r="C242" s="131" t="s">
        <v>473</v>
      </c>
      <c r="D242" s="132">
        <v>31411844</v>
      </c>
      <c r="E242" s="86">
        <f>SUMIF('TOTAL FEED'!$E$6:$E$429,'SAN LUONG'!D242,'TOTAL FEED'!$L$6:$L$429)</f>
        <v>0</v>
      </c>
      <c r="F242" s="87">
        <f>SUMIF('TOTAL FEED'!$E$6:$E$429,'SAN LUONG'!D242,'TOTAL FEED'!$M$6:$M$429)</f>
        <v>0</v>
      </c>
      <c r="G242" s="87">
        <f>SUMIF('TOTAL FEED'!$E$6:$E$429,'SAN LUONG'!D242,'TOTAL FEED'!$N$6:$N$429)</f>
        <v>0</v>
      </c>
      <c r="H242" s="87">
        <f>SUMIF('TOTAL FEED'!$E$6:$E$429,'SAN LUONG'!D242,'TOTAL FEED'!$O$6:$O$429)</f>
        <v>0</v>
      </c>
      <c r="I242" s="87">
        <f>SUMIF('TOTAL FEED'!$E$6:$E$429,'SAN LUONG'!D242,'TOTAL FEED'!$P$6:$P$429)</f>
        <v>0</v>
      </c>
      <c r="J242" s="87">
        <f>SUMIF('TOTAL FEED'!$E$6:$E$429,'SAN LUONG'!D242,'TOTAL FEED'!$Q$6:$Q$429)</f>
        <v>0</v>
      </c>
      <c r="K242" s="87">
        <f>SUMIF('TOTAL FEED'!$E$6:$E$429,'SAN LUONG'!D242,'TOTAL FEED'!$R$6:$R$429)</f>
        <v>0</v>
      </c>
      <c r="L242" s="87">
        <f>SUMIF('TOTAL FEED'!$E$6:$E$429,'SAN LUONG'!D242,'TOTAL FEED'!$S$6:$S$429)</f>
        <v>0</v>
      </c>
      <c r="M242" s="87">
        <f>SUMIF('TOTAL FEED'!$E$6:$E$429,'SAN LUONG'!D242,'TOTAL FEED'!$T$6:$T$429)</f>
        <v>0</v>
      </c>
      <c r="N242" s="87">
        <f>SUMIF('TOTAL FEED'!$E$6:$E$429,'SAN LUONG'!D242,'TOTAL FEED'!$U$6:$U$429)</f>
        <v>0</v>
      </c>
      <c r="O242" s="87">
        <f>SUMIF('TOTAL FEED'!$E$6:$E$429,'SAN LUONG'!D242,'TOTAL FEED'!$V$6:$V$429)</f>
        <v>0</v>
      </c>
      <c r="P242" s="87">
        <f>SUMIF('TOTAL FEED'!$E$6:$E$429,'SAN LUONG'!D242,'TOTAL FEED'!$W$6:$W$429)</f>
        <v>0</v>
      </c>
      <c r="Q242" s="87">
        <f>SUMIF('TOTAL FEED'!$E$6:$E$429,'SAN LUONG'!D242,'TOTAL FEED'!$X$6:$X$429)</f>
        <v>0</v>
      </c>
      <c r="R242" s="87">
        <f>SUMIF('TOTAL FEED'!$E$6:$E$429,'SAN LUONG'!D242,'TOTAL FEED'!$Y$6:$Y$429)</f>
        <v>0</v>
      </c>
      <c r="S242" s="87">
        <f>SUMIF('TOTAL FEED'!$E$6:$E$429,'SAN LUONG'!D242,'TOTAL FEED'!$Z$6:$Z$429)</f>
        <v>0</v>
      </c>
      <c r="T242" s="87">
        <f>SUMIF('TOTAL FEED'!$E$6:$E$429,'SAN LUONG'!D242,'TOTAL FEED'!$AA$6:$AA$429)</f>
        <v>0</v>
      </c>
      <c r="U242" s="87">
        <f>SUMIF('TOTAL FEED'!$E$6:$E$429,'SAN LUONG'!D242,'TOTAL FEED'!$AB$6:$AB$429)</f>
        <v>0</v>
      </c>
      <c r="V242" s="87">
        <f>SUMIF('TOTAL FEED'!$E$6:$E$429,'SAN LUONG'!D242,'TOTAL FEED'!$AC$6:$AC$429)</f>
        <v>0</v>
      </c>
      <c r="W242" s="87">
        <f>SUMIF('TOTAL FEED'!$E$6:$E$429,'SAN LUONG'!D242,'TOTAL FEED'!$AD$6:$AD$429)</f>
        <v>0</v>
      </c>
      <c r="X242" s="87">
        <f>SUMIF('TOTAL FEED'!$E$6:$E$429,'SAN LUONG'!D242,'TOTAL FEED'!$AE$6:$AE$429)</f>
        <v>0</v>
      </c>
      <c r="Y242" s="87">
        <f>SUMIF('TOTAL FEED'!$E$6:$E$429,'SAN LUONG'!D242,'TOTAL FEED'!$AF$6:$AF$429)</f>
        <v>0</v>
      </c>
      <c r="Z242" s="87">
        <f>SUMIF('TOTAL FEED'!$E$6:$E$429,'SAN LUONG'!D242,'TOTAL FEED'!$AG$6:$AG$429)</f>
        <v>0</v>
      </c>
      <c r="AA242" s="87">
        <f>SUMIF('TOTAL FEED'!$E$6:$E$429,'SAN LUONG'!D242,'TOTAL FEED'!$AH$6:$AH$429)</f>
        <v>0</v>
      </c>
      <c r="AB242" s="87">
        <f>SUMIF('TOTAL FEED'!$E$6:$E$429,'SAN LUONG'!D242,'TOTAL FEED'!$AI$6:$AI$429)</f>
        <v>0</v>
      </c>
      <c r="AC242" s="87">
        <f>SUMIF('TOTAL FEED'!$E$6:$E$429,'SAN LUONG'!D242,'TOTAL FEED'!$AJ$6:$AJ$429)</f>
        <v>0</v>
      </c>
      <c r="AD242" s="87">
        <f>SUMIF('TOTAL FEED'!$E$6:$E$429,'SAN LUONG'!D242,'TOTAL FEED'!$AK$6:$AK$429)</f>
        <v>0</v>
      </c>
      <c r="AE242" s="87">
        <f>SUMIF('TOTAL FEED'!$E$6:$E$429,'SAN LUONG'!D242,'TOTAL FEED'!$AL$6:$AL$429)</f>
        <v>0</v>
      </c>
      <c r="AF242" s="87">
        <f>SUMIF('TOTAL FEED'!$E$6:$E$429,'SAN LUONG'!D242,'TOTAL FEED'!$AM$6:$AM$429)</f>
        <v>0</v>
      </c>
      <c r="AG242" s="87">
        <f>SUMIF('TOTAL FEED'!$E$6:$E$429,'SAN LUONG'!D242,'TOTAL FEED'!$AN$6:$AN$429)</f>
        <v>0</v>
      </c>
      <c r="AH242" s="87">
        <f>SUMIF('TOTAL FEED'!$E$6:$E$429,'SAN LUONG'!D242,'TOTAL FEED'!$AO$6:$AO$429)</f>
        <v>0</v>
      </c>
      <c r="AI242" s="87">
        <f>SUMIF('TOTAL FEED'!$E$6:$E$429,'SAN LUONG'!D242,'TOTAL FEED'!$AP$6:$AP$429)</f>
        <v>0</v>
      </c>
      <c r="AJ242" s="80">
        <f t="shared" si="89"/>
        <v>0</v>
      </c>
      <c r="AK242" s="80"/>
      <c r="AL242" t="str">
        <f t="shared" si="88"/>
        <v>551GPFS4431411844</v>
      </c>
      <c r="AM242">
        <f>SUMIF('TOTAL FEED'!$K$6:$K$429,AL242,'TOTAL FEED'!$AQ$6:$AQ$429)</f>
        <v>0</v>
      </c>
    </row>
    <row r="243" spans="2:39" s="126" customFormat="1" x14ac:dyDescent="0.25">
      <c r="B243" s="133"/>
      <c r="C243" s="131" t="s">
        <v>474</v>
      </c>
      <c r="D243" s="132">
        <v>31411847</v>
      </c>
      <c r="E243" s="86">
        <f>SUMIF('TOTAL FEED'!$E$6:$E$429,'SAN LUONG'!D243,'TOTAL FEED'!$L$6:$L$429)</f>
        <v>0</v>
      </c>
      <c r="F243" s="87">
        <f>SUMIF('TOTAL FEED'!$E$6:$E$429,'SAN LUONG'!D243,'TOTAL FEED'!$M$6:$M$429)</f>
        <v>0</v>
      </c>
      <c r="G243" s="87">
        <f>SUMIF('TOTAL FEED'!$E$6:$E$429,'SAN LUONG'!D243,'TOTAL FEED'!$N$6:$N$429)</f>
        <v>0</v>
      </c>
      <c r="H243" s="87">
        <f>SUMIF('TOTAL FEED'!$E$6:$E$429,'SAN LUONG'!D243,'TOTAL FEED'!$O$6:$O$429)</f>
        <v>0</v>
      </c>
      <c r="I243" s="87">
        <f>SUMIF('TOTAL FEED'!$E$6:$E$429,'SAN LUONG'!D243,'TOTAL FEED'!$P$6:$P$429)</f>
        <v>0</v>
      </c>
      <c r="J243" s="87">
        <f>SUMIF('TOTAL FEED'!$E$6:$E$429,'SAN LUONG'!D243,'TOTAL FEED'!$Q$6:$Q$429)</f>
        <v>0</v>
      </c>
      <c r="K243" s="87">
        <f>SUMIF('TOTAL FEED'!$E$6:$E$429,'SAN LUONG'!D243,'TOTAL FEED'!$R$6:$R$429)</f>
        <v>0</v>
      </c>
      <c r="L243" s="87">
        <f>SUMIF('TOTAL FEED'!$E$6:$E$429,'SAN LUONG'!D243,'TOTAL FEED'!$S$6:$S$429)</f>
        <v>0</v>
      </c>
      <c r="M243" s="87">
        <f>SUMIF('TOTAL FEED'!$E$6:$E$429,'SAN LUONG'!D243,'TOTAL FEED'!$T$6:$T$429)</f>
        <v>0</v>
      </c>
      <c r="N243" s="87">
        <f>SUMIF('TOTAL FEED'!$E$6:$E$429,'SAN LUONG'!D243,'TOTAL FEED'!$U$6:$U$429)</f>
        <v>0</v>
      </c>
      <c r="O243" s="87">
        <f>SUMIF('TOTAL FEED'!$E$6:$E$429,'SAN LUONG'!D243,'TOTAL FEED'!$V$6:$V$429)</f>
        <v>0</v>
      </c>
      <c r="P243" s="87">
        <f>SUMIF('TOTAL FEED'!$E$6:$E$429,'SAN LUONG'!D243,'TOTAL FEED'!$W$6:$W$429)</f>
        <v>0</v>
      </c>
      <c r="Q243" s="87">
        <f>SUMIF('TOTAL FEED'!$E$6:$E$429,'SAN LUONG'!D243,'TOTAL FEED'!$X$6:$X$429)</f>
        <v>0</v>
      </c>
      <c r="R243" s="87">
        <f>SUMIF('TOTAL FEED'!$E$6:$E$429,'SAN LUONG'!D243,'TOTAL FEED'!$Y$6:$Y$429)</f>
        <v>0</v>
      </c>
      <c r="S243" s="87">
        <f>SUMIF('TOTAL FEED'!$E$6:$E$429,'SAN LUONG'!D243,'TOTAL FEED'!$Z$6:$Z$429)</f>
        <v>0</v>
      </c>
      <c r="T243" s="87">
        <f>SUMIF('TOTAL FEED'!$E$6:$E$429,'SAN LUONG'!D243,'TOTAL FEED'!$AA$6:$AA$429)</f>
        <v>0</v>
      </c>
      <c r="U243" s="87">
        <f>SUMIF('TOTAL FEED'!$E$6:$E$429,'SAN LUONG'!D243,'TOTAL FEED'!$AB$6:$AB$429)</f>
        <v>0</v>
      </c>
      <c r="V243" s="87">
        <f>SUMIF('TOTAL FEED'!$E$6:$E$429,'SAN LUONG'!D243,'TOTAL FEED'!$AC$6:$AC$429)</f>
        <v>0</v>
      </c>
      <c r="W243" s="87">
        <f>SUMIF('TOTAL FEED'!$E$6:$E$429,'SAN LUONG'!D243,'TOTAL FEED'!$AD$6:$AD$429)</f>
        <v>0</v>
      </c>
      <c r="X243" s="87">
        <f>SUMIF('TOTAL FEED'!$E$6:$E$429,'SAN LUONG'!D243,'TOTAL FEED'!$AE$6:$AE$429)</f>
        <v>0</v>
      </c>
      <c r="Y243" s="87">
        <f>SUMIF('TOTAL FEED'!$E$6:$E$429,'SAN LUONG'!D243,'TOTAL FEED'!$AF$6:$AF$429)</f>
        <v>0</v>
      </c>
      <c r="Z243" s="87">
        <f>SUMIF('TOTAL FEED'!$E$6:$E$429,'SAN LUONG'!D243,'TOTAL FEED'!$AG$6:$AG$429)</f>
        <v>0</v>
      </c>
      <c r="AA243" s="87">
        <f>SUMIF('TOTAL FEED'!$E$6:$E$429,'SAN LUONG'!D243,'TOTAL FEED'!$AH$6:$AH$429)</f>
        <v>0</v>
      </c>
      <c r="AB243" s="87">
        <f>SUMIF('TOTAL FEED'!$E$6:$E$429,'SAN LUONG'!D243,'TOTAL FEED'!$AI$6:$AI$429)</f>
        <v>0</v>
      </c>
      <c r="AC243" s="87">
        <f>SUMIF('TOTAL FEED'!$E$6:$E$429,'SAN LUONG'!D243,'TOTAL FEED'!$AJ$6:$AJ$429)</f>
        <v>0</v>
      </c>
      <c r="AD243" s="87">
        <f>SUMIF('TOTAL FEED'!$E$6:$E$429,'SAN LUONG'!D243,'TOTAL FEED'!$AK$6:$AK$429)</f>
        <v>0</v>
      </c>
      <c r="AE243" s="87">
        <f>SUMIF('TOTAL FEED'!$E$6:$E$429,'SAN LUONG'!D243,'TOTAL FEED'!$AL$6:$AL$429)</f>
        <v>0</v>
      </c>
      <c r="AF243" s="87">
        <f>SUMIF('TOTAL FEED'!$E$6:$E$429,'SAN LUONG'!D243,'TOTAL FEED'!$AM$6:$AM$429)</f>
        <v>0</v>
      </c>
      <c r="AG243" s="87">
        <f>SUMIF('TOTAL FEED'!$E$6:$E$429,'SAN LUONG'!D243,'TOTAL FEED'!$AN$6:$AN$429)</f>
        <v>0</v>
      </c>
      <c r="AH243" s="87">
        <f>SUMIF('TOTAL FEED'!$E$6:$E$429,'SAN LUONG'!D243,'TOTAL FEED'!$AO$6:$AO$429)</f>
        <v>0</v>
      </c>
      <c r="AI243" s="87">
        <f>SUMIF('TOTAL FEED'!$E$6:$E$429,'SAN LUONG'!D243,'TOTAL FEED'!$AP$6:$AP$429)</f>
        <v>0</v>
      </c>
      <c r="AJ243" s="80">
        <f t="shared" ref="AJ243" si="101">SUM(E243:AI243)</f>
        <v>0</v>
      </c>
      <c r="AK243" s="80"/>
      <c r="AL243" t="str">
        <f t="shared" si="88"/>
        <v>551GPFS4731411847</v>
      </c>
      <c r="AM243">
        <f>SUMIF('TOTAL FEED'!$K$6:$K$429,AL243,'TOTAL FEED'!$AQ$6:$AQ$429)</f>
        <v>0</v>
      </c>
    </row>
    <row r="244" spans="2:39" s="126" customFormat="1" x14ac:dyDescent="0.25">
      <c r="B244" s="133"/>
      <c r="C244" s="131" t="s">
        <v>475</v>
      </c>
      <c r="D244" s="132">
        <v>31411848</v>
      </c>
      <c r="E244" s="86">
        <f>SUMIF('TOTAL FEED'!$E$6:$E$429,'SAN LUONG'!D244,'TOTAL FEED'!$L$6:$L$429)</f>
        <v>0</v>
      </c>
      <c r="F244" s="87">
        <f>SUMIF('TOTAL FEED'!$E$6:$E$429,'SAN LUONG'!D244,'TOTAL FEED'!$M$6:$M$429)</f>
        <v>0</v>
      </c>
      <c r="G244" s="87">
        <f>SUMIF('TOTAL FEED'!$E$6:$E$429,'SAN LUONG'!D244,'TOTAL FEED'!$N$6:$N$429)</f>
        <v>0</v>
      </c>
      <c r="H244" s="87">
        <f>SUMIF('TOTAL FEED'!$E$6:$E$429,'SAN LUONG'!D244,'TOTAL FEED'!$O$6:$O$429)</f>
        <v>0</v>
      </c>
      <c r="I244" s="87">
        <f>SUMIF('TOTAL FEED'!$E$6:$E$429,'SAN LUONG'!D244,'TOTAL FEED'!$P$6:$P$429)</f>
        <v>0</v>
      </c>
      <c r="J244" s="87">
        <f>SUMIF('TOTAL FEED'!$E$6:$E$429,'SAN LUONG'!D244,'TOTAL FEED'!$Q$6:$Q$429)</f>
        <v>0</v>
      </c>
      <c r="K244" s="87">
        <f>SUMIF('TOTAL FEED'!$E$6:$E$429,'SAN LUONG'!D244,'TOTAL FEED'!$R$6:$R$429)</f>
        <v>0</v>
      </c>
      <c r="L244" s="87">
        <f>SUMIF('TOTAL FEED'!$E$6:$E$429,'SAN LUONG'!D244,'TOTAL FEED'!$S$6:$S$429)</f>
        <v>0</v>
      </c>
      <c r="M244" s="87">
        <f>SUMIF('TOTAL FEED'!$E$6:$E$429,'SAN LUONG'!D244,'TOTAL FEED'!$T$6:$T$429)</f>
        <v>0</v>
      </c>
      <c r="N244" s="87">
        <f>SUMIF('TOTAL FEED'!$E$6:$E$429,'SAN LUONG'!D244,'TOTAL FEED'!$U$6:$U$429)</f>
        <v>0</v>
      </c>
      <c r="O244" s="87">
        <f>SUMIF('TOTAL FEED'!$E$6:$E$429,'SAN LUONG'!D244,'TOTAL FEED'!$V$6:$V$429)</f>
        <v>0</v>
      </c>
      <c r="P244" s="87">
        <f>SUMIF('TOTAL FEED'!$E$6:$E$429,'SAN LUONG'!D244,'TOTAL FEED'!$W$6:$W$429)</f>
        <v>0</v>
      </c>
      <c r="Q244" s="87">
        <f>SUMIF('TOTAL FEED'!$E$6:$E$429,'SAN LUONG'!D244,'TOTAL FEED'!$X$6:$X$429)</f>
        <v>0</v>
      </c>
      <c r="R244" s="87">
        <f>SUMIF('TOTAL FEED'!$E$6:$E$429,'SAN LUONG'!D244,'TOTAL FEED'!$Y$6:$Y$429)</f>
        <v>0</v>
      </c>
      <c r="S244" s="87">
        <f>SUMIF('TOTAL FEED'!$E$6:$E$429,'SAN LUONG'!D244,'TOTAL FEED'!$Z$6:$Z$429)</f>
        <v>0</v>
      </c>
      <c r="T244" s="87">
        <f>SUMIF('TOTAL FEED'!$E$6:$E$429,'SAN LUONG'!D244,'TOTAL FEED'!$AA$6:$AA$429)</f>
        <v>0</v>
      </c>
      <c r="U244" s="87">
        <f>SUMIF('TOTAL FEED'!$E$6:$E$429,'SAN LUONG'!D244,'TOTAL FEED'!$AB$6:$AB$429)</f>
        <v>0</v>
      </c>
      <c r="V244" s="87">
        <f>SUMIF('TOTAL FEED'!$E$6:$E$429,'SAN LUONG'!D244,'TOTAL FEED'!$AC$6:$AC$429)</f>
        <v>0</v>
      </c>
      <c r="W244" s="87">
        <f>SUMIF('TOTAL FEED'!$E$6:$E$429,'SAN LUONG'!D244,'TOTAL FEED'!$AD$6:$AD$429)</f>
        <v>0</v>
      </c>
      <c r="X244" s="87">
        <f>SUMIF('TOTAL FEED'!$E$6:$E$429,'SAN LUONG'!D244,'TOTAL FEED'!$AE$6:$AE$429)</f>
        <v>0</v>
      </c>
      <c r="Y244" s="87">
        <f>SUMIF('TOTAL FEED'!$E$6:$E$429,'SAN LUONG'!D244,'TOTAL FEED'!$AF$6:$AF$429)</f>
        <v>0</v>
      </c>
      <c r="Z244" s="87">
        <f>SUMIF('TOTAL FEED'!$E$6:$E$429,'SAN LUONG'!D244,'TOTAL FEED'!$AG$6:$AG$429)</f>
        <v>0</v>
      </c>
      <c r="AA244" s="87">
        <f>SUMIF('TOTAL FEED'!$E$6:$E$429,'SAN LUONG'!D244,'TOTAL FEED'!$AH$6:$AH$429)</f>
        <v>0</v>
      </c>
      <c r="AB244" s="87">
        <f>SUMIF('TOTAL FEED'!$E$6:$E$429,'SAN LUONG'!D244,'TOTAL FEED'!$AI$6:$AI$429)</f>
        <v>0</v>
      </c>
      <c r="AC244" s="87">
        <f>SUMIF('TOTAL FEED'!$E$6:$E$429,'SAN LUONG'!D244,'TOTAL FEED'!$AJ$6:$AJ$429)</f>
        <v>0</v>
      </c>
      <c r="AD244" s="87">
        <f>SUMIF('TOTAL FEED'!$E$6:$E$429,'SAN LUONG'!D244,'TOTAL FEED'!$AK$6:$AK$429)</f>
        <v>0</v>
      </c>
      <c r="AE244" s="87">
        <f>SUMIF('TOTAL FEED'!$E$6:$E$429,'SAN LUONG'!D244,'TOTAL FEED'!$AL$6:$AL$429)</f>
        <v>0</v>
      </c>
      <c r="AF244" s="87">
        <f>SUMIF('TOTAL FEED'!$E$6:$E$429,'SAN LUONG'!D244,'TOTAL FEED'!$AM$6:$AM$429)</f>
        <v>0</v>
      </c>
      <c r="AG244" s="87">
        <f>SUMIF('TOTAL FEED'!$E$6:$E$429,'SAN LUONG'!D244,'TOTAL FEED'!$AN$6:$AN$429)</f>
        <v>0</v>
      </c>
      <c r="AH244" s="87">
        <f>SUMIF('TOTAL FEED'!$E$6:$E$429,'SAN LUONG'!D244,'TOTAL FEED'!$AO$6:$AO$429)</f>
        <v>0</v>
      </c>
      <c r="AI244" s="87">
        <f>SUMIF('TOTAL FEED'!$E$6:$E$429,'SAN LUONG'!D244,'TOTAL FEED'!$AP$6:$AP$429)</f>
        <v>0</v>
      </c>
      <c r="AJ244" s="80">
        <f t="shared" ref="AJ244" si="102">SUM(E244:AI244)</f>
        <v>0</v>
      </c>
      <c r="AK244" s="80"/>
      <c r="AL244" t="str">
        <f t="shared" si="88"/>
        <v>551GPFS4831411848</v>
      </c>
      <c r="AM244">
        <f>SUMIF('TOTAL FEED'!$K$6:$K$429,AL244,'TOTAL FEED'!$AQ$6:$AQ$429)</f>
        <v>0</v>
      </c>
    </row>
    <row r="245" spans="2:39" s="126" customFormat="1" x14ac:dyDescent="0.25">
      <c r="B245" s="133"/>
      <c r="C245" s="131" t="s">
        <v>476</v>
      </c>
      <c r="D245" s="132">
        <v>31411852</v>
      </c>
      <c r="E245" s="86">
        <f>SUMIF('TOTAL FEED'!$E$6:$E$429,'SAN LUONG'!D245,'TOTAL FEED'!$L$6:$L$429)</f>
        <v>0</v>
      </c>
      <c r="F245" s="87">
        <f>SUMIF('TOTAL FEED'!$E$6:$E$429,'SAN LUONG'!D245,'TOTAL FEED'!$M$6:$M$429)</f>
        <v>0</v>
      </c>
      <c r="G245" s="87">
        <f>SUMIF('TOTAL FEED'!$E$6:$E$429,'SAN LUONG'!D245,'TOTAL FEED'!$N$6:$N$429)</f>
        <v>0</v>
      </c>
      <c r="H245" s="87">
        <f>SUMIF('TOTAL FEED'!$E$6:$E$429,'SAN LUONG'!D245,'TOTAL FEED'!$O$6:$O$429)</f>
        <v>0</v>
      </c>
      <c r="I245" s="87">
        <f>SUMIF('TOTAL FEED'!$E$6:$E$429,'SAN LUONG'!D245,'TOTAL FEED'!$P$6:$P$429)</f>
        <v>0</v>
      </c>
      <c r="J245" s="87">
        <f>SUMIF('TOTAL FEED'!$E$6:$E$429,'SAN LUONG'!D245,'TOTAL FEED'!$Q$6:$Q$429)</f>
        <v>0</v>
      </c>
      <c r="K245" s="87">
        <f>SUMIF('TOTAL FEED'!$E$6:$E$429,'SAN LUONG'!D245,'TOTAL FEED'!$R$6:$R$429)</f>
        <v>0</v>
      </c>
      <c r="L245" s="87">
        <f>SUMIF('TOTAL FEED'!$E$6:$E$429,'SAN LUONG'!D245,'TOTAL FEED'!$S$6:$S$429)</f>
        <v>0</v>
      </c>
      <c r="M245" s="87">
        <f>SUMIF('TOTAL FEED'!$E$6:$E$429,'SAN LUONG'!D245,'TOTAL FEED'!$T$6:$T$429)</f>
        <v>0</v>
      </c>
      <c r="N245" s="87">
        <f>SUMIF('TOTAL FEED'!$E$6:$E$429,'SAN LUONG'!D245,'TOTAL FEED'!$U$6:$U$429)</f>
        <v>0</v>
      </c>
      <c r="O245" s="87">
        <f>SUMIF('TOTAL FEED'!$E$6:$E$429,'SAN LUONG'!D245,'TOTAL FEED'!$V$6:$V$429)</f>
        <v>0</v>
      </c>
      <c r="P245" s="87">
        <f>SUMIF('TOTAL FEED'!$E$6:$E$429,'SAN LUONG'!D245,'TOTAL FEED'!$W$6:$W$429)</f>
        <v>0</v>
      </c>
      <c r="Q245" s="87">
        <f>SUMIF('TOTAL FEED'!$E$6:$E$429,'SAN LUONG'!D245,'TOTAL FEED'!$X$6:$X$429)</f>
        <v>0</v>
      </c>
      <c r="R245" s="87">
        <f>SUMIF('TOTAL FEED'!$E$6:$E$429,'SAN LUONG'!D245,'TOTAL FEED'!$Y$6:$Y$429)</f>
        <v>0</v>
      </c>
      <c r="S245" s="87">
        <f>SUMIF('TOTAL FEED'!$E$6:$E$429,'SAN LUONG'!D245,'TOTAL FEED'!$Z$6:$Z$429)</f>
        <v>0</v>
      </c>
      <c r="T245" s="87">
        <f>SUMIF('TOTAL FEED'!$E$6:$E$429,'SAN LUONG'!D245,'TOTAL FEED'!$AA$6:$AA$429)</f>
        <v>0</v>
      </c>
      <c r="U245" s="87">
        <f>SUMIF('TOTAL FEED'!$E$6:$E$429,'SAN LUONG'!D245,'TOTAL FEED'!$AB$6:$AB$429)</f>
        <v>0</v>
      </c>
      <c r="V245" s="87">
        <f>SUMIF('TOTAL FEED'!$E$6:$E$429,'SAN LUONG'!D245,'TOTAL FEED'!$AC$6:$AC$429)</f>
        <v>0</v>
      </c>
      <c r="W245" s="87">
        <f>SUMIF('TOTAL FEED'!$E$6:$E$429,'SAN LUONG'!D245,'TOTAL FEED'!$AD$6:$AD$429)</f>
        <v>0</v>
      </c>
      <c r="X245" s="87">
        <f>SUMIF('TOTAL FEED'!$E$6:$E$429,'SAN LUONG'!D245,'TOTAL FEED'!$AE$6:$AE$429)</f>
        <v>0</v>
      </c>
      <c r="Y245" s="87">
        <f>SUMIF('TOTAL FEED'!$E$6:$E$429,'SAN LUONG'!D245,'TOTAL FEED'!$AF$6:$AF$429)</f>
        <v>0</v>
      </c>
      <c r="Z245" s="87">
        <f>SUMIF('TOTAL FEED'!$E$6:$E$429,'SAN LUONG'!D245,'TOTAL FEED'!$AG$6:$AG$429)</f>
        <v>0</v>
      </c>
      <c r="AA245" s="87">
        <f>SUMIF('TOTAL FEED'!$E$6:$E$429,'SAN LUONG'!D245,'TOTAL FEED'!$AH$6:$AH$429)</f>
        <v>0</v>
      </c>
      <c r="AB245" s="87">
        <f>SUMIF('TOTAL FEED'!$E$6:$E$429,'SAN LUONG'!D245,'TOTAL FEED'!$AI$6:$AI$429)</f>
        <v>0</v>
      </c>
      <c r="AC245" s="87">
        <f>SUMIF('TOTAL FEED'!$E$6:$E$429,'SAN LUONG'!D245,'TOTAL FEED'!$AJ$6:$AJ$429)</f>
        <v>0</v>
      </c>
      <c r="AD245" s="87">
        <f>SUMIF('TOTAL FEED'!$E$6:$E$429,'SAN LUONG'!D245,'TOTAL FEED'!$AK$6:$AK$429)</f>
        <v>0</v>
      </c>
      <c r="AE245" s="87">
        <f>SUMIF('TOTAL FEED'!$E$6:$E$429,'SAN LUONG'!D245,'TOTAL FEED'!$AL$6:$AL$429)</f>
        <v>0</v>
      </c>
      <c r="AF245" s="87">
        <f>SUMIF('TOTAL FEED'!$E$6:$E$429,'SAN LUONG'!D245,'TOTAL FEED'!$AM$6:$AM$429)</f>
        <v>0</v>
      </c>
      <c r="AG245" s="87">
        <f>SUMIF('TOTAL FEED'!$E$6:$E$429,'SAN LUONG'!D245,'TOTAL FEED'!$AN$6:$AN$429)</f>
        <v>0</v>
      </c>
      <c r="AH245" s="87">
        <f>SUMIF('TOTAL FEED'!$E$6:$E$429,'SAN LUONG'!D245,'TOTAL FEED'!$AO$6:$AO$429)</f>
        <v>0</v>
      </c>
      <c r="AI245" s="87">
        <f>SUMIF('TOTAL FEED'!$E$6:$E$429,'SAN LUONG'!D245,'TOTAL FEED'!$AP$6:$AP$429)</f>
        <v>0</v>
      </c>
      <c r="AJ245" s="80">
        <f t="shared" ref="AJ245" si="103">SUM(E245:AI245)</f>
        <v>0</v>
      </c>
      <c r="AK245" s="80"/>
      <c r="AL245" t="str">
        <f t="shared" si="88"/>
        <v>551GPFS5231411852</v>
      </c>
      <c r="AM245">
        <f>SUMIF('TOTAL FEED'!$K$6:$K$429,AL245,'TOTAL FEED'!$AQ$6:$AQ$429)</f>
        <v>0</v>
      </c>
    </row>
    <row r="246" spans="2:39" x14ac:dyDescent="0.25">
      <c r="B246" s="81">
        <v>144</v>
      </c>
      <c r="C246" s="84" t="s">
        <v>477</v>
      </c>
      <c r="D246" s="83">
        <v>314511</v>
      </c>
      <c r="E246" s="86">
        <f>SUMIF('TOTAL FEED'!$E$6:$E$429,'SAN LUONG'!D246,'TOTAL FEED'!$L$6:$L$429)</f>
        <v>0</v>
      </c>
      <c r="F246" s="87">
        <f>SUMIF('TOTAL FEED'!$E$6:$E$429,'SAN LUONG'!D246,'TOTAL FEED'!$M$6:$M$429)</f>
        <v>0</v>
      </c>
      <c r="G246" s="87">
        <f>SUMIF('TOTAL FEED'!$E$6:$E$429,'SAN LUONG'!D246,'TOTAL FEED'!$N$6:$N$429)</f>
        <v>0</v>
      </c>
      <c r="H246" s="87">
        <f>SUMIF('TOTAL FEED'!$E$6:$E$429,'SAN LUONG'!D246,'TOTAL FEED'!$O$6:$O$429)</f>
        <v>0</v>
      </c>
      <c r="I246" s="87">
        <f>SUMIF('TOTAL FEED'!$E$6:$E$429,'SAN LUONG'!D246,'TOTAL FEED'!$P$6:$P$429)</f>
        <v>0</v>
      </c>
      <c r="J246" s="87">
        <f>SUMIF('TOTAL FEED'!$E$6:$E$429,'SAN LUONG'!D246,'TOTAL FEED'!$Q$6:$Q$429)</f>
        <v>0</v>
      </c>
      <c r="K246" s="87">
        <f>SUMIF('TOTAL FEED'!$E$6:$E$429,'SAN LUONG'!D246,'TOTAL FEED'!$R$6:$R$429)</f>
        <v>0</v>
      </c>
      <c r="L246" s="87">
        <f>SUMIF('TOTAL FEED'!$E$6:$E$429,'SAN LUONG'!D246,'TOTAL FEED'!$S$6:$S$429)</f>
        <v>0</v>
      </c>
      <c r="M246" s="87">
        <f>SUMIF('TOTAL FEED'!$E$6:$E$429,'SAN LUONG'!D246,'TOTAL FEED'!$T$6:$T$429)</f>
        <v>0</v>
      </c>
      <c r="N246" s="87">
        <f>SUMIF('TOTAL FEED'!$E$6:$E$429,'SAN LUONG'!D246,'TOTAL FEED'!$U$6:$U$429)</f>
        <v>0</v>
      </c>
      <c r="O246" s="87">
        <f>SUMIF('TOTAL FEED'!$E$6:$E$429,'SAN LUONG'!D246,'TOTAL FEED'!$V$6:$V$429)</f>
        <v>0</v>
      </c>
      <c r="P246" s="87">
        <f>SUMIF('TOTAL FEED'!$E$6:$E$429,'SAN LUONG'!D246,'TOTAL FEED'!$W$6:$W$429)</f>
        <v>0</v>
      </c>
      <c r="Q246" s="87">
        <f>SUMIF('TOTAL FEED'!$E$6:$E$429,'SAN LUONG'!D246,'TOTAL FEED'!$X$6:$X$429)</f>
        <v>0</v>
      </c>
      <c r="R246" s="87">
        <f>SUMIF('TOTAL FEED'!$E$6:$E$429,'SAN LUONG'!D246,'TOTAL FEED'!$Y$6:$Y$429)</f>
        <v>0</v>
      </c>
      <c r="S246" s="87">
        <f>SUMIF('TOTAL FEED'!$E$6:$E$429,'SAN LUONG'!D246,'TOTAL FEED'!$Z$6:$Z$429)</f>
        <v>0</v>
      </c>
      <c r="T246" s="87">
        <f>SUMIF('TOTAL FEED'!$E$6:$E$429,'SAN LUONG'!D246,'TOTAL FEED'!$AA$6:$AA$429)</f>
        <v>0</v>
      </c>
      <c r="U246" s="87">
        <f>SUMIF('TOTAL FEED'!$E$6:$E$429,'SAN LUONG'!D246,'TOTAL FEED'!$AB$6:$AB$429)</f>
        <v>0</v>
      </c>
      <c r="V246" s="87">
        <f>SUMIF('TOTAL FEED'!$E$6:$E$429,'SAN LUONG'!D246,'TOTAL FEED'!$AC$6:$AC$429)</f>
        <v>0</v>
      </c>
      <c r="W246" s="87">
        <f>SUMIF('TOTAL FEED'!$E$6:$E$429,'SAN LUONG'!D246,'TOTAL FEED'!$AD$6:$AD$429)</f>
        <v>0</v>
      </c>
      <c r="X246" s="87">
        <f>SUMIF('TOTAL FEED'!$E$6:$E$429,'SAN LUONG'!D246,'TOTAL FEED'!$AE$6:$AE$429)</f>
        <v>0</v>
      </c>
      <c r="Y246" s="87">
        <f>SUMIF('TOTAL FEED'!$E$6:$E$429,'SAN LUONG'!D246,'TOTAL FEED'!$AF$6:$AF$429)</f>
        <v>0</v>
      </c>
      <c r="Z246" s="87">
        <f>SUMIF('TOTAL FEED'!$E$6:$E$429,'SAN LUONG'!D246,'TOTAL FEED'!$AG$6:$AG$429)</f>
        <v>0</v>
      </c>
      <c r="AA246" s="87">
        <f>SUMIF('TOTAL FEED'!$E$6:$E$429,'SAN LUONG'!D246,'TOTAL FEED'!$AH$6:$AH$429)</f>
        <v>0</v>
      </c>
      <c r="AB246" s="87">
        <f>SUMIF('TOTAL FEED'!$E$6:$E$429,'SAN LUONG'!D246,'TOTAL FEED'!$AI$6:$AI$429)</f>
        <v>0</v>
      </c>
      <c r="AC246" s="87">
        <f>SUMIF('TOTAL FEED'!$E$6:$E$429,'SAN LUONG'!D246,'TOTAL FEED'!$AJ$6:$AJ$429)</f>
        <v>0</v>
      </c>
      <c r="AD246" s="87">
        <f>SUMIF('TOTAL FEED'!$E$6:$E$429,'SAN LUONG'!D246,'TOTAL FEED'!$AK$6:$AK$429)</f>
        <v>0</v>
      </c>
      <c r="AE246" s="87">
        <f>SUMIF('TOTAL FEED'!$E$6:$E$429,'SAN LUONG'!D246,'TOTAL FEED'!$AL$6:$AL$429)</f>
        <v>0</v>
      </c>
      <c r="AF246" s="87">
        <f>SUMIF('TOTAL FEED'!$E$6:$E$429,'SAN LUONG'!D246,'TOTAL FEED'!$AM$6:$AM$429)</f>
        <v>0</v>
      </c>
      <c r="AG246" s="87">
        <f>SUMIF('TOTAL FEED'!$E$6:$E$429,'SAN LUONG'!D246,'TOTAL FEED'!$AN$6:$AN$429)</f>
        <v>0</v>
      </c>
      <c r="AH246" s="87">
        <f>SUMIF('TOTAL FEED'!$E$6:$E$429,'SAN LUONG'!D246,'TOTAL FEED'!$AO$6:$AO$429)</f>
        <v>0</v>
      </c>
      <c r="AI246" s="87">
        <f>SUMIF('TOTAL FEED'!$E$6:$E$429,'SAN LUONG'!D246,'TOTAL FEED'!$AP$6:$AP$429)</f>
        <v>0</v>
      </c>
      <c r="AJ246" s="80">
        <f t="shared" si="86"/>
        <v>0</v>
      </c>
      <c r="AK246" s="80"/>
      <c r="AL246" t="str">
        <f t="shared" si="88"/>
        <v>551GPBSF314511</v>
      </c>
      <c r="AM246">
        <f>SUMIF('TOTAL FEED'!$K$6:$K$429,AL246,'TOTAL FEED'!$AQ$6:$AQ$429)</f>
        <v>0</v>
      </c>
    </row>
    <row r="247" spans="2:39" x14ac:dyDescent="0.25">
      <c r="B247" s="81">
        <v>145</v>
      </c>
      <c r="C247" s="84" t="s">
        <v>592</v>
      </c>
      <c r="D247" s="83">
        <v>314611</v>
      </c>
      <c r="E247" s="86">
        <f>SUMIF('TOTAL FEED'!$E$6:$E$429,'SAN LUONG'!D247,'TOTAL FEED'!$L$6:$L$429)</f>
        <v>0</v>
      </c>
      <c r="F247" s="87">
        <f>SUMIF('TOTAL FEED'!$E$6:$E$429,'SAN LUONG'!D247,'TOTAL FEED'!$M$6:$M$429)</f>
        <v>0</v>
      </c>
      <c r="G247" s="87">
        <f>SUMIF('TOTAL FEED'!$E$6:$E$429,'SAN LUONG'!D247,'TOTAL FEED'!$N$6:$N$429)</f>
        <v>0</v>
      </c>
      <c r="H247" s="87">
        <f>SUMIF('TOTAL FEED'!$E$6:$E$429,'SAN LUONG'!D247,'TOTAL FEED'!$O$6:$O$429)</f>
        <v>0</v>
      </c>
      <c r="I247" s="87">
        <f>SUMIF('TOTAL FEED'!$E$6:$E$429,'SAN LUONG'!D247,'TOTAL FEED'!$P$6:$P$429)</f>
        <v>0</v>
      </c>
      <c r="J247" s="87">
        <f>SUMIF('TOTAL FEED'!$E$6:$E$429,'SAN LUONG'!D247,'TOTAL FEED'!$Q$6:$Q$429)</f>
        <v>0</v>
      </c>
      <c r="K247" s="87">
        <f>SUMIF('TOTAL FEED'!$E$6:$E$429,'SAN LUONG'!D247,'TOTAL FEED'!$R$6:$R$429)</f>
        <v>0</v>
      </c>
      <c r="L247" s="87">
        <f>SUMIF('TOTAL FEED'!$E$6:$E$429,'SAN LUONG'!D247,'TOTAL FEED'!$S$6:$S$429)</f>
        <v>0</v>
      </c>
      <c r="M247" s="87">
        <f>SUMIF('TOTAL FEED'!$E$6:$E$429,'SAN LUONG'!D247,'TOTAL FEED'!$T$6:$T$429)</f>
        <v>0</v>
      </c>
      <c r="N247" s="87">
        <f>SUMIF('TOTAL FEED'!$E$6:$E$429,'SAN LUONG'!D247,'TOTAL FEED'!$U$6:$U$429)</f>
        <v>0</v>
      </c>
      <c r="O247" s="87">
        <f>SUMIF('TOTAL FEED'!$E$6:$E$429,'SAN LUONG'!D247,'TOTAL FEED'!$V$6:$V$429)</f>
        <v>0</v>
      </c>
      <c r="P247" s="87">
        <f>SUMIF('TOTAL FEED'!$E$6:$E$429,'SAN LUONG'!D247,'TOTAL FEED'!$W$6:$W$429)</f>
        <v>0</v>
      </c>
      <c r="Q247" s="87">
        <f>SUMIF('TOTAL FEED'!$E$6:$E$429,'SAN LUONG'!D247,'TOTAL FEED'!$X$6:$X$429)</f>
        <v>0</v>
      </c>
      <c r="R247" s="87">
        <f>SUMIF('TOTAL FEED'!$E$6:$E$429,'SAN LUONG'!D247,'TOTAL FEED'!$Y$6:$Y$429)</f>
        <v>0</v>
      </c>
      <c r="S247" s="87">
        <f>SUMIF('TOTAL FEED'!$E$6:$E$429,'SAN LUONG'!D247,'TOTAL FEED'!$Z$6:$Z$429)</f>
        <v>0</v>
      </c>
      <c r="T247" s="87">
        <f>SUMIF('TOTAL FEED'!$E$6:$E$429,'SAN LUONG'!D247,'TOTAL FEED'!$AA$6:$AA$429)</f>
        <v>0</v>
      </c>
      <c r="U247" s="87">
        <f>SUMIF('TOTAL FEED'!$E$6:$E$429,'SAN LUONG'!D247,'TOTAL FEED'!$AB$6:$AB$429)</f>
        <v>0</v>
      </c>
      <c r="V247" s="87">
        <f>SUMIF('TOTAL FEED'!$E$6:$E$429,'SAN LUONG'!D247,'TOTAL FEED'!$AC$6:$AC$429)</f>
        <v>0</v>
      </c>
      <c r="W247" s="87">
        <f>SUMIF('TOTAL FEED'!$E$6:$E$429,'SAN LUONG'!D247,'TOTAL FEED'!$AD$6:$AD$429)</f>
        <v>0</v>
      </c>
      <c r="X247" s="87">
        <f>SUMIF('TOTAL FEED'!$E$6:$E$429,'SAN LUONG'!D247,'TOTAL FEED'!$AE$6:$AE$429)</f>
        <v>0</v>
      </c>
      <c r="Y247" s="87">
        <f>SUMIF('TOTAL FEED'!$E$6:$E$429,'SAN LUONG'!D247,'TOTAL FEED'!$AF$6:$AF$429)</f>
        <v>0</v>
      </c>
      <c r="Z247" s="87">
        <f>SUMIF('TOTAL FEED'!$E$6:$E$429,'SAN LUONG'!D247,'TOTAL FEED'!$AG$6:$AG$429)</f>
        <v>0</v>
      </c>
      <c r="AA247" s="87">
        <f>SUMIF('TOTAL FEED'!$E$6:$E$429,'SAN LUONG'!D247,'TOTAL FEED'!$AH$6:$AH$429)</f>
        <v>0</v>
      </c>
      <c r="AB247" s="87">
        <f>SUMIF('TOTAL FEED'!$E$6:$E$429,'SAN LUONG'!D247,'TOTAL FEED'!$AI$6:$AI$429)</f>
        <v>0</v>
      </c>
      <c r="AC247" s="87">
        <f>SUMIF('TOTAL FEED'!$E$6:$E$429,'SAN LUONG'!D247,'TOTAL FEED'!$AJ$6:$AJ$429)</f>
        <v>0</v>
      </c>
      <c r="AD247" s="87">
        <f>SUMIF('TOTAL FEED'!$E$6:$E$429,'SAN LUONG'!D247,'TOTAL FEED'!$AK$6:$AK$429)</f>
        <v>0</v>
      </c>
      <c r="AE247" s="87">
        <f>SUMIF('TOTAL FEED'!$E$6:$E$429,'SAN LUONG'!D247,'TOTAL FEED'!$AL$6:$AL$429)</f>
        <v>0</v>
      </c>
      <c r="AF247" s="87">
        <f>SUMIF('TOTAL FEED'!$E$6:$E$429,'SAN LUONG'!D247,'TOTAL FEED'!$AM$6:$AM$429)</f>
        <v>0</v>
      </c>
      <c r="AG247" s="87">
        <f>SUMIF('TOTAL FEED'!$E$6:$E$429,'SAN LUONG'!D247,'TOTAL FEED'!$AN$6:$AN$429)</f>
        <v>0</v>
      </c>
      <c r="AH247" s="87">
        <f>SUMIF('TOTAL FEED'!$E$6:$E$429,'SAN LUONG'!D247,'TOTAL FEED'!$AO$6:$AO$429)</f>
        <v>0</v>
      </c>
      <c r="AI247" s="87">
        <f>SUMIF('TOTAL FEED'!$E$6:$E$429,'SAN LUONG'!D247,'TOTAL FEED'!$AP$6:$AP$429)</f>
        <v>0</v>
      </c>
      <c r="AJ247" s="80">
        <f t="shared" si="86"/>
        <v>0</v>
      </c>
      <c r="AK247" s="80"/>
      <c r="AL247" t="str">
        <f t="shared" si="88"/>
        <v>551GPBSF-P314611</v>
      </c>
      <c r="AM247">
        <f>SUMIF('TOTAL FEED'!$K$6:$K$429,AL247,'TOTAL FEED'!$AQ$6:$AQ$429)</f>
        <v>0</v>
      </c>
    </row>
    <row r="248" spans="2:39" x14ac:dyDescent="0.25">
      <c r="B248" s="81">
        <v>146</v>
      </c>
      <c r="C248" s="84" t="s">
        <v>179</v>
      </c>
      <c r="D248" s="83">
        <v>321101</v>
      </c>
      <c r="E248" s="86">
        <f>SUMIF('TOTAL FEED'!$E$6:$E$429,'SAN LUONG'!D248,'TOTAL FEED'!$L$6:$L$429)</f>
        <v>0</v>
      </c>
      <c r="F248" s="87">
        <f>SUMIF('TOTAL FEED'!$E$6:$E$429,'SAN LUONG'!D248,'TOTAL FEED'!$M$6:$M$429)</f>
        <v>0</v>
      </c>
      <c r="G248" s="87">
        <f>SUMIF('TOTAL FEED'!$E$6:$E$429,'SAN LUONG'!D248,'TOTAL FEED'!$N$6:$N$429)</f>
        <v>149550</v>
      </c>
      <c r="H248" s="87">
        <f>SUMIF('TOTAL FEED'!$E$6:$E$429,'SAN LUONG'!D248,'TOTAL FEED'!$O$6:$O$429)</f>
        <v>138250</v>
      </c>
      <c r="I248" s="87">
        <f>SUMIF('TOTAL FEED'!$E$6:$E$429,'SAN LUONG'!D248,'TOTAL FEED'!$P$6:$P$429)</f>
        <v>735750</v>
      </c>
      <c r="J248" s="87">
        <f>SUMIF('TOTAL FEED'!$E$6:$E$429,'SAN LUONG'!D248,'TOTAL FEED'!$Q$6:$Q$429)</f>
        <v>340350</v>
      </c>
      <c r="K248" s="87">
        <f>SUMIF('TOTAL FEED'!$E$6:$E$429,'SAN LUONG'!D248,'TOTAL FEED'!$R$6:$R$429)</f>
        <v>302000</v>
      </c>
      <c r="L248" s="87">
        <f>SUMIF('TOTAL FEED'!$E$6:$E$429,'SAN LUONG'!D248,'TOTAL FEED'!$S$6:$S$429)</f>
        <v>492550</v>
      </c>
      <c r="M248" s="87">
        <f>SUMIF('TOTAL FEED'!$E$6:$E$429,'SAN LUONG'!D248,'TOTAL FEED'!$T$6:$T$429)</f>
        <v>518950</v>
      </c>
      <c r="N248" s="87">
        <f>SUMIF('TOTAL FEED'!$E$6:$E$429,'SAN LUONG'!D248,'TOTAL FEED'!$U$6:$U$429)</f>
        <v>24400</v>
      </c>
      <c r="O248" s="87">
        <f>SUMIF('TOTAL FEED'!$E$6:$E$429,'SAN LUONG'!D248,'TOTAL FEED'!$V$6:$V$429)</f>
        <v>0</v>
      </c>
      <c r="P248" s="87">
        <f>SUMIF('TOTAL FEED'!$E$6:$E$429,'SAN LUONG'!D248,'TOTAL FEED'!$W$6:$W$429)</f>
        <v>0</v>
      </c>
      <c r="Q248" s="87">
        <f>SUMIF('TOTAL FEED'!$E$6:$E$429,'SAN LUONG'!D248,'TOTAL FEED'!$X$6:$X$429)</f>
        <v>18000</v>
      </c>
      <c r="R248" s="87">
        <f>SUMIF('TOTAL FEED'!$E$6:$E$429,'SAN LUONG'!D248,'TOTAL FEED'!$Y$6:$Y$429)</f>
        <v>72000</v>
      </c>
      <c r="S248" s="87">
        <f>SUMIF('TOTAL FEED'!$E$6:$E$429,'SAN LUONG'!D248,'TOTAL FEED'!$Z$6:$Z$429)</f>
        <v>185400</v>
      </c>
      <c r="T248" s="87">
        <f>SUMIF('TOTAL FEED'!$E$6:$E$429,'SAN LUONG'!D248,'TOTAL FEED'!$AA$6:$AA$429)</f>
        <v>360900</v>
      </c>
      <c r="U248" s="87">
        <f>SUMIF('TOTAL FEED'!$E$6:$E$429,'SAN LUONG'!D248,'TOTAL FEED'!$AB$6:$AB$429)</f>
        <v>212450</v>
      </c>
      <c r="V248" s="87">
        <f>SUMIF('TOTAL FEED'!$E$6:$E$429,'SAN LUONG'!D248,'TOTAL FEED'!$AC$6:$AC$429)</f>
        <v>0</v>
      </c>
      <c r="W248" s="87">
        <f>SUMIF('TOTAL FEED'!$E$6:$E$429,'SAN LUONG'!D248,'TOTAL FEED'!$AD$6:$AD$429)</f>
        <v>0</v>
      </c>
      <c r="X248" s="87">
        <f>SUMIF('TOTAL FEED'!$E$6:$E$429,'SAN LUONG'!D248,'TOTAL FEED'!$AE$6:$AE$429)</f>
        <v>0</v>
      </c>
      <c r="Y248" s="87">
        <f>SUMIF('TOTAL FEED'!$E$6:$E$429,'SAN LUONG'!D248,'TOTAL FEED'!$AF$6:$AF$429)</f>
        <v>0</v>
      </c>
      <c r="Z248" s="87">
        <f>SUMIF('TOTAL FEED'!$E$6:$E$429,'SAN LUONG'!D248,'TOTAL FEED'!$AG$6:$AG$429)</f>
        <v>0</v>
      </c>
      <c r="AA248" s="87">
        <f>SUMIF('TOTAL FEED'!$E$6:$E$429,'SAN LUONG'!D248,'TOTAL FEED'!$AH$6:$AH$429)</f>
        <v>0</v>
      </c>
      <c r="AB248" s="87">
        <f>SUMIF('TOTAL FEED'!$E$6:$E$429,'SAN LUONG'!D248,'TOTAL FEED'!$AI$6:$AI$429)</f>
        <v>0</v>
      </c>
      <c r="AC248" s="87">
        <f>SUMIF('TOTAL FEED'!$E$6:$E$429,'SAN LUONG'!D248,'TOTAL FEED'!$AJ$6:$AJ$429)</f>
        <v>0</v>
      </c>
      <c r="AD248" s="87">
        <f>SUMIF('TOTAL FEED'!$E$6:$E$429,'SAN LUONG'!D248,'TOTAL FEED'!$AK$6:$AK$429)</f>
        <v>0</v>
      </c>
      <c r="AE248" s="87">
        <f>SUMIF('TOTAL FEED'!$E$6:$E$429,'SAN LUONG'!D248,'TOTAL FEED'!$AL$6:$AL$429)</f>
        <v>0</v>
      </c>
      <c r="AF248" s="87">
        <f>SUMIF('TOTAL FEED'!$E$6:$E$429,'SAN LUONG'!D248,'TOTAL FEED'!$AM$6:$AM$429)</f>
        <v>0</v>
      </c>
      <c r="AG248" s="87">
        <f>SUMIF('TOTAL FEED'!$E$6:$E$429,'SAN LUONG'!D248,'TOTAL FEED'!$AN$6:$AN$429)</f>
        <v>0</v>
      </c>
      <c r="AH248" s="87">
        <f>SUMIF('TOTAL FEED'!$E$6:$E$429,'SAN LUONG'!D248,'TOTAL FEED'!$AO$6:$AO$429)</f>
        <v>0</v>
      </c>
      <c r="AI248" s="87">
        <f>SUMIF('TOTAL FEED'!$E$6:$E$429,'SAN LUONG'!D248,'TOTAL FEED'!$AP$6:$AP$429)</f>
        <v>0</v>
      </c>
      <c r="AJ248" s="80">
        <f t="shared" si="86"/>
        <v>3550550</v>
      </c>
      <c r="AK248" s="92">
        <v>1</v>
      </c>
      <c r="AL248" t="str">
        <f t="shared" si="88"/>
        <v>552F321101</v>
      </c>
      <c r="AM248">
        <f>SUMIF('TOTAL FEED'!$K$6:$K$429,AL248,'TOTAL FEED'!$AQ$6:$AQ$429)</f>
        <v>3550550</v>
      </c>
    </row>
    <row r="249" spans="2:39" x14ac:dyDescent="0.25">
      <c r="B249" s="81">
        <v>147</v>
      </c>
      <c r="C249" s="84" t="s">
        <v>479</v>
      </c>
      <c r="D249" s="88">
        <v>32110810</v>
      </c>
      <c r="E249" s="86">
        <f>SUMIF('TOTAL FEED'!$E$6:$E$429,'SAN LUONG'!D249,'TOTAL FEED'!$L$6:$L$429)</f>
        <v>0</v>
      </c>
      <c r="F249" s="87">
        <f>SUMIF('TOTAL FEED'!$E$6:$E$429,'SAN LUONG'!D249,'TOTAL FEED'!$M$6:$M$429)</f>
        <v>0</v>
      </c>
      <c r="G249" s="87">
        <f>SUMIF('TOTAL FEED'!$E$6:$E$429,'SAN LUONG'!D249,'TOTAL FEED'!$N$6:$N$429)</f>
        <v>0</v>
      </c>
      <c r="H249" s="87">
        <f>SUMIF('TOTAL FEED'!$E$6:$E$429,'SAN LUONG'!D249,'TOTAL FEED'!$O$6:$O$429)</f>
        <v>0</v>
      </c>
      <c r="I249" s="87">
        <f>SUMIF('TOTAL FEED'!$E$6:$E$429,'SAN LUONG'!D249,'TOTAL FEED'!$P$6:$P$429)</f>
        <v>0</v>
      </c>
      <c r="J249" s="87">
        <f>SUMIF('TOTAL FEED'!$E$6:$E$429,'SAN LUONG'!D249,'TOTAL FEED'!$Q$6:$Q$429)</f>
        <v>0</v>
      </c>
      <c r="K249" s="87">
        <f>SUMIF('TOTAL FEED'!$E$6:$E$429,'SAN LUONG'!D249,'TOTAL FEED'!$R$6:$R$429)</f>
        <v>0</v>
      </c>
      <c r="L249" s="87">
        <f>SUMIF('TOTAL FEED'!$E$6:$E$429,'SAN LUONG'!D249,'TOTAL FEED'!$S$6:$S$429)</f>
        <v>0</v>
      </c>
      <c r="M249" s="87">
        <f>SUMIF('TOTAL FEED'!$E$6:$E$429,'SAN LUONG'!D249,'TOTAL FEED'!$T$6:$T$429)</f>
        <v>0</v>
      </c>
      <c r="N249" s="87">
        <f>SUMIF('TOTAL FEED'!$E$6:$E$429,'SAN LUONG'!D249,'TOTAL FEED'!$U$6:$U$429)</f>
        <v>0</v>
      </c>
      <c r="O249" s="87">
        <f>SUMIF('TOTAL FEED'!$E$6:$E$429,'SAN LUONG'!D249,'TOTAL FEED'!$V$6:$V$429)</f>
        <v>0</v>
      </c>
      <c r="P249" s="87">
        <f>SUMIF('TOTAL FEED'!$E$6:$E$429,'SAN LUONG'!D249,'TOTAL FEED'!$W$6:$W$429)</f>
        <v>0</v>
      </c>
      <c r="Q249" s="87">
        <f>SUMIF('TOTAL FEED'!$E$6:$E$429,'SAN LUONG'!D249,'TOTAL FEED'!$X$6:$X$429)</f>
        <v>0</v>
      </c>
      <c r="R249" s="87">
        <f>SUMIF('TOTAL FEED'!$E$6:$E$429,'SAN LUONG'!D249,'TOTAL FEED'!$Y$6:$Y$429)</f>
        <v>0</v>
      </c>
      <c r="S249" s="87">
        <f>SUMIF('TOTAL FEED'!$E$6:$E$429,'SAN LUONG'!D249,'TOTAL FEED'!$Z$6:$Z$429)</f>
        <v>0</v>
      </c>
      <c r="T249" s="87">
        <f>SUMIF('TOTAL FEED'!$E$6:$E$429,'SAN LUONG'!D249,'TOTAL FEED'!$AA$6:$AA$429)</f>
        <v>0</v>
      </c>
      <c r="U249" s="87">
        <f>SUMIF('TOTAL FEED'!$E$6:$E$429,'SAN LUONG'!D249,'TOTAL FEED'!$AB$6:$AB$429)</f>
        <v>0</v>
      </c>
      <c r="V249" s="87">
        <f>SUMIF('TOTAL FEED'!$E$6:$E$429,'SAN LUONG'!D249,'TOTAL FEED'!$AC$6:$AC$429)</f>
        <v>0</v>
      </c>
      <c r="W249" s="87">
        <f>SUMIF('TOTAL FEED'!$E$6:$E$429,'SAN LUONG'!D249,'TOTAL FEED'!$AD$6:$AD$429)</f>
        <v>0</v>
      </c>
      <c r="X249" s="87">
        <f>SUMIF('TOTAL FEED'!$E$6:$E$429,'SAN LUONG'!D249,'TOTAL FEED'!$AE$6:$AE$429)</f>
        <v>0</v>
      </c>
      <c r="Y249" s="87">
        <f>SUMIF('TOTAL FEED'!$E$6:$E$429,'SAN LUONG'!D249,'TOTAL FEED'!$AF$6:$AF$429)</f>
        <v>0</v>
      </c>
      <c r="Z249" s="87">
        <f>SUMIF('TOTAL FEED'!$E$6:$E$429,'SAN LUONG'!D249,'TOTAL FEED'!$AG$6:$AG$429)</f>
        <v>0</v>
      </c>
      <c r="AA249" s="87">
        <f>SUMIF('TOTAL FEED'!$E$6:$E$429,'SAN LUONG'!D249,'TOTAL FEED'!$AH$6:$AH$429)</f>
        <v>0</v>
      </c>
      <c r="AB249" s="87">
        <f>SUMIF('TOTAL FEED'!$E$6:$E$429,'SAN LUONG'!D249,'TOTAL FEED'!$AI$6:$AI$429)</f>
        <v>0</v>
      </c>
      <c r="AC249" s="87">
        <f>SUMIF('TOTAL FEED'!$E$6:$E$429,'SAN LUONG'!D249,'TOTAL FEED'!$AJ$6:$AJ$429)</f>
        <v>0</v>
      </c>
      <c r="AD249" s="87">
        <f>SUMIF('TOTAL FEED'!$E$6:$E$429,'SAN LUONG'!D249,'TOTAL FEED'!$AK$6:$AK$429)</f>
        <v>0</v>
      </c>
      <c r="AE249" s="87">
        <f>SUMIF('TOTAL FEED'!$E$6:$E$429,'SAN LUONG'!D249,'TOTAL FEED'!$AL$6:$AL$429)</f>
        <v>0</v>
      </c>
      <c r="AF249" s="87">
        <f>SUMIF('TOTAL FEED'!$E$6:$E$429,'SAN LUONG'!D249,'TOTAL FEED'!$AM$6:$AM$429)</f>
        <v>0</v>
      </c>
      <c r="AG249" s="87">
        <f>SUMIF('TOTAL FEED'!$E$6:$E$429,'SAN LUONG'!D249,'TOTAL FEED'!$AN$6:$AN$429)</f>
        <v>0</v>
      </c>
      <c r="AH249" s="87">
        <f>SUMIF('TOTAL FEED'!$E$6:$E$429,'SAN LUONG'!D249,'TOTAL FEED'!$AO$6:$AO$429)</f>
        <v>0</v>
      </c>
      <c r="AI249" s="87">
        <f>SUMIF('TOTAL FEED'!$E$6:$E$429,'SAN LUONG'!D249,'TOTAL FEED'!$AP$6:$AP$429)</f>
        <v>0</v>
      </c>
      <c r="AJ249" s="80">
        <f t="shared" si="86"/>
        <v>0</v>
      </c>
      <c r="AK249" s="80"/>
      <c r="AL249" t="str">
        <f t="shared" si="88"/>
        <v>552FS1032110810</v>
      </c>
      <c r="AM249">
        <f>SUMIF('TOTAL FEED'!$K$6:$K$429,AL249,'TOTAL FEED'!$AQ$6:$AQ$429)</f>
        <v>0</v>
      </c>
    </row>
    <row r="250" spans="2:39" s="126" customFormat="1" x14ac:dyDescent="0.25">
      <c r="B250" s="133">
        <v>148</v>
      </c>
      <c r="C250" s="131" t="s">
        <v>483</v>
      </c>
      <c r="D250" s="132">
        <v>32110811</v>
      </c>
      <c r="E250" s="134">
        <f>SUMIF('TOTAL FEED'!$E$6:$E$429,'SAN LUONG'!D250,'TOTAL FEED'!$L$6:$L$429)</f>
        <v>0</v>
      </c>
      <c r="F250" s="135">
        <f>SUMIF('TOTAL FEED'!$E$6:$E$429,'SAN LUONG'!D250,'TOTAL FEED'!$M$6:$M$429)</f>
        <v>0</v>
      </c>
      <c r="G250" s="135">
        <f>SUMIF('TOTAL FEED'!$E$6:$E$429,'SAN LUONG'!D250,'TOTAL FEED'!$N$6:$N$429)</f>
        <v>0</v>
      </c>
      <c r="H250" s="135">
        <f>SUMIF('TOTAL FEED'!$E$6:$E$429,'SAN LUONG'!D250,'TOTAL FEED'!$O$6:$O$429)</f>
        <v>0</v>
      </c>
      <c r="I250" s="135">
        <f>SUMIF('TOTAL FEED'!$E$6:$E$429,'SAN LUONG'!D250,'TOTAL FEED'!$P$6:$P$429)</f>
        <v>0</v>
      </c>
      <c r="J250" s="135">
        <f>SUMIF('TOTAL FEED'!$E$6:$E$429,'SAN LUONG'!D250,'TOTAL FEED'!$Q$6:$Q$429)</f>
        <v>0</v>
      </c>
      <c r="K250" s="135">
        <f>SUMIF('TOTAL FEED'!$E$6:$E$429,'SAN LUONG'!D250,'TOTAL FEED'!$R$6:$R$429)</f>
        <v>0</v>
      </c>
      <c r="L250" s="135">
        <f>SUMIF('TOTAL FEED'!$E$6:$E$429,'SAN LUONG'!D250,'TOTAL FEED'!$S$6:$S$429)</f>
        <v>0</v>
      </c>
      <c r="M250" s="135">
        <f>SUMIF('TOTAL FEED'!$E$6:$E$429,'SAN LUONG'!D250,'TOTAL FEED'!$T$6:$T$429)</f>
        <v>0</v>
      </c>
      <c r="N250" s="135">
        <f>SUMIF('TOTAL FEED'!$E$6:$E$429,'SAN LUONG'!D250,'TOTAL FEED'!$U$6:$U$429)</f>
        <v>0</v>
      </c>
      <c r="O250" s="135">
        <f>SUMIF('TOTAL FEED'!$E$6:$E$429,'SAN LUONG'!D250,'TOTAL FEED'!$V$6:$V$429)</f>
        <v>0</v>
      </c>
      <c r="P250" s="135">
        <f>SUMIF('TOTAL FEED'!$E$6:$E$429,'SAN LUONG'!D250,'TOTAL FEED'!$W$6:$W$429)</f>
        <v>0</v>
      </c>
      <c r="Q250" s="135">
        <f>SUMIF('TOTAL FEED'!$E$6:$E$429,'SAN LUONG'!D250,'TOTAL FEED'!$X$6:$X$429)</f>
        <v>0</v>
      </c>
      <c r="R250" s="135">
        <f>SUMIF('TOTAL FEED'!$E$6:$E$429,'SAN LUONG'!D250,'TOTAL FEED'!$Y$6:$Y$429)</f>
        <v>0</v>
      </c>
      <c r="S250" s="135">
        <f>SUMIF('TOTAL FEED'!$E$6:$E$429,'SAN LUONG'!D250,'TOTAL FEED'!$Z$6:$Z$429)</f>
        <v>0</v>
      </c>
      <c r="T250" s="135">
        <f>SUMIF('TOTAL FEED'!$E$6:$E$429,'SAN LUONG'!D250,'TOTAL FEED'!$AA$6:$AA$429)</f>
        <v>0</v>
      </c>
      <c r="U250" s="135">
        <f>SUMIF('TOTAL FEED'!$E$6:$E$429,'SAN LUONG'!D250,'TOTAL FEED'!$AB$6:$AB$429)</f>
        <v>0</v>
      </c>
      <c r="V250" s="135">
        <f>SUMIF('TOTAL FEED'!$E$6:$E$429,'SAN LUONG'!D250,'TOTAL FEED'!$AC$6:$AC$429)</f>
        <v>0</v>
      </c>
      <c r="W250" s="135">
        <f>SUMIF('TOTAL FEED'!$E$6:$E$429,'SAN LUONG'!D250,'TOTAL FEED'!$AD$6:$AD$429)</f>
        <v>0</v>
      </c>
      <c r="X250" s="135">
        <f>SUMIF('TOTAL FEED'!$E$6:$E$429,'SAN LUONG'!D250,'TOTAL FEED'!$AE$6:$AE$429)</f>
        <v>0</v>
      </c>
      <c r="Y250" s="135">
        <f>SUMIF('TOTAL FEED'!$E$6:$E$429,'SAN LUONG'!D250,'TOTAL FEED'!$AF$6:$AF$429)</f>
        <v>0</v>
      </c>
      <c r="Z250" s="135">
        <f>SUMIF('TOTAL FEED'!$E$6:$E$429,'SAN LUONG'!D250,'TOTAL FEED'!$AG$6:$AG$429)</f>
        <v>0</v>
      </c>
      <c r="AA250" s="135">
        <f>SUMIF('TOTAL FEED'!$E$6:$E$429,'SAN LUONG'!D250,'TOTAL FEED'!$AH$6:$AH$429)</f>
        <v>0</v>
      </c>
      <c r="AB250" s="135">
        <f>SUMIF('TOTAL FEED'!$E$6:$E$429,'SAN LUONG'!D250,'TOTAL FEED'!$AI$6:$AI$429)</f>
        <v>0</v>
      </c>
      <c r="AC250" s="135">
        <f>SUMIF('TOTAL FEED'!$E$6:$E$429,'SAN LUONG'!D250,'TOTAL FEED'!$AJ$6:$AJ$429)</f>
        <v>0</v>
      </c>
      <c r="AD250" s="135">
        <f>SUMIF('TOTAL FEED'!$E$6:$E$429,'SAN LUONG'!D250,'TOTAL FEED'!$AK$6:$AK$429)</f>
        <v>0</v>
      </c>
      <c r="AE250" s="135">
        <f>SUMIF('TOTAL FEED'!$E$6:$E$429,'SAN LUONG'!D250,'TOTAL FEED'!$AL$6:$AL$429)</f>
        <v>0</v>
      </c>
      <c r="AF250" s="135">
        <f>SUMIF('TOTAL FEED'!$E$6:$E$429,'SAN LUONG'!D250,'TOTAL FEED'!$AM$6:$AM$429)</f>
        <v>0</v>
      </c>
      <c r="AG250" s="135">
        <f>SUMIF('TOTAL FEED'!$E$6:$E$429,'SAN LUONG'!D250,'TOTAL FEED'!$AN$6:$AN$429)</f>
        <v>0</v>
      </c>
      <c r="AH250" s="135">
        <f>SUMIF('TOTAL FEED'!$E$6:$E$429,'SAN LUONG'!D250,'TOTAL FEED'!$AO$6:$AO$429)</f>
        <v>0</v>
      </c>
      <c r="AI250" s="135">
        <f>SUMIF('TOTAL FEED'!$E$6:$E$429,'SAN LUONG'!D250,'TOTAL FEED'!$AP$6:$AP$429)</f>
        <v>0</v>
      </c>
      <c r="AJ250" s="136">
        <f t="shared" si="86"/>
        <v>0</v>
      </c>
      <c r="AK250" s="136"/>
      <c r="AL250" t="str">
        <f t="shared" si="88"/>
        <v>552FS1132110811</v>
      </c>
      <c r="AM250">
        <f>SUMIF('TOTAL FEED'!$K$6:$K$429,AL250,'TOTAL FEED'!$AQ$6:$AQ$429)</f>
        <v>0</v>
      </c>
    </row>
    <row r="251" spans="2:39" x14ac:dyDescent="0.25">
      <c r="B251" s="81">
        <v>149</v>
      </c>
      <c r="C251" s="84" t="s">
        <v>480</v>
      </c>
      <c r="D251" s="83">
        <v>32110831</v>
      </c>
      <c r="E251" s="86">
        <f>SUMIF('TOTAL FEED'!$E$6:$E$429,'SAN LUONG'!D251,'TOTAL FEED'!$L$6:$L$429)</f>
        <v>0</v>
      </c>
      <c r="F251" s="87">
        <f>SUMIF('TOTAL FEED'!$E$6:$E$429,'SAN LUONG'!D251,'TOTAL FEED'!$M$6:$M$429)</f>
        <v>0</v>
      </c>
      <c r="G251" s="87">
        <f>SUMIF('TOTAL FEED'!$E$6:$E$429,'SAN LUONG'!D251,'TOTAL FEED'!$N$6:$N$429)</f>
        <v>0</v>
      </c>
      <c r="H251" s="87">
        <f>SUMIF('TOTAL FEED'!$E$6:$E$429,'SAN LUONG'!D251,'TOTAL FEED'!$O$6:$O$429)</f>
        <v>0</v>
      </c>
      <c r="I251" s="87">
        <f>SUMIF('TOTAL FEED'!$E$6:$E$429,'SAN LUONG'!D251,'TOTAL FEED'!$P$6:$P$429)</f>
        <v>0</v>
      </c>
      <c r="J251" s="87">
        <f>SUMIF('TOTAL FEED'!$E$6:$E$429,'SAN LUONG'!D251,'TOTAL FEED'!$Q$6:$Q$429)</f>
        <v>0</v>
      </c>
      <c r="K251" s="87">
        <f>SUMIF('TOTAL FEED'!$E$6:$E$429,'SAN LUONG'!D251,'TOTAL FEED'!$R$6:$R$429)</f>
        <v>0</v>
      </c>
      <c r="L251" s="87">
        <f>SUMIF('TOTAL FEED'!$E$6:$E$429,'SAN LUONG'!D251,'TOTAL FEED'!$S$6:$S$429)</f>
        <v>0</v>
      </c>
      <c r="M251" s="87">
        <f>SUMIF('TOTAL FEED'!$E$6:$E$429,'SAN LUONG'!D251,'TOTAL FEED'!$T$6:$T$429)</f>
        <v>0</v>
      </c>
      <c r="N251" s="87">
        <f>SUMIF('TOTAL FEED'!$E$6:$E$429,'SAN LUONG'!D251,'TOTAL FEED'!$U$6:$U$429)</f>
        <v>0</v>
      </c>
      <c r="O251" s="87">
        <f>SUMIF('TOTAL FEED'!$E$6:$E$429,'SAN LUONG'!D251,'TOTAL FEED'!$V$6:$V$429)</f>
        <v>0</v>
      </c>
      <c r="P251" s="87">
        <f>SUMIF('TOTAL FEED'!$E$6:$E$429,'SAN LUONG'!D251,'TOTAL FEED'!$W$6:$W$429)</f>
        <v>0</v>
      </c>
      <c r="Q251" s="87">
        <f>SUMIF('TOTAL FEED'!$E$6:$E$429,'SAN LUONG'!D251,'TOTAL FEED'!$X$6:$X$429)</f>
        <v>0</v>
      </c>
      <c r="R251" s="87">
        <f>SUMIF('TOTAL FEED'!$E$6:$E$429,'SAN LUONG'!D251,'TOTAL FEED'!$Y$6:$Y$429)</f>
        <v>0</v>
      </c>
      <c r="S251" s="87">
        <f>SUMIF('TOTAL FEED'!$E$6:$E$429,'SAN LUONG'!D251,'TOTAL FEED'!$Z$6:$Z$429)</f>
        <v>0</v>
      </c>
      <c r="T251" s="87">
        <f>SUMIF('TOTAL FEED'!$E$6:$E$429,'SAN LUONG'!D251,'TOTAL FEED'!$AA$6:$AA$429)</f>
        <v>0</v>
      </c>
      <c r="U251" s="87">
        <f>SUMIF('TOTAL FEED'!$E$6:$E$429,'SAN LUONG'!D251,'TOTAL FEED'!$AB$6:$AB$429)</f>
        <v>0</v>
      </c>
      <c r="V251" s="87">
        <f>SUMIF('TOTAL FEED'!$E$6:$E$429,'SAN LUONG'!D251,'TOTAL FEED'!$AC$6:$AC$429)</f>
        <v>0</v>
      </c>
      <c r="W251" s="87">
        <f>SUMIF('TOTAL FEED'!$E$6:$E$429,'SAN LUONG'!D251,'TOTAL FEED'!$AD$6:$AD$429)</f>
        <v>0</v>
      </c>
      <c r="X251" s="87">
        <f>SUMIF('TOTAL FEED'!$E$6:$E$429,'SAN LUONG'!D251,'TOTAL FEED'!$AE$6:$AE$429)</f>
        <v>0</v>
      </c>
      <c r="Y251" s="87">
        <f>SUMIF('TOTAL FEED'!$E$6:$E$429,'SAN LUONG'!D251,'TOTAL FEED'!$AF$6:$AF$429)</f>
        <v>0</v>
      </c>
      <c r="Z251" s="87">
        <f>SUMIF('TOTAL FEED'!$E$6:$E$429,'SAN LUONG'!D251,'TOTAL FEED'!$AG$6:$AG$429)</f>
        <v>0</v>
      </c>
      <c r="AA251" s="87">
        <f>SUMIF('TOTAL FEED'!$E$6:$E$429,'SAN LUONG'!D251,'TOTAL FEED'!$AH$6:$AH$429)</f>
        <v>0</v>
      </c>
      <c r="AB251" s="87">
        <f>SUMIF('TOTAL FEED'!$E$6:$E$429,'SAN LUONG'!D251,'TOTAL FEED'!$AI$6:$AI$429)</f>
        <v>0</v>
      </c>
      <c r="AC251" s="87">
        <f>SUMIF('TOTAL FEED'!$E$6:$E$429,'SAN LUONG'!D251,'TOTAL FEED'!$AJ$6:$AJ$429)</f>
        <v>0</v>
      </c>
      <c r="AD251" s="87">
        <f>SUMIF('TOTAL FEED'!$E$6:$E$429,'SAN LUONG'!D251,'TOTAL FEED'!$AK$6:$AK$429)</f>
        <v>0</v>
      </c>
      <c r="AE251" s="87">
        <f>SUMIF('TOTAL FEED'!$E$6:$E$429,'SAN LUONG'!D251,'TOTAL FEED'!$AL$6:$AL$429)</f>
        <v>0</v>
      </c>
      <c r="AF251" s="87">
        <f>SUMIF('TOTAL FEED'!$E$6:$E$429,'SAN LUONG'!D251,'TOTAL FEED'!$AM$6:$AM$429)</f>
        <v>0</v>
      </c>
      <c r="AG251" s="87">
        <f>SUMIF('TOTAL FEED'!$E$6:$E$429,'SAN LUONG'!D251,'TOTAL FEED'!$AN$6:$AN$429)</f>
        <v>0</v>
      </c>
      <c r="AH251" s="87">
        <f>SUMIF('TOTAL FEED'!$E$6:$E$429,'SAN LUONG'!D251,'TOTAL FEED'!$AO$6:$AO$429)</f>
        <v>0</v>
      </c>
      <c r="AI251" s="87">
        <f>SUMIF('TOTAL FEED'!$E$6:$E$429,'SAN LUONG'!D251,'TOTAL FEED'!$AP$6:$AP$429)</f>
        <v>0</v>
      </c>
      <c r="AJ251" s="80">
        <f t="shared" si="86"/>
        <v>0</v>
      </c>
      <c r="AK251" s="80"/>
      <c r="AL251" t="str">
        <f t="shared" si="88"/>
        <v>552FS3132110831</v>
      </c>
      <c r="AM251">
        <f>SUMIF('TOTAL FEED'!$K$6:$K$429,AL251,'TOTAL FEED'!$AQ$6:$AQ$429)</f>
        <v>0</v>
      </c>
    </row>
    <row r="252" spans="2:39" x14ac:dyDescent="0.25">
      <c r="B252" s="81"/>
      <c r="C252" s="84" t="s">
        <v>482</v>
      </c>
      <c r="D252" s="83">
        <v>32110813</v>
      </c>
      <c r="E252" s="86">
        <f>SUMIF('TOTAL FEED'!$E$6:$E$429,'SAN LUONG'!D252,'TOTAL FEED'!$L$6:$L$429)</f>
        <v>0</v>
      </c>
      <c r="F252" s="87">
        <f>SUMIF('TOTAL FEED'!$E$6:$E$429,'SAN LUONG'!D252,'TOTAL FEED'!$M$6:$M$429)</f>
        <v>0</v>
      </c>
      <c r="G252" s="87">
        <f>SUMIF('TOTAL FEED'!$E$6:$E$429,'SAN LUONG'!D252,'TOTAL FEED'!$N$6:$N$429)</f>
        <v>0</v>
      </c>
      <c r="H252" s="87">
        <f>SUMIF('TOTAL FEED'!$E$6:$E$429,'SAN LUONG'!D252,'TOTAL FEED'!$O$6:$O$429)</f>
        <v>0</v>
      </c>
      <c r="I252" s="87">
        <f>SUMIF('TOTAL FEED'!$E$6:$E$429,'SAN LUONG'!D252,'TOTAL FEED'!$P$6:$P$429)</f>
        <v>0</v>
      </c>
      <c r="J252" s="87">
        <f>SUMIF('TOTAL FEED'!$E$6:$E$429,'SAN LUONG'!D252,'TOTAL FEED'!$Q$6:$Q$429)</f>
        <v>0</v>
      </c>
      <c r="K252" s="87">
        <f>SUMIF('TOTAL FEED'!$E$6:$E$429,'SAN LUONG'!D252,'TOTAL FEED'!$R$6:$R$429)</f>
        <v>0</v>
      </c>
      <c r="L252" s="87">
        <f>SUMIF('TOTAL FEED'!$E$6:$E$429,'SAN LUONG'!D252,'TOTAL FEED'!$S$6:$S$429)</f>
        <v>0</v>
      </c>
      <c r="M252" s="87">
        <f>SUMIF('TOTAL FEED'!$E$6:$E$429,'SAN LUONG'!D252,'TOTAL FEED'!$T$6:$T$429)</f>
        <v>0</v>
      </c>
      <c r="N252" s="87">
        <f>SUMIF('TOTAL FEED'!$E$6:$E$429,'SAN LUONG'!D252,'TOTAL FEED'!$U$6:$U$429)</f>
        <v>120700</v>
      </c>
      <c r="O252" s="87">
        <f>SUMIF('TOTAL FEED'!$E$6:$E$429,'SAN LUONG'!D252,'TOTAL FEED'!$V$6:$V$429)</f>
        <v>0</v>
      </c>
      <c r="P252" s="87">
        <f>SUMIF('TOTAL FEED'!$E$6:$E$429,'SAN LUONG'!D252,'TOTAL FEED'!$W$6:$W$429)</f>
        <v>0</v>
      </c>
      <c r="Q252" s="87">
        <f>SUMIF('TOTAL FEED'!$E$6:$E$429,'SAN LUONG'!D252,'TOTAL FEED'!$X$6:$X$429)</f>
        <v>0</v>
      </c>
      <c r="R252" s="87">
        <f>SUMIF('TOTAL FEED'!$E$6:$E$429,'SAN LUONG'!D252,'TOTAL FEED'!$Y$6:$Y$429)</f>
        <v>0</v>
      </c>
      <c r="S252" s="87">
        <f>SUMIF('TOTAL FEED'!$E$6:$E$429,'SAN LUONG'!D252,'TOTAL FEED'!$Z$6:$Z$429)</f>
        <v>0</v>
      </c>
      <c r="T252" s="87">
        <f>SUMIF('TOTAL FEED'!$E$6:$E$429,'SAN LUONG'!D252,'TOTAL FEED'!$AA$6:$AA$429)</f>
        <v>0</v>
      </c>
      <c r="U252" s="87">
        <f>SUMIF('TOTAL FEED'!$E$6:$E$429,'SAN LUONG'!D252,'TOTAL FEED'!$AB$6:$AB$429)</f>
        <v>0</v>
      </c>
      <c r="V252" s="87">
        <f>SUMIF('TOTAL FEED'!$E$6:$E$429,'SAN LUONG'!D252,'TOTAL FEED'!$AC$6:$AC$429)</f>
        <v>0</v>
      </c>
      <c r="W252" s="87">
        <f>SUMIF('TOTAL FEED'!$E$6:$E$429,'SAN LUONG'!D252,'TOTAL FEED'!$AD$6:$AD$429)</f>
        <v>0</v>
      </c>
      <c r="X252" s="87">
        <f>SUMIF('TOTAL FEED'!$E$6:$E$429,'SAN LUONG'!D252,'TOTAL FEED'!$AE$6:$AE$429)</f>
        <v>0</v>
      </c>
      <c r="Y252" s="87">
        <f>SUMIF('TOTAL FEED'!$E$6:$E$429,'SAN LUONG'!D252,'TOTAL FEED'!$AF$6:$AF$429)</f>
        <v>0</v>
      </c>
      <c r="Z252" s="87">
        <f>SUMIF('TOTAL FEED'!$E$6:$E$429,'SAN LUONG'!D252,'TOTAL FEED'!$AG$6:$AG$429)</f>
        <v>0</v>
      </c>
      <c r="AA252" s="87">
        <f>SUMIF('TOTAL FEED'!$E$6:$E$429,'SAN LUONG'!D252,'TOTAL FEED'!$AH$6:$AH$429)</f>
        <v>0</v>
      </c>
      <c r="AB252" s="87">
        <f>SUMIF('TOTAL FEED'!$E$6:$E$429,'SAN LUONG'!D252,'TOTAL FEED'!$AI$6:$AI$429)</f>
        <v>0</v>
      </c>
      <c r="AC252" s="87">
        <f>SUMIF('TOTAL FEED'!$E$6:$E$429,'SAN LUONG'!D252,'TOTAL FEED'!$AJ$6:$AJ$429)</f>
        <v>0</v>
      </c>
      <c r="AD252" s="87">
        <f>SUMIF('TOTAL FEED'!$E$6:$E$429,'SAN LUONG'!D252,'TOTAL FEED'!$AK$6:$AK$429)</f>
        <v>0</v>
      </c>
      <c r="AE252" s="87">
        <f>SUMIF('TOTAL FEED'!$E$6:$E$429,'SAN LUONG'!D252,'TOTAL FEED'!$AL$6:$AL$429)</f>
        <v>0</v>
      </c>
      <c r="AF252" s="87">
        <f>SUMIF('TOTAL FEED'!$E$6:$E$429,'SAN LUONG'!D252,'TOTAL FEED'!$AM$6:$AM$429)</f>
        <v>0</v>
      </c>
      <c r="AG252" s="87">
        <f>SUMIF('TOTAL FEED'!$E$6:$E$429,'SAN LUONG'!D252,'TOTAL FEED'!$AN$6:$AN$429)</f>
        <v>0</v>
      </c>
      <c r="AH252" s="87">
        <f>SUMIF('TOTAL FEED'!$E$6:$E$429,'SAN LUONG'!D252,'TOTAL FEED'!$AO$6:$AO$429)</f>
        <v>0</v>
      </c>
      <c r="AI252" s="87">
        <f>SUMIF('TOTAL FEED'!$E$6:$E$429,'SAN LUONG'!D252,'TOTAL FEED'!$AP$6:$AP$429)</f>
        <v>0</v>
      </c>
      <c r="AJ252" s="80">
        <f t="shared" si="86"/>
        <v>120700</v>
      </c>
      <c r="AK252" s="92">
        <v>1</v>
      </c>
      <c r="AL252" t="str">
        <f t="shared" si="88"/>
        <v>552FS1332110813</v>
      </c>
      <c r="AM252">
        <f>SUMIF('TOTAL FEED'!$K$6:$K$429,AL252,'TOTAL FEED'!$AQ$6:$AQ$429)</f>
        <v>120700</v>
      </c>
    </row>
    <row r="253" spans="2:39" x14ac:dyDescent="0.25">
      <c r="B253" s="81">
        <v>150</v>
      </c>
      <c r="C253" s="84" t="s">
        <v>606</v>
      </c>
      <c r="D253" s="83">
        <v>32110873</v>
      </c>
      <c r="E253" s="86">
        <f>SUMIF('TOTAL FEED'!$E$6:$E$429,'SAN LUONG'!D253,'TOTAL FEED'!$L$6:$L$429)</f>
        <v>0</v>
      </c>
      <c r="F253" s="87">
        <f>SUMIF('TOTAL FEED'!$E$6:$E$429,'SAN LUONG'!D253,'TOTAL FEED'!$M$6:$M$429)</f>
        <v>0</v>
      </c>
      <c r="G253" s="87">
        <f>SUMIF('TOTAL FEED'!$E$6:$E$429,'SAN LUONG'!D253,'TOTAL FEED'!$N$6:$N$429)</f>
        <v>0</v>
      </c>
      <c r="H253" s="87">
        <f>SUMIF('TOTAL FEED'!$E$6:$E$429,'SAN LUONG'!D253,'TOTAL FEED'!$O$6:$O$429)</f>
        <v>0</v>
      </c>
      <c r="I253" s="87">
        <f>SUMIF('TOTAL FEED'!$E$6:$E$429,'SAN LUONG'!D253,'TOTAL FEED'!$P$6:$P$429)</f>
        <v>0</v>
      </c>
      <c r="J253" s="87">
        <f>SUMIF('TOTAL FEED'!$E$6:$E$429,'SAN LUONG'!D253,'TOTAL FEED'!$Q$6:$Q$429)</f>
        <v>0</v>
      </c>
      <c r="K253" s="87">
        <f>SUMIF('TOTAL FEED'!$E$6:$E$429,'SAN LUONG'!D253,'TOTAL FEED'!$R$6:$R$429)</f>
        <v>0</v>
      </c>
      <c r="L253" s="87">
        <f>SUMIF('TOTAL FEED'!$E$6:$E$429,'SAN LUONG'!D253,'TOTAL FEED'!$S$6:$S$429)</f>
        <v>0</v>
      </c>
      <c r="M253" s="87">
        <f>SUMIF('TOTAL FEED'!$E$6:$E$429,'SAN LUONG'!D253,'TOTAL FEED'!$T$6:$T$429)</f>
        <v>0</v>
      </c>
      <c r="N253" s="87">
        <f>SUMIF('TOTAL FEED'!$E$6:$E$429,'SAN LUONG'!D253,'TOTAL FEED'!$U$6:$U$429)</f>
        <v>0</v>
      </c>
      <c r="O253" s="87">
        <f>SUMIF('TOTAL FEED'!$E$6:$E$429,'SAN LUONG'!D253,'TOTAL FEED'!$V$6:$V$429)</f>
        <v>0</v>
      </c>
      <c r="P253" s="87">
        <f>SUMIF('TOTAL FEED'!$E$6:$E$429,'SAN LUONG'!D253,'TOTAL FEED'!$W$6:$W$429)</f>
        <v>0</v>
      </c>
      <c r="Q253" s="87">
        <f>SUMIF('TOTAL FEED'!$E$6:$E$429,'SAN LUONG'!D253,'TOTAL FEED'!$X$6:$X$429)</f>
        <v>0</v>
      </c>
      <c r="R253" s="87">
        <f>SUMIF('TOTAL FEED'!$E$6:$E$429,'SAN LUONG'!D253,'TOTAL FEED'!$Y$6:$Y$429)</f>
        <v>0</v>
      </c>
      <c r="S253" s="87">
        <f>SUMIF('TOTAL FEED'!$E$6:$E$429,'SAN LUONG'!D253,'TOTAL FEED'!$Z$6:$Z$429)</f>
        <v>0</v>
      </c>
      <c r="T253" s="87">
        <f>SUMIF('TOTAL FEED'!$E$6:$E$429,'SAN LUONG'!D253,'TOTAL FEED'!$AA$6:$AA$429)</f>
        <v>0</v>
      </c>
      <c r="U253" s="87">
        <f>SUMIF('TOTAL FEED'!$E$6:$E$429,'SAN LUONG'!D253,'TOTAL FEED'!$AB$6:$AB$429)</f>
        <v>0</v>
      </c>
      <c r="V253" s="87">
        <f>SUMIF('TOTAL FEED'!$E$6:$E$429,'SAN LUONG'!D253,'TOTAL FEED'!$AC$6:$AC$429)</f>
        <v>0</v>
      </c>
      <c r="W253" s="87">
        <f>SUMIF('TOTAL FEED'!$E$6:$E$429,'SAN LUONG'!D253,'TOTAL FEED'!$AD$6:$AD$429)</f>
        <v>0</v>
      </c>
      <c r="X253" s="87">
        <f>SUMIF('TOTAL FEED'!$E$6:$E$429,'SAN LUONG'!D253,'TOTAL FEED'!$AE$6:$AE$429)</f>
        <v>0</v>
      </c>
      <c r="Y253" s="87">
        <f>SUMIF('TOTAL FEED'!$E$6:$E$429,'SAN LUONG'!D253,'TOTAL FEED'!$AF$6:$AF$429)</f>
        <v>0</v>
      </c>
      <c r="Z253" s="87">
        <f>SUMIF('TOTAL FEED'!$E$6:$E$429,'SAN LUONG'!D253,'TOTAL FEED'!$AG$6:$AG$429)</f>
        <v>0</v>
      </c>
      <c r="AA253" s="87">
        <f>SUMIF('TOTAL FEED'!$E$6:$E$429,'SAN LUONG'!D253,'TOTAL FEED'!$AH$6:$AH$429)</f>
        <v>0</v>
      </c>
      <c r="AB253" s="87">
        <f>SUMIF('TOTAL FEED'!$E$6:$E$429,'SAN LUONG'!D253,'TOTAL FEED'!$AI$6:$AI$429)</f>
        <v>0</v>
      </c>
      <c r="AC253" s="87">
        <f>SUMIF('TOTAL FEED'!$E$6:$E$429,'SAN LUONG'!D253,'TOTAL FEED'!$AJ$6:$AJ$429)</f>
        <v>0</v>
      </c>
      <c r="AD253" s="87">
        <f>SUMIF('TOTAL FEED'!$E$6:$E$429,'SAN LUONG'!D253,'TOTAL FEED'!$AK$6:$AK$429)</f>
        <v>0</v>
      </c>
      <c r="AE253" s="87">
        <f>SUMIF('TOTAL FEED'!$E$6:$E$429,'SAN LUONG'!D253,'TOTAL FEED'!$AL$6:$AL$429)</f>
        <v>0</v>
      </c>
      <c r="AF253" s="87">
        <f>SUMIF('TOTAL FEED'!$E$6:$E$429,'SAN LUONG'!D253,'TOTAL FEED'!$AM$6:$AM$429)</f>
        <v>0</v>
      </c>
      <c r="AG253" s="87">
        <f>SUMIF('TOTAL FEED'!$E$6:$E$429,'SAN LUONG'!D253,'TOTAL FEED'!$AN$6:$AN$429)</f>
        <v>0</v>
      </c>
      <c r="AH253" s="87">
        <f>SUMIF('TOTAL FEED'!$E$6:$E$429,'SAN LUONG'!D253,'TOTAL FEED'!$AO$6:$AO$429)</f>
        <v>0</v>
      </c>
      <c r="AI253" s="87">
        <f>SUMIF('TOTAL FEED'!$E$6:$E$429,'SAN LUONG'!D253,'TOTAL FEED'!$AP$6:$AP$429)</f>
        <v>0</v>
      </c>
      <c r="AJ253" s="80">
        <f t="shared" si="86"/>
        <v>0</v>
      </c>
      <c r="AK253" s="80"/>
      <c r="AL253" t="str">
        <f t="shared" si="88"/>
        <v>552FS7332110873</v>
      </c>
      <c r="AM253">
        <f>SUMIF('TOTAL FEED'!$K$6:$K$429,AL253,'TOTAL FEED'!$AQ$6:$AQ$429)</f>
        <v>0</v>
      </c>
    </row>
    <row r="254" spans="2:39" x14ac:dyDescent="0.25">
      <c r="B254" s="81">
        <v>151</v>
      </c>
      <c r="C254" s="84" t="s">
        <v>485</v>
      </c>
      <c r="D254" s="83">
        <v>32110838</v>
      </c>
      <c r="E254" s="86">
        <f>SUMIF('TOTAL FEED'!$E$6:$E$429,'SAN LUONG'!D254,'TOTAL FEED'!$L$6:$L$429)</f>
        <v>0</v>
      </c>
      <c r="F254" s="87">
        <f>SUMIF('TOTAL FEED'!$E$6:$E$429,'SAN LUONG'!D254,'TOTAL FEED'!$M$6:$M$429)</f>
        <v>0</v>
      </c>
      <c r="G254" s="87">
        <f>SUMIF('TOTAL FEED'!$E$6:$E$429,'SAN LUONG'!D254,'TOTAL FEED'!$N$6:$N$429)</f>
        <v>0</v>
      </c>
      <c r="H254" s="87">
        <f>SUMIF('TOTAL FEED'!$E$6:$E$429,'SAN LUONG'!D254,'TOTAL FEED'!$O$6:$O$429)</f>
        <v>0</v>
      </c>
      <c r="I254" s="87">
        <f>SUMIF('TOTAL FEED'!$E$6:$E$429,'SAN LUONG'!D254,'TOTAL FEED'!$P$6:$P$429)</f>
        <v>0</v>
      </c>
      <c r="J254" s="87">
        <f>SUMIF('TOTAL FEED'!$E$6:$E$429,'SAN LUONG'!D254,'TOTAL FEED'!$Q$6:$Q$429)</f>
        <v>0</v>
      </c>
      <c r="K254" s="87">
        <f>SUMIF('TOTAL FEED'!$E$6:$E$429,'SAN LUONG'!D254,'TOTAL FEED'!$R$6:$R$429)</f>
        <v>0</v>
      </c>
      <c r="L254" s="87">
        <f>SUMIF('TOTAL FEED'!$E$6:$E$429,'SAN LUONG'!D254,'TOTAL FEED'!$S$6:$S$429)</f>
        <v>0</v>
      </c>
      <c r="M254" s="87">
        <f>SUMIF('TOTAL FEED'!$E$6:$E$429,'SAN LUONG'!D254,'TOTAL FEED'!$T$6:$T$429)</f>
        <v>0</v>
      </c>
      <c r="N254" s="87">
        <f>SUMIF('TOTAL FEED'!$E$6:$E$429,'SAN LUONG'!D254,'TOTAL FEED'!$U$6:$U$429)</f>
        <v>0</v>
      </c>
      <c r="O254" s="87">
        <f>SUMIF('TOTAL FEED'!$E$6:$E$429,'SAN LUONG'!D254,'TOTAL FEED'!$V$6:$V$429)</f>
        <v>0</v>
      </c>
      <c r="P254" s="87">
        <f>SUMIF('TOTAL FEED'!$E$6:$E$429,'SAN LUONG'!D254,'TOTAL FEED'!$W$6:$W$429)</f>
        <v>0</v>
      </c>
      <c r="Q254" s="87">
        <f>SUMIF('TOTAL FEED'!$E$6:$E$429,'SAN LUONG'!D254,'TOTAL FEED'!$X$6:$X$429)</f>
        <v>0</v>
      </c>
      <c r="R254" s="87">
        <f>SUMIF('TOTAL FEED'!$E$6:$E$429,'SAN LUONG'!D254,'TOTAL FEED'!$Y$6:$Y$429)</f>
        <v>0</v>
      </c>
      <c r="S254" s="87">
        <f>SUMIF('TOTAL FEED'!$E$6:$E$429,'SAN LUONG'!D254,'TOTAL FEED'!$Z$6:$Z$429)</f>
        <v>0</v>
      </c>
      <c r="T254" s="87">
        <f>SUMIF('TOTAL FEED'!$E$6:$E$429,'SAN LUONG'!D254,'TOTAL FEED'!$AA$6:$AA$429)</f>
        <v>0</v>
      </c>
      <c r="U254" s="87">
        <f>SUMIF('TOTAL FEED'!$E$6:$E$429,'SAN LUONG'!D254,'TOTAL FEED'!$AB$6:$AB$429)</f>
        <v>0</v>
      </c>
      <c r="V254" s="87">
        <f>SUMIF('TOTAL FEED'!$E$6:$E$429,'SAN LUONG'!D254,'TOTAL FEED'!$AC$6:$AC$429)</f>
        <v>0</v>
      </c>
      <c r="W254" s="87">
        <f>SUMIF('TOTAL FEED'!$E$6:$E$429,'SAN LUONG'!D254,'TOTAL FEED'!$AD$6:$AD$429)</f>
        <v>0</v>
      </c>
      <c r="X254" s="87">
        <f>SUMIF('TOTAL FEED'!$E$6:$E$429,'SAN LUONG'!D254,'TOTAL FEED'!$AE$6:$AE$429)</f>
        <v>0</v>
      </c>
      <c r="Y254" s="87">
        <f>SUMIF('TOTAL FEED'!$E$6:$E$429,'SAN LUONG'!D254,'TOTAL FEED'!$AF$6:$AF$429)</f>
        <v>0</v>
      </c>
      <c r="Z254" s="87">
        <f>SUMIF('TOTAL FEED'!$E$6:$E$429,'SAN LUONG'!D254,'TOTAL FEED'!$AG$6:$AG$429)</f>
        <v>0</v>
      </c>
      <c r="AA254" s="87">
        <f>SUMIF('TOTAL FEED'!$E$6:$E$429,'SAN LUONG'!D254,'TOTAL FEED'!$AH$6:$AH$429)</f>
        <v>0</v>
      </c>
      <c r="AB254" s="87">
        <f>SUMIF('TOTAL FEED'!$E$6:$E$429,'SAN LUONG'!D254,'TOTAL FEED'!$AI$6:$AI$429)</f>
        <v>0</v>
      </c>
      <c r="AC254" s="87">
        <f>SUMIF('TOTAL FEED'!$E$6:$E$429,'SAN LUONG'!D254,'TOTAL FEED'!$AJ$6:$AJ$429)</f>
        <v>0</v>
      </c>
      <c r="AD254" s="87">
        <f>SUMIF('TOTAL FEED'!$E$6:$E$429,'SAN LUONG'!D254,'TOTAL FEED'!$AK$6:$AK$429)</f>
        <v>0</v>
      </c>
      <c r="AE254" s="87">
        <f>SUMIF('TOTAL FEED'!$E$6:$E$429,'SAN LUONG'!D254,'TOTAL FEED'!$AL$6:$AL$429)</f>
        <v>0</v>
      </c>
      <c r="AF254" s="87">
        <f>SUMIF('TOTAL FEED'!$E$6:$E$429,'SAN LUONG'!D254,'TOTAL FEED'!$AM$6:$AM$429)</f>
        <v>0</v>
      </c>
      <c r="AG254" s="87">
        <f>SUMIF('TOTAL FEED'!$E$6:$E$429,'SAN LUONG'!D254,'TOTAL FEED'!$AN$6:$AN$429)</f>
        <v>0</v>
      </c>
      <c r="AH254" s="87">
        <f>SUMIF('TOTAL FEED'!$E$6:$E$429,'SAN LUONG'!D254,'TOTAL FEED'!$AO$6:$AO$429)</f>
        <v>0</v>
      </c>
      <c r="AI254" s="87">
        <f>SUMIF('TOTAL FEED'!$E$6:$E$429,'SAN LUONG'!D254,'TOTAL FEED'!$AP$6:$AP$429)</f>
        <v>0</v>
      </c>
      <c r="AJ254" s="80">
        <f t="shared" si="86"/>
        <v>0</v>
      </c>
      <c r="AK254" s="80"/>
      <c r="AL254" t="str">
        <f t="shared" si="88"/>
        <v>552FS3832110838</v>
      </c>
      <c r="AM254">
        <f>SUMIF('TOTAL FEED'!$K$6:$K$429,AL254,'TOTAL FEED'!$AQ$6:$AQ$429)</f>
        <v>0</v>
      </c>
    </row>
    <row r="255" spans="2:39" x14ac:dyDescent="0.25">
      <c r="B255" s="81">
        <v>152</v>
      </c>
      <c r="C255" s="84" t="s">
        <v>729</v>
      </c>
      <c r="D255" s="83">
        <v>321181</v>
      </c>
      <c r="E255" s="86">
        <f>SUMIF('TOTAL FEED'!$E$6:$E$429,'SAN LUONG'!D255,'TOTAL FEED'!$L$6:$L$429)</f>
        <v>0</v>
      </c>
      <c r="F255" s="87">
        <f>SUMIF('TOTAL FEED'!$E$6:$E$429,'SAN LUONG'!D255,'TOTAL FEED'!$M$6:$M$429)</f>
        <v>0</v>
      </c>
      <c r="G255" s="87">
        <f>SUMIF('TOTAL FEED'!$E$6:$E$429,'SAN LUONG'!D255,'TOTAL FEED'!$N$6:$N$429)</f>
        <v>0</v>
      </c>
      <c r="H255" s="87">
        <f>SUMIF('TOTAL FEED'!$E$6:$E$429,'SAN LUONG'!D255,'TOTAL FEED'!$O$6:$O$429)</f>
        <v>0</v>
      </c>
      <c r="I255" s="87">
        <f>SUMIF('TOTAL FEED'!$E$6:$E$429,'SAN LUONG'!D255,'TOTAL FEED'!$P$6:$P$429)</f>
        <v>0</v>
      </c>
      <c r="J255" s="87">
        <f>SUMIF('TOTAL FEED'!$E$6:$E$429,'SAN LUONG'!D255,'TOTAL FEED'!$Q$6:$Q$429)</f>
        <v>0</v>
      </c>
      <c r="K255" s="87">
        <f>SUMIF('TOTAL FEED'!$E$6:$E$429,'SAN LUONG'!D255,'TOTAL FEED'!$R$6:$R$429)</f>
        <v>0</v>
      </c>
      <c r="L255" s="87">
        <f>SUMIF('TOTAL FEED'!$E$6:$E$429,'SAN LUONG'!D255,'TOTAL FEED'!$S$6:$S$429)</f>
        <v>0</v>
      </c>
      <c r="M255" s="87">
        <f>SUMIF('TOTAL FEED'!$E$6:$E$429,'SAN LUONG'!D255,'TOTAL FEED'!$T$6:$T$429)</f>
        <v>0</v>
      </c>
      <c r="N255" s="87">
        <f>SUMIF('TOTAL FEED'!$E$6:$E$429,'SAN LUONG'!D255,'TOTAL FEED'!$U$6:$U$429)</f>
        <v>0</v>
      </c>
      <c r="O255" s="87">
        <f>SUMIF('TOTAL FEED'!$E$6:$E$429,'SAN LUONG'!D255,'TOTAL FEED'!$V$6:$V$429)</f>
        <v>0</v>
      </c>
      <c r="P255" s="87">
        <f>SUMIF('TOTAL FEED'!$E$6:$E$429,'SAN LUONG'!D255,'TOTAL FEED'!$W$6:$W$429)</f>
        <v>0</v>
      </c>
      <c r="Q255" s="87">
        <f>SUMIF('TOTAL FEED'!$E$6:$E$429,'SAN LUONG'!D255,'TOTAL FEED'!$X$6:$X$429)</f>
        <v>42350</v>
      </c>
      <c r="R255" s="87">
        <f>SUMIF('TOTAL FEED'!$E$6:$E$429,'SAN LUONG'!D255,'TOTAL FEED'!$Y$6:$Y$429)</f>
        <v>0</v>
      </c>
      <c r="S255" s="87">
        <f>SUMIF('TOTAL FEED'!$E$6:$E$429,'SAN LUONG'!D255,'TOTAL FEED'!$Z$6:$Z$429)</f>
        <v>0</v>
      </c>
      <c r="T255" s="87">
        <f>SUMIF('TOTAL FEED'!$E$6:$E$429,'SAN LUONG'!D255,'TOTAL FEED'!$AA$6:$AA$429)</f>
        <v>0</v>
      </c>
      <c r="U255" s="87">
        <f>SUMIF('TOTAL FEED'!$E$6:$E$429,'SAN LUONG'!D255,'TOTAL FEED'!$AB$6:$AB$429)</f>
        <v>0</v>
      </c>
      <c r="V255" s="87">
        <f>SUMIF('TOTAL FEED'!$E$6:$E$429,'SAN LUONG'!D255,'TOTAL FEED'!$AC$6:$AC$429)</f>
        <v>0</v>
      </c>
      <c r="W255" s="87">
        <f>SUMIF('TOTAL FEED'!$E$6:$E$429,'SAN LUONG'!D255,'TOTAL FEED'!$AD$6:$AD$429)</f>
        <v>0</v>
      </c>
      <c r="X255" s="87">
        <f>SUMIF('TOTAL FEED'!$E$6:$E$429,'SAN LUONG'!D255,'TOTAL FEED'!$AE$6:$AE$429)</f>
        <v>0</v>
      </c>
      <c r="Y255" s="87">
        <f>SUMIF('TOTAL FEED'!$E$6:$E$429,'SAN LUONG'!D255,'TOTAL FEED'!$AF$6:$AF$429)</f>
        <v>0</v>
      </c>
      <c r="Z255" s="87">
        <f>SUMIF('TOTAL FEED'!$E$6:$E$429,'SAN LUONG'!D255,'TOTAL FEED'!$AG$6:$AG$429)</f>
        <v>0</v>
      </c>
      <c r="AA255" s="87">
        <f>SUMIF('TOTAL FEED'!$E$6:$E$429,'SAN LUONG'!D255,'TOTAL FEED'!$AH$6:$AH$429)</f>
        <v>0</v>
      </c>
      <c r="AB255" s="87">
        <f>SUMIF('TOTAL FEED'!$E$6:$E$429,'SAN LUONG'!D255,'TOTAL FEED'!$AI$6:$AI$429)</f>
        <v>0</v>
      </c>
      <c r="AC255" s="87">
        <f>SUMIF('TOTAL FEED'!$E$6:$E$429,'SAN LUONG'!D255,'TOTAL FEED'!$AJ$6:$AJ$429)</f>
        <v>0</v>
      </c>
      <c r="AD255" s="87">
        <f>SUMIF('TOTAL FEED'!$E$6:$E$429,'SAN LUONG'!D255,'TOTAL FEED'!$AK$6:$AK$429)</f>
        <v>0</v>
      </c>
      <c r="AE255" s="87">
        <f>SUMIF('TOTAL FEED'!$E$6:$E$429,'SAN LUONG'!D255,'TOTAL FEED'!$AL$6:$AL$429)</f>
        <v>0</v>
      </c>
      <c r="AF255" s="87">
        <f>SUMIF('TOTAL FEED'!$E$6:$E$429,'SAN LUONG'!D255,'TOTAL FEED'!$AM$6:$AM$429)</f>
        <v>0</v>
      </c>
      <c r="AG255" s="87">
        <f>SUMIF('TOTAL FEED'!$E$6:$E$429,'SAN LUONG'!D255,'TOTAL FEED'!$AN$6:$AN$429)</f>
        <v>0</v>
      </c>
      <c r="AH255" s="87">
        <f>SUMIF('TOTAL FEED'!$E$6:$E$429,'SAN LUONG'!D255,'TOTAL FEED'!$AO$6:$AO$429)</f>
        <v>0</v>
      </c>
      <c r="AI255" s="87">
        <f>SUMIF('TOTAL FEED'!$E$6:$E$429,'SAN LUONG'!D255,'TOTAL FEED'!$AP$6:$AP$429)</f>
        <v>0</v>
      </c>
      <c r="AJ255" s="80">
        <f t="shared" si="86"/>
        <v>42350</v>
      </c>
      <c r="AK255" s="80"/>
      <c r="AL255" t="str">
        <f t="shared" si="88"/>
        <v>552WDF321181</v>
      </c>
      <c r="AM255">
        <f>SUMIF('TOTAL FEED'!$K$6:$K$429,AL255,'TOTAL FEED'!$AQ$6:$AQ$429)</f>
        <v>42350</v>
      </c>
    </row>
    <row r="256" spans="2:39" x14ac:dyDescent="0.25">
      <c r="B256" s="81"/>
      <c r="C256" s="84" t="s">
        <v>489</v>
      </c>
      <c r="D256" s="83">
        <v>32110890</v>
      </c>
      <c r="E256" s="86">
        <f>SUMIF('TOTAL FEED'!$E$6:$E$429,'SAN LUONG'!D256,'TOTAL FEED'!$L$6:$L$429)</f>
        <v>0</v>
      </c>
      <c r="F256" s="87">
        <f>SUMIF('TOTAL FEED'!$E$6:$E$429,'SAN LUONG'!D256,'TOTAL FEED'!$M$6:$M$429)</f>
        <v>226500</v>
      </c>
      <c r="G256" s="87">
        <f>SUMIF('TOTAL FEED'!$E$6:$E$429,'SAN LUONG'!D256,'TOTAL FEED'!$N$6:$N$429)</f>
        <v>148100</v>
      </c>
      <c r="H256" s="87">
        <f>SUMIF('TOTAL FEED'!$E$6:$E$429,'SAN LUONG'!D256,'TOTAL FEED'!$O$6:$O$429)</f>
        <v>0</v>
      </c>
      <c r="I256" s="87">
        <f>SUMIF('TOTAL FEED'!$E$6:$E$429,'SAN LUONG'!D256,'TOTAL FEED'!$P$6:$P$429)</f>
        <v>0</v>
      </c>
      <c r="J256" s="87">
        <f>SUMIF('TOTAL FEED'!$E$6:$E$429,'SAN LUONG'!D256,'TOTAL FEED'!$Q$6:$Q$429)</f>
        <v>0</v>
      </c>
      <c r="K256" s="87">
        <f>SUMIF('TOTAL FEED'!$E$6:$E$429,'SAN LUONG'!D256,'TOTAL FEED'!$R$6:$R$429)</f>
        <v>0</v>
      </c>
      <c r="L256" s="87">
        <f>SUMIF('TOTAL FEED'!$E$6:$E$429,'SAN LUONG'!D256,'TOTAL FEED'!$S$6:$S$429)</f>
        <v>0</v>
      </c>
      <c r="M256" s="87">
        <f>SUMIF('TOTAL FEED'!$E$6:$E$429,'SAN LUONG'!D256,'TOTAL FEED'!$T$6:$T$429)</f>
        <v>91800</v>
      </c>
      <c r="N256" s="87">
        <f>SUMIF('TOTAL FEED'!$E$6:$E$429,'SAN LUONG'!D256,'TOTAL FEED'!$U$6:$U$429)</f>
        <v>462950</v>
      </c>
      <c r="O256" s="87">
        <f>SUMIF('TOTAL FEED'!$E$6:$E$429,'SAN LUONG'!D256,'TOTAL FEED'!$V$6:$V$429)</f>
        <v>177350</v>
      </c>
      <c r="P256" s="87">
        <f>SUMIF('TOTAL FEED'!$E$6:$E$429,'SAN LUONG'!D256,'TOTAL FEED'!$W$6:$W$429)</f>
        <v>100200</v>
      </c>
      <c r="Q256" s="87">
        <f>SUMIF('TOTAL FEED'!$E$6:$E$429,'SAN LUONG'!D256,'TOTAL FEED'!$X$6:$X$429)</f>
        <v>138950</v>
      </c>
      <c r="R256" s="87">
        <f>SUMIF('TOTAL FEED'!$E$6:$E$429,'SAN LUONG'!D256,'TOTAL FEED'!$Y$6:$Y$429)</f>
        <v>314600</v>
      </c>
      <c r="S256" s="87">
        <f>SUMIF('TOTAL FEED'!$E$6:$E$429,'SAN LUONG'!D256,'TOTAL FEED'!$Z$6:$Z$429)</f>
        <v>345150</v>
      </c>
      <c r="T256" s="87">
        <f>SUMIF('TOTAL FEED'!$E$6:$E$429,'SAN LUONG'!D256,'TOTAL FEED'!$AA$6:$AA$429)</f>
        <v>362300</v>
      </c>
      <c r="U256" s="87">
        <f>SUMIF('TOTAL FEED'!$E$6:$E$429,'SAN LUONG'!D256,'TOTAL FEED'!$AB$6:$AB$429)</f>
        <v>0</v>
      </c>
      <c r="V256" s="87">
        <f>SUMIF('TOTAL FEED'!$E$6:$E$429,'SAN LUONG'!D256,'TOTAL FEED'!$AC$6:$AC$429)</f>
        <v>0</v>
      </c>
      <c r="W256" s="87">
        <f>SUMIF('TOTAL FEED'!$E$6:$E$429,'SAN LUONG'!D256,'TOTAL FEED'!$AD$6:$AD$429)</f>
        <v>0</v>
      </c>
      <c r="X256" s="87">
        <f>SUMIF('TOTAL FEED'!$E$6:$E$429,'SAN LUONG'!D256,'TOTAL FEED'!$AE$6:$AE$429)</f>
        <v>0</v>
      </c>
      <c r="Y256" s="87">
        <f>SUMIF('TOTAL FEED'!$E$6:$E$429,'SAN LUONG'!D256,'TOTAL FEED'!$AF$6:$AF$429)</f>
        <v>0</v>
      </c>
      <c r="Z256" s="87">
        <f>SUMIF('TOTAL FEED'!$E$6:$E$429,'SAN LUONG'!D256,'TOTAL FEED'!$AG$6:$AG$429)</f>
        <v>0</v>
      </c>
      <c r="AA256" s="87">
        <f>SUMIF('TOTAL FEED'!$E$6:$E$429,'SAN LUONG'!D256,'TOTAL FEED'!$AH$6:$AH$429)</f>
        <v>0</v>
      </c>
      <c r="AB256" s="87">
        <f>SUMIF('TOTAL FEED'!$E$6:$E$429,'SAN LUONG'!D256,'TOTAL FEED'!$AI$6:$AI$429)</f>
        <v>0</v>
      </c>
      <c r="AC256" s="87">
        <f>SUMIF('TOTAL FEED'!$E$6:$E$429,'SAN LUONG'!D256,'TOTAL FEED'!$AJ$6:$AJ$429)</f>
        <v>0</v>
      </c>
      <c r="AD256" s="87">
        <f>SUMIF('TOTAL FEED'!$E$6:$E$429,'SAN LUONG'!D256,'TOTAL FEED'!$AK$6:$AK$429)</f>
        <v>0</v>
      </c>
      <c r="AE256" s="87">
        <f>SUMIF('TOTAL FEED'!$E$6:$E$429,'SAN LUONG'!D256,'TOTAL FEED'!$AL$6:$AL$429)</f>
        <v>0</v>
      </c>
      <c r="AF256" s="87">
        <f>SUMIF('TOTAL FEED'!$E$6:$E$429,'SAN LUONG'!D256,'TOTAL FEED'!$AM$6:$AM$429)</f>
        <v>0</v>
      </c>
      <c r="AG256" s="87">
        <f>SUMIF('TOTAL FEED'!$E$6:$E$429,'SAN LUONG'!D256,'TOTAL FEED'!$AN$6:$AN$429)</f>
        <v>0</v>
      </c>
      <c r="AH256" s="87">
        <f>SUMIF('TOTAL FEED'!$E$6:$E$429,'SAN LUONG'!D256,'TOTAL FEED'!$AO$6:$AO$429)</f>
        <v>0</v>
      </c>
      <c r="AI256" s="87">
        <f>SUMIF('TOTAL FEED'!$E$6:$E$429,'SAN LUONG'!D256,'TOTAL FEED'!$AP$6:$AP$429)</f>
        <v>0</v>
      </c>
      <c r="AJ256" s="80">
        <f t="shared" ref="AJ256:AJ265" si="104">SUM(E256:AI256)</f>
        <v>2367900</v>
      </c>
      <c r="AK256" s="92">
        <v>1</v>
      </c>
      <c r="AL256" t="str">
        <f t="shared" si="88"/>
        <v>552FS9032110890</v>
      </c>
      <c r="AM256">
        <f>SUMIF('TOTAL FEED'!$K$6:$K$429,AL256,'TOTAL FEED'!$AQ$6:$AQ$429)</f>
        <v>2367900</v>
      </c>
    </row>
    <row r="257" spans="2:39" x14ac:dyDescent="0.25">
      <c r="B257" s="81">
        <v>153</v>
      </c>
      <c r="C257" s="84" t="s">
        <v>248</v>
      </c>
      <c r="D257" s="83" t="s">
        <v>478</v>
      </c>
      <c r="E257" s="86">
        <f>SUMIF('TOTAL FEED'!$E$6:$E$429,'SAN LUONG'!D257,'TOTAL FEED'!$L$6:$L$429)</f>
        <v>0</v>
      </c>
      <c r="F257" s="87">
        <f>SUMIF('TOTAL FEED'!$E$6:$E$429,'SAN LUONG'!D257,'TOTAL FEED'!$M$6:$M$429)</f>
        <v>0</v>
      </c>
      <c r="G257" s="87">
        <f>SUMIF('TOTAL FEED'!$E$6:$E$429,'SAN LUONG'!D257,'TOTAL FEED'!$N$6:$N$429)</f>
        <v>0</v>
      </c>
      <c r="H257" s="87">
        <f>SUMIF('TOTAL FEED'!$E$6:$E$429,'SAN LUONG'!D257,'TOTAL FEED'!$O$6:$O$429)</f>
        <v>0</v>
      </c>
      <c r="I257" s="87">
        <f>SUMIF('TOTAL FEED'!$E$6:$E$429,'SAN LUONG'!D257,'TOTAL FEED'!$P$6:$P$429)</f>
        <v>0</v>
      </c>
      <c r="J257" s="87">
        <f>SUMIF('TOTAL FEED'!$E$6:$E$429,'SAN LUONG'!D257,'TOTAL FEED'!$Q$6:$Q$429)</f>
        <v>0</v>
      </c>
      <c r="K257" s="87">
        <f>SUMIF('TOTAL FEED'!$E$6:$E$429,'SAN LUONG'!D257,'TOTAL FEED'!$R$6:$R$429)</f>
        <v>0</v>
      </c>
      <c r="L257" s="87">
        <f>SUMIF('TOTAL FEED'!$E$6:$E$429,'SAN LUONG'!D257,'TOTAL FEED'!$S$6:$S$429)</f>
        <v>0</v>
      </c>
      <c r="M257" s="87">
        <f>SUMIF('TOTAL FEED'!$E$6:$E$429,'SAN LUONG'!D257,'TOTAL FEED'!$T$6:$T$429)</f>
        <v>0</v>
      </c>
      <c r="N257" s="87">
        <f>SUMIF('TOTAL FEED'!$E$6:$E$429,'SAN LUONG'!D257,'TOTAL FEED'!$U$6:$U$429)</f>
        <v>0</v>
      </c>
      <c r="O257" s="87">
        <f>SUMIF('TOTAL FEED'!$E$6:$E$429,'SAN LUONG'!D257,'TOTAL FEED'!$V$6:$V$429)</f>
        <v>0</v>
      </c>
      <c r="P257" s="87">
        <f>SUMIF('TOTAL FEED'!$E$6:$E$429,'SAN LUONG'!D257,'TOTAL FEED'!$W$6:$W$429)</f>
        <v>0</v>
      </c>
      <c r="Q257" s="87">
        <f>SUMIF('TOTAL FEED'!$E$6:$E$429,'SAN LUONG'!D257,'TOTAL FEED'!$X$6:$X$429)</f>
        <v>0</v>
      </c>
      <c r="R257" s="87">
        <f>SUMIF('TOTAL FEED'!$E$6:$E$429,'SAN LUONG'!D257,'TOTAL FEED'!$Y$6:$Y$429)</f>
        <v>0</v>
      </c>
      <c r="S257" s="87">
        <f>SUMIF('TOTAL FEED'!$E$6:$E$429,'SAN LUONG'!D257,'TOTAL FEED'!$Z$6:$Z$429)</f>
        <v>0</v>
      </c>
      <c r="T257" s="87">
        <f>SUMIF('TOTAL FEED'!$E$6:$E$429,'SAN LUONG'!D257,'TOTAL FEED'!$AA$6:$AA$429)</f>
        <v>0</v>
      </c>
      <c r="U257" s="87">
        <f>SUMIF('TOTAL FEED'!$E$6:$E$429,'SAN LUONG'!D257,'TOTAL FEED'!$AB$6:$AB$429)</f>
        <v>0</v>
      </c>
      <c r="V257" s="87">
        <f>SUMIF('TOTAL FEED'!$E$6:$E$429,'SAN LUONG'!D257,'TOTAL FEED'!$AC$6:$AC$429)</f>
        <v>0</v>
      </c>
      <c r="W257" s="87">
        <f>SUMIF('TOTAL FEED'!$E$6:$E$429,'SAN LUONG'!D257,'TOTAL FEED'!$AD$6:$AD$429)</f>
        <v>0</v>
      </c>
      <c r="X257" s="87">
        <f>SUMIF('TOTAL FEED'!$E$6:$E$429,'SAN LUONG'!D257,'TOTAL FEED'!$AE$6:$AE$429)</f>
        <v>0</v>
      </c>
      <c r="Y257" s="87">
        <f>SUMIF('TOTAL FEED'!$E$6:$E$429,'SAN LUONG'!D257,'TOTAL FEED'!$AF$6:$AF$429)</f>
        <v>0</v>
      </c>
      <c r="Z257" s="87">
        <f>SUMIF('TOTAL FEED'!$E$6:$E$429,'SAN LUONG'!D257,'TOTAL FEED'!$AG$6:$AG$429)</f>
        <v>0</v>
      </c>
      <c r="AA257" s="87">
        <f>SUMIF('TOTAL FEED'!$E$6:$E$429,'SAN LUONG'!D257,'TOTAL FEED'!$AH$6:$AH$429)</f>
        <v>0</v>
      </c>
      <c r="AB257" s="87">
        <f>SUMIF('TOTAL FEED'!$E$6:$E$429,'SAN LUONG'!D257,'TOTAL FEED'!$AI$6:$AI$429)</f>
        <v>0</v>
      </c>
      <c r="AC257" s="87">
        <f>SUMIF('TOTAL FEED'!$E$6:$E$429,'SAN LUONG'!D257,'TOTAL FEED'!$AJ$6:$AJ$429)</f>
        <v>0</v>
      </c>
      <c r="AD257" s="87">
        <f>SUMIF('TOTAL FEED'!$E$6:$E$429,'SAN LUONG'!D257,'TOTAL FEED'!$AK$6:$AK$429)</f>
        <v>0</v>
      </c>
      <c r="AE257" s="87">
        <f>SUMIF('TOTAL FEED'!$E$6:$E$429,'SAN LUONG'!D257,'TOTAL FEED'!$AL$6:$AL$429)</f>
        <v>0</v>
      </c>
      <c r="AF257" s="87">
        <f>SUMIF('TOTAL FEED'!$E$6:$E$429,'SAN LUONG'!D257,'TOTAL FEED'!$AM$6:$AM$429)</f>
        <v>0</v>
      </c>
      <c r="AG257" s="87">
        <f>SUMIF('TOTAL FEED'!$E$6:$E$429,'SAN LUONG'!D257,'TOTAL FEED'!$AN$6:$AN$429)</f>
        <v>0</v>
      </c>
      <c r="AH257" s="87">
        <f>SUMIF('TOTAL FEED'!$E$6:$E$429,'SAN LUONG'!D257,'TOTAL FEED'!$AO$6:$AO$429)</f>
        <v>0</v>
      </c>
      <c r="AI257" s="87">
        <f>SUMIF('TOTAL FEED'!$E$6:$E$429,'SAN LUONG'!D257,'TOTAL FEED'!$AP$6:$AP$429)</f>
        <v>0</v>
      </c>
      <c r="AJ257" s="80">
        <f t="shared" si="104"/>
        <v>0</v>
      </c>
      <c r="AK257" s="80"/>
      <c r="AL257" t="str">
        <f t="shared" si="88"/>
        <v>552BSF321501</v>
      </c>
      <c r="AM257">
        <f>SUMIF('TOTAL FEED'!$K$6:$K$429,AL257,'TOTAL FEED'!$AQ$6:$AQ$429)</f>
        <v>0</v>
      </c>
    </row>
    <row r="258" spans="2:39" x14ac:dyDescent="0.25">
      <c r="B258" s="81">
        <v>154</v>
      </c>
      <c r="C258" s="84" t="s">
        <v>593</v>
      </c>
      <c r="D258" s="83">
        <v>321601</v>
      </c>
      <c r="E258" s="86">
        <f>SUMIF('TOTAL FEED'!$E$6:$E$429,'SAN LUONG'!D258,'TOTAL FEED'!$L$6:$L$429)</f>
        <v>0</v>
      </c>
      <c r="F258" s="87">
        <f>SUMIF('TOTAL FEED'!$E$6:$E$429,'SAN LUONG'!D258,'TOTAL FEED'!$M$6:$M$429)</f>
        <v>0</v>
      </c>
      <c r="G258" s="87">
        <f>SUMIF('TOTAL FEED'!$E$6:$E$429,'SAN LUONG'!D258,'TOTAL FEED'!$N$6:$N$429)</f>
        <v>0</v>
      </c>
      <c r="H258" s="87">
        <f>SUMIF('TOTAL FEED'!$E$6:$E$429,'SAN LUONG'!D258,'TOTAL FEED'!$O$6:$O$429)</f>
        <v>0</v>
      </c>
      <c r="I258" s="87">
        <f>SUMIF('TOTAL FEED'!$E$6:$E$429,'SAN LUONG'!D258,'TOTAL FEED'!$P$6:$P$429)</f>
        <v>0</v>
      </c>
      <c r="J258" s="87">
        <f>SUMIF('TOTAL FEED'!$E$6:$E$429,'SAN LUONG'!D258,'TOTAL FEED'!$Q$6:$Q$429)</f>
        <v>0</v>
      </c>
      <c r="K258" s="87">
        <f>SUMIF('TOTAL FEED'!$E$6:$E$429,'SAN LUONG'!D258,'TOTAL FEED'!$R$6:$R$429)</f>
        <v>0</v>
      </c>
      <c r="L258" s="87">
        <f>SUMIF('TOTAL FEED'!$E$6:$E$429,'SAN LUONG'!D258,'TOTAL FEED'!$S$6:$S$429)</f>
        <v>0</v>
      </c>
      <c r="M258" s="87">
        <f>SUMIF('TOTAL FEED'!$E$6:$E$429,'SAN LUONG'!D258,'TOTAL FEED'!$T$6:$T$429)</f>
        <v>0</v>
      </c>
      <c r="N258" s="87">
        <f>SUMIF('TOTAL FEED'!$E$6:$E$429,'SAN LUONG'!D258,'TOTAL FEED'!$U$6:$U$429)</f>
        <v>0</v>
      </c>
      <c r="O258" s="87">
        <f>SUMIF('TOTAL FEED'!$E$6:$E$429,'SAN LUONG'!D258,'TOTAL FEED'!$V$6:$V$429)</f>
        <v>0</v>
      </c>
      <c r="P258" s="87">
        <f>SUMIF('TOTAL FEED'!$E$6:$E$429,'SAN LUONG'!D258,'TOTAL FEED'!$W$6:$W$429)</f>
        <v>0</v>
      </c>
      <c r="Q258" s="87">
        <f>SUMIF('TOTAL FEED'!$E$6:$E$429,'SAN LUONG'!D258,'TOTAL FEED'!$X$6:$X$429)</f>
        <v>0</v>
      </c>
      <c r="R258" s="87">
        <f>SUMIF('TOTAL FEED'!$E$6:$E$429,'SAN LUONG'!D258,'TOTAL FEED'!$Y$6:$Y$429)</f>
        <v>0</v>
      </c>
      <c r="S258" s="87">
        <f>SUMIF('TOTAL FEED'!$E$6:$E$429,'SAN LUONG'!D258,'TOTAL FEED'!$Z$6:$Z$429)</f>
        <v>0</v>
      </c>
      <c r="T258" s="87">
        <f>SUMIF('TOTAL FEED'!$E$6:$E$429,'SAN LUONG'!D258,'TOTAL FEED'!$AA$6:$AA$429)</f>
        <v>0</v>
      </c>
      <c r="U258" s="87">
        <f>SUMIF('TOTAL FEED'!$E$6:$E$429,'SAN LUONG'!D258,'TOTAL FEED'!$AB$6:$AB$429)</f>
        <v>0</v>
      </c>
      <c r="V258" s="87">
        <f>SUMIF('TOTAL FEED'!$E$6:$E$429,'SAN LUONG'!D258,'TOTAL FEED'!$AC$6:$AC$429)</f>
        <v>0</v>
      </c>
      <c r="W258" s="87">
        <f>SUMIF('TOTAL FEED'!$E$6:$E$429,'SAN LUONG'!D258,'TOTAL FEED'!$AD$6:$AD$429)</f>
        <v>0</v>
      </c>
      <c r="X258" s="87">
        <f>SUMIF('TOTAL FEED'!$E$6:$E$429,'SAN LUONG'!D258,'TOTAL FEED'!$AE$6:$AE$429)</f>
        <v>0</v>
      </c>
      <c r="Y258" s="87">
        <f>SUMIF('TOTAL FEED'!$E$6:$E$429,'SAN LUONG'!D258,'TOTAL FEED'!$AF$6:$AF$429)</f>
        <v>0</v>
      </c>
      <c r="Z258" s="87">
        <f>SUMIF('TOTAL FEED'!$E$6:$E$429,'SAN LUONG'!D258,'TOTAL FEED'!$AG$6:$AG$429)</f>
        <v>0</v>
      </c>
      <c r="AA258" s="87">
        <f>SUMIF('TOTAL FEED'!$E$6:$E$429,'SAN LUONG'!D258,'TOTAL FEED'!$AH$6:$AH$429)</f>
        <v>0</v>
      </c>
      <c r="AB258" s="87">
        <f>SUMIF('TOTAL FEED'!$E$6:$E$429,'SAN LUONG'!D258,'TOTAL FEED'!$AI$6:$AI$429)</f>
        <v>0</v>
      </c>
      <c r="AC258" s="87">
        <f>SUMIF('TOTAL FEED'!$E$6:$E$429,'SAN LUONG'!D258,'TOTAL FEED'!$AJ$6:$AJ$429)</f>
        <v>0</v>
      </c>
      <c r="AD258" s="87">
        <f>SUMIF('TOTAL FEED'!$E$6:$E$429,'SAN LUONG'!D258,'TOTAL FEED'!$AK$6:$AK$429)</f>
        <v>0</v>
      </c>
      <c r="AE258" s="87">
        <f>SUMIF('TOTAL FEED'!$E$6:$E$429,'SAN LUONG'!D258,'TOTAL FEED'!$AL$6:$AL$429)</f>
        <v>0</v>
      </c>
      <c r="AF258" s="87">
        <f>SUMIF('TOTAL FEED'!$E$6:$E$429,'SAN LUONG'!D258,'TOTAL FEED'!$AM$6:$AM$429)</f>
        <v>0</v>
      </c>
      <c r="AG258" s="87">
        <f>SUMIF('TOTAL FEED'!$E$6:$E$429,'SAN LUONG'!D258,'TOTAL FEED'!$AN$6:$AN$429)</f>
        <v>0</v>
      </c>
      <c r="AH258" s="87">
        <f>SUMIF('TOTAL FEED'!$E$6:$E$429,'SAN LUONG'!D258,'TOTAL FEED'!$AO$6:$AO$429)</f>
        <v>0</v>
      </c>
      <c r="AI258" s="87">
        <f>SUMIF('TOTAL FEED'!$E$6:$E$429,'SAN LUONG'!D258,'TOTAL FEED'!$AP$6:$AP$429)</f>
        <v>0</v>
      </c>
      <c r="AJ258" s="80">
        <f t="shared" si="104"/>
        <v>0</v>
      </c>
      <c r="AK258" s="80"/>
      <c r="AL258" t="str">
        <f t="shared" si="88"/>
        <v>552BSF-P321601</v>
      </c>
      <c r="AM258">
        <f>SUMIF('TOTAL FEED'!$K$6:$K$429,AL258,'TOTAL FEED'!$AQ$6:$AQ$429)</f>
        <v>0</v>
      </c>
    </row>
    <row r="259" spans="2:39" x14ac:dyDescent="0.25">
      <c r="B259" s="81">
        <v>155</v>
      </c>
      <c r="C259" s="84" t="s">
        <v>187</v>
      </c>
      <c r="D259" s="83" t="s">
        <v>490</v>
      </c>
      <c r="E259" s="86">
        <f>SUMIF('TOTAL FEED'!$E$6:$E$429,'SAN LUONG'!D259,'TOTAL FEED'!$L$6:$L$429)</f>
        <v>0</v>
      </c>
      <c r="F259" s="87">
        <f>SUMIF('TOTAL FEED'!$E$6:$E$429,'SAN LUONG'!D259,'TOTAL FEED'!$M$6:$M$429)</f>
        <v>0</v>
      </c>
      <c r="G259" s="87">
        <f>SUMIF('TOTAL FEED'!$E$6:$E$429,'SAN LUONG'!D259,'TOTAL FEED'!$N$6:$N$429)</f>
        <v>352050</v>
      </c>
      <c r="H259" s="87">
        <f>SUMIF('TOTAL FEED'!$E$6:$E$429,'SAN LUONG'!D259,'TOTAL FEED'!$O$6:$O$429)</f>
        <v>266600</v>
      </c>
      <c r="I259" s="87">
        <f>SUMIF('TOTAL FEED'!$E$6:$E$429,'SAN LUONG'!D259,'TOTAL FEED'!$P$6:$P$429)</f>
        <v>294050</v>
      </c>
      <c r="J259" s="87">
        <f>SUMIF('TOTAL FEED'!$E$6:$E$429,'SAN LUONG'!D259,'TOTAL FEED'!$Q$6:$Q$429)</f>
        <v>333050</v>
      </c>
      <c r="K259" s="87">
        <f>SUMIF('TOTAL FEED'!$E$6:$E$429,'SAN LUONG'!D259,'TOTAL FEED'!$R$6:$R$429)</f>
        <v>438200</v>
      </c>
      <c r="L259" s="87">
        <f>SUMIF('TOTAL FEED'!$E$6:$E$429,'SAN LUONG'!D259,'TOTAL FEED'!$S$6:$S$429)</f>
        <v>380200</v>
      </c>
      <c r="M259" s="87">
        <f>SUMIF('TOTAL FEED'!$E$6:$E$429,'SAN LUONG'!D259,'TOTAL FEED'!$T$6:$T$429)</f>
        <v>273800</v>
      </c>
      <c r="N259" s="87">
        <f>SUMIF('TOTAL FEED'!$E$6:$E$429,'SAN LUONG'!D259,'TOTAL FEED'!$U$6:$U$429)</f>
        <v>0</v>
      </c>
      <c r="O259" s="87">
        <f>SUMIF('TOTAL FEED'!$E$6:$E$429,'SAN LUONG'!D259,'TOTAL FEED'!$V$6:$V$429)</f>
        <v>0</v>
      </c>
      <c r="P259" s="87">
        <f>SUMIF('TOTAL FEED'!$E$6:$E$429,'SAN LUONG'!D259,'TOTAL FEED'!$W$6:$W$429)</f>
        <v>0</v>
      </c>
      <c r="Q259" s="87">
        <f>SUMIF('TOTAL FEED'!$E$6:$E$429,'SAN LUONG'!D259,'TOTAL FEED'!$X$6:$X$429)</f>
        <v>0</v>
      </c>
      <c r="R259" s="87">
        <f>SUMIF('TOTAL FEED'!$E$6:$E$429,'SAN LUONG'!D259,'TOTAL FEED'!$Y$6:$Y$429)</f>
        <v>0</v>
      </c>
      <c r="S259" s="87">
        <f>SUMIF('TOTAL FEED'!$E$6:$E$429,'SAN LUONG'!D259,'TOTAL FEED'!$Z$6:$Z$429)</f>
        <v>8950</v>
      </c>
      <c r="T259" s="87">
        <f>SUMIF('TOTAL FEED'!$E$6:$E$429,'SAN LUONG'!D259,'TOTAL FEED'!$AA$6:$AA$429)</f>
        <v>72400</v>
      </c>
      <c r="U259" s="87">
        <f>SUMIF('TOTAL FEED'!$E$6:$E$429,'SAN LUONG'!D259,'TOTAL FEED'!$AB$6:$AB$429)</f>
        <v>135000</v>
      </c>
      <c r="V259" s="87">
        <f>SUMIF('TOTAL FEED'!$E$6:$E$429,'SAN LUONG'!D259,'TOTAL FEED'!$AC$6:$AC$429)</f>
        <v>0</v>
      </c>
      <c r="W259" s="87">
        <f>SUMIF('TOTAL FEED'!$E$6:$E$429,'SAN LUONG'!D259,'TOTAL FEED'!$AD$6:$AD$429)</f>
        <v>0</v>
      </c>
      <c r="X259" s="87">
        <f>SUMIF('TOTAL FEED'!$E$6:$E$429,'SAN LUONG'!D259,'TOTAL FEED'!$AE$6:$AE$429)</f>
        <v>0</v>
      </c>
      <c r="Y259" s="87">
        <f>SUMIF('TOTAL FEED'!$E$6:$E$429,'SAN LUONG'!D259,'TOTAL FEED'!$AF$6:$AF$429)</f>
        <v>0</v>
      </c>
      <c r="Z259" s="87">
        <f>SUMIF('TOTAL FEED'!$E$6:$E$429,'SAN LUONG'!D259,'TOTAL FEED'!$AG$6:$AG$429)</f>
        <v>0</v>
      </c>
      <c r="AA259" s="87">
        <f>SUMIF('TOTAL FEED'!$E$6:$E$429,'SAN LUONG'!D259,'TOTAL FEED'!$AH$6:$AH$429)</f>
        <v>0</v>
      </c>
      <c r="AB259" s="87">
        <f>SUMIF('TOTAL FEED'!$E$6:$E$429,'SAN LUONG'!D259,'TOTAL FEED'!$AI$6:$AI$429)</f>
        <v>0</v>
      </c>
      <c r="AC259" s="87">
        <f>SUMIF('TOTAL FEED'!$E$6:$E$429,'SAN LUONG'!D259,'TOTAL FEED'!$AJ$6:$AJ$429)</f>
        <v>0</v>
      </c>
      <c r="AD259" s="87">
        <f>SUMIF('TOTAL FEED'!$E$6:$E$429,'SAN LUONG'!D259,'TOTAL FEED'!$AK$6:$AK$429)</f>
        <v>0</v>
      </c>
      <c r="AE259" s="87">
        <f>SUMIF('TOTAL FEED'!$E$6:$E$429,'SAN LUONG'!D259,'TOTAL FEED'!$AL$6:$AL$429)</f>
        <v>0</v>
      </c>
      <c r="AF259" s="87">
        <f>SUMIF('TOTAL FEED'!$E$6:$E$429,'SAN LUONG'!D259,'TOTAL FEED'!$AM$6:$AM$429)</f>
        <v>0</v>
      </c>
      <c r="AG259" s="87">
        <f>SUMIF('TOTAL FEED'!$E$6:$E$429,'SAN LUONG'!D259,'TOTAL FEED'!$AN$6:$AN$429)</f>
        <v>0</v>
      </c>
      <c r="AH259" s="87">
        <f>SUMIF('TOTAL FEED'!$E$6:$E$429,'SAN LUONG'!D259,'TOTAL FEED'!$AO$6:$AO$429)</f>
        <v>0</v>
      </c>
      <c r="AI259" s="87">
        <f>SUMIF('TOTAL FEED'!$E$6:$E$429,'SAN LUONG'!D259,'TOTAL FEED'!$AP$6:$AP$429)</f>
        <v>0</v>
      </c>
      <c r="AJ259" s="80">
        <f t="shared" si="104"/>
        <v>2554300</v>
      </c>
      <c r="AK259" s="92">
        <v>1</v>
      </c>
      <c r="AL259" t="str">
        <f t="shared" si="88"/>
        <v>552SF320101</v>
      </c>
      <c r="AM259">
        <f>SUMIF('TOTAL FEED'!$K$6:$K$429,AL259,'TOTAL FEED'!$AQ$6:$AQ$429)</f>
        <v>2554300</v>
      </c>
    </row>
    <row r="260" spans="2:39" x14ac:dyDescent="0.25">
      <c r="B260" s="81">
        <v>156</v>
      </c>
      <c r="C260" s="84" t="s">
        <v>491</v>
      </c>
      <c r="D260" s="83">
        <v>32010831</v>
      </c>
      <c r="E260" s="86">
        <f>SUMIF('TOTAL FEED'!$E$6:$E$429,'SAN LUONG'!D260,'TOTAL FEED'!$L$6:$L$429)</f>
        <v>0</v>
      </c>
      <c r="F260" s="87">
        <f>SUMIF('TOTAL FEED'!$E$6:$E$429,'SAN LUONG'!D260,'TOTAL FEED'!$M$6:$M$429)</f>
        <v>0</v>
      </c>
      <c r="G260" s="87">
        <f>SUMIF('TOTAL FEED'!$E$6:$E$429,'SAN LUONG'!D260,'TOTAL FEED'!$N$6:$N$429)</f>
        <v>0</v>
      </c>
      <c r="H260" s="87">
        <f>SUMIF('TOTAL FEED'!$E$6:$E$429,'SAN LUONG'!D260,'TOTAL FEED'!$O$6:$O$429)</f>
        <v>0</v>
      </c>
      <c r="I260" s="87">
        <f>SUMIF('TOTAL FEED'!$E$6:$E$429,'SAN LUONG'!D260,'TOTAL FEED'!$P$6:$P$429)</f>
        <v>0</v>
      </c>
      <c r="J260" s="87">
        <f>SUMIF('TOTAL FEED'!$E$6:$E$429,'SAN LUONG'!D260,'TOTAL FEED'!$Q$6:$Q$429)</f>
        <v>0</v>
      </c>
      <c r="K260" s="87">
        <f>SUMIF('TOTAL FEED'!$E$6:$E$429,'SAN LUONG'!D260,'TOTAL FEED'!$R$6:$R$429)</f>
        <v>0</v>
      </c>
      <c r="L260" s="87">
        <f>SUMIF('TOTAL FEED'!$E$6:$E$429,'SAN LUONG'!D260,'TOTAL FEED'!$S$6:$S$429)</f>
        <v>0</v>
      </c>
      <c r="M260" s="87">
        <f>SUMIF('TOTAL FEED'!$E$6:$E$429,'SAN LUONG'!D260,'TOTAL FEED'!$T$6:$T$429)</f>
        <v>0</v>
      </c>
      <c r="N260" s="87">
        <f>SUMIF('TOTAL FEED'!$E$6:$E$429,'SAN LUONG'!D260,'TOTAL FEED'!$U$6:$U$429)</f>
        <v>0</v>
      </c>
      <c r="O260" s="87">
        <f>SUMIF('TOTAL FEED'!$E$6:$E$429,'SAN LUONG'!D260,'TOTAL FEED'!$V$6:$V$429)</f>
        <v>0</v>
      </c>
      <c r="P260" s="87">
        <f>SUMIF('TOTAL FEED'!$E$6:$E$429,'SAN LUONG'!D260,'TOTAL FEED'!$W$6:$W$429)</f>
        <v>0</v>
      </c>
      <c r="Q260" s="87">
        <f>SUMIF('TOTAL FEED'!$E$6:$E$429,'SAN LUONG'!D260,'TOTAL FEED'!$X$6:$X$429)</f>
        <v>0</v>
      </c>
      <c r="R260" s="87">
        <f>SUMIF('TOTAL FEED'!$E$6:$E$429,'SAN LUONG'!D260,'TOTAL FEED'!$Y$6:$Y$429)</f>
        <v>0</v>
      </c>
      <c r="S260" s="87">
        <f>SUMIF('TOTAL FEED'!$E$6:$E$429,'SAN LUONG'!D260,'TOTAL FEED'!$Z$6:$Z$429)</f>
        <v>0</v>
      </c>
      <c r="T260" s="87">
        <f>SUMIF('TOTAL FEED'!$E$6:$E$429,'SAN LUONG'!D260,'TOTAL FEED'!$AA$6:$AA$429)</f>
        <v>0</v>
      </c>
      <c r="U260" s="87">
        <f>SUMIF('TOTAL FEED'!$E$6:$E$429,'SAN LUONG'!D260,'TOTAL FEED'!$AB$6:$AB$429)</f>
        <v>0</v>
      </c>
      <c r="V260" s="87">
        <f>SUMIF('TOTAL FEED'!$E$6:$E$429,'SAN LUONG'!D260,'TOTAL FEED'!$AC$6:$AC$429)</f>
        <v>0</v>
      </c>
      <c r="W260" s="87">
        <f>SUMIF('TOTAL FEED'!$E$6:$E$429,'SAN LUONG'!D260,'TOTAL FEED'!$AD$6:$AD$429)</f>
        <v>0</v>
      </c>
      <c r="X260" s="87">
        <f>SUMIF('TOTAL FEED'!$E$6:$E$429,'SAN LUONG'!D260,'TOTAL FEED'!$AE$6:$AE$429)</f>
        <v>0</v>
      </c>
      <c r="Y260" s="87">
        <f>SUMIF('TOTAL FEED'!$E$6:$E$429,'SAN LUONG'!D260,'TOTAL FEED'!$AF$6:$AF$429)</f>
        <v>0</v>
      </c>
      <c r="Z260" s="87">
        <f>SUMIF('TOTAL FEED'!$E$6:$E$429,'SAN LUONG'!D260,'TOTAL FEED'!$AG$6:$AG$429)</f>
        <v>0</v>
      </c>
      <c r="AA260" s="87">
        <f>SUMIF('TOTAL FEED'!$E$6:$E$429,'SAN LUONG'!D260,'TOTAL FEED'!$AH$6:$AH$429)</f>
        <v>0</v>
      </c>
      <c r="AB260" s="87">
        <f>SUMIF('TOTAL FEED'!$E$6:$E$429,'SAN LUONG'!D260,'TOTAL FEED'!$AI$6:$AI$429)</f>
        <v>0</v>
      </c>
      <c r="AC260" s="87">
        <f>SUMIF('TOTAL FEED'!$E$6:$E$429,'SAN LUONG'!D260,'TOTAL FEED'!$AJ$6:$AJ$429)</f>
        <v>0</v>
      </c>
      <c r="AD260" s="87">
        <f>SUMIF('TOTAL FEED'!$E$6:$E$429,'SAN LUONG'!D260,'TOTAL FEED'!$AK$6:$AK$429)</f>
        <v>0</v>
      </c>
      <c r="AE260" s="87">
        <f>SUMIF('TOTAL FEED'!$E$6:$E$429,'SAN LUONG'!D260,'TOTAL FEED'!$AL$6:$AL$429)</f>
        <v>0</v>
      </c>
      <c r="AF260" s="87">
        <f>SUMIF('TOTAL FEED'!$E$6:$E$429,'SAN LUONG'!D260,'TOTAL FEED'!$AM$6:$AM$429)</f>
        <v>0</v>
      </c>
      <c r="AG260" s="87">
        <f>SUMIF('TOTAL FEED'!$E$6:$E$429,'SAN LUONG'!D260,'TOTAL FEED'!$AN$6:$AN$429)</f>
        <v>0</v>
      </c>
      <c r="AH260" s="87">
        <f>SUMIF('TOTAL FEED'!$E$6:$E$429,'SAN LUONG'!D260,'TOTAL FEED'!$AO$6:$AO$429)</f>
        <v>0</v>
      </c>
      <c r="AI260" s="87">
        <f>SUMIF('TOTAL FEED'!$E$6:$E$429,'SAN LUONG'!D260,'TOTAL FEED'!$AP$6:$AP$429)</f>
        <v>0</v>
      </c>
      <c r="AJ260" s="80">
        <f t="shared" si="104"/>
        <v>0</v>
      </c>
      <c r="AK260" s="80"/>
      <c r="AL260" t="str">
        <f t="shared" si="88"/>
        <v>552SFS3132010831</v>
      </c>
      <c r="AM260">
        <f>SUMIF('TOTAL FEED'!$K$6:$K$429,AL260,'TOTAL FEED'!$AQ$6:$AQ$429)</f>
        <v>0</v>
      </c>
    </row>
    <row r="261" spans="2:39" x14ac:dyDescent="0.25">
      <c r="B261" s="81"/>
      <c r="C261" s="84" t="s">
        <v>492</v>
      </c>
      <c r="D261" s="83">
        <v>32010834</v>
      </c>
      <c r="E261" s="86">
        <f>SUMIF('TOTAL FEED'!$E$6:$E$429,'SAN LUONG'!D261,'TOTAL FEED'!$L$6:$L$429)</f>
        <v>0</v>
      </c>
      <c r="F261" s="87">
        <f>SUMIF('TOTAL FEED'!$E$6:$E$429,'SAN LUONG'!D261,'TOTAL FEED'!$M$6:$M$429)</f>
        <v>0</v>
      </c>
      <c r="G261" s="87">
        <f>SUMIF('TOTAL FEED'!$E$6:$E$429,'SAN LUONG'!D261,'TOTAL FEED'!$N$6:$N$429)</f>
        <v>0</v>
      </c>
      <c r="H261" s="87">
        <f>SUMIF('TOTAL FEED'!$E$6:$E$429,'SAN LUONG'!D261,'TOTAL FEED'!$O$6:$O$429)</f>
        <v>0</v>
      </c>
      <c r="I261" s="87">
        <f>SUMIF('TOTAL FEED'!$E$6:$E$429,'SAN LUONG'!D261,'TOTAL FEED'!$P$6:$P$429)</f>
        <v>0</v>
      </c>
      <c r="J261" s="87">
        <f>SUMIF('TOTAL FEED'!$E$6:$E$429,'SAN LUONG'!D261,'TOTAL FEED'!$Q$6:$Q$429)</f>
        <v>0</v>
      </c>
      <c r="K261" s="87">
        <f>SUMIF('TOTAL FEED'!$E$6:$E$429,'SAN LUONG'!D261,'TOTAL FEED'!$R$6:$R$429)</f>
        <v>0</v>
      </c>
      <c r="L261" s="87">
        <f>SUMIF('TOTAL FEED'!$E$6:$E$429,'SAN LUONG'!D261,'TOTAL FEED'!$S$6:$S$429)</f>
        <v>0</v>
      </c>
      <c r="M261" s="87">
        <f>SUMIF('TOTAL FEED'!$E$6:$E$429,'SAN LUONG'!D261,'TOTAL FEED'!$T$6:$T$429)</f>
        <v>0</v>
      </c>
      <c r="N261" s="87">
        <f>SUMIF('TOTAL FEED'!$E$6:$E$429,'SAN LUONG'!D261,'TOTAL FEED'!$U$6:$U$429)</f>
        <v>0</v>
      </c>
      <c r="O261" s="87">
        <f>SUMIF('TOTAL FEED'!$E$6:$E$429,'SAN LUONG'!D261,'TOTAL FEED'!$V$6:$V$429)</f>
        <v>0</v>
      </c>
      <c r="P261" s="87">
        <f>SUMIF('TOTAL FEED'!$E$6:$E$429,'SAN LUONG'!D261,'TOTAL FEED'!$W$6:$W$429)</f>
        <v>0</v>
      </c>
      <c r="Q261" s="87">
        <f>SUMIF('TOTAL FEED'!$E$6:$E$429,'SAN LUONG'!D261,'TOTAL FEED'!$X$6:$X$429)</f>
        <v>0</v>
      </c>
      <c r="R261" s="87">
        <f>SUMIF('TOTAL FEED'!$E$6:$E$429,'SAN LUONG'!D261,'TOTAL FEED'!$Y$6:$Y$429)</f>
        <v>0</v>
      </c>
      <c r="S261" s="87">
        <f>SUMIF('TOTAL FEED'!$E$6:$E$429,'SAN LUONG'!D261,'TOTAL FEED'!$Z$6:$Z$429)</f>
        <v>0</v>
      </c>
      <c r="T261" s="87">
        <f>SUMIF('TOTAL FEED'!$E$6:$E$429,'SAN LUONG'!D261,'TOTAL FEED'!$AA$6:$AA$429)</f>
        <v>0</v>
      </c>
      <c r="U261" s="87">
        <f>SUMIF('TOTAL FEED'!$E$6:$E$429,'SAN LUONG'!D261,'TOTAL FEED'!$AB$6:$AB$429)</f>
        <v>0</v>
      </c>
      <c r="V261" s="87">
        <f>SUMIF('TOTAL FEED'!$E$6:$E$429,'SAN LUONG'!D261,'TOTAL FEED'!$AC$6:$AC$429)</f>
        <v>0</v>
      </c>
      <c r="W261" s="87">
        <f>SUMIF('TOTAL FEED'!$E$6:$E$429,'SAN LUONG'!D261,'TOTAL FEED'!$AD$6:$AD$429)</f>
        <v>0</v>
      </c>
      <c r="X261" s="87">
        <f>SUMIF('TOTAL FEED'!$E$6:$E$429,'SAN LUONG'!D261,'TOTAL FEED'!$AE$6:$AE$429)</f>
        <v>0</v>
      </c>
      <c r="Y261" s="87">
        <f>SUMIF('TOTAL FEED'!$E$6:$E$429,'SAN LUONG'!D261,'TOTAL FEED'!$AF$6:$AF$429)</f>
        <v>0</v>
      </c>
      <c r="Z261" s="87">
        <f>SUMIF('TOTAL FEED'!$E$6:$E$429,'SAN LUONG'!D261,'TOTAL FEED'!$AG$6:$AG$429)</f>
        <v>0</v>
      </c>
      <c r="AA261" s="87">
        <f>SUMIF('TOTAL FEED'!$E$6:$E$429,'SAN LUONG'!D261,'TOTAL FEED'!$AH$6:$AH$429)</f>
        <v>0</v>
      </c>
      <c r="AB261" s="87">
        <f>SUMIF('TOTAL FEED'!$E$6:$E$429,'SAN LUONG'!D261,'TOTAL FEED'!$AI$6:$AI$429)</f>
        <v>0</v>
      </c>
      <c r="AC261" s="87">
        <f>SUMIF('TOTAL FEED'!$E$6:$E$429,'SAN LUONG'!D261,'TOTAL FEED'!$AJ$6:$AJ$429)</f>
        <v>0</v>
      </c>
      <c r="AD261" s="87">
        <f>SUMIF('TOTAL FEED'!$E$6:$E$429,'SAN LUONG'!D261,'TOTAL FEED'!$AK$6:$AK$429)</f>
        <v>0</v>
      </c>
      <c r="AE261" s="87">
        <f>SUMIF('TOTAL FEED'!$E$6:$E$429,'SAN LUONG'!D261,'TOTAL FEED'!$AL$6:$AL$429)</f>
        <v>0</v>
      </c>
      <c r="AF261" s="87">
        <f>SUMIF('TOTAL FEED'!$E$6:$E$429,'SAN LUONG'!D261,'TOTAL FEED'!$AM$6:$AM$429)</f>
        <v>0</v>
      </c>
      <c r="AG261" s="87">
        <f>SUMIF('TOTAL FEED'!$E$6:$E$429,'SAN LUONG'!D261,'TOTAL FEED'!$AN$6:$AN$429)</f>
        <v>0</v>
      </c>
      <c r="AH261" s="87">
        <f>SUMIF('TOTAL FEED'!$E$6:$E$429,'SAN LUONG'!D261,'TOTAL FEED'!$AO$6:$AO$429)</f>
        <v>0</v>
      </c>
      <c r="AI261" s="87">
        <f>SUMIF('TOTAL FEED'!$E$6:$E$429,'SAN LUONG'!D261,'TOTAL FEED'!$AP$6:$AP$429)</f>
        <v>0</v>
      </c>
      <c r="AJ261" s="80">
        <f t="shared" si="104"/>
        <v>0</v>
      </c>
      <c r="AK261" s="80"/>
      <c r="AL261" t="str">
        <f t="shared" si="88"/>
        <v>552SFS3432010834</v>
      </c>
      <c r="AM261">
        <f>SUMIF('TOTAL FEED'!$K$6:$K$429,AL261,'TOTAL FEED'!$AQ$6:$AQ$429)</f>
        <v>0</v>
      </c>
    </row>
    <row r="262" spans="2:39" x14ac:dyDescent="0.25">
      <c r="B262" s="81">
        <v>157</v>
      </c>
      <c r="C262" s="84" t="s">
        <v>607</v>
      </c>
      <c r="D262" s="83">
        <v>32010873</v>
      </c>
      <c r="E262" s="86">
        <f>SUMIF('TOTAL FEED'!$E$6:$E$429,'SAN LUONG'!D262,'TOTAL FEED'!$L$6:$L$429)</f>
        <v>0</v>
      </c>
      <c r="F262" s="87">
        <f>SUMIF('TOTAL FEED'!$E$6:$E$429,'SAN LUONG'!D262,'TOTAL FEED'!$M$6:$M$429)</f>
        <v>0</v>
      </c>
      <c r="G262" s="87">
        <f>SUMIF('TOTAL FEED'!$E$6:$E$429,'SAN LUONG'!D262,'TOTAL FEED'!$N$6:$N$429)</f>
        <v>0</v>
      </c>
      <c r="H262" s="87">
        <f>SUMIF('TOTAL FEED'!$E$6:$E$429,'SAN LUONG'!D262,'TOTAL FEED'!$O$6:$O$429)</f>
        <v>0</v>
      </c>
      <c r="I262" s="87">
        <f>SUMIF('TOTAL FEED'!$E$6:$E$429,'SAN LUONG'!D262,'TOTAL FEED'!$P$6:$P$429)</f>
        <v>0</v>
      </c>
      <c r="J262" s="87">
        <f>SUMIF('TOTAL FEED'!$E$6:$E$429,'SAN LUONG'!D262,'TOTAL FEED'!$Q$6:$Q$429)</f>
        <v>0</v>
      </c>
      <c r="K262" s="87">
        <f>SUMIF('TOTAL FEED'!$E$6:$E$429,'SAN LUONG'!D262,'TOTAL FEED'!$R$6:$R$429)</f>
        <v>0</v>
      </c>
      <c r="L262" s="87">
        <f>SUMIF('TOTAL FEED'!$E$6:$E$429,'SAN LUONG'!D262,'TOTAL FEED'!$S$6:$S$429)</f>
        <v>0</v>
      </c>
      <c r="M262" s="87">
        <f>SUMIF('TOTAL FEED'!$E$6:$E$429,'SAN LUONG'!D262,'TOTAL FEED'!$T$6:$T$429)</f>
        <v>0</v>
      </c>
      <c r="N262" s="87">
        <f>SUMIF('TOTAL FEED'!$E$6:$E$429,'SAN LUONG'!D262,'TOTAL FEED'!$U$6:$U$429)</f>
        <v>0</v>
      </c>
      <c r="O262" s="87">
        <f>SUMIF('TOTAL FEED'!$E$6:$E$429,'SAN LUONG'!D262,'TOTAL FEED'!$V$6:$V$429)</f>
        <v>0</v>
      </c>
      <c r="P262" s="87">
        <f>SUMIF('TOTAL FEED'!$E$6:$E$429,'SAN LUONG'!D262,'TOTAL FEED'!$W$6:$W$429)</f>
        <v>0</v>
      </c>
      <c r="Q262" s="87">
        <f>SUMIF('TOTAL FEED'!$E$6:$E$429,'SAN LUONG'!D262,'TOTAL FEED'!$X$6:$X$429)</f>
        <v>0</v>
      </c>
      <c r="R262" s="87">
        <f>SUMIF('TOTAL FEED'!$E$6:$E$429,'SAN LUONG'!D262,'TOTAL FEED'!$Y$6:$Y$429)</f>
        <v>0</v>
      </c>
      <c r="S262" s="87">
        <f>SUMIF('TOTAL FEED'!$E$6:$E$429,'SAN LUONG'!D262,'TOTAL FEED'!$Z$6:$Z$429)</f>
        <v>0</v>
      </c>
      <c r="T262" s="87">
        <f>SUMIF('TOTAL FEED'!$E$6:$E$429,'SAN LUONG'!D262,'TOTAL FEED'!$AA$6:$AA$429)</f>
        <v>0</v>
      </c>
      <c r="U262" s="87">
        <f>SUMIF('TOTAL FEED'!$E$6:$E$429,'SAN LUONG'!D262,'TOTAL FEED'!$AB$6:$AB$429)</f>
        <v>0</v>
      </c>
      <c r="V262" s="87">
        <f>SUMIF('TOTAL FEED'!$E$6:$E$429,'SAN LUONG'!D262,'TOTAL FEED'!$AC$6:$AC$429)</f>
        <v>0</v>
      </c>
      <c r="W262" s="87">
        <f>SUMIF('TOTAL FEED'!$E$6:$E$429,'SAN LUONG'!D262,'TOTAL FEED'!$AD$6:$AD$429)</f>
        <v>0</v>
      </c>
      <c r="X262" s="87">
        <f>SUMIF('TOTAL FEED'!$E$6:$E$429,'SAN LUONG'!D262,'TOTAL FEED'!$AE$6:$AE$429)</f>
        <v>0</v>
      </c>
      <c r="Y262" s="87">
        <f>SUMIF('TOTAL FEED'!$E$6:$E$429,'SAN LUONG'!D262,'TOTAL FEED'!$AF$6:$AF$429)</f>
        <v>0</v>
      </c>
      <c r="Z262" s="87">
        <f>SUMIF('TOTAL FEED'!$E$6:$E$429,'SAN LUONG'!D262,'TOTAL FEED'!$AG$6:$AG$429)</f>
        <v>0</v>
      </c>
      <c r="AA262" s="87">
        <f>SUMIF('TOTAL FEED'!$E$6:$E$429,'SAN LUONG'!D262,'TOTAL FEED'!$AH$6:$AH$429)</f>
        <v>0</v>
      </c>
      <c r="AB262" s="87">
        <f>SUMIF('TOTAL FEED'!$E$6:$E$429,'SAN LUONG'!D262,'TOTAL FEED'!$AI$6:$AI$429)</f>
        <v>0</v>
      </c>
      <c r="AC262" s="87">
        <f>SUMIF('TOTAL FEED'!$E$6:$E$429,'SAN LUONG'!D262,'TOTAL FEED'!$AJ$6:$AJ$429)</f>
        <v>0</v>
      </c>
      <c r="AD262" s="87">
        <f>SUMIF('TOTAL FEED'!$E$6:$E$429,'SAN LUONG'!D262,'TOTAL FEED'!$AK$6:$AK$429)</f>
        <v>0</v>
      </c>
      <c r="AE262" s="87">
        <f>SUMIF('TOTAL FEED'!$E$6:$E$429,'SAN LUONG'!D262,'TOTAL FEED'!$AL$6:$AL$429)</f>
        <v>0</v>
      </c>
      <c r="AF262" s="87">
        <f>SUMIF('TOTAL FEED'!$E$6:$E$429,'SAN LUONG'!D262,'TOTAL FEED'!$AM$6:$AM$429)</f>
        <v>0</v>
      </c>
      <c r="AG262" s="87">
        <f>SUMIF('TOTAL FEED'!$E$6:$E$429,'SAN LUONG'!D262,'TOTAL FEED'!$AN$6:$AN$429)</f>
        <v>0</v>
      </c>
      <c r="AH262" s="87">
        <f>SUMIF('TOTAL FEED'!$E$6:$E$429,'SAN LUONG'!D262,'TOTAL FEED'!$AO$6:$AO$429)</f>
        <v>0</v>
      </c>
      <c r="AI262" s="87">
        <f>SUMIF('TOTAL FEED'!$E$6:$E$429,'SAN LUONG'!D262,'TOTAL FEED'!$AP$6:$AP$429)</f>
        <v>0</v>
      </c>
      <c r="AJ262" s="80">
        <f t="shared" si="104"/>
        <v>0</v>
      </c>
      <c r="AK262" s="80"/>
      <c r="AL262" t="str">
        <f t="shared" si="88"/>
        <v>552SFS7332010873</v>
      </c>
      <c r="AM262">
        <f>SUMIF('TOTAL FEED'!$K$6:$K$429,AL262,'TOTAL FEED'!$AQ$6:$AQ$429)</f>
        <v>0</v>
      </c>
    </row>
    <row r="263" spans="2:39" x14ac:dyDescent="0.25">
      <c r="B263" s="81">
        <v>158</v>
      </c>
      <c r="C263" s="84" t="s">
        <v>650</v>
      </c>
      <c r="D263" s="83">
        <v>32010813</v>
      </c>
      <c r="E263" s="86">
        <f>SUMIF('TOTAL FEED'!$E$6:$E$429,'SAN LUONG'!D263,'TOTAL FEED'!$L$6:$L$429)</f>
        <v>0</v>
      </c>
      <c r="F263" s="87">
        <f>SUMIF('TOTAL FEED'!$E$6:$E$429,'SAN LUONG'!D263,'TOTAL FEED'!$M$6:$M$429)</f>
        <v>0</v>
      </c>
      <c r="G263" s="87">
        <f>SUMIF('TOTAL FEED'!$E$6:$E$429,'SAN LUONG'!D263,'TOTAL FEED'!$N$6:$N$429)</f>
        <v>0</v>
      </c>
      <c r="H263" s="87">
        <f>SUMIF('TOTAL FEED'!$E$6:$E$429,'SAN LUONG'!D263,'TOTAL FEED'!$O$6:$O$429)</f>
        <v>0</v>
      </c>
      <c r="I263" s="87">
        <f>SUMIF('TOTAL FEED'!$E$6:$E$429,'SAN LUONG'!D263,'TOTAL FEED'!$P$6:$P$429)</f>
        <v>0</v>
      </c>
      <c r="J263" s="87">
        <f>SUMIF('TOTAL FEED'!$E$6:$E$429,'SAN LUONG'!D263,'TOTAL FEED'!$Q$6:$Q$429)</f>
        <v>0</v>
      </c>
      <c r="K263" s="87">
        <f>SUMIF('TOTAL FEED'!$E$6:$E$429,'SAN LUONG'!D263,'TOTAL FEED'!$R$6:$R$429)</f>
        <v>0</v>
      </c>
      <c r="L263" s="87">
        <f>SUMIF('TOTAL FEED'!$E$6:$E$429,'SAN LUONG'!D263,'TOTAL FEED'!$S$6:$S$429)</f>
        <v>0</v>
      </c>
      <c r="M263" s="87">
        <f>SUMIF('TOTAL FEED'!$E$6:$E$429,'SAN LUONG'!D263,'TOTAL FEED'!$T$6:$T$429)</f>
        <v>0</v>
      </c>
      <c r="N263" s="87">
        <f>SUMIF('TOTAL FEED'!$E$6:$E$429,'SAN LUONG'!D263,'TOTAL FEED'!$U$6:$U$429)</f>
        <v>0</v>
      </c>
      <c r="O263" s="87">
        <f>SUMIF('TOTAL FEED'!$E$6:$E$429,'SAN LUONG'!D263,'TOTAL FEED'!$V$6:$V$429)</f>
        <v>0</v>
      </c>
      <c r="P263" s="87">
        <f>SUMIF('TOTAL FEED'!$E$6:$E$429,'SAN LUONG'!D263,'TOTAL FEED'!$W$6:$W$429)</f>
        <v>0</v>
      </c>
      <c r="Q263" s="87">
        <f>SUMIF('TOTAL FEED'!$E$6:$E$429,'SAN LUONG'!D263,'TOTAL FEED'!$X$6:$X$429)</f>
        <v>0</v>
      </c>
      <c r="R263" s="87">
        <f>SUMIF('TOTAL FEED'!$E$6:$E$429,'SAN LUONG'!D263,'TOTAL FEED'!$Y$6:$Y$429)</f>
        <v>0</v>
      </c>
      <c r="S263" s="87">
        <f>SUMIF('TOTAL FEED'!$E$6:$E$429,'SAN LUONG'!D263,'TOTAL FEED'!$Z$6:$Z$429)</f>
        <v>0</v>
      </c>
      <c r="T263" s="87">
        <f>SUMIF('TOTAL FEED'!$E$6:$E$429,'SAN LUONG'!D263,'TOTAL FEED'!$AA$6:$AA$429)</f>
        <v>0</v>
      </c>
      <c r="U263" s="87">
        <f>SUMIF('TOTAL FEED'!$E$6:$E$429,'SAN LUONG'!D263,'TOTAL FEED'!$AB$6:$AB$429)</f>
        <v>0</v>
      </c>
      <c r="V263" s="87">
        <f>SUMIF('TOTAL FEED'!$E$6:$E$429,'SAN LUONG'!D263,'TOTAL FEED'!$AC$6:$AC$429)</f>
        <v>0</v>
      </c>
      <c r="W263" s="87">
        <f>SUMIF('TOTAL FEED'!$E$6:$E$429,'SAN LUONG'!D263,'TOTAL FEED'!$AD$6:$AD$429)</f>
        <v>0</v>
      </c>
      <c r="X263" s="87">
        <f>SUMIF('TOTAL FEED'!$E$6:$E$429,'SAN LUONG'!D263,'TOTAL FEED'!$AE$6:$AE$429)</f>
        <v>0</v>
      </c>
      <c r="Y263" s="87">
        <f>SUMIF('TOTAL FEED'!$E$6:$E$429,'SAN LUONG'!D263,'TOTAL FEED'!$AF$6:$AF$429)</f>
        <v>0</v>
      </c>
      <c r="Z263" s="87">
        <f>SUMIF('TOTAL FEED'!$E$6:$E$429,'SAN LUONG'!D263,'TOTAL FEED'!$AG$6:$AG$429)</f>
        <v>0</v>
      </c>
      <c r="AA263" s="87">
        <f>SUMIF('TOTAL FEED'!$E$6:$E$429,'SAN LUONG'!D263,'TOTAL FEED'!$AH$6:$AH$429)</f>
        <v>0</v>
      </c>
      <c r="AB263" s="87">
        <f>SUMIF('TOTAL FEED'!$E$6:$E$429,'SAN LUONG'!D263,'TOTAL FEED'!$AI$6:$AI$429)</f>
        <v>0</v>
      </c>
      <c r="AC263" s="87">
        <f>SUMIF('TOTAL FEED'!$E$6:$E$429,'SAN LUONG'!D263,'TOTAL FEED'!$AJ$6:$AJ$429)</f>
        <v>0</v>
      </c>
      <c r="AD263" s="87">
        <f>SUMIF('TOTAL FEED'!$E$6:$E$429,'SAN LUONG'!D263,'TOTAL FEED'!$AK$6:$AK$429)</f>
        <v>0</v>
      </c>
      <c r="AE263" s="87">
        <f>SUMIF('TOTAL FEED'!$E$6:$E$429,'SAN LUONG'!D263,'TOTAL FEED'!$AL$6:$AL$429)</f>
        <v>0</v>
      </c>
      <c r="AF263" s="87">
        <f>SUMIF('TOTAL FEED'!$E$6:$E$429,'SAN LUONG'!D263,'TOTAL FEED'!$AM$6:$AM$429)</f>
        <v>0</v>
      </c>
      <c r="AG263" s="87">
        <f>SUMIF('TOTAL FEED'!$E$6:$E$429,'SAN LUONG'!D263,'TOTAL FEED'!$AN$6:$AN$429)</f>
        <v>0</v>
      </c>
      <c r="AH263" s="87">
        <f>SUMIF('TOTAL FEED'!$E$6:$E$429,'SAN LUONG'!D263,'TOTAL FEED'!$AO$6:$AO$429)</f>
        <v>0</v>
      </c>
      <c r="AI263" s="87">
        <f>SUMIF('TOTAL FEED'!$E$6:$E$429,'SAN LUONG'!D263,'TOTAL FEED'!$AP$6:$AP$429)</f>
        <v>0</v>
      </c>
      <c r="AJ263" s="80">
        <f t="shared" si="104"/>
        <v>0</v>
      </c>
      <c r="AK263" s="80">
        <v>1</v>
      </c>
      <c r="AL263" t="str">
        <f t="shared" si="88"/>
        <v>552SFS1332010813</v>
      </c>
      <c r="AM263">
        <f>SUMIF('TOTAL FEED'!$K$6:$K$429,AL263,'TOTAL FEED'!$AQ$6:$AQ$429)</f>
        <v>0</v>
      </c>
    </row>
    <row r="264" spans="2:39" x14ac:dyDescent="0.25">
      <c r="B264" s="81">
        <v>159</v>
      </c>
      <c r="C264" s="84" t="s">
        <v>495</v>
      </c>
      <c r="D264" s="83">
        <v>32010839</v>
      </c>
      <c r="E264" s="86">
        <f>SUMIF('TOTAL FEED'!$E$6:$E$429,'SAN LUONG'!D264,'TOTAL FEED'!$L$6:$L$429)</f>
        <v>0</v>
      </c>
      <c r="F264" s="87">
        <f>SUMIF('TOTAL FEED'!$E$6:$E$429,'SAN LUONG'!D264,'TOTAL FEED'!$M$6:$M$429)</f>
        <v>0</v>
      </c>
      <c r="G264" s="87">
        <f>SUMIF('TOTAL FEED'!$E$6:$E$429,'SAN LUONG'!D264,'TOTAL FEED'!$N$6:$N$429)</f>
        <v>0</v>
      </c>
      <c r="H264" s="87">
        <f>SUMIF('TOTAL FEED'!$E$6:$E$429,'SAN LUONG'!D264,'TOTAL FEED'!$O$6:$O$429)</f>
        <v>0</v>
      </c>
      <c r="I264" s="87">
        <f>SUMIF('TOTAL FEED'!$E$6:$E$429,'SAN LUONG'!D264,'TOTAL FEED'!$P$6:$P$429)</f>
        <v>0</v>
      </c>
      <c r="J264" s="87">
        <f>SUMIF('TOTAL FEED'!$E$6:$E$429,'SAN LUONG'!D264,'TOTAL FEED'!$Q$6:$Q$429)</f>
        <v>0</v>
      </c>
      <c r="K264" s="87">
        <f>SUMIF('TOTAL FEED'!$E$6:$E$429,'SAN LUONG'!D264,'TOTAL FEED'!$R$6:$R$429)</f>
        <v>0</v>
      </c>
      <c r="L264" s="87">
        <f>SUMIF('TOTAL FEED'!$E$6:$E$429,'SAN LUONG'!D264,'TOTAL FEED'!$S$6:$S$429)</f>
        <v>0</v>
      </c>
      <c r="M264" s="87">
        <f>SUMIF('TOTAL FEED'!$E$6:$E$429,'SAN LUONG'!D264,'TOTAL FEED'!$T$6:$T$429)</f>
        <v>0</v>
      </c>
      <c r="N264" s="87">
        <f>SUMIF('TOTAL FEED'!$E$6:$E$429,'SAN LUONG'!D264,'TOTAL FEED'!$U$6:$U$429)</f>
        <v>0</v>
      </c>
      <c r="O264" s="87">
        <f>SUMIF('TOTAL FEED'!$E$6:$E$429,'SAN LUONG'!D264,'TOTAL FEED'!$V$6:$V$429)</f>
        <v>0</v>
      </c>
      <c r="P264" s="87">
        <f>SUMIF('TOTAL FEED'!$E$6:$E$429,'SAN LUONG'!D264,'TOTAL FEED'!$W$6:$W$429)</f>
        <v>0</v>
      </c>
      <c r="Q264" s="87">
        <f>SUMIF('TOTAL FEED'!$E$6:$E$429,'SAN LUONG'!D264,'TOTAL FEED'!$X$6:$X$429)</f>
        <v>0</v>
      </c>
      <c r="R264" s="87">
        <f>SUMIF('TOTAL FEED'!$E$6:$E$429,'SAN LUONG'!D264,'TOTAL FEED'!$Y$6:$Y$429)</f>
        <v>0</v>
      </c>
      <c r="S264" s="87">
        <f>SUMIF('TOTAL FEED'!$E$6:$E$429,'SAN LUONG'!D264,'TOTAL FEED'!$Z$6:$Z$429)</f>
        <v>0</v>
      </c>
      <c r="T264" s="87">
        <f>SUMIF('TOTAL FEED'!$E$6:$E$429,'SAN LUONG'!D264,'TOTAL FEED'!$AA$6:$AA$429)</f>
        <v>0</v>
      </c>
      <c r="U264" s="87">
        <f>SUMIF('TOTAL FEED'!$E$6:$E$429,'SAN LUONG'!D264,'TOTAL FEED'!$AB$6:$AB$429)</f>
        <v>0</v>
      </c>
      <c r="V264" s="87">
        <f>SUMIF('TOTAL FEED'!$E$6:$E$429,'SAN LUONG'!D264,'TOTAL FEED'!$AC$6:$AC$429)</f>
        <v>0</v>
      </c>
      <c r="W264" s="87">
        <f>SUMIF('TOTAL FEED'!$E$6:$E$429,'SAN LUONG'!D264,'TOTAL FEED'!$AD$6:$AD$429)</f>
        <v>0</v>
      </c>
      <c r="X264" s="87">
        <f>SUMIF('TOTAL FEED'!$E$6:$E$429,'SAN LUONG'!D264,'TOTAL FEED'!$AE$6:$AE$429)</f>
        <v>0</v>
      </c>
      <c r="Y264" s="87">
        <f>SUMIF('TOTAL FEED'!$E$6:$E$429,'SAN LUONG'!D264,'TOTAL FEED'!$AF$6:$AF$429)</f>
        <v>0</v>
      </c>
      <c r="Z264" s="87">
        <f>SUMIF('TOTAL FEED'!$E$6:$E$429,'SAN LUONG'!D264,'TOTAL FEED'!$AG$6:$AG$429)</f>
        <v>0</v>
      </c>
      <c r="AA264" s="87">
        <f>SUMIF('TOTAL FEED'!$E$6:$E$429,'SAN LUONG'!D264,'TOTAL FEED'!$AH$6:$AH$429)</f>
        <v>0</v>
      </c>
      <c r="AB264" s="87">
        <f>SUMIF('TOTAL FEED'!$E$6:$E$429,'SAN LUONG'!D264,'TOTAL FEED'!$AI$6:$AI$429)</f>
        <v>0</v>
      </c>
      <c r="AC264" s="87">
        <f>SUMIF('TOTAL FEED'!$E$6:$E$429,'SAN LUONG'!D264,'TOTAL FEED'!$AJ$6:$AJ$429)</f>
        <v>0</v>
      </c>
      <c r="AD264" s="87">
        <f>SUMIF('TOTAL FEED'!$E$6:$E$429,'SAN LUONG'!D264,'TOTAL FEED'!$AK$6:$AK$429)</f>
        <v>0</v>
      </c>
      <c r="AE264" s="87">
        <f>SUMIF('TOTAL FEED'!$E$6:$E$429,'SAN LUONG'!D264,'TOTAL FEED'!$AL$6:$AL$429)</f>
        <v>0</v>
      </c>
      <c r="AF264" s="87">
        <f>SUMIF('TOTAL FEED'!$E$6:$E$429,'SAN LUONG'!D264,'TOTAL FEED'!$AM$6:$AM$429)</f>
        <v>0</v>
      </c>
      <c r="AG264" s="87">
        <f>SUMIF('TOTAL FEED'!$E$6:$E$429,'SAN LUONG'!D264,'TOTAL FEED'!$AN$6:$AN$429)</f>
        <v>0</v>
      </c>
      <c r="AH264" s="87">
        <f>SUMIF('TOTAL FEED'!$E$6:$E$429,'SAN LUONG'!D264,'TOTAL FEED'!$AO$6:$AO$429)</f>
        <v>0</v>
      </c>
      <c r="AI264" s="87">
        <f>SUMIF('TOTAL FEED'!$E$6:$E$429,'SAN LUONG'!D264,'TOTAL FEED'!$AP$6:$AP$429)</f>
        <v>0</v>
      </c>
      <c r="AJ264" s="80">
        <f t="shared" si="104"/>
        <v>0</v>
      </c>
      <c r="AK264" s="80"/>
      <c r="AL264" t="str">
        <f t="shared" si="88"/>
        <v>552SFS3932010839</v>
      </c>
      <c r="AM264">
        <f>SUMIF('TOTAL FEED'!$K$6:$K$429,AL264,'TOTAL FEED'!$AQ$6:$AQ$429)</f>
        <v>0</v>
      </c>
    </row>
    <row r="265" spans="2:39" x14ac:dyDescent="0.25">
      <c r="B265" s="81"/>
      <c r="C265" s="84" t="s">
        <v>496</v>
      </c>
      <c r="D265" s="83">
        <v>32010890</v>
      </c>
      <c r="E265" s="86">
        <f>SUMIF('TOTAL FEED'!$E$6:$E$429,'SAN LUONG'!D265,'TOTAL FEED'!$L$6:$L$429)</f>
        <v>0</v>
      </c>
      <c r="F265" s="87">
        <f>SUMIF('TOTAL FEED'!$E$6:$E$429,'SAN LUONG'!D265,'TOTAL FEED'!$M$6:$M$429)</f>
        <v>323500</v>
      </c>
      <c r="G265" s="87">
        <f>SUMIF('TOTAL FEED'!$E$6:$E$429,'SAN LUONG'!D265,'TOTAL FEED'!$N$6:$N$429)</f>
        <v>26350</v>
      </c>
      <c r="H265" s="87">
        <f>SUMIF('TOTAL FEED'!$E$6:$E$429,'SAN LUONG'!D265,'TOTAL FEED'!$O$6:$O$429)</f>
        <v>0</v>
      </c>
      <c r="I265" s="87">
        <f>SUMIF('TOTAL FEED'!$E$6:$E$429,'SAN LUONG'!D265,'TOTAL FEED'!$P$6:$P$429)</f>
        <v>0</v>
      </c>
      <c r="J265" s="87">
        <f>SUMIF('TOTAL FEED'!$E$6:$E$429,'SAN LUONG'!D265,'TOTAL FEED'!$Q$6:$Q$429)</f>
        <v>0</v>
      </c>
      <c r="K265" s="87">
        <f>SUMIF('TOTAL FEED'!$E$6:$E$429,'SAN LUONG'!D265,'TOTAL FEED'!$R$6:$R$429)</f>
        <v>0</v>
      </c>
      <c r="L265" s="87">
        <f>SUMIF('TOTAL FEED'!$E$6:$E$429,'SAN LUONG'!D265,'TOTAL FEED'!$S$6:$S$429)</f>
        <v>0</v>
      </c>
      <c r="M265" s="87">
        <f>SUMIF('TOTAL FEED'!$E$6:$E$429,'SAN LUONG'!D265,'TOTAL FEED'!$T$6:$T$429)</f>
        <v>0</v>
      </c>
      <c r="N265" s="87">
        <f>SUMIF('TOTAL FEED'!$E$6:$E$429,'SAN LUONG'!D265,'TOTAL FEED'!$U$6:$U$429)</f>
        <v>220650</v>
      </c>
      <c r="O265" s="87">
        <f>SUMIF('TOTAL FEED'!$E$6:$E$429,'SAN LUONG'!D265,'TOTAL FEED'!$V$6:$V$429)</f>
        <v>630700</v>
      </c>
      <c r="P265" s="87">
        <f>SUMIF('TOTAL FEED'!$E$6:$E$429,'SAN LUONG'!D265,'TOTAL FEED'!$W$6:$W$429)</f>
        <v>93150</v>
      </c>
      <c r="Q265" s="87">
        <f>SUMIF('TOTAL FEED'!$E$6:$E$429,'SAN LUONG'!D265,'TOTAL FEED'!$X$6:$X$429)</f>
        <v>483450</v>
      </c>
      <c r="R265" s="87">
        <f>SUMIF('TOTAL FEED'!$E$6:$E$429,'SAN LUONG'!D265,'TOTAL FEED'!$Y$6:$Y$429)</f>
        <v>222950</v>
      </c>
      <c r="S265" s="87">
        <f>SUMIF('TOTAL FEED'!$E$6:$E$429,'SAN LUONG'!D265,'TOTAL FEED'!$Z$6:$Z$429)</f>
        <v>346650</v>
      </c>
      <c r="T265" s="87">
        <f>SUMIF('TOTAL FEED'!$E$6:$E$429,'SAN LUONG'!D265,'TOTAL FEED'!$AA$6:$AA$429)</f>
        <v>221050</v>
      </c>
      <c r="U265" s="87">
        <f>SUMIF('TOTAL FEED'!$E$6:$E$429,'SAN LUONG'!D265,'TOTAL FEED'!$AB$6:$AB$429)</f>
        <v>0</v>
      </c>
      <c r="V265" s="87">
        <f>SUMIF('TOTAL FEED'!$E$6:$E$429,'SAN LUONG'!D265,'TOTAL FEED'!$AC$6:$AC$429)</f>
        <v>0</v>
      </c>
      <c r="W265" s="87">
        <f>SUMIF('TOTAL FEED'!$E$6:$E$429,'SAN LUONG'!D265,'TOTAL FEED'!$AD$6:$AD$429)</f>
        <v>0</v>
      </c>
      <c r="X265" s="87">
        <f>SUMIF('TOTAL FEED'!$E$6:$E$429,'SAN LUONG'!D265,'TOTAL FEED'!$AE$6:$AE$429)</f>
        <v>0</v>
      </c>
      <c r="Y265" s="87">
        <f>SUMIF('TOTAL FEED'!$E$6:$E$429,'SAN LUONG'!D265,'TOTAL FEED'!$AF$6:$AF$429)</f>
        <v>0</v>
      </c>
      <c r="Z265" s="87">
        <f>SUMIF('TOTAL FEED'!$E$6:$E$429,'SAN LUONG'!D265,'TOTAL FEED'!$AG$6:$AG$429)</f>
        <v>0</v>
      </c>
      <c r="AA265" s="87">
        <f>SUMIF('TOTAL FEED'!$E$6:$E$429,'SAN LUONG'!D265,'TOTAL FEED'!$AH$6:$AH$429)</f>
        <v>0</v>
      </c>
      <c r="AB265" s="87">
        <f>SUMIF('TOTAL FEED'!$E$6:$E$429,'SAN LUONG'!D265,'TOTAL FEED'!$AI$6:$AI$429)</f>
        <v>0</v>
      </c>
      <c r="AC265" s="87">
        <f>SUMIF('TOTAL FEED'!$E$6:$E$429,'SAN LUONG'!D265,'TOTAL FEED'!$AJ$6:$AJ$429)</f>
        <v>0</v>
      </c>
      <c r="AD265" s="87">
        <f>SUMIF('TOTAL FEED'!$E$6:$E$429,'SAN LUONG'!D265,'TOTAL FEED'!$AK$6:$AK$429)</f>
        <v>0</v>
      </c>
      <c r="AE265" s="87">
        <f>SUMIF('TOTAL FEED'!$E$6:$E$429,'SAN LUONG'!D265,'TOTAL FEED'!$AL$6:$AL$429)</f>
        <v>0</v>
      </c>
      <c r="AF265" s="87">
        <f>SUMIF('TOTAL FEED'!$E$6:$E$429,'SAN LUONG'!D265,'TOTAL FEED'!$AM$6:$AM$429)</f>
        <v>0</v>
      </c>
      <c r="AG265" s="87">
        <f>SUMIF('TOTAL FEED'!$E$6:$E$429,'SAN LUONG'!D265,'TOTAL FEED'!$AN$6:$AN$429)</f>
        <v>0</v>
      </c>
      <c r="AH265" s="87">
        <f>SUMIF('TOTAL FEED'!$E$6:$E$429,'SAN LUONG'!D265,'TOTAL FEED'!$AO$6:$AO$429)</f>
        <v>0</v>
      </c>
      <c r="AI265" s="87">
        <f>SUMIF('TOTAL FEED'!$E$6:$E$429,'SAN LUONG'!D265,'TOTAL FEED'!$AP$6:$AP$429)</f>
        <v>0</v>
      </c>
      <c r="AJ265" s="80">
        <f t="shared" si="104"/>
        <v>2568450</v>
      </c>
      <c r="AK265" s="92">
        <v>1</v>
      </c>
      <c r="AL265" t="str">
        <f t="shared" si="88"/>
        <v>552SFS9032010890</v>
      </c>
      <c r="AM265">
        <f>SUMIF('TOTAL FEED'!$K$6:$K$429,AL265,'TOTAL FEED'!$AQ$6:$AQ$429)</f>
        <v>2568450</v>
      </c>
    </row>
    <row r="266" spans="2:39" x14ac:dyDescent="0.25">
      <c r="B266" s="81">
        <v>160</v>
      </c>
      <c r="C266" s="84" t="s">
        <v>192</v>
      </c>
      <c r="D266" s="83" t="s">
        <v>594</v>
      </c>
      <c r="E266" s="86">
        <f>SUMIF('TOTAL FEED'!$E$6:$E$429,'SAN LUONG'!D266,'TOTAL FEED'!$L$6:$L$429)</f>
        <v>0</v>
      </c>
      <c r="F266" s="87">
        <f>SUMIF('TOTAL FEED'!$E$6:$E$429,'SAN LUONG'!D266,'TOTAL FEED'!$M$6:$M$429)</f>
        <v>0</v>
      </c>
      <c r="G266" s="87">
        <f>SUMIF('TOTAL FEED'!$E$6:$E$429,'SAN LUONG'!D266,'TOTAL FEED'!$N$6:$N$429)</f>
        <v>0</v>
      </c>
      <c r="H266" s="87">
        <f>SUMIF('TOTAL FEED'!$E$6:$E$429,'SAN LUONG'!D266,'TOTAL FEED'!$O$6:$O$429)</f>
        <v>0</v>
      </c>
      <c r="I266" s="87">
        <f>SUMIF('TOTAL FEED'!$E$6:$E$429,'SAN LUONG'!D266,'TOTAL FEED'!$P$6:$P$429)</f>
        <v>0</v>
      </c>
      <c r="J266" s="87">
        <f>SUMIF('TOTAL FEED'!$E$6:$E$429,'SAN LUONG'!D266,'TOTAL FEED'!$Q$6:$Q$429)</f>
        <v>0</v>
      </c>
      <c r="K266" s="87">
        <f>SUMIF('TOTAL FEED'!$E$6:$E$429,'SAN LUONG'!D266,'TOTAL FEED'!$R$6:$R$429)</f>
        <v>0</v>
      </c>
      <c r="L266" s="87">
        <f>SUMIF('TOTAL FEED'!$E$6:$E$429,'SAN LUONG'!D266,'TOTAL FEED'!$S$6:$S$429)</f>
        <v>0</v>
      </c>
      <c r="M266" s="87">
        <f>SUMIF('TOTAL FEED'!$E$6:$E$429,'SAN LUONG'!D266,'TOTAL FEED'!$T$6:$T$429)</f>
        <v>0</v>
      </c>
      <c r="N266" s="87">
        <f>SUMIF('TOTAL FEED'!$E$6:$E$429,'SAN LUONG'!D266,'TOTAL FEED'!$U$6:$U$429)</f>
        <v>0</v>
      </c>
      <c r="O266" s="87">
        <f>SUMIF('TOTAL FEED'!$E$6:$E$429,'SAN LUONG'!D266,'TOTAL FEED'!$V$6:$V$429)</f>
        <v>0</v>
      </c>
      <c r="P266" s="87">
        <f>SUMIF('TOTAL FEED'!$E$6:$E$429,'SAN LUONG'!D266,'TOTAL FEED'!$W$6:$W$429)</f>
        <v>0</v>
      </c>
      <c r="Q266" s="87">
        <f>SUMIF('TOTAL FEED'!$E$6:$E$429,'SAN LUONG'!D266,'TOTAL FEED'!$X$6:$X$429)</f>
        <v>0</v>
      </c>
      <c r="R266" s="87">
        <f>SUMIF('TOTAL FEED'!$E$6:$E$429,'SAN LUONG'!D266,'TOTAL FEED'!$Y$6:$Y$429)</f>
        <v>0</v>
      </c>
      <c r="S266" s="87">
        <f>SUMIF('TOTAL FEED'!$E$6:$E$429,'SAN LUONG'!D266,'TOTAL FEED'!$Z$6:$Z$429)</f>
        <v>0</v>
      </c>
      <c r="T266" s="87">
        <f>SUMIF('TOTAL FEED'!$E$6:$E$429,'SAN LUONG'!D266,'TOTAL FEED'!$AA$6:$AA$429)</f>
        <v>0</v>
      </c>
      <c r="U266" s="87">
        <f>SUMIF('TOTAL FEED'!$E$6:$E$429,'SAN LUONG'!D266,'TOTAL FEED'!$AB$6:$AB$429)</f>
        <v>0</v>
      </c>
      <c r="V266" s="87">
        <f>SUMIF('TOTAL FEED'!$E$6:$E$429,'SAN LUONG'!D266,'TOTAL FEED'!$AC$6:$AC$429)</f>
        <v>0</v>
      </c>
      <c r="W266" s="87">
        <f>SUMIF('TOTAL FEED'!$E$6:$E$429,'SAN LUONG'!D266,'TOTAL FEED'!$AD$6:$AD$429)</f>
        <v>0</v>
      </c>
      <c r="X266" s="87">
        <f>SUMIF('TOTAL FEED'!$E$6:$E$429,'SAN LUONG'!D266,'TOTAL FEED'!$AE$6:$AE$429)</f>
        <v>0</v>
      </c>
      <c r="Y266" s="87">
        <f>SUMIF('TOTAL FEED'!$E$6:$E$429,'SAN LUONG'!D266,'TOTAL FEED'!$AF$6:$AF$429)</f>
        <v>0</v>
      </c>
      <c r="Z266" s="87">
        <f>SUMIF('TOTAL FEED'!$E$6:$E$429,'SAN LUONG'!D266,'TOTAL FEED'!$AG$6:$AG$429)</f>
        <v>0</v>
      </c>
      <c r="AA266" s="87">
        <f>SUMIF('TOTAL FEED'!$E$6:$E$429,'SAN LUONG'!D266,'TOTAL FEED'!$AH$6:$AH$429)</f>
        <v>0</v>
      </c>
      <c r="AB266" s="87">
        <f>SUMIF('TOTAL FEED'!$E$6:$E$429,'SAN LUONG'!D266,'TOTAL FEED'!$AI$6:$AI$429)</f>
        <v>0</v>
      </c>
      <c r="AC266" s="87">
        <f>SUMIF('TOTAL FEED'!$E$6:$E$429,'SAN LUONG'!D266,'TOTAL FEED'!$AJ$6:$AJ$429)</f>
        <v>0</v>
      </c>
      <c r="AD266" s="87">
        <f>SUMIF('TOTAL FEED'!$E$6:$E$429,'SAN LUONG'!D266,'TOTAL FEED'!$AK$6:$AK$429)</f>
        <v>0</v>
      </c>
      <c r="AE266" s="87">
        <f>SUMIF('TOTAL FEED'!$E$6:$E$429,'SAN LUONG'!D266,'TOTAL FEED'!$AL$6:$AL$429)</f>
        <v>0</v>
      </c>
      <c r="AF266" s="87">
        <f>SUMIF('TOTAL FEED'!$E$6:$E$429,'SAN LUONG'!D266,'TOTAL FEED'!$AM$6:$AM$429)</f>
        <v>0</v>
      </c>
      <c r="AG266" s="87">
        <f>SUMIF('TOTAL FEED'!$E$6:$E$429,'SAN LUONG'!D266,'TOTAL FEED'!$AN$6:$AN$429)</f>
        <v>0</v>
      </c>
      <c r="AH266" s="87">
        <f>SUMIF('TOTAL FEED'!$E$6:$E$429,'SAN LUONG'!D266,'TOTAL FEED'!$AO$6:$AO$429)</f>
        <v>0</v>
      </c>
      <c r="AI266" s="87">
        <f>SUMIF('TOTAL FEED'!$E$6:$E$429,'SAN LUONG'!D266,'TOTAL FEED'!$AP$6:$AP$429)</f>
        <v>0</v>
      </c>
      <c r="AJ266" s="80">
        <f t="shared" si="86"/>
        <v>0</v>
      </c>
      <c r="AK266" s="80"/>
      <c r="AL266" t="str">
        <f t="shared" si="88"/>
        <v>553BF332451</v>
      </c>
      <c r="AM266">
        <f>SUMIF('TOTAL FEED'!$K$6:$K$429,AL266,'TOTAL FEED'!$AQ$6:$AQ$429)</f>
        <v>0</v>
      </c>
    </row>
    <row r="267" spans="2:39" x14ac:dyDescent="0.25">
      <c r="B267" s="81">
        <v>161</v>
      </c>
      <c r="C267" s="84" t="s">
        <v>497</v>
      </c>
      <c r="D267" s="83">
        <v>33245831</v>
      </c>
      <c r="E267" s="86">
        <f>SUMIF('TOTAL FEED'!$E$6:$E$429,'SAN LUONG'!D267,'TOTAL FEED'!$L$6:$L$429)</f>
        <v>0</v>
      </c>
      <c r="F267" s="87">
        <f>SUMIF('TOTAL FEED'!$E$6:$E$429,'SAN LUONG'!D267,'TOTAL FEED'!$M$6:$M$429)</f>
        <v>0</v>
      </c>
      <c r="G267" s="87">
        <f>SUMIF('TOTAL FEED'!$E$6:$E$429,'SAN LUONG'!D267,'TOTAL FEED'!$N$6:$N$429)</f>
        <v>0</v>
      </c>
      <c r="H267" s="87">
        <f>SUMIF('TOTAL FEED'!$E$6:$E$429,'SAN LUONG'!D267,'TOTAL FEED'!$O$6:$O$429)</f>
        <v>0</v>
      </c>
      <c r="I267" s="87">
        <f>SUMIF('TOTAL FEED'!$E$6:$E$429,'SAN LUONG'!D267,'TOTAL FEED'!$P$6:$P$429)</f>
        <v>0</v>
      </c>
      <c r="J267" s="87">
        <f>SUMIF('TOTAL FEED'!$E$6:$E$429,'SAN LUONG'!D267,'TOTAL FEED'!$Q$6:$Q$429)</f>
        <v>0</v>
      </c>
      <c r="K267" s="87">
        <f>SUMIF('TOTAL FEED'!$E$6:$E$429,'SAN LUONG'!D267,'TOTAL FEED'!$R$6:$R$429)</f>
        <v>0</v>
      </c>
      <c r="L267" s="87">
        <f>SUMIF('TOTAL FEED'!$E$6:$E$429,'SAN LUONG'!D267,'TOTAL FEED'!$S$6:$S$429)</f>
        <v>0</v>
      </c>
      <c r="M267" s="87">
        <f>SUMIF('TOTAL FEED'!$E$6:$E$429,'SAN LUONG'!D267,'TOTAL FEED'!$T$6:$T$429)</f>
        <v>0</v>
      </c>
      <c r="N267" s="87">
        <f>SUMIF('TOTAL FEED'!$E$6:$E$429,'SAN LUONG'!D267,'TOTAL FEED'!$U$6:$U$429)</f>
        <v>0</v>
      </c>
      <c r="O267" s="87">
        <f>SUMIF('TOTAL FEED'!$E$6:$E$429,'SAN LUONG'!D267,'TOTAL FEED'!$V$6:$V$429)</f>
        <v>0</v>
      </c>
      <c r="P267" s="87">
        <f>SUMIF('TOTAL FEED'!$E$6:$E$429,'SAN LUONG'!D267,'TOTAL FEED'!$W$6:$W$429)</f>
        <v>0</v>
      </c>
      <c r="Q267" s="87">
        <f>SUMIF('TOTAL FEED'!$E$6:$E$429,'SAN LUONG'!D267,'TOTAL FEED'!$X$6:$X$429)</f>
        <v>0</v>
      </c>
      <c r="R267" s="87">
        <f>SUMIF('TOTAL FEED'!$E$6:$E$429,'SAN LUONG'!D267,'TOTAL FEED'!$Y$6:$Y$429)</f>
        <v>0</v>
      </c>
      <c r="S267" s="87">
        <f>SUMIF('TOTAL FEED'!$E$6:$E$429,'SAN LUONG'!D267,'TOTAL FEED'!$Z$6:$Z$429)</f>
        <v>0</v>
      </c>
      <c r="T267" s="87">
        <f>SUMIF('TOTAL FEED'!$E$6:$E$429,'SAN LUONG'!D267,'TOTAL FEED'!$AA$6:$AA$429)</f>
        <v>0</v>
      </c>
      <c r="U267" s="87">
        <f>SUMIF('TOTAL FEED'!$E$6:$E$429,'SAN LUONG'!D267,'TOTAL FEED'!$AB$6:$AB$429)</f>
        <v>0</v>
      </c>
      <c r="V267" s="87">
        <f>SUMIF('TOTAL FEED'!$E$6:$E$429,'SAN LUONG'!D267,'TOTAL FEED'!$AC$6:$AC$429)</f>
        <v>0</v>
      </c>
      <c r="W267" s="87">
        <f>SUMIF('TOTAL FEED'!$E$6:$E$429,'SAN LUONG'!D267,'TOTAL FEED'!$AD$6:$AD$429)</f>
        <v>0</v>
      </c>
      <c r="X267" s="87">
        <f>SUMIF('TOTAL FEED'!$E$6:$E$429,'SAN LUONG'!D267,'TOTAL FEED'!$AE$6:$AE$429)</f>
        <v>0</v>
      </c>
      <c r="Y267" s="87">
        <f>SUMIF('TOTAL FEED'!$E$6:$E$429,'SAN LUONG'!D267,'TOTAL FEED'!$AF$6:$AF$429)</f>
        <v>0</v>
      </c>
      <c r="Z267" s="87">
        <f>SUMIF('TOTAL FEED'!$E$6:$E$429,'SAN LUONG'!D267,'TOTAL FEED'!$AG$6:$AG$429)</f>
        <v>0</v>
      </c>
      <c r="AA267" s="87">
        <f>SUMIF('TOTAL FEED'!$E$6:$E$429,'SAN LUONG'!D267,'TOTAL FEED'!$AH$6:$AH$429)</f>
        <v>0</v>
      </c>
      <c r="AB267" s="87">
        <f>SUMIF('TOTAL FEED'!$E$6:$E$429,'SAN LUONG'!D267,'TOTAL FEED'!$AI$6:$AI$429)</f>
        <v>0</v>
      </c>
      <c r="AC267" s="87">
        <f>SUMIF('TOTAL FEED'!$E$6:$E$429,'SAN LUONG'!D267,'TOTAL FEED'!$AJ$6:$AJ$429)</f>
        <v>0</v>
      </c>
      <c r="AD267" s="87">
        <f>SUMIF('TOTAL FEED'!$E$6:$E$429,'SAN LUONG'!D267,'TOTAL FEED'!$AK$6:$AK$429)</f>
        <v>0</v>
      </c>
      <c r="AE267" s="87">
        <f>SUMIF('TOTAL FEED'!$E$6:$E$429,'SAN LUONG'!D267,'TOTAL FEED'!$AL$6:$AL$429)</f>
        <v>0</v>
      </c>
      <c r="AF267" s="87">
        <f>SUMIF('TOTAL FEED'!$E$6:$E$429,'SAN LUONG'!D267,'TOTAL FEED'!$AM$6:$AM$429)</f>
        <v>0</v>
      </c>
      <c r="AG267" s="87">
        <f>SUMIF('TOTAL FEED'!$E$6:$E$429,'SAN LUONG'!D267,'TOTAL FEED'!$AN$6:$AN$429)</f>
        <v>0</v>
      </c>
      <c r="AH267" s="87">
        <f>SUMIF('TOTAL FEED'!$E$6:$E$429,'SAN LUONG'!D267,'TOTAL FEED'!$AO$6:$AO$429)</f>
        <v>0</v>
      </c>
      <c r="AI267" s="87">
        <f>SUMIF('TOTAL FEED'!$E$6:$E$429,'SAN LUONG'!D267,'TOTAL FEED'!$AP$6:$AP$429)</f>
        <v>0</v>
      </c>
      <c r="AJ267" s="80">
        <f t="shared" si="86"/>
        <v>0</v>
      </c>
      <c r="AK267" s="80"/>
      <c r="AL267" t="str">
        <f t="shared" si="88"/>
        <v>553BFS3133245831</v>
      </c>
      <c r="AM267">
        <f>SUMIF('TOTAL FEED'!$K$6:$K$429,AL267,'TOTAL FEED'!$AQ$6:$AQ$429)</f>
        <v>0</v>
      </c>
    </row>
    <row r="268" spans="2:39" x14ac:dyDescent="0.25">
      <c r="B268" s="81">
        <v>162</v>
      </c>
      <c r="C268" s="84" t="s">
        <v>498</v>
      </c>
      <c r="D268" s="83">
        <v>33245838</v>
      </c>
      <c r="E268" s="86">
        <f>SUMIF('TOTAL FEED'!$E$6:$E$429,'SAN LUONG'!D268,'TOTAL FEED'!$L$6:$L$429)</f>
        <v>0</v>
      </c>
      <c r="F268" s="87">
        <f>SUMIF('TOTAL FEED'!$E$6:$E$429,'SAN LUONG'!D268,'TOTAL FEED'!$M$6:$M$429)</f>
        <v>0</v>
      </c>
      <c r="G268" s="87">
        <f>SUMIF('TOTAL FEED'!$E$6:$E$429,'SAN LUONG'!D268,'TOTAL FEED'!$N$6:$N$429)</f>
        <v>0</v>
      </c>
      <c r="H268" s="87">
        <f>SUMIF('TOTAL FEED'!$E$6:$E$429,'SAN LUONG'!D268,'TOTAL FEED'!$O$6:$O$429)</f>
        <v>0</v>
      </c>
      <c r="I268" s="87">
        <f>SUMIF('TOTAL FEED'!$E$6:$E$429,'SAN LUONG'!D268,'TOTAL FEED'!$P$6:$P$429)</f>
        <v>0</v>
      </c>
      <c r="J268" s="87">
        <f>SUMIF('TOTAL FEED'!$E$6:$E$429,'SAN LUONG'!D268,'TOTAL FEED'!$Q$6:$Q$429)</f>
        <v>0</v>
      </c>
      <c r="K268" s="87">
        <f>SUMIF('TOTAL FEED'!$E$6:$E$429,'SAN LUONG'!D268,'TOTAL FEED'!$R$6:$R$429)</f>
        <v>0</v>
      </c>
      <c r="L268" s="87">
        <f>SUMIF('TOTAL FEED'!$E$6:$E$429,'SAN LUONG'!D268,'TOTAL FEED'!$S$6:$S$429)</f>
        <v>0</v>
      </c>
      <c r="M268" s="87">
        <f>SUMIF('TOTAL FEED'!$E$6:$E$429,'SAN LUONG'!D268,'TOTAL FEED'!$T$6:$T$429)</f>
        <v>0</v>
      </c>
      <c r="N268" s="87">
        <f>SUMIF('TOTAL FEED'!$E$6:$E$429,'SAN LUONG'!D268,'TOTAL FEED'!$U$6:$U$429)</f>
        <v>0</v>
      </c>
      <c r="O268" s="87">
        <f>SUMIF('TOTAL FEED'!$E$6:$E$429,'SAN LUONG'!D268,'TOTAL FEED'!$V$6:$V$429)</f>
        <v>0</v>
      </c>
      <c r="P268" s="87">
        <f>SUMIF('TOTAL FEED'!$E$6:$E$429,'SAN LUONG'!D268,'TOTAL FEED'!$W$6:$W$429)</f>
        <v>0</v>
      </c>
      <c r="Q268" s="87">
        <f>SUMIF('TOTAL FEED'!$E$6:$E$429,'SAN LUONG'!D268,'TOTAL FEED'!$X$6:$X$429)</f>
        <v>0</v>
      </c>
      <c r="R268" s="87">
        <f>SUMIF('TOTAL FEED'!$E$6:$E$429,'SAN LUONG'!D268,'TOTAL FEED'!$Y$6:$Y$429)</f>
        <v>0</v>
      </c>
      <c r="S268" s="87">
        <f>SUMIF('TOTAL FEED'!$E$6:$E$429,'SAN LUONG'!D268,'TOTAL FEED'!$Z$6:$Z$429)</f>
        <v>0</v>
      </c>
      <c r="T268" s="87">
        <f>SUMIF('TOTAL FEED'!$E$6:$E$429,'SAN LUONG'!D268,'TOTAL FEED'!$AA$6:$AA$429)</f>
        <v>0</v>
      </c>
      <c r="U268" s="87">
        <f>SUMIF('TOTAL FEED'!$E$6:$E$429,'SAN LUONG'!D268,'TOTAL FEED'!$AB$6:$AB$429)</f>
        <v>0</v>
      </c>
      <c r="V268" s="87">
        <f>SUMIF('TOTAL FEED'!$E$6:$E$429,'SAN LUONG'!D268,'TOTAL FEED'!$AC$6:$AC$429)</f>
        <v>0</v>
      </c>
      <c r="W268" s="87">
        <f>SUMIF('TOTAL FEED'!$E$6:$E$429,'SAN LUONG'!D268,'TOTAL FEED'!$AD$6:$AD$429)</f>
        <v>0</v>
      </c>
      <c r="X268" s="87">
        <f>SUMIF('TOTAL FEED'!$E$6:$E$429,'SAN LUONG'!D268,'TOTAL FEED'!$AE$6:$AE$429)</f>
        <v>0</v>
      </c>
      <c r="Y268" s="87">
        <f>SUMIF('TOTAL FEED'!$E$6:$E$429,'SAN LUONG'!D268,'TOTAL FEED'!$AF$6:$AF$429)</f>
        <v>0</v>
      </c>
      <c r="Z268" s="87">
        <f>SUMIF('TOTAL FEED'!$E$6:$E$429,'SAN LUONG'!D268,'TOTAL FEED'!$AG$6:$AG$429)</f>
        <v>0</v>
      </c>
      <c r="AA268" s="87">
        <f>SUMIF('TOTAL FEED'!$E$6:$E$429,'SAN LUONG'!D268,'TOTAL FEED'!$AH$6:$AH$429)</f>
        <v>0</v>
      </c>
      <c r="AB268" s="87">
        <f>SUMIF('TOTAL FEED'!$E$6:$E$429,'SAN LUONG'!D268,'TOTAL FEED'!$AI$6:$AI$429)</f>
        <v>0</v>
      </c>
      <c r="AC268" s="87">
        <f>SUMIF('TOTAL FEED'!$E$6:$E$429,'SAN LUONG'!D268,'TOTAL FEED'!$AJ$6:$AJ$429)</f>
        <v>0</v>
      </c>
      <c r="AD268" s="87">
        <f>SUMIF('TOTAL FEED'!$E$6:$E$429,'SAN LUONG'!D268,'TOTAL FEED'!$AK$6:$AK$429)</f>
        <v>0</v>
      </c>
      <c r="AE268" s="87">
        <f>SUMIF('TOTAL FEED'!$E$6:$E$429,'SAN LUONG'!D268,'TOTAL FEED'!$AL$6:$AL$429)</f>
        <v>0</v>
      </c>
      <c r="AF268" s="87">
        <f>SUMIF('TOTAL FEED'!$E$6:$E$429,'SAN LUONG'!D268,'TOTAL FEED'!$AM$6:$AM$429)</f>
        <v>0</v>
      </c>
      <c r="AG268" s="87">
        <f>SUMIF('TOTAL FEED'!$E$6:$E$429,'SAN LUONG'!D268,'TOTAL FEED'!$AN$6:$AN$429)</f>
        <v>0</v>
      </c>
      <c r="AH268" s="87">
        <f>SUMIF('TOTAL FEED'!$E$6:$E$429,'SAN LUONG'!D268,'TOTAL FEED'!$AO$6:$AO$429)</f>
        <v>0</v>
      </c>
      <c r="AI268" s="87">
        <f>SUMIF('TOTAL FEED'!$E$6:$E$429,'SAN LUONG'!D268,'TOTAL FEED'!$AP$6:$AP$429)</f>
        <v>0</v>
      </c>
      <c r="AJ268" s="80">
        <f t="shared" si="86"/>
        <v>0</v>
      </c>
      <c r="AK268" s="80"/>
      <c r="AL268" t="str">
        <f t="shared" si="88"/>
        <v>553BFS3833245838</v>
      </c>
      <c r="AM268">
        <f>SUMIF('TOTAL FEED'!$K$6:$K$429,AL268,'TOTAL FEED'!$AQ$6:$AQ$429)</f>
        <v>0</v>
      </c>
    </row>
    <row r="269" spans="2:39" x14ac:dyDescent="0.25">
      <c r="B269" s="81">
        <v>163</v>
      </c>
      <c r="C269" s="84" t="s">
        <v>249</v>
      </c>
      <c r="D269" s="83" t="s">
        <v>595</v>
      </c>
      <c r="E269" s="86">
        <f>SUMIF('TOTAL FEED'!$E$6:$E$429,'SAN LUONG'!D269,'TOTAL FEED'!$L$6:$L$429)</f>
        <v>0</v>
      </c>
      <c r="F269" s="87">
        <f>SUMIF('TOTAL FEED'!$E$6:$E$429,'SAN LUONG'!D269,'TOTAL FEED'!$M$6:$M$429)</f>
        <v>0</v>
      </c>
      <c r="G269" s="87">
        <f>SUMIF('TOTAL FEED'!$E$6:$E$429,'SAN LUONG'!D269,'TOTAL FEED'!$N$6:$N$429)</f>
        <v>0</v>
      </c>
      <c r="H269" s="87">
        <f>SUMIF('TOTAL FEED'!$E$6:$E$429,'SAN LUONG'!D269,'TOTAL FEED'!$O$6:$O$429)</f>
        <v>0</v>
      </c>
      <c r="I269" s="87">
        <f>SUMIF('TOTAL FEED'!$E$6:$E$429,'SAN LUONG'!D269,'TOTAL FEED'!$P$6:$P$429)</f>
        <v>0</v>
      </c>
      <c r="J269" s="87">
        <f>SUMIF('TOTAL FEED'!$E$6:$E$429,'SAN LUONG'!D269,'TOTAL FEED'!$Q$6:$Q$429)</f>
        <v>0</v>
      </c>
      <c r="K269" s="87">
        <f>SUMIF('TOTAL FEED'!$E$6:$E$429,'SAN LUONG'!D269,'TOTAL FEED'!$R$6:$R$429)</f>
        <v>0</v>
      </c>
      <c r="L269" s="87">
        <f>SUMIF('TOTAL FEED'!$E$6:$E$429,'SAN LUONG'!D269,'TOTAL FEED'!$S$6:$S$429)</f>
        <v>0</v>
      </c>
      <c r="M269" s="87">
        <f>SUMIF('TOTAL FEED'!$E$6:$E$429,'SAN LUONG'!D269,'TOTAL FEED'!$T$6:$T$429)</f>
        <v>0</v>
      </c>
      <c r="N269" s="87">
        <f>SUMIF('TOTAL FEED'!$E$6:$E$429,'SAN LUONG'!D269,'TOTAL FEED'!$U$6:$U$429)</f>
        <v>0</v>
      </c>
      <c r="O269" s="87">
        <f>SUMIF('TOTAL FEED'!$E$6:$E$429,'SAN LUONG'!D269,'TOTAL FEED'!$V$6:$V$429)</f>
        <v>0</v>
      </c>
      <c r="P269" s="87">
        <f>SUMIF('TOTAL FEED'!$E$6:$E$429,'SAN LUONG'!D269,'TOTAL FEED'!$W$6:$W$429)</f>
        <v>0</v>
      </c>
      <c r="Q269" s="87">
        <f>SUMIF('TOTAL FEED'!$E$6:$E$429,'SAN LUONG'!D269,'TOTAL FEED'!$X$6:$X$429)</f>
        <v>0</v>
      </c>
      <c r="R269" s="87">
        <f>SUMIF('TOTAL FEED'!$E$6:$E$429,'SAN LUONG'!D269,'TOTAL FEED'!$Y$6:$Y$429)</f>
        <v>0</v>
      </c>
      <c r="S269" s="87">
        <f>SUMIF('TOTAL FEED'!$E$6:$E$429,'SAN LUONG'!D269,'TOTAL FEED'!$Z$6:$Z$429)</f>
        <v>0</v>
      </c>
      <c r="T269" s="87">
        <f>SUMIF('TOTAL FEED'!$E$6:$E$429,'SAN LUONG'!D269,'TOTAL FEED'!$AA$6:$AA$429)</f>
        <v>0</v>
      </c>
      <c r="U269" s="87">
        <f>SUMIF('TOTAL FEED'!$E$6:$E$429,'SAN LUONG'!D269,'TOTAL FEED'!$AB$6:$AB$429)</f>
        <v>0</v>
      </c>
      <c r="V269" s="87">
        <f>SUMIF('TOTAL FEED'!$E$6:$E$429,'SAN LUONG'!D269,'TOTAL FEED'!$AC$6:$AC$429)</f>
        <v>0</v>
      </c>
      <c r="W269" s="87">
        <f>SUMIF('TOTAL FEED'!$E$6:$E$429,'SAN LUONG'!D269,'TOTAL FEED'!$AD$6:$AD$429)</f>
        <v>0</v>
      </c>
      <c r="X269" s="87">
        <f>SUMIF('TOTAL FEED'!$E$6:$E$429,'SAN LUONG'!D269,'TOTAL FEED'!$AE$6:$AE$429)</f>
        <v>0</v>
      </c>
      <c r="Y269" s="87">
        <f>SUMIF('TOTAL FEED'!$E$6:$E$429,'SAN LUONG'!D269,'TOTAL FEED'!$AF$6:$AF$429)</f>
        <v>0</v>
      </c>
      <c r="Z269" s="87">
        <f>SUMIF('TOTAL FEED'!$E$6:$E$429,'SAN LUONG'!D269,'TOTAL FEED'!$AG$6:$AG$429)</f>
        <v>0</v>
      </c>
      <c r="AA269" s="87">
        <f>SUMIF('TOTAL FEED'!$E$6:$E$429,'SAN LUONG'!D269,'TOTAL FEED'!$AH$6:$AH$429)</f>
        <v>0</v>
      </c>
      <c r="AB269" s="87">
        <f>SUMIF('TOTAL FEED'!$E$6:$E$429,'SAN LUONG'!D269,'TOTAL FEED'!$AI$6:$AI$429)</f>
        <v>0</v>
      </c>
      <c r="AC269" s="87">
        <f>SUMIF('TOTAL FEED'!$E$6:$E$429,'SAN LUONG'!D269,'TOTAL FEED'!$AJ$6:$AJ$429)</f>
        <v>0</v>
      </c>
      <c r="AD269" s="87">
        <f>SUMIF('TOTAL FEED'!$E$6:$E$429,'SAN LUONG'!D269,'TOTAL FEED'!$AK$6:$AK$429)</f>
        <v>0</v>
      </c>
      <c r="AE269" s="87">
        <f>SUMIF('TOTAL FEED'!$E$6:$E$429,'SAN LUONG'!D269,'TOTAL FEED'!$AL$6:$AL$429)</f>
        <v>0</v>
      </c>
      <c r="AF269" s="87">
        <f>SUMIF('TOTAL FEED'!$E$6:$E$429,'SAN LUONG'!D269,'TOTAL FEED'!$AM$6:$AM$429)</f>
        <v>0</v>
      </c>
      <c r="AG269" s="87">
        <f>SUMIF('TOTAL FEED'!$E$6:$E$429,'SAN LUONG'!D269,'TOTAL FEED'!$AN$6:$AN$429)</f>
        <v>0</v>
      </c>
      <c r="AH269" s="87">
        <f>SUMIF('TOTAL FEED'!$E$6:$E$429,'SAN LUONG'!D269,'TOTAL FEED'!$AO$6:$AO$429)</f>
        <v>0</v>
      </c>
      <c r="AI269" s="87">
        <f>SUMIF('TOTAL FEED'!$E$6:$E$429,'SAN LUONG'!D269,'TOTAL FEED'!$AP$6:$AP$429)</f>
        <v>0</v>
      </c>
      <c r="AJ269" s="80">
        <f t="shared" si="86"/>
        <v>0</v>
      </c>
      <c r="AK269" s="80"/>
      <c r="AL269" t="str">
        <f t="shared" si="88"/>
        <v>553BSF332501</v>
      </c>
      <c r="AM269">
        <f>SUMIF('TOTAL FEED'!$K$6:$K$429,AL269,'TOTAL FEED'!$AQ$6:$AQ$429)</f>
        <v>0</v>
      </c>
    </row>
    <row r="270" spans="2:39" x14ac:dyDescent="0.25">
      <c r="B270" s="81">
        <v>164</v>
      </c>
      <c r="C270" s="84" t="s">
        <v>250</v>
      </c>
      <c r="D270" s="83">
        <v>332511</v>
      </c>
      <c r="E270" s="86">
        <f>SUMIF('TOTAL FEED'!$E$6:$E$429,'SAN LUONG'!D270,'TOTAL FEED'!$L$6:$L$429)</f>
        <v>0</v>
      </c>
      <c r="F270" s="87">
        <f>SUMIF('TOTAL FEED'!$E$6:$E$429,'SAN LUONG'!D270,'TOTAL FEED'!$M$6:$M$429)</f>
        <v>0</v>
      </c>
      <c r="G270" s="87">
        <f>SUMIF('TOTAL FEED'!$E$6:$E$429,'SAN LUONG'!D270,'TOTAL FEED'!$N$6:$N$429)</f>
        <v>0</v>
      </c>
      <c r="H270" s="87">
        <f>SUMIF('TOTAL FEED'!$E$6:$E$429,'SAN LUONG'!D270,'TOTAL FEED'!$O$6:$O$429)</f>
        <v>0</v>
      </c>
      <c r="I270" s="87">
        <f>SUMIF('TOTAL FEED'!$E$6:$E$429,'SAN LUONG'!D270,'TOTAL FEED'!$P$6:$P$429)</f>
        <v>0</v>
      </c>
      <c r="J270" s="87">
        <f>SUMIF('TOTAL FEED'!$E$6:$E$429,'SAN LUONG'!D270,'TOTAL FEED'!$Q$6:$Q$429)</f>
        <v>0</v>
      </c>
      <c r="K270" s="87">
        <f>SUMIF('TOTAL FEED'!$E$6:$E$429,'SAN LUONG'!D270,'TOTAL FEED'!$R$6:$R$429)</f>
        <v>0</v>
      </c>
      <c r="L270" s="87">
        <f>SUMIF('TOTAL FEED'!$E$6:$E$429,'SAN LUONG'!D270,'TOTAL FEED'!$S$6:$S$429)</f>
        <v>0</v>
      </c>
      <c r="M270" s="87">
        <f>SUMIF('TOTAL FEED'!$E$6:$E$429,'SAN LUONG'!D270,'TOTAL FEED'!$T$6:$T$429)</f>
        <v>0</v>
      </c>
      <c r="N270" s="87">
        <f>SUMIF('TOTAL FEED'!$E$6:$E$429,'SAN LUONG'!D270,'TOTAL FEED'!$U$6:$U$429)</f>
        <v>0</v>
      </c>
      <c r="O270" s="87">
        <f>SUMIF('TOTAL FEED'!$E$6:$E$429,'SAN LUONG'!D270,'TOTAL FEED'!$V$6:$V$429)</f>
        <v>0</v>
      </c>
      <c r="P270" s="87">
        <f>SUMIF('TOTAL FEED'!$E$6:$E$429,'SAN LUONG'!D270,'TOTAL FEED'!$W$6:$W$429)</f>
        <v>0</v>
      </c>
      <c r="Q270" s="87">
        <f>SUMIF('TOTAL FEED'!$E$6:$E$429,'SAN LUONG'!D270,'TOTAL FEED'!$X$6:$X$429)</f>
        <v>0</v>
      </c>
      <c r="R270" s="87">
        <f>SUMIF('TOTAL FEED'!$E$6:$E$429,'SAN LUONG'!D270,'TOTAL FEED'!$Y$6:$Y$429)</f>
        <v>0</v>
      </c>
      <c r="S270" s="87">
        <f>SUMIF('TOTAL FEED'!$E$6:$E$429,'SAN LUONG'!D270,'TOTAL FEED'!$Z$6:$Z$429)</f>
        <v>0</v>
      </c>
      <c r="T270" s="87">
        <f>SUMIF('TOTAL FEED'!$E$6:$E$429,'SAN LUONG'!D270,'TOTAL FEED'!$AA$6:$AA$429)</f>
        <v>0</v>
      </c>
      <c r="U270" s="87">
        <f>SUMIF('TOTAL FEED'!$E$6:$E$429,'SAN LUONG'!D270,'TOTAL FEED'!$AB$6:$AB$429)</f>
        <v>0</v>
      </c>
      <c r="V270" s="87">
        <f>SUMIF('TOTAL FEED'!$E$6:$E$429,'SAN LUONG'!D270,'TOTAL FEED'!$AC$6:$AC$429)</f>
        <v>0</v>
      </c>
      <c r="W270" s="87">
        <f>SUMIF('TOTAL FEED'!$E$6:$E$429,'SAN LUONG'!D270,'TOTAL FEED'!$AD$6:$AD$429)</f>
        <v>0</v>
      </c>
      <c r="X270" s="87">
        <f>SUMIF('TOTAL FEED'!$E$6:$E$429,'SAN LUONG'!D270,'TOTAL FEED'!$AE$6:$AE$429)</f>
        <v>0</v>
      </c>
      <c r="Y270" s="87">
        <f>SUMIF('TOTAL FEED'!$E$6:$E$429,'SAN LUONG'!D270,'TOTAL FEED'!$AF$6:$AF$429)</f>
        <v>0</v>
      </c>
      <c r="Z270" s="87">
        <f>SUMIF('TOTAL FEED'!$E$6:$E$429,'SAN LUONG'!D270,'TOTAL FEED'!$AG$6:$AG$429)</f>
        <v>0</v>
      </c>
      <c r="AA270" s="87">
        <f>SUMIF('TOTAL FEED'!$E$6:$E$429,'SAN LUONG'!D270,'TOTAL FEED'!$AH$6:$AH$429)</f>
        <v>0</v>
      </c>
      <c r="AB270" s="87">
        <f>SUMIF('TOTAL FEED'!$E$6:$E$429,'SAN LUONG'!D270,'TOTAL FEED'!$AI$6:$AI$429)</f>
        <v>0</v>
      </c>
      <c r="AC270" s="87">
        <f>SUMIF('TOTAL FEED'!$E$6:$E$429,'SAN LUONG'!D270,'TOTAL FEED'!$AJ$6:$AJ$429)</f>
        <v>0</v>
      </c>
      <c r="AD270" s="87">
        <f>SUMIF('TOTAL FEED'!$E$6:$E$429,'SAN LUONG'!D270,'TOTAL FEED'!$AK$6:$AK$429)</f>
        <v>0</v>
      </c>
      <c r="AE270" s="87">
        <f>SUMIF('TOTAL FEED'!$E$6:$E$429,'SAN LUONG'!D270,'TOTAL FEED'!$AL$6:$AL$429)</f>
        <v>0</v>
      </c>
      <c r="AF270" s="87">
        <f>SUMIF('TOTAL FEED'!$E$6:$E$429,'SAN LUONG'!D270,'TOTAL FEED'!$AM$6:$AM$429)</f>
        <v>0</v>
      </c>
      <c r="AG270" s="87">
        <f>SUMIF('TOTAL FEED'!$E$6:$E$429,'SAN LUONG'!D270,'TOTAL FEED'!$AN$6:$AN$429)</f>
        <v>0</v>
      </c>
      <c r="AH270" s="87">
        <f>SUMIF('TOTAL FEED'!$E$6:$E$429,'SAN LUONG'!D270,'TOTAL FEED'!$AO$6:$AO$429)</f>
        <v>0</v>
      </c>
      <c r="AI270" s="87">
        <f>SUMIF('TOTAL FEED'!$E$6:$E$429,'SAN LUONG'!D270,'TOTAL FEED'!$AP$6:$AP$429)</f>
        <v>0</v>
      </c>
      <c r="AJ270" s="80">
        <f t="shared" si="86"/>
        <v>0</v>
      </c>
      <c r="AK270" s="80"/>
      <c r="AL270" t="str">
        <f t="shared" si="88"/>
        <v>553BSOF332511</v>
      </c>
      <c r="AM270">
        <f>SUMIF('TOTAL FEED'!$K$6:$K$429,AL270,'TOTAL FEED'!$AQ$6:$AQ$429)</f>
        <v>0</v>
      </c>
    </row>
    <row r="271" spans="2:39" x14ac:dyDescent="0.25">
      <c r="B271" s="81">
        <v>165</v>
      </c>
      <c r="C271" s="84" t="s">
        <v>596</v>
      </c>
      <c r="D271" s="83">
        <v>332611</v>
      </c>
      <c r="E271" s="86">
        <f>SUMIF('TOTAL FEED'!$E$6:$E$429,'SAN LUONG'!D271,'TOTAL FEED'!$L$6:$L$429)</f>
        <v>0</v>
      </c>
      <c r="F271" s="87">
        <f>SUMIF('TOTAL FEED'!$E$6:$E$429,'SAN LUONG'!D271,'TOTAL FEED'!$M$6:$M$429)</f>
        <v>0</v>
      </c>
      <c r="G271" s="87">
        <f>SUMIF('TOTAL FEED'!$E$6:$E$429,'SAN LUONG'!D271,'TOTAL FEED'!$N$6:$N$429)</f>
        <v>0</v>
      </c>
      <c r="H271" s="87">
        <f>SUMIF('TOTAL FEED'!$E$6:$E$429,'SAN LUONG'!D271,'TOTAL FEED'!$O$6:$O$429)</f>
        <v>0</v>
      </c>
      <c r="I271" s="87">
        <f>SUMIF('TOTAL FEED'!$E$6:$E$429,'SAN LUONG'!D271,'TOTAL FEED'!$P$6:$P$429)</f>
        <v>0</v>
      </c>
      <c r="J271" s="87">
        <f>SUMIF('TOTAL FEED'!$E$6:$E$429,'SAN LUONG'!D271,'TOTAL FEED'!$Q$6:$Q$429)</f>
        <v>0</v>
      </c>
      <c r="K271" s="87">
        <f>SUMIF('TOTAL FEED'!$E$6:$E$429,'SAN LUONG'!D271,'TOTAL FEED'!$R$6:$R$429)</f>
        <v>0</v>
      </c>
      <c r="L271" s="87">
        <f>SUMIF('TOTAL FEED'!$E$6:$E$429,'SAN LUONG'!D271,'TOTAL FEED'!$S$6:$S$429)</f>
        <v>0</v>
      </c>
      <c r="M271" s="87">
        <f>SUMIF('TOTAL FEED'!$E$6:$E$429,'SAN LUONG'!D271,'TOTAL FEED'!$T$6:$T$429)</f>
        <v>0</v>
      </c>
      <c r="N271" s="87">
        <f>SUMIF('TOTAL FEED'!$E$6:$E$429,'SAN LUONG'!D271,'TOTAL FEED'!$U$6:$U$429)</f>
        <v>0</v>
      </c>
      <c r="O271" s="87">
        <f>SUMIF('TOTAL FEED'!$E$6:$E$429,'SAN LUONG'!D271,'TOTAL FEED'!$V$6:$V$429)</f>
        <v>0</v>
      </c>
      <c r="P271" s="87">
        <f>SUMIF('TOTAL FEED'!$E$6:$E$429,'SAN LUONG'!D271,'TOTAL FEED'!$W$6:$W$429)</f>
        <v>0</v>
      </c>
      <c r="Q271" s="87">
        <f>SUMIF('TOTAL FEED'!$E$6:$E$429,'SAN LUONG'!D271,'TOTAL FEED'!$X$6:$X$429)</f>
        <v>0</v>
      </c>
      <c r="R271" s="87">
        <f>SUMIF('TOTAL FEED'!$E$6:$E$429,'SAN LUONG'!D271,'TOTAL FEED'!$Y$6:$Y$429)</f>
        <v>0</v>
      </c>
      <c r="S271" s="87">
        <f>SUMIF('TOTAL FEED'!$E$6:$E$429,'SAN LUONG'!D271,'TOTAL FEED'!$Z$6:$Z$429)</f>
        <v>0</v>
      </c>
      <c r="T271" s="87">
        <f>SUMIF('TOTAL FEED'!$E$6:$E$429,'SAN LUONG'!D271,'TOTAL FEED'!$AA$6:$AA$429)</f>
        <v>0</v>
      </c>
      <c r="U271" s="87">
        <f>SUMIF('TOTAL FEED'!$E$6:$E$429,'SAN LUONG'!D271,'TOTAL FEED'!$AB$6:$AB$429)</f>
        <v>0</v>
      </c>
      <c r="V271" s="87">
        <f>SUMIF('TOTAL FEED'!$E$6:$E$429,'SAN LUONG'!D271,'TOTAL FEED'!$AC$6:$AC$429)</f>
        <v>0</v>
      </c>
      <c r="W271" s="87">
        <f>SUMIF('TOTAL FEED'!$E$6:$E$429,'SAN LUONG'!D271,'TOTAL FEED'!$AD$6:$AD$429)</f>
        <v>0</v>
      </c>
      <c r="X271" s="87">
        <f>SUMIF('TOTAL FEED'!$E$6:$E$429,'SAN LUONG'!D271,'TOTAL FEED'!$AE$6:$AE$429)</f>
        <v>0</v>
      </c>
      <c r="Y271" s="87">
        <f>SUMIF('TOTAL FEED'!$E$6:$E$429,'SAN LUONG'!D271,'TOTAL FEED'!$AF$6:$AF$429)</f>
        <v>0</v>
      </c>
      <c r="Z271" s="87">
        <f>SUMIF('TOTAL FEED'!$E$6:$E$429,'SAN LUONG'!D271,'TOTAL FEED'!$AG$6:$AG$429)</f>
        <v>0</v>
      </c>
      <c r="AA271" s="87">
        <f>SUMIF('TOTAL FEED'!$E$6:$E$429,'SAN LUONG'!D271,'TOTAL FEED'!$AH$6:$AH$429)</f>
        <v>0</v>
      </c>
      <c r="AB271" s="87">
        <f>SUMIF('TOTAL FEED'!$E$6:$E$429,'SAN LUONG'!D271,'TOTAL FEED'!$AI$6:$AI$429)</f>
        <v>0</v>
      </c>
      <c r="AC271" s="87">
        <f>SUMIF('TOTAL FEED'!$E$6:$E$429,'SAN LUONG'!D271,'TOTAL FEED'!$AJ$6:$AJ$429)</f>
        <v>0</v>
      </c>
      <c r="AD271" s="87">
        <f>SUMIF('TOTAL FEED'!$E$6:$E$429,'SAN LUONG'!D271,'TOTAL FEED'!$AK$6:$AK$429)</f>
        <v>0</v>
      </c>
      <c r="AE271" s="87">
        <f>SUMIF('TOTAL FEED'!$E$6:$E$429,'SAN LUONG'!D271,'TOTAL FEED'!$AL$6:$AL$429)</f>
        <v>0</v>
      </c>
      <c r="AF271" s="87">
        <f>SUMIF('TOTAL FEED'!$E$6:$E$429,'SAN LUONG'!D271,'TOTAL FEED'!$AM$6:$AM$429)</f>
        <v>0</v>
      </c>
      <c r="AG271" s="87">
        <f>SUMIF('TOTAL FEED'!$E$6:$E$429,'SAN LUONG'!D271,'TOTAL FEED'!$AN$6:$AN$429)</f>
        <v>0</v>
      </c>
      <c r="AH271" s="87">
        <f>SUMIF('TOTAL FEED'!$E$6:$E$429,'SAN LUONG'!D271,'TOTAL FEED'!$AO$6:$AO$429)</f>
        <v>0</v>
      </c>
      <c r="AI271" s="87">
        <f>SUMIF('TOTAL FEED'!$E$6:$E$429,'SAN LUONG'!D271,'TOTAL FEED'!$AP$6:$AP$429)</f>
        <v>0</v>
      </c>
      <c r="AJ271" s="80">
        <f t="shared" si="86"/>
        <v>0</v>
      </c>
      <c r="AK271" s="80"/>
      <c r="AL271" t="str">
        <f t="shared" si="88"/>
        <v>553BSOF-P332611</v>
      </c>
      <c r="AM271">
        <f>SUMIF('TOTAL FEED'!$K$6:$K$429,AL271,'TOTAL FEED'!$AQ$6:$AQ$429)</f>
        <v>0</v>
      </c>
    </row>
    <row r="272" spans="2:39" x14ac:dyDescent="0.25">
      <c r="B272" s="81">
        <v>166</v>
      </c>
      <c r="C272" s="84" t="s">
        <v>500</v>
      </c>
      <c r="D272" s="83">
        <v>332601</v>
      </c>
      <c r="E272" s="86">
        <f>SUMIF('TOTAL FEED'!$E$6:$E$429,'SAN LUONG'!D272,'TOTAL FEED'!$L$6:$L$429)</f>
        <v>0</v>
      </c>
      <c r="F272" s="87">
        <f>SUMIF('TOTAL FEED'!$E$6:$E$429,'SAN LUONG'!D272,'TOTAL FEED'!$M$6:$M$429)</f>
        <v>0</v>
      </c>
      <c r="G272" s="87">
        <f>SUMIF('TOTAL FEED'!$E$6:$E$429,'SAN LUONG'!D272,'TOTAL FEED'!$N$6:$N$429)</f>
        <v>0</v>
      </c>
      <c r="H272" s="87">
        <f>SUMIF('TOTAL FEED'!$E$6:$E$429,'SAN LUONG'!D272,'TOTAL FEED'!$O$6:$O$429)</f>
        <v>0</v>
      </c>
      <c r="I272" s="87">
        <f>SUMIF('TOTAL FEED'!$E$6:$E$429,'SAN LUONG'!D272,'TOTAL FEED'!$P$6:$P$429)</f>
        <v>0</v>
      </c>
      <c r="J272" s="87">
        <f>SUMIF('TOTAL FEED'!$E$6:$E$429,'SAN LUONG'!D272,'TOTAL FEED'!$Q$6:$Q$429)</f>
        <v>0</v>
      </c>
      <c r="K272" s="87">
        <f>SUMIF('TOTAL FEED'!$E$6:$E$429,'SAN LUONG'!D272,'TOTAL FEED'!$R$6:$R$429)</f>
        <v>0</v>
      </c>
      <c r="L272" s="87">
        <f>SUMIF('TOTAL FEED'!$E$6:$E$429,'SAN LUONG'!D272,'TOTAL FEED'!$S$6:$S$429)</f>
        <v>0</v>
      </c>
      <c r="M272" s="87">
        <f>SUMIF('TOTAL FEED'!$E$6:$E$429,'SAN LUONG'!D272,'TOTAL FEED'!$T$6:$T$429)</f>
        <v>0</v>
      </c>
      <c r="N272" s="87">
        <f>SUMIF('TOTAL FEED'!$E$6:$E$429,'SAN LUONG'!D272,'TOTAL FEED'!$U$6:$U$429)</f>
        <v>0</v>
      </c>
      <c r="O272" s="87">
        <f>SUMIF('TOTAL FEED'!$E$6:$E$429,'SAN LUONG'!D272,'TOTAL FEED'!$V$6:$V$429)</f>
        <v>0</v>
      </c>
      <c r="P272" s="87">
        <f>SUMIF('TOTAL FEED'!$E$6:$E$429,'SAN LUONG'!D272,'TOTAL FEED'!$W$6:$W$429)</f>
        <v>0</v>
      </c>
      <c r="Q272" s="87">
        <f>SUMIF('TOTAL FEED'!$E$6:$E$429,'SAN LUONG'!D272,'TOTAL FEED'!$X$6:$X$429)</f>
        <v>0</v>
      </c>
      <c r="R272" s="87">
        <f>SUMIF('TOTAL FEED'!$E$6:$E$429,'SAN LUONG'!D272,'TOTAL FEED'!$Y$6:$Y$429)</f>
        <v>0</v>
      </c>
      <c r="S272" s="87">
        <f>SUMIF('TOTAL FEED'!$E$6:$E$429,'SAN LUONG'!D272,'TOTAL FEED'!$Z$6:$Z$429)</f>
        <v>0</v>
      </c>
      <c r="T272" s="87">
        <f>SUMIF('TOTAL FEED'!$E$6:$E$429,'SAN LUONG'!D272,'TOTAL FEED'!$AA$6:$AA$429)</f>
        <v>0</v>
      </c>
      <c r="U272" s="87">
        <f>SUMIF('TOTAL FEED'!$E$6:$E$429,'SAN LUONG'!D272,'TOTAL FEED'!$AB$6:$AB$429)</f>
        <v>0</v>
      </c>
      <c r="V272" s="87">
        <f>SUMIF('TOTAL FEED'!$E$6:$E$429,'SAN LUONG'!D272,'TOTAL FEED'!$AC$6:$AC$429)</f>
        <v>0</v>
      </c>
      <c r="W272" s="87">
        <f>SUMIF('TOTAL FEED'!$E$6:$E$429,'SAN LUONG'!D272,'TOTAL FEED'!$AD$6:$AD$429)</f>
        <v>0</v>
      </c>
      <c r="X272" s="87">
        <f>SUMIF('TOTAL FEED'!$E$6:$E$429,'SAN LUONG'!D272,'TOTAL FEED'!$AE$6:$AE$429)</f>
        <v>0</v>
      </c>
      <c r="Y272" s="87">
        <f>SUMIF('TOTAL FEED'!$E$6:$E$429,'SAN LUONG'!D272,'TOTAL FEED'!$AF$6:$AF$429)</f>
        <v>0</v>
      </c>
      <c r="Z272" s="87">
        <f>SUMIF('TOTAL FEED'!$E$6:$E$429,'SAN LUONG'!D272,'TOTAL FEED'!$AG$6:$AG$429)</f>
        <v>0</v>
      </c>
      <c r="AA272" s="87">
        <f>SUMIF('TOTAL FEED'!$E$6:$E$429,'SAN LUONG'!D272,'TOTAL FEED'!$AH$6:$AH$429)</f>
        <v>0</v>
      </c>
      <c r="AB272" s="87">
        <f>SUMIF('TOTAL FEED'!$E$6:$E$429,'SAN LUONG'!D272,'TOTAL FEED'!$AI$6:$AI$429)</f>
        <v>0</v>
      </c>
      <c r="AC272" s="87">
        <f>SUMIF('TOTAL FEED'!$E$6:$E$429,'SAN LUONG'!D272,'TOTAL FEED'!$AJ$6:$AJ$429)</f>
        <v>0</v>
      </c>
      <c r="AD272" s="87">
        <f>SUMIF('TOTAL FEED'!$E$6:$E$429,'SAN LUONG'!D272,'TOTAL FEED'!$AK$6:$AK$429)</f>
        <v>0</v>
      </c>
      <c r="AE272" s="87">
        <f>SUMIF('TOTAL FEED'!$E$6:$E$429,'SAN LUONG'!D272,'TOTAL FEED'!$AL$6:$AL$429)</f>
        <v>0</v>
      </c>
      <c r="AF272" s="87">
        <f>SUMIF('TOTAL FEED'!$E$6:$E$429,'SAN LUONG'!D272,'TOTAL FEED'!$AM$6:$AM$429)</f>
        <v>0</v>
      </c>
      <c r="AG272" s="87">
        <f>SUMIF('TOTAL FEED'!$E$6:$E$429,'SAN LUONG'!D272,'TOTAL FEED'!$AN$6:$AN$429)</f>
        <v>0</v>
      </c>
      <c r="AH272" s="87">
        <f>SUMIF('TOTAL FEED'!$E$6:$E$429,'SAN LUONG'!D272,'TOTAL FEED'!$AO$6:$AO$429)</f>
        <v>0</v>
      </c>
      <c r="AI272" s="87">
        <f>SUMIF('TOTAL FEED'!$E$6:$E$429,'SAN LUONG'!D272,'TOTAL FEED'!$AP$6:$AP$429)</f>
        <v>0</v>
      </c>
      <c r="AJ272" s="80">
        <f t="shared" si="86"/>
        <v>0</v>
      </c>
      <c r="AK272" s="80"/>
      <c r="AL272" t="str">
        <f t="shared" si="88"/>
        <v>553BSF-P332601</v>
      </c>
      <c r="AM272">
        <f>SUMIF('TOTAL FEED'!$K$6:$K$429,AL272,'TOTAL FEED'!$AQ$6:$AQ$429)</f>
        <v>0</v>
      </c>
    </row>
    <row r="273" spans="2:39" x14ac:dyDescent="0.25">
      <c r="B273" s="81">
        <v>167</v>
      </c>
      <c r="C273" s="84" t="s">
        <v>196</v>
      </c>
      <c r="D273" s="83" t="s">
        <v>501</v>
      </c>
      <c r="E273" s="86">
        <f>SUMIF('TOTAL FEED'!$E$6:$E$429,'SAN LUONG'!D273,'TOTAL FEED'!$L$6:$L$429)</f>
        <v>0</v>
      </c>
      <c r="F273" s="87">
        <f>SUMIF('TOTAL FEED'!$E$6:$E$429,'SAN LUONG'!D273,'TOTAL FEED'!$M$6:$M$429)</f>
        <v>7200</v>
      </c>
      <c r="G273" s="87">
        <f>SUMIF('TOTAL FEED'!$E$6:$E$429,'SAN LUONG'!D273,'TOTAL FEED'!$N$6:$N$429)</f>
        <v>7600</v>
      </c>
      <c r="H273" s="87">
        <f>SUMIF('TOTAL FEED'!$E$6:$E$429,'SAN LUONG'!D273,'TOTAL FEED'!$O$6:$O$429)</f>
        <v>53600</v>
      </c>
      <c r="I273" s="87">
        <f>SUMIF('TOTAL FEED'!$E$6:$E$429,'SAN LUONG'!D273,'TOTAL FEED'!$P$6:$P$429)</f>
        <v>101850</v>
      </c>
      <c r="J273" s="87">
        <f>SUMIF('TOTAL FEED'!$E$6:$E$429,'SAN LUONG'!D273,'TOTAL FEED'!$Q$6:$Q$429)</f>
        <v>219000</v>
      </c>
      <c r="K273" s="87">
        <f>SUMIF('TOTAL FEED'!$E$6:$E$429,'SAN LUONG'!D273,'TOTAL FEED'!$R$6:$R$429)</f>
        <v>171400</v>
      </c>
      <c r="L273" s="87">
        <f>SUMIF('TOTAL FEED'!$E$6:$E$429,'SAN LUONG'!D273,'TOTAL FEED'!$S$6:$S$429)</f>
        <v>132300</v>
      </c>
      <c r="M273" s="87">
        <f>SUMIF('TOTAL FEED'!$E$6:$E$429,'SAN LUONG'!D273,'TOTAL FEED'!$T$6:$T$429)</f>
        <v>249300</v>
      </c>
      <c r="N273" s="87">
        <f>SUMIF('TOTAL FEED'!$E$6:$E$429,'SAN LUONG'!D273,'TOTAL FEED'!$U$6:$U$429)</f>
        <v>0</v>
      </c>
      <c r="O273" s="87">
        <f>SUMIF('TOTAL FEED'!$E$6:$E$429,'SAN LUONG'!D273,'TOTAL FEED'!$V$6:$V$429)</f>
        <v>52600</v>
      </c>
      <c r="P273" s="87">
        <f>SUMIF('TOTAL FEED'!$E$6:$E$429,'SAN LUONG'!D273,'TOTAL FEED'!$W$6:$W$429)</f>
        <v>8150</v>
      </c>
      <c r="Q273" s="87">
        <f>SUMIF('TOTAL FEED'!$E$6:$E$429,'SAN LUONG'!D273,'TOTAL FEED'!$X$6:$X$429)</f>
        <v>234650</v>
      </c>
      <c r="R273" s="87">
        <f>SUMIF('TOTAL FEED'!$E$6:$E$429,'SAN LUONG'!D273,'TOTAL FEED'!$Y$6:$Y$429)</f>
        <v>137450</v>
      </c>
      <c r="S273" s="87">
        <f>SUMIF('TOTAL FEED'!$E$6:$E$429,'SAN LUONG'!D273,'TOTAL FEED'!$Z$6:$Z$429)</f>
        <v>185250</v>
      </c>
      <c r="T273" s="87">
        <f>SUMIF('TOTAL FEED'!$E$6:$E$429,'SAN LUONG'!D273,'TOTAL FEED'!$AA$6:$AA$429)</f>
        <v>156600</v>
      </c>
      <c r="U273" s="87">
        <f>SUMIF('TOTAL FEED'!$E$6:$E$429,'SAN LUONG'!D273,'TOTAL FEED'!$AB$6:$AB$429)</f>
        <v>0</v>
      </c>
      <c r="V273" s="87">
        <f>SUMIF('TOTAL FEED'!$E$6:$E$429,'SAN LUONG'!D273,'TOTAL FEED'!$AC$6:$AC$429)</f>
        <v>0</v>
      </c>
      <c r="W273" s="87">
        <f>SUMIF('TOTAL FEED'!$E$6:$E$429,'SAN LUONG'!D273,'TOTAL FEED'!$AD$6:$AD$429)</f>
        <v>0</v>
      </c>
      <c r="X273" s="87">
        <f>SUMIF('TOTAL FEED'!$E$6:$E$429,'SAN LUONG'!D273,'TOTAL FEED'!$AE$6:$AE$429)</f>
        <v>0</v>
      </c>
      <c r="Y273" s="87">
        <f>SUMIF('TOTAL FEED'!$E$6:$E$429,'SAN LUONG'!D273,'TOTAL FEED'!$AF$6:$AF$429)</f>
        <v>0</v>
      </c>
      <c r="Z273" s="87">
        <f>SUMIF('TOTAL FEED'!$E$6:$E$429,'SAN LUONG'!D273,'TOTAL FEED'!$AG$6:$AG$429)</f>
        <v>0</v>
      </c>
      <c r="AA273" s="87">
        <f>SUMIF('TOTAL FEED'!$E$6:$E$429,'SAN LUONG'!D273,'TOTAL FEED'!$AH$6:$AH$429)</f>
        <v>0</v>
      </c>
      <c r="AB273" s="87">
        <f>SUMIF('TOTAL FEED'!$E$6:$E$429,'SAN LUONG'!D273,'TOTAL FEED'!$AI$6:$AI$429)</f>
        <v>0</v>
      </c>
      <c r="AC273" s="87">
        <f>SUMIF('TOTAL FEED'!$E$6:$E$429,'SAN LUONG'!D273,'TOTAL FEED'!$AJ$6:$AJ$429)</f>
        <v>0</v>
      </c>
      <c r="AD273" s="87">
        <f>SUMIF('TOTAL FEED'!$E$6:$E$429,'SAN LUONG'!D273,'TOTAL FEED'!$AK$6:$AK$429)</f>
        <v>0</v>
      </c>
      <c r="AE273" s="87">
        <f>SUMIF('TOTAL FEED'!$E$6:$E$429,'SAN LUONG'!D273,'TOTAL FEED'!$AL$6:$AL$429)</f>
        <v>0</v>
      </c>
      <c r="AF273" s="87">
        <f>SUMIF('TOTAL FEED'!$E$6:$E$429,'SAN LUONG'!D273,'TOTAL FEED'!$AM$6:$AM$429)</f>
        <v>0</v>
      </c>
      <c r="AG273" s="87">
        <f>SUMIF('TOTAL FEED'!$E$6:$E$429,'SAN LUONG'!D273,'TOTAL FEED'!$AN$6:$AN$429)</f>
        <v>0</v>
      </c>
      <c r="AH273" s="87">
        <f>SUMIF('TOTAL FEED'!$E$6:$E$429,'SAN LUONG'!D273,'TOTAL FEED'!$AO$6:$AO$429)</f>
        <v>0</v>
      </c>
      <c r="AI273" s="87">
        <f>SUMIF('TOTAL FEED'!$E$6:$E$429,'SAN LUONG'!D273,'TOTAL FEED'!$AP$6:$AP$429)</f>
        <v>0</v>
      </c>
      <c r="AJ273" s="80">
        <f t="shared" si="86"/>
        <v>1716950</v>
      </c>
      <c r="AK273" s="92">
        <v>1</v>
      </c>
      <c r="AL273" t="str">
        <f t="shared" si="88"/>
        <v>553MF332211</v>
      </c>
      <c r="AM273">
        <f>SUMIF('TOTAL FEED'!$K$6:$K$429,AL273,'TOTAL FEED'!$AQ$6:$AQ$429)</f>
        <v>1716950</v>
      </c>
    </row>
    <row r="274" spans="2:39" x14ac:dyDescent="0.25">
      <c r="B274" s="81"/>
      <c r="C274" s="84" t="s">
        <v>502</v>
      </c>
      <c r="D274" s="83">
        <v>33221834</v>
      </c>
      <c r="E274" s="86">
        <f>SUMIF('TOTAL FEED'!$E$6:$E$429,'SAN LUONG'!D274,'TOTAL FEED'!$L$6:$L$429)</f>
        <v>0</v>
      </c>
      <c r="F274" s="87">
        <f>SUMIF('TOTAL FEED'!$E$6:$E$429,'SAN LUONG'!D274,'TOTAL FEED'!$M$6:$M$429)</f>
        <v>0</v>
      </c>
      <c r="G274" s="87">
        <f>SUMIF('TOTAL FEED'!$E$6:$E$429,'SAN LUONG'!D274,'TOTAL FEED'!$N$6:$N$429)</f>
        <v>0</v>
      </c>
      <c r="H274" s="87">
        <f>SUMIF('TOTAL FEED'!$E$6:$E$429,'SAN LUONG'!D274,'TOTAL FEED'!$O$6:$O$429)</f>
        <v>0</v>
      </c>
      <c r="I274" s="87">
        <f>SUMIF('TOTAL FEED'!$E$6:$E$429,'SAN LUONG'!D274,'TOTAL FEED'!$P$6:$P$429)</f>
        <v>0</v>
      </c>
      <c r="J274" s="87">
        <f>SUMIF('TOTAL FEED'!$E$6:$E$429,'SAN LUONG'!D274,'TOTAL FEED'!$Q$6:$Q$429)</f>
        <v>0</v>
      </c>
      <c r="K274" s="87">
        <f>SUMIF('TOTAL FEED'!$E$6:$E$429,'SAN LUONG'!D274,'TOTAL FEED'!$R$6:$R$429)</f>
        <v>0</v>
      </c>
      <c r="L274" s="87">
        <f>SUMIF('TOTAL FEED'!$E$6:$E$429,'SAN LUONG'!D274,'TOTAL FEED'!$S$6:$S$429)</f>
        <v>0</v>
      </c>
      <c r="M274" s="87">
        <f>SUMIF('TOTAL FEED'!$E$6:$E$429,'SAN LUONG'!D274,'TOTAL FEED'!$T$6:$T$429)</f>
        <v>0</v>
      </c>
      <c r="N274" s="87">
        <f>SUMIF('TOTAL FEED'!$E$6:$E$429,'SAN LUONG'!D274,'TOTAL FEED'!$U$6:$U$429)</f>
        <v>0</v>
      </c>
      <c r="O274" s="87">
        <f>SUMIF('TOTAL FEED'!$E$6:$E$429,'SAN LUONG'!D274,'TOTAL FEED'!$V$6:$V$429)</f>
        <v>0</v>
      </c>
      <c r="P274" s="87">
        <f>SUMIF('TOTAL FEED'!$E$6:$E$429,'SAN LUONG'!D274,'TOTAL FEED'!$W$6:$W$429)</f>
        <v>0</v>
      </c>
      <c r="Q274" s="87">
        <f>SUMIF('TOTAL FEED'!$E$6:$E$429,'SAN LUONG'!D274,'TOTAL FEED'!$X$6:$X$429)</f>
        <v>0</v>
      </c>
      <c r="R274" s="87">
        <f>SUMIF('TOTAL FEED'!$E$6:$E$429,'SAN LUONG'!D274,'TOTAL FEED'!$Y$6:$Y$429)</f>
        <v>0</v>
      </c>
      <c r="S274" s="87">
        <f>SUMIF('TOTAL FEED'!$E$6:$E$429,'SAN LUONG'!D274,'TOTAL FEED'!$Z$6:$Z$429)</f>
        <v>0</v>
      </c>
      <c r="T274" s="87">
        <f>SUMIF('TOTAL FEED'!$E$6:$E$429,'SAN LUONG'!D274,'TOTAL FEED'!$AA$6:$AA$429)</f>
        <v>0</v>
      </c>
      <c r="U274" s="87">
        <f>SUMIF('TOTAL FEED'!$E$6:$E$429,'SAN LUONG'!D274,'TOTAL FEED'!$AB$6:$AB$429)</f>
        <v>0</v>
      </c>
      <c r="V274" s="87">
        <f>SUMIF('TOTAL FEED'!$E$6:$E$429,'SAN LUONG'!D274,'TOTAL FEED'!$AC$6:$AC$429)</f>
        <v>0</v>
      </c>
      <c r="W274" s="87">
        <f>SUMIF('TOTAL FEED'!$E$6:$E$429,'SAN LUONG'!D274,'TOTAL FEED'!$AD$6:$AD$429)</f>
        <v>0</v>
      </c>
      <c r="X274" s="87">
        <f>SUMIF('TOTAL FEED'!$E$6:$E$429,'SAN LUONG'!D274,'TOTAL FEED'!$AE$6:$AE$429)</f>
        <v>0</v>
      </c>
      <c r="Y274" s="87">
        <f>SUMIF('TOTAL FEED'!$E$6:$E$429,'SAN LUONG'!D274,'TOTAL FEED'!$AF$6:$AF$429)</f>
        <v>0</v>
      </c>
      <c r="Z274" s="87">
        <f>SUMIF('TOTAL FEED'!$E$6:$E$429,'SAN LUONG'!D274,'TOTAL FEED'!$AG$6:$AG$429)</f>
        <v>0</v>
      </c>
      <c r="AA274" s="87">
        <f>SUMIF('TOTAL FEED'!$E$6:$E$429,'SAN LUONG'!D274,'TOTAL FEED'!$AH$6:$AH$429)</f>
        <v>0</v>
      </c>
      <c r="AB274" s="87">
        <f>SUMIF('TOTAL FEED'!$E$6:$E$429,'SAN LUONG'!D274,'TOTAL FEED'!$AI$6:$AI$429)</f>
        <v>0</v>
      </c>
      <c r="AC274" s="87">
        <f>SUMIF('TOTAL FEED'!$E$6:$E$429,'SAN LUONG'!D274,'TOTAL FEED'!$AJ$6:$AJ$429)</f>
        <v>0</v>
      </c>
      <c r="AD274" s="87">
        <f>SUMIF('TOTAL FEED'!$E$6:$E$429,'SAN LUONG'!D274,'TOTAL FEED'!$AK$6:$AK$429)</f>
        <v>0</v>
      </c>
      <c r="AE274" s="87">
        <f>SUMIF('TOTAL FEED'!$E$6:$E$429,'SAN LUONG'!D274,'TOTAL FEED'!$AL$6:$AL$429)</f>
        <v>0</v>
      </c>
      <c r="AF274" s="87">
        <f>SUMIF('TOTAL FEED'!$E$6:$E$429,'SAN LUONG'!D274,'TOTAL FEED'!$AM$6:$AM$429)</f>
        <v>0</v>
      </c>
      <c r="AG274" s="87">
        <f>SUMIF('TOTAL FEED'!$E$6:$E$429,'SAN LUONG'!D274,'TOTAL FEED'!$AN$6:$AN$429)</f>
        <v>0</v>
      </c>
      <c r="AH274" s="87">
        <f>SUMIF('TOTAL FEED'!$E$6:$E$429,'SAN LUONG'!D274,'TOTAL FEED'!$AO$6:$AO$429)</f>
        <v>0</v>
      </c>
      <c r="AI274" s="87">
        <f>SUMIF('TOTAL FEED'!$E$6:$E$429,'SAN LUONG'!D274,'TOTAL FEED'!$AP$6:$AP$429)</f>
        <v>0</v>
      </c>
      <c r="AJ274" s="80">
        <f t="shared" ref="AJ274" si="105">SUM(E274:AI274)</f>
        <v>0</v>
      </c>
      <c r="AK274" s="80"/>
      <c r="AL274" t="str">
        <f t="shared" si="88"/>
        <v>553MFS3433221834</v>
      </c>
      <c r="AM274">
        <f>SUMIF('TOTAL FEED'!$K$6:$K$429,AL274,'TOTAL FEED'!$AQ$6:$AQ$429)</f>
        <v>0</v>
      </c>
    </row>
    <row r="275" spans="2:39" x14ac:dyDescent="0.25">
      <c r="B275" s="81">
        <v>168</v>
      </c>
      <c r="C275" s="84" t="s">
        <v>503</v>
      </c>
      <c r="D275" s="83">
        <v>33221837</v>
      </c>
      <c r="E275" s="86">
        <f>SUMIF('TOTAL FEED'!$E$6:$E$429,'SAN LUONG'!D275,'TOTAL FEED'!$L$6:$L$429)</f>
        <v>0</v>
      </c>
      <c r="F275" s="87">
        <f>SUMIF('TOTAL FEED'!$E$6:$E$429,'SAN LUONG'!D275,'TOTAL FEED'!$M$6:$M$429)</f>
        <v>0</v>
      </c>
      <c r="G275" s="87">
        <f>SUMIF('TOTAL FEED'!$E$6:$E$429,'SAN LUONG'!D275,'TOTAL FEED'!$N$6:$N$429)</f>
        <v>0</v>
      </c>
      <c r="H275" s="87">
        <f>SUMIF('TOTAL FEED'!$E$6:$E$429,'SAN LUONG'!D275,'TOTAL FEED'!$O$6:$O$429)</f>
        <v>0</v>
      </c>
      <c r="I275" s="87">
        <f>SUMIF('TOTAL FEED'!$E$6:$E$429,'SAN LUONG'!D275,'TOTAL FEED'!$P$6:$P$429)</f>
        <v>0</v>
      </c>
      <c r="J275" s="87">
        <f>SUMIF('TOTAL FEED'!$E$6:$E$429,'SAN LUONG'!D275,'TOTAL FEED'!$Q$6:$Q$429)</f>
        <v>0</v>
      </c>
      <c r="K275" s="87">
        <f>SUMIF('TOTAL FEED'!$E$6:$E$429,'SAN LUONG'!D275,'TOTAL FEED'!$R$6:$R$429)</f>
        <v>0</v>
      </c>
      <c r="L275" s="87">
        <f>SUMIF('TOTAL FEED'!$E$6:$E$429,'SAN LUONG'!D275,'TOTAL FEED'!$S$6:$S$429)</f>
        <v>0</v>
      </c>
      <c r="M275" s="87">
        <f>SUMIF('TOTAL FEED'!$E$6:$E$429,'SAN LUONG'!D275,'TOTAL FEED'!$T$6:$T$429)</f>
        <v>0</v>
      </c>
      <c r="N275" s="87">
        <f>SUMIF('TOTAL FEED'!$E$6:$E$429,'SAN LUONG'!D275,'TOTAL FEED'!$U$6:$U$429)</f>
        <v>0</v>
      </c>
      <c r="O275" s="87">
        <f>SUMIF('TOTAL FEED'!$E$6:$E$429,'SAN LUONG'!D275,'TOTAL FEED'!$V$6:$V$429)</f>
        <v>0</v>
      </c>
      <c r="P275" s="87">
        <f>SUMIF('TOTAL FEED'!$E$6:$E$429,'SAN LUONG'!D275,'TOTAL FEED'!$W$6:$W$429)</f>
        <v>0</v>
      </c>
      <c r="Q275" s="87">
        <f>SUMIF('TOTAL FEED'!$E$6:$E$429,'SAN LUONG'!D275,'TOTAL FEED'!$X$6:$X$429)</f>
        <v>0</v>
      </c>
      <c r="R275" s="87">
        <f>SUMIF('TOTAL FEED'!$E$6:$E$429,'SAN LUONG'!D275,'TOTAL FEED'!$Y$6:$Y$429)</f>
        <v>0</v>
      </c>
      <c r="S275" s="87">
        <f>SUMIF('TOTAL FEED'!$E$6:$E$429,'SAN LUONG'!D275,'TOTAL FEED'!$Z$6:$Z$429)</f>
        <v>0</v>
      </c>
      <c r="T275" s="87">
        <f>SUMIF('TOTAL FEED'!$E$6:$E$429,'SAN LUONG'!D275,'TOTAL FEED'!$AA$6:$AA$429)</f>
        <v>0</v>
      </c>
      <c r="U275" s="87">
        <f>SUMIF('TOTAL FEED'!$E$6:$E$429,'SAN LUONG'!D275,'TOTAL FEED'!$AB$6:$AB$429)</f>
        <v>0</v>
      </c>
      <c r="V275" s="87">
        <f>SUMIF('TOTAL FEED'!$E$6:$E$429,'SAN LUONG'!D275,'TOTAL FEED'!$AC$6:$AC$429)</f>
        <v>0</v>
      </c>
      <c r="W275" s="87">
        <f>SUMIF('TOTAL FEED'!$E$6:$E$429,'SAN LUONG'!D275,'TOTAL FEED'!$AD$6:$AD$429)</f>
        <v>0</v>
      </c>
      <c r="X275" s="87">
        <f>SUMIF('TOTAL FEED'!$E$6:$E$429,'SAN LUONG'!D275,'TOTAL FEED'!$AE$6:$AE$429)</f>
        <v>0</v>
      </c>
      <c r="Y275" s="87">
        <f>SUMIF('TOTAL FEED'!$E$6:$E$429,'SAN LUONG'!D275,'TOTAL FEED'!$AF$6:$AF$429)</f>
        <v>0</v>
      </c>
      <c r="Z275" s="87">
        <f>SUMIF('TOTAL FEED'!$E$6:$E$429,'SAN LUONG'!D275,'TOTAL FEED'!$AG$6:$AG$429)</f>
        <v>0</v>
      </c>
      <c r="AA275" s="87">
        <f>SUMIF('TOTAL FEED'!$E$6:$E$429,'SAN LUONG'!D275,'TOTAL FEED'!$AH$6:$AH$429)</f>
        <v>0</v>
      </c>
      <c r="AB275" s="87">
        <f>SUMIF('TOTAL FEED'!$E$6:$E$429,'SAN LUONG'!D275,'TOTAL FEED'!$AI$6:$AI$429)</f>
        <v>0</v>
      </c>
      <c r="AC275" s="87">
        <f>SUMIF('TOTAL FEED'!$E$6:$E$429,'SAN LUONG'!D275,'TOTAL FEED'!$AJ$6:$AJ$429)</f>
        <v>0</v>
      </c>
      <c r="AD275" s="87">
        <f>SUMIF('TOTAL FEED'!$E$6:$E$429,'SAN LUONG'!D275,'TOTAL FEED'!$AK$6:$AK$429)</f>
        <v>0</v>
      </c>
      <c r="AE275" s="87">
        <f>SUMIF('TOTAL FEED'!$E$6:$E$429,'SAN LUONG'!D275,'TOTAL FEED'!$AL$6:$AL$429)</f>
        <v>0</v>
      </c>
      <c r="AF275" s="87">
        <f>SUMIF('TOTAL FEED'!$E$6:$E$429,'SAN LUONG'!D275,'TOTAL FEED'!$AM$6:$AM$429)</f>
        <v>0</v>
      </c>
      <c r="AG275" s="87">
        <f>SUMIF('TOTAL FEED'!$E$6:$E$429,'SAN LUONG'!D275,'TOTAL FEED'!$AN$6:$AN$429)</f>
        <v>0</v>
      </c>
      <c r="AH275" s="87">
        <f>SUMIF('TOTAL FEED'!$E$6:$E$429,'SAN LUONG'!D275,'TOTAL FEED'!$AO$6:$AO$429)</f>
        <v>0</v>
      </c>
      <c r="AI275" s="87">
        <f>SUMIF('TOTAL FEED'!$E$6:$E$429,'SAN LUONG'!D275,'TOTAL FEED'!$AP$6:$AP$429)</f>
        <v>0</v>
      </c>
      <c r="AJ275" s="80">
        <f t="shared" si="86"/>
        <v>0</v>
      </c>
      <c r="AK275" s="80"/>
      <c r="AL275" t="str">
        <f t="shared" si="88"/>
        <v>553MFS3733221837</v>
      </c>
      <c r="AM275">
        <f>SUMIF('TOTAL FEED'!$K$6:$K$429,AL275,'TOTAL FEED'!$AQ$6:$AQ$429)</f>
        <v>0</v>
      </c>
    </row>
    <row r="276" spans="2:39" x14ac:dyDescent="0.25">
      <c r="B276" s="81">
        <v>169</v>
      </c>
      <c r="C276" s="84" t="s">
        <v>504</v>
      </c>
      <c r="D276" s="83">
        <v>33221838</v>
      </c>
      <c r="E276" s="86">
        <f>SUMIF('TOTAL FEED'!$E$6:$E$429,'SAN LUONG'!D276,'TOTAL FEED'!$L$6:$L$429)</f>
        <v>0</v>
      </c>
      <c r="F276" s="87">
        <f>SUMIF('TOTAL FEED'!$E$6:$E$429,'SAN LUONG'!D276,'TOTAL FEED'!$M$6:$M$429)</f>
        <v>0</v>
      </c>
      <c r="G276" s="87">
        <f>SUMIF('TOTAL FEED'!$E$6:$E$429,'SAN LUONG'!D276,'TOTAL FEED'!$N$6:$N$429)</f>
        <v>0</v>
      </c>
      <c r="H276" s="87">
        <f>SUMIF('TOTAL FEED'!$E$6:$E$429,'SAN LUONG'!D276,'TOTAL FEED'!$O$6:$O$429)</f>
        <v>0</v>
      </c>
      <c r="I276" s="87">
        <f>SUMIF('TOTAL FEED'!$E$6:$E$429,'SAN LUONG'!D276,'TOTAL FEED'!$P$6:$P$429)</f>
        <v>0</v>
      </c>
      <c r="J276" s="87">
        <f>SUMIF('TOTAL FEED'!$E$6:$E$429,'SAN LUONG'!D276,'TOTAL FEED'!$Q$6:$Q$429)</f>
        <v>0</v>
      </c>
      <c r="K276" s="87">
        <f>SUMIF('TOTAL FEED'!$E$6:$E$429,'SAN LUONG'!D276,'TOTAL FEED'!$R$6:$R$429)</f>
        <v>0</v>
      </c>
      <c r="L276" s="87">
        <f>SUMIF('TOTAL FEED'!$E$6:$E$429,'SAN LUONG'!D276,'TOTAL FEED'!$S$6:$S$429)</f>
        <v>0</v>
      </c>
      <c r="M276" s="87">
        <f>SUMIF('TOTAL FEED'!$E$6:$E$429,'SAN LUONG'!D276,'TOTAL FEED'!$T$6:$T$429)</f>
        <v>0</v>
      </c>
      <c r="N276" s="87">
        <f>SUMIF('TOTAL FEED'!$E$6:$E$429,'SAN LUONG'!D276,'TOTAL FEED'!$U$6:$U$429)</f>
        <v>0</v>
      </c>
      <c r="O276" s="87">
        <f>SUMIF('TOTAL FEED'!$E$6:$E$429,'SAN LUONG'!D276,'TOTAL FEED'!$V$6:$V$429)</f>
        <v>0</v>
      </c>
      <c r="P276" s="87">
        <f>SUMIF('TOTAL FEED'!$E$6:$E$429,'SAN LUONG'!D276,'TOTAL FEED'!$W$6:$W$429)</f>
        <v>0</v>
      </c>
      <c r="Q276" s="87">
        <f>SUMIF('TOTAL FEED'!$E$6:$E$429,'SAN LUONG'!D276,'TOTAL FEED'!$X$6:$X$429)</f>
        <v>0</v>
      </c>
      <c r="R276" s="87">
        <f>SUMIF('TOTAL FEED'!$E$6:$E$429,'SAN LUONG'!D276,'TOTAL FEED'!$Y$6:$Y$429)</f>
        <v>0</v>
      </c>
      <c r="S276" s="87">
        <f>SUMIF('TOTAL FEED'!$E$6:$E$429,'SAN LUONG'!D276,'TOTAL FEED'!$Z$6:$Z$429)</f>
        <v>0</v>
      </c>
      <c r="T276" s="87">
        <f>SUMIF('TOTAL FEED'!$E$6:$E$429,'SAN LUONG'!D276,'TOTAL FEED'!$AA$6:$AA$429)</f>
        <v>0</v>
      </c>
      <c r="U276" s="87">
        <f>SUMIF('TOTAL FEED'!$E$6:$E$429,'SAN LUONG'!D276,'TOTAL FEED'!$AB$6:$AB$429)</f>
        <v>0</v>
      </c>
      <c r="V276" s="87">
        <f>SUMIF('TOTAL FEED'!$E$6:$E$429,'SAN LUONG'!D276,'TOTAL FEED'!$AC$6:$AC$429)</f>
        <v>0</v>
      </c>
      <c r="W276" s="87">
        <f>SUMIF('TOTAL FEED'!$E$6:$E$429,'SAN LUONG'!D276,'TOTAL FEED'!$AD$6:$AD$429)</f>
        <v>0</v>
      </c>
      <c r="X276" s="87">
        <f>SUMIF('TOTAL FEED'!$E$6:$E$429,'SAN LUONG'!D276,'TOTAL FEED'!$AE$6:$AE$429)</f>
        <v>0</v>
      </c>
      <c r="Y276" s="87">
        <f>SUMIF('TOTAL FEED'!$E$6:$E$429,'SAN LUONG'!D276,'TOTAL FEED'!$AF$6:$AF$429)</f>
        <v>0</v>
      </c>
      <c r="Z276" s="87">
        <f>SUMIF('TOTAL FEED'!$E$6:$E$429,'SAN LUONG'!D276,'TOTAL FEED'!$AG$6:$AG$429)</f>
        <v>0</v>
      </c>
      <c r="AA276" s="87">
        <f>SUMIF('TOTAL FEED'!$E$6:$E$429,'SAN LUONG'!D276,'TOTAL FEED'!$AH$6:$AH$429)</f>
        <v>0</v>
      </c>
      <c r="AB276" s="87">
        <f>SUMIF('TOTAL FEED'!$E$6:$E$429,'SAN LUONG'!D276,'TOTAL FEED'!$AI$6:$AI$429)</f>
        <v>0</v>
      </c>
      <c r="AC276" s="87">
        <f>SUMIF('TOTAL FEED'!$E$6:$E$429,'SAN LUONG'!D276,'TOTAL FEED'!$AJ$6:$AJ$429)</f>
        <v>0</v>
      </c>
      <c r="AD276" s="87">
        <f>SUMIF('TOTAL FEED'!$E$6:$E$429,'SAN LUONG'!D276,'TOTAL FEED'!$AK$6:$AK$429)</f>
        <v>0</v>
      </c>
      <c r="AE276" s="87">
        <f>SUMIF('TOTAL FEED'!$E$6:$E$429,'SAN LUONG'!D276,'TOTAL FEED'!$AL$6:$AL$429)</f>
        <v>0</v>
      </c>
      <c r="AF276" s="87">
        <f>SUMIF('TOTAL FEED'!$E$6:$E$429,'SAN LUONG'!D276,'TOTAL FEED'!$AM$6:$AM$429)</f>
        <v>0</v>
      </c>
      <c r="AG276" s="87">
        <f>SUMIF('TOTAL FEED'!$E$6:$E$429,'SAN LUONG'!D276,'TOTAL FEED'!$AN$6:$AN$429)</f>
        <v>0</v>
      </c>
      <c r="AH276" s="87">
        <f>SUMIF('TOTAL FEED'!$E$6:$E$429,'SAN LUONG'!D276,'TOTAL FEED'!$AO$6:$AO$429)</f>
        <v>0</v>
      </c>
      <c r="AI276" s="87">
        <f>SUMIF('TOTAL FEED'!$E$6:$E$429,'SAN LUONG'!D276,'TOTAL FEED'!$AP$6:$AP$429)</f>
        <v>0</v>
      </c>
      <c r="AJ276" s="80">
        <f t="shared" si="86"/>
        <v>0</v>
      </c>
      <c r="AK276" s="80"/>
      <c r="AL276" t="str">
        <f t="shared" si="88"/>
        <v>553MFS3833221838</v>
      </c>
      <c r="AM276">
        <f>SUMIF('TOTAL FEED'!$K$6:$K$429,AL276,'TOTAL FEED'!$AQ$6:$AQ$429)</f>
        <v>0</v>
      </c>
    </row>
    <row r="277" spans="2:39" x14ac:dyDescent="0.25">
      <c r="B277" s="81">
        <v>170</v>
      </c>
      <c r="C277" s="84" t="s">
        <v>505</v>
      </c>
      <c r="D277" s="83">
        <v>33221839</v>
      </c>
      <c r="E277" s="86">
        <f>SUMIF('TOTAL FEED'!$E$6:$E$429,'SAN LUONG'!D277,'TOTAL FEED'!$L$6:$L$429)</f>
        <v>0</v>
      </c>
      <c r="F277" s="87">
        <f>SUMIF('TOTAL FEED'!$E$6:$E$429,'SAN LUONG'!D277,'TOTAL FEED'!$M$6:$M$429)</f>
        <v>0</v>
      </c>
      <c r="G277" s="87">
        <f>SUMIF('TOTAL FEED'!$E$6:$E$429,'SAN LUONG'!D277,'TOTAL FEED'!$N$6:$N$429)</f>
        <v>0</v>
      </c>
      <c r="H277" s="87">
        <f>SUMIF('TOTAL FEED'!$E$6:$E$429,'SAN LUONG'!D277,'TOTAL FEED'!$O$6:$O$429)</f>
        <v>0</v>
      </c>
      <c r="I277" s="87">
        <f>SUMIF('TOTAL FEED'!$E$6:$E$429,'SAN LUONG'!D277,'TOTAL FEED'!$P$6:$P$429)</f>
        <v>0</v>
      </c>
      <c r="J277" s="87">
        <f>SUMIF('TOTAL FEED'!$E$6:$E$429,'SAN LUONG'!D277,'TOTAL FEED'!$Q$6:$Q$429)</f>
        <v>0</v>
      </c>
      <c r="K277" s="87">
        <f>SUMIF('TOTAL FEED'!$E$6:$E$429,'SAN LUONG'!D277,'TOTAL FEED'!$R$6:$R$429)</f>
        <v>0</v>
      </c>
      <c r="L277" s="87">
        <f>SUMIF('TOTAL FEED'!$E$6:$E$429,'SAN LUONG'!D277,'TOTAL FEED'!$S$6:$S$429)</f>
        <v>0</v>
      </c>
      <c r="M277" s="87">
        <f>SUMIF('TOTAL FEED'!$E$6:$E$429,'SAN LUONG'!D277,'TOTAL FEED'!$T$6:$T$429)</f>
        <v>0</v>
      </c>
      <c r="N277" s="87">
        <f>SUMIF('TOTAL FEED'!$E$6:$E$429,'SAN LUONG'!D277,'TOTAL FEED'!$U$6:$U$429)</f>
        <v>0</v>
      </c>
      <c r="O277" s="87">
        <f>SUMIF('TOTAL FEED'!$E$6:$E$429,'SAN LUONG'!D277,'TOTAL FEED'!$V$6:$V$429)</f>
        <v>0</v>
      </c>
      <c r="P277" s="87">
        <f>SUMIF('TOTAL FEED'!$E$6:$E$429,'SAN LUONG'!D277,'TOTAL FEED'!$W$6:$W$429)</f>
        <v>0</v>
      </c>
      <c r="Q277" s="87">
        <f>SUMIF('TOTAL FEED'!$E$6:$E$429,'SAN LUONG'!D277,'TOTAL FEED'!$X$6:$X$429)</f>
        <v>0</v>
      </c>
      <c r="R277" s="87">
        <f>SUMIF('TOTAL FEED'!$E$6:$E$429,'SAN LUONG'!D277,'TOTAL FEED'!$Y$6:$Y$429)</f>
        <v>0</v>
      </c>
      <c r="S277" s="87">
        <f>SUMIF('TOTAL FEED'!$E$6:$E$429,'SAN LUONG'!D277,'TOTAL FEED'!$Z$6:$Z$429)</f>
        <v>0</v>
      </c>
      <c r="T277" s="87">
        <f>SUMIF('TOTAL FEED'!$E$6:$E$429,'SAN LUONG'!D277,'TOTAL FEED'!$AA$6:$AA$429)</f>
        <v>0</v>
      </c>
      <c r="U277" s="87">
        <f>SUMIF('TOTAL FEED'!$E$6:$E$429,'SAN LUONG'!D277,'TOTAL FEED'!$AB$6:$AB$429)</f>
        <v>0</v>
      </c>
      <c r="V277" s="87">
        <f>SUMIF('TOTAL FEED'!$E$6:$E$429,'SAN LUONG'!D277,'TOTAL FEED'!$AC$6:$AC$429)</f>
        <v>0</v>
      </c>
      <c r="W277" s="87">
        <f>SUMIF('TOTAL FEED'!$E$6:$E$429,'SAN LUONG'!D277,'TOTAL FEED'!$AD$6:$AD$429)</f>
        <v>0</v>
      </c>
      <c r="X277" s="87">
        <f>SUMIF('TOTAL FEED'!$E$6:$E$429,'SAN LUONG'!D277,'TOTAL FEED'!$AE$6:$AE$429)</f>
        <v>0</v>
      </c>
      <c r="Y277" s="87">
        <f>SUMIF('TOTAL FEED'!$E$6:$E$429,'SAN LUONG'!D277,'TOTAL FEED'!$AF$6:$AF$429)</f>
        <v>0</v>
      </c>
      <c r="Z277" s="87">
        <f>SUMIF('TOTAL FEED'!$E$6:$E$429,'SAN LUONG'!D277,'TOTAL FEED'!$AG$6:$AG$429)</f>
        <v>0</v>
      </c>
      <c r="AA277" s="87">
        <f>SUMIF('TOTAL FEED'!$E$6:$E$429,'SAN LUONG'!D277,'TOTAL FEED'!$AH$6:$AH$429)</f>
        <v>0</v>
      </c>
      <c r="AB277" s="87">
        <f>SUMIF('TOTAL FEED'!$E$6:$E$429,'SAN LUONG'!D277,'TOTAL FEED'!$AI$6:$AI$429)</f>
        <v>0</v>
      </c>
      <c r="AC277" s="87">
        <f>SUMIF('TOTAL FEED'!$E$6:$E$429,'SAN LUONG'!D277,'TOTAL FEED'!$AJ$6:$AJ$429)</f>
        <v>0</v>
      </c>
      <c r="AD277" s="87">
        <f>SUMIF('TOTAL FEED'!$E$6:$E$429,'SAN LUONG'!D277,'TOTAL FEED'!$AK$6:$AK$429)</f>
        <v>0</v>
      </c>
      <c r="AE277" s="87">
        <f>SUMIF('TOTAL FEED'!$E$6:$E$429,'SAN LUONG'!D277,'TOTAL FEED'!$AL$6:$AL$429)</f>
        <v>0</v>
      </c>
      <c r="AF277" s="87">
        <f>SUMIF('TOTAL FEED'!$E$6:$E$429,'SAN LUONG'!D277,'TOTAL FEED'!$AM$6:$AM$429)</f>
        <v>0</v>
      </c>
      <c r="AG277" s="87">
        <f>SUMIF('TOTAL FEED'!$E$6:$E$429,'SAN LUONG'!D277,'TOTAL FEED'!$AN$6:$AN$429)</f>
        <v>0</v>
      </c>
      <c r="AH277" s="87">
        <f>SUMIF('TOTAL FEED'!$E$6:$E$429,'SAN LUONG'!D277,'TOTAL FEED'!$AO$6:$AO$429)</f>
        <v>0</v>
      </c>
      <c r="AI277" s="87">
        <f>SUMIF('TOTAL FEED'!$E$6:$E$429,'SAN LUONG'!D277,'TOTAL FEED'!$AP$6:$AP$429)</f>
        <v>0</v>
      </c>
      <c r="AJ277" s="80">
        <f t="shared" si="86"/>
        <v>0</v>
      </c>
      <c r="AK277" s="80"/>
      <c r="AL277" t="str">
        <f t="shared" si="88"/>
        <v>553MFS3933221839</v>
      </c>
      <c r="AM277">
        <f>SUMIF('TOTAL FEED'!$K$6:$K$429,AL277,'TOTAL FEED'!$AQ$6:$AQ$429)</f>
        <v>0</v>
      </c>
    </row>
    <row r="278" spans="2:39" x14ac:dyDescent="0.25">
      <c r="B278" s="81"/>
      <c r="C278" s="84" t="s">
        <v>506</v>
      </c>
      <c r="D278" s="83">
        <v>33221870</v>
      </c>
      <c r="E278" s="86">
        <f>SUMIF('TOTAL FEED'!$E$6:$E$429,'SAN LUONG'!D278,'TOTAL FEED'!$L$6:$L$429)</f>
        <v>0</v>
      </c>
      <c r="F278" s="87">
        <f>SUMIF('TOTAL FEED'!$E$6:$E$429,'SAN LUONG'!D278,'TOTAL FEED'!$M$6:$M$429)</f>
        <v>0</v>
      </c>
      <c r="G278" s="87">
        <f>SUMIF('TOTAL FEED'!$E$6:$E$429,'SAN LUONG'!D278,'TOTAL FEED'!$N$6:$N$429)</f>
        <v>0</v>
      </c>
      <c r="H278" s="87">
        <f>SUMIF('TOTAL FEED'!$E$6:$E$429,'SAN LUONG'!D278,'TOTAL FEED'!$O$6:$O$429)</f>
        <v>0</v>
      </c>
      <c r="I278" s="87">
        <f>SUMIF('TOTAL FEED'!$E$6:$E$429,'SAN LUONG'!D278,'TOTAL FEED'!$P$6:$P$429)</f>
        <v>0</v>
      </c>
      <c r="J278" s="87">
        <f>SUMIF('TOTAL FEED'!$E$6:$E$429,'SAN LUONG'!D278,'TOTAL FEED'!$Q$6:$Q$429)</f>
        <v>0</v>
      </c>
      <c r="K278" s="87">
        <f>SUMIF('TOTAL FEED'!$E$6:$E$429,'SAN LUONG'!D278,'TOTAL FEED'!$R$6:$R$429)</f>
        <v>0</v>
      </c>
      <c r="L278" s="87">
        <f>SUMIF('TOTAL FEED'!$E$6:$E$429,'SAN LUONG'!D278,'TOTAL FEED'!$S$6:$S$429)</f>
        <v>0</v>
      </c>
      <c r="M278" s="87">
        <f>SUMIF('TOTAL FEED'!$E$6:$E$429,'SAN LUONG'!D278,'TOTAL FEED'!$T$6:$T$429)</f>
        <v>0</v>
      </c>
      <c r="N278" s="87">
        <f>SUMIF('TOTAL FEED'!$E$6:$E$429,'SAN LUONG'!D278,'TOTAL FEED'!$U$6:$U$429)</f>
        <v>0</v>
      </c>
      <c r="O278" s="87">
        <f>SUMIF('TOTAL FEED'!$E$6:$E$429,'SAN LUONG'!D278,'TOTAL FEED'!$V$6:$V$429)</f>
        <v>0</v>
      </c>
      <c r="P278" s="87">
        <f>SUMIF('TOTAL FEED'!$E$6:$E$429,'SAN LUONG'!D278,'TOTAL FEED'!$W$6:$W$429)</f>
        <v>0</v>
      </c>
      <c r="Q278" s="87">
        <f>SUMIF('TOTAL FEED'!$E$6:$E$429,'SAN LUONG'!D278,'TOTAL FEED'!$X$6:$X$429)</f>
        <v>0</v>
      </c>
      <c r="R278" s="87">
        <f>SUMIF('TOTAL FEED'!$E$6:$E$429,'SAN LUONG'!D278,'TOTAL FEED'!$Y$6:$Y$429)</f>
        <v>0</v>
      </c>
      <c r="S278" s="87">
        <f>SUMIF('TOTAL FEED'!$E$6:$E$429,'SAN LUONG'!D278,'TOTAL FEED'!$Z$6:$Z$429)</f>
        <v>0</v>
      </c>
      <c r="T278" s="87">
        <f>SUMIF('TOTAL FEED'!$E$6:$E$429,'SAN LUONG'!D278,'TOTAL FEED'!$AA$6:$AA$429)</f>
        <v>0</v>
      </c>
      <c r="U278" s="87">
        <f>SUMIF('TOTAL FEED'!$E$6:$E$429,'SAN LUONG'!D278,'TOTAL FEED'!$AB$6:$AB$429)</f>
        <v>0</v>
      </c>
      <c r="V278" s="87">
        <f>SUMIF('TOTAL FEED'!$E$6:$E$429,'SAN LUONG'!D278,'TOTAL FEED'!$AC$6:$AC$429)</f>
        <v>0</v>
      </c>
      <c r="W278" s="87">
        <f>SUMIF('TOTAL FEED'!$E$6:$E$429,'SAN LUONG'!D278,'TOTAL FEED'!$AD$6:$AD$429)</f>
        <v>0</v>
      </c>
      <c r="X278" s="87">
        <f>SUMIF('TOTAL FEED'!$E$6:$E$429,'SAN LUONG'!D278,'TOTAL FEED'!$AE$6:$AE$429)</f>
        <v>0</v>
      </c>
      <c r="Y278" s="87">
        <f>SUMIF('TOTAL FEED'!$E$6:$E$429,'SAN LUONG'!D278,'TOTAL FEED'!$AF$6:$AF$429)</f>
        <v>0</v>
      </c>
      <c r="Z278" s="87">
        <f>SUMIF('TOTAL FEED'!$E$6:$E$429,'SAN LUONG'!D278,'TOTAL FEED'!$AG$6:$AG$429)</f>
        <v>0</v>
      </c>
      <c r="AA278" s="87">
        <f>SUMIF('TOTAL FEED'!$E$6:$E$429,'SAN LUONG'!D278,'TOTAL FEED'!$AH$6:$AH$429)</f>
        <v>0</v>
      </c>
      <c r="AB278" s="87">
        <f>SUMIF('TOTAL FEED'!$E$6:$E$429,'SAN LUONG'!D278,'TOTAL FEED'!$AI$6:$AI$429)</f>
        <v>0</v>
      </c>
      <c r="AC278" s="87">
        <f>SUMIF('TOTAL FEED'!$E$6:$E$429,'SAN LUONG'!D278,'TOTAL FEED'!$AJ$6:$AJ$429)</f>
        <v>0</v>
      </c>
      <c r="AD278" s="87">
        <f>SUMIF('TOTAL FEED'!$E$6:$E$429,'SAN LUONG'!D278,'TOTAL FEED'!$AK$6:$AK$429)</f>
        <v>0</v>
      </c>
      <c r="AE278" s="87">
        <f>SUMIF('TOTAL FEED'!$E$6:$E$429,'SAN LUONG'!D278,'TOTAL FEED'!$AL$6:$AL$429)</f>
        <v>0</v>
      </c>
      <c r="AF278" s="87">
        <f>SUMIF('TOTAL FEED'!$E$6:$E$429,'SAN LUONG'!D278,'TOTAL FEED'!$AM$6:$AM$429)</f>
        <v>0</v>
      </c>
      <c r="AG278" s="87">
        <f>SUMIF('TOTAL FEED'!$E$6:$E$429,'SAN LUONG'!D278,'TOTAL FEED'!$AN$6:$AN$429)</f>
        <v>0</v>
      </c>
      <c r="AH278" s="87">
        <f>SUMIF('TOTAL FEED'!$E$6:$E$429,'SAN LUONG'!D278,'TOTAL FEED'!$AO$6:$AO$429)</f>
        <v>0</v>
      </c>
      <c r="AI278" s="87">
        <f>SUMIF('TOTAL FEED'!$E$6:$E$429,'SAN LUONG'!D278,'TOTAL FEED'!$AP$6:$AP$429)</f>
        <v>0</v>
      </c>
      <c r="AJ278" s="80">
        <f t="shared" ref="AJ278" si="106">SUM(E278:AI278)</f>
        <v>0</v>
      </c>
      <c r="AK278" s="80"/>
      <c r="AL278" t="str">
        <f t="shared" si="88"/>
        <v>553MFS7033221870</v>
      </c>
      <c r="AM278">
        <f>SUMIF('TOTAL FEED'!$K$6:$K$429,AL278,'TOTAL FEED'!$AQ$6:$AQ$429)</f>
        <v>0</v>
      </c>
    </row>
    <row r="279" spans="2:39" x14ac:dyDescent="0.25">
      <c r="B279" s="81"/>
      <c r="C279" s="84" t="s">
        <v>508</v>
      </c>
      <c r="D279" s="83">
        <v>33221873</v>
      </c>
      <c r="E279" s="86">
        <f>SUMIF('TOTAL FEED'!$E$6:$E$429,'SAN LUONG'!D279,'TOTAL FEED'!$L$6:$L$429)</f>
        <v>0</v>
      </c>
      <c r="F279" s="87">
        <f>SUMIF('TOTAL FEED'!$E$6:$E$429,'SAN LUONG'!D279,'TOTAL FEED'!$M$6:$M$429)</f>
        <v>0</v>
      </c>
      <c r="G279" s="87">
        <f>SUMIF('TOTAL FEED'!$E$6:$E$429,'SAN LUONG'!D279,'TOTAL FEED'!$N$6:$N$429)</f>
        <v>0</v>
      </c>
      <c r="H279" s="87">
        <f>SUMIF('TOTAL FEED'!$E$6:$E$429,'SAN LUONG'!D279,'TOTAL FEED'!$O$6:$O$429)</f>
        <v>0</v>
      </c>
      <c r="I279" s="87">
        <f>SUMIF('TOTAL FEED'!$E$6:$E$429,'SAN LUONG'!D279,'TOTAL FEED'!$P$6:$P$429)</f>
        <v>0</v>
      </c>
      <c r="J279" s="87">
        <f>SUMIF('TOTAL FEED'!$E$6:$E$429,'SAN LUONG'!D279,'TOTAL FEED'!$Q$6:$Q$429)</f>
        <v>0</v>
      </c>
      <c r="K279" s="87">
        <f>SUMIF('TOTAL FEED'!$E$6:$E$429,'SAN LUONG'!D279,'TOTAL FEED'!$R$6:$R$429)</f>
        <v>0</v>
      </c>
      <c r="L279" s="87">
        <f>SUMIF('TOTAL FEED'!$E$6:$E$429,'SAN LUONG'!D279,'TOTAL FEED'!$S$6:$S$429)</f>
        <v>0</v>
      </c>
      <c r="M279" s="87">
        <f>SUMIF('TOTAL FEED'!$E$6:$E$429,'SAN LUONG'!D279,'TOTAL FEED'!$T$6:$T$429)</f>
        <v>0</v>
      </c>
      <c r="N279" s="87">
        <f>SUMIF('TOTAL FEED'!$E$6:$E$429,'SAN LUONG'!D279,'TOTAL FEED'!$U$6:$U$429)</f>
        <v>0</v>
      </c>
      <c r="O279" s="87">
        <f>SUMIF('TOTAL FEED'!$E$6:$E$429,'SAN LUONG'!D279,'TOTAL FEED'!$V$6:$V$429)</f>
        <v>0</v>
      </c>
      <c r="P279" s="87">
        <f>SUMIF('TOTAL FEED'!$E$6:$E$429,'SAN LUONG'!D279,'TOTAL FEED'!$W$6:$W$429)</f>
        <v>0</v>
      </c>
      <c r="Q279" s="87">
        <f>SUMIF('TOTAL FEED'!$E$6:$E$429,'SAN LUONG'!D279,'TOTAL FEED'!$X$6:$X$429)</f>
        <v>0</v>
      </c>
      <c r="R279" s="87">
        <f>SUMIF('TOTAL FEED'!$E$6:$E$429,'SAN LUONG'!D279,'TOTAL FEED'!$Y$6:$Y$429)</f>
        <v>0</v>
      </c>
      <c r="S279" s="87">
        <f>SUMIF('TOTAL FEED'!$E$6:$E$429,'SAN LUONG'!D279,'TOTAL FEED'!$Z$6:$Z$429)</f>
        <v>0</v>
      </c>
      <c r="T279" s="87">
        <f>SUMIF('TOTAL FEED'!$E$6:$E$429,'SAN LUONG'!D279,'TOTAL FEED'!$AA$6:$AA$429)</f>
        <v>0</v>
      </c>
      <c r="U279" s="87">
        <f>SUMIF('TOTAL FEED'!$E$6:$E$429,'SAN LUONG'!D279,'TOTAL FEED'!$AB$6:$AB$429)</f>
        <v>0</v>
      </c>
      <c r="V279" s="87">
        <f>SUMIF('TOTAL FEED'!$E$6:$E$429,'SAN LUONG'!D279,'TOTAL FEED'!$AC$6:$AC$429)</f>
        <v>0</v>
      </c>
      <c r="W279" s="87">
        <f>SUMIF('TOTAL FEED'!$E$6:$E$429,'SAN LUONG'!D279,'TOTAL FEED'!$AD$6:$AD$429)</f>
        <v>0</v>
      </c>
      <c r="X279" s="87">
        <f>SUMIF('TOTAL FEED'!$E$6:$E$429,'SAN LUONG'!D279,'TOTAL FEED'!$AE$6:$AE$429)</f>
        <v>0</v>
      </c>
      <c r="Y279" s="87">
        <f>SUMIF('TOTAL FEED'!$E$6:$E$429,'SAN LUONG'!D279,'TOTAL FEED'!$AF$6:$AF$429)</f>
        <v>0</v>
      </c>
      <c r="Z279" s="87">
        <f>SUMIF('TOTAL FEED'!$E$6:$E$429,'SAN LUONG'!D279,'TOTAL FEED'!$AG$6:$AG$429)</f>
        <v>0</v>
      </c>
      <c r="AA279" s="87">
        <f>SUMIF('TOTAL FEED'!$E$6:$E$429,'SAN LUONG'!D279,'TOTAL FEED'!$AH$6:$AH$429)</f>
        <v>0</v>
      </c>
      <c r="AB279" s="87">
        <f>SUMIF('TOTAL FEED'!$E$6:$E$429,'SAN LUONG'!D279,'TOTAL FEED'!$AI$6:$AI$429)</f>
        <v>0</v>
      </c>
      <c r="AC279" s="87">
        <f>SUMIF('TOTAL FEED'!$E$6:$E$429,'SAN LUONG'!D279,'TOTAL FEED'!$AJ$6:$AJ$429)</f>
        <v>0</v>
      </c>
      <c r="AD279" s="87">
        <f>SUMIF('TOTAL FEED'!$E$6:$E$429,'SAN LUONG'!D279,'TOTAL FEED'!$AK$6:$AK$429)</f>
        <v>0</v>
      </c>
      <c r="AE279" s="87">
        <f>SUMIF('TOTAL FEED'!$E$6:$E$429,'SAN LUONG'!D279,'TOTAL FEED'!$AL$6:$AL$429)</f>
        <v>0</v>
      </c>
      <c r="AF279" s="87">
        <f>SUMIF('TOTAL FEED'!$E$6:$E$429,'SAN LUONG'!D279,'TOTAL FEED'!$AM$6:$AM$429)</f>
        <v>0</v>
      </c>
      <c r="AG279" s="87">
        <f>SUMIF('TOTAL FEED'!$E$6:$E$429,'SAN LUONG'!D279,'TOTAL FEED'!$AN$6:$AN$429)</f>
        <v>0</v>
      </c>
      <c r="AH279" s="87">
        <f>SUMIF('TOTAL FEED'!$E$6:$E$429,'SAN LUONG'!D279,'TOTAL FEED'!$AO$6:$AO$429)</f>
        <v>0</v>
      </c>
      <c r="AI279" s="87">
        <f>SUMIF('TOTAL FEED'!$E$6:$E$429,'SAN LUONG'!D279,'TOTAL FEED'!$AP$6:$AP$429)</f>
        <v>0</v>
      </c>
      <c r="AJ279" s="80">
        <f t="shared" ref="AJ279" si="107">SUM(E279:AI279)</f>
        <v>0</v>
      </c>
      <c r="AK279" s="80"/>
      <c r="AL279" t="str">
        <f t="shared" si="88"/>
        <v>553MFS7333221873</v>
      </c>
      <c r="AM279">
        <f>SUMIF('TOTAL FEED'!$K$6:$K$429,AL279,'TOTAL FEED'!$AQ$6:$AQ$429)</f>
        <v>0</v>
      </c>
    </row>
    <row r="280" spans="2:39" x14ac:dyDescent="0.25">
      <c r="B280" s="81"/>
      <c r="C280" s="84" t="s">
        <v>510</v>
      </c>
      <c r="D280" s="83">
        <v>33221890</v>
      </c>
      <c r="E280" s="86">
        <f>SUMIF('TOTAL FEED'!$E$6:$E$429,'SAN LUONG'!D280,'TOTAL FEED'!$L$6:$L$429)</f>
        <v>0</v>
      </c>
      <c r="F280" s="87">
        <f>SUMIF('TOTAL FEED'!$E$6:$E$429,'SAN LUONG'!D280,'TOTAL FEED'!$M$6:$M$429)</f>
        <v>0</v>
      </c>
      <c r="G280" s="87">
        <f>SUMIF('TOTAL FEED'!$E$6:$E$429,'SAN LUONG'!D280,'TOTAL FEED'!$N$6:$N$429)</f>
        <v>0</v>
      </c>
      <c r="H280" s="87">
        <f>SUMIF('TOTAL FEED'!$E$6:$E$429,'SAN LUONG'!D280,'TOTAL FEED'!$O$6:$O$429)</f>
        <v>0</v>
      </c>
      <c r="I280" s="87">
        <f>SUMIF('TOTAL FEED'!$E$6:$E$429,'SAN LUONG'!D280,'TOTAL FEED'!$P$6:$P$429)</f>
        <v>0</v>
      </c>
      <c r="J280" s="87">
        <f>SUMIF('TOTAL FEED'!$E$6:$E$429,'SAN LUONG'!D280,'TOTAL FEED'!$Q$6:$Q$429)</f>
        <v>0</v>
      </c>
      <c r="K280" s="87">
        <f>SUMIF('TOTAL FEED'!$E$6:$E$429,'SAN LUONG'!D280,'TOTAL FEED'!$R$6:$R$429)</f>
        <v>0</v>
      </c>
      <c r="L280" s="87">
        <f>SUMIF('TOTAL FEED'!$E$6:$E$429,'SAN LUONG'!D280,'TOTAL FEED'!$S$6:$S$429)</f>
        <v>0</v>
      </c>
      <c r="M280" s="87">
        <f>SUMIF('TOTAL FEED'!$E$6:$E$429,'SAN LUONG'!D280,'TOTAL FEED'!$T$6:$T$429)</f>
        <v>0</v>
      </c>
      <c r="N280" s="87">
        <f>SUMIF('TOTAL FEED'!$E$6:$E$429,'SAN LUONG'!D280,'TOTAL FEED'!$U$6:$U$429)</f>
        <v>0</v>
      </c>
      <c r="O280" s="87">
        <f>SUMIF('TOTAL FEED'!$E$6:$E$429,'SAN LUONG'!D280,'TOTAL FEED'!$V$6:$V$429)</f>
        <v>0</v>
      </c>
      <c r="P280" s="87">
        <f>SUMIF('TOTAL FEED'!$E$6:$E$429,'SAN LUONG'!D280,'TOTAL FEED'!$W$6:$W$429)</f>
        <v>0</v>
      </c>
      <c r="Q280" s="87">
        <f>SUMIF('TOTAL FEED'!$E$6:$E$429,'SAN LUONG'!D280,'TOTAL FEED'!$X$6:$X$429)</f>
        <v>0</v>
      </c>
      <c r="R280" s="87">
        <f>SUMIF('TOTAL FEED'!$E$6:$E$429,'SAN LUONG'!D280,'TOTAL FEED'!$Y$6:$Y$429)</f>
        <v>0</v>
      </c>
      <c r="S280" s="87">
        <f>SUMIF('TOTAL FEED'!$E$6:$E$429,'SAN LUONG'!D280,'TOTAL FEED'!$Z$6:$Z$429)</f>
        <v>0</v>
      </c>
      <c r="T280" s="87">
        <f>SUMIF('TOTAL FEED'!$E$6:$E$429,'SAN LUONG'!D280,'TOTAL FEED'!$AA$6:$AA$429)</f>
        <v>0</v>
      </c>
      <c r="U280" s="87">
        <f>SUMIF('TOTAL FEED'!$E$6:$E$429,'SAN LUONG'!D280,'TOTAL FEED'!$AB$6:$AB$429)</f>
        <v>0</v>
      </c>
      <c r="V280" s="87">
        <f>SUMIF('TOTAL FEED'!$E$6:$E$429,'SAN LUONG'!D280,'TOTAL FEED'!$AC$6:$AC$429)</f>
        <v>0</v>
      </c>
      <c r="W280" s="87">
        <f>SUMIF('TOTAL FEED'!$E$6:$E$429,'SAN LUONG'!D280,'TOTAL FEED'!$AD$6:$AD$429)</f>
        <v>0</v>
      </c>
      <c r="X280" s="87">
        <f>SUMIF('TOTAL FEED'!$E$6:$E$429,'SAN LUONG'!D280,'TOTAL FEED'!$AE$6:$AE$429)</f>
        <v>0</v>
      </c>
      <c r="Y280" s="87">
        <f>SUMIF('TOTAL FEED'!$E$6:$E$429,'SAN LUONG'!D280,'TOTAL FEED'!$AF$6:$AF$429)</f>
        <v>0</v>
      </c>
      <c r="Z280" s="87">
        <f>SUMIF('TOTAL FEED'!$E$6:$E$429,'SAN LUONG'!D280,'TOTAL FEED'!$AG$6:$AG$429)</f>
        <v>0</v>
      </c>
      <c r="AA280" s="87">
        <f>SUMIF('TOTAL FEED'!$E$6:$E$429,'SAN LUONG'!D280,'TOTAL FEED'!$AH$6:$AH$429)</f>
        <v>0</v>
      </c>
      <c r="AB280" s="87">
        <f>SUMIF('TOTAL FEED'!$E$6:$E$429,'SAN LUONG'!D280,'TOTAL FEED'!$AI$6:$AI$429)</f>
        <v>0</v>
      </c>
      <c r="AC280" s="87">
        <f>SUMIF('TOTAL FEED'!$E$6:$E$429,'SAN LUONG'!D280,'TOTAL FEED'!$AJ$6:$AJ$429)</f>
        <v>0</v>
      </c>
      <c r="AD280" s="87">
        <f>SUMIF('TOTAL FEED'!$E$6:$E$429,'SAN LUONG'!D280,'TOTAL FEED'!$AK$6:$AK$429)</f>
        <v>0</v>
      </c>
      <c r="AE280" s="87">
        <f>SUMIF('TOTAL FEED'!$E$6:$E$429,'SAN LUONG'!D280,'TOTAL FEED'!$AL$6:$AL$429)</f>
        <v>0</v>
      </c>
      <c r="AF280" s="87">
        <f>SUMIF('TOTAL FEED'!$E$6:$E$429,'SAN LUONG'!D280,'TOTAL FEED'!$AM$6:$AM$429)</f>
        <v>0</v>
      </c>
      <c r="AG280" s="87">
        <f>SUMIF('TOTAL FEED'!$E$6:$E$429,'SAN LUONG'!D280,'TOTAL FEED'!$AN$6:$AN$429)</f>
        <v>0</v>
      </c>
      <c r="AH280" s="87">
        <f>SUMIF('TOTAL FEED'!$E$6:$E$429,'SAN LUONG'!D280,'TOTAL FEED'!$AO$6:$AO$429)</f>
        <v>0</v>
      </c>
      <c r="AI280" s="87">
        <f>SUMIF('TOTAL FEED'!$E$6:$E$429,'SAN LUONG'!D280,'TOTAL FEED'!$AP$6:$AP$429)</f>
        <v>0</v>
      </c>
      <c r="AJ280" s="80">
        <f t="shared" ref="AJ280" si="108">SUM(E280:AI280)</f>
        <v>0</v>
      </c>
      <c r="AK280" s="80"/>
      <c r="AL280" t="str">
        <f t="shared" si="88"/>
        <v>553MFS9033221890</v>
      </c>
      <c r="AM280">
        <f>SUMIF('TOTAL FEED'!$K$6:$K$429,AL280,'TOTAL FEED'!$AQ$6:$AQ$429)</f>
        <v>0</v>
      </c>
    </row>
    <row r="281" spans="2:39" x14ac:dyDescent="0.25">
      <c r="B281" s="81">
        <v>171</v>
      </c>
      <c r="C281" s="84" t="s">
        <v>201</v>
      </c>
      <c r="D281" s="83">
        <v>332481</v>
      </c>
      <c r="E281" s="86">
        <f>SUMIF('TOTAL FEED'!$E$6:$E$429,'SAN LUONG'!D281,'TOTAL FEED'!$L$6:$L$429)</f>
        <v>0</v>
      </c>
      <c r="F281" s="87">
        <f>SUMIF('TOTAL FEED'!$E$6:$E$429,'SAN LUONG'!D281,'TOTAL FEED'!$M$6:$M$429)</f>
        <v>0</v>
      </c>
      <c r="G281" s="87">
        <f>SUMIF('TOTAL FEED'!$E$6:$E$429,'SAN LUONG'!D281,'TOTAL FEED'!$N$6:$N$429)</f>
        <v>0</v>
      </c>
      <c r="H281" s="87">
        <f>SUMIF('TOTAL FEED'!$E$6:$E$429,'SAN LUONG'!D281,'TOTAL FEED'!$O$6:$O$429)</f>
        <v>0</v>
      </c>
      <c r="I281" s="87">
        <f>SUMIF('TOTAL FEED'!$E$6:$E$429,'SAN LUONG'!D281,'TOTAL FEED'!$P$6:$P$429)</f>
        <v>0</v>
      </c>
      <c r="J281" s="87">
        <f>SUMIF('TOTAL FEED'!$E$6:$E$429,'SAN LUONG'!D281,'TOTAL FEED'!$Q$6:$Q$429)</f>
        <v>0</v>
      </c>
      <c r="K281" s="87">
        <f>SUMIF('TOTAL FEED'!$E$6:$E$429,'SAN LUONG'!D281,'TOTAL FEED'!$R$6:$R$429)</f>
        <v>0</v>
      </c>
      <c r="L281" s="87">
        <f>SUMIF('TOTAL FEED'!$E$6:$E$429,'SAN LUONG'!D281,'TOTAL FEED'!$S$6:$S$429)</f>
        <v>0</v>
      </c>
      <c r="M281" s="87">
        <f>SUMIF('TOTAL FEED'!$E$6:$E$429,'SAN LUONG'!D281,'TOTAL FEED'!$T$6:$T$429)</f>
        <v>0</v>
      </c>
      <c r="N281" s="87">
        <f>SUMIF('TOTAL FEED'!$E$6:$E$429,'SAN LUONG'!D281,'TOTAL FEED'!$U$6:$U$429)</f>
        <v>0</v>
      </c>
      <c r="O281" s="87">
        <f>SUMIF('TOTAL FEED'!$E$6:$E$429,'SAN LUONG'!D281,'TOTAL FEED'!$V$6:$V$429)</f>
        <v>0</v>
      </c>
      <c r="P281" s="87">
        <f>SUMIF('TOTAL FEED'!$E$6:$E$429,'SAN LUONG'!D281,'TOTAL FEED'!$W$6:$W$429)</f>
        <v>0</v>
      </c>
      <c r="Q281" s="87">
        <f>SUMIF('TOTAL FEED'!$E$6:$E$429,'SAN LUONG'!D281,'TOTAL FEED'!$X$6:$X$429)</f>
        <v>0</v>
      </c>
      <c r="R281" s="87">
        <f>SUMIF('TOTAL FEED'!$E$6:$E$429,'SAN LUONG'!D281,'TOTAL FEED'!$Y$6:$Y$429)</f>
        <v>0</v>
      </c>
      <c r="S281" s="87">
        <f>SUMIF('TOTAL FEED'!$E$6:$E$429,'SAN LUONG'!D281,'TOTAL FEED'!$Z$6:$Z$429)</f>
        <v>0</v>
      </c>
      <c r="T281" s="87">
        <f>SUMIF('TOTAL FEED'!$E$6:$E$429,'SAN LUONG'!D281,'TOTAL FEED'!$AA$6:$AA$429)</f>
        <v>0</v>
      </c>
      <c r="U281" s="87">
        <f>SUMIF('TOTAL FEED'!$E$6:$E$429,'SAN LUONG'!D281,'TOTAL FEED'!$AB$6:$AB$429)</f>
        <v>0</v>
      </c>
      <c r="V281" s="87">
        <f>SUMIF('TOTAL FEED'!$E$6:$E$429,'SAN LUONG'!D281,'TOTAL FEED'!$AC$6:$AC$429)</f>
        <v>0</v>
      </c>
      <c r="W281" s="87">
        <f>SUMIF('TOTAL FEED'!$E$6:$E$429,'SAN LUONG'!D281,'TOTAL FEED'!$AD$6:$AD$429)</f>
        <v>0</v>
      </c>
      <c r="X281" s="87">
        <f>SUMIF('TOTAL FEED'!$E$6:$E$429,'SAN LUONG'!D281,'TOTAL FEED'!$AE$6:$AE$429)</f>
        <v>0</v>
      </c>
      <c r="Y281" s="87">
        <f>SUMIF('TOTAL FEED'!$E$6:$E$429,'SAN LUONG'!D281,'TOTAL FEED'!$AF$6:$AF$429)</f>
        <v>0</v>
      </c>
      <c r="Z281" s="87">
        <f>SUMIF('TOTAL FEED'!$E$6:$E$429,'SAN LUONG'!D281,'TOTAL FEED'!$AG$6:$AG$429)</f>
        <v>0</v>
      </c>
      <c r="AA281" s="87">
        <f>SUMIF('TOTAL FEED'!$E$6:$E$429,'SAN LUONG'!D281,'TOTAL FEED'!$AH$6:$AH$429)</f>
        <v>0</v>
      </c>
      <c r="AB281" s="87">
        <f>SUMIF('TOTAL FEED'!$E$6:$E$429,'SAN LUONG'!D281,'TOTAL FEED'!$AI$6:$AI$429)</f>
        <v>0</v>
      </c>
      <c r="AC281" s="87">
        <f>SUMIF('TOTAL FEED'!$E$6:$E$429,'SAN LUONG'!D281,'TOTAL FEED'!$AJ$6:$AJ$429)</f>
        <v>0</v>
      </c>
      <c r="AD281" s="87">
        <f>SUMIF('TOTAL FEED'!$E$6:$E$429,'SAN LUONG'!D281,'TOTAL FEED'!$AK$6:$AK$429)</f>
        <v>0</v>
      </c>
      <c r="AE281" s="87">
        <f>SUMIF('TOTAL FEED'!$E$6:$E$429,'SAN LUONG'!D281,'TOTAL FEED'!$AL$6:$AL$429)</f>
        <v>0</v>
      </c>
      <c r="AF281" s="87">
        <f>SUMIF('TOTAL FEED'!$E$6:$E$429,'SAN LUONG'!D281,'TOTAL FEED'!$AM$6:$AM$429)</f>
        <v>0</v>
      </c>
      <c r="AG281" s="87">
        <f>SUMIF('TOTAL FEED'!$E$6:$E$429,'SAN LUONG'!D281,'TOTAL FEED'!$AN$6:$AN$429)</f>
        <v>0</v>
      </c>
      <c r="AH281" s="87">
        <f>SUMIF('TOTAL FEED'!$E$6:$E$429,'SAN LUONG'!D281,'TOTAL FEED'!$AO$6:$AO$429)</f>
        <v>0</v>
      </c>
      <c r="AI281" s="87">
        <f>SUMIF('TOTAL FEED'!$E$6:$E$429,'SAN LUONG'!D281,'TOTAL FEED'!$AP$6:$AP$429)</f>
        <v>0</v>
      </c>
      <c r="AJ281" s="80">
        <f t="shared" si="86"/>
        <v>0</v>
      </c>
      <c r="AK281" s="80"/>
      <c r="AL281" t="str">
        <f t="shared" si="88"/>
        <v>553WDF332481</v>
      </c>
      <c r="AM281">
        <f>SUMIF('TOTAL FEED'!$K$6:$K$429,AL281,'TOTAL FEED'!$AQ$6:$AQ$429)</f>
        <v>0</v>
      </c>
    </row>
    <row r="282" spans="2:39" x14ac:dyDescent="0.25">
      <c r="B282" s="81">
        <v>172</v>
      </c>
      <c r="C282" s="84" t="s">
        <v>119</v>
      </c>
      <c r="D282" s="83"/>
      <c r="E282" s="86">
        <f>SUMIF('TOTAL FEED'!$E$6:$E$429,'SAN LUONG'!D282,'TOTAL FEED'!$L$6:$L$429)</f>
        <v>0</v>
      </c>
      <c r="F282" s="87">
        <f>SUMIF('TOTAL FEED'!$E$6:$E$429,'SAN LUONG'!D282,'TOTAL FEED'!$M$6:$M$429)</f>
        <v>0</v>
      </c>
      <c r="G282" s="87">
        <f>SUMIF('TOTAL FEED'!$E$6:$E$429,'SAN LUONG'!D282,'TOTAL FEED'!$N$6:$N$429)</f>
        <v>0</v>
      </c>
      <c r="H282" s="87">
        <f>SUMIF('TOTAL FEED'!$E$6:$E$429,'SAN LUONG'!D282,'TOTAL FEED'!$O$6:$O$429)</f>
        <v>0</v>
      </c>
      <c r="I282" s="87">
        <f>SUMIF('TOTAL FEED'!$E$6:$E$429,'SAN LUONG'!D282,'TOTAL FEED'!$P$6:$P$429)</f>
        <v>0</v>
      </c>
      <c r="J282" s="87">
        <f>SUMIF('TOTAL FEED'!$E$6:$E$429,'SAN LUONG'!D282,'TOTAL FEED'!$Q$6:$Q$429)</f>
        <v>0</v>
      </c>
      <c r="K282" s="87">
        <f>SUMIF('TOTAL FEED'!$E$6:$E$429,'SAN LUONG'!D282,'TOTAL FEED'!$R$6:$R$429)</f>
        <v>0</v>
      </c>
      <c r="L282" s="87">
        <f>SUMIF('TOTAL FEED'!$E$6:$E$429,'SAN LUONG'!D282,'TOTAL FEED'!$S$6:$S$429)</f>
        <v>0</v>
      </c>
      <c r="M282" s="87">
        <f>SUMIF('TOTAL FEED'!$E$6:$E$429,'SAN LUONG'!D282,'TOTAL FEED'!$T$6:$T$429)</f>
        <v>0</v>
      </c>
      <c r="N282" s="87">
        <f>SUMIF('TOTAL FEED'!$E$6:$E$429,'SAN LUONG'!D282,'TOTAL FEED'!$U$6:$U$429)</f>
        <v>0</v>
      </c>
      <c r="O282" s="87">
        <f>SUMIF('TOTAL FEED'!$E$6:$E$429,'SAN LUONG'!D282,'TOTAL FEED'!$V$6:$V$429)</f>
        <v>0</v>
      </c>
      <c r="P282" s="87">
        <f>SUMIF('TOTAL FEED'!$E$6:$E$429,'SAN LUONG'!D282,'TOTAL FEED'!$W$6:$W$429)</f>
        <v>0</v>
      </c>
      <c r="Q282" s="87">
        <f>SUMIF('TOTAL FEED'!$E$6:$E$429,'SAN LUONG'!D282,'TOTAL FEED'!$X$6:$X$429)</f>
        <v>0</v>
      </c>
      <c r="R282" s="87">
        <f>SUMIF('TOTAL FEED'!$E$6:$E$429,'SAN LUONG'!D282,'TOTAL FEED'!$Y$6:$Y$429)</f>
        <v>0</v>
      </c>
      <c r="S282" s="87">
        <f>SUMIF('TOTAL FEED'!$E$6:$E$429,'SAN LUONG'!D282,'TOTAL FEED'!$Z$6:$Z$429)</f>
        <v>0</v>
      </c>
      <c r="T282" s="87">
        <f>SUMIF('TOTAL FEED'!$E$6:$E$429,'SAN LUONG'!D282,'TOTAL FEED'!$AA$6:$AA$429)</f>
        <v>0</v>
      </c>
      <c r="U282" s="87">
        <f>SUMIF('TOTAL FEED'!$E$6:$E$429,'SAN LUONG'!D282,'TOTAL FEED'!$AB$6:$AB$429)</f>
        <v>0</v>
      </c>
      <c r="V282" s="87">
        <f>SUMIF('TOTAL FEED'!$E$6:$E$429,'SAN LUONG'!D282,'TOTAL FEED'!$AC$6:$AC$429)</f>
        <v>0</v>
      </c>
      <c r="W282" s="87">
        <f>SUMIF('TOTAL FEED'!$E$6:$E$429,'SAN LUONG'!D282,'TOTAL FEED'!$AD$6:$AD$429)</f>
        <v>0</v>
      </c>
      <c r="X282" s="87">
        <f>SUMIF('TOTAL FEED'!$E$6:$E$429,'SAN LUONG'!D282,'TOTAL FEED'!$AE$6:$AE$429)</f>
        <v>0</v>
      </c>
      <c r="Y282" s="87">
        <f>SUMIF('TOTAL FEED'!$E$6:$E$429,'SAN LUONG'!D282,'TOTAL FEED'!$AF$6:$AF$429)</f>
        <v>0</v>
      </c>
      <c r="Z282" s="87">
        <f>SUMIF('TOTAL FEED'!$E$6:$E$429,'SAN LUONG'!D282,'TOTAL FEED'!$AG$6:$AG$429)</f>
        <v>0</v>
      </c>
      <c r="AA282" s="87">
        <f>SUMIF('TOTAL FEED'!$E$6:$E$429,'SAN LUONG'!D282,'TOTAL FEED'!$AH$6:$AH$429)</f>
        <v>0</v>
      </c>
      <c r="AB282" s="87">
        <f>SUMIF('TOTAL FEED'!$E$6:$E$429,'SAN LUONG'!D282,'TOTAL FEED'!$AI$6:$AI$429)</f>
        <v>0</v>
      </c>
      <c r="AC282" s="87">
        <f>SUMIF('TOTAL FEED'!$E$6:$E$429,'SAN LUONG'!D282,'TOTAL FEED'!$AJ$6:$AJ$429)</f>
        <v>0</v>
      </c>
      <c r="AD282" s="87">
        <f>SUMIF('TOTAL FEED'!$E$6:$E$429,'SAN LUONG'!D282,'TOTAL FEED'!$AK$6:$AK$429)</f>
        <v>0</v>
      </c>
      <c r="AE282" s="87">
        <f>SUMIF('TOTAL FEED'!$E$6:$E$429,'SAN LUONG'!D282,'TOTAL FEED'!$AL$6:$AL$429)</f>
        <v>0</v>
      </c>
      <c r="AF282" s="87">
        <f>SUMIF('TOTAL FEED'!$E$6:$E$429,'SAN LUONG'!D282,'TOTAL FEED'!$AM$6:$AM$429)</f>
        <v>0</v>
      </c>
      <c r="AG282" s="87">
        <f>SUMIF('TOTAL FEED'!$E$6:$E$429,'SAN LUONG'!D282,'TOTAL FEED'!$AN$6:$AN$429)</f>
        <v>0</v>
      </c>
      <c r="AH282" s="87">
        <f>SUMIF('TOTAL FEED'!$E$6:$E$429,'SAN LUONG'!D282,'TOTAL FEED'!$AO$6:$AO$429)</f>
        <v>0</v>
      </c>
      <c r="AI282" s="87">
        <f>SUMIF('TOTAL FEED'!$E$6:$E$429,'SAN LUONG'!D282,'TOTAL FEED'!$AP$6:$AP$429)</f>
        <v>0</v>
      </c>
      <c r="AJ282" s="80">
        <f t="shared" si="86"/>
        <v>0</v>
      </c>
      <c r="AK282" s="80"/>
      <c r="AL282" t="str">
        <f t="shared" si="88"/>
        <v>549F</v>
      </c>
      <c r="AM282">
        <f>SUMIF('TOTAL FEED'!$K$6:$K$429,AL282,'TOTAL FEED'!$AQ$6:$AQ$429)</f>
        <v>0</v>
      </c>
    </row>
    <row r="283" spans="2:39" x14ac:dyDescent="0.25">
      <c r="B283" s="81">
        <v>173</v>
      </c>
      <c r="C283" s="84" t="s">
        <v>202</v>
      </c>
      <c r="D283" s="83" t="s">
        <v>511</v>
      </c>
      <c r="E283" s="86">
        <f>SUMIF('TOTAL FEED'!$E$6:$E$429,'SAN LUONG'!D283,'TOTAL FEED'!$L$6:$L$429)</f>
        <v>0</v>
      </c>
      <c r="F283" s="87">
        <f>SUMIF('TOTAL FEED'!$E$6:$E$429,'SAN LUONG'!D283,'TOTAL FEED'!$M$6:$M$429)</f>
        <v>0</v>
      </c>
      <c r="G283" s="87">
        <f>SUMIF('TOTAL FEED'!$E$6:$E$429,'SAN LUONG'!D283,'TOTAL FEED'!$N$6:$N$429)</f>
        <v>0</v>
      </c>
      <c r="H283" s="87">
        <f>SUMIF('TOTAL FEED'!$E$6:$E$429,'SAN LUONG'!D283,'TOTAL FEED'!$O$6:$O$429)</f>
        <v>0</v>
      </c>
      <c r="I283" s="87">
        <f>SUMIF('TOTAL FEED'!$E$6:$E$429,'SAN LUONG'!D283,'TOTAL FEED'!$P$6:$P$429)</f>
        <v>0</v>
      </c>
      <c r="J283" s="87">
        <f>SUMIF('TOTAL FEED'!$E$6:$E$429,'SAN LUONG'!D283,'TOTAL FEED'!$Q$6:$Q$429)</f>
        <v>0</v>
      </c>
      <c r="K283" s="87">
        <f>SUMIF('TOTAL FEED'!$E$6:$E$429,'SAN LUONG'!D283,'TOTAL FEED'!$R$6:$R$429)</f>
        <v>0</v>
      </c>
      <c r="L283" s="87">
        <f>SUMIF('TOTAL FEED'!$E$6:$E$429,'SAN LUONG'!D283,'TOTAL FEED'!$S$6:$S$429)</f>
        <v>0</v>
      </c>
      <c r="M283" s="87">
        <f>SUMIF('TOTAL FEED'!$E$6:$E$429,'SAN LUONG'!D283,'TOTAL FEED'!$T$6:$T$429)</f>
        <v>0</v>
      </c>
      <c r="N283" s="87">
        <f>SUMIF('TOTAL FEED'!$E$6:$E$429,'SAN LUONG'!D283,'TOTAL FEED'!$U$6:$U$429)</f>
        <v>0</v>
      </c>
      <c r="O283" s="87">
        <f>SUMIF('TOTAL FEED'!$E$6:$E$429,'SAN LUONG'!D283,'TOTAL FEED'!$V$6:$V$429)</f>
        <v>0</v>
      </c>
      <c r="P283" s="87">
        <f>SUMIF('TOTAL FEED'!$E$6:$E$429,'SAN LUONG'!D283,'TOTAL FEED'!$W$6:$W$429)</f>
        <v>0</v>
      </c>
      <c r="Q283" s="87">
        <f>SUMIF('TOTAL FEED'!$E$6:$E$429,'SAN LUONG'!D283,'TOTAL FEED'!$X$6:$X$429)</f>
        <v>0</v>
      </c>
      <c r="R283" s="87">
        <f>SUMIF('TOTAL FEED'!$E$6:$E$429,'SAN LUONG'!D283,'TOTAL FEED'!$Y$6:$Y$429)</f>
        <v>0</v>
      </c>
      <c r="S283" s="87">
        <f>SUMIF('TOTAL FEED'!$E$6:$E$429,'SAN LUONG'!D283,'TOTAL FEED'!$Z$6:$Z$429)</f>
        <v>0</v>
      </c>
      <c r="T283" s="87">
        <f>SUMIF('TOTAL FEED'!$E$6:$E$429,'SAN LUONG'!D283,'TOTAL FEED'!$AA$6:$AA$429)</f>
        <v>0</v>
      </c>
      <c r="U283" s="87">
        <f>SUMIF('TOTAL FEED'!$E$6:$E$429,'SAN LUONG'!D283,'TOTAL FEED'!$AB$6:$AB$429)</f>
        <v>0</v>
      </c>
      <c r="V283" s="87">
        <f>SUMIF('TOTAL FEED'!$E$6:$E$429,'SAN LUONG'!D283,'TOTAL FEED'!$AC$6:$AC$429)</f>
        <v>0</v>
      </c>
      <c r="W283" s="87">
        <f>SUMIF('TOTAL FEED'!$E$6:$E$429,'SAN LUONG'!D283,'TOTAL FEED'!$AD$6:$AD$429)</f>
        <v>0</v>
      </c>
      <c r="X283" s="87">
        <f>SUMIF('TOTAL FEED'!$E$6:$E$429,'SAN LUONG'!D283,'TOTAL FEED'!$AE$6:$AE$429)</f>
        <v>0</v>
      </c>
      <c r="Y283" s="87">
        <f>SUMIF('TOTAL FEED'!$E$6:$E$429,'SAN LUONG'!D283,'TOTAL FEED'!$AF$6:$AF$429)</f>
        <v>0</v>
      </c>
      <c r="Z283" s="87">
        <f>SUMIF('TOTAL FEED'!$E$6:$E$429,'SAN LUONG'!D283,'TOTAL FEED'!$AG$6:$AG$429)</f>
        <v>0</v>
      </c>
      <c r="AA283" s="87">
        <f>SUMIF('TOTAL FEED'!$E$6:$E$429,'SAN LUONG'!D283,'TOTAL FEED'!$AH$6:$AH$429)</f>
        <v>0</v>
      </c>
      <c r="AB283" s="87">
        <f>SUMIF('TOTAL FEED'!$E$6:$E$429,'SAN LUONG'!D283,'TOTAL FEED'!$AI$6:$AI$429)</f>
        <v>0</v>
      </c>
      <c r="AC283" s="87">
        <f>SUMIF('TOTAL FEED'!$E$6:$E$429,'SAN LUONG'!D283,'TOTAL FEED'!$AJ$6:$AJ$429)</f>
        <v>0</v>
      </c>
      <c r="AD283" s="87">
        <f>SUMIF('TOTAL FEED'!$E$6:$E$429,'SAN LUONG'!D283,'TOTAL FEED'!$AK$6:$AK$429)</f>
        <v>0</v>
      </c>
      <c r="AE283" s="87">
        <f>SUMIF('TOTAL FEED'!$E$6:$E$429,'SAN LUONG'!D283,'TOTAL FEED'!$AL$6:$AL$429)</f>
        <v>0</v>
      </c>
      <c r="AF283" s="87">
        <f>SUMIF('TOTAL FEED'!$E$6:$E$429,'SAN LUONG'!D283,'TOTAL FEED'!$AM$6:$AM$429)</f>
        <v>0</v>
      </c>
      <c r="AG283" s="87">
        <f>SUMIF('TOTAL FEED'!$E$6:$E$429,'SAN LUONG'!D283,'TOTAL FEED'!$AN$6:$AN$429)</f>
        <v>0</v>
      </c>
      <c r="AH283" s="87">
        <f>SUMIF('TOTAL FEED'!$E$6:$E$429,'SAN LUONG'!D283,'TOTAL FEED'!$AO$6:$AO$429)</f>
        <v>0</v>
      </c>
      <c r="AI283" s="87">
        <f>SUMIF('TOTAL FEED'!$E$6:$E$429,'SAN LUONG'!D283,'TOTAL FEED'!$AP$6:$AP$429)</f>
        <v>0</v>
      </c>
      <c r="AJ283" s="80">
        <f t="shared" si="86"/>
        <v>0</v>
      </c>
      <c r="AK283" s="80"/>
      <c r="AL283" t="str">
        <f t="shared" si="88"/>
        <v>562F362101</v>
      </c>
      <c r="AM283">
        <f>SUMIF('TOTAL FEED'!$K$6:$K$429,AL283,'TOTAL FEED'!$AQ$6:$AQ$429)</f>
        <v>0</v>
      </c>
    </row>
    <row r="284" spans="2:39" x14ac:dyDescent="0.25">
      <c r="B284" s="81">
        <v>174</v>
      </c>
      <c r="C284" s="84" t="s">
        <v>203</v>
      </c>
      <c r="D284" s="83" t="s">
        <v>512</v>
      </c>
      <c r="E284" s="86">
        <f>SUMIF('TOTAL FEED'!$E$6:$E$429,'SAN LUONG'!D284,'TOTAL FEED'!$L$6:$L$429)</f>
        <v>0</v>
      </c>
      <c r="F284" s="87">
        <f>SUMIF('TOTAL FEED'!$E$6:$E$429,'SAN LUONG'!D284,'TOTAL FEED'!$M$6:$M$429)</f>
        <v>0</v>
      </c>
      <c r="G284" s="87">
        <f>SUMIF('TOTAL FEED'!$E$6:$E$429,'SAN LUONG'!D284,'TOTAL FEED'!$N$6:$N$429)</f>
        <v>0</v>
      </c>
      <c r="H284" s="87">
        <f>SUMIF('TOTAL FEED'!$E$6:$E$429,'SAN LUONG'!D284,'TOTAL FEED'!$O$6:$O$429)</f>
        <v>0</v>
      </c>
      <c r="I284" s="87">
        <f>SUMIF('TOTAL FEED'!$E$6:$E$429,'SAN LUONG'!D284,'TOTAL FEED'!$P$6:$P$429)</f>
        <v>0</v>
      </c>
      <c r="J284" s="87">
        <f>SUMIF('TOTAL FEED'!$E$6:$E$429,'SAN LUONG'!D284,'TOTAL FEED'!$Q$6:$Q$429)</f>
        <v>0</v>
      </c>
      <c r="K284" s="87">
        <f>SUMIF('TOTAL FEED'!$E$6:$E$429,'SAN LUONG'!D284,'TOTAL FEED'!$R$6:$R$429)</f>
        <v>0</v>
      </c>
      <c r="L284" s="87">
        <f>SUMIF('TOTAL FEED'!$E$6:$E$429,'SAN LUONG'!D284,'TOTAL FEED'!$S$6:$S$429)</f>
        <v>0</v>
      </c>
      <c r="M284" s="87">
        <f>SUMIF('TOTAL FEED'!$E$6:$E$429,'SAN LUONG'!D284,'TOTAL FEED'!$T$6:$T$429)</f>
        <v>0</v>
      </c>
      <c r="N284" s="87">
        <f>SUMIF('TOTAL FEED'!$E$6:$E$429,'SAN LUONG'!D284,'TOTAL FEED'!$U$6:$U$429)</f>
        <v>0</v>
      </c>
      <c r="O284" s="87">
        <f>SUMIF('TOTAL FEED'!$E$6:$E$429,'SAN LUONG'!D284,'TOTAL FEED'!$V$6:$V$429)</f>
        <v>0</v>
      </c>
      <c r="P284" s="87">
        <f>SUMIF('TOTAL FEED'!$E$6:$E$429,'SAN LUONG'!D284,'TOTAL FEED'!$W$6:$W$429)</f>
        <v>0</v>
      </c>
      <c r="Q284" s="87">
        <f>SUMIF('TOTAL FEED'!$E$6:$E$429,'SAN LUONG'!D284,'TOTAL FEED'!$X$6:$X$429)</f>
        <v>0</v>
      </c>
      <c r="R284" s="87">
        <f>SUMIF('TOTAL FEED'!$E$6:$E$429,'SAN LUONG'!D284,'TOTAL FEED'!$Y$6:$Y$429)</f>
        <v>0</v>
      </c>
      <c r="S284" s="87">
        <f>SUMIF('TOTAL FEED'!$E$6:$E$429,'SAN LUONG'!D284,'TOTAL FEED'!$Z$6:$Z$429)</f>
        <v>0</v>
      </c>
      <c r="T284" s="87">
        <f>SUMIF('TOTAL FEED'!$E$6:$E$429,'SAN LUONG'!D284,'TOTAL FEED'!$AA$6:$AA$429)</f>
        <v>0</v>
      </c>
      <c r="U284" s="87">
        <f>SUMIF('TOTAL FEED'!$E$6:$E$429,'SAN LUONG'!D284,'TOTAL FEED'!$AB$6:$AB$429)</f>
        <v>0</v>
      </c>
      <c r="V284" s="87">
        <f>SUMIF('TOTAL FEED'!$E$6:$E$429,'SAN LUONG'!D284,'TOTAL FEED'!$AC$6:$AC$429)</f>
        <v>0</v>
      </c>
      <c r="W284" s="87">
        <f>SUMIF('TOTAL FEED'!$E$6:$E$429,'SAN LUONG'!D284,'TOTAL FEED'!$AD$6:$AD$429)</f>
        <v>0</v>
      </c>
      <c r="X284" s="87">
        <f>SUMIF('TOTAL FEED'!$E$6:$E$429,'SAN LUONG'!D284,'TOTAL FEED'!$AE$6:$AE$429)</f>
        <v>0</v>
      </c>
      <c r="Y284" s="87">
        <f>SUMIF('TOTAL FEED'!$E$6:$E$429,'SAN LUONG'!D284,'TOTAL FEED'!$AF$6:$AF$429)</f>
        <v>0</v>
      </c>
      <c r="Z284" s="87">
        <f>SUMIF('TOTAL FEED'!$E$6:$E$429,'SAN LUONG'!D284,'TOTAL FEED'!$AG$6:$AG$429)</f>
        <v>0</v>
      </c>
      <c r="AA284" s="87">
        <f>SUMIF('TOTAL FEED'!$E$6:$E$429,'SAN LUONG'!D284,'TOTAL FEED'!$AH$6:$AH$429)</f>
        <v>0</v>
      </c>
      <c r="AB284" s="87">
        <f>SUMIF('TOTAL FEED'!$E$6:$E$429,'SAN LUONG'!D284,'TOTAL FEED'!$AI$6:$AI$429)</f>
        <v>0</v>
      </c>
      <c r="AC284" s="87">
        <f>SUMIF('TOTAL FEED'!$E$6:$E$429,'SAN LUONG'!D284,'TOTAL FEED'!$AJ$6:$AJ$429)</f>
        <v>0</v>
      </c>
      <c r="AD284" s="87">
        <f>SUMIF('TOTAL FEED'!$E$6:$E$429,'SAN LUONG'!D284,'TOTAL FEED'!$AK$6:$AK$429)</f>
        <v>0</v>
      </c>
      <c r="AE284" s="87">
        <f>SUMIF('TOTAL FEED'!$E$6:$E$429,'SAN LUONG'!D284,'TOTAL FEED'!$AL$6:$AL$429)</f>
        <v>0</v>
      </c>
      <c r="AF284" s="87">
        <f>SUMIF('TOTAL FEED'!$E$6:$E$429,'SAN LUONG'!D284,'TOTAL FEED'!$AM$6:$AM$429)</f>
        <v>0</v>
      </c>
      <c r="AG284" s="87">
        <f>SUMIF('TOTAL FEED'!$E$6:$E$429,'SAN LUONG'!D284,'TOTAL FEED'!$AN$6:$AN$429)</f>
        <v>0</v>
      </c>
      <c r="AH284" s="87">
        <f>SUMIF('TOTAL FEED'!$E$6:$E$429,'SAN LUONG'!D284,'TOTAL FEED'!$AO$6:$AO$429)</f>
        <v>0</v>
      </c>
      <c r="AI284" s="87">
        <f>SUMIF('TOTAL FEED'!$E$6:$E$429,'SAN LUONG'!D284,'TOTAL FEED'!$AP$6:$AP$429)</f>
        <v>0</v>
      </c>
      <c r="AJ284" s="80">
        <f t="shared" si="86"/>
        <v>0</v>
      </c>
      <c r="AK284" s="80"/>
      <c r="AL284" t="str">
        <f t="shared" si="88"/>
        <v>562PFX0436430104</v>
      </c>
      <c r="AM284">
        <f>SUMIF('TOTAL FEED'!$K$6:$K$429,AL284,'TOTAL FEED'!$AQ$6:$AQ$429)</f>
        <v>0</v>
      </c>
    </row>
    <row r="285" spans="2:39" x14ac:dyDescent="0.25">
      <c r="B285" s="81">
        <v>175</v>
      </c>
      <c r="C285" s="84" t="s">
        <v>513</v>
      </c>
      <c r="D285" s="83">
        <v>36210831</v>
      </c>
      <c r="E285" s="86">
        <f>SUMIF('TOTAL FEED'!$E$6:$E$429,'SAN LUONG'!D285,'TOTAL FEED'!$L$6:$L$429)</f>
        <v>0</v>
      </c>
      <c r="F285" s="87">
        <f>SUMIF('TOTAL FEED'!$E$6:$E$429,'SAN LUONG'!D285,'TOTAL FEED'!$M$6:$M$429)</f>
        <v>0</v>
      </c>
      <c r="G285" s="87">
        <f>SUMIF('TOTAL FEED'!$E$6:$E$429,'SAN LUONG'!D285,'TOTAL FEED'!$N$6:$N$429)</f>
        <v>0</v>
      </c>
      <c r="H285" s="87">
        <f>SUMIF('TOTAL FEED'!$E$6:$E$429,'SAN LUONG'!D285,'TOTAL FEED'!$O$6:$O$429)</f>
        <v>0</v>
      </c>
      <c r="I285" s="87">
        <f>SUMIF('TOTAL FEED'!$E$6:$E$429,'SAN LUONG'!D285,'TOTAL FEED'!$P$6:$P$429)</f>
        <v>0</v>
      </c>
      <c r="J285" s="87">
        <f>SUMIF('TOTAL FEED'!$E$6:$E$429,'SAN LUONG'!D285,'TOTAL FEED'!$Q$6:$Q$429)</f>
        <v>0</v>
      </c>
      <c r="K285" s="87">
        <f>SUMIF('TOTAL FEED'!$E$6:$E$429,'SAN LUONG'!D285,'TOTAL FEED'!$R$6:$R$429)</f>
        <v>0</v>
      </c>
      <c r="L285" s="87">
        <f>SUMIF('TOTAL FEED'!$E$6:$E$429,'SAN LUONG'!D285,'TOTAL FEED'!$S$6:$S$429)</f>
        <v>0</v>
      </c>
      <c r="M285" s="87">
        <f>SUMIF('TOTAL FEED'!$E$6:$E$429,'SAN LUONG'!D285,'TOTAL FEED'!$T$6:$T$429)</f>
        <v>0</v>
      </c>
      <c r="N285" s="87">
        <f>SUMIF('TOTAL FEED'!$E$6:$E$429,'SAN LUONG'!D285,'TOTAL FEED'!$U$6:$U$429)</f>
        <v>0</v>
      </c>
      <c r="O285" s="87">
        <f>SUMIF('TOTAL FEED'!$E$6:$E$429,'SAN LUONG'!D285,'TOTAL FEED'!$V$6:$V$429)</f>
        <v>0</v>
      </c>
      <c r="P285" s="87">
        <f>SUMIF('TOTAL FEED'!$E$6:$E$429,'SAN LUONG'!D285,'TOTAL FEED'!$W$6:$W$429)</f>
        <v>0</v>
      </c>
      <c r="Q285" s="87">
        <f>SUMIF('TOTAL FEED'!$E$6:$E$429,'SAN LUONG'!D285,'TOTAL FEED'!$X$6:$X$429)</f>
        <v>0</v>
      </c>
      <c r="R285" s="87">
        <f>SUMIF('TOTAL FEED'!$E$6:$E$429,'SAN LUONG'!D285,'TOTAL FEED'!$Y$6:$Y$429)</f>
        <v>0</v>
      </c>
      <c r="S285" s="87">
        <f>SUMIF('TOTAL FEED'!$E$6:$E$429,'SAN LUONG'!D285,'TOTAL FEED'!$Z$6:$Z$429)</f>
        <v>0</v>
      </c>
      <c r="T285" s="87">
        <f>SUMIF('TOTAL FEED'!$E$6:$E$429,'SAN LUONG'!D285,'TOTAL FEED'!$AA$6:$AA$429)</f>
        <v>0</v>
      </c>
      <c r="U285" s="87">
        <f>SUMIF('TOTAL FEED'!$E$6:$E$429,'SAN LUONG'!D285,'TOTAL FEED'!$AB$6:$AB$429)</f>
        <v>0</v>
      </c>
      <c r="V285" s="87">
        <f>SUMIF('TOTAL FEED'!$E$6:$E$429,'SAN LUONG'!D285,'TOTAL FEED'!$AC$6:$AC$429)</f>
        <v>0</v>
      </c>
      <c r="W285" s="87">
        <f>SUMIF('TOTAL FEED'!$E$6:$E$429,'SAN LUONG'!D285,'TOTAL FEED'!$AD$6:$AD$429)</f>
        <v>0</v>
      </c>
      <c r="X285" s="87">
        <f>SUMIF('TOTAL FEED'!$E$6:$E$429,'SAN LUONG'!D285,'TOTAL FEED'!$AE$6:$AE$429)</f>
        <v>0</v>
      </c>
      <c r="Y285" s="87">
        <f>SUMIF('TOTAL FEED'!$E$6:$E$429,'SAN LUONG'!D285,'TOTAL FEED'!$AF$6:$AF$429)</f>
        <v>0</v>
      </c>
      <c r="Z285" s="87">
        <f>SUMIF('TOTAL FEED'!$E$6:$E$429,'SAN LUONG'!D285,'TOTAL FEED'!$AG$6:$AG$429)</f>
        <v>0</v>
      </c>
      <c r="AA285" s="87">
        <f>SUMIF('TOTAL FEED'!$E$6:$E$429,'SAN LUONG'!D285,'TOTAL FEED'!$AH$6:$AH$429)</f>
        <v>0</v>
      </c>
      <c r="AB285" s="87">
        <f>SUMIF('TOTAL FEED'!$E$6:$E$429,'SAN LUONG'!D285,'TOTAL FEED'!$AI$6:$AI$429)</f>
        <v>0</v>
      </c>
      <c r="AC285" s="87">
        <f>SUMIF('TOTAL FEED'!$E$6:$E$429,'SAN LUONG'!D285,'TOTAL FEED'!$AJ$6:$AJ$429)</f>
        <v>0</v>
      </c>
      <c r="AD285" s="87">
        <f>SUMIF('TOTAL FEED'!$E$6:$E$429,'SAN LUONG'!D285,'TOTAL FEED'!$AK$6:$AK$429)</f>
        <v>0</v>
      </c>
      <c r="AE285" s="87">
        <f>SUMIF('TOTAL FEED'!$E$6:$E$429,'SAN LUONG'!D285,'TOTAL FEED'!$AL$6:$AL$429)</f>
        <v>0</v>
      </c>
      <c r="AF285" s="87">
        <f>SUMIF('TOTAL FEED'!$E$6:$E$429,'SAN LUONG'!D285,'TOTAL FEED'!$AM$6:$AM$429)</f>
        <v>0</v>
      </c>
      <c r="AG285" s="87">
        <f>SUMIF('TOTAL FEED'!$E$6:$E$429,'SAN LUONG'!D285,'TOTAL FEED'!$AN$6:$AN$429)</f>
        <v>0</v>
      </c>
      <c r="AH285" s="87">
        <f>SUMIF('TOTAL FEED'!$E$6:$E$429,'SAN LUONG'!D285,'TOTAL FEED'!$AO$6:$AO$429)</f>
        <v>0</v>
      </c>
      <c r="AI285" s="87">
        <f>SUMIF('TOTAL FEED'!$E$6:$E$429,'SAN LUONG'!D285,'TOTAL FEED'!$AP$6:$AP$429)</f>
        <v>0</v>
      </c>
      <c r="AJ285" s="80">
        <f t="shared" ref="AJ285:AJ307" si="109">SUM(E285:AI285)</f>
        <v>0</v>
      </c>
      <c r="AK285" s="80"/>
      <c r="AL285" t="str">
        <f t="shared" si="88"/>
        <v>562FS3136210831</v>
      </c>
      <c r="AM285">
        <f>SUMIF('TOTAL FEED'!$K$6:$K$429,AL285,'TOTAL FEED'!$AQ$6:$AQ$429)</f>
        <v>0</v>
      </c>
    </row>
    <row r="286" spans="2:39" x14ac:dyDescent="0.25">
      <c r="B286" s="81">
        <v>176</v>
      </c>
      <c r="C286" s="84" t="s">
        <v>514</v>
      </c>
      <c r="D286" s="83">
        <v>36210838</v>
      </c>
      <c r="E286" s="86">
        <f>SUMIF('TOTAL FEED'!$E$6:$E$429,'SAN LUONG'!D286,'TOTAL FEED'!$L$6:$L$429)</f>
        <v>0</v>
      </c>
      <c r="F286" s="87">
        <f>SUMIF('TOTAL FEED'!$E$6:$E$429,'SAN LUONG'!D286,'TOTAL FEED'!$M$6:$M$429)</f>
        <v>0</v>
      </c>
      <c r="G286" s="87">
        <f>SUMIF('TOTAL FEED'!$E$6:$E$429,'SAN LUONG'!D286,'TOTAL FEED'!$N$6:$N$429)</f>
        <v>0</v>
      </c>
      <c r="H286" s="87">
        <f>SUMIF('TOTAL FEED'!$E$6:$E$429,'SAN LUONG'!D286,'TOTAL FEED'!$O$6:$O$429)</f>
        <v>0</v>
      </c>
      <c r="I286" s="87">
        <f>SUMIF('TOTAL FEED'!$E$6:$E$429,'SAN LUONG'!D286,'TOTAL FEED'!$P$6:$P$429)</f>
        <v>0</v>
      </c>
      <c r="J286" s="87">
        <f>SUMIF('TOTAL FEED'!$E$6:$E$429,'SAN LUONG'!D286,'TOTAL FEED'!$Q$6:$Q$429)</f>
        <v>0</v>
      </c>
      <c r="K286" s="87">
        <f>SUMIF('TOTAL FEED'!$E$6:$E$429,'SAN LUONG'!D286,'TOTAL FEED'!$R$6:$R$429)</f>
        <v>0</v>
      </c>
      <c r="L286" s="87">
        <f>SUMIF('TOTAL FEED'!$E$6:$E$429,'SAN LUONG'!D286,'TOTAL FEED'!$S$6:$S$429)</f>
        <v>0</v>
      </c>
      <c r="M286" s="87">
        <f>SUMIF('TOTAL FEED'!$E$6:$E$429,'SAN LUONG'!D286,'TOTAL FEED'!$T$6:$T$429)</f>
        <v>0</v>
      </c>
      <c r="N286" s="87">
        <f>SUMIF('TOTAL FEED'!$E$6:$E$429,'SAN LUONG'!D286,'TOTAL FEED'!$U$6:$U$429)</f>
        <v>0</v>
      </c>
      <c r="O286" s="87">
        <f>SUMIF('TOTAL FEED'!$E$6:$E$429,'SAN LUONG'!D286,'TOTAL FEED'!$V$6:$V$429)</f>
        <v>0</v>
      </c>
      <c r="P286" s="87">
        <f>SUMIF('TOTAL FEED'!$E$6:$E$429,'SAN LUONG'!D286,'TOTAL FEED'!$W$6:$W$429)</f>
        <v>0</v>
      </c>
      <c r="Q286" s="87">
        <f>SUMIF('TOTAL FEED'!$E$6:$E$429,'SAN LUONG'!D286,'TOTAL FEED'!$X$6:$X$429)</f>
        <v>0</v>
      </c>
      <c r="R286" s="87">
        <f>SUMIF('TOTAL FEED'!$E$6:$E$429,'SAN LUONG'!D286,'TOTAL FEED'!$Y$6:$Y$429)</f>
        <v>0</v>
      </c>
      <c r="S286" s="87">
        <f>SUMIF('TOTAL FEED'!$E$6:$E$429,'SAN LUONG'!D286,'TOTAL FEED'!$Z$6:$Z$429)</f>
        <v>0</v>
      </c>
      <c r="T286" s="87">
        <f>SUMIF('TOTAL FEED'!$E$6:$E$429,'SAN LUONG'!D286,'TOTAL FEED'!$AA$6:$AA$429)</f>
        <v>0</v>
      </c>
      <c r="U286" s="87">
        <f>SUMIF('TOTAL FEED'!$E$6:$E$429,'SAN LUONG'!D286,'TOTAL FEED'!$AB$6:$AB$429)</f>
        <v>0</v>
      </c>
      <c r="V286" s="87">
        <f>SUMIF('TOTAL FEED'!$E$6:$E$429,'SAN LUONG'!D286,'TOTAL FEED'!$AC$6:$AC$429)</f>
        <v>0</v>
      </c>
      <c r="W286" s="87">
        <f>SUMIF('TOTAL FEED'!$E$6:$E$429,'SAN LUONG'!D286,'TOTAL FEED'!$AD$6:$AD$429)</f>
        <v>0</v>
      </c>
      <c r="X286" s="87">
        <f>SUMIF('TOTAL FEED'!$E$6:$E$429,'SAN LUONG'!D286,'TOTAL FEED'!$AE$6:$AE$429)</f>
        <v>0</v>
      </c>
      <c r="Y286" s="87">
        <f>SUMIF('TOTAL FEED'!$E$6:$E$429,'SAN LUONG'!D286,'TOTAL FEED'!$AF$6:$AF$429)</f>
        <v>0</v>
      </c>
      <c r="Z286" s="87">
        <f>SUMIF('TOTAL FEED'!$E$6:$E$429,'SAN LUONG'!D286,'TOTAL FEED'!$AG$6:$AG$429)</f>
        <v>0</v>
      </c>
      <c r="AA286" s="87">
        <f>SUMIF('TOTAL FEED'!$E$6:$E$429,'SAN LUONG'!D286,'TOTAL FEED'!$AH$6:$AH$429)</f>
        <v>0</v>
      </c>
      <c r="AB286" s="87">
        <f>SUMIF('TOTAL FEED'!$E$6:$E$429,'SAN LUONG'!D286,'TOTAL FEED'!$AI$6:$AI$429)</f>
        <v>0</v>
      </c>
      <c r="AC286" s="87">
        <f>SUMIF('TOTAL FEED'!$E$6:$E$429,'SAN LUONG'!D286,'TOTAL FEED'!$AJ$6:$AJ$429)</f>
        <v>0</v>
      </c>
      <c r="AD286" s="87">
        <f>SUMIF('TOTAL FEED'!$E$6:$E$429,'SAN LUONG'!D286,'TOTAL FEED'!$AK$6:$AK$429)</f>
        <v>0</v>
      </c>
      <c r="AE286" s="87">
        <f>SUMIF('TOTAL FEED'!$E$6:$E$429,'SAN LUONG'!D286,'TOTAL FEED'!$AL$6:$AL$429)</f>
        <v>0</v>
      </c>
      <c r="AF286" s="87">
        <f>SUMIF('TOTAL FEED'!$E$6:$E$429,'SAN LUONG'!D286,'TOTAL FEED'!$AM$6:$AM$429)</f>
        <v>0</v>
      </c>
      <c r="AG286" s="87">
        <f>SUMIF('TOTAL FEED'!$E$6:$E$429,'SAN LUONG'!D286,'TOTAL FEED'!$AN$6:$AN$429)</f>
        <v>0</v>
      </c>
      <c r="AH286" s="87">
        <f>SUMIF('TOTAL FEED'!$E$6:$E$429,'SAN LUONG'!D286,'TOTAL FEED'!$AO$6:$AO$429)</f>
        <v>0</v>
      </c>
      <c r="AI286" s="87">
        <f>SUMIF('TOTAL FEED'!$E$6:$E$429,'SAN LUONG'!D286,'TOTAL FEED'!$AP$6:$AP$429)</f>
        <v>0</v>
      </c>
      <c r="AJ286" s="80">
        <f t="shared" si="109"/>
        <v>0</v>
      </c>
      <c r="AK286" s="80"/>
      <c r="AL286" t="str">
        <f t="shared" ref="AL286:AL311" si="110">CONCATENATE(C286,D286)</f>
        <v>562FS3836210838</v>
      </c>
      <c r="AM286">
        <f>SUMIF('TOTAL FEED'!$K$6:$K$429,AL286,'TOTAL FEED'!$AQ$6:$AQ$429)</f>
        <v>0</v>
      </c>
    </row>
    <row r="287" spans="2:39" x14ac:dyDescent="0.25">
      <c r="B287" s="81">
        <v>177</v>
      </c>
      <c r="C287" s="84" t="s">
        <v>515</v>
      </c>
      <c r="D287" s="83">
        <v>36210839</v>
      </c>
      <c r="E287" s="86">
        <f>SUMIF('TOTAL FEED'!$E$6:$E$429,'SAN LUONG'!D287,'TOTAL FEED'!$L$6:$L$429)</f>
        <v>0</v>
      </c>
      <c r="F287" s="87">
        <f>SUMIF('TOTAL FEED'!$E$6:$E$429,'SAN LUONG'!D287,'TOTAL FEED'!$M$6:$M$429)</f>
        <v>0</v>
      </c>
      <c r="G287" s="87">
        <f>SUMIF('TOTAL FEED'!$E$6:$E$429,'SAN LUONG'!D287,'TOTAL FEED'!$N$6:$N$429)</f>
        <v>0</v>
      </c>
      <c r="H287" s="87">
        <f>SUMIF('TOTAL FEED'!$E$6:$E$429,'SAN LUONG'!D287,'TOTAL FEED'!$O$6:$O$429)</f>
        <v>0</v>
      </c>
      <c r="I287" s="87">
        <f>SUMIF('TOTAL FEED'!$E$6:$E$429,'SAN LUONG'!D287,'TOTAL FEED'!$P$6:$P$429)</f>
        <v>0</v>
      </c>
      <c r="J287" s="87">
        <f>SUMIF('TOTAL FEED'!$E$6:$E$429,'SAN LUONG'!D287,'TOTAL FEED'!$Q$6:$Q$429)</f>
        <v>0</v>
      </c>
      <c r="K287" s="87">
        <f>SUMIF('TOTAL FEED'!$E$6:$E$429,'SAN LUONG'!D287,'TOTAL FEED'!$R$6:$R$429)</f>
        <v>0</v>
      </c>
      <c r="L287" s="87">
        <f>SUMIF('TOTAL FEED'!$E$6:$E$429,'SAN LUONG'!D287,'TOTAL FEED'!$S$6:$S$429)</f>
        <v>0</v>
      </c>
      <c r="M287" s="87">
        <f>SUMIF('TOTAL FEED'!$E$6:$E$429,'SAN LUONG'!D287,'TOTAL FEED'!$T$6:$T$429)</f>
        <v>0</v>
      </c>
      <c r="N287" s="87">
        <f>SUMIF('TOTAL FEED'!$E$6:$E$429,'SAN LUONG'!D287,'TOTAL FEED'!$U$6:$U$429)</f>
        <v>0</v>
      </c>
      <c r="O287" s="87">
        <f>SUMIF('TOTAL FEED'!$E$6:$E$429,'SAN LUONG'!D287,'TOTAL FEED'!$V$6:$V$429)</f>
        <v>0</v>
      </c>
      <c r="P287" s="87">
        <f>SUMIF('TOTAL FEED'!$E$6:$E$429,'SAN LUONG'!D287,'TOTAL FEED'!$W$6:$W$429)</f>
        <v>0</v>
      </c>
      <c r="Q287" s="87">
        <f>SUMIF('TOTAL FEED'!$E$6:$E$429,'SAN LUONG'!D287,'TOTAL FEED'!$X$6:$X$429)</f>
        <v>0</v>
      </c>
      <c r="R287" s="87">
        <f>SUMIF('TOTAL FEED'!$E$6:$E$429,'SAN LUONG'!D287,'TOTAL FEED'!$Y$6:$Y$429)</f>
        <v>0</v>
      </c>
      <c r="S287" s="87">
        <f>SUMIF('TOTAL FEED'!$E$6:$E$429,'SAN LUONG'!D287,'TOTAL FEED'!$Z$6:$Z$429)</f>
        <v>0</v>
      </c>
      <c r="T287" s="87">
        <f>SUMIF('TOTAL FEED'!$E$6:$E$429,'SAN LUONG'!D287,'TOTAL FEED'!$AA$6:$AA$429)</f>
        <v>0</v>
      </c>
      <c r="U287" s="87">
        <f>SUMIF('TOTAL FEED'!$E$6:$E$429,'SAN LUONG'!D287,'TOTAL FEED'!$AB$6:$AB$429)</f>
        <v>0</v>
      </c>
      <c r="V287" s="87">
        <f>SUMIF('TOTAL FEED'!$E$6:$E$429,'SAN LUONG'!D287,'TOTAL FEED'!$AC$6:$AC$429)</f>
        <v>0</v>
      </c>
      <c r="W287" s="87">
        <f>SUMIF('TOTAL FEED'!$E$6:$E$429,'SAN LUONG'!D287,'TOTAL FEED'!$AD$6:$AD$429)</f>
        <v>0</v>
      </c>
      <c r="X287" s="87">
        <f>SUMIF('TOTAL FEED'!$E$6:$E$429,'SAN LUONG'!D287,'TOTAL FEED'!$AE$6:$AE$429)</f>
        <v>0</v>
      </c>
      <c r="Y287" s="87">
        <f>SUMIF('TOTAL FEED'!$E$6:$E$429,'SAN LUONG'!D287,'TOTAL FEED'!$AF$6:$AF$429)</f>
        <v>0</v>
      </c>
      <c r="Z287" s="87">
        <f>SUMIF('TOTAL FEED'!$E$6:$E$429,'SAN LUONG'!D287,'TOTAL FEED'!$AG$6:$AG$429)</f>
        <v>0</v>
      </c>
      <c r="AA287" s="87">
        <f>SUMIF('TOTAL FEED'!$E$6:$E$429,'SAN LUONG'!D287,'TOTAL FEED'!$AH$6:$AH$429)</f>
        <v>0</v>
      </c>
      <c r="AB287" s="87">
        <f>SUMIF('TOTAL FEED'!$E$6:$E$429,'SAN LUONG'!D287,'TOTAL FEED'!$AI$6:$AI$429)</f>
        <v>0</v>
      </c>
      <c r="AC287" s="87">
        <f>SUMIF('TOTAL FEED'!$E$6:$E$429,'SAN LUONG'!D287,'TOTAL FEED'!$AJ$6:$AJ$429)</f>
        <v>0</v>
      </c>
      <c r="AD287" s="87">
        <f>SUMIF('TOTAL FEED'!$E$6:$E$429,'SAN LUONG'!D287,'TOTAL FEED'!$AK$6:$AK$429)</f>
        <v>0</v>
      </c>
      <c r="AE287" s="87">
        <f>SUMIF('TOTAL FEED'!$E$6:$E$429,'SAN LUONG'!D287,'TOTAL FEED'!$AL$6:$AL$429)</f>
        <v>0</v>
      </c>
      <c r="AF287" s="87">
        <f>SUMIF('TOTAL FEED'!$E$6:$E$429,'SAN LUONG'!D287,'TOTAL FEED'!$AM$6:$AM$429)</f>
        <v>0</v>
      </c>
      <c r="AG287" s="87">
        <f>SUMIF('TOTAL FEED'!$E$6:$E$429,'SAN LUONG'!D287,'TOTAL FEED'!$AN$6:$AN$429)</f>
        <v>0</v>
      </c>
      <c r="AH287" s="87">
        <f>SUMIF('TOTAL FEED'!$E$6:$E$429,'SAN LUONG'!D287,'TOTAL FEED'!$AO$6:$AO$429)</f>
        <v>0</v>
      </c>
      <c r="AI287" s="87">
        <f>SUMIF('TOTAL FEED'!$E$6:$E$429,'SAN LUONG'!D287,'TOTAL FEED'!$AP$6:$AP$429)</f>
        <v>0</v>
      </c>
      <c r="AJ287" s="80">
        <f t="shared" si="109"/>
        <v>0</v>
      </c>
      <c r="AK287" s="80"/>
      <c r="AL287" t="str">
        <f t="shared" si="110"/>
        <v>562FS3936210839</v>
      </c>
      <c r="AM287">
        <f>SUMIF('TOTAL FEED'!$K$6:$K$429,AL287,'TOTAL FEED'!$AQ$6:$AQ$429)</f>
        <v>0</v>
      </c>
    </row>
    <row r="288" spans="2:39" x14ac:dyDescent="0.25">
      <c r="B288" s="81">
        <v>177</v>
      </c>
      <c r="C288" s="84" t="s">
        <v>668</v>
      </c>
      <c r="D288" s="83">
        <v>36210890</v>
      </c>
      <c r="E288" s="86">
        <f>SUMIF('TOTAL FEED'!$E$6:$E$429,'SAN LUONG'!D288,'TOTAL FEED'!$L$6:$L$429)</f>
        <v>0</v>
      </c>
      <c r="F288" s="87">
        <f>SUMIF('TOTAL FEED'!$E$6:$E$429,'SAN LUONG'!D288,'TOTAL FEED'!$M$6:$M$429)</f>
        <v>0</v>
      </c>
      <c r="G288" s="87">
        <f>SUMIF('TOTAL FEED'!$E$6:$E$429,'SAN LUONG'!D288,'TOTAL FEED'!$N$6:$N$429)</f>
        <v>0</v>
      </c>
      <c r="H288" s="87">
        <f>SUMIF('TOTAL FEED'!$E$6:$E$429,'SAN LUONG'!D288,'TOTAL FEED'!$O$6:$O$429)</f>
        <v>0</v>
      </c>
      <c r="I288" s="87">
        <f>SUMIF('TOTAL FEED'!$E$6:$E$429,'SAN LUONG'!D288,'TOTAL FEED'!$P$6:$P$429)</f>
        <v>0</v>
      </c>
      <c r="J288" s="87">
        <f>SUMIF('TOTAL FEED'!$E$6:$E$429,'SAN LUONG'!D288,'TOTAL FEED'!$Q$6:$Q$429)</f>
        <v>0</v>
      </c>
      <c r="K288" s="87">
        <f>SUMIF('TOTAL FEED'!$E$6:$E$429,'SAN LUONG'!D288,'TOTAL FEED'!$R$6:$R$429)</f>
        <v>0</v>
      </c>
      <c r="L288" s="87">
        <f>SUMIF('TOTAL FEED'!$E$6:$E$429,'SAN LUONG'!D288,'TOTAL FEED'!$S$6:$S$429)</f>
        <v>0</v>
      </c>
      <c r="M288" s="87">
        <f>SUMIF('TOTAL FEED'!$E$6:$E$429,'SAN LUONG'!D288,'TOTAL FEED'!$T$6:$T$429)</f>
        <v>0</v>
      </c>
      <c r="N288" s="87">
        <f>SUMIF('TOTAL FEED'!$E$6:$E$429,'SAN LUONG'!D288,'TOTAL FEED'!$U$6:$U$429)</f>
        <v>0</v>
      </c>
      <c r="O288" s="87">
        <f>SUMIF('TOTAL FEED'!$E$6:$E$429,'SAN LUONG'!D288,'TOTAL FEED'!$V$6:$V$429)</f>
        <v>0</v>
      </c>
      <c r="P288" s="87">
        <f>SUMIF('TOTAL FEED'!$E$6:$E$429,'SAN LUONG'!D288,'TOTAL FEED'!$W$6:$W$429)</f>
        <v>0</v>
      </c>
      <c r="Q288" s="87">
        <f>SUMIF('TOTAL FEED'!$E$6:$E$429,'SAN LUONG'!D288,'TOTAL FEED'!$X$6:$X$429)</f>
        <v>0</v>
      </c>
      <c r="R288" s="87">
        <f>SUMIF('TOTAL FEED'!$E$6:$E$429,'SAN LUONG'!D288,'TOTAL FEED'!$Y$6:$Y$429)</f>
        <v>0</v>
      </c>
      <c r="S288" s="87">
        <f>SUMIF('TOTAL FEED'!$E$6:$E$429,'SAN LUONG'!D288,'TOTAL FEED'!$Z$6:$Z$429)</f>
        <v>0</v>
      </c>
      <c r="T288" s="87">
        <f>SUMIF('TOTAL FEED'!$E$6:$E$429,'SAN LUONG'!D288,'TOTAL FEED'!$AA$6:$AA$429)</f>
        <v>0</v>
      </c>
      <c r="U288" s="87">
        <f>SUMIF('TOTAL FEED'!$E$6:$E$429,'SAN LUONG'!D288,'TOTAL FEED'!$AB$6:$AB$429)</f>
        <v>0</v>
      </c>
      <c r="V288" s="87">
        <f>SUMIF('TOTAL FEED'!$E$6:$E$429,'SAN LUONG'!D288,'TOTAL FEED'!$AC$6:$AC$429)</f>
        <v>0</v>
      </c>
      <c r="W288" s="87">
        <f>SUMIF('TOTAL FEED'!$E$6:$E$429,'SAN LUONG'!D288,'TOTAL FEED'!$AD$6:$AD$429)</f>
        <v>0</v>
      </c>
      <c r="X288" s="87">
        <f>SUMIF('TOTAL FEED'!$E$6:$E$429,'SAN LUONG'!D288,'TOTAL FEED'!$AE$6:$AE$429)</f>
        <v>0</v>
      </c>
      <c r="Y288" s="87">
        <f>SUMIF('TOTAL FEED'!$E$6:$E$429,'SAN LUONG'!D288,'TOTAL FEED'!$AF$6:$AF$429)</f>
        <v>0</v>
      </c>
      <c r="Z288" s="87">
        <f>SUMIF('TOTAL FEED'!$E$6:$E$429,'SAN LUONG'!D288,'TOTAL FEED'!$AG$6:$AG$429)</f>
        <v>0</v>
      </c>
      <c r="AA288" s="87">
        <f>SUMIF('TOTAL FEED'!$E$6:$E$429,'SAN LUONG'!D288,'TOTAL FEED'!$AH$6:$AH$429)</f>
        <v>0</v>
      </c>
      <c r="AB288" s="87">
        <f>SUMIF('TOTAL FEED'!$E$6:$E$429,'SAN LUONG'!D288,'TOTAL FEED'!$AI$6:$AI$429)</f>
        <v>0</v>
      </c>
      <c r="AC288" s="87">
        <f>SUMIF('TOTAL FEED'!$E$6:$E$429,'SAN LUONG'!D288,'TOTAL FEED'!$AJ$6:$AJ$429)</f>
        <v>0</v>
      </c>
      <c r="AD288" s="87">
        <f>SUMIF('TOTAL FEED'!$E$6:$E$429,'SAN LUONG'!D288,'TOTAL FEED'!$AK$6:$AK$429)</f>
        <v>0</v>
      </c>
      <c r="AE288" s="87">
        <f>SUMIF('TOTAL FEED'!$E$6:$E$429,'SAN LUONG'!D288,'TOTAL FEED'!$AL$6:$AL$429)</f>
        <v>0</v>
      </c>
      <c r="AF288" s="87">
        <f>SUMIF('TOTAL FEED'!$E$6:$E$429,'SAN LUONG'!D288,'TOTAL FEED'!$AM$6:$AM$429)</f>
        <v>0</v>
      </c>
      <c r="AG288" s="87">
        <f>SUMIF('TOTAL FEED'!$E$6:$E$429,'SAN LUONG'!D288,'TOTAL FEED'!$AN$6:$AN$429)</f>
        <v>0</v>
      </c>
      <c r="AH288" s="87">
        <f>SUMIF('TOTAL FEED'!$E$6:$E$429,'SAN LUONG'!D288,'TOTAL FEED'!$AO$6:$AO$429)</f>
        <v>0</v>
      </c>
      <c r="AI288" s="87">
        <f>SUMIF('TOTAL FEED'!$E$6:$E$429,'SAN LUONG'!D288,'TOTAL FEED'!$AP$6:$AP$429)</f>
        <v>0</v>
      </c>
      <c r="AJ288" s="80">
        <f t="shared" ref="AJ288" si="111">SUM(E288:AI288)</f>
        <v>0</v>
      </c>
      <c r="AK288" s="80"/>
      <c r="AL288" t="str">
        <f t="shared" ref="AL288" si="112">CONCATENATE(C288,D288)</f>
        <v>562FS9036210890</v>
      </c>
      <c r="AM288">
        <f>SUMIF('TOTAL FEED'!$K$6:$K$429,AL288,'TOTAL FEED'!$AQ$6:$AQ$429)</f>
        <v>0</v>
      </c>
    </row>
    <row r="289" spans="2:39" x14ac:dyDescent="0.25">
      <c r="B289" s="81">
        <v>178</v>
      </c>
      <c r="C289" s="84" t="s">
        <v>204</v>
      </c>
      <c r="D289" s="83" t="s">
        <v>516</v>
      </c>
      <c r="E289" s="86">
        <f>SUMIF('TOTAL FEED'!$E$6:$E$429,'SAN LUONG'!D289,'TOTAL FEED'!$L$6:$L$429)</f>
        <v>0</v>
      </c>
      <c r="F289" s="87">
        <f>SUMIF('TOTAL FEED'!$E$6:$E$429,'SAN LUONG'!D289,'TOTAL FEED'!$M$6:$M$429)</f>
        <v>0</v>
      </c>
      <c r="G289" s="87">
        <f>SUMIF('TOTAL FEED'!$E$6:$E$429,'SAN LUONG'!D289,'TOTAL FEED'!$N$6:$N$429)</f>
        <v>0</v>
      </c>
      <c r="H289" s="87">
        <f>SUMIF('TOTAL FEED'!$E$6:$E$429,'SAN LUONG'!D289,'TOTAL FEED'!$O$6:$O$429)</f>
        <v>41800</v>
      </c>
      <c r="I289" s="87">
        <f>SUMIF('TOTAL FEED'!$E$6:$E$429,'SAN LUONG'!D289,'TOTAL FEED'!$P$6:$P$429)</f>
        <v>0</v>
      </c>
      <c r="J289" s="87">
        <f>SUMIF('TOTAL FEED'!$E$6:$E$429,'SAN LUONG'!D289,'TOTAL FEED'!$Q$6:$Q$429)</f>
        <v>83650</v>
      </c>
      <c r="K289" s="87">
        <f>SUMIF('TOTAL FEED'!$E$6:$E$429,'SAN LUONG'!D289,'TOTAL FEED'!$R$6:$R$429)</f>
        <v>83600</v>
      </c>
      <c r="L289" s="87">
        <f>SUMIF('TOTAL FEED'!$E$6:$E$429,'SAN LUONG'!D289,'TOTAL FEED'!$S$6:$S$429)</f>
        <v>0</v>
      </c>
      <c r="M289" s="87">
        <f>SUMIF('TOTAL FEED'!$E$6:$E$429,'SAN LUONG'!D289,'TOTAL FEED'!$T$6:$T$429)</f>
        <v>0</v>
      </c>
      <c r="N289" s="87">
        <f>SUMIF('TOTAL FEED'!$E$6:$E$429,'SAN LUONG'!D289,'TOTAL FEED'!$U$6:$U$429)</f>
        <v>0</v>
      </c>
      <c r="O289" s="87">
        <f>SUMIF('TOTAL FEED'!$E$6:$E$429,'SAN LUONG'!D289,'TOTAL FEED'!$V$6:$V$429)</f>
        <v>0</v>
      </c>
      <c r="P289" s="87">
        <f>SUMIF('TOTAL FEED'!$E$6:$E$429,'SAN LUONG'!D289,'TOTAL FEED'!$W$6:$W$429)</f>
        <v>0</v>
      </c>
      <c r="Q289" s="87">
        <f>SUMIF('TOTAL FEED'!$E$6:$E$429,'SAN LUONG'!D289,'TOTAL FEED'!$X$6:$X$429)</f>
        <v>0</v>
      </c>
      <c r="R289" s="87">
        <f>SUMIF('TOTAL FEED'!$E$6:$E$429,'SAN LUONG'!D289,'TOTAL FEED'!$Y$6:$Y$429)</f>
        <v>0</v>
      </c>
      <c r="S289" s="87">
        <f>SUMIF('TOTAL FEED'!$E$6:$E$429,'SAN LUONG'!D289,'TOTAL FEED'!$Z$6:$Z$429)</f>
        <v>0</v>
      </c>
      <c r="T289" s="87">
        <f>SUMIF('TOTAL FEED'!$E$6:$E$429,'SAN LUONG'!D289,'TOTAL FEED'!$AA$6:$AA$429)</f>
        <v>0</v>
      </c>
      <c r="U289" s="87">
        <f>SUMIF('TOTAL FEED'!$E$6:$E$429,'SAN LUONG'!D289,'TOTAL FEED'!$AB$6:$AB$429)</f>
        <v>5400</v>
      </c>
      <c r="V289" s="87">
        <f>SUMIF('TOTAL FEED'!$E$6:$E$429,'SAN LUONG'!D289,'TOTAL FEED'!$AC$6:$AC$429)</f>
        <v>0</v>
      </c>
      <c r="W289" s="87">
        <f>SUMIF('TOTAL FEED'!$E$6:$E$429,'SAN LUONG'!D289,'TOTAL FEED'!$AD$6:$AD$429)</f>
        <v>0</v>
      </c>
      <c r="X289" s="87">
        <f>SUMIF('TOTAL FEED'!$E$6:$E$429,'SAN LUONG'!D289,'TOTAL FEED'!$AE$6:$AE$429)</f>
        <v>0</v>
      </c>
      <c r="Y289" s="87">
        <f>SUMIF('TOTAL FEED'!$E$6:$E$429,'SAN LUONG'!D289,'TOTAL FEED'!$AF$6:$AF$429)</f>
        <v>0</v>
      </c>
      <c r="Z289" s="87">
        <f>SUMIF('TOTAL FEED'!$E$6:$E$429,'SAN LUONG'!D289,'TOTAL FEED'!$AG$6:$AG$429)</f>
        <v>0</v>
      </c>
      <c r="AA289" s="87">
        <f>SUMIF('TOTAL FEED'!$E$6:$E$429,'SAN LUONG'!D289,'TOTAL FEED'!$AH$6:$AH$429)</f>
        <v>0</v>
      </c>
      <c r="AB289" s="87">
        <f>SUMIF('TOTAL FEED'!$E$6:$E$429,'SAN LUONG'!D289,'TOTAL FEED'!$AI$6:$AI$429)</f>
        <v>0</v>
      </c>
      <c r="AC289" s="87">
        <f>SUMIF('TOTAL FEED'!$E$6:$E$429,'SAN LUONG'!D289,'TOTAL FEED'!$AJ$6:$AJ$429)</f>
        <v>0</v>
      </c>
      <c r="AD289" s="87">
        <f>SUMIF('TOTAL FEED'!$E$6:$E$429,'SAN LUONG'!D289,'TOTAL FEED'!$AK$6:$AK$429)</f>
        <v>0</v>
      </c>
      <c r="AE289" s="87">
        <f>SUMIF('TOTAL FEED'!$E$6:$E$429,'SAN LUONG'!D289,'TOTAL FEED'!$AL$6:$AL$429)</f>
        <v>0</v>
      </c>
      <c r="AF289" s="87">
        <f>SUMIF('TOTAL FEED'!$E$6:$E$429,'SAN LUONG'!D289,'TOTAL FEED'!$AM$6:$AM$429)</f>
        <v>0</v>
      </c>
      <c r="AG289" s="87">
        <f>SUMIF('TOTAL FEED'!$E$6:$E$429,'SAN LUONG'!D289,'TOTAL FEED'!$AN$6:$AN$429)</f>
        <v>0</v>
      </c>
      <c r="AH289" s="87">
        <f>SUMIF('TOTAL FEED'!$E$6:$E$429,'SAN LUONG'!D289,'TOTAL FEED'!$AO$6:$AO$429)</f>
        <v>0</v>
      </c>
      <c r="AI289" s="87">
        <f>SUMIF('TOTAL FEED'!$E$6:$E$429,'SAN LUONG'!D289,'TOTAL FEED'!$AP$6:$AP$429)</f>
        <v>0</v>
      </c>
      <c r="AJ289" s="80">
        <f t="shared" si="109"/>
        <v>214450</v>
      </c>
      <c r="AK289" s="92">
        <v>1</v>
      </c>
      <c r="AL289" t="str">
        <f t="shared" si="110"/>
        <v>562PF364301</v>
      </c>
      <c r="AM289">
        <f>SUMIF('TOTAL FEED'!$K$6:$K$429,AL289,'TOTAL FEED'!$AQ$6:$AQ$429)</f>
        <v>214450</v>
      </c>
    </row>
    <row r="290" spans="2:39" x14ac:dyDescent="0.25">
      <c r="B290" s="81">
        <v>179</v>
      </c>
      <c r="C290" s="84" t="s">
        <v>211</v>
      </c>
      <c r="D290" s="83" t="s">
        <v>520</v>
      </c>
      <c r="E290" s="86">
        <f>SUMIF('TOTAL FEED'!$E$6:$E$429,'SAN LUONG'!D290,'TOTAL FEED'!$L$6:$L$429)</f>
        <v>0</v>
      </c>
      <c r="F290" s="87">
        <f>SUMIF('TOTAL FEED'!$E$6:$E$429,'SAN LUONG'!D290,'TOTAL FEED'!$M$6:$M$429)</f>
        <v>0</v>
      </c>
      <c r="G290" s="87">
        <f>SUMIF('TOTAL FEED'!$E$6:$E$429,'SAN LUONG'!D290,'TOTAL FEED'!$N$6:$N$429)</f>
        <v>0</v>
      </c>
      <c r="H290" s="87">
        <f>SUMIF('TOTAL FEED'!$E$6:$E$429,'SAN LUONG'!D290,'TOTAL FEED'!$O$6:$O$429)</f>
        <v>0</v>
      </c>
      <c r="I290" s="87">
        <f>SUMIF('TOTAL FEED'!$E$6:$E$429,'SAN LUONG'!D290,'TOTAL FEED'!$P$6:$P$429)</f>
        <v>0</v>
      </c>
      <c r="J290" s="87">
        <f>SUMIF('TOTAL FEED'!$E$6:$E$429,'SAN LUONG'!D290,'TOTAL FEED'!$Q$6:$Q$429)</f>
        <v>0</v>
      </c>
      <c r="K290" s="87">
        <f>SUMIF('TOTAL FEED'!$E$6:$E$429,'SAN LUONG'!D290,'TOTAL FEED'!$R$6:$R$429)</f>
        <v>0</v>
      </c>
      <c r="L290" s="87">
        <f>SUMIF('TOTAL FEED'!$E$6:$E$429,'SAN LUONG'!D290,'TOTAL FEED'!$S$6:$S$429)</f>
        <v>0</v>
      </c>
      <c r="M290" s="87">
        <f>SUMIF('TOTAL FEED'!$E$6:$E$429,'SAN LUONG'!D290,'TOTAL FEED'!$T$6:$T$429)</f>
        <v>0</v>
      </c>
      <c r="N290" s="87">
        <f>SUMIF('TOTAL FEED'!$E$6:$E$429,'SAN LUONG'!D290,'TOTAL FEED'!$U$6:$U$429)</f>
        <v>0</v>
      </c>
      <c r="O290" s="87">
        <f>SUMIF('TOTAL FEED'!$E$6:$E$429,'SAN LUONG'!D290,'TOTAL FEED'!$V$6:$V$429)</f>
        <v>0</v>
      </c>
      <c r="P290" s="87">
        <f>SUMIF('TOTAL FEED'!$E$6:$E$429,'SAN LUONG'!D290,'TOTAL FEED'!$W$6:$W$429)</f>
        <v>0</v>
      </c>
      <c r="Q290" s="87">
        <f>SUMIF('TOTAL FEED'!$E$6:$E$429,'SAN LUONG'!D290,'TOTAL FEED'!$X$6:$X$429)</f>
        <v>0</v>
      </c>
      <c r="R290" s="87">
        <f>SUMIF('TOTAL FEED'!$E$6:$E$429,'SAN LUONG'!D290,'TOTAL FEED'!$Y$6:$Y$429)</f>
        <v>0</v>
      </c>
      <c r="S290" s="87">
        <f>SUMIF('TOTAL FEED'!$E$6:$E$429,'SAN LUONG'!D290,'TOTAL FEED'!$Z$6:$Z$429)</f>
        <v>0</v>
      </c>
      <c r="T290" s="87">
        <f>SUMIF('TOTAL FEED'!$E$6:$E$429,'SAN LUONG'!D290,'TOTAL FEED'!$AA$6:$AA$429)</f>
        <v>0</v>
      </c>
      <c r="U290" s="87">
        <f>SUMIF('TOTAL FEED'!$E$6:$E$429,'SAN LUONG'!D290,'TOTAL FEED'!$AB$6:$AB$429)</f>
        <v>0</v>
      </c>
      <c r="V290" s="87">
        <f>SUMIF('TOTAL FEED'!$E$6:$E$429,'SAN LUONG'!D290,'TOTAL FEED'!$AC$6:$AC$429)</f>
        <v>0</v>
      </c>
      <c r="W290" s="87">
        <f>SUMIF('TOTAL FEED'!$E$6:$E$429,'SAN LUONG'!D290,'TOTAL FEED'!$AD$6:$AD$429)</f>
        <v>0</v>
      </c>
      <c r="X290" s="87">
        <f>SUMIF('TOTAL FEED'!$E$6:$E$429,'SAN LUONG'!D290,'TOTAL FEED'!$AE$6:$AE$429)</f>
        <v>0</v>
      </c>
      <c r="Y290" s="87">
        <f>SUMIF('TOTAL FEED'!$E$6:$E$429,'SAN LUONG'!D290,'TOTAL FEED'!$AF$6:$AF$429)</f>
        <v>0</v>
      </c>
      <c r="Z290" s="87">
        <f>SUMIF('TOTAL FEED'!$E$6:$E$429,'SAN LUONG'!D290,'TOTAL FEED'!$AG$6:$AG$429)</f>
        <v>0</v>
      </c>
      <c r="AA290" s="87">
        <f>SUMIF('TOTAL FEED'!$E$6:$E$429,'SAN LUONG'!D290,'TOTAL FEED'!$AH$6:$AH$429)</f>
        <v>0</v>
      </c>
      <c r="AB290" s="87">
        <f>SUMIF('TOTAL FEED'!$E$6:$E$429,'SAN LUONG'!D290,'TOTAL FEED'!$AI$6:$AI$429)</f>
        <v>0</v>
      </c>
      <c r="AC290" s="87">
        <f>SUMIF('TOTAL FEED'!$E$6:$E$429,'SAN LUONG'!D290,'TOTAL FEED'!$AJ$6:$AJ$429)</f>
        <v>0</v>
      </c>
      <c r="AD290" s="87">
        <f>SUMIF('TOTAL FEED'!$E$6:$E$429,'SAN LUONG'!D290,'TOTAL FEED'!$AK$6:$AK$429)</f>
        <v>0</v>
      </c>
      <c r="AE290" s="87">
        <f>SUMIF('TOTAL FEED'!$E$6:$E$429,'SAN LUONG'!D290,'TOTAL FEED'!$AL$6:$AL$429)</f>
        <v>0</v>
      </c>
      <c r="AF290" s="87">
        <f>SUMIF('TOTAL FEED'!$E$6:$E$429,'SAN LUONG'!D290,'TOTAL FEED'!$AM$6:$AM$429)</f>
        <v>0</v>
      </c>
      <c r="AG290" s="87">
        <f>SUMIF('TOTAL FEED'!$E$6:$E$429,'SAN LUONG'!D290,'TOTAL FEED'!$AN$6:$AN$429)</f>
        <v>0</v>
      </c>
      <c r="AH290" s="87">
        <f>SUMIF('TOTAL FEED'!$E$6:$E$429,'SAN LUONG'!D290,'TOTAL FEED'!$AO$6:$AO$429)</f>
        <v>0</v>
      </c>
      <c r="AI290" s="87">
        <f>SUMIF('TOTAL FEED'!$E$6:$E$429,'SAN LUONG'!D290,'TOTAL FEED'!$AP$6:$AP$429)</f>
        <v>0</v>
      </c>
      <c r="AJ290" s="80">
        <f t="shared" si="109"/>
        <v>0</v>
      </c>
      <c r="AK290" s="80"/>
      <c r="AL290" t="str">
        <f t="shared" si="110"/>
        <v>566FX0436630104</v>
      </c>
      <c r="AM290">
        <f>SUMIF('TOTAL FEED'!$K$6:$K$429,AL290,'TOTAL FEED'!$AQ$6:$AQ$429)</f>
        <v>0</v>
      </c>
    </row>
    <row r="291" spans="2:39" x14ac:dyDescent="0.25">
      <c r="B291" s="81">
        <v>180</v>
      </c>
      <c r="C291" s="84" t="s">
        <v>521</v>
      </c>
      <c r="D291" s="83">
        <v>36430831</v>
      </c>
      <c r="E291" s="86">
        <f>SUMIF('TOTAL FEED'!$E$6:$E$429,'SAN LUONG'!D291,'TOTAL FEED'!$L$6:$L$429)</f>
        <v>0</v>
      </c>
      <c r="F291" s="87">
        <f>SUMIF('TOTAL FEED'!$E$6:$E$429,'SAN LUONG'!D291,'TOTAL FEED'!$M$6:$M$429)</f>
        <v>0</v>
      </c>
      <c r="G291" s="87">
        <f>SUMIF('TOTAL FEED'!$E$6:$E$429,'SAN LUONG'!D291,'TOTAL FEED'!$N$6:$N$429)</f>
        <v>0</v>
      </c>
      <c r="H291" s="87">
        <f>SUMIF('TOTAL FEED'!$E$6:$E$429,'SAN LUONG'!D291,'TOTAL FEED'!$O$6:$O$429)</f>
        <v>0</v>
      </c>
      <c r="I291" s="87">
        <f>SUMIF('TOTAL FEED'!$E$6:$E$429,'SAN LUONG'!D291,'TOTAL FEED'!$P$6:$P$429)</f>
        <v>0</v>
      </c>
      <c r="J291" s="87">
        <f>SUMIF('TOTAL FEED'!$E$6:$E$429,'SAN LUONG'!D291,'TOTAL FEED'!$Q$6:$Q$429)</f>
        <v>0</v>
      </c>
      <c r="K291" s="87">
        <f>SUMIF('TOTAL FEED'!$E$6:$E$429,'SAN LUONG'!D291,'TOTAL FEED'!$R$6:$R$429)</f>
        <v>0</v>
      </c>
      <c r="L291" s="87">
        <f>SUMIF('TOTAL FEED'!$E$6:$E$429,'SAN LUONG'!D291,'TOTAL FEED'!$S$6:$S$429)</f>
        <v>0</v>
      </c>
      <c r="M291" s="87">
        <f>SUMIF('TOTAL FEED'!$E$6:$E$429,'SAN LUONG'!D291,'TOTAL FEED'!$T$6:$T$429)</f>
        <v>0</v>
      </c>
      <c r="N291" s="87">
        <f>SUMIF('TOTAL FEED'!$E$6:$E$429,'SAN LUONG'!D291,'TOTAL FEED'!$U$6:$U$429)</f>
        <v>0</v>
      </c>
      <c r="O291" s="87">
        <f>SUMIF('TOTAL FEED'!$E$6:$E$429,'SAN LUONG'!D291,'TOTAL FEED'!$V$6:$V$429)</f>
        <v>0</v>
      </c>
      <c r="P291" s="87">
        <f>SUMIF('TOTAL FEED'!$E$6:$E$429,'SAN LUONG'!D291,'TOTAL FEED'!$W$6:$W$429)</f>
        <v>0</v>
      </c>
      <c r="Q291" s="87">
        <f>SUMIF('TOTAL FEED'!$E$6:$E$429,'SAN LUONG'!D291,'TOTAL FEED'!$X$6:$X$429)</f>
        <v>0</v>
      </c>
      <c r="R291" s="87">
        <f>SUMIF('TOTAL FEED'!$E$6:$E$429,'SAN LUONG'!D291,'TOTAL FEED'!$Y$6:$Y$429)</f>
        <v>0</v>
      </c>
      <c r="S291" s="87">
        <f>SUMIF('TOTAL FEED'!$E$6:$E$429,'SAN LUONG'!D291,'TOTAL FEED'!$Z$6:$Z$429)</f>
        <v>0</v>
      </c>
      <c r="T291" s="87">
        <f>SUMIF('TOTAL FEED'!$E$6:$E$429,'SAN LUONG'!D291,'TOTAL FEED'!$AA$6:$AA$429)</f>
        <v>0</v>
      </c>
      <c r="U291" s="87">
        <f>SUMIF('TOTAL FEED'!$E$6:$E$429,'SAN LUONG'!D291,'TOTAL FEED'!$AB$6:$AB$429)</f>
        <v>0</v>
      </c>
      <c r="V291" s="87">
        <f>SUMIF('TOTAL FEED'!$E$6:$E$429,'SAN LUONG'!D291,'TOTAL FEED'!$AC$6:$AC$429)</f>
        <v>0</v>
      </c>
      <c r="W291" s="87">
        <f>SUMIF('TOTAL FEED'!$E$6:$E$429,'SAN LUONG'!D291,'TOTAL FEED'!$AD$6:$AD$429)</f>
        <v>0</v>
      </c>
      <c r="X291" s="87">
        <f>SUMIF('TOTAL FEED'!$E$6:$E$429,'SAN LUONG'!D291,'TOTAL FEED'!$AE$6:$AE$429)</f>
        <v>0</v>
      </c>
      <c r="Y291" s="87">
        <f>SUMIF('TOTAL FEED'!$E$6:$E$429,'SAN LUONG'!D291,'TOTAL FEED'!$AF$6:$AF$429)</f>
        <v>0</v>
      </c>
      <c r="Z291" s="87">
        <f>SUMIF('TOTAL FEED'!$E$6:$E$429,'SAN LUONG'!D291,'TOTAL FEED'!$AG$6:$AG$429)</f>
        <v>0</v>
      </c>
      <c r="AA291" s="87">
        <f>SUMIF('TOTAL FEED'!$E$6:$E$429,'SAN LUONG'!D291,'TOTAL FEED'!$AH$6:$AH$429)</f>
        <v>0</v>
      </c>
      <c r="AB291" s="87">
        <f>SUMIF('TOTAL FEED'!$E$6:$E$429,'SAN LUONG'!D291,'TOTAL FEED'!$AI$6:$AI$429)</f>
        <v>0</v>
      </c>
      <c r="AC291" s="87">
        <f>SUMIF('TOTAL FEED'!$E$6:$E$429,'SAN LUONG'!D291,'TOTAL FEED'!$AJ$6:$AJ$429)</f>
        <v>0</v>
      </c>
      <c r="AD291" s="87">
        <f>SUMIF('TOTAL FEED'!$E$6:$E$429,'SAN LUONG'!D291,'TOTAL FEED'!$AK$6:$AK$429)</f>
        <v>0</v>
      </c>
      <c r="AE291" s="87">
        <f>SUMIF('TOTAL FEED'!$E$6:$E$429,'SAN LUONG'!D291,'TOTAL FEED'!$AL$6:$AL$429)</f>
        <v>0</v>
      </c>
      <c r="AF291" s="87">
        <f>SUMIF('TOTAL FEED'!$E$6:$E$429,'SAN LUONG'!D291,'TOTAL FEED'!$AM$6:$AM$429)</f>
        <v>0</v>
      </c>
      <c r="AG291" s="87">
        <f>SUMIF('TOTAL FEED'!$E$6:$E$429,'SAN LUONG'!D291,'TOTAL FEED'!$AN$6:$AN$429)</f>
        <v>0</v>
      </c>
      <c r="AH291" s="87">
        <f>SUMIF('TOTAL FEED'!$E$6:$E$429,'SAN LUONG'!D291,'TOTAL FEED'!$AO$6:$AO$429)</f>
        <v>0</v>
      </c>
      <c r="AI291" s="87">
        <f>SUMIF('TOTAL FEED'!$E$6:$E$429,'SAN LUONG'!D291,'TOTAL FEED'!$AP$6:$AP$429)</f>
        <v>0</v>
      </c>
      <c r="AJ291" s="80">
        <f t="shared" si="109"/>
        <v>0</v>
      </c>
      <c r="AK291" s="80"/>
      <c r="AL291" t="str">
        <f t="shared" si="110"/>
        <v>562PFS3136430831</v>
      </c>
      <c r="AM291">
        <f>SUMIF('TOTAL FEED'!$K$6:$K$429,AL291,'TOTAL FEED'!$AQ$6:$AQ$429)</f>
        <v>0</v>
      </c>
    </row>
    <row r="292" spans="2:39" x14ac:dyDescent="0.25">
      <c r="B292" s="81"/>
      <c r="C292" s="84" t="s">
        <v>517</v>
      </c>
      <c r="D292" s="83">
        <v>36430834</v>
      </c>
      <c r="E292" s="86">
        <f>SUMIF('TOTAL FEED'!$E$6:$E$429,'SAN LUONG'!D292,'TOTAL FEED'!$L$6:$L$429)</f>
        <v>0</v>
      </c>
      <c r="F292" s="87">
        <f>SUMIF('TOTAL FEED'!$E$6:$E$429,'SAN LUONG'!D292,'TOTAL FEED'!$M$6:$M$429)</f>
        <v>0</v>
      </c>
      <c r="G292" s="87">
        <f>SUMIF('TOTAL FEED'!$E$6:$E$429,'SAN LUONG'!D292,'TOTAL FEED'!$N$6:$N$429)</f>
        <v>0</v>
      </c>
      <c r="H292" s="87">
        <f>SUMIF('TOTAL FEED'!$E$6:$E$429,'SAN LUONG'!D292,'TOTAL FEED'!$O$6:$O$429)</f>
        <v>0</v>
      </c>
      <c r="I292" s="87">
        <f>SUMIF('TOTAL FEED'!$E$6:$E$429,'SAN LUONG'!D292,'TOTAL FEED'!$P$6:$P$429)</f>
        <v>0</v>
      </c>
      <c r="J292" s="87">
        <f>SUMIF('TOTAL FEED'!$E$6:$E$429,'SAN LUONG'!D292,'TOTAL FEED'!$Q$6:$Q$429)</f>
        <v>0</v>
      </c>
      <c r="K292" s="87">
        <f>SUMIF('TOTAL FEED'!$E$6:$E$429,'SAN LUONG'!D292,'TOTAL FEED'!$R$6:$R$429)</f>
        <v>0</v>
      </c>
      <c r="L292" s="87">
        <f>SUMIF('TOTAL FEED'!$E$6:$E$429,'SAN LUONG'!D292,'TOTAL FEED'!$S$6:$S$429)</f>
        <v>0</v>
      </c>
      <c r="M292" s="87">
        <f>SUMIF('TOTAL FEED'!$E$6:$E$429,'SAN LUONG'!D292,'TOTAL FEED'!$T$6:$T$429)</f>
        <v>0</v>
      </c>
      <c r="N292" s="87">
        <f>SUMIF('TOTAL FEED'!$E$6:$E$429,'SAN LUONG'!D292,'TOTAL FEED'!$U$6:$U$429)</f>
        <v>0</v>
      </c>
      <c r="O292" s="87">
        <f>SUMIF('TOTAL FEED'!$E$6:$E$429,'SAN LUONG'!D292,'TOTAL FEED'!$V$6:$V$429)</f>
        <v>0</v>
      </c>
      <c r="P292" s="87">
        <f>SUMIF('TOTAL FEED'!$E$6:$E$429,'SAN LUONG'!D292,'TOTAL FEED'!$W$6:$W$429)</f>
        <v>0</v>
      </c>
      <c r="Q292" s="87">
        <f>SUMIF('TOTAL FEED'!$E$6:$E$429,'SAN LUONG'!D292,'TOTAL FEED'!$X$6:$X$429)</f>
        <v>0</v>
      </c>
      <c r="R292" s="87">
        <f>SUMIF('TOTAL FEED'!$E$6:$E$429,'SAN LUONG'!D292,'TOTAL FEED'!$Y$6:$Y$429)</f>
        <v>0</v>
      </c>
      <c r="S292" s="87">
        <f>SUMIF('TOTAL FEED'!$E$6:$E$429,'SAN LUONG'!D292,'TOTAL FEED'!$Z$6:$Z$429)</f>
        <v>0</v>
      </c>
      <c r="T292" s="87">
        <f>SUMIF('TOTAL FEED'!$E$6:$E$429,'SAN LUONG'!D292,'TOTAL FEED'!$AA$6:$AA$429)</f>
        <v>0</v>
      </c>
      <c r="U292" s="87">
        <f>SUMIF('TOTAL FEED'!$E$6:$E$429,'SAN LUONG'!D292,'TOTAL FEED'!$AB$6:$AB$429)</f>
        <v>0</v>
      </c>
      <c r="V292" s="87">
        <f>SUMIF('TOTAL FEED'!$E$6:$E$429,'SAN LUONG'!D292,'TOTAL FEED'!$AC$6:$AC$429)</f>
        <v>0</v>
      </c>
      <c r="W292" s="87">
        <f>SUMIF('TOTAL FEED'!$E$6:$E$429,'SAN LUONG'!D292,'TOTAL FEED'!$AD$6:$AD$429)</f>
        <v>0</v>
      </c>
      <c r="X292" s="87">
        <f>SUMIF('TOTAL FEED'!$E$6:$E$429,'SAN LUONG'!D292,'TOTAL FEED'!$AE$6:$AE$429)</f>
        <v>0</v>
      </c>
      <c r="Y292" s="87">
        <f>SUMIF('TOTAL FEED'!$E$6:$E$429,'SAN LUONG'!D292,'TOTAL FEED'!$AF$6:$AF$429)</f>
        <v>0</v>
      </c>
      <c r="Z292" s="87">
        <f>SUMIF('TOTAL FEED'!$E$6:$E$429,'SAN LUONG'!D292,'TOTAL FEED'!$AG$6:$AG$429)</f>
        <v>0</v>
      </c>
      <c r="AA292" s="87">
        <f>SUMIF('TOTAL FEED'!$E$6:$E$429,'SAN LUONG'!D292,'TOTAL FEED'!$AH$6:$AH$429)</f>
        <v>0</v>
      </c>
      <c r="AB292" s="87">
        <f>SUMIF('TOTAL FEED'!$E$6:$E$429,'SAN LUONG'!D292,'TOTAL FEED'!$AI$6:$AI$429)</f>
        <v>0</v>
      </c>
      <c r="AC292" s="87">
        <f>SUMIF('TOTAL FEED'!$E$6:$E$429,'SAN LUONG'!D292,'TOTAL FEED'!$AJ$6:$AJ$429)</f>
        <v>0</v>
      </c>
      <c r="AD292" s="87">
        <f>SUMIF('TOTAL FEED'!$E$6:$E$429,'SAN LUONG'!D292,'TOTAL FEED'!$AK$6:$AK$429)</f>
        <v>0</v>
      </c>
      <c r="AE292" s="87">
        <f>SUMIF('TOTAL FEED'!$E$6:$E$429,'SAN LUONG'!D292,'TOTAL FEED'!$AL$6:$AL$429)</f>
        <v>0</v>
      </c>
      <c r="AF292" s="87">
        <f>SUMIF('TOTAL FEED'!$E$6:$E$429,'SAN LUONG'!D292,'TOTAL FEED'!$AM$6:$AM$429)</f>
        <v>0</v>
      </c>
      <c r="AG292" s="87">
        <f>SUMIF('TOTAL FEED'!$E$6:$E$429,'SAN LUONG'!D292,'TOTAL FEED'!$AN$6:$AN$429)</f>
        <v>0</v>
      </c>
      <c r="AH292" s="87">
        <f>SUMIF('TOTAL FEED'!$E$6:$E$429,'SAN LUONG'!D292,'TOTAL FEED'!$AO$6:$AO$429)</f>
        <v>0</v>
      </c>
      <c r="AI292" s="87">
        <f>SUMIF('TOTAL FEED'!$E$6:$E$429,'SAN LUONG'!D292,'TOTAL FEED'!$AP$6:$AP$429)</f>
        <v>0</v>
      </c>
      <c r="AJ292" s="80">
        <f t="shared" ref="AJ292:AJ299" si="113">SUM(E292:AI292)</f>
        <v>0</v>
      </c>
      <c r="AK292" s="80"/>
      <c r="AL292" t="str">
        <f t="shared" si="110"/>
        <v>562PFS3436430834</v>
      </c>
      <c r="AM292">
        <f>SUMIF('TOTAL FEED'!$K$6:$K$429,AL292,'TOTAL FEED'!$AQ$6:$AQ$429)</f>
        <v>0</v>
      </c>
    </row>
    <row r="293" spans="2:39" x14ac:dyDescent="0.25">
      <c r="B293" s="81"/>
      <c r="C293" s="103" t="s">
        <v>518</v>
      </c>
      <c r="D293" s="104">
        <v>36430876</v>
      </c>
      <c r="E293" s="86">
        <f>SUMIF('TOTAL FEED'!$E$6:$E$429,'SAN LUONG'!D293,'TOTAL FEED'!$L$6:$L$429)</f>
        <v>0</v>
      </c>
      <c r="F293" s="87">
        <f>SUMIF('TOTAL FEED'!$E$6:$E$429,'SAN LUONG'!D293,'TOTAL FEED'!$M$6:$M$429)</f>
        <v>0</v>
      </c>
      <c r="G293" s="87">
        <f>SUMIF('TOTAL FEED'!$E$6:$E$429,'SAN LUONG'!D293,'TOTAL FEED'!$N$6:$N$429)</f>
        <v>0</v>
      </c>
      <c r="H293" s="87">
        <f>SUMIF('TOTAL FEED'!$E$6:$E$429,'SAN LUONG'!D293,'TOTAL FEED'!$O$6:$O$429)</f>
        <v>0</v>
      </c>
      <c r="I293" s="87">
        <f>SUMIF('TOTAL FEED'!$E$6:$E$429,'SAN LUONG'!D293,'TOTAL FEED'!$P$6:$P$429)</f>
        <v>0</v>
      </c>
      <c r="J293" s="87">
        <f>SUMIF('TOTAL FEED'!$E$6:$E$429,'SAN LUONG'!D293,'TOTAL FEED'!$Q$6:$Q$429)</f>
        <v>0</v>
      </c>
      <c r="K293" s="87">
        <f>SUMIF('TOTAL FEED'!$E$6:$E$429,'SAN LUONG'!D293,'TOTAL FEED'!$R$6:$R$429)</f>
        <v>0</v>
      </c>
      <c r="L293" s="87">
        <f>SUMIF('TOTAL FEED'!$E$6:$E$429,'SAN LUONG'!D293,'TOTAL FEED'!$S$6:$S$429)</f>
        <v>0</v>
      </c>
      <c r="M293" s="87">
        <f>SUMIF('TOTAL FEED'!$E$6:$E$429,'SAN LUONG'!D293,'TOTAL FEED'!$T$6:$T$429)</f>
        <v>0</v>
      </c>
      <c r="N293" s="87">
        <f>SUMIF('TOTAL FEED'!$E$6:$E$429,'SAN LUONG'!D293,'TOTAL FEED'!$U$6:$U$429)</f>
        <v>0</v>
      </c>
      <c r="O293" s="87">
        <f>SUMIF('TOTAL FEED'!$E$6:$E$429,'SAN LUONG'!D293,'TOTAL FEED'!$V$6:$V$429)</f>
        <v>0</v>
      </c>
      <c r="P293" s="87">
        <f>SUMIF('TOTAL FEED'!$E$6:$E$429,'SAN LUONG'!D293,'TOTAL FEED'!$W$6:$W$429)</f>
        <v>0</v>
      </c>
      <c r="Q293" s="87">
        <f>SUMIF('TOTAL FEED'!$E$6:$E$429,'SAN LUONG'!D293,'TOTAL FEED'!$X$6:$X$429)</f>
        <v>0</v>
      </c>
      <c r="R293" s="87">
        <f>SUMIF('TOTAL FEED'!$E$6:$E$429,'SAN LUONG'!D293,'TOTAL FEED'!$Y$6:$Y$429)</f>
        <v>0</v>
      </c>
      <c r="S293" s="87">
        <f>SUMIF('TOTAL FEED'!$E$6:$E$429,'SAN LUONG'!D293,'TOTAL FEED'!$Z$6:$Z$429)</f>
        <v>0</v>
      </c>
      <c r="T293" s="87">
        <f>SUMIF('TOTAL FEED'!$E$6:$E$429,'SAN LUONG'!D293,'TOTAL FEED'!$AA$6:$AA$429)</f>
        <v>0</v>
      </c>
      <c r="U293" s="87">
        <f>SUMIF('TOTAL FEED'!$E$6:$E$429,'SAN LUONG'!D293,'TOTAL FEED'!$AB$6:$AB$429)</f>
        <v>0</v>
      </c>
      <c r="V293" s="87">
        <f>SUMIF('TOTAL FEED'!$E$6:$E$429,'SAN LUONG'!D293,'TOTAL FEED'!$AC$6:$AC$429)</f>
        <v>0</v>
      </c>
      <c r="W293" s="87">
        <f>SUMIF('TOTAL FEED'!$E$6:$E$429,'SAN LUONG'!D293,'TOTAL FEED'!$AD$6:$AD$429)</f>
        <v>0</v>
      </c>
      <c r="X293" s="87">
        <f>SUMIF('TOTAL FEED'!$E$6:$E$429,'SAN LUONG'!D293,'TOTAL FEED'!$AE$6:$AE$429)</f>
        <v>0</v>
      </c>
      <c r="Y293" s="87">
        <f>SUMIF('TOTAL FEED'!$E$6:$E$429,'SAN LUONG'!D293,'TOTAL FEED'!$AF$6:$AF$429)</f>
        <v>0</v>
      </c>
      <c r="Z293" s="87">
        <f>SUMIF('TOTAL FEED'!$E$6:$E$429,'SAN LUONG'!D293,'TOTAL FEED'!$AG$6:$AG$429)</f>
        <v>0</v>
      </c>
      <c r="AA293" s="87">
        <f>SUMIF('TOTAL FEED'!$E$6:$E$429,'SAN LUONG'!D293,'TOTAL FEED'!$AH$6:$AH$429)</f>
        <v>0</v>
      </c>
      <c r="AB293" s="87">
        <f>SUMIF('TOTAL FEED'!$E$6:$E$429,'SAN LUONG'!D293,'TOTAL FEED'!$AI$6:$AI$429)</f>
        <v>0</v>
      </c>
      <c r="AC293" s="87">
        <f>SUMIF('TOTAL FEED'!$E$6:$E$429,'SAN LUONG'!D293,'TOTAL FEED'!$AJ$6:$AJ$429)</f>
        <v>0</v>
      </c>
      <c r="AD293" s="87">
        <f>SUMIF('TOTAL FEED'!$E$6:$E$429,'SAN LUONG'!D293,'TOTAL FEED'!$AK$6:$AK$429)</f>
        <v>0</v>
      </c>
      <c r="AE293" s="87">
        <f>SUMIF('TOTAL FEED'!$E$6:$E$429,'SAN LUONG'!D293,'TOTAL FEED'!$AL$6:$AL$429)</f>
        <v>0</v>
      </c>
      <c r="AF293" s="87">
        <f>SUMIF('TOTAL FEED'!$E$6:$E$429,'SAN LUONG'!D293,'TOTAL FEED'!$AM$6:$AM$429)</f>
        <v>0</v>
      </c>
      <c r="AG293" s="87">
        <f>SUMIF('TOTAL FEED'!$E$6:$E$429,'SAN LUONG'!D293,'TOTAL FEED'!$AN$6:$AN$429)</f>
        <v>0</v>
      </c>
      <c r="AH293" s="87">
        <f>SUMIF('TOTAL FEED'!$E$6:$E$429,'SAN LUONG'!D293,'TOTAL FEED'!$AO$6:$AO$429)</f>
        <v>0</v>
      </c>
      <c r="AI293" s="87">
        <f>SUMIF('TOTAL FEED'!$E$6:$E$429,'SAN LUONG'!D293,'TOTAL FEED'!$AP$6:$AP$429)</f>
        <v>0</v>
      </c>
      <c r="AJ293" s="80">
        <f t="shared" si="113"/>
        <v>0</v>
      </c>
      <c r="AK293" s="80"/>
      <c r="AL293" t="str">
        <f t="shared" si="110"/>
        <v>562PFS7636430876</v>
      </c>
      <c r="AM293">
        <f>SUMIF('TOTAL FEED'!$K$6:$K$429,AL293,'TOTAL FEED'!$AQ$6:$AQ$429)</f>
        <v>0</v>
      </c>
    </row>
    <row r="294" spans="2:39" x14ac:dyDescent="0.25">
      <c r="B294" s="81">
        <v>181</v>
      </c>
      <c r="C294" s="84" t="s">
        <v>523</v>
      </c>
      <c r="D294" s="83">
        <v>36430838</v>
      </c>
      <c r="E294" s="86">
        <f>SUMIF('TOTAL FEED'!$E$6:$E$429,'SAN LUONG'!D294,'TOTAL FEED'!$L$6:$L$429)</f>
        <v>0</v>
      </c>
      <c r="F294" s="87">
        <f>SUMIF('TOTAL FEED'!$E$6:$E$429,'SAN LUONG'!D294,'TOTAL FEED'!$M$6:$M$429)</f>
        <v>0</v>
      </c>
      <c r="G294" s="87">
        <f>SUMIF('TOTAL FEED'!$E$6:$E$429,'SAN LUONG'!D294,'TOTAL FEED'!$N$6:$N$429)</f>
        <v>0</v>
      </c>
      <c r="H294" s="87">
        <f>SUMIF('TOTAL FEED'!$E$6:$E$429,'SAN LUONG'!D294,'TOTAL FEED'!$O$6:$O$429)</f>
        <v>0</v>
      </c>
      <c r="I294" s="87">
        <f>SUMIF('TOTAL FEED'!$E$6:$E$429,'SAN LUONG'!D294,'TOTAL FEED'!$P$6:$P$429)</f>
        <v>0</v>
      </c>
      <c r="J294" s="87">
        <f>SUMIF('TOTAL FEED'!$E$6:$E$429,'SAN LUONG'!D294,'TOTAL FEED'!$Q$6:$Q$429)</f>
        <v>0</v>
      </c>
      <c r="K294" s="87">
        <f>SUMIF('TOTAL FEED'!$E$6:$E$429,'SAN LUONG'!D294,'TOTAL FEED'!$R$6:$R$429)</f>
        <v>0</v>
      </c>
      <c r="L294" s="87">
        <f>SUMIF('TOTAL FEED'!$E$6:$E$429,'SAN LUONG'!D294,'TOTAL FEED'!$S$6:$S$429)</f>
        <v>0</v>
      </c>
      <c r="M294" s="87">
        <f>SUMIF('TOTAL FEED'!$E$6:$E$429,'SAN LUONG'!D294,'TOTAL FEED'!$T$6:$T$429)</f>
        <v>0</v>
      </c>
      <c r="N294" s="87">
        <f>SUMIF('TOTAL FEED'!$E$6:$E$429,'SAN LUONG'!D294,'TOTAL FEED'!$U$6:$U$429)</f>
        <v>0</v>
      </c>
      <c r="O294" s="87">
        <f>SUMIF('TOTAL FEED'!$E$6:$E$429,'SAN LUONG'!D294,'TOTAL FEED'!$V$6:$V$429)</f>
        <v>0</v>
      </c>
      <c r="P294" s="87">
        <f>SUMIF('TOTAL FEED'!$E$6:$E$429,'SAN LUONG'!D294,'TOTAL FEED'!$W$6:$W$429)</f>
        <v>0</v>
      </c>
      <c r="Q294" s="87">
        <f>SUMIF('TOTAL FEED'!$E$6:$E$429,'SAN LUONG'!D294,'TOTAL FEED'!$X$6:$X$429)</f>
        <v>0</v>
      </c>
      <c r="R294" s="87">
        <f>SUMIF('TOTAL FEED'!$E$6:$E$429,'SAN LUONG'!D294,'TOTAL FEED'!$Y$6:$Y$429)</f>
        <v>0</v>
      </c>
      <c r="S294" s="87">
        <f>SUMIF('TOTAL FEED'!$E$6:$E$429,'SAN LUONG'!D294,'TOTAL FEED'!$Z$6:$Z$429)</f>
        <v>0</v>
      </c>
      <c r="T294" s="87">
        <f>SUMIF('TOTAL FEED'!$E$6:$E$429,'SAN LUONG'!D294,'TOTAL FEED'!$AA$6:$AA$429)</f>
        <v>0</v>
      </c>
      <c r="U294" s="87">
        <f>SUMIF('TOTAL FEED'!$E$6:$E$429,'SAN LUONG'!D294,'TOTAL FEED'!$AB$6:$AB$429)</f>
        <v>0</v>
      </c>
      <c r="V294" s="87">
        <f>SUMIF('TOTAL FEED'!$E$6:$E$429,'SAN LUONG'!D294,'TOTAL FEED'!$AC$6:$AC$429)</f>
        <v>0</v>
      </c>
      <c r="W294" s="87">
        <f>SUMIF('TOTAL FEED'!$E$6:$E$429,'SAN LUONG'!D294,'TOTAL FEED'!$AD$6:$AD$429)</f>
        <v>0</v>
      </c>
      <c r="X294" s="87">
        <f>SUMIF('TOTAL FEED'!$E$6:$E$429,'SAN LUONG'!D294,'TOTAL FEED'!$AE$6:$AE$429)</f>
        <v>0</v>
      </c>
      <c r="Y294" s="87">
        <f>SUMIF('TOTAL FEED'!$E$6:$E$429,'SAN LUONG'!D294,'TOTAL FEED'!$AF$6:$AF$429)</f>
        <v>0</v>
      </c>
      <c r="Z294" s="87">
        <f>SUMIF('TOTAL FEED'!$E$6:$E$429,'SAN LUONG'!D294,'TOTAL FEED'!$AG$6:$AG$429)</f>
        <v>0</v>
      </c>
      <c r="AA294" s="87">
        <f>SUMIF('TOTAL FEED'!$E$6:$E$429,'SAN LUONG'!D294,'TOTAL FEED'!$AH$6:$AH$429)</f>
        <v>0</v>
      </c>
      <c r="AB294" s="87">
        <f>SUMIF('TOTAL FEED'!$E$6:$E$429,'SAN LUONG'!D294,'TOTAL FEED'!$AI$6:$AI$429)</f>
        <v>0</v>
      </c>
      <c r="AC294" s="87">
        <f>SUMIF('TOTAL FEED'!$E$6:$E$429,'SAN LUONG'!D294,'TOTAL FEED'!$AJ$6:$AJ$429)</f>
        <v>0</v>
      </c>
      <c r="AD294" s="87">
        <f>SUMIF('TOTAL FEED'!$E$6:$E$429,'SAN LUONG'!D294,'TOTAL FEED'!$AK$6:$AK$429)</f>
        <v>0</v>
      </c>
      <c r="AE294" s="87">
        <f>SUMIF('TOTAL FEED'!$E$6:$E$429,'SAN LUONG'!D294,'TOTAL FEED'!$AL$6:$AL$429)</f>
        <v>0</v>
      </c>
      <c r="AF294" s="87">
        <f>SUMIF('TOTAL FEED'!$E$6:$E$429,'SAN LUONG'!D294,'TOTAL FEED'!$AM$6:$AM$429)</f>
        <v>0</v>
      </c>
      <c r="AG294" s="87">
        <f>SUMIF('TOTAL FEED'!$E$6:$E$429,'SAN LUONG'!D294,'TOTAL FEED'!$AN$6:$AN$429)</f>
        <v>0</v>
      </c>
      <c r="AH294" s="87">
        <f>SUMIF('TOTAL FEED'!$E$6:$E$429,'SAN LUONG'!D294,'TOTAL FEED'!$AO$6:$AO$429)</f>
        <v>0</v>
      </c>
      <c r="AI294" s="87">
        <f>SUMIF('TOTAL FEED'!$E$6:$E$429,'SAN LUONG'!D294,'TOTAL FEED'!$AP$6:$AP$429)</f>
        <v>0</v>
      </c>
      <c r="AJ294" s="80">
        <f t="shared" si="113"/>
        <v>0</v>
      </c>
      <c r="AK294" s="80"/>
      <c r="AL294" t="str">
        <f t="shared" si="110"/>
        <v>562PFS3836430838</v>
      </c>
      <c r="AM294">
        <f>SUMIF('TOTAL FEED'!$K$6:$K$429,AL294,'TOTAL FEED'!$AQ$6:$AQ$429)</f>
        <v>0</v>
      </c>
    </row>
    <row r="295" spans="2:39" x14ac:dyDescent="0.25">
      <c r="B295" s="81">
        <v>182</v>
      </c>
      <c r="C295" s="84" t="s">
        <v>524</v>
      </c>
      <c r="D295" s="83">
        <v>36430839</v>
      </c>
      <c r="E295" s="86">
        <f>SUMIF('TOTAL FEED'!$E$6:$E$429,'SAN LUONG'!D295,'TOTAL FEED'!$L$6:$L$429)</f>
        <v>0</v>
      </c>
      <c r="F295" s="87">
        <f>SUMIF('TOTAL FEED'!$E$6:$E$429,'SAN LUONG'!D295,'TOTAL FEED'!$M$6:$M$429)</f>
        <v>0</v>
      </c>
      <c r="G295" s="87">
        <f>SUMIF('TOTAL FEED'!$E$6:$E$429,'SAN LUONG'!D295,'TOTAL FEED'!$N$6:$N$429)</f>
        <v>0</v>
      </c>
      <c r="H295" s="87">
        <f>SUMIF('TOTAL FEED'!$E$6:$E$429,'SAN LUONG'!D295,'TOTAL FEED'!$O$6:$O$429)</f>
        <v>0</v>
      </c>
      <c r="I295" s="87">
        <f>SUMIF('TOTAL FEED'!$E$6:$E$429,'SAN LUONG'!D295,'TOTAL FEED'!$P$6:$P$429)</f>
        <v>0</v>
      </c>
      <c r="J295" s="87">
        <f>SUMIF('TOTAL FEED'!$E$6:$E$429,'SAN LUONG'!D295,'TOTAL FEED'!$Q$6:$Q$429)</f>
        <v>0</v>
      </c>
      <c r="K295" s="87">
        <f>SUMIF('TOTAL FEED'!$E$6:$E$429,'SAN LUONG'!D295,'TOTAL FEED'!$R$6:$R$429)</f>
        <v>0</v>
      </c>
      <c r="L295" s="87">
        <f>SUMIF('TOTAL FEED'!$E$6:$E$429,'SAN LUONG'!D295,'TOTAL FEED'!$S$6:$S$429)</f>
        <v>0</v>
      </c>
      <c r="M295" s="87">
        <f>SUMIF('TOTAL FEED'!$E$6:$E$429,'SAN LUONG'!D295,'TOTAL FEED'!$T$6:$T$429)</f>
        <v>0</v>
      </c>
      <c r="N295" s="87">
        <f>SUMIF('TOTAL FEED'!$E$6:$E$429,'SAN LUONG'!D295,'TOTAL FEED'!$U$6:$U$429)</f>
        <v>0</v>
      </c>
      <c r="O295" s="87">
        <f>SUMIF('TOTAL FEED'!$E$6:$E$429,'SAN LUONG'!D295,'TOTAL FEED'!$V$6:$V$429)</f>
        <v>0</v>
      </c>
      <c r="P295" s="87">
        <f>SUMIF('TOTAL FEED'!$E$6:$E$429,'SAN LUONG'!D295,'TOTAL FEED'!$W$6:$W$429)</f>
        <v>0</v>
      </c>
      <c r="Q295" s="87">
        <f>SUMIF('TOTAL FEED'!$E$6:$E$429,'SAN LUONG'!D295,'TOTAL FEED'!$X$6:$X$429)</f>
        <v>0</v>
      </c>
      <c r="R295" s="87">
        <f>SUMIF('TOTAL FEED'!$E$6:$E$429,'SAN LUONG'!D295,'TOTAL FEED'!$Y$6:$Y$429)</f>
        <v>0</v>
      </c>
      <c r="S295" s="87">
        <f>SUMIF('TOTAL FEED'!$E$6:$E$429,'SAN LUONG'!D295,'TOTAL FEED'!$Z$6:$Z$429)</f>
        <v>0</v>
      </c>
      <c r="T295" s="87">
        <f>SUMIF('TOTAL FEED'!$E$6:$E$429,'SAN LUONG'!D295,'TOTAL FEED'!$AA$6:$AA$429)</f>
        <v>0</v>
      </c>
      <c r="U295" s="87">
        <f>SUMIF('TOTAL FEED'!$E$6:$E$429,'SAN LUONG'!D295,'TOTAL FEED'!$AB$6:$AB$429)</f>
        <v>0</v>
      </c>
      <c r="V295" s="87">
        <f>SUMIF('TOTAL FEED'!$E$6:$E$429,'SAN LUONG'!D295,'TOTAL FEED'!$AC$6:$AC$429)</f>
        <v>0</v>
      </c>
      <c r="W295" s="87">
        <f>SUMIF('TOTAL FEED'!$E$6:$E$429,'SAN LUONG'!D295,'TOTAL FEED'!$AD$6:$AD$429)</f>
        <v>0</v>
      </c>
      <c r="X295" s="87">
        <f>SUMIF('TOTAL FEED'!$E$6:$E$429,'SAN LUONG'!D295,'TOTAL FEED'!$AE$6:$AE$429)</f>
        <v>0</v>
      </c>
      <c r="Y295" s="87">
        <f>SUMIF('TOTAL FEED'!$E$6:$E$429,'SAN LUONG'!D295,'TOTAL FEED'!$AF$6:$AF$429)</f>
        <v>0</v>
      </c>
      <c r="Z295" s="87">
        <f>SUMIF('TOTAL FEED'!$E$6:$E$429,'SAN LUONG'!D295,'TOTAL FEED'!$AG$6:$AG$429)</f>
        <v>0</v>
      </c>
      <c r="AA295" s="87">
        <f>SUMIF('TOTAL FEED'!$E$6:$E$429,'SAN LUONG'!D295,'TOTAL FEED'!$AH$6:$AH$429)</f>
        <v>0</v>
      </c>
      <c r="AB295" s="87">
        <f>SUMIF('TOTAL FEED'!$E$6:$E$429,'SAN LUONG'!D295,'TOTAL FEED'!$AI$6:$AI$429)</f>
        <v>0</v>
      </c>
      <c r="AC295" s="87">
        <f>SUMIF('TOTAL FEED'!$E$6:$E$429,'SAN LUONG'!D295,'TOTAL FEED'!$AJ$6:$AJ$429)</f>
        <v>0</v>
      </c>
      <c r="AD295" s="87">
        <f>SUMIF('TOTAL FEED'!$E$6:$E$429,'SAN LUONG'!D295,'TOTAL FEED'!$AK$6:$AK$429)</f>
        <v>0</v>
      </c>
      <c r="AE295" s="87">
        <f>SUMIF('TOTAL FEED'!$E$6:$E$429,'SAN LUONG'!D295,'TOTAL FEED'!$AL$6:$AL$429)</f>
        <v>0</v>
      </c>
      <c r="AF295" s="87">
        <f>SUMIF('TOTAL FEED'!$E$6:$E$429,'SAN LUONG'!D295,'TOTAL FEED'!$AM$6:$AM$429)</f>
        <v>0</v>
      </c>
      <c r="AG295" s="87">
        <f>SUMIF('TOTAL FEED'!$E$6:$E$429,'SAN LUONG'!D295,'TOTAL FEED'!$AN$6:$AN$429)</f>
        <v>0</v>
      </c>
      <c r="AH295" s="87">
        <f>SUMIF('TOTAL FEED'!$E$6:$E$429,'SAN LUONG'!D295,'TOTAL FEED'!$AO$6:$AO$429)</f>
        <v>0</v>
      </c>
      <c r="AI295" s="87">
        <f>SUMIF('TOTAL FEED'!$E$6:$E$429,'SAN LUONG'!D295,'TOTAL FEED'!$AP$6:$AP$429)</f>
        <v>0</v>
      </c>
      <c r="AJ295" s="80">
        <f t="shared" si="113"/>
        <v>0</v>
      </c>
      <c r="AK295" s="80"/>
      <c r="AL295" t="str">
        <f t="shared" si="110"/>
        <v>562PFS3936430839</v>
      </c>
      <c r="AM295">
        <f>SUMIF('TOTAL FEED'!$K$6:$K$429,AL295,'TOTAL FEED'!$AQ$6:$AQ$429)</f>
        <v>0</v>
      </c>
    </row>
    <row r="296" spans="2:39" x14ac:dyDescent="0.25">
      <c r="B296" s="81">
        <v>182</v>
      </c>
      <c r="C296" s="84" t="s">
        <v>525</v>
      </c>
      <c r="D296" s="83">
        <v>36430890</v>
      </c>
      <c r="E296" s="86">
        <f>SUMIF('TOTAL FEED'!$E$6:$E$429,'SAN LUONG'!D296,'TOTAL FEED'!$L$6:$L$429)</f>
        <v>0</v>
      </c>
      <c r="F296" s="87">
        <f>SUMIF('TOTAL FEED'!$E$6:$E$429,'SAN LUONG'!D296,'TOTAL FEED'!$M$6:$M$429)</f>
        <v>64650</v>
      </c>
      <c r="G296" s="87">
        <f>SUMIF('TOTAL FEED'!$E$6:$E$429,'SAN LUONG'!D296,'TOTAL FEED'!$N$6:$N$429)</f>
        <v>0</v>
      </c>
      <c r="H296" s="87">
        <f>SUMIF('TOTAL FEED'!$E$6:$E$429,'SAN LUONG'!D296,'TOTAL FEED'!$O$6:$O$429)</f>
        <v>0</v>
      </c>
      <c r="I296" s="87">
        <f>SUMIF('TOTAL FEED'!$E$6:$E$429,'SAN LUONG'!D296,'TOTAL FEED'!$P$6:$P$429)</f>
        <v>0</v>
      </c>
      <c r="J296" s="87">
        <f>SUMIF('TOTAL FEED'!$E$6:$E$429,'SAN LUONG'!D296,'TOTAL FEED'!$Q$6:$Q$429)</f>
        <v>0</v>
      </c>
      <c r="K296" s="87">
        <f>SUMIF('TOTAL FEED'!$E$6:$E$429,'SAN LUONG'!D296,'TOTAL FEED'!$R$6:$R$429)</f>
        <v>0</v>
      </c>
      <c r="L296" s="87">
        <f>SUMIF('TOTAL FEED'!$E$6:$E$429,'SAN LUONG'!D296,'TOTAL FEED'!$S$6:$S$429)</f>
        <v>0</v>
      </c>
      <c r="M296" s="87">
        <f>SUMIF('TOTAL FEED'!$E$6:$E$429,'SAN LUONG'!D296,'TOTAL FEED'!$T$6:$T$429)</f>
        <v>0</v>
      </c>
      <c r="N296" s="87">
        <f>SUMIF('TOTAL FEED'!$E$6:$E$429,'SAN LUONG'!D296,'TOTAL FEED'!$U$6:$U$429)</f>
        <v>86150</v>
      </c>
      <c r="O296" s="87">
        <f>SUMIF('TOTAL FEED'!$E$6:$E$429,'SAN LUONG'!D296,'TOTAL FEED'!$V$6:$V$429)</f>
        <v>111650</v>
      </c>
      <c r="P296" s="87">
        <f>SUMIF('TOTAL FEED'!$E$6:$E$429,'SAN LUONG'!D296,'TOTAL FEED'!$W$6:$W$429)</f>
        <v>0</v>
      </c>
      <c r="Q296" s="87">
        <f>SUMIF('TOTAL FEED'!$E$6:$E$429,'SAN LUONG'!D296,'TOTAL FEED'!$X$6:$X$429)</f>
        <v>0</v>
      </c>
      <c r="R296" s="87">
        <f>SUMIF('TOTAL FEED'!$E$6:$E$429,'SAN LUONG'!D296,'TOTAL FEED'!$Y$6:$Y$429)</f>
        <v>0</v>
      </c>
      <c r="S296" s="87">
        <f>SUMIF('TOTAL FEED'!$E$6:$E$429,'SAN LUONG'!D296,'TOTAL FEED'!$Z$6:$Z$429)</f>
        <v>0</v>
      </c>
      <c r="T296" s="87">
        <f>SUMIF('TOTAL FEED'!$E$6:$E$429,'SAN LUONG'!D296,'TOTAL FEED'!$AA$6:$AA$429)</f>
        <v>0</v>
      </c>
      <c r="U296" s="87">
        <f>SUMIF('TOTAL FEED'!$E$6:$E$429,'SAN LUONG'!D296,'TOTAL FEED'!$AB$6:$AB$429)</f>
        <v>0</v>
      </c>
      <c r="V296" s="87">
        <f>SUMIF('TOTAL FEED'!$E$6:$E$429,'SAN LUONG'!D296,'TOTAL FEED'!$AC$6:$AC$429)</f>
        <v>0</v>
      </c>
      <c r="W296" s="87">
        <f>SUMIF('TOTAL FEED'!$E$6:$E$429,'SAN LUONG'!D296,'TOTAL FEED'!$AD$6:$AD$429)</f>
        <v>0</v>
      </c>
      <c r="X296" s="87">
        <f>SUMIF('TOTAL FEED'!$E$6:$E$429,'SAN LUONG'!D296,'TOTAL FEED'!$AE$6:$AE$429)</f>
        <v>0</v>
      </c>
      <c r="Y296" s="87">
        <f>SUMIF('TOTAL FEED'!$E$6:$E$429,'SAN LUONG'!D296,'TOTAL FEED'!$AF$6:$AF$429)</f>
        <v>0</v>
      </c>
      <c r="Z296" s="87">
        <f>SUMIF('TOTAL FEED'!$E$6:$E$429,'SAN LUONG'!D296,'TOTAL FEED'!$AG$6:$AG$429)</f>
        <v>0</v>
      </c>
      <c r="AA296" s="87">
        <f>SUMIF('TOTAL FEED'!$E$6:$E$429,'SAN LUONG'!D296,'TOTAL FEED'!$AH$6:$AH$429)</f>
        <v>0</v>
      </c>
      <c r="AB296" s="87">
        <f>SUMIF('TOTAL FEED'!$E$6:$E$429,'SAN LUONG'!D296,'TOTAL FEED'!$AI$6:$AI$429)</f>
        <v>0</v>
      </c>
      <c r="AC296" s="87">
        <f>SUMIF('TOTAL FEED'!$E$6:$E$429,'SAN LUONG'!D296,'TOTAL FEED'!$AJ$6:$AJ$429)</f>
        <v>0</v>
      </c>
      <c r="AD296" s="87">
        <f>SUMIF('TOTAL FEED'!$E$6:$E$429,'SAN LUONG'!D296,'TOTAL FEED'!$AK$6:$AK$429)</f>
        <v>0</v>
      </c>
      <c r="AE296" s="87">
        <f>SUMIF('TOTAL FEED'!$E$6:$E$429,'SAN LUONG'!D296,'TOTAL FEED'!$AL$6:$AL$429)</f>
        <v>0</v>
      </c>
      <c r="AF296" s="87">
        <f>SUMIF('TOTAL FEED'!$E$6:$E$429,'SAN LUONG'!D296,'TOTAL FEED'!$AM$6:$AM$429)</f>
        <v>0</v>
      </c>
      <c r="AG296" s="87">
        <f>SUMIF('TOTAL FEED'!$E$6:$E$429,'SAN LUONG'!D296,'TOTAL FEED'!$AN$6:$AN$429)</f>
        <v>0</v>
      </c>
      <c r="AH296" s="87">
        <f>SUMIF('TOTAL FEED'!$E$6:$E$429,'SAN LUONG'!D296,'TOTAL FEED'!$AO$6:$AO$429)</f>
        <v>0</v>
      </c>
      <c r="AI296" s="87">
        <f>SUMIF('TOTAL FEED'!$E$6:$E$429,'SAN LUONG'!D296,'TOTAL FEED'!$AP$6:$AP$429)</f>
        <v>0</v>
      </c>
      <c r="AJ296" s="80">
        <f t="shared" ref="AJ296" si="114">SUM(E296:AI296)</f>
        <v>262450</v>
      </c>
      <c r="AK296" s="92">
        <v>1</v>
      </c>
      <c r="AL296" t="str">
        <f t="shared" si="110"/>
        <v>562PFS9036430890</v>
      </c>
      <c r="AM296">
        <f>SUMIF('TOTAL FEED'!$K$6:$K$429,AL296,'TOTAL FEED'!$AQ$6:$AQ$429)</f>
        <v>262450</v>
      </c>
    </row>
    <row r="297" spans="2:39" x14ac:dyDescent="0.25">
      <c r="B297" s="81">
        <v>183</v>
      </c>
      <c r="C297" s="84" t="s">
        <v>212</v>
      </c>
      <c r="D297" s="83" t="s">
        <v>526</v>
      </c>
      <c r="E297" s="86">
        <f>SUMIF('TOTAL FEED'!$E$6:$E$429,'SAN LUONG'!D297,'TOTAL FEED'!$L$6:$L$429)</f>
        <v>0</v>
      </c>
      <c r="F297" s="87">
        <f>SUMIF('TOTAL FEED'!$E$6:$E$429,'SAN LUONG'!D297,'TOTAL FEED'!$M$6:$M$429)</f>
        <v>0</v>
      </c>
      <c r="G297" s="87">
        <f>SUMIF('TOTAL FEED'!$E$6:$E$429,'SAN LUONG'!D297,'TOTAL FEED'!$N$6:$N$429)</f>
        <v>0</v>
      </c>
      <c r="H297" s="87">
        <f>SUMIF('TOTAL FEED'!$E$6:$E$429,'SAN LUONG'!D297,'TOTAL FEED'!$O$6:$O$429)</f>
        <v>29100</v>
      </c>
      <c r="I297" s="87">
        <f>SUMIF('TOTAL FEED'!$E$6:$E$429,'SAN LUONG'!D297,'TOTAL FEED'!$P$6:$P$429)</f>
        <v>300</v>
      </c>
      <c r="J297" s="87">
        <f>SUMIF('TOTAL FEED'!$E$6:$E$429,'SAN LUONG'!D297,'TOTAL FEED'!$Q$6:$Q$429)</f>
        <v>4900</v>
      </c>
      <c r="K297" s="87">
        <f>SUMIF('TOTAL FEED'!$E$6:$E$429,'SAN LUONG'!D297,'TOTAL FEED'!$R$6:$R$429)</f>
        <v>1000</v>
      </c>
      <c r="L297" s="87">
        <f>SUMIF('TOTAL FEED'!$E$6:$E$429,'SAN LUONG'!D297,'TOTAL FEED'!$S$6:$S$429)</f>
        <v>0</v>
      </c>
      <c r="M297" s="87">
        <f>SUMIF('TOTAL FEED'!$E$6:$E$429,'SAN LUONG'!D297,'TOTAL FEED'!$T$6:$T$429)</f>
        <v>0</v>
      </c>
      <c r="N297" s="87">
        <f>SUMIF('TOTAL FEED'!$E$6:$E$429,'SAN LUONG'!D297,'TOTAL FEED'!$U$6:$U$429)</f>
        <v>0</v>
      </c>
      <c r="O297" s="87">
        <f>SUMIF('TOTAL FEED'!$E$6:$E$429,'SAN LUONG'!D297,'TOTAL FEED'!$V$6:$V$429)</f>
        <v>3100</v>
      </c>
      <c r="P297" s="87">
        <f>SUMIF('TOTAL FEED'!$E$6:$E$429,'SAN LUONG'!D297,'TOTAL FEED'!$W$6:$W$429)</f>
        <v>0</v>
      </c>
      <c r="Q297" s="87">
        <f>SUMIF('TOTAL FEED'!$E$6:$E$429,'SAN LUONG'!D297,'TOTAL FEED'!$X$6:$X$429)</f>
        <v>0</v>
      </c>
      <c r="R297" s="87">
        <f>SUMIF('TOTAL FEED'!$E$6:$E$429,'SAN LUONG'!D297,'TOTAL FEED'!$Y$6:$Y$429)</f>
        <v>0</v>
      </c>
      <c r="S297" s="87">
        <f>SUMIF('TOTAL FEED'!$E$6:$E$429,'SAN LUONG'!D297,'TOTAL FEED'!$Z$6:$Z$429)</f>
        <v>0</v>
      </c>
      <c r="T297" s="87">
        <f>SUMIF('TOTAL FEED'!$E$6:$E$429,'SAN LUONG'!D297,'TOTAL FEED'!$AA$6:$AA$429)</f>
        <v>0</v>
      </c>
      <c r="U297" s="87">
        <f>SUMIF('TOTAL FEED'!$E$6:$E$429,'SAN LUONG'!D297,'TOTAL FEED'!$AB$6:$AB$429)</f>
        <v>0</v>
      </c>
      <c r="V297" s="87">
        <f>SUMIF('TOTAL FEED'!$E$6:$E$429,'SAN LUONG'!D297,'TOTAL FEED'!$AC$6:$AC$429)</f>
        <v>0</v>
      </c>
      <c r="W297" s="87">
        <f>SUMIF('TOTAL FEED'!$E$6:$E$429,'SAN LUONG'!D297,'TOTAL FEED'!$AD$6:$AD$429)</f>
        <v>0</v>
      </c>
      <c r="X297" s="87">
        <f>SUMIF('TOTAL FEED'!$E$6:$E$429,'SAN LUONG'!D297,'TOTAL FEED'!$AE$6:$AE$429)</f>
        <v>0</v>
      </c>
      <c r="Y297" s="87">
        <f>SUMIF('TOTAL FEED'!$E$6:$E$429,'SAN LUONG'!D297,'TOTAL FEED'!$AF$6:$AF$429)</f>
        <v>0</v>
      </c>
      <c r="Z297" s="87">
        <f>SUMIF('TOTAL FEED'!$E$6:$E$429,'SAN LUONG'!D297,'TOTAL FEED'!$AG$6:$AG$429)</f>
        <v>0</v>
      </c>
      <c r="AA297" s="87">
        <f>SUMIF('TOTAL FEED'!$E$6:$E$429,'SAN LUONG'!D297,'TOTAL FEED'!$AH$6:$AH$429)</f>
        <v>0</v>
      </c>
      <c r="AB297" s="87">
        <f>SUMIF('TOTAL FEED'!$E$6:$E$429,'SAN LUONG'!D297,'TOTAL FEED'!$AI$6:$AI$429)</f>
        <v>0</v>
      </c>
      <c r="AC297" s="87">
        <f>SUMIF('TOTAL FEED'!$E$6:$E$429,'SAN LUONG'!D297,'TOTAL FEED'!$AJ$6:$AJ$429)</f>
        <v>0</v>
      </c>
      <c r="AD297" s="87">
        <f>SUMIF('TOTAL FEED'!$E$6:$E$429,'SAN LUONG'!D297,'TOTAL FEED'!$AK$6:$AK$429)</f>
        <v>0</v>
      </c>
      <c r="AE297" s="87">
        <f>SUMIF('TOTAL FEED'!$E$6:$E$429,'SAN LUONG'!D297,'TOTAL FEED'!$AL$6:$AL$429)</f>
        <v>0</v>
      </c>
      <c r="AF297" s="87">
        <f>SUMIF('TOTAL FEED'!$E$6:$E$429,'SAN LUONG'!D297,'TOTAL FEED'!$AM$6:$AM$429)</f>
        <v>0</v>
      </c>
      <c r="AG297" s="87">
        <f>SUMIF('TOTAL FEED'!$E$6:$E$429,'SAN LUONG'!D297,'TOTAL FEED'!$AN$6:$AN$429)</f>
        <v>0</v>
      </c>
      <c r="AH297" s="87">
        <f>SUMIF('TOTAL FEED'!$E$6:$E$429,'SAN LUONG'!D297,'TOTAL FEED'!$AO$6:$AO$429)</f>
        <v>0</v>
      </c>
      <c r="AI297" s="87">
        <f>SUMIF('TOTAL FEED'!$E$6:$E$429,'SAN LUONG'!D297,'TOTAL FEED'!$AP$6:$AP$429)</f>
        <v>0</v>
      </c>
      <c r="AJ297" s="80">
        <f t="shared" si="113"/>
        <v>38400</v>
      </c>
      <c r="AK297" s="92">
        <v>1</v>
      </c>
      <c r="AL297" t="str">
        <f t="shared" si="110"/>
        <v>566F366301</v>
      </c>
      <c r="AM297">
        <f>SUMIF('TOTAL FEED'!$K$6:$K$429,AL297,'TOTAL FEED'!$AQ$6:$AQ$429)</f>
        <v>38400</v>
      </c>
    </row>
    <row r="298" spans="2:39" x14ac:dyDescent="0.25">
      <c r="B298" s="81">
        <v>184</v>
      </c>
      <c r="C298" s="84" t="s">
        <v>614</v>
      </c>
      <c r="D298" s="83">
        <v>36630831</v>
      </c>
      <c r="E298" s="86">
        <f>SUMIF('TOTAL FEED'!$E$6:$E$429,'SAN LUONG'!D298,'TOTAL FEED'!$L$6:$L$429)</f>
        <v>0</v>
      </c>
      <c r="F298" s="87">
        <f>SUMIF('TOTAL FEED'!$E$6:$E$429,'SAN LUONG'!D298,'TOTAL FEED'!$M$6:$M$429)</f>
        <v>0</v>
      </c>
      <c r="G298" s="87">
        <f>SUMIF('TOTAL FEED'!$E$6:$E$429,'SAN LUONG'!D298,'TOTAL FEED'!$N$6:$N$429)</f>
        <v>7300</v>
      </c>
      <c r="H298" s="87">
        <f>SUMIF('TOTAL FEED'!$E$6:$E$429,'SAN LUONG'!D298,'TOTAL FEED'!$O$6:$O$429)</f>
        <v>0</v>
      </c>
      <c r="I298" s="87">
        <f>SUMIF('TOTAL FEED'!$E$6:$E$429,'SAN LUONG'!D298,'TOTAL FEED'!$P$6:$P$429)</f>
        <v>0</v>
      </c>
      <c r="J298" s="87">
        <f>SUMIF('TOTAL FEED'!$E$6:$E$429,'SAN LUONG'!D298,'TOTAL FEED'!$Q$6:$Q$429)</f>
        <v>0</v>
      </c>
      <c r="K298" s="87">
        <f>SUMIF('TOTAL FEED'!$E$6:$E$429,'SAN LUONG'!D298,'TOTAL FEED'!$R$6:$R$429)</f>
        <v>0</v>
      </c>
      <c r="L298" s="87">
        <f>SUMIF('TOTAL FEED'!$E$6:$E$429,'SAN LUONG'!D298,'TOTAL FEED'!$S$6:$S$429)</f>
        <v>0</v>
      </c>
      <c r="M298" s="87">
        <f>SUMIF('TOTAL FEED'!$E$6:$E$429,'SAN LUONG'!D298,'TOTAL FEED'!$T$6:$T$429)</f>
        <v>0</v>
      </c>
      <c r="N298" s="87">
        <f>SUMIF('TOTAL FEED'!$E$6:$E$429,'SAN LUONG'!D298,'TOTAL FEED'!$U$6:$U$429)</f>
        <v>0</v>
      </c>
      <c r="O298" s="87">
        <f>SUMIF('TOTAL FEED'!$E$6:$E$429,'SAN LUONG'!D298,'TOTAL FEED'!$V$6:$V$429)</f>
        <v>20200</v>
      </c>
      <c r="P298" s="87">
        <f>SUMIF('TOTAL FEED'!$E$6:$E$429,'SAN LUONG'!D298,'TOTAL FEED'!$W$6:$W$429)</f>
        <v>0</v>
      </c>
      <c r="Q298" s="87">
        <f>SUMIF('TOTAL FEED'!$E$6:$E$429,'SAN LUONG'!D298,'TOTAL FEED'!$X$6:$X$429)</f>
        <v>0</v>
      </c>
      <c r="R298" s="87">
        <f>SUMIF('TOTAL FEED'!$E$6:$E$429,'SAN LUONG'!D298,'TOTAL FEED'!$Y$6:$Y$429)</f>
        <v>39100</v>
      </c>
      <c r="S298" s="87">
        <f>SUMIF('TOTAL FEED'!$E$6:$E$429,'SAN LUONG'!D298,'TOTAL FEED'!$Z$6:$Z$429)</f>
        <v>0</v>
      </c>
      <c r="T298" s="87">
        <f>SUMIF('TOTAL FEED'!$E$6:$E$429,'SAN LUONG'!D298,'TOTAL FEED'!$AA$6:$AA$429)</f>
        <v>0</v>
      </c>
      <c r="U298" s="87">
        <f>SUMIF('TOTAL FEED'!$E$6:$E$429,'SAN LUONG'!D298,'TOTAL FEED'!$AB$6:$AB$429)</f>
        <v>0</v>
      </c>
      <c r="V298" s="87">
        <f>SUMIF('TOTAL FEED'!$E$6:$E$429,'SAN LUONG'!D298,'TOTAL FEED'!$AC$6:$AC$429)</f>
        <v>0</v>
      </c>
      <c r="W298" s="87">
        <f>SUMIF('TOTAL FEED'!$E$6:$E$429,'SAN LUONG'!D298,'TOTAL FEED'!$AD$6:$AD$429)</f>
        <v>0</v>
      </c>
      <c r="X298" s="87">
        <f>SUMIF('TOTAL FEED'!$E$6:$E$429,'SAN LUONG'!D298,'TOTAL FEED'!$AE$6:$AE$429)</f>
        <v>0</v>
      </c>
      <c r="Y298" s="87">
        <f>SUMIF('TOTAL FEED'!$E$6:$E$429,'SAN LUONG'!D298,'TOTAL FEED'!$AF$6:$AF$429)</f>
        <v>0</v>
      </c>
      <c r="Z298" s="87">
        <f>SUMIF('TOTAL FEED'!$E$6:$E$429,'SAN LUONG'!D298,'TOTAL FEED'!$AG$6:$AG$429)</f>
        <v>0</v>
      </c>
      <c r="AA298" s="87">
        <f>SUMIF('TOTAL FEED'!$E$6:$E$429,'SAN LUONG'!D298,'TOTAL FEED'!$AH$6:$AH$429)</f>
        <v>0</v>
      </c>
      <c r="AB298" s="87">
        <f>SUMIF('TOTAL FEED'!$E$6:$E$429,'SAN LUONG'!D298,'TOTAL FEED'!$AI$6:$AI$429)</f>
        <v>0</v>
      </c>
      <c r="AC298" s="87">
        <f>SUMIF('TOTAL FEED'!$E$6:$E$429,'SAN LUONG'!D298,'TOTAL FEED'!$AJ$6:$AJ$429)</f>
        <v>0</v>
      </c>
      <c r="AD298" s="87">
        <f>SUMIF('TOTAL FEED'!$E$6:$E$429,'SAN LUONG'!D298,'TOTAL FEED'!$AK$6:$AK$429)</f>
        <v>0</v>
      </c>
      <c r="AE298" s="87">
        <f>SUMIF('TOTAL FEED'!$E$6:$E$429,'SAN LUONG'!D298,'TOTAL FEED'!$AL$6:$AL$429)</f>
        <v>0</v>
      </c>
      <c r="AF298" s="87">
        <f>SUMIF('TOTAL FEED'!$E$6:$E$429,'SAN LUONG'!D298,'TOTAL FEED'!$AM$6:$AM$429)</f>
        <v>0</v>
      </c>
      <c r="AG298" s="87">
        <f>SUMIF('TOTAL FEED'!$E$6:$E$429,'SAN LUONG'!D298,'TOTAL FEED'!$AN$6:$AN$429)</f>
        <v>0</v>
      </c>
      <c r="AH298" s="87">
        <f>SUMIF('TOTAL FEED'!$E$6:$E$429,'SAN LUONG'!D298,'TOTAL FEED'!$AO$6:$AO$429)</f>
        <v>0</v>
      </c>
      <c r="AI298" s="87">
        <f>SUMIF('TOTAL FEED'!$E$6:$E$429,'SAN LUONG'!D298,'TOTAL FEED'!$AP$6:$AP$429)</f>
        <v>0</v>
      </c>
      <c r="AJ298" s="80">
        <f t="shared" si="113"/>
        <v>66600</v>
      </c>
      <c r="AK298" s="92">
        <v>1</v>
      </c>
      <c r="AL298" t="str">
        <f t="shared" si="110"/>
        <v>566FS3136630831</v>
      </c>
      <c r="AM298">
        <f>SUMIF('TOTAL FEED'!$K$6:$K$429,AL298,'TOTAL FEED'!$AQ$6:$AQ$429)</f>
        <v>66600</v>
      </c>
    </row>
    <row r="299" spans="2:39" x14ac:dyDescent="0.25">
      <c r="B299" s="81"/>
      <c r="C299" s="84" t="s">
        <v>293</v>
      </c>
      <c r="D299" s="83">
        <v>366208</v>
      </c>
      <c r="E299" s="86">
        <f>SUMIF('TOTAL FEED'!$E$6:$E$429,'SAN LUONG'!D299,'TOTAL FEED'!$L$6:$L$429)</f>
        <v>0</v>
      </c>
      <c r="F299" s="87">
        <f>SUMIF('TOTAL FEED'!$E$6:$E$429,'SAN LUONG'!D299,'TOTAL FEED'!$M$6:$M$429)</f>
        <v>0</v>
      </c>
      <c r="G299" s="87">
        <f>SUMIF('TOTAL FEED'!$E$6:$E$429,'SAN LUONG'!D299,'TOTAL FEED'!$N$6:$N$429)</f>
        <v>0</v>
      </c>
      <c r="H299" s="87">
        <f>SUMIF('TOTAL FEED'!$E$6:$E$429,'SAN LUONG'!D299,'TOTAL FEED'!$O$6:$O$429)</f>
        <v>0</v>
      </c>
      <c r="I299" s="87">
        <f>SUMIF('TOTAL FEED'!$E$6:$E$429,'SAN LUONG'!D299,'TOTAL FEED'!$P$6:$P$429)</f>
        <v>0</v>
      </c>
      <c r="J299" s="87">
        <f>SUMIF('TOTAL FEED'!$E$6:$E$429,'SAN LUONG'!D299,'TOTAL FEED'!$Q$6:$Q$429)</f>
        <v>0</v>
      </c>
      <c r="K299" s="87">
        <f>SUMIF('TOTAL FEED'!$E$6:$E$429,'SAN LUONG'!D299,'TOTAL FEED'!$R$6:$R$429)</f>
        <v>0</v>
      </c>
      <c r="L299" s="87">
        <f>SUMIF('TOTAL FEED'!$E$6:$E$429,'SAN LUONG'!D299,'TOTAL FEED'!$S$6:$S$429)</f>
        <v>0</v>
      </c>
      <c r="M299" s="87">
        <f>SUMIF('TOTAL FEED'!$E$6:$E$429,'SAN LUONG'!D299,'TOTAL FEED'!$T$6:$T$429)</f>
        <v>0</v>
      </c>
      <c r="N299" s="87">
        <f>SUMIF('TOTAL FEED'!$E$6:$E$429,'SAN LUONG'!D299,'TOTAL FEED'!$U$6:$U$429)</f>
        <v>0</v>
      </c>
      <c r="O299" s="87">
        <f>SUMIF('TOTAL FEED'!$E$6:$E$429,'SAN LUONG'!D299,'TOTAL FEED'!$V$6:$V$429)</f>
        <v>0</v>
      </c>
      <c r="P299" s="87">
        <f>SUMIF('TOTAL FEED'!$E$6:$E$429,'SAN LUONG'!D299,'TOTAL FEED'!$W$6:$W$429)</f>
        <v>0</v>
      </c>
      <c r="Q299" s="87">
        <f>SUMIF('TOTAL FEED'!$E$6:$E$429,'SAN LUONG'!D299,'TOTAL FEED'!$X$6:$X$429)</f>
        <v>0</v>
      </c>
      <c r="R299" s="87">
        <f>SUMIF('TOTAL FEED'!$E$6:$E$429,'SAN LUONG'!D299,'TOTAL FEED'!$Y$6:$Y$429)</f>
        <v>0</v>
      </c>
      <c r="S299" s="87">
        <f>SUMIF('TOTAL FEED'!$E$6:$E$429,'SAN LUONG'!D299,'TOTAL FEED'!$Z$6:$Z$429)</f>
        <v>0</v>
      </c>
      <c r="T299" s="87">
        <f>SUMIF('TOTAL FEED'!$E$6:$E$429,'SAN LUONG'!D299,'TOTAL FEED'!$AA$6:$AA$429)</f>
        <v>0</v>
      </c>
      <c r="U299" s="87">
        <f>SUMIF('TOTAL FEED'!$E$6:$E$429,'SAN LUONG'!D299,'TOTAL FEED'!$AB$6:$AB$429)</f>
        <v>0</v>
      </c>
      <c r="V299" s="87">
        <f>SUMIF('TOTAL FEED'!$E$6:$E$429,'SAN LUONG'!D299,'TOTAL FEED'!$AC$6:$AC$429)</f>
        <v>0</v>
      </c>
      <c r="W299" s="87">
        <f>SUMIF('TOTAL FEED'!$E$6:$E$429,'SAN LUONG'!D299,'TOTAL FEED'!$AD$6:$AD$429)</f>
        <v>0</v>
      </c>
      <c r="X299" s="87">
        <f>SUMIF('TOTAL FEED'!$E$6:$E$429,'SAN LUONG'!D299,'TOTAL FEED'!$AE$6:$AE$429)</f>
        <v>0</v>
      </c>
      <c r="Y299" s="87">
        <f>SUMIF('TOTAL FEED'!$E$6:$E$429,'SAN LUONG'!D299,'TOTAL FEED'!$AF$6:$AF$429)</f>
        <v>0</v>
      </c>
      <c r="Z299" s="87">
        <f>SUMIF('TOTAL FEED'!$E$6:$E$429,'SAN LUONG'!D299,'TOTAL FEED'!$AG$6:$AG$429)</f>
        <v>0</v>
      </c>
      <c r="AA299" s="87">
        <f>SUMIF('TOTAL FEED'!$E$6:$E$429,'SAN LUONG'!D299,'TOTAL FEED'!$AH$6:$AH$429)</f>
        <v>0</v>
      </c>
      <c r="AB299" s="87">
        <f>SUMIF('TOTAL FEED'!$E$6:$E$429,'SAN LUONG'!D299,'TOTAL FEED'!$AI$6:$AI$429)</f>
        <v>0</v>
      </c>
      <c r="AC299" s="87">
        <f>SUMIF('TOTAL FEED'!$E$6:$E$429,'SAN LUONG'!D299,'TOTAL FEED'!$AJ$6:$AJ$429)</f>
        <v>0</v>
      </c>
      <c r="AD299" s="87">
        <f>SUMIF('TOTAL FEED'!$E$6:$E$429,'SAN LUONG'!D299,'TOTAL FEED'!$AK$6:$AK$429)</f>
        <v>0</v>
      </c>
      <c r="AE299" s="87">
        <f>SUMIF('TOTAL FEED'!$E$6:$E$429,'SAN LUONG'!D299,'TOTAL FEED'!$AL$6:$AL$429)</f>
        <v>0</v>
      </c>
      <c r="AF299" s="87">
        <f>SUMIF('TOTAL FEED'!$E$6:$E$429,'SAN LUONG'!D299,'TOTAL FEED'!$AM$6:$AM$429)</f>
        <v>0</v>
      </c>
      <c r="AG299" s="87">
        <f>SUMIF('TOTAL FEED'!$E$6:$E$429,'SAN LUONG'!D299,'TOTAL FEED'!$AN$6:$AN$429)</f>
        <v>0</v>
      </c>
      <c r="AH299" s="87">
        <f>SUMIF('TOTAL FEED'!$E$6:$E$429,'SAN LUONG'!D299,'TOTAL FEED'!$AO$6:$AO$429)</f>
        <v>0</v>
      </c>
      <c r="AI299" s="87">
        <f>SUMIF('TOTAL FEED'!$E$6:$E$429,'SAN LUONG'!D299,'TOTAL FEED'!$AP$6:$AP$429)</f>
        <v>0</v>
      </c>
      <c r="AJ299" s="80">
        <f t="shared" si="113"/>
        <v>0</v>
      </c>
      <c r="AK299" s="80"/>
      <c r="AL299" t="str">
        <f t="shared" si="110"/>
        <v>566X366208</v>
      </c>
      <c r="AM299">
        <f>SUMIF('TOTAL FEED'!$K$6:$K$429,AL299,'TOTAL FEED'!$AQ$6:$AQ$429)</f>
        <v>0</v>
      </c>
    </row>
    <row r="300" spans="2:39" s="126" customFormat="1" x14ac:dyDescent="0.25">
      <c r="B300" s="133">
        <v>185</v>
      </c>
      <c r="C300" s="131" t="s">
        <v>602</v>
      </c>
      <c r="D300" s="132">
        <v>36630825</v>
      </c>
      <c r="E300" s="134">
        <f>SUMIF('TOTAL FEED'!$E$6:$E$429,'SAN LUONG'!D300,'TOTAL FEED'!$L$6:$L$429)</f>
        <v>0</v>
      </c>
      <c r="F300" s="135">
        <f>SUMIF('TOTAL FEED'!$E$6:$E$429,'SAN LUONG'!D300,'TOTAL FEED'!$M$6:$M$429)</f>
        <v>0</v>
      </c>
      <c r="G300" s="135">
        <f>SUMIF('TOTAL FEED'!$E$6:$E$429,'SAN LUONG'!D300,'TOTAL FEED'!$N$6:$N$429)</f>
        <v>0</v>
      </c>
      <c r="H300" s="135">
        <f>SUMIF('TOTAL FEED'!$E$6:$E$429,'SAN LUONG'!D300,'TOTAL FEED'!$O$6:$O$429)</f>
        <v>0</v>
      </c>
      <c r="I300" s="135">
        <f>SUMIF('TOTAL FEED'!$E$6:$E$429,'SAN LUONG'!D300,'TOTAL FEED'!$P$6:$P$429)</f>
        <v>0</v>
      </c>
      <c r="J300" s="135">
        <f>SUMIF('TOTAL FEED'!$E$6:$E$429,'SAN LUONG'!D300,'TOTAL FEED'!$Q$6:$Q$429)</f>
        <v>0</v>
      </c>
      <c r="K300" s="135">
        <f>SUMIF('TOTAL FEED'!$E$6:$E$429,'SAN LUONG'!D300,'TOTAL FEED'!$R$6:$R$429)</f>
        <v>0</v>
      </c>
      <c r="L300" s="135">
        <f>SUMIF('TOTAL FEED'!$E$6:$E$429,'SAN LUONG'!D300,'TOTAL FEED'!$S$6:$S$429)</f>
        <v>0</v>
      </c>
      <c r="M300" s="135">
        <f>SUMIF('TOTAL FEED'!$E$6:$E$429,'SAN LUONG'!D300,'TOTAL FEED'!$T$6:$T$429)</f>
        <v>0</v>
      </c>
      <c r="N300" s="135">
        <f>SUMIF('TOTAL FEED'!$E$6:$E$429,'SAN LUONG'!D300,'TOTAL FEED'!$U$6:$U$429)</f>
        <v>0</v>
      </c>
      <c r="O300" s="135">
        <f>SUMIF('TOTAL FEED'!$E$6:$E$429,'SAN LUONG'!D300,'TOTAL FEED'!$V$6:$V$429)</f>
        <v>0</v>
      </c>
      <c r="P300" s="135">
        <f>SUMIF('TOTAL FEED'!$E$6:$E$429,'SAN LUONG'!D300,'TOTAL FEED'!$W$6:$W$429)</f>
        <v>0</v>
      </c>
      <c r="Q300" s="135">
        <f>SUMIF('TOTAL FEED'!$E$6:$E$429,'SAN LUONG'!D300,'TOTAL FEED'!$X$6:$X$429)</f>
        <v>0</v>
      </c>
      <c r="R300" s="135">
        <f>SUMIF('TOTAL FEED'!$E$6:$E$429,'SAN LUONG'!D300,'TOTAL FEED'!$Y$6:$Y$429)</f>
        <v>0</v>
      </c>
      <c r="S300" s="135">
        <f>SUMIF('TOTAL FEED'!$E$6:$E$429,'SAN LUONG'!D300,'TOTAL FEED'!$Z$6:$Z$429)</f>
        <v>0</v>
      </c>
      <c r="T300" s="135">
        <f>SUMIF('TOTAL FEED'!$E$6:$E$429,'SAN LUONG'!D300,'TOTAL FEED'!$AA$6:$AA$429)</f>
        <v>0</v>
      </c>
      <c r="U300" s="135">
        <f>SUMIF('TOTAL FEED'!$E$6:$E$429,'SAN LUONG'!D300,'TOTAL FEED'!$AB$6:$AB$429)</f>
        <v>0</v>
      </c>
      <c r="V300" s="135">
        <f>SUMIF('TOTAL FEED'!$E$6:$E$429,'SAN LUONG'!D300,'TOTAL FEED'!$AC$6:$AC$429)</f>
        <v>0</v>
      </c>
      <c r="W300" s="135">
        <f>SUMIF('TOTAL FEED'!$E$6:$E$429,'SAN LUONG'!D300,'TOTAL FEED'!$AD$6:$AD$429)</f>
        <v>0</v>
      </c>
      <c r="X300" s="135">
        <f>SUMIF('TOTAL FEED'!$E$6:$E$429,'SAN LUONG'!D300,'TOTAL FEED'!$AE$6:$AE$429)</f>
        <v>0</v>
      </c>
      <c r="Y300" s="135">
        <f>SUMIF('TOTAL FEED'!$E$6:$E$429,'SAN LUONG'!D300,'TOTAL FEED'!$AF$6:$AF$429)</f>
        <v>0</v>
      </c>
      <c r="Z300" s="135">
        <f>SUMIF('TOTAL FEED'!$E$6:$E$429,'SAN LUONG'!D300,'TOTAL FEED'!$AG$6:$AG$429)</f>
        <v>0</v>
      </c>
      <c r="AA300" s="135">
        <f>SUMIF('TOTAL FEED'!$E$6:$E$429,'SAN LUONG'!D300,'TOTAL FEED'!$AH$6:$AH$429)</f>
        <v>0</v>
      </c>
      <c r="AB300" s="135">
        <f>SUMIF('TOTAL FEED'!$E$6:$E$429,'SAN LUONG'!D300,'TOTAL FEED'!$AI$6:$AI$429)</f>
        <v>0</v>
      </c>
      <c r="AC300" s="135">
        <f>SUMIF('TOTAL FEED'!$E$6:$E$429,'SAN LUONG'!D300,'TOTAL FEED'!$AJ$6:$AJ$429)</f>
        <v>0</v>
      </c>
      <c r="AD300" s="135">
        <f>SUMIF('TOTAL FEED'!$E$6:$E$429,'SAN LUONG'!D300,'TOTAL FEED'!$AK$6:$AK$429)</f>
        <v>0</v>
      </c>
      <c r="AE300" s="135">
        <f>SUMIF('TOTAL FEED'!$E$6:$E$429,'SAN LUONG'!D300,'TOTAL FEED'!$AL$6:$AL$429)</f>
        <v>0</v>
      </c>
      <c r="AF300" s="135">
        <f>SUMIF('TOTAL FEED'!$E$6:$E$429,'SAN LUONG'!D300,'TOTAL FEED'!$AM$6:$AM$429)</f>
        <v>0</v>
      </c>
      <c r="AG300" s="135">
        <f>SUMIF('TOTAL FEED'!$E$6:$E$429,'SAN LUONG'!D300,'TOTAL FEED'!$AN$6:$AN$429)</f>
        <v>0</v>
      </c>
      <c r="AH300" s="135">
        <f>SUMIF('TOTAL FEED'!$E$6:$E$429,'SAN LUONG'!D300,'TOTAL FEED'!$AO$6:$AO$429)</f>
        <v>0</v>
      </c>
      <c r="AI300" s="135">
        <f>SUMIF('TOTAL FEED'!$E$6:$E$429,'SAN LUONG'!D300,'TOTAL FEED'!$AP$6:$AP$429)</f>
        <v>0</v>
      </c>
      <c r="AJ300" s="80">
        <f t="shared" si="109"/>
        <v>0</v>
      </c>
      <c r="AK300" s="92">
        <v>1</v>
      </c>
      <c r="AL300" t="str">
        <f t="shared" si="110"/>
        <v>566FS2536630825</v>
      </c>
      <c r="AM300">
        <f>SUMIF('TOTAL FEED'!$K$6:$K$429,AL300,'TOTAL FEED'!$AQ$6:$AQ$429)</f>
        <v>0</v>
      </c>
    </row>
    <row r="301" spans="2:39" x14ac:dyDescent="0.25">
      <c r="B301" s="81">
        <v>186</v>
      </c>
      <c r="C301" s="84" t="s">
        <v>527</v>
      </c>
      <c r="D301" s="83">
        <v>36630872</v>
      </c>
      <c r="E301" s="86">
        <f>SUMIF('TOTAL FEED'!$E$6:$E$429,'SAN LUONG'!D301,'TOTAL FEED'!$L$6:$L$429)</f>
        <v>0</v>
      </c>
      <c r="F301" s="87">
        <f>SUMIF('TOTAL FEED'!$E$6:$E$429,'SAN LUONG'!D301,'TOTAL FEED'!$M$6:$M$429)</f>
        <v>0</v>
      </c>
      <c r="G301" s="87">
        <f>SUMIF('TOTAL FEED'!$E$6:$E$429,'SAN LUONG'!D301,'TOTAL FEED'!$N$6:$N$429)</f>
        <v>0</v>
      </c>
      <c r="H301" s="87">
        <f>SUMIF('TOTAL FEED'!$E$6:$E$429,'SAN LUONG'!D301,'TOTAL FEED'!$O$6:$O$429)</f>
        <v>0</v>
      </c>
      <c r="I301" s="87">
        <f>SUMIF('TOTAL FEED'!$E$6:$E$429,'SAN LUONG'!D301,'TOTAL FEED'!$P$6:$P$429)</f>
        <v>0</v>
      </c>
      <c r="J301" s="87">
        <f>SUMIF('TOTAL FEED'!$E$6:$E$429,'SAN LUONG'!D301,'TOTAL FEED'!$Q$6:$Q$429)</f>
        <v>0</v>
      </c>
      <c r="K301" s="87">
        <f>SUMIF('TOTAL FEED'!$E$6:$E$429,'SAN LUONG'!D301,'TOTAL FEED'!$R$6:$R$429)</f>
        <v>0</v>
      </c>
      <c r="L301" s="87">
        <f>SUMIF('TOTAL FEED'!$E$6:$E$429,'SAN LUONG'!D301,'TOTAL FEED'!$S$6:$S$429)</f>
        <v>0</v>
      </c>
      <c r="M301" s="87">
        <f>SUMIF('TOTAL FEED'!$E$6:$E$429,'SAN LUONG'!D301,'TOTAL FEED'!$T$6:$T$429)</f>
        <v>0</v>
      </c>
      <c r="N301" s="87">
        <f>SUMIF('TOTAL FEED'!$E$6:$E$429,'SAN LUONG'!D301,'TOTAL FEED'!$U$6:$U$429)</f>
        <v>0</v>
      </c>
      <c r="O301" s="87">
        <f>SUMIF('TOTAL FEED'!$E$6:$E$429,'SAN LUONG'!D301,'TOTAL FEED'!$V$6:$V$429)</f>
        <v>0</v>
      </c>
      <c r="P301" s="87">
        <f>SUMIF('TOTAL FEED'!$E$6:$E$429,'SAN LUONG'!D301,'TOTAL FEED'!$W$6:$W$429)</f>
        <v>0</v>
      </c>
      <c r="Q301" s="87">
        <f>SUMIF('TOTAL FEED'!$E$6:$E$429,'SAN LUONG'!D301,'TOTAL FEED'!$X$6:$X$429)</f>
        <v>0</v>
      </c>
      <c r="R301" s="87">
        <f>SUMIF('TOTAL FEED'!$E$6:$E$429,'SAN LUONG'!D301,'TOTAL FEED'!$Y$6:$Y$429)</f>
        <v>0</v>
      </c>
      <c r="S301" s="87">
        <f>SUMIF('TOTAL FEED'!$E$6:$E$429,'SAN LUONG'!D301,'TOTAL FEED'!$Z$6:$Z$429)</f>
        <v>0</v>
      </c>
      <c r="T301" s="87">
        <f>SUMIF('TOTAL FEED'!$E$6:$E$429,'SAN LUONG'!D301,'TOTAL FEED'!$AA$6:$AA$429)</f>
        <v>0</v>
      </c>
      <c r="U301" s="87">
        <f>SUMIF('TOTAL FEED'!$E$6:$E$429,'SAN LUONG'!D301,'TOTAL FEED'!$AB$6:$AB$429)</f>
        <v>0</v>
      </c>
      <c r="V301" s="87">
        <f>SUMIF('TOTAL FEED'!$E$6:$E$429,'SAN LUONG'!D301,'TOTAL FEED'!$AC$6:$AC$429)</f>
        <v>0</v>
      </c>
      <c r="W301" s="87">
        <f>SUMIF('TOTAL FEED'!$E$6:$E$429,'SAN LUONG'!D301,'TOTAL FEED'!$AD$6:$AD$429)</f>
        <v>0</v>
      </c>
      <c r="X301" s="87">
        <f>SUMIF('TOTAL FEED'!$E$6:$E$429,'SAN LUONG'!D301,'TOTAL FEED'!$AE$6:$AE$429)</f>
        <v>0</v>
      </c>
      <c r="Y301" s="87">
        <f>SUMIF('TOTAL FEED'!$E$6:$E$429,'SAN LUONG'!D301,'TOTAL FEED'!$AF$6:$AF$429)</f>
        <v>0</v>
      </c>
      <c r="Z301" s="87">
        <f>SUMIF('TOTAL FEED'!$E$6:$E$429,'SAN LUONG'!D301,'TOTAL FEED'!$AG$6:$AG$429)</f>
        <v>0</v>
      </c>
      <c r="AA301" s="87">
        <f>SUMIF('TOTAL FEED'!$E$6:$E$429,'SAN LUONG'!D301,'TOTAL FEED'!$AH$6:$AH$429)</f>
        <v>0</v>
      </c>
      <c r="AB301" s="87">
        <f>SUMIF('TOTAL FEED'!$E$6:$E$429,'SAN LUONG'!D301,'TOTAL FEED'!$AI$6:$AI$429)</f>
        <v>0</v>
      </c>
      <c r="AC301" s="87">
        <f>SUMIF('TOTAL FEED'!$E$6:$E$429,'SAN LUONG'!D301,'TOTAL FEED'!$AJ$6:$AJ$429)</f>
        <v>0</v>
      </c>
      <c r="AD301" s="87">
        <f>SUMIF('TOTAL FEED'!$E$6:$E$429,'SAN LUONG'!D301,'TOTAL FEED'!$AK$6:$AK$429)</f>
        <v>0</v>
      </c>
      <c r="AE301" s="87">
        <f>SUMIF('TOTAL FEED'!$E$6:$E$429,'SAN LUONG'!D301,'TOTAL FEED'!$AL$6:$AL$429)</f>
        <v>0</v>
      </c>
      <c r="AF301" s="87">
        <f>SUMIF('TOTAL FEED'!$E$6:$E$429,'SAN LUONG'!D301,'TOTAL FEED'!$AM$6:$AM$429)</f>
        <v>0</v>
      </c>
      <c r="AG301" s="87">
        <f>SUMIF('TOTAL FEED'!$E$6:$E$429,'SAN LUONG'!D301,'TOTAL FEED'!$AN$6:$AN$429)</f>
        <v>0</v>
      </c>
      <c r="AH301" s="87">
        <f>SUMIF('TOTAL FEED'!$E$6:$E$429,'SAN LUONG'!D301,'TOTAL FEED'!$AO$6:$AO$429)</f>
        <v>0</v>
      </c>
      <c r="AI301" s="87">
        <f>SUMIF('TOTAL FEED'!$E$6:$E$429,'SAN LUONG'!D301,'TOTAL FEED'!$AP$6:$AP$429)</f>
        <v>0</v>
      </c>
      <c r="AJ301" s="80">
        <f t="shared" si="109"/>
        <v>0</v>
      </c>
      <c r="AK301" s="80"/>
      <c r="AL301" t="str">
        <f t="shared" si="110"/>
        <v>566FS7236630872</v>
      </c>
      <c r="AM301">
        <f>SUMIF('TOTAL FEED'!$K$6:$K$429,AL301,'TOTAL FEED'!$AQ$6:$AQ$429)</f>
        <v>0</v>
      </c>
    </row>
    <row r="302" spans="2:39" x14ac:dyDescent="0.25">
      <c r="B302" s="81">
        <v>186</v>
      </c>
      <c r="C302" s="84" t="s">
        <v>529</v>
      </c>
      <c r="D302" s="83">
        <v>36630890</v>
      </c>
      <c r="E302" s="86">
        <f>SUMIF('TOTAL FEED'!$E$6:$E$429,'SAN LUONG'!D302,'TOTAL FEED'!$L$6:$L$429)</f>
        <v>0</v>
      </c>
      <c r="F302" s="87">
        <f>SUMIF('TOTAL FEED'!$E$6:$E$429,'SAN LUONG'!D302,'TOTAL FEED'!$M$6:$M$429)</f>
        <v>0</v>
      </c>
      <c r="G302" s="87">
        <f>SUMIF('TOTAL FEED'!$E$6:$E$429,'SAN LUONG'!D302,'TOTAL FEED'!$N$6:$N$429)</f>
        <v>0</v>
      </c>
      <c r="H302" s="87">
        <f>SUMIF('TOTAL FEED'!$E$6:$E$429,'SAN LUONG'!D302,'TOTAL FEED'!$O$6:$O$429)</f>
        <v>0</v>
      </c>
      <c r="I302" s="87">
        <f>SUMIF('TOTAL FEED'!$E$6:$E$429,'SAN LUONG'!D302,'TOTAL FEED'!$P$6:$P$429)</f>
        <v>0</v>
      </c>
      <c r="J302" s="87">
        <f>SUMIF('TOTAL FEED'!$E$6:$E$429,'SAN LUONG'!D302,'TOTAL FEED'!$Q$6:$Q$429)</f>
        <v>0</v>
      </c>
      <c r="K302" s="87">
        <f>SUMIF('TOTAL FEED'!$E$6:$E$429,'SAN LUONG'!D302,'TOTAL FEED'!$R$6:$R$429)</f>
        <v>0</v>
      </c>
      <c r="L302" s="87">
        <f>SUMIF('TOTAL FEED'!$E$6:$E$429,'SAN LUONG'!D302,'TOTAL FEED'!$S$6:$S$429)</f>
        <v>0</v>
      </c>
      <c r="M302" s="87">
        <f>SUMIF('TOTAL FEED'!$E$6:$E$429,'SAN LUONG'!D302,'TOTAL FEED'!$T$6:$T$429)</f>
        <v>0</v>
      </c>
      <c r="N302" s="87">
        <f>SUMIF('TOTAL FEED'!$E$6:$E$429,'SAN LUONG'!D302,'TOTAL FEED'!$U$6:$U$429)</f>
        <v>0</v>
      </c>
      <c r="O302" s="87">
        <f>SUMIF('TOTAL FEED'!$E$6:$E$429,'SAN LUONG'!D302,'TOTAL FEED'!$V$6:$V$429)</f>
        <v>0</v>
      </c>
      <c r="P302" s="87">
        <f>SUMIF('TOTAL FEED'!$E$6:$E$429,'SAN LUONG'!D302,'TOTAL FEED'!$W$6:$W$429)</f>
        <v>0</v>
      </c>
      <c r="Q302" s="87">
        <f>SUMIF('TOTAL FEED'!$E$6:$E$429,'SAN LUONG'!D302,'TOTAL FEED'!$X$6:$X$429)</f>
        <v>0</v>
      </c>
      <c r="R302" s="87">
        <f>SUMIF('TOTAL FEED'!$E$6:$E$429,'SAN LUONG'!D302,'TOTAL FEED'!$Y$6:$Y$429)</f>
        <v>0</v>
      </c>
      <c r="S302" s="87">
        <f>SUMIF('TOTAL FEED'!$E$6:$E$429,'SAN LUONG'!D302,'TOTAL FEED'!$Z$6:$Z$429)</f>
        <v>0</v>
      </c>
      <c r="T302" s="87">
        <f>SUMIF('TOTAL FEED'!$E$6:$E$429,'SAN LUONG'!D302,'TOTAL FEED'!$AA$6:$AA$429)</f>
        <v>0</v>
      </c>
      <c r="U302" s="87">
        <f>SUMIF('TOTAL FEED'!$E$6:$E$429,'SAN LUONG'!D302,'TOTAL FEED'!$AB$6:$AB$429)</f>
        <v>0</v>
      </c>
      <c r="V302" s="87">
        <f>SUMIF('TOTAL FEED'!$E$6:$E$429,'SAN LUONG'!D302,'TOTAL FEED'!$AC$6:$AC$429)</f>
        <v>0</v>
      </c>
      <c r="W302" s="87">
        <f>SUMIF('TOTAL FEED'!$E$6:$E$429,'SAN LUONG'!D302,'TOTAL FEED'!$AD$6:$AD$429)</f>
        <v>0</v>
      </c>
      <c r="X302" s="87">
        <f>SUMIF('TOTAL FEED'!$E$6:$E$429,'SAN LUONG'!D302,'TOTAL FEED'!$AE$6:$AE$429)</f>
        <v>0</v>
      </c>
      <c r="Y302" s="87">
        <f>SUMIF('TOTAL FEED'!$E$6:$E$429,'SAN LUONG'!D302,'TOTAL FEED'!$AF$6:$AF$429)</f>
        <v>0</v>
      </c>
      <c r="Z302" s="87">
        <f>SUMIF('TOTAL FEED'!$E$6:$E$429,'SAN LUONG'!D302,'TOTAL FEED'!$AG$6:$AG$429)</f>
        <v>0</v>
      </c>
      <c r="AA302" s="87">
        <f>SUMIF('TOTAL FEED'!$E$6:$E$429,'SAN LUONG'!D302,'TOTAL FEED'!$AH$6:$AH$429)</f>
        <v>0</v>
      </c>
      <c r="AB302" s="87">
        <f>SUMIF('TOTAL FEED'!$E$6:$E$429,'SAN LUONG'!D302,'TOTAL FEED'!$AI$6:$AI$429)</f>
        <v>0</v>
      </c>
      <c r="AC302" s="87">
        <f>SUMIF('TOTAL FEED'!$E$6:$E$429,'SAN LUONG'!D302,'TOTAL FEED'!$AJ$6:$AJ$429)</f>
        <v>0</v>
      </c>
      <c r="AD302" s="87">
        <f>SUMIF('TOTAL FEED'!$E$6:$E$429,'SAN LUONG'!D302,'TOTAL FEED'!$AK$6:$AK$429)</f>
        <v>0</v>
      </c>
      <c r="AE302" s="87">
        <f>SUMIF('TOTAL FEED'!$E$6:$E$429,'SAN LUONG'!D302,'TOTAL FEED'!$AL$6:$AL$429)</f>
        <v>0</v>
      </c>
      <c r="AF302" s="87">
        <f>SUMIF('TOTAL FEED'!$E$6:$E$429,'SAN LUONG'!D302,'TOTAL FEED'!$AM$6:$AM$429)</f>
        <v>0</v>
      </c>
      <c r="AG302" s="87">
        <f>SUMIF('TOTAL FEED'!$E$6:$E$429,'SAN LUONG'!D302,'TOTAL FEED'!$AN$6:$AN$429)</f>
        <v>0</v>
      </c>
      <c r="AH302" s="87">
        <f>SUMIF('TOTAL FEED'!$E$6:$E$429,'SAN LUONG'!D302,'TOTAL FEED'!$AO$6:$AO$429)</f>
        <v>0</v>
      </c>
      <c r="AI302" s="87">
        <f>SUMIF('TOTAL FEED'!$E$6:$E$429,'SAN LUONG'!D302,'TOTAL FEED'!$AP$6:$AP$429)</f>
        <v>0</v>
      </c>
      <c r="AJ302" s="80">
        <f t="shared" ref="AJ302" si="115">SUM(E302:AI302)</f>
        <v>0</v>
      </c>
      <c r="AK302" s="80"/>
      <c r="AL302" t="str">
        <f t="shared" si="110"/>
        <v>566FS9036630890</v>
      </c>
      <c r="AM302">
        <f>SUMIF('TOTAL FEED'!$K$6:$K$429,AL302,'TOTAL FEED'!$AQ$6:$AQ$429)</f>
        <v>0</v>
      </c>
    </row>
    <row r="303" spans="2:39" x14ac:dyDescent="0.25">
      <c r="B303" s="81">
        <v>187</v>
      </c>
      <c r="C303" s="84" t="s">
        <v>219</v>
      </c>
      <c r="D303" s="83" t="s">
        <v>530</v>
      </c>
      <c r="E303" s="86">
        <f>SUMIF('TOTAL FEED'!$E$6:$E$429,'SAN LUONG'!D303,'TOTAL FEED'!$L$6:$L$429)</f>
        <v>0</v>
      </c>
      <c r="F303" s="87">
        <f>SUMIF('TOTAL FEED'!$E$6:$E$429,'SAN LUONG'!D303,'TOTAL FEED'!$M$6:$M$429)</f>
        <v>0</v>
      </c>
      <c r="G303" s="87">
        <f>SUMIF('TOTAL FEED'!$E$6:$E$429,'SAN LUONG'!D303,'TOTAL FEED'!$N$6:$N$429)</f>
        <v>0</v>
      </c>
      <c r="H303" s="87">
        <f>SUMIF('TOTAL FEED'!$E$6:$E$429,'SAN LUONG'!D303,'TOTAL FEED'!$O$6:$O$429)</f>
        <v>21100</v>
      </c>
      <c r="I303" s="87">
        <f>SUMIF('TOTAL FEED'!$E$6:$E$429,'SAN LUONG'!D303,'TOTAL FEED'!$P$6:$P$429)</f>
        <v>55200</v>
      </c>
      <c r="J303" s="87">
        <f>SUMIF('TOTAL FEED'!$E$6:$E$429,'SAN LUONG'!D303,'TOTAL FEED'!$Q$6:$Q$429)</f>
        <v>20450</v>
      </c>
      <c r="K303" s="87">
        <f>SUMIF('TOTAL FEED'!$E$6:$E$429,'SAN LUONG'!D303,'TOTAL FEED'!$R$6:$R$429)</f>
        <v>0</v>
      </c>
      <c r="L303" s="87">
        <f>SUMIF('TOTAL FEED'!$E$6:$E$429,'SAN LUONG'!D303,'TOTAL FEED'!$S$6:$S$429)</f>
        <v>0</v>
      </c>
      <c r="M303" s="87">
        <f>SUMIF('TOTAL FEED'!$E$6:$E$429,'SAN LUONG'!D303,'TOTAL FEED'!$T$6:$T$429)</f>
        <v>22300</v>
      </c>
      <c r="N303" s="87">
        <f>SUMIF('TOTAL FEED'!$E$6:$E$429,'SAN LUONG'!D303,'TOTAL FEED'!$U$6:$U$429)</f>
        <v>0</v>
      </c>
      <c r="O303" s="87">
        <f>SUMIF('TOTAL FEED'!$E$6:$E$429,'SAN LUONG'!D303,'TOTAL FEED'!$V$6:$V$429)</f>
        <v>0</v>
      </c>
      <c r="P303" s="87">
        <f>SUMIF('TOTAL FEED'!$E$6:$E$429,'SAN LUONG'!D303,'TOTAL FEED'!$W$6:$W$429)</f>
        <v>4050</v>
      </c>
      <c r="Q303" s="87">
        <f>SUMIF('TOTAL FEED'!$E$6:$E$429,'SAN LUONG'!D303,'TOTAL FEED'!$X$6:$X$429)</f>
        <v>0</v>
      </c>
      <c r="R303" s="87">
        <f>SUMIF('TOTAL FEED'!$E$6:$E$429,'SAN LUONG'!D303,'TOTAL FEED'!$Y$6:$Y$429)</f>
        <v>0</v>
      </c>
      <c r="S303" s="87">
        <f>SUMIF('TOTAL FEED'!$E$6:$E$429,'SAN LUONG'!D303,'TOTAL FEED'!$Z$6:$Z$429)</f>
        <v>0</v>
      </c>
      <c r="T303" s="87">
        <f>SUMIF('TOTAL FEED'!$E$6:$E$429,'SAN LUONG'!D303,'TOTAL FEED'!$AA$6:$AA$429)</f>
        <v>0</v>
      </c>
      <c r="U303" s="87">
        <f>SUMIF('TOTAL FEED'!$E$6:$E$429,'SAN LUONG'!D303,'TOTAL FEED'!$AB$6:$AB$429)</f>
        <v>0</v>
      </c>
      <c r="V303" s="87">
        <f>SUMIF('TOTAL FEED'!$E$6:$E$429,'SAN LUONG'!D303,'TOTAL FEED'!$AC$6:$AC$429)</f>
        <v>0</v>
      </c>
      <c r="W303" s="87">
        <f>SUMIF('TOTAL FEED'!$E$6:$E$429,'SAN LUONG'!D303,'TOTAL FEED'!$AD$6:$AD$429)</f>
        <v>0</v>
      </c>
      <c r="X303" s="87">
        <f>SUMIF('TOTAL FEED'!$E$6:$E$429,'SAN LUONG'!D303,'TOTAL FEED'!$AE$6:$AE$429)</f>
        <v>0</v>
      </c>
      <c r="Y303" s="87">
        <f>SUMIF('TOTAL FEED'!$E$6:$E$429,'SAN LUONG'!D303,'TOTAL FEED'!$AF$6:$AF$429)</f>
        <v>0</v>
      </c>
      <c r="Z303" s="87">
        <f>SUMIF('TOTAL FEED'!$E$6:$E$429,'SAN LUONG'!D303,'TOTAL FEED'!$AG$6:$AG$429)</f>
        <v>0</v>
      </c>
      <c r="AA303" s="87">
        <f>SUMIF('TOTAL FEED'!$E$6:$E$429,'SAN LUONG'!D303,'TOTAL FEED'!$AH$6:$AH$429)</f>
        <v>0</v>
      </c>
      <c r="AB303" s="87">
        <f>SUMIF('TOTAL FEED'!$E$6:$E$429,'SAN LUONG'!D303,'TOTAL FEED'!$AI$6:$AI$429)</f>
        <v>0</v>
      </c>
      <c r="AC303" s="87">
        <f>SUMIF('TOTAL FEED'!$E$6:$E$429,'SAN LUONG'!D303,'TOTAL FEED'!$AJ$6:$AJ$429)</f>
        <v>0</v>
      </c>
      <c r="AD303" s="87">
        <f>SUMIF('TOTAL FEED'!$E$6:$E$429,'SAN LUONG'!D303,'TOTAL FEED'!$AK$6:$AK$429)</f>
        <v>0</v>
      </c>
      <c r="AE303" s="87">
        <f>SUMIF('TOTAL FEED'!$E$6:$E$429,'SAN LUONG'!D303,'TOTAL FEED'!$AL$6:$AL$429)</f>
        <v>0</v>
      </c>
      <c r="AF303" s="87">
        <f>SUMIF('TOTAL FEED'!$E$6:$E$429,'SAN LUONG'!D303,'TOTAL FEED'!$AM$6:$AM$429)</f>
        <v>0</v>
      </c>
      <c r="AG303" s="87">
        <f>SUMIF('TOTAL FEED'!$E$6:$E$429,'SAN LUONG'!D303,'TOTAL FEED'!$AN$6:$AN$429)</f>
        <v>0</v>
      </c>
      <c r="AH303" s="87">
        <f>SUMIF('TOTAL FEED'!$E$6:$E$429,'SAN LUONG'!D303,'TOTAL FEED'!$AO$6:$AO$429)</f>
        <v>0</v>
      </c>
      <c r="AI303" s="87">
        <f>SUMIF('TOTAL FEED'!$E$6:$E$429,'SAN LUONG'!D303,'TOTAL FEED'!$AP$6:$AP$429)</f>
        <v>0</v>
      </c>
      <c r="AJ303" s="80">
        <f t="shared" si="109"/>
        <v>123100</v>
      </c>
      <c r="AK303" s="92">
        <v>1</v>
      </c>
      <c r="AL303" t="str">
        <f t="shared" si="110"/>
        <v>567SF367301</v>
      </c>
      <c r="AM303">
        <f>SUMIF('TOTAL FEED'!$K$6:$K$429,AL303,'TOTAL FEED'!$AQ$6:$AQ$429)</f>
        <v>123100</v>
      </c>
    </row>
    <row r="304" spans="2:39" x14ac:dyDescent="0.25">
      <c r="B304" s="81">
        <v>188</v>
      </c>
      <c r="C304" s="84" t="s">
        <v>531</v>
      </c>
      <c r="D304" s="83">
        <v>36730832</v>
      </c>
      <c r="E304" s="86">
        <f>SUMIF('TOTAL FEED'!$E$6:$E$429,'SAN LUONG'!D304,'TOTAL FEED'!$L$6:$L$429)</f>
        <v>0</v>
      </c>
      <c r="F304" s="87">
        <f>SUMIF('TOTAL FEED'!$E$6:$E$429,'SAN LUONG'!D304,'TOTAL FEED'!$M$6:$M$429)</f>
        <v>0</v>
      </c>
      <c r="G304" s="87">
        <f>SUMIF('TOTAL FEED'!$E$6:$E$429,'SAN LUONG'!D304,'TOTAL FEED'!$N$6:$N$429)</f>
        <v>0</v>
      </c>
      <c r="H304" s="87">
        <f>SUMIF('TOTAL FEED'!$E$6:$E$429,'SAN LUONG'!D304,'TOTAL FEED'!$O$6:$O$429)</f>
        <v>0</v>
      </c>
      <c r="I304" s="87">
        <f>SUMIF('TOTAL FEED'!$E$6:$E$429,'SAN LUONG'!D304,'TOTAL FEED'!$P$6:$P$429)</f>
        <v>0</v>
      </c>
      <c r="J304" s="87">
        <f>SUMIF('TOTAL FEED'!$E$6:$E$429,'SAN LUONG'!D304,'TOTAL FEED'!$Q$6:$Q$429)</f>
        <v>0</v>
      </c>
      <c r="K304" s="87">
        <f>SUMIF('TOTAL FEED'!$E$6:$E$429,'SAN LUONG'!D304,'TOTAL FEED'!$R$6:$R$429)</f>
        <v>0</v>
      </c>
      <c r="L304" s="87">
        <f>SUMIF('TOTAL FEED'!$E$6:$E$429,'SAN LUONG'!D304,'TOTAL FEED'!$S$6:$S$429)</f>
        <v>0</v>
      </c>
      <c r="M304" s="87">
        <f>SUMIF('TOTAL FEED'!$E$6:$E$429,'SAN LUONG'!D304,'TOTAL FEED'!$T$6:$T$429)</f>
        <v>0</v>
      </c>
      <c r="N304" s="87">
        <f>SUMIF('TOTAL FEED'!$E$6:$E$429,'SAN LUONG'!D304,'TOTAL FEED'!$U$6:$U$429)</f>
        <v>0</v>
      </c>
      <c r="O304" s="87">
        <f>SUMIF('TOTAL FEED'!$E$6:$E$429,'SAN LUONG'!D304,'TOTAL FEED'!$V$6:$V$429)</f>
        <v>0</v>
      </c>
      <c r="P304" s="87">
        <f>SUMIF('TOTAL FEED'!$E$6:$E$429,'SAN LUONG'!D304,'TOTAL FEED'!$W$6:$W$429)</f>
        <v>0</v>
      </c>
      <c r="Q304" s="87">
        <f>SUMIF('TOTAL FEED'!$E$6:$E$429,'SAN LUONG'!D304,'TOTAL FEED'!$X$6:$X$429)</f>
        <v>0</v>
      </c>
      <c r="R304" s="87">
        <f>SUMIF('TOTAL FEED'!$E$6:$E$429,'SAN LUONG'!D304,'TOTAL FEED'!$Y$6:$Y$429)</f>
        <v>0</v>
      </c>
      <c r="S304" s="87">
        <f>SUMIF('TOTAL FEED'!$E$6:$E$429,'SAN LUONG'!D304,'TOTAL FEED'!$Z$6:$Z$429)</f>
        <v>0</v>
      </c>
      <c r="T304" s="87">
        <f>SUMIF('TOTAL FEED'!$E$6:$E$429,'SAN LUONG'!D304,'TOTAL FEED'!$AA$6:$AA$429)</f>
        <v>0</v>
      </c>
      <c r="U304" s="87">
        <f>SUMIF('TOTAL FEED'!$E$6:$E$429,'SAN LUONG'!D304,'TOTAL FEED'!$AB$6:$AB$429)</f>
        <v>0</v>
      </c>
      <c r="V304" s="87">
        <f>SUMIF('TOTAL FEED'!$E$6:$E$429,'SAN LUONG'!D304,'TOTAL FEED'!$AC$6:$AC$429)</f>
        <v>0</v>
      </c>
      <c r="W304" s="87">
        <f>SUMIF('TOTAL FEED'!$E$6:$E$429,'SAN LUONG'!D304,'TOTAL FEED'!$AD$6:$AD$429)</f>
        <v>0</v>
      </c>
      <c r="X304" s="87">
        <f>SUMIF('TOTAL FEED'!$E$6:$E$429,'SAN LUONG'!D304,'TOTAL FEED'!$AE$6:$AE$429)</f>
        <v>0</v>
      </c>
      <c r="Y304" s="87">
        <f>SUMIF('TOTAL FEED'!$E$6:$E$429,'SAN LUONG'!D304,'TOTAL FEED'!$AF$6:$AF$429)</f>
        <v>0</v>
      </c>
      <c r="Z304" s="87">
        <f>SUMIF('TOTAL FEED'!$E$6:$E$429,'SAN LUONG'!D304,'TOTAL FEED'!$AG$6:$AG$429)</f>
        <v>0</v>
      </c>
      <c r="AA304" s="87">
        <f>SUMIF('TOTAL FEED'!$E$6:$E$429,'SAN LUONG'!D304,'TOTAL FEED'!$AH$6:$AH$429)</f>
        <v>0</v>
      </c>
      <c r="AB304" s="87">
        <f>SUMIF('TOTAL FEED'!$E$6:$E$429,'SAN LUONG'!D304,'TOTAL FEED'!$AI$6:$AI$429)</f>
        <v>0</v>
      </c>
      <c r="AC304" s="87">
        <f>SUMIF('TOTAL FEED'!$E$6:$E$429,'SAN LUONG'!D304,'TOTAL FEED'!$AJ$6:$AJ$429)</f>
        <v>0</v>
      </c>
      <c r="AD304" s="87">
        <f>SUMIF('TOTAL FEED'!$E$6:$E$429,'SAN LUONG'!D304,'TOTAL FEED'!$AK$6:$AK$429)</f>
        <v>0</v>
      </c>
      <c r="AE304" s="87">
        <f>SUMIF('TOTAL FEED'!$E$6:$E$429,'SAN LUONG'!D304,'TOTAL FEED'!$AL$6:$AL$429)</f>
        <v>0</v>
      </c>
      <c r="AF304" s="87">
        <f>SUMIF('TOTAL FEED'!$E$6:$E$429,'SAN LUONG'!D304,'TOTAL FEED'!$AM$6:$AM$429)</f>
        <v>0</v>
      </c>
      <c r="AG304" s="87">
        <f>SUMIF('TOTAL FEED'!$E$6:$E$429,'SAN LUONG'!D304,'TOTAL FEED'!$AN$6:$AN$429)</f>
        <v>0</v>
      </c>
      <c r="AH304" s="87">
        <f>SUMIF('TOTAL FEED'!$E$6:$E$429,'SAN LUONG'!D304,'TOTAL FEED'!$AO$6:$AO$429)</f>
        <v>0</v>
      </c>
      <c r="AI304" s="87">
        <f>SUMIF('TOTAL FEED'!$E$6:$E$429,'SAN LUONG'!D304,'TOTAL FEED'!$AP$6:$AP$429)</f>
        <v>0</v>
      </c>
      <c r="AJ304" s="80">
        <f t="shared" si="109"/>
        <v>0</v>
      </c>
      <c r="AK304" s="80"/>
      <c r="AL304" t="str">
        <f t="shared" si="110"/>
        <v>567SFS3236730832</v>
      </c>
      <c r="AM304">
        <f>SUMIF('TOTAL FEED'!$K$6:$K$429,AL304,'TOTAL FEED'!$AQ$6:$AQ$429)</f>
        <v>0</v>
      </c>
    </row>
    <row r="305" spans="2:39" x14ac:dyDescent="0.25">
      <c r="B305" s="81">
        <v>189</v>
      </c>
      <c r="C305" s="84" t="s">
        <v>534</v>
      </c>
      <c r="D305" s="83">
        <v>36730876</v>
      </c>
      <c r="E305" s="86">
        <f>SUMIF('TOTAL FEED'!$E$6:$E$429,'SAN LUONG'!D305,'TOTAL FEED'!$L$6:$L$429)</f>
        <v>0</v>
      </c>
      <c r="F305" s="87">
        <f>SUMIF('TOTAL FEED'!$E$6:$E$429,'SAN LUONG'!D305,'TOTAL FEED'!$M$6:$M$429)</f>
        <v>0</v>
      </c>
      <c r="G305" s="87">
        <f>SUMIF('TOTAL FEED'!$E$6:$E$429,'SAN LUONG'!D305,'TOTAL FEED'!$N$6:$N$429)</f>
        <v>0</v>
      </c>
      <c r="H305" s="87">
        <f>SUMIF('TOTAL FEED'!$E$6:$E$429,'SAN LUONG'!D305,'TOTAL FEED'!$O$6:$O$429)</f>
        <v>0</v>
      </c>
      <c r="I305" s="87">
        <f>SUMIF('TOTAL FEED'!$E$6:$E$429,'SAN LUONG'!D305,'TOTAL FEED'!$P$6:$P$429)</f>
        <v>0</v>
      </c>
      <c r="J305" s="87">
        <f>SUMIF('TOTAL FEED'!$E$6:$E$429,'SAN LUONG'!D305,'TOTAL FEED'!$Q$6:$Q$429)</f>
        <v>0</v>
      </c>
      <c r="K305" s="87">
        <f>SUMIF('TOTAL FEED'!$E$6:$E$429,'SAN LUONG'!D305,'TOTAL FEED'!$R$6:$R$429)</f>
        <v>0</v>
      </c>
      <c r="L305" s="87">
        <f>SUMIF('TOTAL FEED'!$E$6:$E$429,'SAN LUONG'!D305,'TOTAL FEED'!$S$6:$S$429)</f>
        <v>0</v>
      </c>
      <c r="M305" s="87">
        <f>SUMIF('TOTAL FEED'!$E$6:$E$429,'SAN LUONG'!D305,'TOTAL FEED'!$T$6:$T$429)</f>
        <v>0</v>
      </c>
      <c r="N305" s="87">
        <f>SUMIF('TOTAL FEED'!$E$6:$E$429,'SAN LUONG'!D305,'TOTAL FEED'!$U$6:$U$429)</f>
        <v>0</v>
      </c>
      <c r="O305" s="87">
        <f>SUMIF('TOTAL FEED'!$E$6:$E$429,'SAN LUONG'!D305,'TOTAL FEED'!$V$6:$V$429)</f>
        <v>0</v>
      </c>
      <c r="P305" s="87">
        <f>SUMIF('TOTAL FEED'!$E$6:$E$429,'SAN LUONG'!D305,'TOTAL FEED'!$W$6:$W$429)</f>
        <v>0</v>
      </c>
      <c r="Q305" s="87">
        <f>SUMIF('TOTAL FEED'!$E$6:$E$429,'SAN LUONG'!D305,'TOTAL FEED'!$X$6:$X$429)</f>
        <v>0</v>
      </c>
      <c r="R305" s="87">
        <f>SUMIF('TOTAL FEED'!$E$6:$E$429,'SAN LUONG'!D305,'TOTAL FEED'!$Y$6:$Y$429)</f>
        <v>0</v>
      </c>
      <c r="S305" s="87">
        <f>SUMIF('TOTAL FEED'!$E$6:$E$429,'SAN LUONG'!D305,'TOTAL FEED'!$Z$6:$Z$429)</f>
        <v>0</v>
      </c>
      <c r="T305" s="87">
        <f>SUMIF('TOTAL FEED'!$E$6:$E$429,'SAN LUONG'!D305,'TOTAL FEED'!$AA$6:$AA$429)</f>
        <v>0</v>
      </c>
      <c r="U305" s="87">
        <f>SUMIF('TOTAL FEED'!$E$6:$E$429,'SAN LUONG'!D305,'TOTAL FEED'!$AB$6:$AB$429)</f>
        <v>0</v>
      </c>
      <c r="V305" s="87">
        <f>SUMIF('TOTAL FEED'!$E$6:$E$429,'SAN LUONG'!D305,'TOTAL FEED'!$AC$6:$AC$429)</f>
        <v>0</v>
      </c>
      <c r="W305" s="87">
        <f>SUMIF('TOTAL FEED'!$E$6:$E$429,'SAN LUONG'!D305,'TOTAL FEED'!$AD$6:$AD$429)</f>
        <v>0</v>
      </c>
      <c r="X305" s="87">
        <f>SUMIF('TOTAL FEED'!$E$6:$E$429,'SAN LUONG'!D305,'TOTAL FEED'!$AE$6:$AE$429)</f>
        <v>0</v>
      </c>
      <c r="Y305" s="87">
        <f>SUMIF('TOTAL FEED'!$E$6:$E$429,'SAN LUONG'!D305,'TOTAL FEED'!$AF$6:$AF$429)</f>
        <v>0</v>
      </c>
      <c r="Z305" s="87">
        <f>SUMIF('TOTAL FEED'!$E$6:$E$429,'SAN LUONG'!D305,'TOTAL FEED'!$AG$6:$AG$429)</f>
        <v>0</v>
      </c>
      <c r="AA305" s="87">
        <f>SUMIF('TOTAL FEED'!$E$6:$E$429,'SAN LUONG'!D305,'TOTAL FEED'!$AH$6:$AH$429)</f>
        <v>0</v>
      </c>
      <c r="AB305" s="87">
        <f>SUMIF('TOTAL FEED'!$E$6:$E$429,'SAN LUONG'!D305,'TOTAL FEED'!$AI$6:$AI$429)</f>
        <v>0</v>
      </c>
      <c r="AC305" s="87">
        <f>SUMIF('TOTAL FEED'!$E$6:$E$429,'SAN LUONG'!D305,'TOTAL FEED'!$AJ$6:$AJ$429)</f>
        <v>0</v>
      </c>
      <c r="AD305" s="87">
        <f>SUMIF('TOTAL FEED'!$E$6:$E$429,'SAN LUONG'!D305,'TOTAL FEED'!$AK$6:$AK$429)</f>
        <v>0</v>
      </c>
      <c r="AE305" s="87">
        <f>SUMIF('TOTAL FEED'!$E$6:$E$429,'SAN LUONG'!D305,'TOTAL FEED'!$AL$6:$AL$429)</f>
        <v>0</v>
      </c>
      <c r="AF305" s="87">
        <f>SUMIF('TOTAL FEED'!$E$6:$E$429,'SAN LUONG'!D305,'TOTAL FEED'!$AM$6:$AM$429)</f>
        <v>0</v>
      </c>
      <c r="AG305" s="87">
        <f>SUMIF('TOTAL FEED'!$E$6:$E$429,'SAN LUONG'!D305,'TOTAL FEED'!$AN$6:$AN$429)</f>
        <v>0</v>
      </c>
      <c r="AH305" s="87">
        <f>SUMIF('TOTAL FEED'!$E$6:$E$429,'SAN LUONG'!D305,'TOTAL FEED'!$AO$6:$AO$429)</f>
        <v>0</v>
      </c>
      <c r="AI305" s="87">
        <f>SUMIF('TOTAL FEED'!$E$6:$E$429,'SAN LUONG'!D305,'TOTAL FEED'!$AP$6:$AP$429)</f>
        <v>0</v>
      </c>
      <c r="AJ305" s="80">
        <f t="shared" si="109"/>
        <v>0</v>
      </c>
      <c r="AK305" s="80"/>
      <c r="AL305" t="str">
        <f t="shared" si="110"/>
        <v>567SFS7636730876</v>
      </c>
      <c r="AM305">
        <f>SUMIF('TOTAL FEED'!$K$6:$K$429,AL305,'TOTAL FEED'!$AQ$6:$AQ$429)</f>
        <v>0</v>
      </c>
    </row>
    <row r="306" spans="2:39" x14ac:dyDescent="0.25">
      <c r="B306" s="81">
        <v>190</v>
      </c>
      <c r="C306" s="184" t="s">
        <v>533</v>
      </c>
      <c r="D306" s="81">
        <v>36730831</v>
      </c>
      <c r="E306" s="86">
        <f>SUMIF('TOTAL FEED'!$E$6:$E$429,'SAN LUONG'!D306,'TOTAL FEED'!$L$6:$L$429)</f>
        <v>0</v>
      </c>
      <c r="F306" s="87">
        <f>SUMIF('TOTAL FEED'!$E$6:$E$429,'SAN LUONG'!D306,'TOTAL FEED'!$M$6:$M$429)</f>
        <v>0</v>
      </c>
      <c r="G306" s="87">
        <f>SUMIF('TOTAL FEED'!$E$6:$E$429,'SAN LUONG'!D306,'TOTAL FEED'!$N$6:$N$429)</f>
        <v>29550</v>
      </c>
      <c r="H306" s="87">
        <f>SUMIF('TOTAL FEED'!$E$6:$E$429,'SAN LUONG'!D306,'TOTAL FEED'!$O$6:$O$429)</f>
        <v>8550</v>
      </c>
      <c r="I306" s="87">
        <f>SUMIF('TOTAL FEED'!$E$6:$E$429,'SAN LUONG'!D306,'TOTAL FEED'!$P$6:$P$429)</f>
        <v>0</v>
      </c>
      <c r="J306" s="87">
        <f>SUMIF('TOTAL FEED'!$E$6:$E$429,'SAN LUONG'!D306,'TOTAL FEED'!$Q$6:$Q$429)</f>
        <v>0</v>
      </c>
      <c r="K306" s="87">
        <f>SUMIF('TOTAL FEED'!$E$6:$E$429,'SAN LUONG'!D306,'TOTAL FEED'!$R$6:$R$429)</f>
        <v>0</v>
      </c>
      <c r="L306" s="87">
        <f>SUMIF('TOTAL FEED'!$E$6:$E$429,'SAN LUONG'!D306,'TOTAL FEED'!$S$6:$S$429)</f>
        <v>0</v>
      </c>
      <c r="M306" s="87">
        <f>SUMIF('TOTAL FEED'!$E$6:$E$429,'SAN LUONG'!D306,'TOTAL FEED'!$T$6:$T$429)</f>
        <v>0</v>
      </c>
      <c r="N306" s="87">
        <f>SUMIF('TOTAL FEED'!$E$6:$E$429,'SAN LUONG'!D306,'TOTAL FEED'!$U$6:$U$429)</f>
        <v>0</v>
      </c>
      <c r="O306" s="87">
        <f>SUMIF('TOTAL FEED'!$E$6:$E$429,'SAN LUONG'!D306,'TOTAL FEED'!$V$6:$V$429)</f>
        <v>19950</v>
      </c>
      <c r="P306" s="87">
        <f>SUMIF('TOTAL FEED'!$E$6:$E$429,'SAN LUONG'!D306,'TOTAL FEED'!$W$6:$W$429)</f>
        <v>0</v>
      </c>
      <c r="Q306" s="87">
        <f>SUMIF('TOTAL FEED'!$E$6:$E$429,'SAN LUONG'!D306,'TOTAL FEED'!$X$6:$X$429)</f>
        <v>21150</v>
      </c>
      <c r="R306" s="87">
        <f>SUMIF('TOTAL FEED'!$E$6:$E$429,'SAN LUONG'!D306,'TOTAL FEED'!$Y$6:$Y$429)</f>
        <v>0</v>
      </c>
      <c r="S306" s="87">
        <f>SUMIF('TOTAL FEED'!$E$6:$E$429,'SAN LUONG'!D306,'TOTAL FEED'!$Z$6:$Z$429)</f>
        <v>6700</v>
      </c>
      <c r="T306" s="87">
        <f>SUMIF('TOTAL FEED'!$E$6:$E$429,'SAN LUONG'!D306,'TOTAL FEED'!$AA$6:$AA$429)</f>
        <v>0</v>
      </c>
      <c r="U306" s="87">
        <f>SUMIF('TOTAL FEED'!$E$6:$E$429,'SAN LUONG'!D306,'TOTAL FEED'!$AB$6:$AB$429)</f>
        <v>0</v>
      </c>
      <c r="V306" s="87">
        <f>SUMIF('TOTAL FEED'!$E$6:$E$429,'SAN LUONG'!D306,'TOTAL FEED'!$AC$6:$AC$429)</f>
        <v>0</v>
      </c>
      <c r="W306" s="87">
        <f>SUMIF('TOTAL FEED'!$E$6:$E$429,'SAN LUONG'!D306,'TOTAL FEED'!$AD$6:$AD$429)</f>
        <v>0</v>
      </c>
      <c r="X306" s="87">
        <f>SUMIF('TOTAL FEED'!$E$6:$E$429,'SAN LUONG'!D306,'TOTAL FEED'!$AE$6:$AE$429)</f>
        <v>0</v>
      </c>
      <c r="Y306" s="87">
        <f>SUMIF('TOTAL FEED'!$E$6:$E$429,'SAN LUONG'!D306,'TOTAL FEED'!$AF$6:$AF$429)</f>
        <v>0</v>
      </c>
      <c r="Z306" s="87">
        <f>SUMIF('TOTAL FEED'!$E$6:$E$429,'SAN LUONG'!D306,'TOTAL FEED'!$AG$6:$AG$429)</f>
        <v>0</v>
      </c>
      <c r="AA306" s="87">
        <f>SUMIF('TOTAL FEED'!$E$6:$E$429,'SAN LUONG'!D306,'TOTAL FEED'!$AH$6:$AH$429)</f>
        <v>0</v>
      </c>
      <c r="AB306" s="87">
        <f>SUMIF('TOTAL FEED'!$E$6:$E$429,'SAN LUONG'!D306,'TOTAL FEED'!$AI$6:$AI$429)</f>
        <v>0</v>
      </c>
      <c r="AC306" s="87">
        <f>SUMIF('TOTAL FEED'!$E$6:$E$429,'SAN LUONG'!D306,'TOTAL FEED'!$AJ$6:$AJ$429)</f>
        <v>0</v>
      </c>
      <c r="AD306" s="87">
        <f>SUMIF('TOTAL FEED'!$E$6:$E$429,'SAN LUONG'!D306,'TOTAL FEED'!$AK$6:$AK$429)</f>
        <v>0</v>
      </c>
      <c r="AE306" s="87">
        <f>SUMIF('TOTAL FEED'!$E$6:$E$429,'SAN LUONG'!D306,'TOTAL FEED'!$AL$6:$AL$429)</f>
        <v>0</v>
      </c>
      <c r="AF306" s="87">
        <f>SUMIF('TOTAL FEED'!$E$6:$E$429,'SAN LUONG'!D306,'TOTAL FEED'!$AM$6:$AM$429)</f>
        <v>0</v>
      </c>
      <c r="AG306" s="87">
        <f>SUMIF('TOTAL FEED'!$E$6:$E$429,'SAN LUONG'!D306,'TOTAL FEED'!$AN$6:$AN$429)</f>
        <v>0</v>
      </c>
      <c r="AH306" s="87">
        <f>SUMIF('TOTAL FEED'!$E$6:$E$429,'SAN LUONG'!D306,'TOTAL FEED'!$AO$6:$AO$429)</f>
        <v>0</v>
      </c>
      <c r="AI306" s="87">
        <f>SUMIF('TOTAL FEED'!$E$6:$E$429,'SAN LUONG'!D306,'TOTAL FEED'!$AP$6:$AP$429)</f>
        <v>0</v>
      </c>
      <c r="AJ306" s="80">
        <f t="shared" si="109"/>
        <v>85900</v>
      </c>
      <c r="AK306" s="92">
        <v>1</v>
      </c>
      <c r="AL306" t="str">
        <f t="shared" si="110"/>
        <v>567SFS3136730831</v>
      </c>
      <c r="AM306">
        <f>SUMIF('TOTAL FEED'!$K$6:$K$429,AL306,'TOTAL FEED'!$AQ$6:$AQ$429)</f>
        <v>85900</v>
      </c>
    </row>
    <row r="307" spans="2:39" x14ac:dyDescent="0.25">
      <c r="B307" s="182">
        <v>191</v>
      </c>
      <c r="C307" s="185" t="s">
        <v>535</v>
      </c>
      <c r="D307" s="183">
        <v>36730838</v>
      </c>
      <c r="E307" s="86">
        <f>SUMIF('TOTAL FEED'!$E$6:$E$429,'SAN LUONG'!D307,'TOTAL FEED'!$L$6:$L$429)</f>
        <v>0</v>
      </c>
      <c r="F307" s="87">
        <f>SUMIF('TOTAL FEED'!$E$6:$E$429,'SAN LUONG'!D307,'TOTAL FEED'!$M$6:$M$429)</f>
        <v>0</v>
      </c>
      <c r="G307" s="87">
        <f>SUMIF('TOTAL FEED'!$E$6:$E$429,'SAN LUONG'!D307,'TOTAL FEED'!$N$6:$N$429)</f>
        <v>0</v>
      </c>
      <c r="H307" s="87">
        <f>SUMIF('TOTAL FEED'!$E$6:$E$429,'SAN LUONG'!D307,'TOTAL FEED'!$O$6:$O$429)</f>
        <v>0</v>
      </c>
      <c r="I307" s="87">
        <f>SUMIF('TOTAL FEED'!$E$6:$E$429,'SAN LUONG'!D307,'TOTAL FEED'!$P$6:$P$429)</f>
        <v>0</v>
      </c>
      <c r="J307" s="87">
        <f>SUMIF('TOTAL FEED'!$E$6:$E$429,'SAN LUONG'!D307,'TOTAL FEED'!$Q$6:$Q$429)</f>
        <v>0</v>
      </c>
      <c r="K307" s="87">
        <f>SUMIF('TOTAL FEED'!$E$6:$E$429,'SAN LUONG'!D307,'TOTAL FEED'!$R$6:$R$429)</f>
        <v>0</v>
      </c>
      <c r="L307" s="87">
        <f>SUMIF('TOTAL FEED'!$E$6:$E$429,'SAN LUONG'!D307,'TOTAL FEED'!$S$6:$S$429)</f>
        <v>0</v>
      </c>
      <c r="M307" s="87">
        <f>SUMIF('TOTAL FEED'!$E$6:$E$429,'SAN LUONG'!D307,'TOTAL FEED'!$T$6:$T$429)</f>
        <v>0</v>
      </c>
      <c r="N307" s="87">
        <f>SUMIF('TOTAL FEED'!$E$6:$E$429,'SAN LUONG'!D307,'TOTAL FEED'!$U$6:$U$429)</f>
        <v>0</v>
      </c>
      <c r="O307" s="87">
        <f>SUMIF('TOTAL FEED'!$E$6:$E$429,'SAN LUONG'!D307,'TOTAL FEED'!$V$6:$V$429)</f>
        <v>0</v>
      </c>
      <c r="P307" s="87">
        <f>SUMIF('TOTAL FEED'!$E$6:$E$429,'SAN LUONG'!D307,'TOTAL FEED'!$W$6:$W$429)</f>
        <v>0</v>
      </c>
      <c r="Q307" s="87">
        <f>SUMIF('TOTAL FEED'!$E$6:$E$429,'SAN LUONG'!D307,'TOTAL FEED'!$X$6:$X$429)</f>
        <v>0</v>
      </c>
      <c r="R307" s="87">
        <f>SUMIF('TOTAL FEED'!$E$6:$E$429,'SAN LUONG'!D307,'TOTAL FEED'!$Y$6:$Y$429)</f>
        <v>0</v>
      </c>
      <c r="S307" s="87">
        <f>SUMIF('TOTAL FEED'!$E$6:$E$429,'SAN LUONG'!D307,'TOTAL FEED'!$Z$6:$Z$429)</f>
        <v>0</v>
      </c>
      <c r="T307" s="87">
        <f>SUMIF('TOTAL FEED'!$E$6:$E$429,'SAN LUONG'!D307,'TOTAL FEED'!$AA$6:$AA$429)</f>
        <v>0</v>
      </c>
      <c r="U307" s="87">
        <f>SUMIF('TOTAL FEED'!$E$6:$E$429,'SAN LUONG'!D307,'TOTAL FEED'!$AB$6:$AB$429)</f>
        <v>0</v>
      </c>
      <c r="V307" s="87">
        <f>SUMIF('TOTAL FEED'!$E$6:$E$429,'SAN LUONG'!D307,'TOTAL FEED'!$AC$6:$AC$429)</f>
        <v>0</v>
      </c>
      <c r="W307" s="87">
        <f>SUMIF('TOTAL FEED'!$E$6:$E$429,'SAN LUONG'!D307,'TOTAL FEED'!$AD$6:$AD$429)</f>
        <v>0</v>
      </c>
      <c r="X307" s="87">
        <f>SUMIF('TOTAL FEED'!$E$6:$E$429,'SAN LUONG'!D307,'TOTAL FEED'!$AE$6:$AE$429)</f>
        <v>0</v>
      </c>
      <c r="Y307" s="87">
        <f>SUMIF('TOTAL FEED'!$E$6:$E$429,'SAN LUONG'!D307,'TOTAL FEED'!$AF$6:$AF$429)</f>
        <v>0</v>
      </c>
      <c r="Z307" s="87">
        <f>SUMIF('TOTAL FEED'!$E$6:$E$429,'SAN LUONG'!D307,'TOTAL FEED'!$AG$6:$AG$429)</f>
        <v>0</v>
      </c>
      <c r="AA307" s="87">
        <f>SUMIF('TOTAL FEED'!$E$6:$E$429,'SAN LUONG'!D307,'TOTAL FEED'!$AH$6:$AH$429)</f>
        <v>0</v>
      </c>
      <c r="AB307" s="87">
        <f>SUMIF('TOTAL FEED'!$E$6:$E$429,'SAN LUONG'!D307,'TOTAL FEED'!$AI$6:$AI$429)</f>
        <v>0</v>
      </c>
      <c r="AC307" s="87">
        <f>SUMIF('TOTAL FEED'!$E$6:$E$429,'SAN LUONG'!D307,'TOTAL FEED'!$AJ$6:$AJ$429)</f>
        <v>0</v>
      </c>
      <c r="AD307" s="87">
        <f>SUMIF('TOTAL FEED'!$E$6:$E$429,'SAN LUONG'!D307,'TOTAL FEED'!$AK$6:$AK$429)</f>
        <v>0</v>
      </c>
      <c r="AE307" s="87">
        <f>SUMIF('TOTAL FEED'!$E$6:$E$429,'SAN LUONG'!D307,'TOTAL FEED'!$AL$6:$AL$429)</f>
        <v>0</v>
      </c>
      <c r="AF307" s="87">
        <f>SUMIF('TOTAL FEED'!$E$6:$E$429,'SAN LUONG'!D307,'TOTAL FEED'!$AM$6:$AM$429)</f>
        <v>0</v>
      </c>
      <c r="AG307" s="87">
        <f>SUMIF('TOTAL FEED'!$E$6:$E$429,'SAN LUONG'!D307,'TOTAL FEED'!$AN$6:$AN$429)</f>
        <v>0</v>
      </c>
      <c r="AH307" s="87">
        <f>SUMIF('TOTAL FEED'!$E$6:$E$429,'SAN LUONG'!D307,'TOTAL FEED'!$AO$6:$AO$429)</f>
        <v>0</v>
      </c>
      <c r="AI307" s="87">
        <f>SUMIF('TOTAL FEED'!$E$6:$E$429,'SAN LUONG'!D307,'TOTAL FEED'!$AP$6:$AP$429)</f>
        <v>0</v>
      </c>
      <c r="AJ307" s="80">
        <f t="shared" si="109"/>
        <v>0</v>
      </c>
      <c r="AK307" s="80"/>
      <c r="AL307" t="str">
        <f t="shared" si="110"/>
        <v>567SFS3836730838</v>
      </c>
      <c r="AM307">
        <f>SUMIF('TOTAL FEED'!$K$6:$K$429,AL307,'TOTAL FEED'!$AQ$6:$AQ$429)</f>
        <v>0</v>
      </c>
    </row>
    <row r="308" spans="2:39" x14ac:dyDescent="0.25">
      <c r="B308" s="81">
        <v>192</v>
      </c>
      <c r="C308" s="185" t="s">
        <v>539</v>
      </c>
      <c r="D308" s="183">
        <v>36730872</v>
      </c>
      <c r="E308" s="86">
        <f>SUMIF('TOTAL FEED'!$E$6:$E$429,'SAN LUONG'!D308,'TOTAL FEED'!$L$6:$L$429)</f>
        <v>0</v>
      </c>
      <c r="F308" s="87">
        <f>SUMIF('TOTAL FEED'!$E$6:$E$429,'SAN LUONG'!D308,'TOTAL FEED'!$M$6:$M$429)</f>
        <v>0</v>
      </c>
      <c r="G308" s="87">
        <f>SUMIF('TOTAL FEED'!$E$6:$E$429,'SAN LUONG'!D308,'TOTAL FEED'!$N$6:$N$429)</f>
        <v>0</v>
      </c>
      <c r="H308" s="87">
        <f>SUMIF('TOTAL FEED'!$E$6:$E$429,'SAN LUONG'!D308,'TOTAL FEED'!$O$6:$O$429)</f>
        <v>0</v>
      </c>
      <c r="I308" s="87">
        <f>SUMIF('TOTAL FEED'!$E$6:$E$429,'SAN LUONG'!D308,'TOTAL FEED'!$P$6:$P$429)</f>
        <v>0</v>
      </c>
      <c r="J308" s="87">
        <f>SUMIF('TOTAL FEED'!$E$6:$E$429,'SAN LUONG'!D308,'TOTAL FEED'!$Q$6:$Q$429)</f>
        <v>0</v>
      </c>
      <c r="K308" s="87">
        <f>SUMIF('TOTAL FEED'!$E$6:$E$429,'SAN LUONG'!D308,'TOTAL FEED'!$R$6:$R$429)</f>
        <v>0</v>
      </c>
      <c r="L308" s="87">
        <f>SUMIF('TOTAL FEED'!$E$6:$E$429,'SAN LUONG'!D308,'TOTAL FEED'!$S$6:$S$429)</f>
        <v>0</v>
      </c>
      <c r="M308" s="87">
        <f>SUMIF('TOTAL FEED'!$E$6:$E$429,'SAN LUONG'!D308,'TOTAL FEED'!$T$6:$T$429)</f>
        <v>0</v>
      </c>
      <c r="N308" s="87">
        <f>SUMIF('TOTAL FEED'!$E$6:$E$429,'SAN LUONG'!D308,'TOTAL FEED'!$U$6:$U$429)</f>
        <v>0</v>
      </c>
      <c r="O308" s="87">
        <f>SUMIF('TOTAL FEED'!$E$6:$E$429,'SAN LUONG'!D308,'TOTAL FEED'!$V$6:$V$429)</f>
        <v>0</v>
      </c>
      <c r="P308" s="87">
        <f>SUMIF('TOTAL FEED'!$E$6:$E$429,'SAN LUONG'!D308,'TOTAL FEED'!$W$6:$W$429)</f>
        <v>0</v>
      </c>
      <c r="Q308" s="87">
        <f>SUMIF('TOTAL FEED'!$E$6:$E$429,'SAN LUONG'!D308,'TOTAL FEED'!$X$6:$X$429)</f>
        <v>0</v>
      </c>
      <c r="R308" s="87">
        <f>SUMIF('TOTAL FEED'!$E$6:$E$429,'SAN LUONG'!D308,'TOTAL FEED'!$Y$6:$Y$429)</f>
        <v>0</v>
      </c>
      <c r="S308" s="87">
        <f>SUMIF('TOTAL FEED'!$E$6:$E$429,'SAN LUONG'!D308,'TOTAL FEED'!$Z$6:$Z$429)</f>
        <v>0</v>
      </c>
      <c r="T308" s="87">
        <f>SUMIF('TOTAL FEED'!$E$6:$E$429,'SAN LUONG'!D308,'TOTAL FEED'!$AA$6:$AA$429)</f>
        <v>0</v>
      </c>
      <c r="U308" s="87">
        <f>SUMIF('TOTAL FEED'!$E$6:$E$429,'SAN LUONG'!D308,'TOTAL FEED'!$AB$6:$AB$429)</f>
        <v>0</v>
      </c>
      <c r="V308" s="87">
        <f>SUMIF('TOTAL FEED'!$E$6:$E$429,'SAN LUONG'!D308,'TOTAL FEED'!$AC$6:$AC$429)</f>
        <v>0</v>
      </c>
      <c r="W308" s="87">
        <f>SUMIF('TOTAL FEED'!$E$6:$E$429,'SAN LUONG'!D308,'TOTAL FEED'!$AD$6:$AD$429)</f>
        <v>0</v>
      </c>
      <c r="X308" s="87">
        <f>SUMIF('TOTAL FEED'!$E$6:$E$429,'SAN LUONG'!D308,'TOTAL FEED'!$AE$6:$AE$429)</f>
        <v>0</v>
      </c>
      <c r="Y308" s="87">
        <f>SUMIF('TOTAL FEED'!$E$6:$E$429,'SAN LUONG'!D308,'TOTAL FEED'!$AF$6:$AF$429)</f>
        <v>0</v>
      </c>
      <c r="Z308" s="87">
        <f>SUMIF('TOTAL FEED'!$E$6:$E$429,'SAN LUONG'!D308,'TOTAL FEED'!$AG$6:$AG$429)</f>
        <v>0</v>
      </c>
      <c r="AA308" s="87">
        <f>SUMIF('TOTAL FEED'!$E$6:$E$429,'SAN LUONG'!D308,'TOTAL FEED'!$AH$6:$AH$429)</f>
        <v>0</v>
      </c>
      <c r="AB308" s="87">
        <f>SUMIF('TOTAL FEED'!$E$6:$E$429,'SAN LUONG'!D308,'TOTAL FEED'!$AI$6:$AI$429)</f>
        <v>0</v>
      </c>
      <c r="AC308" s="87">
        <f>SUMIF('TOTAL FEED'!$E$6:$E$429,'SAN LUONG'!D308,'TOTAL FEED'!$AJ$6:$AJ$429)</f>
        <v>0</v>
      </c>
      <c r="AD308" s="87">
        <f>SUMIF('TOTAL FEED'!$E$6:$E$429,'SAN LUONG'!D308,'TOTAL FEED'!$AK$6:$AK$429)</f>
        <v>0</v>
      </c>
      <c r="AE308" s="87">
        <f>SUMIF('TOTAL FEED'!$E$6:$E$429,'SAN LUONG'!D308,'TOTAL FEED'!$AL$6:$AL$429)</f>
        <v>0</v>
      </c>
      <c r="AF308" s="87">
        <f>SUMIF('TOTAL FEED'!$E$6:$E$429,'SAN LUONG'!D308,'TOTAL FEED'!$AM$6:$AM$429)</f>
        <v>0</v>
      </c>
      <c r="AG308" s="87">
        <f>SUMIF('TOTAL FEED'!$E$6:$E$429,'SAN LUONG'!D308,'TOTAL FEED'!$AN$6:$AN$429)</f>
        <v>0</v>
      </c>
      <c r="AH308" s="87">
        <f>SUMIF('TOTAL FEED'!$E$6:$E$429,'SAN LUONG'!D308,'TOTAL FEED'!$AO$6:$AO$429)</f>
        <v>0</v>
      </c>
      <c r="AI308" s="87">
        <f>SUMIF('TOTAL FEED'!$E$6:$E$429,'SAN LUONG'!D308,'TOTAL FEED'!$AP$6:$AP$429)</f>
        <v>0</v>
      </c>
      <c r="AJ308" s="80">
        <f t="shared" ref="AJ308" si="116">SUM(E308:AI308)</f>
        <v>0</v>
      </c>
      <c r="AK308" s="80"/>
      <c r="AL308" t="str">
        <f t="shared" si="110"/>
        <v>567SFS7236730872</v>
      </c>
      <c r="AM308">
        <f>SUMIF('TOTAL FEED'!$K$6:$K$429,AL308,'TOTAL FEED'!$AQ$6:$AQ$429)</f>
        <v>0</v>
      </c>
    </row>
    <row r="309" spans="2:39" x14ac:dyDescent="0.25">
      <c r="B309" s="81">
        <v>192</v>
      </c>
      <c r="C309" s="185" t="s">
        <v>540</v>
      </c>
      <c r="D309" s="183">
        <v>36730890</v>
      </c>
      <c r="E309" s="86">
        <f>SUMIF('TOTAL FEED'!$E$6:$E$429,'SAN LUONG'!D309,'TOTAL FEED'!$L$6:$L$429)</f>
        <v>0</v>
      </c>
      <c r="F309" s="87">
        <f>SUMIF('TOTAL FEED'!$E$6:$E$429,'SAN LUONG'!D309,'TOTAL FEED'!$M$6:$M$429)</f>
        <v>0</v>
      </c>
      <c r="G309" s="87">
        <f>SUMIF('TOTAL FEED'!$E$6:$E$429,'SAN LUONG'!D309,'TOTAL FEED'!$N$6:$N$429)</f>
        <v>0</v>
      </c>
      <c r="H309" s="87">
        <f>SUMIF('TOTAL FEED'!$E$6:$E$429,'SAN LUONG'!D309,'TOTAL FEED'!$O$6:$O$429)</f>
        <v>0</v>
      </c>
      <c r="I309" s="87">
        <f>SUMIF('TOTAL FEED'!$E$6:$E$429,'SAN LUONG'!D309,'TOTAL FEED'!$P$6:$P$429)</f>
        <v>0</v>
      </c>
      <c r="J309" s="87">
        <f>SUMIF('TOTAL FEED'!$E$6:$E$429,'SAN LUONG'!D309,'TOTAL FEED'!$Q$6:$Q$429)</f>
        <v>0</v>
      </c>
      <c r="K309" s="87">
        <f>SUMIF('TOTAL FEED'!$E$6:$E$429,'SAN LUONG'!D309,'TOTAL FEED'!$R$6:$R$429)</f>
        <v>0</v>
      </c>
      <c r="L309" s="87">
        <f>SUMIF('TOTAL FEED'!$E$6:$E$429,'SAN LUONG'!D309,'TOTAL FEED'!$S$6:$S$429)</f>
        <v>0</v>
      </c>
      <c r="M309" s="87">
        <f>SUMIF('TOTAL FEED'!$E$6:$E$429,'SAN LUONG'!D309,'TOTAL FEED'!$T$6:$T$429)</f>
        <v>0</v>
      </c>
      <c r="N309" s="87">
        <f>SUMIF('TOTAL FEED'!$E$6:$E$429,'SAN LUONG'!D309,'TOTAL FEED'!$U$6:$U$429)</f>
        <v>0</v>
      </c>
      <c r="O309" s="87">
        <f>SUMIF('TOTAL FEED'!$E$6:$E$429,'SAN LUONG'!D309,'TOTAL FEED'!$V$6:$V$429)</f>
        <v>0</v>
      </c>
      <c r="P309" s="87">
        <f>SUMIF('TOTAL FEED'!$E$6:$E$429,'SAN LUONG'!D309,'TOTAL FEED'!$W$6:$W$429)</f>
        <v>0</v>
      </c>
      <c r="Q309" s="87">
        <f>SUMIF('TOTAL FEED'!$E$6:$E$429,'SAN LUONG'!D309,'TOTAL FEED'!$X$6:$X$429)</f>
        <v>0</v>
      </c>
      <c r="R309" s="87">
        <f>SUMIF('TOTAL FEED'!$E$6:$E$429,'SAN LUONG'!D309,'TOTAL FEED'!$Y$6:$Y$429)</f>
        <v>0</v>
      </c>
      <c r="S309" s="87">
        <f>SUMIF('TOTAL FEED'!$E$6:$E$429,'SAN LUONG'!D309,'TOTAL FEED'!$Z$6:$Z$429)</f>
        <v>0</v>
      </c>
      <c r="T309" s="87">
        <f>SUMIF('TOTAL FEED'!$E$6:$E$429,'SAN LUONG'!D309,'TOTAL FEED'!$AA$6:$AA$429)</f>
        <v>0</v>
      </c>
      <c r="U309" s="87">
        <f>SUMIF('TOTAL FEED'!$E$6:$E$429,'SAN LUONG'!D309,'TOTAL FEED'!$AB$6:$AB$429)</f>
        <v>0</v>
      </c>
      <c r="V309" s="87">
        <f>SUMIF('TOTAL FEED'!$E$6:$E$429,'SAN LUONG'!D309,'TOTAL FEED'!$AC$6:$AC$429)</f>
        <v>0</v>
      </c>
      <c r="W309" s="87">
        <f>SUMIF('TOTAL FEED'!$E$6:$E$429,'SAN LUONG'!D309,'TOTAL FEED'!$AD$6:$AD$429)</f>
        <v>0</v>
      </c>
      <c r="X309" s="87">
        <f>SUMIF('TOTAL FEED'!$E$6:$E$429,'SAN LUONG'!D309,'TOTAL FEED'!$AE$6:$AE$429)</f>
        <v>0</v>
      </c>
      <c r="Y309" s="87">
        <f>SUMIF('TOTAL FEED'!$E$6:$E$429,'SAN LUONG'!D309,'TOTAL FEED'!$AF$6:$AF$429)</f>
        <v>0</v>
      </c>
      <c r="Z309" s="87">
        <f>SUMIF('TOTAL FEED'!$E$6:$E$429,'SAN LUONG'!D309,'TOTAL FEED'!$AG$6:$AG$429)</f>
        <v>0</v>
      </c>
      <c r="AA309" s="87">
        <f>SUMIF('TOTAL FEED'!$E$6:$E$429,'SAN LUONG'!D309,'TOTAL FEED'!$AH$6:$AH$429)</f>
        <v>0</v>
      </c>
      <c r="AB309" s="87">
        <f>SUMIF('TOTAL FEED'!$E$6:$E$429,'SAN LUONG'!D309,'TOTAL FEED'!$AI$6:$AI$429)</f>
        <v>0</v>
      </c>
      <c r="AC309" s="87">
        <f>SUMIF('TOTAL FEED'!$E$6:$E$429,'SAN LUONG'!D309,'TOTAL FEED'!$AJ$6:$AJ$429)</f>
        <v>0</v>
      </c>
      <c r="AD309" s="87">
        <f>SUMIF('TOTAL FEED'!$E$6:$E$429,'SAN LUONG'!D309,'TOTAL FEED'!$AK$6:$AK$429)</f>
        <v>0</v>
      </c>
      <c r="AE309" s="87">
        <f>SUMIF('TOTAL FEED'!$E$6:$E$429,'SAN LUONG'!D309,'TOTAL FEED'!$AL$6:$AL$429)</f>
        <v>0</v>
      </c>
      <c r="AF309" s="87">
        <f>SUMIF('TOTAL FEED'!$E$6:$E$429,'SAN LUONG'!D309,'TOTAL FEED'!$AM$6:$AM$429)</f>
        <v>0</v>
      </c>
      <c r="AG309" s="87">
        <f>SUMIF('TOTAL FEED'!$E$6:$E$429,'SAN LUONG'!D309,'TOTAL FEED'!$AN$6:$AN$429)</f>
        <v>0</v>
      </c>
      <c r="AH309" s="87">
        <f>SUMIF('TOTAL FEED'!$E$6:$E$429,'SAN LUONG'!D309,'TOTAL FEED'!$AO$6:$AO$429)</f>
        <v>0</v>
      </c>
      <c r="AI309" s="87">
        <f>SUMIF('TOTAL FEED'!$E$6:$E$429,'SAN LUONG'!D309,'TOTAL FEED'!$AP$6:$AP$429)</f>
        <v>0</v>
      </c>
      <c r="AJ309" s="80">
        <f t="shared" ref="AJ309:AJ310" si="117">SUM(E309:AI309)</f>
        <v>0</v>
      </c>
      <c r="AK309" s="80"/>
      <c r="AL309" t="str">
        <f t="shared" si="110"/>
        <v>567SFS9036730890</v>
      </c>
      <c r="AM309">
        <f>SUMIF('TOTAL FEED'!$K$6:$K$429,AL309,'TOTAL FEED'!$AQ$6:$AQ$429)</f>
        <v>0</v>
      </c>
    </row>
    <row r="310" spans="2:39" x14ac:dyDescent="0.25">
      <c r="B310" s="81">
        <v>192</v>
      </c>
      <c r="C310" s="185" t="s">
        <v>597</v>
      </c>
      <c r="D310" s="183">
        <v>36730853</v>
      </c>
      <c r="E310" s="86">
        <f>SUMIF('TOTAL FEED'!$E$6:$E$429,'SAN LUONG'!D310,'TOTAL FEED'!$L$6:$L$429)</f>
        <v>0</v>
      </c>
      <c r="F310" s="87">
        <f>SUMIF('TOTAL FEED'!$E$6:$E$429,'SAN LUONG'!D310,'TOTAL FEED'!$M$6:$M$429)</f>
        <v>0</v>
      </c>
      <c r="G310" s="87">
        <f>SUMIF('TOTAL FEED'!$E$6:$E$429,'SAN LUONG'!D310,'TOTAL FEED'!$N$6:$N$429)</f>
        <v>0</v>
      </c>
      <c r="H310" s="87">
        <f>SUMIF('TOTAL FEED'!$E$6:$E$429,'SAN LUONG'!D310,'TOTAL FEED'!$O$6:$O$429)</f>
        <v>0</v>
      </c>
      <c r="I310" s="87">
        <f>SUMIF('TOTAL FEED'!$E$6:$E$429,'SAN LUONG'!D310,'TOTAL FEED'!$P$6:$P$429)</f>
        <v>0</v>
      </c>
      <c r="J310" s="87">
        <f>SUMIF('TOTAL FEED'!$E$6:$E$429,'SAN LUONG'!D310,'TOTAL FEED'!$Q$6:$Q$429)</f>
        <v>0</v>
      </c>
      <c r="K310" s="87">
        <f>SUMIF('TOTAL FEED'!$E$6:$E$429,'SAN LUONG'!D310,'TOTAL FEED'!$R$6:$R$429)</f>
        <v>0</v>
      </c>
      <c r="L310" s="87">
        <f>SUMIF('TOTAL FEED'!$E$6:$E$429,'SAN LUONG'!D310,'TOTAL FEED'!$S$6:$S$429)</f>
        <v>0</v>
      </c>
      <c r="M310" s="87">
        <f>SUMIF('TOTAL FEED'!$E$6:$E$429,'SAN LUONG'!D310,'TOTAL FEED'!$T$6:$T$429)</f>
        <v>0</v>
      </c>
      <c r="N310" s="87">
        <f>SUMIF('TOTAL FEED'!$E$6:$E$429,'SAN LUONG'!D310,'TOTAL FEED'!$U$6:$U$429)</f>
        <v>0</v>
      </c>
      <c r="O310" s="87">
        <f>SUMIF('TOTAL FEED'!$E$6:$E$429,'SAN LUONG'!D310,'TOTAL FEED'!$V$6:$V$429)</f>
        <v>0</v>
      </c>
      <c r="P310" s="87">
        <f>SUMIF('TOTAL FEED'!$E$6:$E$429,'SAN LUONG'!D310,'TOTAL FEED'!$W$6:$W$429)</f>
        <v>0</v>
      </c>
      <c r="Q310" s="87">
        <f>SUMIF('TOTAL FEED'!$E$6:$E$429,'SAN LUONG'!D310,'TOTAL FEED'!$X$6:$X$429)</f>
        <v>0</v>
      </c>
      <c r="R310" s="87">
        <f>SUMIF('TOTAL FEED'!$E$6:$E$429,'SAN LUONG'!D310,'TOTAL FEED'!$Y$6:$Y$429)</f>
        <v>0</v>
      </c>
      <c r="S310" s="87">
        <f>SUMIF('TOTAL FEED'!$E$6:$E$429,'SAN LUONG'!D310,'TOTAL FEED'!$Z$6:$Z$429)</f>
        <v>0</v>
      </c>
      <c r="T310" s="87">
        <f>SUMIF('TOTAL FEED'!$E$6:$E$429,'SAN LUONG'!D310,'TOTAL FEED'!$AA$6:$AA$429)</f>
        <v>0</v>
      </c>
      <c r="U310" s="87">
        <f>SUMIF('TOTAL FEED'!$E$6:$E$429,'SAN LUONG'!D310,'TOTAL FEED'!$AB$6:$AB$429)</f>
        <v>0</v>
      </c>
      <c r="V310" s="87">
        <f>SUMIF('TOTAL FEED'!$E$6:$E$429,'SAN LUONG'!D310,'TOTAL FEED'!$AC$6:$AC$429)</f>
        <v>0</v>
      </c>
      <c r="W310" s="87">
        <f>SUMIF('TOTAL FEED'!$E$6:$E$429,'SAN LUONG'!D310,'TOTAL FEED'!$AD$6:$AD$429)</f>
        <v>0</v>
      </c>
      <c r="X310" s="87">
        <f>SUMIF('TOTAL FEED'!$E$6:$E$429,'SAN LUONG'!D310,'TOTAL FEED'!$AE$6:$AE$429)</f>
        <v>0</v>
      </c>
      <c r="Y310" s="87">
        <f>SUMIF('TOTAL FEED'!$E$6:$E$429,'SAN LUONG'!D310,'TOTAL FEED'!$AF$6:$AF$429)</f>
        <v>0</v>
      </c>
      <c r="Z310" s="87">
        <f>SUMIF('TOTAL FEED'!$E$6:$E$429,'SAN LUONG'!D310,'TOTAL FEED'!$AG$6:$AG$429)</f>
        <v>0</v>
      </c>
      <c r="AA310" s="87">
        <f>SUMIF('TOTAL FEED'!$E$6:$E$429,'SAN LUONG'!D310,'TOTAL FEED'!$AH$6:$AH$429)</f>
        <v>0</v>
      </c>
      <c r="AB310" s="87">
        <f>SUMIF('TOTAL FEED'!$E$6:$E$429,'SAN LUONG'!D310,'TOTAL FEED'!$AI$6:$AI$429)</f>
        <v>0</v>
      </c>
      <c r="AC310" s="87">
        <f>SUMIF('TOTAL FEED'!$E$6:$E$429,'SAN LUONG'!D310,'TOTAL FEED'!$AJ$6:$AJ$429)</f>
        <v>0</v>
      </c>
      <c r="AD310" s="87">
        <f>SUMIF('TOTAL FEED'!$E$6:$E$429,'SAN LUONG'!D310,'TOTAL FEED'!$AK$6:$AK$429)</f>
        <v>0</v>
      </c>
      <c r="AE310" s="87">
        <f>SUMIF('TOTAL FEED'!$E$6:$E$429,'SAN LUONG'!D310,'TOTAL FEED'!$AL$6:$AL$429)</f>
        <v>0</v>
      </c>
      <c r="AF310" s="87">
        <f>SUMIF('TOTAL FEED'!$E$6:$E$429,'SAN LUONG'!D310,'TOTAL FEED'!$AM$6:$AM$429)</f>
        <v>0</v>
      </c>
      <c r="AG310" s="87">
        <f>SUMIF('TOTAL FEED'!$E$6:$E$429,'SAN LUONG'!D310,'TOTAL FEED'!$AN$6:$AN$429)</f>
        <v>0</v>
      </c>
      <c r="AH310" s="87">
        <f>SUMIF('TOTAL FEED'!$E$6:$E$429,'SAN LUONG'!D310,'TOTAL FEED'!$AO$6:$AO$429)</f>
        <v>0</v>
      </c>
      <c r="AI310" s="87">
        <f>SUMIF('TOTAL FEED'!$E$6:$E$429,'SAN LUONG'!D310,'TOTAL FEED'!$AP$6:$AP$429)</f>
        <v>0</v>
      </c>
      <c r="AJ310" s="80">
        <f t="shared" si="117"/>
        <v>0</v>
      </c>
      <c r="AK310" s="80"/>
      <c r="AL310" t="str">
        <f t="shared" si="110"/>
        <v>567SFS5336730853</v>
      </c>
      <c r="AM310">
        <f>SUMIF('TOTAL FEED'!$K$6:$K$429,AL310,'TOTAL FEED'!$AQ$6:$AQ$429)</f>
        <v>0</v>
      </c>
    </row>
    <row r="311" spans="2:39" x14ac:dyDescent="0.25">
      <c r="B311" s="81">
        <v>192</v>
      </c>
      <c r="C311" s="185" t="s">
        <v>601</v>
      </c>
      <c r="D311" s="183">
        <v>36730825</v>
      </c>
      <c r="E311" s="86">
        <f>SUMIF('TOTAL FEED'!$E$6:$E$429,'SAN LUONG'!D311,'TOTAL FEED'!$L$6:$L$429)</f>
        <v>0</v>
      </c>
      <c r="F311" s="87">
        <f>SUMIF('TOTAL FEED'!$E$6:$E$429,'SAN LUONG'!D311,'TOTAL FEED'!$M$6:$M$429)</f>
        <v>0</v>
      </c>
      <c r="G311" s="87">
        <f>SUMIF('TOTAL FEED'!$E$6:$E$429,'SAN LUONG'!D311,'TOTAL FEED'!$N$6:$N$429)</f>
        <v>0</v>
      </c>
      <c r="H311" s="87">
        <f>SUMIF('TOTAL FEED'!$E$6:$E$429,'SAN LUONG'!D311,'TOTAL FEED'!$O$6:$O$429)</f>
        <v>6050</v>
      </c>
      <c r="I311" s="87">
        <f>SUMIF('TOTAL FEED'!$E$6:$E$429,'SAN LUONG'!D311,'TOTAL FEED'!$P$6:$P$429)</f>
        <v>0</v>
      </c>
      <c r="J311" s="87">
        <f>SUMIF('TOTAL FEED'!$E$6:$E$429,'SAN LUONG'!D311,'TOTAL FEED'!$Q$6:$Q$429)</f>
        <v>0</v>
      </c>
      <c r="K311" s="87">
        <f>SUMIF('TOTAL FEED'!$E$6:$E$429,'SAN LUONG'!D311,'TOTAL FEED'!$R$6:$R$429)</f>
        <v>0</v>
      </c>
      <c r="L311" s="87">
        <f>SUMIF('TOTAL FEED'!$E$6:$E$429,'SAN LUONG'!D311,'TOTAL FEED'!$S$6:$S$429)</f>
        <v>0</v>
      </c>
      <c r="M311" s="87">
        <f>SUMIF('TOTAL FEED'!$E$6:$E$429,'SAN LUONG'!D311,'TOTAL FEED'!$T$6:$T$429)</f>
        <v>0</v>
      </c>
      <c r="N311" s="87">
        <f>SUMIF('TOTAL FEED'!$E$6:$E$429,'SAN LUONG'!D311,'TOTAL FEED'!$U$6:$U$429)</f>
        <v>0</v>
      </c>
      <c r="O311" s="87">
        <f>SUMIF('TOTAL FEED'!$E$6:$E$429,'SAN LUONG'!D311,'TOTAL FEED'!$V$6:$V$429)</f>
        <v>0</v>
      </c>
      <c r="P311" s="87">
        <f>SUMIF('TOTAL FEED'!$E$6:$E$429,'SAN LUONG'!D311,'TOTAL FEED'!$W$6:$W$429)</f>
        <v>11300</v>
      </c>
      <c r="Q311" s="87">
        <f>SUMIF('TOTAL FEED'!$E$6:$E$429,'SAN LUONG'!D311,'TOTAL FEED'!$X$6:$X$429)</f>
        <v>0</v>
      </c>
      <c r="R311" s="87">
        <f>SUMIF('TOTAL FEED'!$E$6:$E$429,'SAN LUONG'!D311,'TOTAL FEED'!$Y$6:$Y$429)</f>
        <v>6900</v>
      </c>
      <c r="S311" s="87">
        <f>SUMIF('TOTAL FEED'!$E$6:$E$429,'SAN LUONG'!D311,'TOTAL FEED'!$Z$6:$Z$429)</f>
        <v>0</v>
      </c>
      <c r="T311" s="87">
        <f>SUMIF('TOTAL FEED'!$E$6:$E$429,'SAN LUONG'!D311,'TOTAL FEED'!$AA$6:$AA$429)</f>
        <v>0</v>
      </c>
      <c r="U311" s="87">
        <f>SUMIF('TOTAL FEED'!$E$6:$E$429,'SAN LUONG'!D311,'TOTAL FEED'!$AB$6:$AB$429)</f>
        <v>12300</v>
      </c>
      <c r="V311" s="87">
        <f>SUMIF('TOTAL FEED'!$E$6:$E$429,'SAN LUONG'!D311,'TOTAL FEED'!$AC$6:$AC$429)</f>
        <v>0</v>
      </c>
      <c r="W311" s="87">
        <f>SUMIF('TOTAL FEED'!$E$6:$E$429,'SAN LUONG'!D311,'TOTAL FEED'!$AD$6:$AD$429)</f>
        <v>0</v>
      </c>
      <c r="X311" s="87">
        <f>SUMIF('TOTAL FEED'!$E$6:$E$429,'SAN LUONG'!D311,'TOTAL FEED'!$AE$6:$AE$429)</f>
        <v>0</v>
      </c>
      <c r="Y311" s="87">
        <f>SUMIF('TOTAL FEED'!$E$6:$E$429,'SAN LUONG'!D311,'TOTAL FEED'!$AF$6:$AF$429)</f>
        <v>0</v>
      </c>
      <c r="Z311" s="87">
        <f>SUMIF('TOTAL FEED'!$E$6:$E$429,'SAN LUONG'!D311,'TOTAL FEED'!$AG$6:$AG$429)</f>
        <v>0</v>
      </c>
      <c r="AA311" s="87">
        <f>SUMIF('TOTAL FEED'!$E$6:$E$429,'SAN LUONG'!D311,'TOTAL FEED'!$AH$6:$AH$429)</f>
        <v>0</v>
      </c>
      <c r="AB311" s="87">
        <f>SUMIF('TOTAL FEED'!$E$6:$E$429,'SAN LUONG'!D311,'TOTAL FEED'!$AI$6:$AI$429)</f>
        <v>0</v>
      </c>
      <c r="AC311" s="87">
        <f>SUMIF('TOTAL FEED'!$E$6:$E$429,'SAN LUONG'!D311,'TOTAL FEED'!$AJ$6:$AJ$429)</f>
        <v>0</v>
      </c>
      <c r="AD311" s="87">
        <f>SUMIF('TOTAL FEED'!$E$6:$E$429,'SAN LUONG'!D311,'TOTAL FEED'!$AK$6:$AK$429)</f>
        <v>0</v>
      </c>
      <c r="AE311" s="87">
        <f>SUMIF('TOTAL FEED'!$E$6:$E$429,'SAN LUONG'!D311,'TOTAL FEED'!$AL$6:$AL$429)</f>
        <v>0</v>
      </c>
      <c r="AF311" s="87">
        <f>SUMIF('TOTAL FEED'!$E$6:$E$429,'SAN LUONG'!D311,'TOTAL FEED'!$AM$6:$AM$429)</f>
        <v>0</v>
      </c>
      <c r="AG311" s="87">
        <f>SUMIF('TOTAL FEED'!$E$6:$E$429,'SAN LUONG'!D311,'TOTAL FEED'!$AN$6:$AN$429)</f>
        <v>0</v>
      </c>
      <c r="AH311" s="87">
        <f>SUMIF('TOTAL FEED'!$E$6:$E$429,'SAN LUONG'!D311,'TOTAL FEED'!$AO$6:$AO$429)</f>
        <v>0</v>
      </c>
      <c r="AI311" s="87">
        <f>SUMIF('TOTAL FEED'!$E$6:$E$429,'SAN LUONG'!D311,'TOTAL FEED'!$AP$6:$AP$429)</f>
        <v>0</v>
      </c>
      <c r="AJ311" s="80">
        <f t="shared" ref="AJ311" si="118">SUM(E311:AI311)</f>
        <v>36550</v>
      </c>
      <c r="AK311" s="92">
        <v>1</v>
      </c>
      <c r="AL311" t="str">
        <f t="shared" si="110"/>
        <v>567SFS2536730825</v>
      </c>
      <c r="AM311">
        <f>SUMIF('TOTAL FEED'!$K$6:$K$429,AL311,'TOTAL FEED'!$AQ$6:$AQ$429)</f>
        <v>36550</v>
      </c>
    </row>
    <row r="312" spans="2:39" x14ac:dyDescent="0.25"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</row>
    <row r="313" spans="2:39" x14ac:dyDescent="0.25"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</row>
    <row r="314" spans="2:39" x14ac:dyDescent="0.25"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</row>
  </sheetData>
  <mergeCells count="3">
    <mergeCell ref="B2:B3"/>
    <mergeCell ref="C2:C3"/>
    <mergeCell ref="D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heckSanLuong">
                <anchor moveWithCells="1" sizeWithCells="1">
                  <from>
                    <xdr:col>42</xdr:col>
                    <xdr:colOff>381000</xdr:colOff>
                    <xdr:row>5</xdr:row>
                    <xdr:rowOff>57150</xdr:rowOff>
                  </from>
                  <to>
                    <xdr:col>44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V753"/>
  <sheetViews>
    <sheetView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1" spans="1:22" ht="26.85" customHeight="1" x14ac:dyDescent="0.25"/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5"/>
      <c r="P2" s="47">
        <f>SUM(P3:P1000)</f>
        <v>0</v>
      </c>
    </row>
    <row r="3" spans="1:22" x14ac:dyDescent="0.25">
      <c r="A3" t="str">
        <f>CONCATENATE(G3,I3,H3)</f>
        <v/>
      </c>
      <c r="N3" s="222"/>
      <c r="S3" s="206">
        <f>SUMIF('TOTAL FEED'!$J$6:$J$440,'1'!A3,'TOTAL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N4" s="222"/>
      <c r="S4" s="206">
        <f>SUMIF('TOTAL FEED'!$J$6:$J$440,'1'!A4,'TOTAL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N5" s="222"/>
      <c r="S5" s="206">
        <f>SUMIF('TOTAL FEED'!$J$6:$J$440,'1'!A5,'TOTAL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N6" s="222"/>
      <c r="S6" s="206">
        <f>SUMIF('TOTAL FEED'!$J$6:$J$440,'1'!A6,'TOTAL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N7" s="222"/>
      <c r="S7" s="206">
        <f>SUMIF('TOTAL FEED'!$J$6:$J$440,'1'!A7,'TOTAL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N8" s="222"/>
      <c r="S8" s="206">
        <f>SUMIF('TOTAL FEED'!$J$6:$J$440,'1'!A8,'TOTAL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N9" s="222"/>
      <c r="S9" s="206">
        <f>SUMIF('TOTAL FEED'!$J$6:$J$440,'1'!A9,'TOTAL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N10" s="222"/>
      <c r="S10" s="206">
        <f>SUMIF('TOTAL FEED'!$J$6:$J$440,'1'!A10,'TOTAL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N11" s="222"/>
      <c r="S11" s="206">
        <f>SUMIF('TOTAL FEED'!$J$6:$J$440,'1'!A11,'TOTAL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N12" s="222"/>
      <c r="S12" s="206">
        <f>SUMIF('TOTAL FEED'!$J$6:$J$440,'1'!A12,'TOTAL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N13" s="222"/>
      <c r="S13" s="206">
        <f>SUMIF('TOTAL FEED'!$J$6:$J$440,'1'!A13,'TOTAL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N14" s="222"/>
      <c r="S14" s="206">
        <f>SUMIF('TOTAL FEED'!$J$6:$J$440,'1'!A14,'TOTAL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N15" s="222"/>
      <c r="S15" s="206">
        <f>SUMIF('TOTAL FEED'!$J$6:$J$440,'1'!A15,'TOTAL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N16" s="222"/>
      <c r="S16" s="206">
        <f>SUMIF('TOTAL FEED'!$J$6:$J$440,'1'!A16,'TOTAL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G17"/>
      <c r="H17"/>
      <c r="N17" s="222"/>
      <c r="S17" s="206">
        <f>SUMIF('TOTAL FEED'!$J$6:$J$440,'1'!A17,'TOTAL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G18"/>
      <c r="H18"/>
      <c r="N18" s="222"/>
      <c r="S18" s="206">
        <f>SUMIF('TOTAL FEED'!$J$6:$J$440,'1'!A18,'TOTAL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G19"/>
      <c r="H19"/>
      <c r="N19" s="222"/>
      <c r="S19" s="206">
        <f>SUMIF('TOTAL FEED'!$J$6:$J$440,'1'!A19,'TOTAL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G20"/>
      <c r="H20"/>
      <c r="N20" s="222"/>
      <c r="S20" s="206">
        <f>SUMIF('TOTAL FEED'!$J$6:$J$440,'1'!A20,'TOTAL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G21"/>
      <c r="H21"/>
      <c r="N21" s="222"/>
      <c r="S21" s="206">
        <f>SUMIF('TOTAL FEED'!$J$6:$J$440,'1'!A21,'TOTAL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G22"/>
      <c r="H22"/>
      <c r="N22" s="222"/>
      <c r="S22" s="206">
        <f>SUMIF('TOTAL FEED'!$J$6:$J$440,'1'!A22,'TOTAL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G23"/>
      <c r="H23"/>
      <c r="N23" s="222"/>
      <c r="S23" s="206">
        <f>SUMIF('TOTAL FEED'!$J$6:$J$440,'1'!A23,'TOTAL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G24"/>
      <c r="H24"/>
      <c r="N24" s="222"/>
      <c r="S24" s="206">
        <f>SUMIF('TOTAL FEED'!$J$6:$J$440,'1'!A24,'TOTAL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G25"/>
      <c r="H25"/>
      <c r="N25" s="222"/>
      <c r="S25" s="206">
        <f>SUMIF('TOTAL FEED'!$J$6:$J$440,'1'!A25,'TOTAL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G26"/>
      <c r="H26"/>
      <c r="N26" s="222"/>
      <c r="S26" s="206">
        <f>SUMIF('TOTAL FEED'!$J$6:$J$440,'1'!A26,'TOTAL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G27"/>
      <c r="H27"/>
      <c r="S27" s="206">
        <f>SUMIF('TOTAL FEED'!$J$6:$J$440,'1'!A27,'TOTAL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G28"/>
      <c r="H28"/>
      <c r="N28" s="222"/>
      <c r="S28" s="206">
        <f>SUMIF('TOTAL FEED'!$J$6:$J$440,'1'!A28,'TOTAL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G29"/>
      <c r="H29"/>
      <c r="N29" s="222"/>
      <c r="S29" s="206">
        <f>SUMIF('TOTAL FEED'!$J$6:$J$440,'1'!A29,'TOTAL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G30"/>
      <c r="H30"/>
      <c r="N30" s="222"/>
      <c r="S30" s="206">
        <f>SUMIF('TOTAL FEED'!$J$6:$J$440,'1'!A30,'TOTAL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G31"/>
      <c r="H31"/>
      <c r="N31" s="222"/>
      <c r="S31" s="206">
        <f>SUMIF('TOTAL FEED'!$J$6:$J$440,'1'!A31,'TOTAL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G32"/>
      <c r="H32"/>
      <c r="N32" s="222"/>
      <c r="S32" s="206">
        <f>SUMIF('TOTAL FEED'!$J$6:$J$440,'1'!A32,'TOTAL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G33"/>
      <c r="H33"/>
      <c r="N33" s="222"/>
      <c r="S33" s="206">
        <f>SUMIF('TOTAL FEED'!$J$6:$J$440,'1'!A33,'TOTAL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G34"/>
      <c r="H34"/>
      <c r="N34" s="222"/>
      <c r="S34" s="206">
        <f>SUMIF('TOTAL FEED'!$J$6:$J$440,'1'!A34,'TOTAL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G35"/>
      <c r="H35"/>
      <c r="N35" s="222"/>
      <c r="S35" s="206">
        <f>SUMIF('TOTAL FEED'!$J$6:$J$440,'1'!A35,'TOTAL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G36"/>
      <c r="H36"/>
      <c r="N36" s="222"/>
      <c r="S36" s="206">
        <f>SUMIF('TOTAL FEED'!$J$6:$J$440,'1'!A36,'TOTAL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G37"/>
      <c r="H37"/>
      <c r="N37" s="222"/>
      <c r="S37" s="206">
        <f>SUMIF('TOTAL FEED'!$J$6:$J$440,'1'!A37,'TOTAL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G38"/>
      <c r="H38"/>
      <c r="N38" s="222"/>
      <c r="S38" s="206">
        <f>SUMIF('TOTAL FEED'!$J$6:$J$440,'1'!A38,'TOTAL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G39"/>
      <c r="H39"/>
      <c r="N39" s="222"/>
      <c r="S39" s="206">
        <f>SUMIF('TOTAL FEED'!$J$6:$J$440,'1'!A39,'TOTAL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G40"/>
      <c r="H40"/>
      <c r="N40" s="222"/>
      <c r="S40" s="206">
        <f>SUMIF('TOTAL FEED'!$J$6:$J$440,'1'!A40,'TOTAL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G41"/>
      <c r="H41"/>
      <c r="N41" s="222"/>
      <c r="S41" s="206">
        <f>SUMIF('TOTAL FEED'!$J$6:$J$440,'1'!A41,'TOTAL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G42"/>
      <c r="H42"/>
      <c r="N42" s="222"/>
      <c r="S42" s="206">
        <f>SUMIF('TOTAL FEED'!$J$6:$J$440,'1'!A42,'TOTAL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N43" s="222"/>
      <c r="S43" s="206">
        <f>SUMIF('TOTAL FEED'!$J$6:$J$440,'1'!A43,'TOTAL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N44" s="222"/>
      <c r="S44" s="206">
        <f>SUMIF('TOTAL FEED'!$J$6:$J$440,'1'!A44,'TOTAL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N46" s="222"/>
      <c r="S46" s="206">
        <f>SUMIF('TOTAL FEED'!$J$6:$J$440,'1'!A46,'TOTAL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/>
      <c r="N47" s="222"/>
      <c r="S47" s="206">
        <f>SUMIF('TOTAL FEED'!$J$6:$J$440,'1'!A47,'TOTAL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G48"/>
      <c r="H48"/>
      <c r="N48" s="222"/>
      <c r="S48" s="206">
        <f>SUMIF('TOTAL FEED'!$J$6:$J$440,'1'!A48,'TOTAL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N49" s="222"/>
      <c r="S49" s="206">
        <f>SUMIF('TOTAL FEED'!$J$6:$J$440,'1'!A49,'TOTAL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N50" s="222"/>
      <c r="S50" s="206">
        <f>SUMIF('TOTAL FEED'!$J$6:$J$440,'1'!A50,'TOTAL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N51" s="222"/>
      <c r="S51" s="206">
        <f>SUMIF('TOTAL FEED'!$J$6:$J$440,'1'!A51,'TOTAL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N52" s="222"/>
      <c r="S52" s="206">
        <f>SUMIF('TOTAL FEED'!$J$6:$J$440,'1'!A52,'TOTAL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N53" s="222"/>
      <c r="S53" s="206">
        <f>SUMIF('TOTAL FEED'!$J$6:$J$440,'1'!A53,'TOTAL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N54" s="222"/>
      <c r="S54" s="206">
        <f>SUMIF('TOTAL FEED'!$J$6:$J$440,'1'!A54,'TOTAL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N55" s="222"/>
      <c r="S55" s="206">
        <f>SUMIF('TOTAL FEED'!$J$6:$J$440,'1'!A55,'TOTAL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N56" s="222"/>
      <c r="S56" s="206">
        <f>SUMIF('TOTAL FEED'!$J$6:$J$440,'1'!A56,'TOTAL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G57"/>
      <c r="H57"/>
      <c r="N57" s="222"/>
      <c r="S57" s="206">
        <f>SUMIF('TOTAL FEED'!$J$6:$J$440,'1'!A57,'TOTAL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N58" s="222"/>
      <c r="S58" s="206">
        <f>SUMIF('TOTAL FEED'!$J$6:$J$440,'1'!A58,'TOTAL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N59" s="222"/>
      <c r="S59" s="206">
        <f>SUMIF('TOTAL FEED'!$J$6:$J$440,'1'!A59,'TOTAL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G60"/>
      <c r="H60"/>
      <c r="N60" s="222"/>
      <c r="S60" s="206">
        <f>SUMIF('TOTAL FEED'!$J$6:$J$440,'1'!A60,'TOTAL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N61" s="222"/>
      <c r="S61" s="206">
        <f>SUMIF('TOTAL FEED'!$J$6:$J$440,'1'!A61,'TOTAL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N62" s="222"/>
      <c r="S62" s="206">
        <f>SUMIF('TOTAL FEED'!$J$6:$J$440,'1'!A62,'TOTAL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G63"/>
      <c r="H63"/>
      <c r="N63" s="222"/>
      <c r="S63" s="206">
        <f>SUMIF('TOTAL FEED'!$J$6:$J$440,'1'!A63,'TOTAL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N64" s="222"/>
      <c r="S64" s="206">
        <f>SUMIF('TOTAL FEED'!$J$6:$J$440,'1'!A64,'TOTAL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N65" s="222"/>
      <c r="S65" s="206">
        <f>SUMIF('TOTAL FEED'!$J$6:$J$440,'1'!A65,'TOTAL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N66" s="222"/>
      <c r="S66" s="206">
        <f>SUMIF('TOTAL FEED'!$J$6:$J$440,'1'!A66,'TOTAL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N67" s="222"/>
      <c r="S67" s="206">
        <f>SUMIF('TOTAL FEED'!$J$6:$J$440,'1'!A67,'TOTAL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S68" s="206">
        <f>SUMIF('TOTAL FEED'!$J$6:$J$440,'1'!A68,'TOTAL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S69" s="206">
        <f>SUMIF('TOTAL FEED'!$J$6:$J$440,'1'!A69,'TOTAL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S70" s="206">
        <f>SUMIF('TOTAL FEED'!$J$6:$J$440,'1'!A70,'TOTAL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2:V753"/>
  <sheetViews>
    <sheetView topLeftCell="A27" zoomScale="80" zoomScaleNormal="80" workbookViewId="0">
      <selection activeCell="B37" sqref="B37:P6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0" customWidth="1"/>
    <col min="14" max="14" width="23.7109375" customWidth="1"/>
    <col min="15" max="15" width="10.140625" customWidth="1"/>
    <col min="16" max="16" width="14.42578125" bestFit="1" customWidth="1"/>
    <col min="18" max="18" width="11.140625" customWidth="1"/>
    <col min="19" max="19" width="15.7109375" customWidth="1"/>
    <col min="21" max="21" width="12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1305150</v>
      </c>
    </row>
    <row r="3" spans="1:22" x14ac:dyDescent="0.25">
      <c r="A3" t="str">
        <f>CONCATENATE(G3,I3,H3)</f>
        <v>552SFS9050</v>
      </c>
      <c r="B3" s="211">
        <v>21115521999250</v>
      </c>
      <c r="C3" t="s">
        <v>302</v>
      </c>
      <c r="D3">
        <v>0</v>
      </c>
      <c r="E3">
        <v>1680213516</v>
      </c>
      <c r="F3" t="s">
        <v>238</v>
      </c>
      <c r="G3" s="3" t="s">
        <v>187</v>
      </c>
      <c r="H3" s="1">
        <v>50</v>
      </c>
      <c r="I3" t="s">
        <v>302</v>
      </c>
      <c r="J3" s="211">
        <v>10004126103914</v>
      </c>
      <c r="K3">
        <v>2402</v>
      </c>
      <c r="L3" t="s">
        <v>705</v>
      </c>
      <c r="M3" t="s">
        <v>641</v>
      </c>
      <c r="N3" t="s">
        <v>642</v>
      </c>
      <c r="O3" s="92">
        <v>324</v>
      </c>
      <c r="P3" s="92">
        <v>16200</v>
      </c>
      <c r="S3" s="206">
        <f>SUMIF('TOTAL FEED'!$J$6:$J$440,'2'!A3,'TOTAL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552SFS9050</v>
      </c>
      <c r="B4" s="211">
        <v>21115521999250</v>
      </c>
      <c r="C4" t="s">
        <v>302</v>
      </c>
      <c r="D4">
        <v>0</v>
      </c>
      <c r="E4">
        <v>1680213517</v>
      </c>
      <c r="F4" t="s">
        <v>238</v>
      </c>
      <c r="G4" s="3" t="s">
        <v>187</v>
      </c>
      <c r="H4" s="1">
        <v>50</v>
      </c>
      <c r="I4" t="s">
        <v>302</v>
      </c>
      <c r="J4" s="211">
        <v>10004126103919</v>
      </c>
      <c r="K4">
        <v>2402</v>
      </c>
      <c r="L4" t="s">
        <v>705</v>
      </c>
      <c r="M4" t="s">
        <v>641</v>
      </c>
      <c r="N4" t="s">
        <v>642</v>
      </c>
      <c r="O4" s="92">
        <v>300</v>
      </c>
      <c r="P4" s="92">
        <v>15000</v>
      </c>
      <c r="S4" s="206">
        <f>SUMIF('TOTAL FEED'!$J$6:$J$440,'2'!A4,'TOTAL FEED'!$AS$6:$AS$440)*T4</f>
        <v>8</v>
      </c>
      <c r="T4">
        <v>1</v>
      </c>
      <c r="V4" t="str">
        <f t="shared" ref="V4:V67" si="1">+G4&amp;I4</f>
        <v>552SFS90</v>
      </c>
    </row>
    <row r="5" spans="1:22" x14ac:dyDescent="0.25">
      <c r="A5" t="str">
        <f t="shared" si="0"/>
        <v>552FS9050</v>
      </c>
      <c r="B5" s="211">
        <v>21115520099250</v>
      </c>
      <c r="C5" t="s">
        <v>302</v>
      </c>
      <c r="D5">
        <v>0</v>
      </c>
      <c r="E5">
        <v>1680213518</v>
      </c>
      <c r="F5" t="s">
        <v>256</v>
      </c>
      <c r="G5" s="3" t="s">
        <v>179</v>
      </c>
      <c r="H5" s="1">
        <v>50</v>
      </c>
      <c r="I5" t="s">
        <v>302</v>
      </c>
      <c r="J5" s="211">
        <v>10004126103915</v>
      </c>
      <c r="K5">
        <v>2402</v>
      </c>
      <c r="L5" t="s">
        <v>719</v>
      </c>
      <c r="M5" t="s">
        <v>641</v>
      </c>
      <c r="N5" t="s">
        <v>642</v>
      </c>
      <c r="O5" s="92">
        <v>480</v>
      </c>
      <c r="P5" s="92">
        <v>24000</v>
      </c>
      <c r="S5" s="206">
        <f>SUMIF('TOTAL FEED'!$J$6:$J$440,'2'!A5,'TOTAL FEED'!$AS$6:$AS$440)*T5</f>
        <v>8</v>
      </c>
      <c r="T5">
        <v>1</v>
      </c>
      <c r="V5" t="str">
        <f t="shared" si="1"/>
        <v>552FS90</v>
      </c>
    </row>
    <row r="6" spans="1:22" x14ac:dyDescent="0.25">
      <c r="A6" t="str">
        <f t="shared" si="0"/>
        <v>552SX25</v>
      </c>
      <c r="B6" s="211">
        <v>21115527800125</v>
      </c>
      <c r="C6">
        <v>0</v>
      </c>
      <c r="D6">
        <v>0</v>
      </c>
      <c r="E6">
        <v>1680213519</v>
      </c>
      <c r="F6" t="s">
        <v>257</v>
      </c>
      <c r="G6" s="3" t="s">
        <v>631</v>
      </c>
      <c r="H6" s="1">
        <v>25</v>
      </c>
      <c r="J6" s="211">
        <v>10004126103916</v>
      </c>
      <c r="K6">
        <v>2402</v>
      </c>
      <c r="L6" t="s">
        <v>697</v>
      </c>
      <c r="M6" t="s">
        <v>641</v>
      </c>
      <c r="N6" t="s">
        <v>642</v>
      </c>
      <c r="O6" s="92">
        <v>1313</v>
      </c>
      <c r="P6" s="92">
        <v>32825</v>
      </c>
      <c r="S6" s="206">
        <f>SUMIF('TOTAL FEED'!$J$6:$J$440,'2'!A6,'TOTAL FEED'!$AS$6:$AS$440)*T6</f>
        <v>8</v>
      </c>
      <c r="T6">
        <v>1</v>
      </c>
      <c r="V6" t="str">
        <f t="shared" si="1"/>
        <v>552SX</v>
      </c>
    </row>
    <row r="7" spans="1:22" x14ac:dyDescent="0.25">
      <c r="A7" t="str">
        <f t="shared" si="0"/>
        <v>550SF50</v>
      </c>
      <c r="B7" s="211">
        <v>21115501900250</v>
      </c>
      <c r="C7">
        <v>0</v>
      </c>
      <c r="D7">
        <v>0</v>
      </c>
      <c r="E7">
        <v>1680213520</v>
      </c>
      <c r="F7" t="s">
        <v>257</v>
      </c>
      <c r="G7" s="3" t="s">
        <v>168</v>
      </c>
      <c r="H7" s="1">
        <v>50</v>
      </c>
      <c r="J7" s="211">
        <v>10004126103924</v>
      </c>
      <c r="K7">
        <v>2402</v>
      </c>
      <c r="L7" t="s">
        <v>734</v>
      </c>
      <c r="M7" t="s">
        <v>641</v>
      </c>
      <c r="N7" t="s">
        <v>642</v>
      </c>
      <c r="O7" s="92">
        <v>173</v>
      </c>
      <c r="P7" s="92">
        <v>8650</v>
      </c>
      <c r="S7" s="206">
        <f>SUMIF('TOTAL FEED'!$J$6:$J$440,'2'!A7,'TOTAL FEED'!$AS$6:$AS$440)*T7</f>
        <v>8</v>
      </c>
      <c r="T7">
        <v>1</v>
      </c>
      <c r="U7" s="2"/>
      <c r="V7" t="str">
        <f t="shared" si="1"/>
        <v>550SF</v>
      </c>
    </row>
    <row r="8" spans="1:22" x14ac:dyDescent="0.25">
      <c r="A8" t="str">
        <f t="shared" si="0"/>
        <v>51025</v>
      </c>
      <c r="B8" s="211">
        <v>21115100000125</v>
      </c>
      <c r="C8">
        <v>0</v>
      </c>
      <c r="D8">
        <v>0</v>
      </c>
      <c r="E8">
        <v>1680213521</v>
      </c>
      <c r="F8" t="s">
        <v>259</v>
      </c>
      <c r="G8" s="3">
        <v>510</v>
      </c>
      <c r="H8" s="1">
        <v>25</v>
      </c>
      <c r="J8" s="211">
        <v>10004126103917</v>
      </c>
      <c r="K8">
        <v>2402</v>
      </c>
      <c r="L8" t="s">
        <v>715</v>
      </c>
      <c r="M8" t="s">
        <v>641</v>
      </c>
      <c r="N8" t="s">
        <v>642</v>
      </c>
      <c r="O8" s="92">
        <v>420</v>
      </c>
      <c r="P8" s="92">
        <v>10500</v>
      </c>
      <c r="S8" s="206">
        <f>SUMIF('TOTAL FEED'!$J$6:$J$440,'2'!A8,'TOTAL FEED'!$AS$6:$AS$440)*T8</f>
        <v>8</v>
      </c>
      <c r="T8">
        <v>1</v>
      </c>
      <c r="U8" s="2"/>
      <c r="V8" t="str">
        <f t="shared" si="1"/>
        <v>510</v>
      </c>
    </row>
    <row r="9" spans="1:22" x14ac:dyDescent="0.25">
      <c r="A9" t="str">
        <f t="shared" si="0"/>
        <v>540F50</v>
      </c>
      <c r="B9" s="211">
        <v>21115400000250</v>
      </c>
      <c r="C9">
        <v>0</v>
      </c>
      <c r="D9">
        <v>0</v>
      </c>
      <c r="E9">
        <v>1680213522</v>
      </c>
      <c r="F9" t="s">
        <v>251</v>
      </c>
      <c r="G9" s="3" t="s">
        <v>116</v>
      </c>
      <c r="H9" s="1">
        <v>50</v>
      </c>
      <c r="J9" s="211">
        <v>10004126103918</v>
      </c>
      <c r="K9">
        <v>2402</v>
      </c>
      <c r="L9" t="s">
        <v>725</v>
      </c>
      <c r="M9" t="s">
        <v>641</v>
      </c>
      <c r="N9" t="s">
        <v>642</v>
      </c>
      <c r="O9" s="92">
        <v>584</v>
      </c>
      <c r="P9" s="92">
        <v>29200</v>
      </c>
      <c r="R9" s="2"/>
      <c r="S9" s="206">
        <f>SUMIF('TOTAL FEED'!$J$6:$J$440,'2'!A9,'TOTAL FEED'!$AS$6:$AS$440)*T9</f>
        <v>8</v>
      </c>
      <c r="T9">
        <v>1</v>
      </c>
      <c r="U9" s="2"/>
      <c r="V9" t="str">
        <f t="shared" si="1"/>
        <v>540F</v>
      </c>
    </row>
    <row r="10" spans="1:22" x14ac:dyDescent="0.25">
      <c r="A10" t="str">
        <f t="shared" si="0"/>
        <v>94925</v>
      </c>
      <c r="B10" s="211">
        <v>21125490000125</v>
      </c>
      <c r="C10">
        <v>0</v>
      </c>
      <c r="D10">
        <v>0</v>
      </c>
      <c r="E10">
        <v>1680213523</v>
      </c>
      <c r="F10" t="s">
        <v>564</v>
      </c>
      <c r="G10" s="3">
        <v>949</v>
      </c>
      <c r="H10" s="1">
        <v>25</v>
      </c>
      <c r="J10" s="211">
        <v>209560</v>
      </c>
      <c r="K10">
        <v>2401</v>
      </c>
      <c r="L10" t="s">
        <v>663</v>
      </c>
      <c r="M10" t="s">
        <v>658</v>
      </c>
      <c r="N10" t="s">
        <v>659</v>
      </c>
      <c r="O10" s="92">
        <v>53</v>
      </c>
      <c r="P10" s="92">
        <v>1325</v>
      </c>
      <c r="R10" s="2"/>
      <c r="S10" s="206">
        <f>SUMIF('TOTAL FEED'!$J$6:$J$440,'2'!A10,'TOTAL FEED'!$AS$6:$AS$440)*T10</f>
        <v>8</v>
      </c>
      <c r="T10">
        <v>1</v>
      </c>
      <c r="U10" s="2"/>
      <c r="V10" t="str">
        <f t="shared" si="1"/>
        <v>949</v>
      </c>
    </row>
    <row r="11" spans="1:22" x14ac:dyDescent="0.25">
      <c r="A11" t="str">
        <f t="shared" si="0"/>
        <v>54925</v>
      </c>
      <c r="B11" s="211">
        <v>21115490000125</v>
      </c>
      <c r="C11">
        <v>0</v>
      </c>
      <c r="D11">
        <v>0</v>
      </c>
      <c r="E11">
        <v>1680213524</v>
      </c>
      <c r="F11" t="s">
        <v>564</v>
      </c>
      <c r="G11" s="3">
        <v>549</v>
      </c>
      <c r="H11" s="1">
        <v>25</v>
      </c>
      <c r="J11" s="211">
        <v>209560</v>
      </c>
      <c r="K11">
        <v>2401</v>
      </c>
      <c r="L11" t="s">
        <v>680</v>
      </c>
      <c r="M11" t="s">
        <v>658</v>
      </c>
      <c r="N11" t="s">
        <v>659</v>
      </c>
      <c r="O11" s="92">
        <v>227</v>
      </c>
      <c r="P11" s="92">
        <v>5675</v>
      </c>
      <c r="R11" s="2"/>
      <c r="S11" s="206">
        <f>SUMIF('TOTAL FEED'!$J$6:$J$440,'2'!A11,'TOTAL FEED'!$AS$6:$AS$440)*T11</f>
        <v>8</v>
      </c>
      <c r="T11">
        <v>1</v>
      </c>
      <c r="U11" s="2"/>
      <c r="V11" t="str">
        <f t="shared" si="1"/>
        <v>549</v>
      </c>
    </row>
    <row r="12" spans="1:22" x14ac:dyDescent="0.25">
      <c r="A12" t="str">
        <f t="shared" si="0"/>
        <v>562P25</v>
      </c>
      <c r="B12" s="211">
        <v>21115621600125</v>
      </c>
      <c r="C12">
        <v>0</v>
      </c>
      <c r="D12">
        <v>0</v>
      </c>
      <c r="E12">
        <v>1680213525</v>
      </c>
      <c r="F12" t="s">
        <v>251</v>
      </c>
      <c r="G12" s="3" t="s">
        <v>42</v>
      </c>
      <c r="H12" s="1">
        <v>25</v>
      </c>
      <c r="J12" s="211">
        <v>10004126103921</v>
      </c>
      <c r="K12">
        <v>2402</v>
      </c>
      <c r="L12" t="s">
        <v>736</v>
      </c>
      <c r="M12" t="s">
        <v>641</v>
      </c>
      <c r="N12" t="s">
        <v>642</v>
      </c>
      <c r="O12" s="92">
        <v>310</v>
      </c>
      <c r="P12" s="92">
        <v>7750</v>
      </c>
      <c r="R12" s="2"/>
      <c r="S12" s="206">
        <f>SUMIF('TOTAL FEED'!$J$6:$J$440,'2'!A12,'TOTAL FEED'!$AS$6:$AS$440)*T12</f>
        <v>8</v>
      </c>
      <c r="T12">
        <v>1</v>
      </c>
      <c r="U12" s="2"/>
      <c r="V12" t="str">
        <f t="shared" si="1"/>
        <v>562P</v>
      </c>
    </row>
    <row r="13" spans="1:22" x14ac:dyDescent="0.25">
      <c r="A13" t="str">
        <f t="shared" si="0"/>
        <v>55225</v>
      </c>
      <c r="B13">
        <v>21115520000125</v>
      </c>
      <c r="C13">
        <v>0</v>
      </c>
      <c r="D13">
        <v>0</v>
      </c>
      <c r="E13">
        <v>1680213526</v>
      </c>
      <c r="F13" t="s">
        <v>251</v>
      </c>
      <c r="G13" s="3">
        <v>552</v>
      </c>
      <c r="H13" s="1">
        <v>25</v>
      </c>
      <c r="J13" s="211">
        <v>10004126103922</v>
      </c>
      <c r="K13">
        <v>2402</v>
      </c>
      <c r="L13" t="s">
        <v>685</v>
      </c>
      <c r="M13" t="s">
        <v>641</v>
      </c>
      <c r="N13" t="s">
        <v>642</v>
      </c>
      <c r="O13" s="92">
        <v>1239</v>
      </c>
      <c r="P13" s="92">
        <v>30975</v>
      </c>
      <c r="R13" s="2"/>
      <c r="S13" s="206">
        <f>SUMIF('TOTAL FEED'!$J$6:$J$440,'2'!A13,'TOTAL FEED'!$AS$6:$AS$440)*T13</f>
        <v>8</v>
      </c>
      <c r="T13">
        <v>1</v>
      </c>
      <c r="U13" s="2"/>
      <c r="V13" t="str">
        <f t="shared" si="1"/>
        <v>552</v>
      </c>
    </row>
    <row r="14" spans="1:22" x14ac:dyDescent="0.25">
      <c r="A14" t="str">
        <f t="shared" si="0"/>
        <v>95225</v>
      </c>
      <c r="B14">
        <v>21125520000125</v>
      </c>
      <c r="C14">
        <v>0</v>
      </c>
      <c r="D14">
        <v>0</v>
      </c>
      <c r="E14">
        <v>1680213527</v>
      </c>
      <c r="F14" t="s">
        <v>251</v>
      </c>
      <c r="G14" s="3">
        <v>952</v>
      </c>
      <c r="H14" s="1">
        <v>25</v>
      </c>
      <c r="J14" s="211">
        <v>10004126103922</v>
      </c>
      <c r="K14">
        <v>2402</v>
      </c>
      <c r="L14" t="s">
        <v>662</v>
      </c>
      <c r="M14" t="s">
        <v>641</v>
      </c>
      <c r="N14" t="s">
        <v>642</v>
      </c>
      <c r="O14" s="92">
        <v>443</v>
      </c>
      <c r="P14" s="92">
        <v>11075</v>
      </c>
      <c r="R14" s="2"/>
      <c r="S14" s="206">
        <f>SUMIF('TOTAL FEED'!$J$6:$J$440,'2'!A14,'TOTAL FEED'!$AS$6:$AS$440)*T14</f>
        <v>8</v>
      </c>
      <c r="T14">
        <v>1</v>
      </c>
      <c r="U14" s="2"/>
      <c r="V14" t="str">
        <f t="shared" si="1"/>
        <v>952</v>
      </c>
    </row>
    <row r="15" spans="1:22" x14ac:dyDescent="0.25">
      <c r="A15" t="str">
        <f t="shared" si="0"/>
        <v>88425</v>
      </c>
      <c r="B15" s="211">
        <v>21123840000125</v>
      </c>
      <c r="C15">
        <v>0</v>
      </c>
      <c r="D15">
        <v>0</v>
      </c>
      <c r="E15">
        <v>1680213528</v>
      </c>
      <c r="F15" t="s">
        <v>255</v>
      </c>
      <c r="G15" s="3">
        <v>884</v>
      </c>
      <c r="H15" s="1">
        <v>25</v>
      </c>
      <c r="J15" s="211">
        <v>10004126103925</v>
      </c>
      <c r="K15">
        <v>2402</v>
      </c>
      <c r="L15" t="s">
        <v>664</v>
      </c>
      <c r="M15" t="s">
        <v>641</v>
      </c>
      <c r="N15" t="s">
        <v>642</v>
      </c>
      <c r="O15" s="92">
        <v>200</v>
      </c>
      <c r="P15" s="92">
        <v>5000</v>
      </c>
      <c r="R15" s="2"/>
      <c r="S15" s="206">
        <f>SUMIF('TOTAL FEED'!$J$6:$J$440,'2'!A15,'TOTAL FEED'!$AS$6:$AS$440)*T15</f>
        <v>8</v>
      </c>
      <c r="T15">
        <v>1</v>
      </c>
      <c r="U15" s="2"/>
      <c r="V15" t="str">
        <f t="shared" si="1"/>
        <v>884</v>
      </c>
    </row>
    <row r="16" spans="1:22" x14ac:dyDescent="0.25">
      <c r="A16" t="str">
        <f t="shared" si="0"/>
        <v/>
      </c>
      <c r="B16" s="211"/>
      <c r="J16" s="211"/>
      <c r="O16" s="92"/>
      <c r="P16" s="92"/>
      <c r="R16" s="2"/>
      <c r="S16" s="206">
        <f>SUMIF('TOTAL FEED'!$J$6:$J$440,'2'!A16,'TOTAL FEED'!$AS$6:$AS$440)*T16</f>
        <v>16</v>
      </c>
      <c r="T16">
        <v>1</v>
      </c>
      <c r="U16" s="2"/>
      <c r="V16" t="str">
        <f t="shared" si="1"/>
        <v/>
      </c>
    </row>
    <row r="17" spans="1:22" x14ac:dyDescent="0.25">
      <c r="A17" t="str">
        <f t="shared" si="0"/>
        <v>551GPFS3150</v>
      </c>
      <c r="B17" s="211">
        <v>21115517599250</v>
      </c>
      <c r="C17" t="s">
        <v>481</v>
      </c>
      <c r="D17">
        <v>0</v>
      </c>
      <c r="E17">
        <v>1680213529</v>
      </c>
      <c r="F17" t="s">
        <v>238</v>
      </c>
      <c r="G17" t="s">
        <v>175</v>
      </c>
      <c r="H17">
        <v>50</v>
      </c>
      <c r="I17" t="s">
        <v>481</v>
      </c>
      <c r="J17" s="211">
        <v>10004126103926</v>
      </c>
      <c r="K17">
        <v>2402</v>
      </c>
      <c r="L17" t="s">
        <v>673</v>
      </c>
      <c r="M17" t="s">
        <v>641</v>
      </c>
      <c r="N17" t="s">
        <v>642</v>
      </c>
      <c r="O17" s="92">
        <v>1248</v>
      </c>
      <c r="P17" s="92">
        <v>62400</v>
      </c>
      <c r="R17" s="2"/>
      <c r="S17" s="206">
        <f>SUMIF('TOTAL FEED'!$J$6:$J$440,'2'!A17,'TOTAL FEED'!$AS$6:$AS$440)*T17</f>
        <v>8</v>
      </c>
      <c r="T17">
        <v>1</v>
      </c>
      <c r="U17" s="2"/>
      <c r="V17" t="str">
        <f t="shared" si="1"/>
        <v>551GPFS31</v>
      </c>
    </row>
    <row r="18" spans="1:22" x14ac:dyDescent="0.25">
      <c r="A18" t="str">
        <f t="shared" si="0"/>
        <v>551GPFS5450</v>
      </c>
      <c r="B18" s="211">
        <v>21115517599250</v>
      </c>
      <c r="C18" t="s">
        <v>455</v>
      </c>
      <c r="D18">
        <v>0</v>
      </c>
      <c r="E18">
        <v>1680213530</v>
      </c>
      <c r="F18" t="s">
        <v>256</v>
      </c>
      <c r="G18" t="s">
        <v>175</v>
      </c>
      <c r="H18">
        <v>50</v>
      </c>
      <c r="I18" t="s">
        <v>455</v>
      </c>
      <c r="J18" s="211">
        <v>10004126103930</v>
      </c>
      <c r="K18">
        <v>2402</v>
      </c>
      <c r="L18" t="s">
        <v>666</v>
      </c>
      <c r="M18" t="s">
        <v>641</v>
      </c>
      <c r="N18" t="s">
        <v>642</v>
      </c>
      <c r="O18" s="92">
        <v>470</v>
      </c>
      <c r="P18" s="92">
        <v>23500</v>
      </c>
      <c r="R18" s="2"/>
      <c r="S18" s="206">
        <f>SUMIF('TOTAL FEED'!$J$6:$J$440,'2'!A18,'TOTAL FEED'!$AS$6:$AS$440)*T18</f>
        <v>8</v>
      </c>
      <c r="T18">
        <v>1</v>
      </c>
      <c r="U18" s="2"/>
      <c r="V18" t="str">
        <f t="shared" si="1"/>
        <v>551GPFS54</v>
      </c>
    </row>
    <row r="19" spans="1:22" x14ac:dyDescent="0.25">
      <c r="A19" t="str">
        <f t="shared" si="0"/>
        <v>562PFS9050</v>
      </c>
      <c r="B19">
        <v>21115621699250</v>
      </c>
      <c r="C19" t="s">
        <v>302</v>
      </c>
      <c r="D19">
        <v>0</v>
      </c>
      <c r="E19">
        <v>1680213531</v>
      </c>
      <c r="F19" t="s">
        <v>256</v>
      </c>
      <c r="G19" t="s">
        <v>204</v>
      </c>
      <c r="H19">
        <v>50</v>
      </c>
      <c r="I19" t="s">
        <v>302</v>
      </c>
      <c r="J19">
        <v>10004126103934</v>
      </c>
      <c r="K19">
        <v>2402</v>
      </c>
      <c r="L19" t="s">
        <v>712</v>
      </c>
      <c r="M19" t="s">
        <v>641</v>
      </c>
      <c r="N19" t="s">
        <v>642</v>
      </c>
      <c r="O19" s="92">
        <v>497</v>
      </c>
      <c r="P19" s="92">
        <v>24850</v>
      </c>
      <c r="R19" s="2"/>
      <c r="S19" s="206">
        <f>SUMIF('TOTAL FEED'!$J$6:$J$440,'2'!A19,'TOTAL FEED'!$AS$6:$AS$440)*T19</f>
        <v>8</v>
      </c>
      <c r="T19">
        <v>1</v>
      </c>
      <c r="U19" s="2"/>
      <c r="V19" t="str">
        <f t="shared" si="1"/>
        <v>562PFS90</v>
      </c>
    </row>
    <row r="20" spans="1:22" x14ac:dyDescent="0.25">
      <c r="A20" t="str">
        <f t="shared" si="0"/>
        <v>55225</v>
      </c>
      <c r="B20" s="211">
        <v>21115520000125</v>
      </c>
      <c r="C20">
        <v>0</v>
      </c>
      <c r="D20">
        <v>0</v>
      </c>
      <c r="E20">
        <v>1680213532</v>
      </c>
      <c r="F20" t="s">
        <v>251</v>
      </c>
      <c r="G20">
        <v>552</v>
      </c>
      <c r="H20">
        <v>25</v>
      </c>
      <c r="J20" s="211">
        <v>10004126103922</v>
      </c>
      <c r="K20">
        <v>2402</v>
      </c>
      <c r="L20" t="s">
        <v>664</v>
      </c>
      <c r="M20" t="s">
        <v>641</v>
      </c>
      <c r="N20" t="s">
        <v>642</v>
      </c>
      <c r="O20" s="92">
        <v>964</v>
      </c>
      <c r="P20" s="92">
        <v>24100</v>
      </c>
      <c r="R20" s="2"/>
      <c r="S20" s="206">
        <f>SUMIF('TOTAL FEED'!$J$6:$J$440,'2'!A20,'TOTAL FEED'!$AS$6:$AS$440)*T20</f>
        <v>8</v>
      </c>
      <c r="T20">
        <v>1</v>
      </c>
      <c r="U20" s="2"/>
      <c r="V20" t="str">
        <f t="shared" si="1"/>
        <v>552</v>
      </c>
    </row>
    <row r="21" spans="1:22" x14ac:dyDescent="0.25">
      <c r="A21" t="str">
        <f t="shared" si="0"/>
        <v>553MF50</v>
      </c>
      <c r="B21" s="211">
        <v>21115531300250</v>
      </c>
      <c r="C21">
        <v>0</v>
      </c>
      <c r="D21">
        <v>0</v>
      </c>
      <c r="E21">
        <v>1680213533</v>
      </c>
      <c r="F21" t="s">
        <v>251</v>
      </c>
      <c r="G21" t="s">
        <v>196</v>
      </c>
      <c r="H21">
        <v>50</v>
      </c>
      <c r="J21" s="211">
        <v>10004126103928</v>
      </c>
      <c r="K21">
        <v>2402</v>
      </c>
      <c r="L21" t="s">
        <v>643</v>
      </c>
      <c r="M21" t="s">
        <v>641</v>
      </c>
      <c r="N21" t="s">
        <v>642</v>
      </c>
      <c r="O21" s="92">
        <v>144</v>
      </c>
      <c r="P21" s="92">
        <v>7200</v>
      </c>
      <c r="R21" s="2"/>
      <c r="S21" s="206">
        <f>SUMIF('TOTAL FEED'!$J$6:$J$440,'2'!A21,'TOTAL FEED'!$AS$6:$AS$440)*T21</f>
        <v>8</v>
      </c>
      <c r="T21">
        <v>1</v>
      </c>
      <c r="U21" s="2"/>
      <c r="V21" t="str">
        <f t="shared" si="1"/>
        <v>553MF</v>
      </c>
    </row>
    <row r="22" spans="1:22" x14ac:dyDescent="0.25">
      <c r="A22" t="str">
        <f t="shared" si="0"/>
        <v>551GPFS5450</v>
      </c>
      <c r="B22" s="211">
        <v>21115517599250</v>
      </c>
      <c r="C22" t="s">
        <v>455</v>
      </c>
      <c r="D22">
        <v>0</v>
      </c>
      <c r="E22">
        <v>1680213534</v>
      </c>
      <c r="F22" t="s">
        <v>251</v>
      </c>
      <c r="G22" t="s">
        <v>175</v>
      </c>
      <c r="H22">
        <v>50</v>
      </c>
      <c r="I22" t="s">
        <v>455</v>
      </c>
      <c r="J22" s="211">
        <v>10004126103929</v>
      </c>
      <c r="K22">
        <v>2402</v>
      </c>
      <c r="L22" t="s">
        <v>666</v>
      </c>
      <c r="M22" t="s">
        <v>641</v>
      </c>
      <c r="N22" t="s">
        <v>642</v>
      </c>
      <c r="O22" s="92">
        <v>495</v>
      </c>
      <c r="P22" s="92">
        <v>24750</v>
      </c>
      <c r="R22" s="2"/>
      <c r="S22" s="206">
        <f>SUMIF('TOTAL FEED'!$J$6:$J$440,'2'!A22,'TOTAL FEED'!$AS$6:$AS$440)*T22</f>
        <v>8</v>
      </c>
      <c r="T22">
        <v>1</v>
      </c>
      <c r="U22" s="2"/>
      <c r="V22" t="str">
        <f t="shared" si="1"/>
        <v>551GPFS54</v>
      </c>
    </row>
    <row r="23" spans="1:22" x14ac:dyDescent="0.25">
      <c r="A23" t="str">
        <f t="shared" si="0"/>
        <v>562PFS9050</v>
      </c>
      <c r="B23" s="211">
        <v>21115621699250</v>
      </c>
      <c r="C23" t="s">
        <v>302</v>
      </c>
      <c r="D23">
        <v>0</v>
      </c>
      <c r="E23">
        <v>1680213535</v>
      </c>
      <c r="F23" t="s">
        <v>251</v>
      </c>
      <c r="G23" t="s">
        <v>204</v>
      </c>
      <c r="H23">
        <v>50</v>
      </c>
      <c r="I23" t="s">
        <v>302</v>
      </c>
      <c r="J23" s="211">
        <v>10004126103932</v>
      </c>
      <c r="K23">
        <v>2402</v>
      </c>
      <c r="L23" t="s">
        <v>682</v>
      </c>
      <c r="M23" t="s">
        <v>641</v>
      </c>
      <c r="N23" t="s">
        <v>642</v>
      </c>
      <c r="O23" s="92">
        <v>796</v>
      </c>
      <c r="P23" s="92">
        <v>39800</v>
      </c>
      <c r="R23" s="2"/>
      <c r="S23" s="206">
        <f>SUMIF('TOTAL FEED'!$J$6:$J$440,'2'!A23,'TOTAL FEED'!$AS$6:$AS$440)*T23</f>
        <v>8</v>
      </c>
      <c r="T23">
        <v>1</v>
      </c>
      <c r="U23" s="2"/>
      <c r="V23" t="str">
        <f t="shared" si="1"/>
        <v>562PFS90</v>
      </c>
    </row>
    <row r="24" spans="1:22" x14ac:dyDescent="0.25">
      <c r="A24" t="str">
        <f t="shared" si="0"/>
        <v>552SFS9050</v>
      </c>
      <c r="B24" s="211">
        <v>21115521999250</v>
      </c>
      <c r="C24" t="s">
        <v>302</v>
      </c>
      <c r="D24">
        <v>0</v>
      </c>
      <c r="E24">
        <v>1680213536</v>
      </c>
      <c r="F24" t="s">
        <v>251</v>
      </c>
      <c r="G24" t="s">
        <v>187</v>
      </c>
      <c r="H24">
        <v>50</v>
      </c>
      <c r="I24" t="s">
        <v>302</v>
      </c>
      <c r="J24" s="211">
        <v>10004126103935</v>
      </c>
      <c r="K24">
        <v>2402</v>
      </c>
      <c r="L24" t="s">
        <v>660</v>
      </c>
      <c r="M24" t="s">
        <v>641</v>
      </c>
      <c r="N24" t="s">
        <v>642</v>
      </c>
      <c r="O24" s="92">
        <v>324</v>
      </c>
      <c r="P24" s="92">
        <v>16200</v>
      </c>
      <c r="R24" s="2"/>
      <c r="S24" s="206">
        <f>SUMIF('TOTAL FEED'!$J$6:$J$440,'2'!A24,'TOTAL FEED'!$AS$6:$AS$440)*T24</f>
        <v>8</v>
      </c>
      <c r="T24">
        <v>1</v>
      </c>
      <c r="U24" s="2"/>
      <c r="V24" t="str">
        <f t="shared" si="1"/>
        <v>552SFS90</v>
      </c>
    </row>
    <row r="25" spans="1:22" x14ac:dyDescent="0.25">
      <c r="A25" t="str">
        <f t="shared" si="0"/>
        <v>88425</v>
      </c>
      <c r="B25" s="211">
        <v>21123840000125</v>
      </c>
      <c r="C25">
        <v>0</v>
      </c>
      <c r="D25">
        <v>0</v>
      </c>
      <c r="E25">
        <v>1680213537</v>
      </c>
      <c r="F25" t="s">
        <v>255</v>
      </c>
      <c r="G25">
        <v>884</v>
      </c>
      <c r="H25">
        <v>25</v>
      </c>
      <c r="J25" s="211">
        <v>10004126103925</v>
      </c>
      <c r="K25">
        <v>2402</v>
      </c>
      <c r="L25" t="s">
        <v>693</v>
      </c>
      <c r="M25" t="s">
        <v>641</v>
      </c>
      <c r="N25" t="s">
        <v>642</v>
      </c>
      <c r="O25" s="92">
        <v>99</v>
      </c>
      <c r="P25" s="92">
        <v>2475</v>
      </c>
      <c r="R25" s="2"/>
      <c r="S25" s="206">
        <f>SUMIF('TOTAL FEED'!$J$6:$J$440,'2'!A25,'TOTAL FEED'!$AS$6:$AS$440)*T25</f>
        <v>8</v>
      </c>
      <c r="T25">
        <v>1</v>
      </c>
      <c r="U25" s="2"/>
      <c r="V25" t="str">
        <f t="shared" si="1"/>
        <v>884</v>
      </c>
    </row>
    <row r="26" spans="1:22" x14ac:dyDescent="0.25">
      <c r="A26" t="str">
        <f t="shared" si="0"/>
        <v>38425</v>
      </c>
      <c r="B26" s="211">
        <v>21113840000125</v>
      </c>
      <c r="C26">
        <v>0</v>
      </c>
      <c r="D26">
        <v>0</v>
      </c>
      <c r="E26">
        <v>1680213538</v>
      </c>
      <c r="F26" t="s">
        <v>255</v>
      </c>
      <c r="G26">
        <v>384</v>
      </c>
      <c r="H26">
        <v>25</v>
      </c>
      <c r="J26" s="211">
        <v>10004126103925</v>
      </c>
      <c r="K26">
        <v>2402</v>
      </c>
      <c r="L26" t="s">
        <v>735</v>
      </c>
      <c r="M26" t="s">
        <v>641</v>
      </c>
      <c r="N26" t="s">
        <v>642</v>
      </c>
      <c r="O26" s="92">
        <v>391</v>
      </c>
      <c r="P26" s="92">
        <v>9775</v>
      </c>
      <c r="R26" s="2"/>
      <c r="S26" s="206">
        <f>SUMIF('TOTAL FEED'!$J$6:$J$440,'2'!A26,'TOTAL FEED'!$AS$6:$AS$440)*T26</f>
        <v>8</v>
      </c>
      <c r="T26">
        <v>1</v>
      </c>
      <c r="U26" s="2"/>
      <c r="V26" t="str">
        <f t="shared" si="1"/>
        <v>384</v>
      </c>
    </row>
    <row r="27" spans="1:22" x14ac:dyDescent="0.25">
      <c r="A27" t="str">
        <f t="shared" si="0"/>
        <v>552SFS9050</v>
      </c>
      <c r="B27" s="211">
        <v>21115521999250</v>
      </c>
      <c r="C27" t="s">
        <v>302</v>
      </c>
      <c r="D27">
        <v>0</v>
      </c>
      <c r="E27">
        <v>1680213539</v>
      </c>
      <c r="F27" t="s">
        <v>255</v>
      </c>
      <c r="G27" t="s">
        <v>187</v>
      </c>
      <c r="H27">
        <v>50</v>
      </c>
      <c r="I27" t="s">
        <v>302</v>
      </c>
      <c r="J27" s="211">
        <v>10004126103933</v>
      </c>
      <c r="K27">
        <v>2402</v>
      </c>
      <c r="L27" t="s">
        <v>666</v>
      </c>
      <c r="M27" t="s">
        <v>641</v>
      </c>
      <c r="N27" t="s">
        <v>642</v>
      </c>
      <c r="O27" s="92">
        <v>156</v>
      </c>
      <c r="P27" s="92">
        <v>7800</v>
      </c>
      <c r="R27" s="2"/>
      <c r="S27" s="206">
        <f>SUMIF('TOTAL FEED'!$J$6:$J$440,'2'!A27,'TOTAL FEED'!$AS$6:$AS$440)*T27</f>
        <v>8</v>
      </c>
      <c r="T27">
        <v>1</v>
      </c>
      <c r="U27" s="2"/>
      <c r="V27" t="str">
        <f t="shared" si="1"/>
        <v>552SFS90</v>
      </c>
    </row>
    <row r="28" spans="1:22" x14ac:dyDescent="0.25">
      <c r="A28" t="str">
        <f t="shared" si="0"/>
        <v>HT12S25</v>
      </c>
      <c r="B28" s="211">
        <v>21135521900125</v>
      </c>
      <c r="C28">
        <v>0</v>
      </c>
      <c r="D28">
        <v>0</v>
      </c>
      <c r="E28">
        <v>1680213540</v>
      </c>
      <c r="F28" t="s">
        <v>259</v>
      </c>
      <c r="G28" t="s">
        <v>64</v>
      </c>
      <c r="H28">
        <v>25</v>
      </c>
      <c r="J28" s="211">
        <v>10004126103920</v>
      </c>
      <c r="K28">
        <v>2402</v>
      </c>
      <c r="L28" t="s">
        <v>715</v>
      </c>
      <c r="M28" t="s">
        <v>641</v>
      </c>
      <c r="N28" t="s">
        <v>642</v>
      </c>
      <c r="O28" s="92">
        <v>569</v>
      </c>
      <c r="P28" s="92">
        <v>14225</v>
      </c>
      <c r="R28" s="2"/>
      <c r="S28" s="206">
        <f>SUMIF('TOTAL FEED'!$J$6:$J$440,'2'!A28,'TOTAL FEED'!$AS$6:$AS$440)*T28</f>
        <v>8</v>
      </c>
      <c r="T28">
        <v>1</v>
      </c>
      <c r="U28" s="2"/>
      <c r="V28" t="str">
        <f t="shared" si="1"/>
        <v>HT12S</v>
      </c>
    </row>
    <row r="29" spans="1:22" x14ac:dyDescent="0.25">
      <c r="A29" t="str">
        <f t="shared" si="0"/>
        <v>952S25</v>
      </c>
      <c r="B29" s="211">
        <v>21125521900125</v>
      </c>
      <c r="C29">
        <v>0</v>
      </c>
      <c r="D29">
        <v>0</v>
      </c>
      <c r="E29">
        <v>1680213541</v>
      </c>
      <c r="F29" t="s">
        <v>259</v>
      </c>
      <c r="G29" t="s">
        <v>52</v>
      </c>
      <c r="H29">
        <v>25</v>
      </c>
      <c r="J29" s="211">
        <v>10004126103920</v>
      </c>
      <c r="K29">
        <v>2402</v>
      </c>
      <c r="L29" t="s">
        <v>728</v>
      </c>
      <c r="M29" t="s">
        <v>641</v>
      </c>
      <c r="N29" t="s">
        <v>642</v>
      </c>
      <c r="O29" s="92">
        <v>471</v>
      </c>
      <c r="P29" s="92">
        <v>11775</v>
      </c>
      <c r="R29" s="2"/>
      <c r="S29" s="206">
        <f>SUMIF('TOTAL FEED'!$J$6:$J$440,'2'!A29,'TOTAL FEED'!$AS$6:$AS$440)*T29</f>
        <v>8</v>
      </c>
      <c r="T29">
        <v>1</v>
      </c>
      <c r="U29" s="2"/>
      <c r="V29" t="str">
        <f t="shared" si="1"/>
        <v>952S</v>
      </c>
    </row>
    <row r="30" spans="1:22" x14ac:dyDescent="0.25">
      <c r="A30" t="str">
        <f t="shared" si="0"/>
        <v>552S25</v>
      </c>
      <c r="B30" s="211">
        <v>21115521900125</v>
      </c>
      <c r="C30">
        <v>0</v>
      </c>
      <c r="D30">
        <v>0</v>
      </c>
      <c r="E30">
        <v>1680213542</v>
      </c>
      <c r="F30" t="s">
        <v>259</v>
      </c>
      <c r="G30" t="s">
        <v>40</v>
      </c>
      <c r="H30">
        <v>25</v>
      </c>
      <c r="J30" s="211">
        <v>10004126103920</v>
      </c>
      <c r="K30">
        <v>2402</v>
      </c>
      <c r="L30" t="s">
        <v>702</v>
      </c>
      <c r="M30" t="s">
        <v>641</v>
      </c>
      <c r="N30" t="s">
        <v>642</v>
      </c>
      <c r="O30" s="92">
        <v>220</v>
      </c>
      <c r="P30" s="92">
        <v>5500</v>
      </c>
      <c r="R30" s="2"/>
      <c r="S30" s="206">
        <f>SUMIF('TOTAL FEED'!$J$6:$J$440,'2'!A30,'TOTAL FEED'!$AS$6:$AS$440)*T30</f>
        <v>8</v>
      </c>
      <c r="T30">
        <v>1</v>
      </c>
      <c r="U30" s="2"/>
      <c r="V30" t="str">
        <f t="shared" si="1"/>
        <v>552S</v>
      </c>
    </row>
    <row r="31" spans="1:22" x14ac:dyDescent="0.25">
      <c r="A31" t="str">
        <f t="shared" si="0"/>
        <v>552M25</v>
      </c>
      <c r="B31" s="211">
        <v>21115521300125</v>
      </c>
      <c r="C31">
        <v>0</v>
      </c>
      <c r="D31">
        <v>0</v>
      </c>
      <c r="E31">
        <v>1680213543</v>
      </c>
      <c r="F31" t="s">
        <v>257</v>
      </c>
      <c r="G31" t="s">
        <v>39</v>
      </c>
      <c r="H31">
        <v>25</v>
      </c>
      <c r="J31" s="211">
        <v>10004126103927</v>
      </c>
      <c r="K31">
        <v>2402</v>
      </c>
      <c r="L31" t="s">
        <v>731</v>
      </c>
      <c r="M31" t="s">
        <v>641</v>
      </c>
      <c r="N31" t="s">
        <v>642</v>
      </c>
      <c r="O31" s="92">
        <v>1882</v>
      </c>
      <c r="P31" s="92">
        <v>47050</v>
      </c>
      <c r="R31" s="2"/>
      <c r="S31" s="206">
        <f>SUMIF('TOTAL FEED'!$J$6:$J$440,'2'!A31,'TOTAL FEED'!$AS$6:$AS$440)*T31</f>
        <v>8</v>
      </c>
      <c r="T31">
        <v>1</v>
      </c>
      <c r="U31" s="2"/>
      <c r="V31" t="str">
        <f t="shared" si="1"/>
        <v>552M</v>
      </c>
    </row>
    <row r="32" spans="1:22" x14ac:dyDescent="0.25">
      <c r="A32" t="str">
        <f t="shared" si="0"/>
        <v>95125</v>
      </c>
      <c r="B32" s="211">
        <v>21125510000125</v>
      </c>
      <c r="C32">
        <v>0</v>
      </c>
      <c r="D32">
        <v>0</v>
      </c>
      <c r="E32">
        <v>1680213544</v>
      </c>
      <c r="F32" t="s">
        <v>257</v>
      </c>
      <c r="G32">
        <v>951</v>
      </c>
      <c r="H32">
        <v>25</v>
      </c>
      <c r="J32" s="211">
        <v>10004126103931</v>
      </c>
      <c r="K32">
        <v>2402</v>
      </c>
      <c r="L32" t="s">
        <v>698</v>
      </c>
      <c r="M32" t="s">
        <v>641</v>
      </c>
      <c r="N32" t="s">
        <v>642</v>
      </c>
      <c r="O32" s="92">
        <v>320</v>
      </c>
      <c r="P32" s="92">
        <v>8000</v>
      </c>
      <c r="R32" s="2"/>
      <c r="S32" s="206">
        <f>SUMIF('TOTAL FEED'!$J$6:$J$440,'2'!A32,'TOTAL FEED'!$AS$6:$AS$440)*T32</f>
        <v>8</v>
      </c>
      <c r="T32">
        <v>1</v>
      </c>
      <c r="U32" s="2"/>
      <c r="V32" t="str">
        <f t="shared" si="1"/>
        <v>951</v>
      </c>
    </row>
    <row r="33" spans="1:22" x14ac:dyDescent="0.25">
      <c r="A33" t="str">
        <f t="shared" si="0"/>
        <v>55125</v>
      </c>
      <c r="B33" s="211">
        <v>21115510000125</v>
      </c>
      <c r="C33">
        <v>0</v>
      </c>
      <c r="D33">
        <v>0</v>
      </c>
      <c r="E33">
        <v>1680213545</v>
      </c>
      <c r="F33" t="s">
        <v>257</v>
      </c>
      <c r="G33">
        <v>551</v>
      </c>
      <c r="H33">
        <v>25</v>
      </c>
      <c r="J33" s="211">
        <v>10004126103931</v>
      </c>
      <c r="K33">
        <v>2402</v>
      </c>
      <c r="L33" t="s">
        <v>677</v>
      </c>
      <c r="M33" t="s">
        <v>641</v>
      </c>
      <c r="N33" t="s">
        <v>642</v>
      </c>
      <c r="O33" s="92">
        <v>1100</v>
      </c>
      <c r="P33" s="92">
        <v>27500</v>
      </c>
      <c r="R33" s="2"/>
      <c r="S33" s="206">
        <f>SUMIF('TOTAL FEED'!$J$6:$J$440,'2'!A33,'TOTAL FEED'!$AS$6:$AS$440)*T33</f>
        <v>8</v>
      </c>
      <c r="T33">
        <v>1</v>
      </c>
      <c r="U33" s="2"/>
      <c r="V33" t="str">
        <f t="shared" si="1"/>
        <v>551</v>
      </c>
    </row>
    <row r="34" spans="1:22" x14ac:dyDescent="0.25">
      <c r="A34" t="str">
        <f t="shared" si="0"/>
        <v>511B25</v>
      </c>
      <c r="B34" s="211">
        <v>21115110200125</v>
      </c>
      <c r="C34">
        <v>0</v>
      </c>
      <c r="D34">
        <v>0</v>
      </c>
      <c r="E34">
        <v>1680213546</v>
      </c>
      <c r="F34" t="s">
        <v>562</v>
      </c>
      <c r="G34" t="s">
        <v>23</v>
      </c>
      <c r="H34">
        <v>25</v>
      </c>
      <c r="J34" s="211">
        <v>209561</v>
      </c>
      <c r="K34">
        <v>2401</v>
      </c>
      <c r="L34" t="s">
        <v>680</v>
      </c>
      <c r="M34" t="s">
        <v>658</v>
      </c>
      <c r="N34" t="s">
        <v>659</v>
      </c>
      <c r="O34" s="92">
        <v>440</v>
      </c>
      <c r="P34" s="92">
        <v>11000</v>
      </c>
      <c r="R34" s="2"/>
      <c r="S34" s="206">
        <f>SUMIF('TOTAL FEED'!$J$6:$J$440,'2'!A34,'TOTAL FEED'!$AS$6:$AS$440)*T34</f>
        <v>8</v>
      </c>
      <c r="T34">
        <v>1</v>
      </c>
      <c r="V34" t="str">
        <f t="shared" si="1"/>
        <v>511B</v>
      </c>
    </row>
    <row r="35" spans="1:22" x14ac:dyDescent="0.25">
      <c r="A35" t="str">
        <f t="shared" si="0"/>
        <v>54925</v>
      </c>
      <c r="B35" s="211">
        <v>21115490000125</v>
      </c>
      <c r="C35">
        <v>0</v>
      </c>
      <c r="D35">
        <v>0</v>
      </c>
      <c r="E35">
        <v>1680213548</v>
      </c>
      <c r="F35" t="s">
        <v>564</v>
      </c>
      <c r="G35">
        <v>549</v>
      </c>
      <c r="H35">
        <v>25</v>
      </c>
      <c r="J35">
        <v>209560</v>
      </c>
      <c r="K35">
        <v>2401</v>
      </c>
      <c r="L35" t="s">
        <v>692</v>
      </c>
      <c r="M35" t="s">
        <v>658</v>
      </c>
      <c r="N35" t="s">
        <v>659</v>
      </c>
      <c r="O35" s="92">
        <v>205</v>
      </c>
      <c r="P35" s="92">
        <v>5125</v>
      </c>
      <c r="R35" s="2"/>
      <c r="S35" s="206">
        <f>SUMIF('TOTAL FEED'!$J$6:$J$440,'2'!A35,'TOTAL FEED'!$AS$6:$AS$440)*T35</f>
        <v>8</v>
      </c>
      <c r="T35">
        <v>1</v>
      </c>
      <c r="V35" t="str">
        <f t="shared" si="1"/>
        <v>549</v>
      </c>
    </row>
    <row r="36" spans="1:22" x14ac:dyDescent="0.25">
      <c r="A36" t="str">
        <f t="shared" si="0"/>
        <v/>
      </c>
      <c r="B36" s="211"/>
      <c r="G36"/>
      <c r="H36"/>
      <c r="O36" s="92"/>
      <c r="P36" s="92"/>
      <c r="R36" s="2"/>
      <c r="S36" s="206">
        <f>SUMIF('TOTAL FEED'!$J$6:$J$440,'2'!A36,'TOTAL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>511B25</v>
      </c>
      <c r="B37">
        <v>21115110200125</v>
      </c>
      <c r="C37">
        <v>0</v>
      </c>
      <c r="D37">
        <v>0</v>
      </c>
      <c r="E37">
        <v>1680213547</v>
      </c>
      <c r="F37" t="s">
        <v>562</v>
      </c>
      <c r="G37" t="s">
        <v>23</v>
      </c>
      <c r="H37">
        <v>25</v>
      </c>
      <c r="J37">
        <v>209561</v>
      </c>
      <c r="K37">
        <v>2401</v>
      </c>
      <c r="L37" t="s">
        <v>680</v>
      </c>
      <c r="M37" t="s">
        <v>658</v>
      </c>
      <c r="N37" t="s">
        <v>659</v>
      </c>
      <c r="O37" s="92">
        <v>1100</v>
      </c>
      <c r="P37" s="92">
        <v>27500</v>
      </c>
      <c r="R37" s="2"/>
      <c r="S37" s="206">
        <f>SUMIF('TOTAL FEED'!$J$6:$J$440,'2'!A37,'TOTAL FEED'!$AS$6:$AS$440)*T37</f>
        <v>8</v>
      </c>
      <c r="T37">
        <v>1</v>
      </c>
      <c r="V37" t="str">
        <f t="shared" si="1"/>
        <v>511B</v>
      </c>
    </row>
    <row r="38" spans="1:22" x14ac:dyDescent="0.25">
      <c r="A38" t="str">
        <f t="shared" si="0"/>
        <v>54425</v>
      </c>
      <c r="B38" s="211">
        <v>21115440000125</v>
      </c>
      <c r="C38">
        <v>0</v>
      </c>
      <c r="D38">
        <v>0</v>
      </c>
      <c r="E38">
        <v>1680213549</v>
      </c>
      <c r="F38" t="s">
        <v>564</v>
      </c>
      <c r="G38">
        <v>544</v>
      </c>
      <c r="H38">
        <v>25</v>
      </c>
      <c r="J38">
        <v>209575</v>
      </c>
      <c r="K38">
        <v>2401</v>
      </c>
      <c r="L38" t="s">
        <v>711</v>
      </c>
      <c r="M38" t="s">
        <v>658</v>
      </c>
      <c r="N38" t="s">
        <v>659</v>
      </c>
      <c r="O38" s="92">
        <v>680</v>
      </c>
      <c r="P38" s="92">
        <v>17000</v>
      </c>
      <c r="R38" s="2"/>
      <c r="S38" s="206">
        <f>SUMIF('TOTAL FEED'!$J$6:$J$440,'2'!A38,'TOTAL FEED'!$AS$6:$AS$440)*T38</f>
        <v>8</v>
      </c>
      <c r="T38">
        <v>1</v>
      </c>
      <c r="V38" t="str">
        <f t="shared" si="1"/>
        <v>544</v>
      </c>
    </row>
    <row r="39" spans="1:22" x14ac:dyDescent="0.25">
      <c r="A39" t="str">
        <f t="shared" si="0"/>
        <v>59425</v>
      </c>
      <c r="B39" s="211">
        <v>21115940000125</v>
      </c>
      <c r="C39">
        <v>0</v>
      </c>
      <c r="D39">
        <v>0</v>
      </c>
      <c r="E39">
        <v>1680213550</v>
      </c>
      <c r="F39" t="s">
        <v>564</v>
      </c>
      <c r="G39">
        <v>594</v>
      </c>
      <c r="H39">
        <v>25</v>
      </c>
      <c r="J39">
        <v>209626</v>
      </c>
      <c r="K39">
        <v>2401</v>
      </c>
      <c r="L39" t="s">
        <v>657</v>
      </c>
      <c r="M39" t="s">
        <v>658</v>
      </c>
      <c r="N39" t="s">
        <v>659</v>
      </c>
      <c r="O39" s="92">
        <v>440</v>
      </c>
      <c r="P39" s="92">
        <v>11000</v>
      </c>
      <c r="R39" s="2"/>
      <c r="S39" s="206">
        <f>SUMIF('TOTAL FEED'!$J$6:$J$440,'2'!A39,'TOTAL FEED'!$AS$6:$AS$440)*T39</f>
        <v>8</v>
      </c>
      <c r="T39">
        <v>1</v>
      </c>
      <c r="V39" t="str">
        <f t="shared" si="1"/>
        <v>594</v>
      </c>
    </row>
    <row r="40" spans="1:22" x14ac:dyDescent="0.25">
      <c r="A40" t="str">
        <f t="shared" si="0"/>
        <v>552SFS9050</v>
      </c>
      <c r="B40" s="211">
        <v>21115521999250</v>
      </c>
      <c r="C40" t="s">
        <v>302</v>
      </c>
      <c r="D40">
        <v>0</v>
      </c>
      <c r="E40">
        <v>1680213551</v>
      </c>
      <c r="F40" t="s">
        <v>238</v>
      </c>
      <c r="G40" t="s">
        <v>187</v>
      </c>
      <c r="H40">
        <v>50</v>
      </c>
      <c r="I40" t="s">
        <v>302</v>
      </c>
      <c r="J40">
        <v>10004126103937</v>
      </c>
      <c r="K40">
        <v>2402</v>
      </c>
      <c r="L40" t="s">
        <v>678</v>
      </c>
      <c r="M40" t="s">
        <v>641</v>
      </c>
      <c r="N40" t="s">
        <v>642</v>
      </c>
      <c r="O40" s="92">
        <v>216</v>
      </c>
      <c r="P40" s="92">
        <v>10800</v>
      </c>
      <c r="R40" s="2"/>
      <c r="S40" s="206">
        <f>SUMIF('TOTAL FEED'!$J$6:$J$440,'2'!A40,'TOTAL FEED'!$AS$6:$AS$440)*T40</f>
        <v>8</v>
      </c>
      <c r="T40">
        <v>1</v>
      </c>
      <c r="V40" t="str">
        <f t="shared" si="1"/>
        <v>552SFS90</v>
      </c>
    </row>
    <row r="41" spans="1:22" x14ac:dyDescent="0.25">
      <c r="A41" t="str">
        <f t="shared" si="0"/>
        <v>552SFS9050</v>
      </c>
      <c r="B41" s="211">
        <v>21115521999250</v>
      </c>
      <c r="C41" t="s">
        <v>302</v>
      </c>
      <c r="D41">
        <v>0</v>
      </c>
      <c r="E41">
        <v>1680213552</v>
      </c>
      <c r="F41" t="s">
        <v>238</v>
      </c>
      <c r="G41" t="s">
        <v>187</v>
      </c>
      <c r="H41">
        <v>50</v>
      </c>
      <c r="I41" t="s">
        <v>302</v>
      </c>
      <c r="J41">
        <v>10004126103939</v>
      </c>
      <c r="K41">
        <v>2402</v>
      </c>
      <c r="L41" t="s">
        <v>708</v>
      </c>
      <c r="M41" t="s">
        <v>641</v>
      </c>
      <c r="N41" t="s">
        <v>642</v>
      </c>
      <c r="O41" s="92">
        <v>756</v>
      </c>
      <c r="P41" s="92">
        <v>37800</v>
      </c>
      <c r="R41" s="2"/>
      <c r="S41" s="206">
        <f>SUMIF('TOTAL FEED'!$J$6:$J$440,'2'!A41,'TOTAL FEED'!$AS$6:$AS$440)*T41</f>
        <v>8</v>
      </c>
      <c r="T41">
        <v>1</v>
      </c>
      <c r="V41" t="str">
        <f t="shared" si="1"/>
        <v>552SFS90</v>
      </c>
    </row>
    <row r="42" spans="1:22" x14ac:dyDescent="0.25">
      <c r="A42" t="str">
        <f t="shared" si="0"/>
        <v>552SFS9050</v>
      </c>
      <c r="B42" s="211">
        <v>21115521999250</v>
      </c>
      <c r="C42" t="s">
        <v>302</v>
      </c>
      <c r="D42">
        <v>0</v>
      </c>
      <c r="E42">
        <v>1680213552</v>
      </c>
      <c r="F42" t="s">
        <v>238</v>
      </c>
      <c r="G42" t="s">
        <v>187</v>
      </c>
      <c r="H42">
        <v>50</v>
      </c>
      <c r="I42" t="s">
        <v>302</v>
      </c>
      <c r="J42" s="211">
        <v>10004126103939</v>
      </c>
      <c r="K42">
        <v>2402</v>
      </c>
      <c r="L42" t="s">
        <v>705</v>
      </c>
      <c r="M42" t="s">
        <v>641</v>
      </c>
      <c r="N42" t="s">
        <v>642</v>
      </c>
      <c r="O42" s="92">
        <v>486</v>
      </c>
      <c r="P42" s="92">
        <v>24300</v>
      </c>
      <c r="R42" s="2"/>
      <c r="S42" s="206">
        <f>SUMIF('TOTAL FEED'!$J$6:$J$440,'2'!A42,'TOTAL FEED'!$AS$6:$AS$440)*T42</f>
        <v>8</v>
      </c>
      <c r="T42">
        <v>1</v>
      </c>
      <c r="V42" t="str">
        <f t="shared" si="1"/>
        <v>552SFS90</v>
      </c>
    </row>
    <row r="43" spans="1:22" x14ac:dyDescent="0.25">
      <c r="A43" t="str">
        <f t="shared" si="0"/>
        <v>552SFS9050</v>
      </c>
      <c r="B43" s="211">
        <v>21115521999250</v>
      </c>
      <c r="C43" t="s">
        <v>302</v>
      </c>
      <c r="D43">
        <v>0</v>
      </c>
      <c r="E43">
        <v>1680213552</v>
      </c>
      <c r="F43" t="s">
        <v>238</v>
      </c>
      <c r="G43" t="s">
        <v>187</v>
      </c>
      <c r="H43">
        <v>50</v>
      </c>
      <c r="I43" t="s">
        <v>302</v>
      </c>
      <c r="J43" s="211">
        <v>10004126103939</v>
      </c>
      <c r="K43">
        <v>2402</v>
      </c>
      <c r="L43" t="s">
        <v>678</v>
      </c>
      <c r="M43" t="s">
        <v>641</v>
      </c>
      <c r="N43" t="s">
        <v>642</v>
      </c>
      <c r="O43" s="92">
        <v>810</v>
      </c>
      <c r="P43" s="92">
        <v>40500</v>
      </c>
      <c r="R43" s="2"/>
      <c r="S43" s="206">
        <f>SUMIF('TOTAL FEED'!$J$6:$J$440,'2'!A43,'TOTAL FEED'!$AS$6:$AS$440)*T43</f>
        <v>8</v>
      </c>
      <c r="T43">
        <v>1</v>
      </c>
      <c r="V43" t="str">
        <f t="shared" si="1"/>
        <v>552SFS90</v>
      </c>
    </row>
    <row r="44" spans="1:22" x14ac:dyDescent="0.25">
      <c r="A44" t="str">
        <f t="shared" si="0"/>
        <v>552SFS9050</v>
      </c>
      <c r="B44" s="211">
        <v>21115521999250</v>
      </c>
      <c r="C44" t="s">
        <v>302</v>
      </c>
      <c r="D44">
        <v>0</v>
      </c>
      <c r="E44">
        <v>1680213552</v>
      </c>
      <c r="F44" t="s">
        <v>238</v>
      </c>
      <c r="G44" t="s">
        <v>187</v>
      </c>
      <c r="H44">
        <v>50</v>
      </c>
      <c r="I44" t="s">
        <v>302</v>
      </c>
      <c r="J44" s="211">
        <v>10004126103939</v>
      </c>
      <c r="K44">
        <v>2402</v>
      </c>
      <c r="L44" t="s">
        <v>665</v>
      </c>
      <c r="M44" t="s">
        <v>641</v>
      </c>
      <c r="N44" t="s">
        <v>642</v>
      </c>
      <c r="O44" s="92">
        <v>594</v>
      </c>
      <c r="P44" s="92">
        <v>29700</v>
      </c>
      <c r="S44" s="206">
        <f>SUMIF('TOTAL FEED'!$J$6:$J$440,'2'!A44,'TOTAL FEED'!$AS$6:$AS$440)*T44</f>
        <v>8</v>
      </c>
      <c r="T44">
        <v>1</v>
      </c>
      <c r="V44" t="str">
        <f t="shared" si="1"/>
        <v>552SFS90</v>
      </c>
    </row>
    <row r="45" spans="1:22" x14ac:dyDescent="0.25">
      <c r="A45" t="str">
        <f t="shared" si="0"/>
        <v>552SFS9050</v>
      </c>
      <c r="B45" s="211">
        <v>21115521999250</v>
      </c>
      <c r="C45" t="s">
        <v>302</v>
      </c>
      <c r="D45">
        <v>0</v>
      </c>
      <c r="E45">
        <v>1680213552</v>
      </c>
      <c r="F45" t="s">
        <v>238</v>
      </c>
      <c r="G45" t="s">
        <v>187</v>
      </c>
      <c r="H45">
        <v>50</v>
      </c>
      <c r="I45" t="s">
        <v>302</v>
      </c>
      <c r="J45" s="211">
        <v>10004126103939</v>
      </c>
      <c r="K45">
        <v>2402</v>
      </c>
      <c r="L45" t="s">
        <v>661</v>
      </c>
      <c r="M45" t="s">
        <v>641</v>
      </c>
      <c r="N45" t="s">
        <v>642</v>
      </c>
      <c r="O45" s="92">
        <v>1242</v>
      </c>
      <c r="P45" s="92">
        <v>62100</v>
      </c>
      <c r="S45" s="206">
        <f>SUMIF('TOTAL FEED'!$J$6:$J$440,'2'!A45,'TOTAL FEED'!$AS$6:$AS$440)*T45</f>
        <v>8</v>
      </c>
      <c r="T45">
        <v>1</v>
      </c>
      <c r="V45" t="str">
        <f t="shared" si="1"/>
        <v>552SFS90</v>
      </c>
    </row>
    <row r="46" spans="1:22" x14ac:dyDescent="0.25">
      <c r="A46" t="str">
        <f t="shared" si="0"/>
        <v>552FS9050</v>
      </c>
      <c r="B46" s="211">
        <v>21115520099250</v>
      </c>
      <c r="C46" t="s">
        <v>302</v>
      </c>
      <c r="D46">
        <v>0</v>
      </c>
      <c r="E46">
        <v>1680213553</v>
      </c>
      <c r="F46" t="s">
        <v>256</v>
      </c>
      <c r="G46" t="s">
        <v>179</v>
      </c>
      <c r="H46">
        <v>50</v>
      </c>
      <c r="I46" t="s">
        <v>302</v>
      </c>
      <c r="J46" s="211">
        <v>10004126103936</v>
      </c>
      <c r="K46">
        <v>2402</v>
      </c>
      <c r="L46" t="s">
        <v>710</v>
      </c>
      <c r="M46" t="s">
        <v>641</v>
      </c>
      <c r="N46" t="s">
        <v>642</v>
      </c>
      <c r="O46" s="92">
        <v>756</v>
      </c>
      <c r="P46" s="92">
        <v>37800</v>
      </c>
      <c r="S46" s="206">
        <f>SUMIF('TOTAL FEED'!$J$6:$J$440,'2'!A46,'TOTAL FEED'!$AS$6:$AS$440)*T46</f>
        <v>8</v>
      </c>
      <c r="T46">
        <v>1</v>
      </c>
      <c r="V46" t="str">
        <f t="shared" si="1"/>
        <v>552FS90</v>
      </c>
    </row>
    <row r="47" spans="1:22" x14ac:dyDescent="0.25">
      <c r="A47" t="str">
        <f t="shared" si="0"/>
        <v>552FS9050</v>
      </c>
      <c r="B47" s="211">
        <v>21115520099250</v>
      </c>
      <c r="C47" t="s">
        <v>302</v>
      </c>
      <c r="D47">
        <v>0</v>
      </c>
      <c r="E47">
        <v>1680213553</v>
      </c>
      <c r="F47" t="s">
        <v>256</v>
      </c>
      <c r="G47" t="s">
        <v>179</v>
      </c>
      <c r="H47">
        <v>50</v>
      </c>
      <c r="I47" t="s">
        <v>302</v>
      </c>
      <c r="J47" s="211">
        <v>10004126103936</v>
      </c>
      <c r="K47">
        <v>2402</v>
      </c>
      <c r="L47" t="s">
        <v>688</v>
      </c>
      <c r="M47" t="s">
        <v>641</v>
      </c>
      <c r="N47" t="s">
        <v>642</v>
      </c>
      <c r="O47" s="92">
        <v>756</v>
      </c>
      <c r="P47" s="92">
        <v>37800</v>
      </c>
      <c r="S47" s="206">
        <f>SUMIF('TOTAL FEED'!$J$6:$J$440,'2'!A47,'TOTAL FEED'!$AS$6:$AS$440)*T47</f>
        <v>8</v>
      </c>
      <c r="T47">
        <v>1</v>
      </c>
      <c r="V47" t="str">
        <f t="shared" si="1"/>
        <v>552FS90</v>
      </c>
    </row>
    <row r="48" spans="1:22" x14ac:dyDescent="0.25">
      <c r="A48" t="str">
        <f t="shared" si="0"/>
        <v>552FS9050</v>
      </c>
      <c r="B48" s="211">
        <v>21115520099250</v>
      </c>
      <c r="C48" t="s">
        <v>302</v>
      </c>
      <c r="D48">
        <v>0</v>
      </c>
      <c r="E48">
        <v>1680213553</v>
      </c>
      <c r="F48" t="s">
        <v>256</v>
      </c>
      <c r="G48" t="s">
        <v>179</v>
      </c>
      <c r="H48">
        <v>50</v>
      </c>
      <c r="I48" t="s">
        <v>302</v>
      </c>
      <c r="J48" s="211">
        <v>10004126103936</v>
      </c>
      <c r="K48">
        <v>2402</v>
      </c>
      <c r="L48" t="s">
        <v>720</v>
      </c>
      <c r="M48" t="s">
        <v>641</v>
      </c>
      <c r="N48" t="s">
        <v>642</v>
      </c>
      <c r="O48" s="92">
        <v>1296</v>
      </c>
      <c r="P48" s="92">
        <v>64800</v>
      </c>
      <c r="S48" s="206">
        <f>SUMIF('TOTAL FEED'!$J$6:$J$440,'2'!A48,'TOTAL FEED'!$AS$6:$AS$440)*T48</f>
        <v>8</v>
      </c>
      <c r="T48">
        <v>1</v>
      </c>
      <c r="V48" t="str">
        <f t="shared" si="1"/>
        <v>552FS90</v>
      </c>
    </row>
    <row r="49" spans="1:22" x14ac:dyDescent="0.25">
      <c r="A49" t="str">
        <f t="shared" si="0"/>
        <v>552FS9050</v>
      </c>
      <c r="B49" s="211">
        <v>21115520099250</v>
      </c>
      <c r="C49" t="s">
        <v>302</v>
      </c>
      <c r="D49">
        <v>0</v>
      </c>
      <c r="E49">
        <v>1680213553</v>
      </c>
      <c r="F49" t="s">
        <v>256</v>
      </c>
      <c r="G49" t="s">
        <v>179</v>
      </c>
      <c r="H49">
        <v>50</v>
      </c>
      <c r="I49" t="s">
        <v>302</v>
      </c>
      <c r="J49" s="211">
        <v>10004126103936</v>
      </c>
      <c r="K49">
        <v>2402</v>
      </c>
      <c r="L49" t="s">
        <v>722</v>
      </c>
      <c r="M49" t="s">
        <v>641</v>
      </c>
      <c r="N49" t="s">
        <v>642</v>
      </c>
      <c r="O49" s="92">
        <v>1242</v>
      </c>
      <c r="P49" s="92">
        <v>62100</v>
      </c>
      <c r="S49" s="206">
        <f>SUMIF('TOTAL FEED'!$J$6:$J$440,'2'!A49,'TOTAL FEED'!$AS$6:$AS$440)*T49</f>
        <v>8</v>
      </c>
      <c r="T49">
        <v>1</v>
      </c>
      <c r="V49" t="str">
        <f t="shared" si="1"/>
        <v>552FS90</v>
      </c>
    </row>
    <row r="50" spans="1:22" x14ac:dyDescent="0.25">
      <c r="A50" t="str">
        <f t="shared" si="0"/>
        <v>552SFS9050</v>
      </c>
      <c r="B50" s="211">
        <v>21115521999250</v>
      </c>
      <c r="C50" t="s">
        <v>302</v>
      </c>
      <c r="D50">
        <v>0</v>
      </c>
      <c r="E50">
        <v>1680213554</v>
      </c>
      <c r="F50" t="s">
        <v>251</v>
      </c>
      <c r="G50" t="s">
        <v>187</v>
      </c>
      <c r="H50">
        <v>50</v>
      </c>
      <c r="I50" t="s">
        <v>302</v>
      </c>
      <c r="J50" s="211">
        <v>10004126103935</v>
      </c>
      <c r="K50">
        <v>2402</v>
      </c>
      <c r="L50" t="s">
        <v>660</v>
      </c>
      <c r="M50" t="s">
        <v>641</v>
      </c>
      <c r="N50" t="s">
        <v>642</v>
      </c>
      <c r="O50" s="92">
        <v>614</v>
      </c>
      <c r="P50" s="92">
        <v>30700</v>
      </c>
      <c r="S50" s="206">
        <f>SUMIF('TOTAL FEED'!$J$6:$J$440,'2'!A50,'TOTAL FEED'!$AS$6:$AS$440)*T50</f>
        <v>8</v>
      </c>
      <c r="T50">
        <v>1</v>
      </c>
      <c r="V50" t="str">
        <f t="shared" si="1"/>
        <v>552SFS90</v>
      </c>
    </row>
    <row r="51" spans="1:22" x14ac:dyDescent="0.25">
      <c r="A51" t="str">
        <f t="shared" si="0"/>
        <v>552SFS9050</v>
      </c>
      <c r="B51" s="211">
        <v>21115521999250</v>
      </c>
      <c r="C51" t="s">
        <v>302</v>
      </c>
      <c r="D51">
        <v>0</v>
      </c>
      <c r="E51">
        <v>1680213554</v>
      </c>
      <c r="F51" t="s">
        <v>251</v>
      </c>
      <c r="G51" t="s">
        <v>187</v>
      </c>
      <c r="H51">
        <v>50</v>
      </c>
      <c r="I51" t="s">
        <v>302</v>
      </c>
      <c r="J51" s="211">
        <v>10004126103935</v>
      </c>
      <c r="K51">
        <v>2402</v>
      </c>
      <c r="L51" t="s">
        <v>665</v>
      </c>
      <c r="M51" t="s">
        <v>641</v>
      </c>
      <c r="N51" t="s">
        <v>642</v>
      </c>
      <c r="O51" s="92">
        <v>648</v>
      </c>
      <c r="P51" s="92">
        <v>32400</v>
      </c>
      <c r="S51" s="206">
        <f>SUMIF('TOTAL FEED'!$J$6:$J$440,'2'!A51,'TOTAL FEED'!$AS$6:$AS$440)*T51</f>
        <v>8</v>
      </c>
      <c r="T51">
        <v>1</v>
      </c>
      <c r="V51" t="str">
        <f t="shared" si="1"/>
        <v>552SFS90</v>
      </c>
    </row>
    <row r="52" spans="1:22" x14ac:dyDescent="0.25">
      <c r="A52" t="str">
        <f t="shared" si="0"/>
        <v>553S25</v>
      </c>
      <c r="B52" s="211">
        <v>21115531900125</v>
      </c>
      <c r="C52">
        <v>0</v>
      </c>
      <c r="D52">
        <v>0</v>
      </c>
      <c r="E52">
        <v>1680213555</v>
      </c>
      <c r="F52" t="s">
        <v>251</v>
      </c>
      <c r="G52" t="s">
        <v>41</v>
      </c>
      <c r="H52">
        <v>25</v>
      </c>
      <c r="J52" s="211">
        <v>10004126103941</v>
      </c>
      <c r="K52">
        <v>2402</v>
      </c>
      <c r="L52" t="s">
        <v>691</v>
      </c>
      <c r="M52" t="s">
        <v>641</v>
      </c>
      <c r="N52" t="s">
        <v>642</v>
      </c>
      <c r="O52" s="92">
        <v>1309</v>
      </c>
      <c r="P52" s="92">
        <v>32725</v>
      </c>
      <c r="S52" s="206">
        <f>SUMIF('TOTAL FEED'!$J$6:$J$440,'2'!A52,'TOTAL FEED'!$AS$6:$AS$440)*T52</f>
        <v>8</v>
      </c>
      <c r="T52">
        <v>1</v>
      </c>
      <c r="V52" t="str">
        <f t="shared" si="1"/>
        <v>553S</v>
      </c>
    </row>
    <row r="53" spans="1:22" x14ac:dyDescent="0.25">
      <c r="A53" t="str">
        <f t="shared" si="0"/>
        <v>96725</v>
      </c>
      <c r="B53" s="211">
        <v>21125670000125</v>
      </c>
      <c r="C53">
        <v>0</v>
      </c>
      <c r="D53">
        <v>0</v>
      </c>
      <c r="E53">
        <v>1680213556</v>
      </c>
      <c r="F53" t="s">
        <v>251</v>
      </c>
      <c r="G53">
        <v>967</v>
      </c>
      <c r="H53">
        <v>25</v>
      </c>
      <c r="J53" s="211">
        <v>10004126103942</v>
      </c>
      <c r="K53">
        <v>2402</v>
      </c>
      <c r="L53" t="s">
        <v>714</v>
      </c>
      <c r="M53" t="s">
        <v>641</v>
      </c>
      <c r="N53" t="s">
        <v>642</v>
      </c>
      <c r="O53" s="92">
        <v>220</v>
      </c>
      <c r="P53" s="92">
        <v>5500</v>
      </c>
      <c r="S53" s="206">
        <f>SUMIF('TOTAL FEED'!$J$6:$J$440,'2'!A53,'TOTAL FEED'!$AS$6:$AS$440)*T53</f>
        <v>8</v>
      </c>
      <c r="T53">
        <v>1</v>
      </c>
      <c r="V53" t="str">
        <f t="shared" si="1"/>
        <v>967</v>
      </c>
    </row>
    <row r="54" spans="1:22" x14ac:dyDescent="0.25">
      <c r="A54" t="str">
        <f t="shared" si="0"/>
        <v>56725</v>
      </c>
      <c r="B54" s="211">
        <v>21115670000125</v>
      </c>
      <c r="C54">
        <v>0</v>
      </c>
      <c r="D54">
        <v>0</v>
      </c>
      <c r="E54">
        <v>1680213557</v>
      </c>
      <c r="F54" t="s">
        <v>251</v>
      </c>
      <c r="G54">
        <v>567</v>
      </c>
      <c r="H54">
        <v>25</v>
      </c>
      <c r="J54" s="211">
        <v>10004126103942</v>
      </c>
      <c r="K54">
        <v>2402</v>
      </c>
      <c r="L54" t="s">
        <v>663</v>
      </c>
      <c r="M54" t="s">
        <v>641</v>
      </c>
      <c r="N54" t="s">
        <v>642</v>
      </c>
      <c r="O54" s="92">
        <v>757</v>
      </c>
      <c r="P54" s="92">
        <v>18925</v>
      </c>
      <c r="S54" s="206">
        <f>SUMIF('TOTAL FEED'!$J$6:$J$440,'2'!A54,'TOTAL FEED'!$AS$6:$AS$440)*T54</f>
        <v>8</v>
      </c>
      <c r="T54">
        <v>1</v>
      </c>
      <c r="V54" t="str">
        <f t="shared" si="1"/>
        <v>567</v>
      </c>
    </row>
    <row r="55" spans="1:22" x14ac:dyDescent="0.25">
      <c r="A55" t="str">
        <f t="shared" si="0"/>
        <v>567S25</v>
      </c>
      <c r="B55" s="211">
        <v>21115671900125</v>
      </c>
      <c r="C55">
        <v>0</v>
      </c>
      <c r="D55">
        <v>0</v>
      </c>
      <c r="E55">
        <v>1680213558</v>
      </c>
      <c r="F55" t="s">
        <v>251</v>
      </c>
      <c r="G55" t="s">
        <v>43</v>
      </c>
      <c r="H55">
        <v>25</v>
      </c>
      <c r="J55" s="211">
        <v>10004126103944</v>
      </c>
      <c r="K55">
        <v>2402</v>
      </c>
      <c r="L55" t="s">
        <v>726</v>
      </c>
      <c r="M55" t="s">
        <v>641</v>
      </c>
      <c r="N55" t="s">
        <v>642</v>
      </c>
      <c r="O55" s="92">
        <v>330</v>
      </c>
      <c r="P55" s="92">
        <v>8250</v>
      </c>
      <c r="S55" s="206">
        <f>SUMIF('TOTAL FEED'!$J$6:$J$440,'2'!A55,'TOTAL FEED'!$AS$6:$AS$440)*T55</f>
        <v>8</v>
      </c>
      <c r="T55">
        <v>1</v>
      </c>
      <c r="V55" t="str">
        <f t="shared" si="1"/>
        <v>567S</v>
      </c>
    </row>
    <row r="56" spans="1:22" x14ac:dyDescent="0.25">
      <c r="A56" t="str">
        <f t="shared" si="0"/>
        <v>55125</v>
      </c>
      <c r="B56" s="211">
        <v>21115510000125</v>
      </c>
      <c r="C56">
        <v>0</v>
      </c>
      <c r="D56">
        <v>0</v>
      </c>
      <c r="E56">
        <v>1680213559</v>
      </c>
      <c r="F56" t="s">
        <v>257</v>
      </c>
      <c r="G56">
        <v>551</v>
      </c>
      <c r="H56">
        <v>25</v>
      </c>
      <c r="J56" s="211">
        <v>10004126103931</v>
      </c>
      <c r="K56">
        <v>2402</v>
      </c>
      <c r="L56" t="s">
        <v>677</v>
      </c>
      <c r="M56" t="s">
        <v>641</v>
      </c>
      <c r="N56" t="s">
        <v>642</v>
      </c>
      <c r="O56" s="92">
        <v>134</v>
      </c>
      <c r="P56" s="92">
        <v>3350</v>
      </c>
      <c r="S56" s="206">
        <f>SUMIF('TOTAL FEED'!$J$6:$J$440,'2'!A56,'TOTAL FEED'!$AS$6:$AS$440)*T56</f>
        <v>8</v>
      </c>
      <c r="T56">
        <v>1</v>
      </c>
      <c r="V56" t="str">
        <f t="shared" si="1"/>
        <v>551</v>
      </c>
    </row>
    <row r="57" spans="1:22" x14ac:dyDescent="0.25">
      <c r="A57" t="str">
        <f t="shared" si="0"/>
        <v>552SPro25</v>
      </c>
      <c r="B57" s="211">
        <v>21115521916125</v>
      </c>
      <c r="C57">
        <v>0</v>
      </c>
      <c r="D57">
        <v>0</v>
      </c>
      <c r="E57">
        <v>1680213560</v>
      </c>
      <c r="F57" t="s">
        <v>257</v>
      </c>
      <c r="G57" t="s">
        <v>320</v>
      </c>
      <c r="H57">
        <v>25</v>
      </c>
      <c r="J57" s="211">
        <v>10004126103938</v>
      </c>
      <c r="K57">
        <v>2402</v>
      </c>
      <c r="L57" t="s">
        <v>732</v>
      </c>
      <c r="M57" t="s">
        <v>641</v>
      </c>
      <c r="N57" t="s">
        <v>642</v>
      </c>
      <c r="O57" s="92">
        <v>679</v>
      </c>
      <c r="P57" s="92">
        <v>16975</v>
      </c>
      <c r="S57" s="206">
        <f>SUMIF('TOTAL FEED'!$J$6:$J$440,'2'!A57,'TOTAL FEED'!$AS$6:$AS$440)*T57</f>
        <v>8</v>
      </c>
      <c r="T57">
        <v>1</v>
      </c>
      <c r="V57" t="str">
        <f t="shared" si="1"/>
        <v>552SPro</v>
      </c>
    </row>
    <row r="58" spans="1:22" x14ac:dyDescent="0.25">
      <c r="A58" t="str">
        <f t="shared" si="0"/>
        <v>550SFS3150</v>
      </c>
      <c r="B58" s="211">
        <v>21115501999250</v>
      </c>
      <c r="C58" t="s">
        <v>481</v>
      </c>
      <c r="D58">
        <v>0</v>
      </c>
      <c r="E58">
        <v>1680213561</v>
      </c>
      <c r="F58" t="s">
        <v>257</v>
      </c>
      <c r="G58" t="s">
        <v>168</v>
      </c>
      <c r="H58">
        <v>50</v>
      </c>
      <c r="I58" t="s">
        <v>481</v>
      </c>
      <c r="J58" s="211">
        <v>10004126103940</v>
      </c>
      <c r="K58">
        <v>2402</v>
      </c>
      <c r="L58" t="s">
        <v>717</v>
      </c>
      <c r="M58" t="s">
        <v>641</v>
      </c>
      <c r="N58" t="s">
        <v>642</v>
      </c>
      <c r="O58" s="92">
        <v>864</v>
      </c>
      <c r="P58" s="92">
        <v>43200</v>
      </c>
      <c r="S58" s="206">
        <f>SUMIF('TOTAL FEED'!$J$6:$J$440,'2'!A58,'TOTAL FEED'!$AS$6:$AS$440)*T58</f>
        <v>8</v>
      </c>
      <c r="T58">
        <v>1</v>
      </c>
      <c r="V58" t="str">
        <f t="shared" si="1"/>
        <v>550SFS31</v>
      </c>
    </row>
    <row r="59" spans="1:22" x14ac:dyDescent="0.25">
      <c r="A59" t="str">
        <f t="shared" si="0"/>
        <v>550SFS3150</v>
      </c>
      <c r="B59" s="211">
        <v>21115501999250</v>
      </c>
      <c r="C59" t="s">
        <v>481</v>
      </c>
      <c r="D59">
        <v>0</v>
      </c>
      <c r="E59">
        <v>1680213561</v>
      </c>
      <c r="F59" t="s">
        <v>257</v>
      </c>
      <c r="G59" t="s">
        <v>168</v>
      </c>
      <c r="H59">
        <v>50</v>
      </c>
      <c r="I59" t="s">
        <v>481</v>
      </c>
      <c r="J59" s="211">
        <v>10004126103940</v>
      </c>
      <c r="K59">
        <v>2402</v>
      </c>
      <c r="L59" t="s">
        <v>679</v>
      </c>
      <c r="M59" t="s">
        <v>641</v>
      </c>
      <c r="N59" t="s">
        <v>642</v>
      </c>
      <c r="O59" s="92">
        <v>594</v>
      </c>
      <c r="P59" s="92">
        <v>29700</v>
      </c>
      <c r="S59" s="206">
        <f>SUMIF('TOTAL FEED'!$J$6:$J$440,'2'!A59,'TOTAL FEED'!$AS$6:$AS$440)*T59</f>
        <v>8</v>
      </c>
      <c r="T59">
        <v>1</v>
      </c>
      <c r="V59" t="str">
        <f t="shared" si="1"/>
        <v>550SFS31</v>
      </c>
    </row>
    <row r="60" spans="1:22" x14ac:dyDescent="0.25">
      <c r="A60" t="str">
        <f t="shared" si="0"/>
        <v>552S25</v>
      </c>
      <c r="B60" s="211">
        <v>21115521900125</v>
      </c>
      <c r="C60">
        <v>0</v>
      </c>
      <c r="D60">
        <v>0</v>
      </c>
      <c r="E60">
        <v>1680213562</v>
      </c>
      <c r="F60" t="s">
        <v>259</v>
      </c>
      <c r="G60" t="s">
        <v>40</v>
      </c>
      <c r="H60">
        <v>25</v>
      </c>
      <c r="J60" s="211">
        <v>10004126103920</v>
      </c>
      <c r="K60">
        <v>2402</v>
      </c>
      <c r="L60" t="s">
        <v>702</v>
      </c>
      <c r="M60" t="s">
        <v>641</v>
      </c>
      <c r="N60" t="s">
        <v>642</v>
      </c>
      <c r="O60" s="92">
        <v>421</v>
      </c>
      <c r="P60" s="92">
        <v>10525</v>
      </c>
      <c r="S60" s="206">
        <f>SUMIF('TOTAL FEED'!$J$6:$J$440,'2'!A60,'TOTAL FEED'!$AS$6:$AS$440)*T60</f>
        <v>8</v>
      </c>
      <c r="T60">
        <v>1</v>
      </c>
      <c r="V60" t="str">
        <f t="shared" si="1"/>
        <v>552S</v>
      </c>
    </row>
    <row r="61" spans="1:22" x14ac:dyDescent="0.25">
      <c r="A61" t="str">
        <f t="shared" si="0"/>
        <v>552S25</v>
      </c>
      <c r="B61">
        <v>21115521900125</v>
      </c>
      <c r="C61">
        <v>0</v>
      </c>
      <c r="D61">
        <v>0</v>
      </c>
      <c r="E61">
        <v>1680213562</v>
      </c>
      <c r="F61" t="s">
        <v>259</v>
      </c>
      <c r="G61" t="s">
        <v>40</v>
      </c>
      <c r="H61">
        <v>25</v>
      </c>
      <c r="J61">
        <v>10004126103920</v>
      </c>
      <c r="K61">
        <v>2402</v>
      </c>
      <c r="L61" t="s">
        <v>728</v>
      </c>
      <c r="M61" t="s">
        <v>641</v>
      </c>
      <c r="N61" t="s">
        <v>642</v>
      </c>
      <c r="O61" s="92">
        <v>1320</v>
      </c>
      <c r="P61" s="92">
        <v>33000</v>
      </c>
      <c r="S61" s="206">
        <f>SUMIF('TOTAL FEED'!$J$6:$J$440,'2'!A61,'TOTAL FEED'!$AS$6:$AS$440)*T61</f>
        <v>8</v>
      </c>
      <c r="T61">
        <v>1</v>
      </c>
      <c r="V61" t="str">
        <f t="shared" si="1"/>
        <v>552S</v>
      </c>
    </row>
    <row r="62" spans="1:22" x14ac:dyDescent="0.25">
      <c r="A62" t="str">
        <f t="shared" si="0"/>
        <v>51025</v>
      </c>
      <c r="B62">
        <v>21115100000125</v>
      </c>
      <c r="C62">
        <v>0</v>
      </c>
      <c r="D62">
        <v>0</v>
      </c>
      <c r="E62">
        <v>1680213563</v>
      </c>
      <c r="F62" t="s">
        <v>259</v>
      </c>
      <c r="G62">
        <v>510</v>
      </c>
      <c r="H62">
        <v>25</v>
      </c>
      <c r="J62">
        <v>10004126103943</v>
      </c>
      <c r="K62">
        <v>2402</v>
      </c>
      <c r="L62" t="s">
        <v>687</v>
      </c>
      <c r="M62" t="s">
        <v>641</v>
      </c>
      <c r="N62" t="s">
        <v>642</v>
      </c>
      <c r="O62" s="92">
        <v>220</v>
      </c>
      <c r="P62" s="92">
        <v>5500</v>
      </c>
      <c r="S62" s="206">
        <f>SUMIF('TOTAL FEED'!$J$6:$J$440,'2'!A62,'TOTAL FEED'!$AS$6:$AS$440)*T62</f>
        <v>8</v>
      </c>
      <c r="T62">
        <v>1</v>
      </c>
      <c r="V62" t="str">
        <f t="shared" si="1"/>
        <v>510</v>
      </c>
    </row>
    <row r="63" spans="1:22" x14ac:dyDescent="0.25">
      <c r="A63" t="str">
        <f t="shared" si="0"/>
        <v/>
      </c>
      <c r="G63"/>
      <c r="H63"/>
      <c r="O63" s="92"/>
      <c r="P63" s="92"/>
      <c r="S63" s="206">
        <f>SUMIF('TOTAL FEED'!$J$6:$J$440,'2'!A63,'TOTAL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S64" s="206">
        <f>SUMIF('TOTAL FEED'!$J$6:$J$440,'2'!A64,'TOTAL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FEED'!$J$6:$J$440,'2'!A65,'TOTAL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N66" s="222"/>
      <c r="S66" s="206">
        <f>SUMIF('TOTAL FEED'!$J$6:$J$440,'2'!A66,'TOTAL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N67" s="222"/>
      <c r="S67" s="206">
        <f>SUMIF('TOTAL FEED'!$J$6:$J$440,'2'!A67,'TOTAL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S68" s="206">
        <f>SUMIF('TOTAL FEED'!$J$6:$J$440,'2'!A68,'TOTAL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S69" s="206">
        <f>SUMIF('TOTAL FEED'!$J$6:$J$440,'2'!A69,'TOTAL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S70" s="206">
        <f>SUMIF('TOTAL FEED'!$J$6:$J$440,'2'!A70,'TOTAL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N71" s="222"/>
      <c r="S71" s="206">
        <f>SUMIF('TOTAL FEED'!$J$6:$J$440,'2'!A71,'TOTAL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N72" s="222"/>
      <c r="S72" s="206">
        <f>SUMIF('TOTAL FEED'!$J$6:$J$440,'2'!A72,'TOTAL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N73" s="222"/>
      <c r="S73" s="206">
        <f>SUMIF('TOTAL FEED'!$J$6:$J$440,'2'!A73,'TOTAL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2:V753"/>
  <sheetViews>
    <sheetView zoomScale="75" zoomScaleNormal="75" workbookViewId="0">
      <selection activeCell="G56" sqref="G5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3.7109375" style="3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1403925</v>
      </c>
    </row>
    <row r="3" spans="1:22" x14ac:dyDescent="0.25">
      <c r="A3" t="str">
        <f>CONCATENATE(G3,I3,H3)</f>
        <v>552SFS9050</v>
      </c>
      <c r="B3" s="211">
        <v>21115521999250</v>
      </c>
      <c r="C3" t="s">
        <v>302</v>
      </c>
      <c r="D3">
        <v>0</v>
      </c>
      <c r="E3">
        <v>1680213564</v>
      </c>
      <c r="F3" t="s">
        <v>238</v>
      </c>
      <c r="G3" s="3" t="s">
        <v>187</v>
      </c>
      <c r="H3" s="1">
        <v>50</v>
      </c>
      <c r="I3" t="s">
        <v>302</v>
      </c>
      <c r="J3" s="211">
        <v>10004126103949</v>
      </c>
      <c r="K3">
        <v>2402</v>
      </c>
      <c r="L3" t="s">
        <v>705</v>
      </c>
      <c r="M3" t="s">
        <v>641</v>
      </c>
      <c r="N3" t="s">
        <v>642</v>
      </c>
      <c r="O3" s="92">
        <v>283</v>
      </c>
      <c r="P3" s="92">
        <v>14150</v>
      </c>
      <c r="S3" s="206">
        <f>SUMIF('TOTAL FEED'!$J$6:$J$440,'3'!A3,'TOTAL FEED'!$AS$6:$AS$440)*T3</f>
        <v>8</v>
      </c>
      <c r="T3">
        <v>1</v>
      </c>
      <c r="V3" t="str">
        <f>+G3&amp;I3</f>
        <v>552SFS90</v>
      </c>
    </row>
    <row r="4" spans="1:22" x14ac:dyDescent="0.25">
      <c r="A4" t="str">
        <f t="shared" ref="A4:A67" si="0">CONCATENATE(G4,I4,H4)</f>
        <v>553MF50</v>
      </c>
      <c r="B4" s="211">
        <v>21115531300250</v>
      </c>
      <c r="C4">
        <v>0</v>
      </c>
      <c r="D4">
        <v>0</v>
      </c>
      <c r="E4">
        <v>1680213565</v>
      </c>
      <c r="F4" t="s">
        <v>238</v>
      </c>
      <c r="G4" s="3" t="s">
        <v>196</v>
      </c>
      <c r="H4" s="1">
        <v>50</v>
      </c>
      <c r="J4" s="211">
        <v>10004126103950</v>
      </c>
      <c r="K4">
        <v>2402</v>
      </c>
      <c r="L4" t="s">
        <v>643</v>
      </c>
      <c r="M4" t="s">
        <v>641</v>
      </c>
      <c r="N4" t="s">
        <v>642</v>
      </c>
      <c r="O4" s="92">
        <v>152</v>
      </c>
      <c r="P4" s="92">
        <v>7600</v>
      </c>
      <c r="S4" s="206">
        <f>SUMIF('TOTAL FEED'!$J$6:$J$440,'3'!A4,'TOTAL FEED'!$AS$6:$AS$440)*T4</f>
        <v>8</v>
      </c>
      <c r="T4">
        <v>1</v>
      </c>
      <c r="V4" t="str">
        <f t="shared" ref="V4:V67" si="1">+G4&amp;I4</f>
        <v>553MF</v>
      </c>
    </row>
    <row r="5" spans="1:22" x14ac:dyDescent="0.25">
      <c r="A5" t="str">
        <f t="shared" si="0"/>
        <v>567SFS3150</v>
      </c>
      <c r="B5" s="211">
        <v>21115671999250</v>
      </c>
      <c r="C5" t="s">
        <v>481</v>
      </c>
      <c r="D5">
        <v>0</v>
      </c>
      <c r="E5">
        <v>1680213566</v>
      </c>
      <c r="F5" t="s">
        <v>238</v>
      </c>
      <c r="G5" s="3" t="s">
        <v>219</v>
      </c>
      <c r="H5" s="1">
        <v>50</v>
      </c>
      <c r="I5" t="s">
        <v>481</v>
      </c>
      <c r="J5" s="211">
        <v>10004126103955</v>
      </c>
      <c r="K5">
        <v>2402</v>
      </c>
      <c r="L5" t="s">
        <v>682</v>
      </c>
      <c r="M5" t="s">
        <v>641</v>
      </c>
      <c r="N5" t="s">
        <v>642</v>
      </c>
      <c r="O5" s="92">
        <v>438</v>
      </c>
      <c r="P5" s="92">
        <v>21900</v>
      </c>
      <c r="S5" s="206">
        <f>SUMIF('TOTAL FEED'!$J$6:$J$440,'3'!A5,'TOTAL FEED'!$AS$6:$AS$440)*T5</f>
        <v>8</v>
      </c>
      <c r="T5">
        <v>1</v>
      </c>
      <c r="V5" t="str">
        <f t="shared" si="1"/>
        <v>567SFS31</v>
      </c>
    </row>
    <row r="6" spans="1:22" x14ac:dyDescent="0.25">
      <c r="A6" t="str">
        <f t="shared" si="0"/>
        <v>552SFS9050</v>
      </c>
      <c r="B6" s="211">
        <v>21115521999250</v>
      </c>
      <c r="C6" t="s">
        <v>302</v>
      </c>
      <c r="D6">
        <v>0</v>
      </c>
      <c r="E6">
        <v>1680213567</v>
      </c>
      <c r="F6" t="s">
        <v>238</v>
      </c>
      <c r="G6" s="3" t="s">
        <v>187</v>
      </c>
      <c r="H6" s="1">
        <v>50</v>
      </c>
      <c r="I6" t="s">
        <v>302</v>
      </c>
      <c r="J6" s="211">
        <v>10004126103956</v>
      </c>
      <c r="K6">
        <v>2402</v>
      </c>
      <c r="L6" t="s">
        <v>705</v>
      </c>
      <c r="M6" t="s">
        <v>641</v>
      </c>
      <c r="N6" t="s">
        <v>642</v>
      </c>
      <c r="O6" s="92">
        <v>244</v>
      </c>
      <c r="P6" s="92">
        <v>12200</v>
      </c>
      <c r="S6" s="206">
        <f>SUMIF('TOTAL FEED'!$J$6:$J$440,'3'!A6,'TOTAL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552SF50</v>
      </c>
      <c r="B7" s="211">
        <v>21115521900250</v>
      </c>
      <c r="C7">
        <v>0</v>
      </c>
      <c r="D7">
        <v>0</v>
      </c>
      <c r="E7">
        <v>1680213568</v>
      </c>
      <c r="F7" t="s">
        <v>238</v>
      </c>
      <c r="G7" s="3" t="s">
        <v>187</v>
      </c>
      <c r="H7" s="1">
        <v>50</v>
      </c>
      <c r="J7" s="211">
        <v>10004126103958</v>
      </c>
      <c r="K7">
        <v>2402</v>
      </c>
      <c r="L7" t="s">
        <v>661</v>
      </c>
      <c r="M7" t="s">
        <v>641</v>
      </c>
      <c r="N7" t="s">
        <v>642</v>
      </c>
      <c r="O7" s="92">
        <v>594</v>
      </c>
      <c r="P7" s="92">
        <v>29700</v>
      </c>
      <c r="S7" s="206">
        <f>SUMIF('TOTAL FEED'!$J$6:$J$440,'3'!A7,'TOTAL FEED'!$AS$6:$AS$440)*T7</f>
        <v>8</v>
      </c>
      <c r="T7">
        <v>1</v>
      </c>
      <c r="V7" t="str">
        <f t="shared" si="1"/>
        <v>552SF</v>
      </c>
    </row>
    <row r="8" spans="1:22" x14ac:dyDescent="0.25">
      <c r="A8" t="str">
        <f t="shared" si="0"/>
        <v>552FS9050</v>
      </c>
      <c r="B8" s="211">
        <v>21115520099250</v>
      </c>
      <c r="C8" t="s">
        <v>302</v>
      </c>
      <c r="D8">
        <v>0</v>
      </c>
      <c r="E8">
        <v>1680213569</v>
      </c>
      <c r="F8" t="s">
        <v>256</v>
      </c>
      <c r="G8" s="3" t="s">
        <v>179</v>
      </c>
      <c r="H8" s="1">
        <v>50</v>
      </c>
      <c r="I8" t="s">
        <v>302</v>
      </c>
      <c r="J8" s="211">
        <v>10004126103947</v>
      </c>
      <c r="K8">
        <v>2402</v>
      </c>
      <c r="L8" t="s">
        <v>710</v>
      </c>
      <c r="M8" t="s">
        <v>641</v>
      </c>
      <c r="N8" t="s">
        <v>642</v>
      </c>
      <c r="O8" s="92">
        <v>1242</v>
      </c>
      <c r="P8" s="92">
        <v>62100</v>
      </c>
      <c r="S8" s="206">
        <f>SUMIF('TOTAL FEED'!$J$6:$J$440,'3'!A8,'TOTAL FEED'!$AS$6:$AS$440)*T8</f>
        <v>8</v>
      </c>
      <c r="T8">
        <v>1</v>
      </c>
      <c r="V8" t="str">
        <f t="shared" si="1"/>
        <v>552FS90</v>
      </c>
    </row>
    <row r="9" spans="1:22" x14ac:dyDescent="0.25">
      <c r="A9" t="str">
        <f t="shared" si="0"/>
        <v>552FS9050</v>
      </c>
      <c r="B9" s="211">
        <v>21115520099250</v>
      </c>
      <c r="C9" t="s">
        <v>302</v>
      </c>
      <c r="D9">
        <v>0</v>
      </c>
      <c r="E9">
        <v>1680213569</v>
      </c>
      <c r="F9" t="s">
        <v>256</v>
      </c>
      <c r="G9" s="3" t="s">
        <v>179</v>
      </c>
      <c r="H9" s="1">
        <v>50</v>
      </c>
      <c r="I9" t="s">
        <v>302</v>
      </c>
      <c r="J9" s="211">
        <v>10004126103947</v>
      </c>
      <c r="K9">
        <v>2402</v>
      </c>
      <c r="L9" t="s">
        <v>722</v>
      </c>
      <c r="M9" t="s">
        <v>641</v>
      </c>
      <c r="N9" t="s">
        <v>642</v>
      </c>
      <c r="O9" s="92">
        <v>1242</v>
      </c>
      <c r="P9" s="92">
        <v>62100</v>
      </c>
      <c r="S9" s="206">
        <f>SUMIF('TOTAL FEED'!$J$6:$J$440,'3'!A9,'TOTAL FEED'!$AS$6:$AS$440)*T9</f>
        <v>8</v>
      </c>
      <c r="T9">
        <v>1</v>
      </c>
      <c r="V9" t="str">
        <f t="shared" si="1"/>
        <v>552FS90</v>
      </c>
    </row>
    <row r="10" spans="1:22" x14ac:dyDescent="0.25">
      <c r="A10" t="str">
        <f t="shared" si="0"/>
        <v>550SFS3150</v>
      </c>
      <c r="B10" s="211">
        <v>21115501999250</v>
      </c>
      <c r="C10" t="s">
        <v>481</v>
      </c>
      <c r="D10">
        <v>0</v>
      </c>
      <c r="E10">
        <v>1680213570</v>
      </c>
      <c r="F10" t="s">
        <v>257</v>
      </c>
      <c r="G10" s="3" t="s">
        <v>168</v>
      </c>
      <c r="H10" s="1">
        <v>50</v>
      </c>
      <c r="I10" t="s">
        <v>481</v>
      </c>
      <c r="J10" s="211">
        <v>10004126103946</v>
      </c>
      <c r="K10">
        <v>2402</v>
      </c>
      <c r="L10" t="s">
        <v>699</v>
      </c>
      <c r="M10" t="s">
        <v>641</v>
      </c>
      <c r="N10" t="s">
        <v>642</v>
      </c>
      <c r="O10" s="92">
        <v>810</v>
      </c>
      <c r="P10" s="92">
        <v>40500</v>
      </c>
      <c r="S10" s="206">
        <f>SUMIF('TOTAL FEED'!$J$6:$J$440,'3'!A10,'TOTAL FEED'!$AS$6:$AS$440)*T10</f>
        <v>8</v>
      </c>
      <c r="T10">
        <v>1</v>
      </c>
      <c r="V10" t="str">
        <f t="shared" si="1"/>
        <v>550SFS31</v>
      </c>
    </row>
    <row r="11" spans="1:22" x14ac:dyDescent="0.25">
      <c r="A11" t="str">
        <f t="shared" si="0"/>
        <v>550SFS3150</v>
      </c>
      <c r="B11" s="211">
        <v>21115501999250</v>
      </c>
      <c r="C11" t="s">
        <v>481</v>
      </c>
      <c r="D11">
        <v>0</v>
      </c>
      <c r="E11">
        <v>1680213570</v>
      </c>
      <c r="F11" t="s">
        <v>257</v>
      </c>
      <c r="G11" s="3" t="s">
        <v>168</v>
      </c>
      <c r="H11" s="1">
        <v>50</v>
      </c>
      <c r="I11" t="s">
        <v>481</v>
      </c>
      <c r="J11" s="211">
        <v>10004126103946</v>
      </c>
      <c r="K11">
        <v>2402</v>
      </c>
      <c r="L11" t="s">
        <v>733</v>
      </c>
      <c r="M11" t="s">
        <v>641</v>
      </c>
      <c r="N11" t="s">
        <v>642</v>
      </c>
      <c r="O11" s="92">
        <v>157</v>
      </c>
      <c r="P11" s="92">
        <v>7850</v>
      </c>
      <c r="S11" s="206">
        <f>SUMIF('TOTAL FEED'!$J$6:$J$440,'3'!A11,'TOTAL FEED'!$AS$6:$AS$440)*T11</f>
        <v>8</v>
      </c>
      <c r="T11">
        <v>1</v>
      </c>
      <c r="V11" t="str">
        <f t="shared" si="1"/>
        <v>550SFS31</v>
      </c>
    </row>
    <row r="12" spans="1:22" x14ac:dyDescent="0.25">
      <c r="A12" t="str">
        <f t="shared" si="0"/>
        <v>567S25</v>
      </c>
      <c r="B12" s="211">
        <v>21115671900125</v>
      </c>
      <c r="C12">
        <v>0</v>
      </c>
      <c r="D12">
        <v>0</v>
      </c>
      <c r="E12">
        <v>1680213571</v>
      </c>
      <c r="F12" t="s">
        <v>251</v>
      </c>
      <c r="G12" s="3" t="s">
        <v>43</v>
      </c>
      <c r="H12" s="1">
        <v>25</v>
      </c>
      <c r="J12" s="211">
        <v>10004126103948</v>
      </c>
      <c r="K12">
        <v>2402</v>
      </c>
      <c r="L12" t="s">
        <v>700</v>
      </c>
      <c r="M12" t="s">
        <v>641</v>
      </c>
      <c r="N12" t="s">
        <v>642</v>
      </c>
      <c r="O12" s="92">
        <v>1100</v>
      </c>
      <c r="P12" s="92">
        <v>27500</v>
      </c>
      <c r="S12" s="206">
        <f>SUMIF('TOTAL FEED'!$J$6:$J$440,'3'!A12,'TOTAL FEED'!$AS$6:$AS$440)*T12</f>
        <v>8</v>
      </c>
      <c r="T12">
        <v>1</v>
      </c>
      <c r="V12" t="str">
        <f t="shared" si="1"/>
        <v>567S</v>
      </c>
    </row>
    <row r="13" spans="1:22" x14ac:dyDescent="0.25">
      <c r="A13" t="str">
        <f t="shared" si="0"/>
        <v>567S25</v>
      </c>
      <c r="B13" s="211">
        <v>21115671900125</v>
      </c>
      <c r="C13">
        <v>0</v>
      </c>
      <c r="D13">
        <v>0</v>
      </c>
      <c r="E13">
        <v>1680213571</v>
      </c>
      <c r="F13" t="s">
        <v>251</v>
      </c>
      <c r="G13" s="3" t="s">
        <v>43</v>
      </c>
      <c r="H13" s="1">
        <v>25</v>
      </c>
      <c r="J13" s="211">
        <v>10004126103948</v>
      </c>
      <c r="K13">
        <v>2402</v>
      </c>
      <c r="L13" t="s">
        <v>689</v>
      </c>
      <c r="M13" t="s">
        <v>641</v>
      </c>
      <c r="N13" t="s">
        <v>642</v>
      </c>
      <c r="O13" s="92">
        <v>1196</v>
      </c>
      <c r="P13" s="92">
        <v>29900</v>
      </c>
      <c r="S13" s="206">
        <f>SUMIF('TOTAL FEED'!$J$6:$J$440,'3'!A13,'TOTAL FEED'!$AS$6:$AS$440)*T13</f>
        <v>8</v>
      </c>
      <c r="T13">
        <v>1</v>
      </c>
      <c r="V13" t="str">
        <f t="shared" si="1"/>
        <v>567S</v>
      </c>
    </row>
    <row r="14" spans="1:22" x14ac:dyDescent="0.25">
      <c r="A14" t="str">
        <f t="shared" si="0"/>
        <v>551X25</v>
      </c>
      <c r="B14" s="211">
        <v>21115512400125</v>
      </c>
      <c r="C14">
        <v>0</v>
      </c>
      <c r="D14">
        <v>0</v>
      </c>
      <c r="E14">
        <v>1680213572</v>
      </c>
      <c r="F14" t="s">
        <v>257</v>
      </c>
      <c r="G14" s="3" t="s">
        <v>318</v>
      </c>
      <c r="H14" s="1">
        <v>25</v>
      </c>
      <c r="J14" s="211">
        <v>10004126103952</v>
      </c>
      <c r="K14">
        <v>2402</v>
      </c>
      <c r="L14" t="s">
        <v>715</v>
      </c>
      <c r="M14" t="s">
        <v>641</v>
      </c>
      <c r="N14" t="s">
        <v>642</v>
      </c>
      <c r="O14" s="92">
        <v>311</v>
      </c>
      <c r="P14" s="92">
        <v>7775</v>
      </c>
      <c r="S14" s="206">
        <f>SUMIF('TOTAL FEED'!$J$6:$J$440,'3'!A14,'TOTAL FEED'!$AS$6:$AS$440)*T14</f>
        <v>8</v>
      </c>
      <c r="T14">
        <v>1</v>
      </c>
      <c r="V14" t="str">
        <f t="shared" si="1"/>
        <v>551X</v>
      </c>
    </row>
    <row r="15" spans="1:22" x14ac:dyDescent="0.25">
      <c r="A15" t="str">
        <f t="shared" si="0"/>
        <v>549F50</v>
      </c>
      <c r="B15" s="211">
        <v>21115490000250</v>
      </c>
      <c r="C15">
        <v>0</v>
      </c>
      <c r="D15">
        <v>0</v>
      </c>
      <c r="E15">
        <v>1680213573</v>
      </c>
      <c r="F15" t="s">
        <v>251</v>
      </c>
      <c r="G15" s="3" t="s">
        <v>119</v>
      </c>
      <c r="H15" s="1">
        <v>50</v>
      </c>
      <c r="J15" s="211">
        <v>10004126103950</v>
      </c>
      <c r="K15">
        <v>2402</v>
      </c>
      <c r="L15" t="s">
        <v>706</v>
      </c>
      <c r="M15" t="s">
        <v>641</v>
      </c>
      <c r="N15" t="s">
        <v>642</v>
      </c>
      <c r="O15" s="92">
        <v>113</v>
      </c>
      <c r="P15" s="92">
        <v>5650</v>
      </c>
      <c r="S15" s="206">
        <f>SUMIF('TOTAL FEED'!$J$6:$J$440,'3'!A15,'TOTAL FEED'!$AS$6:$AS$440)*T15</f>
        <v>8</v>
      </c>
      <c r="T15">
        <v>1</v>
      </c>
      <c r="V15" t="str">
        <f t="shared" si="1"/>
        <v>549F</v>
      </c>
    </row>
    <row r="16" spans="1:22" x14ac:dyDescent="0.25">
      <c r="A16" t="str">
        <f t="shared" si="0"/>
        <v>567SFS3150</v>
      </c>
      <c r="B16" s="211">
        <v>21115671999250</v>
      </c>
      <c r="C16" t="s">
        <v>481</v>
      </c>
      <c r="D16">
        <v>0</v>
      </c>
      <c r="E16">
        <v>1680213574</v>
      </c>
      <c r="F16" t="s">
        <v>251</v>
      </c>
      <c r="G16" s="3" t="s">
        <v>219</v>
      </c>
      <c r="H16" s="1">
        <v>50</v>
      </c>
      <c r="I16" t="s">
        <v>481</v>
      </c>
      <c r="J16" s="211">
        <v>10004126103953</v>
      </c>
      <c r="K16">
        <v>2402</v>
      </c>
      <c r="L16" t="s">
        <v>682</v>
      </c>
      <c r="M16" t="s">
        <v>641</v>
      </c>
      <c r="N16" t="s">
        <v>642</v>
      </c>
      <c r="O16" s="92">
        <v>153</v>
      </c>
      <c r="P16" s="92">
        <v>7650</v>
      </c>
      <c r="S16" s="206">
        <f>SUMIF('TOTAL FEED'!$J$6:$J$440,'3'!A16,'TOTAL FEED'!$AS$6:$AS$440)*T16</f>
        <v>8</v>
      </c>
      <c r="T16">
        <v>1</v>
      </c>
      <c r="V16" t="str">
        <f t="shared" si="1"/>
        <v>567SFS31</v>
      </c>
    </row>
    <row r="17" spans="1:22" x14ac:dyDescent="0.25">
      <c r="A17" t="str">
        <f t="shared" si="0"/>
        <v>551FS3150</v>
      </c>
      <c r="B17" s="211">
        <v>21115510099250</v>
      </c>
      <c r="C17" t="s">
        <v>481</v>
      </c>
      <c r="D17">
        <v>0</v>
      </c>
      <c r="E17">
        <v>1680213575</v>
      </c>
      <c r="F17" t="s">
        <v>251</v>
      </c>
      <c r="G17" t="s">
        <v>170</v>
      </c>
      <c r="H17">
        <v>50</v>
      </c>
      <c r="I17" t="s">
        <v>481</v>
      </c>
      <c r="J17" s="211">
        <v>10004126103959</v>
      </c>
      <c r="K17">
        <v>2402</v>
      </c>
      <c r="L17" t="s">
        <v>663</v>
      </c>
      <c r="M17" t="s">
        <v>641</v>
      </c>
      <c r="N17" t="s">
        <v>642</v>
      </c>
      <c r="O17" s="92">
        <v>24</v>
      </c>
      <c r="P17" s="92">
        <v>1200</v>
      </c>
      <c r="S17" s="206">
        <f>SUMIF('TOTAL FEED'!$J$6:$J$440,'3'!A17,'TOTAL FEED'!$AS$6:$AS$440)*T17</f>
        <v>8</v>
      </c>
      <c r="T17">
        <v>1</v>
      </c>
      <c r="V17" t="str">
        <f t="shared" si="1"/>
        <v>551FS31</v>
      </c>
    </row>
    <row r="18" spans="1:22" x14ac:dyDescent="0.25">
      <c r="A18" t="str">
        <f t="shared" si="0"/>
        <v>550SX25</v>
      </c>
      <c r="B18" s="211">
        <v>21115507800125</v>
      </c>
      <c r="C18">
        <v>0</v>
      </c>
      <c r="D18">
        <v>0</v>
      </c>
      <c r="E18">
        <v>1680213576</v>
      </c>
      <c r="F18" t="s">
        <v>257</v>
      </c>
      <c r="G18" t="s">
        <v>292</v>
      </c>
      <c r="H18">
        <v>25</v>
      </c>
      <c r="J18" s="211">
        <v>10004126103957</v>
      </c>
      <c r="K18">
        <v>2402</v>
      </c>
      <c r="L18" t="s">
        <v>704</v>
      </c>
      <c r="M18" t="s">
        <v>641</v>
      </c>
      <c r="N18" t="s">
        <v>642</v>
      </c>
      <c r="O18" s="92">
        <v>598</v>
      </c>
      <c r="P18" s="92">
        <v>14950</v>
      </c>
      <c r="S18" s="206">
        <f>SUMIF('TOTAL FEED'!$J$6:$J$440,'3'!A18,'TOTAL FEED'!$AS$6:$AS$440)*T18</f>
        <v>8</v>
      </c>
      <c r="T18">
        <v>1</v>
      </c>
      <c r="V18" t="str">
        <f t="shared" si="1"/>
        <v>550SX</v>
      </c>
    </row>
    <row r="19" spans="1:22" x14ac:dyDescent="0.25">
      <c r="A19" t="str">
        <f t="shared" si="0"/>
        <v>551GPFS5450</v>
      </c>
      <c r="B19" s="211">
        <v>21115517599250</v>
      </c>
      <c r="C19" t="s">
        <v>455</v>
      </c>
      <c r="D19">
        <v>0</v>
      </c>
      <c r="E19">
        <v>1680213577</v>
      </c>
      <c r="F19" t="s">
        <v>251</v>
      </c>
      <c r="G19" t="s">
        <v>175</v>
      </c>
      <c r="H19">
        <v>50</v>
      </c>
      <c r="I19" t="s">
        <v>455</v>
      </c>
      <c r="J19" s="211">
        <v>10004126103960</v>
      </c>
      <c r="K19">
        <v>2402</v>
      </c>
      <c r="L19" t="s">
        <v>666</v>
      </c>
      <c r="M19" t="s">
        <v>641</v>
      </c>
      <c r="N19" t="s">
        <v>642</v>
      </c>
      <c r="O19" s="92">
        <v>94</v>
      </c>
      <c r="P19" s="92">
        <v>4700</v>
      </c>
      <c r="S19" s="206">
        <f>SUMIF('TOTAL FEED'!$J$6:$J$440,'3'!A19,'TOTAL FEED'!$AS$6:$AS$440)*T19</f>
        <v>8</v>
      </c>
      <c r="T19">
        <v>1</v>
      </c>
      <c r="V19" t="str">
        <f t="shared" si="1"/>
        <v>551GPFS54</v>
      </c>
    </row>
    <row r="20" spans="1:22" x14ac:dyDescent="0.25">
      <c r="A20" t="str">
        <f t="shared" si="0"/>
        <v>51025</v>
      </c>
      <c r="B20" s="211">
        <v>21115100000125</v>
      </c>
      <c r="C20">
        <v>0</v>
      </c>
      <c r="D20">
        <v>0</v>
      </c>
      <c r="E20">
        <v>1680213578</v>
      </c>
      <c r="F20" t="s">
        <v>259</v>
      </c>
      <c r="G20">
        <v>510</v>
      </c>
      <c r="H20">
        <v>25</v>
      </c>
      <c r="J20" s="211">
        <v>10004126103945</v>
      </c>
      <c r="K20">
        <v>2402</v>
      </c>
      <c r="L20" t="s">
        <v>687</v>
      </c>
      <c r="M20" t="s">
        <v>641</v>
      </c>
      <c r="N20" t="s">
        <v>642</v>
      </c>
      <c r="O20" s="92">
        <v>1512</v>
      </c>
      <c r="P20" s="92">
        <v>37800</v>
      </c>
      <c r="S20" s="206">
        <f>SUMIF('TOTAL FEED'!$J$6:$J$440,'3'!A20,'TOTAL FEED'!$AS$6:$AS$440)*T20</f>
        <v>8</v>
      </c>
      <c r="T20">
        <v>1</v>
      </c>
      <c r="V20" t="str">
        <f t="shared" si="1"/>
        <v>510</v>
      </c>
    </row>
    <row r="21" spans="1:22" x14ac:dyDescent="0.25">
      <c r="A21" t="str">
        <f t="shared" si="0"/>
        <v>59425</v>
      </c>
      <c r="B21" s="211">
        <v>21115940000125</v>
      </c>
      <c r="C21">
        <v>0</v>
      </c>
      <c r="D21">
        <v>0</v>
      </c>
      <c r="E21">
        <v>1680213579</v>
      </c>
      <c r="F21" t="s">
        <v>564</v>
      </c>
      <c r="G21">
        <v>594</v>
      </c>
      <c r="H21">
        <v>25</v>
      </c>
      <c r="J21" s="211">
        <v>209626</v>
      </c>
      <c r="K21">
        <v>2401</v>
      </c>
      <c r="L21" t="s">
        <v>707</v>
      </c>
      <c r="M21" t="s">
        <v>658</v>
      </c>
      <c r="N21" t="s">
        <v>659</v>
      </c>
      <c r="O21" s="92">
        <v>260</v>
      </c>
      <c r="P21" s="92">
        <v>6500</v>
      </c>
      <c r="S21" s="206">
        <f>SUMIF('TOTAL FEED'!$J$6:$J$440,'3'!A21,'TOTAL FEED'!$AS$6:$AS$440)*T21</f>
        <v>8</v>
      </c>
      <c r="T21">
        <v>1</v>
      </c>
      <c r="V21" t="str">
        <f t="shared" si="1"/>
        <v>594</v>
      </c>
    </row>
    <row r="22" spans="1:22" x14ac:dyDescent="0.25">
      <c r="A22" t="str">
        <f t="shared" si="0"/>
        <v>59525</v>
      </c>
      <c r="B22">
        <v>21115950000125</v>
      </c>
      <c r="C22">
        <v>0</v>
      </c>
      <c r="D22">
        <v>0</v>
      </c>
      <c r="E22">
        <v>1680213580</v>
      </c>
      <c r="F22" t="s">
        <v>564</v>
      </c>
      <c r="G22">
        <v>595</v>
      </c>
      <c r="H22">
        <v>25</v>
      </c>
      <c r="J22">
        <v>209644</v>
      </c>
      <c r="K22">
        <v>2401</v>
      </c>
      <c r="L22" t="s">
        <v>709</v>
      </c>
      <c r="M22" t="s">
        <v>658</v>
      </c>
      <c r="N22" t="s">
        <v>659</v>
      </c>
      <c r="O22" s="92">
        <v>440</v>
      </c>
      <c r="P22" s="92">
        <v>11000</v>
      </c>
      <c r="S22" s="206">
        <f>SUMIF('TOTAL FEED'!$J$6:$J$440,'3'!A22,'TOTAL FEED'!$AS$6:$AS$440)*T22</f>
        <v>8</v>
      </c>
      <c r="T22">
        <v>1</v>
      </c>
      <c r="V22" t="str">
        <f t="shared" si="1"/>
        <v>595</v>
      </c>
    </row>
    <row r="23" spans="1:22" x14ac:dyDescent="0.25">
      <c r="A23" t="str">
        <f t="shared" si="0"/>
        <v>511B25</v>
      </c>
      <c r="B23">
        <v>21115110200125</v>
      </c>
      <c r="C23">
        <v>0</v>
      </c>
      <c r="D23">
        <v>0</v>
      </c>
      <c r="E23">
        <v>1680213581</v>
      </c>
      <c r="F23" t="s">
        <v>562</v>
      </c>
      <c r="G23" t="s">
        <v>23</v>
      </c>
      <c r="H23">
        <v>25</v>
      </c>
      <c r="J23" s="211">
        <v>209629</v>
      </c>
      <c r="K23">
        <v>2401</v>
      </c>
      <c r="L23" t="s">
        <v>672</v>
      </c>
      <c r="M23" t="s">
        <v>658</v>
      </c>
      <c r="N23" t="s">
        <v>659</v>
      </c>
      <c r="O23" s="92">
        <v>880</v>
      </c>
      <c r="P23" s="92">
        <v>22000</v>
      </c>
      <c r="S23" s="206">
        <f>SUMIF('TOTAL FEED'!$J$6:$J$440,'3'!A23,'TOTAL FEED'!$AS$6:$AS$440)*T23</f>
        <v>8</v>
      </c>
      <c r="T23">
        <v>1</v>
      </c>
      <c r="V23" t="str">
        <f t="shared" si="1"/>
        <v>511B</v>
      </c>
    </row>
    <row r="24" spans="1:22" s="101" customFormat="1" x14ac:dyDescent="0.25">
      <c r="A24" t="str">
        <f t="shared" si="0"/>
        <v/>
      </c>
      <c r="B24" s="211"/>
      <c r="C24"/>
      <c r="D24"/>
      <c r="E24"/>
      <c r="F24"/>
      <c r="G24"/>
      <c r="H24"/>
      <c r="I24"/>
      <c r="J24" s="211"/>
      <c r="K24"/>
      <c r="L24"/>
      <c r="M24"/>
      <c r="N24"/>
      <c r="O24" s="92"/>
      <c r="P24" s="92"/>
      <c r="S24" s="206">
        <f>SUMIF('TOTAL FEED'!$J$6:$J$440,'3'!A24,'TOTAL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>552SF50</v>
      </c>
      <c r="B25" s="211">
        <v>21115521900250</v>
      </c>
      <c r="C25">
        <v>0</v>
      </c>
      <c r="D25">
        <v>0</v>
      </c>
      <c r="E25">
        <v>1680213582</v>
      </c>
      <c r="F25" t="s">
        <v>238</v>
      </c>
      <c r="G25" t="s">
        <v>187</v>
      </c>
      <c r="H25">
        <v>50</v>
      </c>
      <c r="J25" s="211">
        <v>10004126103958</v>
      </c>
      <c r="K25">
        <v>2402</v>
      </c>
      <c r="L25" t="s">
        <v>708</v>
      </c>
      <c r="M25" t="s">
        <v>641</v>
      </c>
      <c r="N25" t="s">
        <v>642</v>
      </c>
      <c r="O25" s="92">
        <v>648</v>
      </c>
      <c r="P25" s="92">
        <v>32400</v>
      </c>
      <c r="S25" s="206">
        <f>SUMIF('TOTAL FEED'!$J$6:$J$440,'3'!A25,'TOTAL FEED'!$AS$6:$AS$440)*T25</f>
        <v>8</v>
      </c>
      <c r="T25">
        <v>1</v>
      </c>
      <c r="V25" t="str">
        <f t="shared" si="1"/>
        <v>552SF</v>
      </c>
    </row>
    <row r="26" spans="1:22" x14ac:dyDescent="0.25">
      <c r="A26" t="str">
        <f t="shared" si="0"/>
        <v>552SF50</v>
      </c>
      <c r="B26" s="211">
        <v>21115521900250</v>
      </c>
      <c r="C26">
        <v>0</v>
      </c>
      <c r="D26">
        <v>0</v>
      </c>
      <c r="E26">
        <v>1680213583</v>
      </c>
      <c r="F26" t="s">
        <v>238</v>
      </c>
      <c r="G26" t="s">
        <v>187</v>
      </c>
      <c r="H26">
        <v>50</v>
      </c>
      <c r="J26" s="211">
        <v>10004126103969</v>
      </c>
      <c r="K26">
        <v>2402</v>
      </c>
      <c r="L26" t="s">
        <v>665</v>
      </c>
      <c r="M26" t="s">
        <v>641</v>
      </c>
      <c r="N26" t="s">
        <v>642</v>
      </c>
      <c r="O26" s="92">
        <v>648</v>
      </c>
      <c r="P26" s="92">
        <v>32400</v>
      </c>
      <c r="S26" s="206">
        <f>SUMIF('TOTAL FEED'!$J$6:$J$440,'3'!A26,'TOTAL FEED'!$AS$6:$AS$440)*T26</f>
        <v>8</v>
      </c>
      <c r="T26">
        <v>1</v>
      </c>
      <c r="V26" t="str">
        <f t="shared" si="1"/>
        <v>552SF</v>
      </c>
    </row>
    <row r="27" spans="1:22" x14ac:dyDescent="0.25">
      <c r="A27" t="str">
        <f t="shared" si="0"/>
        <v>552SF50</v>
      </c>
      <c r="B27" s="211">
        <v>21115521900250</v>
      </c>
      <c r="C27">
        <v>0</v>
      </c>
      <c r="D27">
        <v>0</v>
      </c>
      <c r="E27">
        <v>1680213584</v>
      </c>
      <c r="F27" t="s">
        <v>238</v>
      </c>
      <c r="G27" t="s">
        <v>187</v>
      </c>
      <c r="H27">
        <v>50</v>
      </c>
      <c r="J27" s="211">
        <v>10004126103971</v>
      </c>
      <c r="K27">
        <v>2402</v>
      </c>
      <c r="L27" t="s">
        <v>665</v>
      </c>
      <c r="M27" t="s">
        <v>641</v>
      </c>
      <c r="N27" t="s">
        <v>642</v>
      </c>
      <c r="O27" s="92">
        <v>648</v>
      </c>
      <c r="P27" s="92">
        <v>32400</v>
      </c>
      <c r="S27" s="206">
        <f>SUMIF('TOTAL FEED'!$J$6:$J$440,'3'!A27,'TOTAL FEED'!$AS$6:$AS$440)*T27</f>
        <v>8</v>
      </c>
      <c r="T27">
        <v>1</v>
      </c>
      <c r="V27" t="str">
        <f t="shared" si="1"/>
        <v>552SF</v>
      </c>
    </row>
    <row r="28" spans="1:22" x14ac:dyDescent="0.25">
      <c r="A28" t="str">
        <f t="shared" si="0"/>
        <v>552SF50</v>
      </c>
      <c r="B28" s="211">
        <v>21115521900250</v>
      </c>
      <c r="C28">
        <v>0</v>
      </c>
      <c r="D28">
        <v>0</v>
      </c>
      <c r="E28">
        <v>1680213585</v>
      </c>
      <c r="F28" t="s">
        <v>238</v>
      </c>
      <c r="G28" t="s">
        <v>187</v>
      </c>
      <c r="H28">
        <v>50</v>
      </c>
      <c r="J28">
        <v>10004126103973</v>
      </c>
      <c r="K28">
        <v>2402</v>
      </c>
      <c r="L28" t="s">
        <v>665</v>
      </c>
      <c r="M28" t="s">
        <v>641</v>
      </c>
      <c r="N28" t="s">
        <v>642</v>
      </c>
      <c r="O28" s="92">
        <v>1350</v>
      </c>
      <c r="P28" s="92">
        <v>67500</v>
      </c>
      <c r="S28" s="206">
        <f>SUMIF('TOTAL FEED'!$J$6:$J$440,'3'!A28,'TOTAL FEED'!$AS$6:$AS$440)*T28</f>
        <v>8</v>
      </c>
      <c r="T28">
        <v>1</v>
      </c>
      <c r="V28" t="str">
        <f t="shared" si="1"/>
        <v>552SF</v>
      </c>
    </row>
    <row r="29" spans="1:22" x14ac:dyDescent="0.25">
      <c r="A29" t="str">
        <f t="shared" si="0"/>
        <v>552FS9050</v>
      </c>
      <c r="B29" s="211">
        <v>21115520099250</v>
      </c>
      <c r="C29" t="s">
        <v>302</v>
      </c>
      <c r="D29">
        <v>0</v>
      </c>
      <c r="E29">
        <v>1680213586</v>
      </c>
      <c r="F29" t="s">
        <v>256</v>
      </c>
      <c r="G29" t="s">
        <v>179</v>
      </c>
      <c r="H29">
        <v>50</v>
      </c>
      <c r="I29" t="s">
        <v>302</v>
      </c>
      <c r="J29">
        <v>10004126103947</v>
      </c>
      <c r="K29">
        <v>2402</v>
      </c>
      <c r="L29" t="s">
        <v>696</v>
      </c>
      <c r="M29" t="s">
        <v>641</v>
      </c>
      <c r="N29" t="s">
        <v>642</v>
      </c>
      <c r="O29" s="92">
        <v>142</v>
      </c>
      <c r="P29" s="92">
        <v>7100</v>
      </c>
      <c r="S29" s="206">
        <f>SUMIF('TOTAL FEED'!$J$6:$J$440,'3'!A29,'TOTAL FEED'!$AS$6:$AS$440)*T29</f>
        <v>8</v>
      </c>
      <c r="T29">
        <v>1</v>
      </c>
      <c r="V29" t="str">
        <f t="shared" si="1"/>
        <v>552FS90</v>
      </c>
    </row>
    <row r="30" spans="1:22" x14ac:dyDescent="0.25">
      <c r="A30" t="str">
        <f t="shared" si="0"/>
        <v>552F50</v>
      </c>
      <c r="B30" s="211">
        <v>21115520000250</v>
      </c>
      <c r="C30">
        <v>0</v>
      </c>
      <c r="D30">
        <v>0</v>
      </c>
      <c r="E30">
        <v>1680213587</v>
      </c>
      <c r="F30" t="s">
        <v>256</v>
      </c>
      <c r="G30" t="s">
        <v>179</v>
      </c>
      <c r="H30">
        <v>50</v>
      </c>
      <c r="J30">
        <v>10004126103963</v>
      </c>
      <c r="K30">
        <v>2402</v>
      </c>
      <c r="L30" t="s">
        <v>723</v>
      </c>
      <c r="M30" t="s">
        <v>641</v>
      </c>
      <c r="N30" t="s">
        <v>642</v>
      </c>
      <c r="O30" s="92">
        <v>432</v>
      </c>
      <c r="P30" s="92">
        <v>21600</v>
      </c>
      <c r="S30" s="206">
        <f>SUMIF('TOTAL FEED'!$J$6:$J$440,'3'!A30,'TOTAL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551GPFS5450</v>
      </c>
      <c r="B31" s="211">
        <v>21115517599250</v>
      </c>
      <c r="C31" t="s">
        <v>455</v>
      </c>
      <c r="D31">
        <v>0</v>
      </c>
      <c r="E31">
        <v>1680213588</v>
      </c>
      <c r="F31" t="s">
        <v>251</v>
      </c>
      <c r="G31" t="s">
        <v>175</v>
      </c>
      <c r="H31">
        <v>50</v>
      </c>
      <c r="I31" t="s">
        <v>455</v>
      </c>
      <c r="J31" s="211">
        <v>10004126103961</v>
      </c>
      <c r="K31">
        <v>2402</v>
      </c>
      <c r="L31" t="s">
        <v>725</v>
      </c>
      <c r="M31" t="s">
        <v>641</v>
      </c>
      <c r="N31" t="s">
        <v>642</v>
      </c>
      <c r="O31" s="92">
        <v>96</v>
      </c>
      <c r="P31" s="92">
        <v>4800</v>
      </c>
      <c r="S31" s="206">
        <f>SUMIF('TOTAL FEED'!$J$6:$J$440,'3'!A31,'TOTAL FEED'!$AS$6:$AS$440)*T31</f>
        <v>8</v>
      </c>
      <c r="T31">
        <v>1</v>
      </c>
      <c r="V31" t="str">
        <f t="shared" si="1"/>
        <v>551GPFS54</v>
      </c>
    </row>
    <row r="32" spans="1:22" x14ac:dyDescent="0.25">
      <c r="A32" t="str">
        <f t="shared" si="0"/>
        <v>551FS5450</v>
      </c>
      <c r="B32" s="211">
        <v>21115510099250</v>
      </c>
      <c r="C32" t="s">
        <v>455</v>
      </c>
      <c r="D32">
        <v>0</v>
      </c>
      <c r="E32">
        <v>1680213589</v>
      </c>
      <c r="F32" t="s">
        <v>251</v>
      </c>
      <c r="G32" t="s">
        <v>170</v>
      </c>
      <c r="H32">
        <v>50</v>
      </c>
      <c r="I32" t="s">
        <v>455</v>
      </c>
      <c r="J32" s="211">
        <v>10004126103962</v>
      </c>
      <c r="K32">
        <v>2402</v>
      </c>
      <c r="L32" t="s">
        <v>730</v>
      </c>
      <c r="M32" t="s">
        <v>641</v>
      </c>
      <c r="N32" t="s">
        <v>642</v>
      </c>
      <c r="O32" s="92">
        <v>180</v>
      </c>
      <c r="P32" s="92">
        <v>9000</v>
      </c>
      <c r="S32" s="206">
        <f>SUMIF('TOTAL FEED'!$J$6:$J$440,'3'!A32,'TOTAL FEED'!$AS$6:$AS$440)*T32</f>
        <v>8</v>
      </c>
      <c r="T32">
        <v>1</v>
      </c>
      <c r="V32" t="str">
        <f t="shared" si="1"/>
        <v>551FS54</v>
      </c>
    </row>
    <row r="33" spans="1:22" x14ac:dyDescent="0.25">
      <c r="A33" t="str">
        <f t="shared" si="0"/>
        <v>552SF50</v>
      </c>
      <c r="B33" s="211">
        <v>21115521900250</v>
      </c>
      <c r="C33">
        <v>0</v>
      </c>
      <c r="D33">
        <v>0</v>
      </c>
      <c r="E33">
        <v>1680213590</v>
      </c>
      <c r="F33" t="s">
        <v>251</v>
      </c>
      <c r="G33" t="s">
        <v>187</v>
      </c>
      <c r="H33">
        <v>50</v>
      </c>
      <c r="J33" s="211">
        <v>10004126103967</v>
      </c>
      <c r="K33">
        <v>2402</v>
      </c>
      <c r="L33" t="s">
        <v>674</v>
      </c>
      <c r="M33" t="s">
        <v>641</v>
      </c>
      <c r="N33" t="s">
        <v>642</v>
      </c>
      <c r="O33" s="92">
        <v>2533</v>
      </c>
      <c r="P33" s="92">
        <v>126650</v>
      </c>
      <c r="S33" s="206">
        <f>SUMIF('TOTAL FEED'!$J$6:$J$440,'3'!A33,'TOTAL FEED'!$AS$6:$AS$440)*T33</f>
        <v>8</v>
      </c>
      <c r="T33">
        <v>1</v>
      </c>
      <c r="V33" t="str">
        <f t="shared" si="1"/>
        <v>552SF</v>
      </c>
    </row>
    <row r="34" spans="1:22" x14ac:dyDescent="0.25">
      <c r="A34" t="str">
        <f t="shared" si="0"/>
        <v>552FS9050</v>
      </c>
      <c r="B34" s="211">
        <v>21115520099250</v>
      </c>
      <c r="C34" t="s">
        <v>302</v>
      </c>
      <c r="D34">
        <v>0</v>
      </c>
      <c r="E34">
        <v>1680213591</v>
      </c>
      <c r="F34" t="s">
        <v>255</v>
      </c>
      <c r="G34" t="s">
        <v>179</v>
      </c>
      <c r="H34">
        <v>50</v>
      </c>
      <c r="I34" t="s">
        <v>302</v>
      </c>
      <c r="J34" s="211">
        <v>10004126103974</v>
      </c>
      <c r="K34">
        <v>2402</v>
      </c>
      <c r="L34" t="s">
        <v>716</v>
      </c>
      <c r="M34" t="s">
        <v>641</v>
      </c>
      <c r="N34" t="s">
        <v>642</v>
      </c>
      <c r="O34" s="92">
        <v>336</v>
      </c>
      <c r="P34" s="92">
        <v>16800</v>
      </c>
      <c r="S34" s="206">
        <f>SUMIF('TOTAL FEED'!$J$6:$J$440,'3'!A34,'TOTAL FEED'!$AS$6:$AS$440)*T34</f>
        <v>8</v>
      </c>
      <c r="T34">
        <v>1</v>
      </c>
      <c r="V34" t="str">
        <f t="shared" si="1"/>
        <v>552FS90</v>
      </c>
    </row>
    <row r="35" spans="1:22" x14ac:dyDescent="0.25">
      <c r="A35" t="str">
        <f t="shared" si="0"/>
        <v>552F50</v>
      </c>
      <c r="B35" s="211">
        <v>21115520000250</v>
      </c>
      <c r="C35">
        <v>0</v>
      </c>
      <c r="D35">
        <v>0</v>
      </c>
      <c r="E35">
        <v>1680213592</v>
      </c>
      <c r="F35" t="s">
        <v>256</v>
      </c>
      <c r="G35" t="s">
        <v>179</v>
      </c>
      <c r="H35">
        <v>50</v>
      </c>
      <c r="J35" s="211">
        <v>10004126103970</v>
      </c>
      <c r="K35">
        <v>2402</v>
      </c>
      <c r="L35" t="s">
        <v>733</v>
      </c>
      <c r="M35" t="s">
        <v>641</v>
      </c>
      <c r="N35" t="s">
        <v>642</v>
      </c>
      <c r="O35" s="92">
        <v>2376</v>
      </c>
      <c r="P35" s="92">
        <v>118800</v>
      </c>
      <c r="S35" s="206">
        <f>SUMIF('TOTAL FEED'!$J$6:$J$440,'3'!A35,'TOTAL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511B25</v>
      </c>
      <c r="B36" s="211">
        <v>21115110200125</v>
      </c>
      <c r="C36">
        <v>0</v>
      </c>
      <c r="D36">
        <v>0</v>
      </c>
      <c r="E36">
        <v>1680213593</v>
      </c>
      <c r="F36" t="s">
        <v>562</v>
      </c>
      <c r="G36" t="s">
        <v>23</v>
      </c>
      <c r="H36">
        <v>25</v>
      </c>
      <c r="J36" s="211">
        <v>209629</v>
      </c>
      <c r="K36">
        <v>2401</v>
      </c>
      <c r="L36" t="s">
        <v>727</v>
      </c>
      <c r="M36" t="s">
        <v>658</v>
      </c>
      <c r="N36" t="s">
        <v>659</v>
      </c>
      <c r="O36" s="92">
        <v>990</v>
      </c>
      <c r="P36" s="92">
        <v>24750</v>
      </c>
      <c r="S36" s="206">
        <f>SUMIF('TOTAL FEED'!$J$6:$J$440,'3'!A36,'TOTAL FEED'!$AS$6:$AS$440)*T36</f>
        <v>8</v>
      </c>
      <c r="T36">
        <v>1</v>
      </c>
      <c r="V36" t="str">
        <f t="shared" si="1"/>
        <v>511B</v>
      </c>
    </row>
    <row r="37" spans="1:22" x14ac:dyDescent="0.25">
      <c r="A37" t="str">
        <f t="shared" si="0"/>
        <v>59525</v>
      </c>
      <c r="B37" s="211">
        <v>21115950000125</v>
      </c>
      <c r="C37">
        <v>0</v>
      </c>
      <c r="D37">
        <v>0</v>
      </c>
      <c r="E37">
        <v>1680213594</v>
      </c>
      <c r="F37" t="s">
        <v>564</v>
      </c>
      <c r="G37">
        <v>595</v>
      </c>
      <c r="H37">
        <v>25</v>
      </c>
      <c r="J37" s="211">
        <v>209644</v>
      </c>
      <c r="K37">
        <v>2401</v>
      </c>
      <c r="L37" t="s">
        <v>709</v>
      </c>
      <c r="M37" t="s">
        <v>658</v>
      </c>
      <c r="N37" t="s">
        <v>659</v>
      </c>
      <c r="O37" s="92">
        <v>1320</v>
      </c>
      <c r="P37" s="92">
        <v>33000</v>
      </c>
      <c r="S37" s="206">
        <f>SUMIF('TOTAL FEED'!$J$6:$J$440,'3'!A37,'TOTAL FEED'!$AS$6:$AS$440)*T37</f>
        <v>8</v>
      </c>
      <c r="T37">
        <v>1</v>
      </c>
      <c r="V37" t="str">
        <f t="shared" si="1"/>
        <v>595</v>
      </c>
    </row>
    <row r="38" spans="1:22" x14ac:dyDescent="0.25">
      <c r="A38" t="str">
        <f t="shared" si="0"/>
        <v>550S25</v>
      </c>
      <c r="B38" s="211">
        <v>21115501900125</v>
      </c>
      <c r="C38">
        <v>0</v>
      </c>
      <c r="D38">
        <v>0</v>
      </c>
      <c r="E38">
        <v>1680213598</v>
      </c>
      <c r="F38" t="s">
        <v>257</v>
      </c>
      <c r="G38" t="s">
        <v>16</v>
      </c>
      <c r="H38">
        <v>25</v>
      </c>
      <c r="J38" s="211">
        <v>10004126103964</v>
      </c>
      <c r="K38">
        <v>2402</v>
      </c>
      <c r="L38" t="s">
        <v>715</v>
      </c>
      <c r="M38" t="s">
        <v>641</v>
      </c>
      <c r="N38" t="s">
        <v>642</v>
      </c>
      <c r="O38" s="92">
        <v>235</v>
      </c>
      <c r="P38" s="92">
        <v>5875</v>
      </c>
      <c r="S38" s="206">
        <f>SUMIF('TOTAL FEED'!$J$6:$J$440,'3'!A38,'TOTAL FEED'!$AS$6:$AS$440)*T38</f>
        <v>8</v>
      </c>
      <c r="T38">
        <v>1</v>
      </c>
      <c r="V38" t="str">
        <f t="shared" si="1"/>
        <v>550S</v>
      </c>
    </row>
    <row r="39" spans="1:22" x14ac:dyDescent="0.25">
      <c r="A39" t="str">
        <f t="shared" si="0"/>
        <v>550SF50</v>
      </c>
      <c r="B39" s="211">
        <v>21115501900250</v>
      </c>
      <c r="C39">
        <v>0</v>
      </c>
      <c r="D39">
        <v>0</v>
      </c>
      <c r="E39">
        <v>1680213599</v>
      </c>
      <c r="F39" t="s">
        <v>257</v>
      </c>
      <c r="G39" t="s">
        <v>168</v>
      </c>
      <c r="H39">
        <v>50</v>
      </c>
      <c r="J39" s="211">
        <v>10004126103966</v>
      </c>
      <c r="K39">
        <v>2402</v>
      </c>
      <c r="L39" t="s">
        <v>695</v>
      </c>
      <c r="M39" t="s">
        <v>641</v>
      </c>
      <c r="N39" t="s">
        <v>642</v>
      </c>
      <c r="O39" s="92">
        <v>47</v>
      </c>
      <c r="P39" s="92">
        <v>2350</v>
      </c>
      <c r="S39" s="206">
        <f>SUMIF('TOTAL FEED'!$J$6:$J$440,'3'!A39,'TOTAL FEED'!$AS$6:$AS$440)*T39</f>
        <v>8</v>
      </c>
      <c r="T39">
        <v>1</v>
      </c>
      <c r="V39" t="str">
        <f t="shared" si="1"/>
        <v>550SF</v>
      </c>
    </row>
    <row r="40" spans="1:22" x14ac:dyDescent="0.25">
      <c r="A40" t="str">
        <f t="shared" si="0"/>
        <v>GT12B25</v>
      </c>
      <c r="B40">
        <v>21135110200125</v>
      </c>
      <c r="C40">
        <v>0</v>
      </c>
      <c r="D40">
        <v>0</v>
      </c>
      <c r="E40">
        <v>1680213600</v>
      </c>
      <c r="F40" t="s">
        <v>257</v>
      </c>
      <c r="G40" t="s">
        <v>343</v>
      </c>
      <c r="H40">
        <v>25</v>
      </c>
      <c r="J40">
        <v>10004126103968</v>
      </c>
      <c r="K40">
        <v>2402</v>
      </c>
      <c r="L40" t="s">
        <v>704</v>
      </c>
      <c r="M40" t="s">
        <v>641</v>
      </c>
      <c r="N40" t="s">
        <v>642</v>
      </c>
      <c r="O40" s="92">
        <v>276</v>
      </c>
      <c r="P40" s="92">
        <v>6900</v>
      </c>
      <c r="S40" s="206">
        <f>SUMIF('TOTAL FEED'!$J$6:$J$440,'3'!A40,'TOTAL FEED'!$AS$6:$AS$440)*T40</f>
        <v>8</v>
      </c>
      <c r="T40">
        <v>1</v>
      </c>
      <c r="V40" t="str">
        <f t="shared" si="1"/>
        <v>GT12B</v>
      </c>
    </row>
    <row r="41" spans="1:22" x14ac:dyDescent="0.25">
      <c r="A41" t="str">
        <f t="shared" si="0"/>
        <v>GT12BS25</v>
      </c>
      <c r="B41" s="211">
        <v>21135117200125</v>
      </c>
      <c r="C41">
        <v>0</v>
      </c>
      <c r="D41">
        <v>0</v>
      </c>
      <c r="E41">
        <v>1680213601</v>
      </c>
      <c r="F41" t="s">
        <v>257</v>
      </c>
      <c r="G41" t="s">
        <v>618</v>
      </c>
      <c r="H41">
        <v>25</v>
      </c>
      <c r="J41">
        <v>10004126103972</v>
      </c>
      <c r="K41">
        <v>2402</v>
      </c>
      <c r="L41" t="s">
        <v>701</v>
      </c>
      <c r="M41" t="s">
        <v>641</v>
      </c>
      <c r="N41" t="s">
        <v>642</v>
      </c>
      <c r="O41" s="92">
        <v>637</v>
      </c>
      <c r="P41" s="92">
        <v>15925</v>
      </c>
      <c r="S41" s="206">
        <f>SUMIF('TOTAL FEED'!$J$6:$J$440,'3'!A41,'TOTAL FEED'!$AS$6:$AS$440)*T41</f>
        <v>8</v>
      </c>
      <c r="T41">
        <v>1</v>
      </c>
      <c r="V41" t="str">
        <f t="shared" si="1"/>
        <v>GT12BS</v>
      </c>
    </row>
    <row r="42" spans="1:22" x14ac:dyDescent="0.25">
      <c r="A42" t="str">
        <f t="shared" si="0"/>
        <v>51025</v>
      </c>
      <c r="B42" s="211">
        <v>21115100000125</v>
      </c>
      <c r="C42">
        <v>0</v>
      </c>
      <c r="D42">
        <v>0</v>
      </c>
      <c r="E42">
        <v>1680213602</v>
      </c>
      <c r="F42" t="s">
        <v>259</v>
      </c>
      <c r="G42">
        <v>510</v>
      </c>
      <c r="H42">
        <v>25</v>
      </c>
      <c r="J42" s="211">
        <v>10004126103945</v>
      </c>
      <c r="K42">
        <v>2402</v>
      </c>
      <c r="L42" t="s">
        <v>687</v>
      </c>
      <c r="M42" t="s">
        <v>641</v>
      </c>
      <c r="N42" t="s">
        <v>642</v>
      </c>
      <c r="O42" s="92">
        <v>196</v>
      </c>
      <c r="P42" s="92">
        <v>4900</v>
      </c>
      <c r="S42" s="206">
        <f>SUMIF('TOTAL FEED'!$J$6:$J$440,'3'!A42,'TOTAL FEED'!$AS$6:$AS$440)*T42</f>
        <v>8</v>
      </c>
      <c r="T42">
        <v>1</v>
      </c>
      <c r="V42" t="str">
        <f t="shared" si="1"/>
        <v>510</v>
      </c>
    </row>
    <row r="43" spans="1:22" x14ac:dyDescent="0.25">
      <c r="A43" t="str">
        <f t="shared" si="0"/>
        <v>50225</v>
      </c>
      <c r="B43" s="211">
        <v>21115020000125</v>
      </c>
      <c r="C43">
        <v>0</v>
      </c>
      <c r="D43">
        <v>0</v>
      </c>
      <c r="E43">
        <v>1680213603</v>
      </c>
      <c r="F43" t="s">
        <v>259</v>
      </c>
      <c r="G43">
        <v>502</v>
      </c>
      <c r="H43">
        <v>25</v>
      </c>
      <c r="J43" s="211">
        <v>10004126103965</v>
      </c>
      <c r="K43">
        <v>2402</v>
      </c>
      <c r="L43" t="s">
        <v>677</v>
      </c>
      <c r="M43" t="s">
        <v>641</v>
      </c>
      <c r="N43" t="s">
        <v>642</v>
      </c>
      <c r="O43" s="92">
        <v>990</v>
      </c>
      <c r="P43" s="92">
        <v>24750</v>
      </c>
      <c r="S43" s="206">
        <f>SUMIF('TOTAL FEED'!$J$6:$J$440,'3'!A43,'TOTAL FEED'!$AS$6:$AS$440)*T43</f>
        <v>8</v>
      </c>
      <c r="T43">
        <v>1</v>
      </c>
      <c r="V43" t="str">
        <f t="shared" si="1"/>
        <v>502</v>
      </c>
    </row>
    <row r="44" spans="1:22" x14ac:dyDescent="0.25">
      <c r="A44" t="str">
        <f t="shared" si="0"/>
        <v/>
      </c>
      <c r="B44" s="211"/>
      <c r="G44"/>
      <c r="H44"/>
      <c r="J44" s="211"/>
      <c r="O44" s="92"/>
      <c r="P44" s="92"/>
      <c r="S44" s="206">
        <f>SUMIF('TOTAL FEED'!$J$6:$J$440,'3'!A44,'TOTAL FEED'!$AS$6:$AS$440)*T44</f>
        <v>16</v>
      </c>
      <c r="T44">
        <v>1</v>
      </c>
      <c r="V44" t="str">
        <f t="shared" si="1"/>
        <v/>
      </c>
    </row>
    <row r="45" spans="1:22" s="101" customFormat="1" x14ac:dyDescent="0.25">
      <c r="A45" t="str">
        <f t="shared" si="0"/>
        <v>59525</v>
      </c>
      <c r="B45" s="211">
        <v>21115950000125</v>
      </c>
      <c r="C45">
        <v>0</v>
      </c>
      <c r="D45">
        <v>0</v>
      </c>
      <c r="E45">
        <v>1680213595</v>
      </c>
      <c r="F45" t="s">
        <v>564</v>
      </c>
      <c r="G45">
        <v>595</v>
      </c>
      <c r="H45">
        <v>25</v>
      </c>
      <c r="I45"/>
      <c r="J45">
        <v>209644</v>
      </c>
      <c r="K45">
        <v>2401</v>
      </c>
      <c r="L45" t="s">
        <v>709</v>
      </c>
      <c r="M45" t="s">
        <v>658</v>
      </c>
      <c r="N45" t="s">
        <v>659</v>
      </c>
      <c r="O45" s="92">
        <v>224</v>
      </c>
      <c r="P45" s="92">
        <v>5600</v>
      </c>
      <c r="S45" s="206">
        <f>SUMIF('TOTAL FEED'!$J$6:$J$440,'3'!A45,'TOTAL FEED'!$AS$6:$AS$440)*T45</f>
        <v>8</v>
      </c>
      <c r="T45">
        <v>1</v>
      </c>
      <c r="V45" t="str">
        <f t="shared" si="1"/>
        <v>595</v>
      </c>
    </row>
    <row r="46" spans="1:22" x14ac:dyDescent="0.25">
      <c r="A46" t="str">
        <f t="shared" si="0"/>
        <v>511B25</v>
      </c>
      <c r="B46" s="211">
        <v>21115110200125</v>
      </c>
      <c r="C46">
        <v>0</v>
      </c>
      <c r="D46">
        <v>0</v>
      </c>
      <c r="E46">
        <v>1680213596</v>
      </c>
      <c r="F46" t="s">
        <v>562</v>
      </c>
      <c r="G46" t="s">
        <v>23</v>
      </c>
      <c r="H46">
        <v>25</v>
      </c>
      <c r="J46">
        <v>209629</v>
      </c>
      <c r="K46">
        <v>2401</v>
      </c>
      <c r="L46" t="s">
        <v>727</v>
      </c>
      <c r="M46" t="s">
        <v>658</v>
      </c>
      <c r="N46" t="s">
        <v>659</v>
      </c>
      <c r="O46" s="92">
        <v>76</v>
      </c>
      <c r="P46" s="92">
        <v>1900</v>
      </c>
      <c r="S46" s="206">
        <f>SUMIF('TOTAL FEED'!$J$6:$J$440,'3'!A46,'TOTAL FEED'!$AS$6:$AS$440)*T46</f>
        <v>8</v>
      </c>
      <c r="T46">
        <v>1</v>
      </c>
      <c r="V46" t="str">
        <f t="shared" si="1"/>
        <v>511B</v>
      </c>
    </row>
    <row r="47" spans="1:22" x14ac:dyDescent="0.25">
      <c r="A47" t="str">
        <f t="shared" si="0"/>
        <v>511S25</v>
      </c>
      <c r="B47" s="211">
        <v>21115111900125</v>
      </c>
      <c r="C47">
        <v>0</v>
      </c>
      <c r="D47">
        <v>0</v>
      </c>
      <c r="E47">
        <v>1680213597</v>
      </c>
      <c r="F47" t="s">
        <v>562</v>
      </c>
      <c r="G47" t="s">
        <v>608</v>
      </c>
      <c r="H47">
        <v>25</v>
      </c>
      <c r="J47" s="211">
        <v>209691</v>
      </c>
      <c r="K47">
        <v>2401</v>
      </c>
      <c r="L47" t="s">
        <v>694</v>
      </c>
      <c r="M47" t="s">
        <v>658</v>
      </c>
      <c r="N47" t="s">
        <v>659</v>
      </c>
      <c r="O47" s="92">
        <v>880</v>
      </c>
      <c r="P47" s="92">
        <v>22000</v>
      </c>
      <c r="S47" s="206">
        <f>SUMIF('TOTAL FEED'!$J$6:$J$440,'3'!A47,'TOTAL FEED'!$AS$6:$AS$440)*T47</f>
        <v>8</v>
      </c>
      <c r="T47">
        <v>1</v>
      </c>
      <c r="V47" t="str">
        <f t="shared" si="1"/>
        <v>511S</v>
      </c>
    </row>
    <row r="48" spans="1:22" x14ac:dyDescent="0.25">
      <c r="A48" t="str">
        <f t="shared" si="0"/>
        <v>95225</v>
      </c>
      <c r="B48" s="211">
        <v>21125520000125</v>
      </c>
      <c r="C48">
        <v>0</v>
      </c>
      <c r="D48">
        <v>0</v>
      </c>
      <c r="E48">
        <v>1680213604</v>
      </c>
      <c r="F48" t="s">
        <v>251</v>
      </c>
      <c r="G48">
        <v>952</v>
      </c>
      <c r="H48">
        <v>25</v>
      </c>
      <c r="J48" s="211">
        <v>10004126103978</v>
      </c>
      <c r="K48">
        <v>2402</v>
      </c>
      <c r="L48" t="s">
        <v>714</v>
      </c>
      <c r="M48" t="s">
        <v>641</v>
      </c>
      <c r="N48" t="s">
        <v>642</v>
      </c>
      <c r="O48" s="92">
        <v>330</v>
      </c>
      <c r="P48" s="92">
        <v>8250</v>
      </c>
      <c r="S48" s="206">
        <f>SUMIF('TOTAL FEED'!$J$6:$J$440,'3'!A48,'TOTAL FEED'!$AS$6:$AS$440)*T48</f>
        <v>8</v>
      </c>
      <c r="T48">
        <v>1</v>
      </c>
      <c r="V48" t="str">
        <f t="shared" si="1"/>
        <v>952</v>
      </c>
    </row>
    <row r="49" spans="1:22" x14ac:dyDescent="0.25">
      <c r="A49" t="str">
        <f t="shared" si="0"/>
        <v>55225</v>
      </c>
      <c r="B49" s="211">
        <v>21115520000125</v>
      </c>
      <c r="C49">
        <v>0</v>
      </c>
      <c r="D49">
        <v>0</v>
      </c>
      <c r="E49">
        <v>1680213605</v>
      </c>
      <c r="F49" t="s">
        <v>251</v>
      </c>
      <c r="G49">
        <v>552</v>
      </c>
      <c r="H49">
        <v>25</v>
      </c>
      <c r="J49" s="211">
        <v>10004126103978</v>
      </c>
      <c r="K49">
        <v>2402</v>
      </c>
      <c r="L49" t="s">
        <v>685</v>
      </c>
      <c r="M49" t="s">
        <v>641</v>
      </c>
      <c r="N49" t="s">
        <v>642</v>
      </c>
      <c r="O49" s="92">
        <v>1485</v>
      </c>
      <c r="P49" s="92">
        <v>37125</v>
      </c>
      <c r="S49" s="206">
        <f>SUMIF('TOTAL FEED'!$J$6:$J$440,'3'!A49,'TOTAL FEED'!$AS$6:$AS$440)*T49</f>
        <v>8</v>
      </c>
      <c r="T49">
        <v>1</v>
      </c>
      <c r="V49" t="str">
        <f t="shared" si="1"/>
        <v>552</v>
      </c>
    </row>
    <row r="50" spans="1:22" x14ac:dyDescent="0.25">
      <c r="A50" t="str">
        <f t="shared" si="0"/>
        <v>55225</v>
      </c>
      <c r="B50" s="211">
        <v>21115520000125</v>
      </c>
      <c r="C50">
        <v>0</v>
      </c>
      <c r="D50">
        <v>0</v>
      </c>
      <c r="E50">
        <v>1680213605</v>
      </c>
      <c r="F50" t="s">
        <v>251</v>
      </c>
      <c r="G50">
        <v>552</v>
      </c>
      <c r="H50">
        <v>25</v>
      </c>
      <c r="J50" s="211">
        <v>10004126103978</v>
      </c>
      <c r="K50">
        <v>2402</v>
      </c>
      <c r="L50" t="s">
        <v>707</v>
      </c>
      <c r="M50" t="s">
        <v>641</v>
      </c>
      <c r="N50" t="s">
        <v>642</v>
      </c>
      <c r="O50" s="92">
        <v>1430</v>
      </c>
      <c r="P50" s="92">
        <v>35750</v>
      </c>
      <c r="S50" s="206">
        <f>SUMIF('TOTAL FEED'!$J$6:$J$440,'3'!A50,'TOTAL FEED'!$AS$6:$AS$440)*T50</f>
        <v>8</v>
      </c>
      <c r="T50">
        <v>1</v>
      </c>
      <c r="V50" t="str">
        <f t="shared" si="1"/>
        <v>552</v>
      </c>
    </row>
    <row r="51" spans="1:22" x14ac:dyDescent="0.25">
      <c r="A51" t="str">
        <f t="shared" si="0"/>
        <v>GT1225</v>
      </c>
      <c r="B51" s="211">
        <v>21135110000125</v>
      </c>
      <c r="C51">
        <v>0</v>
      </c>
      <c r="D51">
        <v>0</v>
      </c>
      <c r="E51">
        <v>1680213606</v>
      </c>
      <c r="F51" t="s">
        <v>251</v>
      </c>
      <c r="G51" t="s">
        <v>345</v>
      </c>
      <c r="H51">
        <v>25</v>
      </c>
      <c r="J51" s="211">
        <v>10004126103985</v>
      </c>
      <c r="K51">
        <v>2402</v>
      </c>
      <c r="L51" t="s">
        <v>726</v>
      </c>
      <c r="M51" t="s">
        <v>641</v>
      </c>
      <c r="N51" t="s">
        <v>642</v>
      </c>
      <c r="O51" s="92">
        <v>660</v>
      </c>
      <c r="P51" s="92">
        <v>16500</v>
      </c>
      <c r="S51" s="206">
        <f>SUMIF('TOTAL FEED'!$J$6:$J$440,'3'!A51,'TOTAL FEED'!$AS$6:$AS$440)*T51</f>
        <v>8</v>
      </c>
      <c r="T51">
        <v>1</v>
      </c>
      <c r="V51" t="str">
        <f t="shared" si="1"/>
        <v>GT12</v>
      </c>
    </row>
    <row r="52" spans="1:22" x14ac:dyDescent="0.25">
      <c r="A52" t="str">
        <f t="shared" si="0"/>
        <v>BS10TA40</v>
      </c>
      <c r="B52" s="211" t="s">
        <v>718</v>
      </c>
      <c r="C52">
        <v>0</v>
      </c>
      <c r="D52">
        <v>0</v>
      </c>
      <c r="E52">
        <v>1680213607</v>
      </c>
      <c r="F52" t="s">
        <v>255</v>
      </c>
      <c r="G52" t="s">
        <v>667</v>
      </c>
      <c r="H52">
        <v>40</v>
      </c>
      <c r="J52" s="211">
        <v>10004126103979</v>
      </c>
      <c r="K52">
        <v>2402</v>
      </c>
      <c r="L52" t="s">
        <v>681</v>
      </c>
      <c r="M52" t="s">
        <v>641</v>
      </c>
      <c r="N52" t="s">
        <v>642</v>
      </c>
      <c r="O52" s="92">
        <v>355</v>
      </c>
      <c r="P52" s="92">
        <v>14200</v>
      </c>
      <c r="S52" s="206">
        <f>SUMIF('TOTAL FEED'!$J$6:$J$440,'3'!A52,'TOTAL FEED'!$AS$6:$AS$440)*T52</f>
        <v>0</v>
      </c>
      <c r="T52">
        <v>1</v>
      </c>
      <c r="V52" t="str">
        <f t="shared" si="1"/>
        <v>BS10TA</v>
      </c>
    </row>
    <row r="53" spans="1:22" x14ac:dyDescent="0.25">
      <c r="A53" t="str">
        <f t="shared" si="0"/>
        <v>58425</v>
      </c>
      <c r="B53" s="211">
        <v>21115840000125</v>
      </c>
      <c r="C53">
        <v>0</v>
      </c>
      <c r="D53">
        <v>0</v>
      </c>
      <c r="E53">
        <v>1680213609</v>
      </c>
      <c r="F53" t="s">
        <v>564</v>
      </c>
      <c r="G53">
        <v>584</v>
      </c>
      <c r="H53">
        <v>25</v>
      </c>
      <c r="J53" s="211">
        <v>209698</v>
      </c>
      <c r="K53">
        <v>2401</v>
      </c>
      <c r="L53" t="s">
        <v>692</v>
      </c>
      <c r="M53" t="s">
        <v>658</v>
      </c>
      <c r="N53" t="s">
        <v>659</v>
      </c>
      <c r="O53" s="92">
        <v>344</v>
      </c>
      <c r="P53" s="92">
        <v>8600</v>
      </c>
      <c r="S53" s="206">
        <f>SUMIF('TOTAL FEED'!$J$6:$J$440,'3'!A53,'TOTAL FEED'!$AS$6:$AS$440)*T53</f>
        <v>8</v>
      </c>
      <c r="T53">
        <v>1</v>
      </c>
      <c r="V53" t="str">
        <f t="shared" si="1"/>
        <v>584</v>
      </c>
    </row>
    <row r="54" spans="1:22" x14ac:dyDescent="0.25">
      <c r="A54" t="str">
        <f t="shared" si="0"/>
        <v>VT1225</v>
      </c>
      <c r="B54" s="211">
        <v>21135400000125</v>
      </c>
      <c r="C54">
        <v>0</v>
      </c>
      <c r="D54">
        <v>0</v>
      </c>
      <c r="E54">
        <v>1680213610</v>
      </c>
      <c r="F54" t="s">
        <v>564</v>
      </c>
      <c r="G54" t="s">
        <v>60</v>
      </c>
      <c r="H54">
        <v>25</v>
      </c>
      <c r="J54" s="211">
        <v>209703</v>
      </c>
      <c r="K54">
        <v>2401</v>
      </c>
      <c r="L54" t="s">
        <v>730</v>
      </c>
      <c r="M54" t="s">
        <v>658</v>
      </c>
      <c r="N54" t="s">
        <v>659</v>
      </c>
      <c r="O54" s="92">
        <v>220</v>
      </c>
      <c r="P54" s="92">
        <v>5500</v>
      </c>
      <c r="S54" s="206">
        <f>SUMIF('TOTAL FEED'!$J$6:$J$440,'3'!A54,'TOTAL FEED'!$AS$6:$AS$440)*T54</f>
        <v>8</v>
      </c>
      <c r="T54">
        <v>1</v>
      </c>
      <c r="V54" t="str">
        <f t="shared" si="1"/>
        <v>VT12</v>
      </c>
    </row>
    <row r="55" spans="1:22" x14ac:dyDescent="0.25">
      <c r="A55" t="str">
        <f t="shared" si="0"/>
        <v>552SF50</v>
      </c>
      <c r="B55" s="211">
        <v>21115521900250</v>
      </c>
      <c r="C55">
        <v>0</v>
      </c>
      <c r="D55">
        <v>0</v>
      </c>
      <c r="E55">
        <v>1680213611</v>
      </c>
      <c r="F55" t="s">
        <v>238</v>
      </c>
      <c r="G55" t="s">
        <v>187</v>
      </c>
      <c r="H55">
        <v>50</v>
      </c>
      <c r="J55" s="211">
        <v>10004126103977</v>
      </c>
      <c r="K55">
        <v>2402</v>
      </c>
      <c r="L55" t="s">
        <v>673</v>
      </c>
      <c r="M55" t="s">
        <v>641</v>
      </c>
      <c r="N55" t="s">
        <v>642</v>
      </c>
      <c r="O55" s="92">
        <v>620</v>
      </c>
      <c r="P55" s="92">
        <v>31000</v>
      </c>
      <c r="S55" s="206">
        <f>SUMIF('TOTAL FEED'!$J$6:$J$440,'3'!A55,'TOTAL FEED'!$AS$6:$AS$440)*T55</f>
        <v>8</v>
      </c>
      <c r="T55">
        <v>1</v>
      </c>
      <c r="V55" t="str">
        <f t="shared" si="1"/>
        <v>552SF</v>
      </c>
    </row>
    <row r="56" spans="1:22" x14ac:dyDescent="0.25">
      <c r="A56" t="str">
        <f t="shared" si="0"/>
        <v>511L25</v>
      </c>
      <c r="B56" s="211">
        <v>21115111200125</v>
      </c>
      <c r="C56">
        <v>0</v>
      </c>
      <c r="D56">
        <v>0</v>
      </c>
      <c r="E56">
        <v>1680213612</v>
      </c>
      <c r="F56" t="s">
        <v>257</v>
      </c>
      <c r="G56" t="s">
        <v>25</v>
      </c>
      <c r="H56">
        <v>25</v>
      </c>
      <c r="J56" s="211">
        <v>10004126103975</v>
      </c>
      <c r="K56">
        <v>2402</v>
      </c>
      <c r="L56" t="s">
        <v>675</v>
      </c>
      <c r="M56" t="s">
        <v>641</v>
      </c>
      <c r="N56" t="s">
        <v>642</v>
      </c>
      <c r="O56" s="92">
        <v>245</v>
      </c>
      <c r="P56" s="92">
        <v>6125</v>
      </c>
      <c r="S56" s="206">
        <f>SUMIF('TOTAL FEED'!$J$6:$J$440,'3'!A56,'TOTAL FEED'!$AS$6:$AS$440)*T56</f>
        <v>8</v>
      </c>
      <c r="T56">
        <v>1</v>
      </c>
      <c r="V56" t="str">
        <f t="shared" si="1"/>
        <v>511L</v>
      </c>
    </row>
    <row r="57" spans="1:22" x14ac:dyDescent="0.25">
      <c r="A57" t="str">
        <f t="shared" si="0"/>
        <v>511M25</v>
      </c>
      <c r="B57" s="211">
        <v>21115111300125</v>
      </c>
      <c r="C57">
        <v>0</v>
      </c>
      <c r="D57">
        <v>0</v>
      </c>
      <c r="E57">
        <v>1680213613</v>
      </c>
      <c r="F57" t="s">
        <v>257</v>
      </c>
      <c r="G57" t="s">
        <v>26</v>
      </c>
      <c r="H57">
        <v>25</v>
      </c>
      <c r="J57" s="211">
        <v>10004126103981</v>
      </c>
      <c r="K57">
        <v>2402</v>
      </c>
      <c r="L57" t="s">
        <v>671</v>
      </c>
      <c r="M57" t="s">
        <v>641</v>
      </c>
      <c r="N57" t="s">
        <v>642</v>
      </c>
      <c r="O57" s="92">
        <v>646</v>
      </c>
      <c r="P57" s="92">
        <v>16150</v>
      </c>
      <c r="S57" s="206">
        <f>SUMIF('TOTAL FEED'!$J$6:$J$440,'3'!A57,'TOTAL FEED'!$AS$6:$AS$440)*T57</f>
        <v>8</v>
      </c>
      <c r="T57">
        <v>1</v>
      </c>
      <c r="V57" t="str">
        <f t="shared" si="1"/>
        <v>511M</v>
      </c>
    </row>
    <row r="58" spans="1:22" x14ac:dyDescent="0.25">
      <c r="A58" t="str">
        <f t="shared" si="0"/>
        <v>548F50</v>
      </c>
      <c r="B58" s="211">
        <v>21115480000250</v>
      </c>
      <c r="C58">
        <v>0</v>
      </c>
      <c r="D58">
        <v>0</v>
      </c>
      <c r="E58">
        <v>1680213614</v>
      </c>
      <c r="F58" t="s">
        <v>257</v>
      </c>
      <c r="G58" t="s">
        <v>117</v>
      </c>
      <c r="H58">
        <v>50</v>
      </c>
      <c r="J58" s="211">
        <v>10004126103983</v>
      </c>
      <c r="K58">
        <v>2402</v>
      </c>
      <c r="L58" t="s">
        <v>690</v>
      </c>
      <c r="M58" t="s">
        <v>641</v>
      </c>
      <c r="N58" t="s">
        <v>642</v>
      </c>
      <c r="O58" s="92">
        <v>310</v>
      </c>
      <c r="P58" s="92">
        <v>15500</v>
      </c>
      <c r="S58" s="206">
        <f>SUMIF('TOTAL FEED'!$J$6:$J$440,'3'!A58,'TOTAL FEED'!$AS$6:$AS$440)*T58</f>
        <v>8</v>
      </c>
      <c r="T58">
        <v>1</v>
      </c>
      <c r="V58" t="str">
        <f t="shared" si="1"/>
        <v>548F</v>
      </c>
    </row>
    <row r="59" spans="1:22" x14ac:dyDescent="0.25">
      <c r="A59" t="str">
        <f t="shared" si="0"/>
        <v>HT12S25</v>
      </c>
      <c r="B59" s="211">
        <v>21135521900125</v>
      </c>
      <c r="C59">
        <v>0</v>
      </c>
      <c r="D59">
        <v>0</v>
      </c>
      <c r="E59">
        <v>1680213615</v>
      </c>
      <c r="F59" t="s">
        <v>259</v>
      </c>
      <c r="G59" t="s">
        <v>64</v>
      </c>
      <c r="H59">
        <v>25</v>
      </c>
      <c r="J59" s="211">
        <v>10004126103976</v>
      </c>
      <c r="K59">
        <v>2402</v>
      </c>
      <c r="L59" t="s">
        <v>724</v>
      </c>
      <c r="M59" t="s">
        <v>641</v>
      </c>
      <c r="N59" t="s">
        <v>642</v>
      </c>
      <c r="O59" s="92">
        <v>683</v>
      </c>
      <c r="P59" s="92">
        <v>17075</v>
      </c>
      <c r="S59" s="206">
        <f>SUMIF('TOTAL FEED'!$J$6:$J$440,'3'!A59,'TOTAL FEED'!$AS$6:$AS$440)*T59</f>
        <v>8</v>
      </c>
      <c r="T59">
        <v>1</v>
      </c>
      <c r="V59" t="str">
        <f t="shared" si="1"/>
        <v>HT12S</v>
      </c>
    </row>
    <row r="60" spans="1:22" ht="30" x14ac:dyDescent="0.25">
      <c r="A60" t="str">
        <f t="shared" si="0"/>
        <v>551FS3150</v>
      </c>
      <c r="B60" s="211">
        <v>21115510099250</v>
      </c>
      <c r="C60" t="s">
        <v>481</v>
      </c>
      <c r="D60">
        <v>0</v>
      </c>
      <c r="E60">
        <v>1680213616</v>
      </c>
      <c r="F60" t="s">
        <v>238</v>
      </c>
      <c r="G60" t="s">
        <v>170</v>
      </c>
      <c r="H60">
        <v>50</v>
      </c>
      <c r="I60" t="s">
        <v>481</v>
      </c>
      <c r="J60" s="211">
        <v>10004126103982</v>
      </c>
      <c r="K60">
        <v>2402</v>
      </c>
      <c r="L60" t="s">
        <v>665</v>
      </c>
      <c r="M60" t="s">
        <v>641</v>
      </c>
      <c r="N60" s="222" t="s">
        <v>642</v>
      </c>
      <c r="O60" s="92">
        <v>918</v>
      </c>
      <c r="P60" s="92">
        <v>45900</v>
      </c>
      <c r="S60" s="206">
        <f>SUMIF('TOTAL FEED'!$J$6:$J$440,'3'!A60,'TOTAL FEED'!$AS$6:$AS$440)*T60</f>
        <v>8</v>
      </c>
      <c r="T60">
        <v>1</v>
      </c>
      <c r="V60" t="str">
        <f t="shared" si="1"/>
        <v>551FS31</v>
      </c>
    </row>
    <row r="61" spans="1:22" ht="30" x14ac:dyDescent="0.25">
      <c r="A61" t="str">
        <f t="shared" si="0"/>
        <v>952S25</v>
      </c>
      <c r="B61" s="211">
        <v>21125521900125</v>
      </c>
      <c r="C61">
        <v>0</v>
      </c>
      <c r="D61">
        <v>0</v>
      </c>
      <c r="E61">
        <v>1680213617</v>
      </c>
      <c r="F61" t="s">
        <v>259</v>
      </c>
      <c r="G61" t="s">
        <v>52</v>
      </c>
      <c r="H61">
        <v>25</v>
      </c>
      <c r="J61" s="211">
        <v>10004126103976</v>
      </c>
      <c r="K61">
        <v>2402</v>
      </c>
      <c r="L61" t="s">
        <v>724</v>
      </c>
      <c r="M61" t="s">
        <v>641</v>
      </c>
      <c r="N61" s="222" t="s">
        <v>642</v>
      </c>
      <c r="O61" s="92">
        <v>219</v>
      </c>
      <c r="P61" s="92">
        <v>5475</v>
      </c>
      <c r="S61" s="206">
        <f>SUMIF('TOTAL FEED'!$J$6:$J$440,'3'!A61,'TOTAL FEED'!$AS$6:$AS$440)*T61</f>
        <v>8</v>
      </c>
      <c r="T61">
        <v>1</v>
      </c>
      <c r="V61" t="str">
        <f t="shared" si="1"/>
        <v>952S</v>
      </c>
    </row>
    <row r="62" spans="1:22" ht="30" x14ac:dyDescent="0.25">
      <c r="A62" t="str">
        <f t="shared" si="0"/>
        <v>552S25</v>
      </c>
      <c r="B62" s="211">
        <v>21115521900125</v>
      </c>
      <c r="C62">
        <v>0</v>
      </c>
      <c r="D62">
        <v>0</v>
      </c>
      <c r="E62">
        <v>1680213618</v>
      </c>
      <c r="F62" t="s">
        <v>259</v>
      </c>
      <c r="G62" t="s">
        <v>40</v>
      </c>
      <c r="H62">
        <v>25</v>
      </c>
      <c r="J62" s="211">
        <v>10004126103976</v>
      </c>
      <c r="K62">
        <v>2402</v>
      </c>
      <c r="L62" t="s">
        <v>676</v>
      </c>
      <c r="M62" t="s">
        <v>641</v>
      </c>
      <c r="N62" s="222" t="s">
        <v>642</v>
      </c>
      <c r="O62" s="92">
        <v>722</v>
      </c>
      <c r="P62" s="92">
        <v>18050</v>
      </c>
      <c r="S62" s="206">
        <f>SUMIF('TOTAL FEED'!$J$6:$J$440,'3'!A62,'TOTAL FEED'!$AS$6:$AS$440)*T62</f>
        <v>8</v>
      </c>
      <c r="T62">
        <v>1</v>
      </c>
      <c r="V62" t="str">
        <f t="shared" si="1"/>
        <v>552S</v>
      </c>
    </row>
    <row r="63" spans="1:22" ht="30" x14ac:dyDescent="0.25">
      <c r="A63" t="str">
        <f t="shared" si="0"/>
        <v>552M25</v>
      </c>
      <c r="B63">
        <v>21115521300125</v>
      </c>
      <c r="C63">
        <v>0</v>
      </c>
      <c r="D63">
        <v>0</v>
      </c>
      <c r="E63">
        <v>1680213619</v>
      </c>
      <c r="F63" t="s">
        <v>259</v>
      </c>
      <c r="G63" t="s">
        <v>39</v>
      </c>
      <c r="H63">
        <v>25</v>
      </c>
      <c r="J63">
        <v>10004126103986</v>
      </c>
      <c r="K63">
        <v>2402</v>
      </c>
      <c r="L63" t="s">
        <v>703</v>
      </c>
      <c r="M63" t="s">
        <v>641</v>
      </c>
      <c r="N63" s="222" t="s">
        <v>642</v>
      </c>
      <c r="O63" s="92">
        <v>330</v>
      </c>
      <c r="P63" s="92">
        <v>8250</v>
      </c>
      <c r="S63" s="206">
        <f>SUMIF('TOTAL FEED'!$J$6:$J$440,'3'!A63,'TOTAL FEED'!$AS$6:$AS$440)*T63</f>
        <v>8</v>
      </c>
      <c r="T63">
        <v>1</v>
      </c>
      <c r="V63" t="str">
        <f t="shared" si="1"/>
        <v>552M</v>
      </c>
    </row>
    <row r="64" spans="1:22" ht="30" x14ac:dyDescent="0.25">
      <c r="A64" t="str">
        <f t="shared" si="0"/>
        <v>552F50</v>
      </c>
      <c r="B64">
        <v>21115520000250</v>
      </c>
      <c r="C64">
        <v>0</v>
      </c>
      <c r="D64">
        <v>0</v>
      </c>
      <c r="E64">
        <v>1680213620</v>
      </c>
      <c r="F64" t="s">
        <v>256</v>
      </c>
      <c r="G64" t="s">
        <v>179</v>
      </c>
      <c r="H64">
        <v>50</v>
      </c>
      <c r="J64">
        <v>10004126103970</v>
      </c>
      <c r="K64">
        <v>2402</v>
      </c>
      <c r="L64" t="s">
        <v>723</v>
      </c>
      <c r="M64" t="s">
        <v>641</v>
      </c>
      <c r="N64" s="222" t="s">
        <v>642</v>
      </c>
      <c r="O64" s="92">
        <v>183</v>
      </c>
      <c r="P64" s="92">
        <v>9150</v>
      </c>
      <c r="S64" s="206">
        <f>SUMIF('TOTAL FEED'!$J$6:$J$440,'3'!A64,'TOTAL FEED'!$AS$6:$AS$440)*T64</f>
        <v>8</v>
      </c>
      <c r="T64">
        <v>1</v>
      </c>
      <c r="V64" t="str">
        <f t="shared" si="1"/>
        <v>552F</v>
      </c>
    </row>
    <row r="65" spans="1:22" ht="30" x14ac:dyDescent="0.25">
      <c r="A65" t="str">
        <f t="shared" si="0"/>
        <v>566FS3150</v>
      </c>
      <c r="B65">
        <v>21115660099250</v>
      </c>
      <c r="C65" t="s">
        <v>481</v>
      </c>
      <c r="D65">
        <v>0</v>
      </c>
      <c r="E65">
        <v>1680213621</v>
      </c>
      <c r="F65" t="s">
        <v>256</v>
      </c>
      <c r="G65" t="s">
        <v>212</v>
      </c>
      <c r="H65">
        <v>50</v>
      </c>
      <c r="I65" t="s">
        <v>481</v>
      </c>
      <c r="J65">
        <v>10004126103980</v>
      </c>
      <c r="K65">
        <v>2402</v>
      </c>
      <c r="L65" t="s">
        <v>696</v>
      </c>
      <c r="M65" t="s">
        <v>641</v>
      </c>
      <c r="N65" s="222" t="s">
        <v>642</v>
      </c>
      <c r="O65" s="92">
        <v>146</v>
      </c>
      <c r="P65" s="92">
        <v>7300</v>
      </c>
      <c r="S65" s="206">
        <f>SUMIF('TOTAL FEED'!$J$6:$J$440,'3'!A65,'TOTAL FEED'!$AS$6:$AS$440)*T65</f>
        <v>8</v>
      </c>
      <c r="T65">
        <v>1</v>
      </c>
      <c r="V65" t="str">
        <f t="shared" si="1"/>
        <v>566FS31</v>
      </c>
    </row>
    <row r="66" spans="1:22" ht="30" x14ac:dyDescent="0.25">
      <c r="A66" t="str">
        <f t="shared" si="0"/>
        <v>540F50</v>
      </c>
      <c r="B66">
        <v>21115400000250</v>
      </c>
      <c r="C66">
        <v>0</v>
      </c>
      <c r="D66">
        <v>0</v>
      </c>
      <c r="E66">
        <v>1680213622</v>
      </c>
      <c r="F66" t="s">
        <v>256</v>
      </c>
      <c r="G66" t="s">
        <v>116</v>
      </c>
      <c r="H66">
        <v>50</v>
      </c>
      <c r="J66">
        <v>10004126103984</v>
      </c>
      <c r="K66">
        <v>2402</v>
      </c>
      <c r="L66" t="s">
        <v>713</v>
      </c>
      <c r="M66" t="s">
        <v>641</v>
      </c>
      <c r="N66" s="222" t="s">
        <v>642</v>
      </c>
      <c r="O66" s="92">
        <v>918</v>
      </c>
      <c r="P66" s="92">
        <v>45900</v>
      </c>
      <c r="S66" s="206">
        <f>SUMIF('TOTAL FEED'!$J$6:$J$440,'3'!A66,'TOTAL FEED'!$AS$6:$AS$440)*T66</f>
        <v>8</v>
      </c>
      <c r="T66">
        <v>1</v>
      </c>
      <c r="V66" t="str">
        <f t="shared" si="1"/>
        <v>540F</v>
      </c>
    </row>
    <row r="67" spans="1:22" x14ac:dyDescent="0.25">
      <c r="A67" t="str">
        <f t="shared" si="0"/>
        <v/>
      </c>
      <c r="G67"/>
      <c r="H67"/>
      <c r="N67" s="222"/>
      <c r="O67" s="92"/>
      <c r="P67" s="92"/>
      <c r="S67" s="206">
        <f>SUMIF('TOTAL FEED'!$J$6:$J$440,'3'!A67,'TOTAL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N68" s="222"/>
      <c r="O68" s="92"/>
      <c r="P68" s="92"/>
      <c r="S68" s="206">
        <f>SUMIF('TOTAL FEED'!$J$6:$J$440,'3'!A68,'TOTAL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N69" s="222"/>
      <c r="O69" s="92"/>
      <c r="P69" s="92"/>
      <c r="S69" s="206">
        <f>SUMIF('TOTAL FEED'!$J$6:$J$440,'3'!A69,'TOTAL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N70" s="222"/>
      <c r="O70" s="92"/>
      <c r="P70" s="92"/>
      <c r="S70" s="206">
        <f>SUMIF('TOTAL FEED'!$J$6:$J$440,'3'!A70,'TOTAL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N71" s="222"/>
      <c r="O71" s="92"/>
      <c r="P71" s="92"/>
      <c r="S71" s="206">
        <f>SUMIF('TOTAL FEED'!$J$6:$J$440,'3'!A71,'TOTAL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O72" s="92"/>
      <c r="P72" s="92"/>
      <c r="S72" s="206">
        <f>SUMIF('TOTAL FEED'!$J$6:$J$440,'3'!A72,'TOTAL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11"/>
      <c r="G73"/>
      <c r="H73"/>
      <c r="J73" s="211"/>
      <c r="O73" s="92"/>
      <c r="P73" s="92"/>
      <c r="S73" s="206">
        <f>SUMIF('TOTAL FEED'!$J$6:$J$440,'3'!A73,'TOTAL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J74" s="211"/>
      <c r="O74" s="92"/>
      <c r="P74" s="92"/>
      <c r="S74" s="206">
        <f>SUMIF('TOTAL FEED'!$J$6:$J$440,'3'!A74,'TOTAL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92"/>
      <c r="P75" s="92"/>
      <c r="S75" s="206">
        <f>SUMIF('TOTAL FEED'!$J$6:$J$440,'3'!A75,'TOTAL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O76" s="92"/>
      <c r="P76" s="92"/>
      <c r="S76" s="206">
        <f>SUMIF('TOTAL FEED'!$J$6:$J$440,'3'!A76,'TOTAL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I753"/>
  <sheetViews>
    <sheetView topLeftCell="A21" zoomScale="70" zoomScaleNormal="70" workbookViewId="0">
      <selection activeCell="B51" sqref="B51:P70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22.140625" customWidth="1"/>
    <col min="21" max="21" width="14.85546875" customWidth="1"/>
    <col min="22" max="22" width="13.140625" customWidth="1"/>
    <col min="23" max="23" width="15.5703125" bestFit="1" customWidth="1"/>
    <col min="24" max="24" width="17.42578125" bestFit="1" customWidth="1"/>
    <col min="25" max="25" width="13.85546875" bestFit="1" customWidth="1"/>
    <col min="26" max="26" width="13.7109375" bestFit="1" customWidth="1"/>
    <col min="28" max="28" width="15.28515625" customWidth="1"/>
    <col min="30" max="30" width="10" bestFit="1" customWidth="1"/>
  </cols>
  <sheetData>
    <row r="1" spans="1:35" x14ac:dyDescent="0.25">
      <c r="AB1" t="str">
        <f>+AC1&amp;BB1</f>
        <v>126</v>
      </c>
      <c r="AC1">
        <v>126</v>
      </c>
      <c r="AD1" t="s">
        <v>265</v>
      </c>
      <c r="AE1" t="s">
        <v>10</v>
      </c>
    </row>
    <row r="2" spans="1:35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1"/>
      <c r="P2" s="47">
        <f>SUM(P3:P1000)</f>
        <v>1362125</v>
      </c>
      <c r="U2" t="s">
        <v>625</v>
      </c>
      <c r="W2" t="s">
        <v>626</v>
      </c>
      <c r="X2" t="s">
        <v>627</v>
      </c>
      <c r="Y2" t="s">
        <v>628</v>
      </c>
      <c r="Z2" t="s">
        <v>629</v>
      </c>
      <c r="AB2" t="str">
        <f t="shared" ref="AB2:AB65" si="0">+AC2&amp;BB2</f>
        <v>150S</v>
      </c>
      <c r="AC2" t="s">
        <v>9</v>
      </c>
      <c r="AD2">
        <v>0</v>
      </c>
      <c r="AE2" t="s">
        <v>10</v>
      </c>
    </row>
    <row r="3" spans="1:35" ht="30" x14ac:dyDescent="0.25">
      <c r="A3" t="str">
        <f>CONCATENATE(G3,I3,H3)</f>
        <v>551FS3150</v>
      </c>
      <c r="B3" s="211">
        <v>21115510099250</v>
      </c>
      <c r="C3" t="s">
        <v>481</v>
      </c>
      <c r="D3">
        <v>0</v>
      </c>
      <c r="E3">
        <v>1680213623</v>
      </c>
      <c r="F3" t="s">
        <v>238</v>
      </c>
      <c r="G3" s="3" t="s">
        <v>170</v>
      </c>
      <c r="H3" s="1">
        <v>50</v>
      </c>
      <c r="I3" t="s">
        <v>481</v>
      </c>
      <c r="J3" s="211">
        <v>10004126103992</v>
      </c>
      <c r="K3">
        <v>2402</v>
      </c>
      <c r="L3" t="s">
        <v>665</v>
      </c>
      <c r="M3" t="s">
        <v>641</v>
      </c>
      <c r="N3" s="222" t="s">
        <v>642</v>
      </c>
      <c r="O3" s="92">
        <v>684</v>
      </c>
      <c r="P3" s="92">
        <v>34200</v>
      </c>
      <c r="S3" s="206">
        <f>SUMIF('TOTAL FEED'!$J$6:$J$440,'4'!A3,'TOTAL FEED'!$AS$6:$AS$440)*T3</f>
        <v>8</v>
      </c>
      <c r="T3">
        <v>1</v>
      </c>
      <c r="U3" t="e">
        <f>VLOOKUP(V3,$AB$1:$AD$500,3,0)</f>
        <v>#N/A</v>
      </c>
      <c r="V3" t="str">
        <f>+G3&amp;I3</f>
        <v>551FS31</v>
      </c>
      <c r="W3" s="254">
        <v>4</v>
      </c>
      <c r="X3">
        <v>25</v>
      </c>
      <c r="Y3">
        <v>656</v>
      </c>
      <c r="Z3">
        <v>16400</v>
      </c>
      <c r="AB3" t="str">
        <f t="shared" si="0"/>
        <v>151</v>
      </c>
      <c r="AC3">
        <v>151</v>
      </c>
      <c r="AD3">
        <v>0</v>
      </c>
      <c r="AE3" t="s">
        <v>10</v>
      </c>
      <c r="AF3" cm="1">
        <f t="array" ref="AF3:AF47">_xlfn.UNIQUE(A1:A200)</f>
        <v>0</v>
      </c>
    </row>
    <row r="4" spans="1:35" ht="30" x14ac:dyDescent="0.25">
      <c r="A4" t="str">
        <f t="shared" ref="A4:A67" si="1">CONCATENATE(G4,I4,H4)</f>
        <v>567SFS3150</v>
      </c>
      <c r="B4" s="211">
        <v>21115671999250</v>
      </c>
      <c r="C4" t="s">
        <v>481</v>
      </c>
      <c r="D4">
        <v>0</v>
      </c>
      <c r="E4">
        <v>1680213624</v>
      </c>
      <c r="F4" t="s">
        <v>238</v>
      </c>
      <c r="G4" s="3" t="s">
        <v>219</v>
      </c>
      <c r="H4" s="1">
        <v>50</v>
      </c>
      <c r="I4" t="s">
        <v>481</v>
      </c>
      <c r="J4" s="211">
        <v>10004126103998</v>
      </c>
      <c r="K4">
        <v>2402</v>
      </c>
      <c r="L4" t="s">
        <v>737</v>
      </c>
      <c r="M4" t="s">
        <v>641</v>
      </c>
      <c r="N4" s="222" t="s">
        <v>642</v>
      </c>
      <c r="O4" s="92">
        <v>171</v>
      </c>
      <c r="P4" s="92">
        <v>8550</v>
      </c>
      <c r="S4" s="206">
        <f>SUMIF('TOTAL FEED'!$J$6:$J$440,'4'!A4,'TOTAL FEED'!$AS$6:$AS$440)*T4</f>
        <v>8</v>
      </c>
      <c r="T4">
        <v>1</v>
      </c>
      <c r="U4">
        <f t="shared" ref="U4:U24" si="2">VLOOKUP(V4,$AB$1:$AD$500,3,0)</f>
        <v>36730831</v>
      </c>
      <c r="V4" t="str">
        <f t="shared" ref="V4:V67" si="3">+G4&amp;I4</f>
        <v>567SFS31</v>
      </c>
      <c r="W4" s="254">
        <v>4</v>
      </c>
      <c r="X4">
        <v>25</v>
      </c>
      <c r="Y4">
        <v>239</v>
      </c>
      <c r="Z4">
        <v>5975</v>
      </c>
      <c r="AB4" t="str">
        <f t="shared" si="0"/>
        <v>157M</v>
      </c>
      <c r="AC4" t="s">
        <v>12</v>
      </c>
      <c r="AD4">
        <v>0</v>
      </c>
      <c r="AE4" t="s">
        <v>10</v>
      </c>
      <c r="AF4" t="str">
        <v>551FS3150</v>
      </c>
      <c r="AG4">
        <f>SUMIF($A$3:$A$55,AF4,$P$3:$P$55)</f>
        <v>34200</v>
      </c>
      <c r="AH4">
        <f>SUMIF($A$3:$A$55,AF4,$O$3:$O$55)</f>
        <v>684</v>
      </c>
      <c r="AI4">
        <f>VLOOKUP(AF4,$A$3:$H$55,8,0)</f>
        <v>50</v>
      </c>
    </row>
    <row r="5" spans="1:35" ht="30" x14ac:dyDescent="0.25">
      <c r="A5" t="str">
        <f t="shared" si="1"/>
        <v>552SF50</v>
      </c>
      <c r="B5" s="211">
        <v>21115521900250</v>
      </c>
      <c r="C5">
        <v>0</v>
      </c>
      <c r="D5">
        <v>0</v>
      </c>
      <c r="E5">
        <v>1680213625</v>
      </c>
      <c r="F5" t="s">
        <v>238</v>
      </c>
      <c r="G5" s="3" t="s">
        <v>187</v>
      </c>
      <c r="H5" s="1">
        <v>50</v>
      </c>
      <c r="J5" s="211">
        <v>10004126103999</v>
      </c>
      <c r="K5">
        <v>2402</v>
      </c>
      <c r="L5" t="s">
        <v>673</v>
      </c>
      <c r="M5" t="s">
        <v>641</v>
      </c>
      <c r="N5" s="222" t="s">
        <v>642</v>
      </c>
      <c r="O5" s="92">
        <v>2268</v>
      </c>
      <c r="P5" s="92">
        <v>113400</v>
      </c>
      <c r="S5" s="206">
        <f>SUMIF('TOTAL FEED'!$J$6:$J$440,'4'!A5,'TOTAL FEED'!$AS$6:$AS$440)*T5</f>
        <v>8</v>
      </c>
      <c r="T5">
        <v>1</v>
      </c>
      <c r="U5" t="str">
        <f t="shared" si="2"/>
        <v>320101</v>
      </c>
      <c r="V5" t="str">
        <f t="shared" si="3"/>
        <v>552SF</v>
      </c>
      <c r="W5" s="254">
        <v>4</v>
      </c>
      <c r="X5">
        <v>50</v>
      </c>
      <c r="Y5">
        <v>10951</v>
      </c>
      <c r="Z5">
        <v>547550</v>
      </c>
      <c r="AB5" t="str">
        <f t="shared" si="0"/>
        <v>301</v>
      </c>
      <c r="AC5">
        <v>301</v>
      </c>
      <c r="AD5" t="s">
        <v>266</v>
      </c>
      <c r="AE5" t="s">
        <v>13</v>
      </c>
      <c r="AF5" t="str">
        <v>567SFS3150</v>
      </c>
      <c r="AG5">
        <f t="shared" ref="AG5:AG26" si="4">SUMIF($A$3:$A$55,AF5,$P$3:$P$55)</f>
        <v>8550</v>
      </c>
      <c r="AH5">
        <f t="shared" ref="AH5:AH26" si="5">SUMIF($A$3:$A$55,AF5,$O$3:$O$55)</f>
        <v>171</v>
      </c>
      <c r="AI5">
        <f t="shared" ref="AI5:AI25" si="6">VLOOKUP(AF5,$A$3:$H$55,8,0)</f>
        <v>50</v>
      </c>
    </row>
    <row r="6" spans="1:35" ht="30" x14ac:dyDescent="0.25">
      <c r="A6" t="str">
        <f t="shared" si="1"/>
        <v>511S25</v>
      </c>
      <c r="B6" s="211">
        <v>21115111900125</v>
      </c>
      <c r="C6">
        <v>0</v>
      </c>
      <c r="D6">
        <v>0</v>
      </c>
      <c r="E6">
        <v>1680213626</v>
      </c>
      <c r="F6" t="s">
        <v>562</v>
      </c>
      <c r="G6" s="3" t="s">
        <v>608</v>
      </c>
      <c r="H6" s="1">
        <v>25</v>
      </c>
      <c r="J6" s="211">
        <v>209691</v>
      </c>
      <c r="K6">
        <v>2401</v>
      </c>
      <c r="L6" t="s">
        <v>738</v>
      </c>
      <c r="M6" t="s">
        <v>658</v>
      </c>
      <c r="N6" s="222" t="s">
        <v>659</v>
      </c>
      <c r="O6" s="92">
        <v>124</v>
      </c>
      <c r="P6" s="92">
        <v>3100</v>
      </c>
      <c r="S6" s="206">
        <f>SUMIF('TOTAL FEED'!$J$6:$J$440,'4'!A6,'TOTAL FEED'!$AS$6:$AS$440)*T6</f>
        <v>8</v>
      </c>
      <c r="T6">
        <v>1</v>
      </c>
      <c r="U6">
        <f t="shared" si="2"/>
        <v>114301</v>
      </c>
      <c r="V6" t="str">
        <f t="shared" si="3"/>
        <v>511S</v>
      </c>
      <c r="W6" s="254">
        <f t="shared" ref="W6:W24" si="7">VLOOKUP(V6,$AB$1:$AE$500,4,0)</f>
        <v>3.5</v>
      </c>
      <c r="X6">
        <v>50</v>
      </c>
      <c r="Y6">
        <v>218</v>
      </c>
      <c r="Z6">
        <v>10900</v>
      </c>
      <c r="AB6" t="str">
        <f t="shared" si="0"/>
        <v>301A</v>
      </c>
      <c r="AC6" t="s">
        <v>267</v>
      </c>
      <c r="AD6">
        <v>543000</v>
      </c>
      <c r="AE6" t="s">
        <v>13</v>
      </c>
      <c r="AF6" t="str">
        <v>552SF50</v>
      </c>
      <c r="AG6">
        <f t="shared" si="4"/>
        <v>147800</v>
      </c>
      <c r="AH6">
        <f t="shared" si="5"/>
        <v>2956</v>
      </c>
      <c r="AI6">
        <f t="shared" si="6"/>
        <v>50</v>
      </c>
    </row>
    <row r="7" spans="1:35" ht="30" x14ac:dyDescent="0.25">
      <c r="A7" t="str">
        <f t="shared" si="1"/>
        <v>692425</v>
      </c>
      <c r="B7" s="211">
        <v>21165240000125</v>
      </c>
      <c r="C7">
        <v>0</v>
      </c>
      <c r="D7">
        <v>0</v>
      </c>
      <c r="E7">
        <v>1680213627</v>
      </c>
      <c r="F7" t="s">
        <v>562</v>
      </c>
      <c r="G7" s="3">
        <v>6924</v>
      </c>
      <c r="H7" s="1">
        <v>25</v>
      </c>
      <c r="J7" s="211">
        <v>209711</v>
      </c>
      <c r="K7">
        <v>2401</v>
      </c>
      <c r="L7" t="s">
        <v>730</v>
      </c>
      <c r="M7" t="s">
        <v>658</v>
      </c>
      <c r="N7" s="222" t="s">
        <v>659</v>
      </c>
      <c r="O7" s="92">
        <v>550</v>
      </c>
      <c r="P7" s="92">
        <v>13750</v>
      </c>
      <c r="S7" s="206">
        <f>SUMIF('TOTAL FEED'!$J$6:$J$440,'4'!A7,'TOTAL FEED'!$AS$6:$AS$440)*T7</f>
        <v>8</v>
      </c>
      <c r="T7">
        <v>1</v>
      </c>
      <c r="U7">
        <f t="shared" si="2"/>
        <v>127801</v>
      </c>
      <c r="V7" t="str">
        <f t="shared" si="3"/>
        <v>6924</v>
      </c>
      <c r="W7" s="254" t="s">
        <v>634</v>
      </c>
      <c r="X7">
        <v>25</v>
      </c>
      <c r="Y7">
        <v>946</v>
      </c>
      <c r="Z7">
        <v>23650</v>
      </c>
      <c r="AB7" t="str">
        <f t="shared" si="0"/>
        <v>302</v>
      </c>
      <c r="AC7">
        <v>302</v>
      </c>
      <c r="AD7">
        <v>546000</v>
      </c>
      <c r="AE7" t="s">
        <v>13</v>
      </c>
      <c r="AF7" t="str">
        <v>511S25</v>
      </c>
      <c r="AG7">
        <f t="shared" si="4"/>
        <v>3100</v>
      </c>
      <c r="AH7">
        <f t="shared" si="5"/>
        <v>124</v>
      </c>
      <c r="AI7">
        <f t="shared" si="6"/>
        <v>25</v>
      </c>
    </row>
    <row r="8" spans="1:35" ht="30" x14ac:dyDescent="0.25">
      <c r="A8" t="str">
        <f t="shared" si="1"/>
        <v>VT1225</v>
      </c>
      <c r="B8" s="211">
        <v>21135400000125</v>
      </c>
      <c r="C8">
        <v>0</v>
      </c>
      <c r="D8">
        <v>0</v>
      </c>
      <c r="E8">
        <v>1680213628</v>
      </c>
      <c r="F8" t="s">
        <v>564</v>
      </c>
      <c r="G8" s="3" t="s">
        <v>60</v>
      </c>
      <c r="H8" s="1">
        <v>25</v>
      </c>
      <c r="J8" s="211">
        <v>209703</v>
      </c>
      <c r="K8">
        <v>2401</v>
      </c>
      <c r="L8" t="s">
        <v>680</v>
      </c>
      <c r="M8" t="s">
        <v>658</v>
      </c>
      <c r="N8" s="222" t="s">
        <v>659</v>
      </c>
      <c r="O8" s="92">
        <v>688</v>
      </c>
      <c r="P8" s="92">
        <v>17200</v>
      </c>
      <c r="S8" s="206">
        <f>SUMIF('TOTAL FEED'!$J$6:$J$440,'4'!A8,'TOTAL FEED'!$AS$6:$AS$440)*T8</f>
        <v>8</v>
      </c>
      <c r="T8">
        <v>1</v>
      </c>
      <c r="U8">
        <f t="shared" si="2"/>
        <v>203101</v>
      </c>
      <c r="V8" t="str">
        <f t="shared" si="3"/>
        <v>VT12</v>
      </c>
      <c r="W8" s="254">
        <f t="shared" si="7"/>
        <v>3.5</v>
      </c>
      <c r="X8">
        <v>25</v>
      </c>
      <c r="Y8">
        <v>1911</v>
      </c>
      <c r="Z8">
        <v>47775</v>
      </c>
      <c r="AB8" t="str">
        <f t="shared" si="0"/>
        <v>502</v>
      </c>
      <c r="AC8">
        <v>502</v>
      </c>
      <c r="AD8">
        <v>546001</v>
      </c>
      <c r="AE8" t="s">
        <v>13</v>
      </c>
      <c r="AF8" t="str">
        <v>692425</v>
      </c>
      <c r="AG8">
        <f t="shared" si="4"/>
        <v>25775</v>
      </c>
      <c r="AH8">
        <f t="shared" si="5"/>
        <v>1031</v>
      </c>
      <c r="AI8">
        <f t="shared" si="6"/>
        <v>25</v>
      </c>
    </row>
    <row r="9" spans="1:35" ht="30" x14ac:dyDescent="0.25">
      <c r="A9" t="str">
        <f t="shared" si="1"/>
        <v>94925</v>
      </c>
      <c r="B9" s="211">
        <v>21125490000125</v>
      </c>
      <c r="C9">
        <v>0</v>
      </c>
      <c r="D9">
        <v>0</v>
      </c>
      <c r="E9">
        <v>1680213629</v>
      </c>
      <c r="F9" t="s">
        <v>564</v>
      </c>
      <c r="G9" s="3">
        <v>949</v>
      </c>
      <c r="H9" s="1">
        <v>25</v>
      </c>
      <c r="J9" s="211">
        <v>209703</v>
      </c>
      <c r="K9">
        <v>2401</v>
      </c>
      <c r="L9" t="s">
        <v>739</v>
      </c>
      <c r="M9" t="s">
        <v>658</v>
      </c>
      <c r="N9" s="222" t="s">
        <v>659</v>
      </c>
      <c r="O9" s="92">
        <v>660</v>
      </c>
      <c r="P9" s="92">
        <v>16500</v>
      </c>
      <c r="S9" s="206">
        <f>SUMIF('TOTAL FEED'!$J$6:$J$440,'4'!A9,'TOTAL FEED'!$AS$6:$AS$440)*T9</f>
        <v>8</v>
      </c>
      <c r="T9">
        <v>1</v>
      </c>
      <c r="U9">
        <f t="shared" si="2"/>
        <v>203101</v>
      </c>
      <c r="V9" t="str">
        <f t="shared" si="3"/>
        <v>949</v>
      </c>
      <c r="W9" s="254">
        <f t="shared" si="7"/>
        <v>3.5</v>
      </c>
      <c r="X9">
        <v>50</v>
      </c>
      <c r="Y9">
        <v>833</v>
      </c>
      <c r="Z9">
        <v>41650</v>
      </c>
      <c r="AB9" t="str">
        <f t="shared" si="0"/>
        <v>322</v>
      </c>
      <c r="AC9">
        <v>322</v>
      </c>
      <c r="AD9" t="s">
        <v>268</v>
      </c>
      <c r="AE9" t="s">
        <v>13</v>
      </c>
      <c r="AF9" t="str">
        <v>VT1225</v>
      </c>
      <c r="AG9">
        <f t="shared" si="4"/>
        <v>17200</v>
      </c>
      <c r="AH9">
        <f t="shared" si="5"/>
        <v>688</v>
      </c>
      <c r="AI9">
        <f t="shared" si="6"/>
        <v>25</v>
      </c>
    </row>
    <row r="10" spans="1:35" ht="30" x14ac:dyDescent="0.25">
      <c r="A10" t="str">
        <f t="shared" si="1"/>
        <v>540F50</v>
      </c>
      <c r="B10" s="211">
        <v>21115400000250</v>
      </c>
      <c r="C10">
        <v>0</v>
      </c>
      <c r="D10">
        <v>0</v>
      </c>
      <c r="E10">
        <v>1680213630</v>
      </c>
      <c r="F10" t="s">
        <v>256</v>
      </c>
      <c r="G10" s="3" t="s">
        <v>116</v>
      </c>
      <c r="H10" s="1">
        <v>50</v>
      </c>
      <c r="J10" s="211">
        <v>10004126103990</v>
      </c>
      <c r="K10">
        <v>2402</v>
      </c>
      <c r="L10" t="s">
        <v>713</v>
      </c>
      <c r="M10" t="s">
        <v>641</v>
      </c>
      <c r="N10" s="222" t="s">
        <v>642</v>
      </c>
      <c r="O10" s="92">
        <v>420</v>
      </c>
      <c r="P10" s="92">
        <v>21000</v>
      </c>
      <c r="S10" s="206">
        <f>SUMIF('TOTAL FEED'!$J$6:$J$440,'4'!A10,'TOTAL FEED'!$AS$6:$AS$440)*T10</f>
        <v>8</v>
      </c>
      <c r="T10">
        <v>1</v>
      </c>
      <c r="U10">
        <f t="shared" si="2"/>
        <v>204501</v>
      </c>
      <c r="V10" t="str">
        <f t="shared" si="3"/>
        <v>540F</v>
      </c>
      <c r="W10" s="254">
        <f t="shared" si="7"/>
        <v>3.5</v>
      </c>
      <c r="X10">
        <v>50</v>
      </c>
      <c r="Y10">
        <v>1016</v>
      </c>
      <c r="Z10">
        <v>50800</v>
      </c>
      <c r="AB10" t="str">
        <f t="shared" si="0"/>
        <v>324</v>
      </c>
      <c r="AC10">
        <v>324</v>
      </c>
      <c r="AD10" t="s">
        <v>269</v>
      </c>
      <c r="AE10" t="s">
        <v>13</v>
      </c>
      <c r="AF10" t="str">
        <v>94925</v>
      </c>
      <c r="AG10">
        <f t="shared" si="4"/>
        <v>19975</v>
      </c>
      <c r="AH10">
        <f t="shared" si="5"/>
        <v>799</v>
      </c>
      <c r="AI10">
        <f t="shared" si="6"/>
        <v>25</v>
      </c>
    </row>
    <row r="11" spans="1:35" ht="30" x14ac:dyDescent="0.25">
      <c r="A11" t="str">
        <f t="shared" si="1"/>
        <v>567SF50</v>
      </c>
      <c r="B11" s="211">
        <v>21115671900250</v>
      </c>
      <c r="C11">
        <v>0</v>
      </c>
      <c r="D11">
        <v>0</v>
      </c>
      <c r="E11">
        <v>1680213631</v>
      </c>
      <c r="F11" t="s">
        <v>256</v>
      </c>
      <c r="G11" s="3" t="s">
        <v>219</v>
      </c>
      <c r="H11" s="1">
        <v>50</v>
      </c>
      <c r="J11" s="211">
        <v>10004126103994</v>
      </c>
      <c r="K11">
        <v>2402</v>
      </c>
      <c r="L11" t="s">
        <v>688</v>
      </c>
      <c r="M11" t="s">
        <v>641</v>
      </c>
      <c r="N11" s="222" t="s">
        <v>642</v>
      </c>
      <c r="O11" s="92">
        <v>422</v>
      </c>
      <c r="P11" s="92">
        <v>21100</v>
      </c>
      <c r="S11" s="206">
        <f>SUMIF('TOTAL FEED'!$J$6:$J$440,'4'!A11,'TOTAL FEED'!$AS$6:$AS$440)*T11</f>
        <v>8</v>
      </c>
      <c r="T11">
        <v>1</v>
      </c>
      <c r="U11" t="str">
        <f t="shared" si="2"/>
        <v>367301</v>
      </c>
      <c r="V11" t="str">
        <f t="shared" si="3"/>
        <v>567SF</v>
      </c>
      <c r="W11" s="254">
        <f t="shared" si="7"/>
        <v>3.5</v>
      </c>
      <c r="X11">
        <v>50</v>
      </c>
      <c r="Y11">
        <v>6389</v>
      </c>
      <c r="Z11">
        <v>319450</v>
      </c>
      <c r="AB11" t="str">
        <f t="shared" si="0"/>
        <v>324A</v>
      </c>
      <c r="AC11" t="s">
        <v>19</v>
      </c>
      <c r="AD11" t="s">
        <v>270</v>
      </c>
      <c r="AE11" t="s">
        <v>13</v>
      </c>
      <c r="AF11" t="str">
        <v>540F50</v>
      </c>
      <c r="AG11">
        <f t="shared" si="4"/>
        <v>21000</v>
      </c>
      <c r="AH11">
        <f t="shared" si="5"/>
        <v>420</v>
      </c>
      <c r="AI11">
        <f t="shared" si="6"/>
        <v>50</v>
      </c>
    </row>
    <row r="12" spans="1:35" ht="30" x14ac:dyDescent="0.25">
      <c r="A12" t="str">
        <f t="shared" si="1"/>
        <v>566F50</v>
      </c>
      <c r="B12" s="211">
        <v>21115660000250</v>
      </c>
      <c r="C12">
        <v>0</v>
      </c>
      <c r="D12">
        <v>0</v>
      </c>
      <c r="E12">
        <v>1680213632</v>
      </c>
      <c r="F12" t="s">
        <v>256</v>
      </c>
      <c r="G12" s="3" t="s">
        <v>212</v>
      </c>
      <c r="H12" s="1">
        <v>50</v>
      </c>
      <c r="J12" s="211">
        <v>10004126104001</v>
      </c>
      <c r="K12">
        <v>2402</v>
      </c>
      <c r="L12" t="s">
        <v>740</v>
      </c>
      <c r="M12" t="s">
        <v>641</v>
      </c>
      <c r="N12" s="222" t="s">
        <v>642</v>
      </c>
      <c r="O12" s="92">
        <v>582</v>
      </c>
      <c r="P12" s="92">
        <v>29100</v>
      </c>
      <c r="S12" s="206">
        <f>SUMIF('TOTAL FEED'!$J$6:$J$440,'4'!A12,'TOTAL FEED'!$AS$6:$AS$440)*T12</f>
        <v>8</v>
      </c>
      <c r="T12">
        <v>1</v>
      </c>
      <c r="U12" t="str">
        <f t="shared" si="2"/>
        <v>366301</v>
      </c>
      <c r="V12" t="str">
        <f t="shared" si="3"/>
        <v>566F</v>
      </c>
      <c r="W12" s="254">
        <f t="shared" si="7"/>
        <v>3.5</v>
      </c>
      <c r="X12">
        <v>50</v>
      </c>
      <c r="Y12">
        <v>2397</v>
      </c>
      <c r="Z12">
        <v>119850</v>
      </c>
      <c r="AB12" t="str">
        <f t="shared" si="0"/>
        <v>325</v>
      </c>
      <c r="AC12">
        <v>325</v>
      </c>
      <c r="AD12">
        <v>128000</v>
      </c>
      <c r="AE12" t="s">
        <v>13</v>
      </c>
      <c r="AF12" t="str">
        <v>567SF50</v>
      </c>
      <c r="AG12">
        <f t="shared" si="4"/>
        <v>21100</v>
      </c>
      <c r="AH12">
        <f t="shared" si="5"/>
        <v>422</v>
      </c>
      <c r="AI12">
        <f t="shared" si="6"/>
        <v>50</v>
      </c>
    </row>
    <row r="13" spans="1:35" ht="30" x14ac:dyDescent="0.25">
      <c r="A13" t="str">
        <f t="shared" si="1"/>
        <v>VT1125</v>
      </c>
      <c r="B13" s="211">
        <v>21135480000125</v>
      </c>
      <c r="C13">
        <v>0</v>
      </c>
      <c r="D13">
        <v>0</v>
      </c>
      <c r="E13">
        <v>1680213633</v>
      </c>
      <c r="F13" t="s">
        <v>257</v>
      </c>
      <c r="G13" s="3" t="s">
        <v>59</v>
      </c>
      <c r="H13" s="1">
        <v>25</v>
      </c>
      <c r="J13" s="211">
        <v>10004126103988</v>
      </c>
      <c r="K13">
        <v>2402</v>
      </c>
      <c r="L13" t="s">
        <v>696</v>
      </c>
      <c r="M13" t="s">
        <v>641</v>
      </c>
      <c r="N13" s="222" t="s">
        <v>642</v>
      </c>
      <c r="O13" s="92">
        <v>250</v>
      </c>
      <c r="P13" s="92">
        <v>6250</v>
      </c>
      <c r="S13" s="206">
        <f>SUMIF('TOTAL FEED'!$J$6:$J$440,'4'!A13,'TOTAL FEED'!$AS$6:$AS$440)*T13</f>
        <v>8</v>
      </c>
      <c r="T13">
        <v>1</v>
      </c>
      <c r="U13">
        <f t="shared" si="2"/>
        <v>201101</v>
      </c>
      <c r="V13" t="str">
        <f t="shared" si="3"/>
        <v>VT11</v>
      </c>
      <c r="W13" s="254">
        <f t="shared" si="7"/>
        <v>2.5</v>
      </c>
      <c r="X13">
        <v>50</v>
      </c>
      <c r="Y13">
        <v>236</v>
      </c>
      <c r="Z13">
        <v>11800</v>
      </c>
      <c r="AB13" t="str">
        <f t="shared" si="0"/>
        <v>351</v>
      </c>
      <c r="AC13">
        <v>351</v>
      </c>
      <c r="AD13" t="s">
        <v>271</v>
      </c>
      <c r="AE13" t="s">
        <v>13</v>
      </c>
      <c r="AF13" t="str">
        <v>566F50</v>
      </c>
      <c r="AG13">
        <f t="shared" si="4"/>
        <v>29100</v>
      </c>
      <c r="AH13">
        <f t="shared" si="5"/>
        <v>582</v>
      </c>
      <c r="AI13">
        <f t="shared" si="6"/>
        <v>50</v>
      </c>
    </row>
    <row r="14" spans="1:35" ht="30" x14ac:dyDescent="0.25">
      <c r="A14" t="str">
        <f t="shared" si="1"/>
        <v>VT1125</v>
      </c>
      <c r="B14" s="211">
        <v>21135480000125</v>
      </c>
      <c r="C14">
        <v>0</v>
      </c>
      <c r="D14">
        <v>0</v>
      </c>
      <c r="E14">
        <v>1680213633</v>
      </c>
      <c r="F14" t="s">
        <v>257</v>
      </c>
      <c r="G14" s="3" t="s">
        <v>59</v>
      </c>
      <c r="H14" s="1">
        <v>25</v>
      </c>
      <c r="J14" s="211">
        <v>10004126103988</v>
      </c>
      <c r="K14">
        <v>2402</v>
      </c>
      <c r="L14" t="s">
        <v>741</v>
      </c>
      <c r="M14" t="s">
        <v>641</v>
      </c>
      <c r="N14" s="222" t="s">
        <v>642</v>
      </c>
      <c r="O14" s="92">
        <v>660</v>
      </c>
      <c r="P14" s="92">
        <v>16500</v>
      </c>
      <c r="S14" s="206">
        <f>SUMIF('TOTAL FEED'!$J$6:$J$440,'4'!A14,'TOTAL FEED'!$AS$6:$AS$440)*T14</f>
        <v>8</v>
      </c>
      <c r="T14">
        <v>1</v>
      </c>
      <c r="U14">
        <f t="shared" si="2"/>
        <v>201101</v>
      </c>
      <c r="V14" t="str">
        <f t="shared" si="3"/>
        <v>VT11</v>
      </c>
      <c r="W14" s="254">
        <f t="shared" si="7"/>
        <v>2.5</v>
      </c>
      <c r="X14">
        <v>50</v>
      </c>
      <c r="Y14">
        <v>1240</v>
      </c>
      <c r="Z14">
        <v>62000</v>
      </c>
      <c r="AB14" t="str">
        <f t="shared" si="0"/>
        <v>352</v>
      </c>
      <c r="AC14">
        <v>352</v>
      </c>
      <c r="AD14" t="s">
        <v>272</v>
      </c>
      <c r="AE14" t="s">
        <v>13</v>
      </c>
      <c r="AF14" t="str">
        <v>VT1125</v>
      </c>
      <c r="AG14">
        <f t="shared" si="4"/>
        <v>22750</v>
      </c>
      <c r="AH14">
        <f t="shared" si="5"/>
        <v>910</v>
      </c>
      <c r="AI14">
        <f t="shared" si="6"/>
        <v>25</v>
      </c>
    </row>
    <row r="15" spans="1:35" ht="30" x14ac:dyDescent="0.25">
      <c r="A15" t="str">
        <f t="shared" si="1"/>
        <v>54825</v>
      </c>
      <c r="B15" s="211">
        <v>21115480000125</v>
      </c>
      <c r="C15">
        <v>0</v>
      </c>
      <c r="D15">
        <v>0</v>
      </c>
      <c r="E15">
        <v>1680213634</v>
      </c>
      <c r="F15" t="s">
        <v>257</v>
      </c>
      <c r="G15" s="3">
        <v>548</v>
      </c>
      <c r="H15" s="1">
        <v>25</v>
      </c>
      <c r="J15" s="211">
        <v>10004126103988</v>
      </c>
      <c r="K15">
        <v>2402</v>
      </c>
      <c r="L15" t="s">
        <v>709</v>
      </c>
      <c r="M15" t="s">
        <v>641</v>
      </c>
      <c r="N15" s="222" t="s">
        <v>642</v>
      </c>
      <c r="O15" s="92">
        <v>395</v>
      </c>
      <c r="P15" s="92">
        <v>9875</v>
      </c>
      <c r="S15" s="206">
        <f>SUMIF('TOTAL FEED'!$J$6:$J$440,'4'!A15,'TOTAL FEED'!$AS$6:$AS$440)*T15</f>
        <v>8</v>
      </c>
      <c r="T15">
        <v>1</v>
      </c>
      <c r="U15">
        <f t="shared" si="2"/>
        <v>201101</v>
      </c>
      <c r="V15" t="str">
        <f t="shared" si="3"/>
        <v>548</v>
      </c>
      <c r="W15" s="254">
        <f t="shared" si="7"/>
        <v>2.5</v>
      </c>
      <c r="X15">
        <v>50</v>
      </c>
      <c r="Y15">
        <v>475</v>
      </c>
      <c r="Z15">
        <v>23750</v>
      </c>
      <c r="AB15" t="str">
        <f t="shared" si="0"/>
        <v>353</v>
      </c>
      <c r="AC15">
        <v>353</v>
      </c>
      <c r="AD15">
        <v>0</v>
      </c>
      <c r="AE15" t="s">
        <v>13</v>
      </c>
      <c r="AF15" t="str">
        <v>54825</v>
      </c>
      <c r="AG15">
        <f t="shared" si="4"/>
        <v>9875</v>
      </c>
      <c r="AH15">
        <f t="shared" si="5"/>
        <v>395</v>
      </c>
      <c r="AI15">
        <f t="shared" si="6"/>
        <v>25</v>
      </c>
    </row>
    <row r="16" spans="1:35" ht="30" x14ac:dyDescent="0.25">
      <c r="A16" t="str">
        <f t="shared" si="1"/>
        <v>552M25</v>
      </c>
      <c r="B16" s="211">
        <v>21115521300125</v>
      </c>
      <c r="C16">
        <v>0</v>
      </c>
      <c r="D16">
        <v>0</v>
      </c>
      <c r="E16">
        <v>1680213635</v>
      </c>
      <c r="F16" t="s">
        <v>259</v>
      </c>
      <c r="G16" s="3" t="s">
        <v>39</v>
      </c>
      <c r="H16" s="1">
        <v>25</v>
      </c>
      <c r="J16" s="211">
        <v>10004126103989</v>
      </c>
      <c r="K16">
        <v>2402</v>
      </c>
      <c r="L16" t="s">
        <v>702</v>
      </c>
      <c r="M16" t="s">
        <v>641</v>
      </c>
      <c r="N16" s="222" t="s">
        <v>642</v>
      </c>
      <c r="O16" s="92">
        <v>1283</v>
      </c>
      <c r="P16" s="92">
        <v>32075</v>
      </c>
      <c r="S16" s="206">
        <f>SUMIF('TOTAL FEED'!$J$6:$J$440,'4'!A16,'TOTAL FEED'!$AS$6:$AS$440)*T16</f>
        <v>8</v>
      </c>
      <c r="T16">
        <v>1</v>
      </c>
      <c r="U16" t="str">
        <f t="shared" si="2"/>
        <v>321012</v>
      </c>
      <c r="V16" t="str">
        <f t="shared" si="3"/>
        <v>552M</v>
      </c>
      <c r="W16" s="254">
        <f t="shared" si="7"/>
        <v>3.5</v>
      </c>
      <c r="X16">
        <v>50</v>
      </c>
      <c r="Y16">
        <v>2436</v>
      </c>
      <c r="Z16">
        <v>121800</v>
      </c>
      <c r="AB16" t="str">
        <f t="shared" si="0"/>
        <v>366</v>
      </c>
      <c r="AC16">
        <v>366</v>
      </c>
      <c r="AD16">
        <v>366200</v>
      </c>
      <c r="AE16" t="s">
        <v>13</v>
      </c>
      <c r="AF16" t="str">
        <v>552M25</v>
      </c>
      <c r="AG16">
        <f t="shared" si="4"/>
        <v>32075</v>
      </c>
      <c r="AH16">
        <f t="shared" si="5"/>
        <v>1283</v>
      </c>
      <c r="AI16">
        <f t="shared" si="6"/>
        <v>25</v>
      </c>
    </row>
    <row r="17" spans="1:35" ht="30" x14ac:dyDescent="0.25">
      <c r="A17" t="str">
        <f t="shared" si="1"/>
        <v>552MX25</v>
      </c>
      <c r="B17" s="211">
        <v>21115527900125</v>
      </c>
      <c r="C17">
        <v>0</v>
      </c>
      <c r="D17">
        <v>0</v>
      </c>
      <c r="E17">
        <v>1680213636</v>
      </c>
      <c r="F17" t="s">
        <v>259</v>
      </c>
      <c r="G17" t="s">
        <v>303</v>
      </c>
      <c r="H17">
        <v>25</v>
      </c>
      <c r="J17" s="211">
        <v>10004126104003</v>
      </c>
      <c r="K17">
        <v>2402</v>
      </c>
      <c r="L17" t="s">
        <v>695</v>
      </c>
      <c r="M17" t="s">
        <v>641</v>
      </c>
      <c r="N17" s="222" t="s">
        <v>642</v>
      </c>
      <c r="O17" s="92">
        <v>348</v>
      </c>
      <c r="P17" s="92">
        <v>8700</v>
      </c>
      <c r="S17" s="206">
        <f>SUMIF('TOTAL FEED'!$J$6:$J$440,'4'!A17,'TOTAL FEED'!$AS$6:$AS$440)*T17</f>
        <v>8</v>
      </c>
      <c r="T17">
        <v>1</v>
      </c>
      <c r="U17">
        <f t="shared" si="2"/>
        <v>321018</v>
      </c>
      <c r="V17" t="str">
        <f t="shared" si="3"/>
        <v>552MX</v>
      </c>
      <c r="W17" s="254">
        <f t="shared" si="7"/>
        <v>2.5</v>
      </c>
      <c r="X17">
        <v>25</v>
      </c>
      <c r="Y17">
        <v>239</v>
      </c>
      <c r="Z17">
        <v>5975</v>
      </c>
      <c r="AB17" t="str">
        <f t="shared" si="0"/>
        <v>524P</v>
      </c>
      <c r="AC17" t="s">
        <v>600</v>
      </c>
      <c r="AD17">
        <v>127008</v>
      </c>
      <c r="AE17" t="s">
        <v>13</v>
      </c>
      <c r="AF17" t="str">
        <v>552MX25</v>
      </c>
      <c r="AG17">
        <f t="shared" si="4"/>
        <v>8700</v>
      </c>
      <c r="AH17">
        <f t="shared" si="5"/>
        <v>348</v>
      </c>
      <c r="AI17">
        <f t="shared" si="6"/>
        <v>25</v>
      </c>
    </row>
    <row r="18" spans="1:35" ht="30" x14ac:dyDescent="0.25">
      <c r="A18" t="str">
        <f t="shared" si="1"/>
        <v>552E25</v>
      </c>
      <c r="B18" s="211">
        <v>21115520500125</v>
      </c>
      <c r="C18">
        <v>0</v>
      </c>
      <c r="D18">
        <v>0</v>
      </c>
      <c r="E18">
        <v>1680213637</v>
      </c>
      <c r="F18" t="s">
        <v>259</v>
      </c>
      <c r="G18" t="s">
        <v>299</v>
      </c>
      <c r="H18">
        <v>25</v>
      </c>
      <c r="J18" s="211">
        <v>10004126104005</v>
      </c>
      <c r="K18">
        <v>2402</v>
      </c>
      <c r="L18" t="s">
        <v>742</v>
      </c>
      <c r="M18" t="s">
        <v>641</v>
      </c>
      <c r="N18" s="222" t="s">
        <v>642</v>
      </c>
      <c r="O18" s="92">
        <v>297</v>
      </c>
      <c r="P18" s="92">
        <v>7425</v>
      </c>
      <c r="S18" s="206">
        <f>SUMIF('TOTAL FEED'!$J$6:$J$440,'4'!A18,'TOTAL FEED'!$AS$6:$AS$440)*T18</f>
        <v>8</v>
      </c>
      <c r="T18">
        <v>1</v>
      </c>
      <c r="U18">
        <f t="shared" si="2"/>
        <v>321072</v>
      </c>
      <c r="V18" t="str">
        <f t="shared" si="3"/>
        <v>552E</v>
      </c>
      <c r="W18" s="254">
        <f t="shared" si="7"/>
        <v>4</v>
      </c>
      <c r="X18">
        <v>50</v>
      </c>
      <c r="Y18">
        <v>432</v>
      </c>
      <c r="Z18">
        <v>21600</v>
      </c>
      <c r="AB18" t="str">
        <f t="shared" si="0"/>
        <v>384</v>
      </c>
      <c r="AC18">
        <v>384</v>
      </c>
      <c r="AD18" t="s">
        <v>274</v>
      </c>
      <c r="AE18" t="s">
        <v>13</v>
      </c>
      <c r="AF18" t="str">
        <v>552E25</v>
      </c>
      <c r="AG18">
        <f t="shared" si="4"/>
        <v>7425</v>
      </c>
      <c r="AH18">
        <f t="shared" si="5"/>
        <v>297</v>
      </c>
      <c r="AI18">
        <f t="shared" si="6"/>
        <v>25</v>
      </c>
    </row>
    <row r="19" spans="1:35" ht="30" x14ac:dyDescent="0.25">
      <c r="A19" t="str">
        <f t="shared" si="1"/>
        <v>GT1225</v>
      </c>
      <c r="B19" s="211">
        <v>21135110000125</v>
      </c>
      <c r="C19">
        <v>0</v>
      </c>
      <c r="D19">
        <v>0</v>
      </c>
      <c r="E19">
        <v>1680213638</v>
      </c>
      <c r="F19" t="s">
        <v>251</v>
      </c>
      <c r="G19" t="s">
        <v>345</v>
      </c>
      <c r="H19">
        <v>25</v>
      </c>
      <c r="J19" s="211">
        <v>10004126103991</v>
      </c>
      <c r="K19">
        <v>2402</v>
      </c>
      <c r="L19" t="s">
        <v>726</v>
      </c>
      <c r="M19" t="s">
        <v>641</v>
      </c>
      <c r="N19" s="222" t="s">
        <v>642</v>
      </c>
      <c r="O19" s="92">
        <v>626</v>
      </c>
      <c r="P19" s="92">
        <v>15650</v>
      </c>
      <c r="S19" s="206">
        <f>SUMIF('TOTAL FEED'!$J$6:$J$440,'4'!A19,'TOTAL FEED'!$AS$6:$AS$440)*T19</f>
        <v>8</v>
      </c>
      <c r="T19">
        <v>1</v>
      </c>
      <c r="U19">
        <v>314001</v>
      </c>
      <c r="V19" t="str">
        <f t="shared" si="3"/>
        <v>GT12</v>
      </c>
      <c r="W19" s="254">
        <f t="shared" si="7"/>
        <v>3.5</v>
      </c>
      <c r="X19">
        <v>25</v>
      </c>
      <c r="Y19">
        <v>899</v>
      </c>
      <c r="Z19">
        <v>22475</v>
      </c>
      <c r="AB19" t="str">
        <f t="shared" si="0"/>
        <v>385S</v>
      </c>
      <c r="AC19" t="s">
        <v>275</v>
      </c>
      <c r="AD19">
        <v>433010</v>
      </c>
      <c r="AE19" t="s">
        <v>13</v>
      </c>
      <c r="AF19" t="str">
        <v>GT1225</v>
      </c>
      <c r="AG19">
        <f t="shared" si="4"/>
        <v>15650</v>
      </c>
      <c r="AH19">
        <f t="shared" si="5"/>
        <v>626</v>
      </c>
      <c r="AI19">
        <f t="shared" si="6"/>
        <v>25</v>
      </c>
    </row>
    <row r="20" spans="1:35" x14ac:dyDescent="0.25">
      <c r="A20" t="str">
        <f t="shared" si="1"/>
        <v>551FS5450</v>
      </c>
      <c r="B20" s="211">
        <v>21115510099250</v>
      </c>
      <c r="C20" t="s">
        <v>455</v>
      </c>
      <c r="D20">
        <v>0</v>
      </c>
      <c r="E20">
        <v>1680213639</v>
      </c>
      <c r="F20" t="s">
        <v>251</v>
      </c>
      <c r="G20" t="s">
        <v>170</v>
      </c>
      <c r="H20">
        <v>50</v>
      </c>
      <c r="I20" t="s">
        <v>455</v>
      </c>
      <c r="J20" s="211">
        <v>10004126103993</v>
      </c>
      <c r="K20">
        <v>2402</v>
      </c>
      <c r="L20" t="s">
        <v>663</v>
      </c>
      <c r="M20" t="s">
        <v>641</v>
      </c>
      <c r="N20" t="s">
        <v>642</v>
      </c>
      <c r="O20" s="92">
        <v>9</v>
      </c>
      <c r="P20" s="92">
        <v>450</v>
      </c>
      <c r="S20" s="206">
        <f>SUMIF('TOTAL FEED'!$J$6:$J$440,'4'!A20,'TOTAL FEED'!$AS$6:$AS$440)*T20</f>
        <v>8</v>
      </c>
      <c r="T20">
        <v>1</v>
      </c>
      <c r="U20">
        <f t="shared" si="2"/>
        <v>31410854</v>
      </c>
      <c r="V20" t="str">
        <f t="shared" si="3"/>
        <v>551FS54</v>
      </c>
      <c r="W20" s="254">
        <f t="shared" si="7"/>
        <v>2.5</v>
      </c>
      <c r="X20">
        <v>25</v>
      </c>
      <c r="Y20">
        <v>440</v>
      </c>
      <c r="Z20">
        <v>11000</v>
      </c>
      <c r="AB20" t="str">
        <f t="shared" si="0"/>
        <v>510</v>
      </c>
      <c r="AC20">
        <v>510</v>
      </c>
      <c r="AD20">
        <v>112001</v>
      </c>
      <c r="AE20" t="s">
        <v>634</v>
      </c>
      <c r="AF20" t="str">
        <v>551FS5450</v>
      </c>
      <c r="AG20">
        <f t="shared" si="4"/>
        <v>49050</v>
      </c>
      <c r="AH20">
        <f t="shared" si="5"/>
        <v>981</v>
      </c>
      <c r="AI20">
        <f t="shared" si="6"/>
        <v>50</v>
      </c>
    </row>
    <row r="21" spans="1:35" ht="30" x14ac:dyDescent="0.25">
      <c r="A21" t="str">
        <f t="shared" si="1"/>
        <v>56625</v>
      </c>
      <c r="B21">
        <v>21115660000125</v>
      </c>
      <c r="C21">
        <v>0</v>
      </c>
      <c r="D21">
        <v>0</v>
      </c>
      <c r="E21">
        <v>1680213640</v>
      </c>
      <c r="F21" t="s">
        <v>251</v>
      </c>
      <c r="G21">
        <v>566</v>
      </c>
      <c r="H21">
        <v>25</v>
      </c>
      <c r="J21">
        <v>10004126103997</v>
      </c>
      <c r="K21">
        <v>2402</v>
      </c>
      <c r="L21" t="s">
        <v>743</v>
      </c>
      <c r="M21" t="s">
        <v>641</v>
      </c>
      <c r="N21" s="222" t="s">
        <v>642</v>
      </c>
      <c r="O21" s="92">
        <v>2200</v>
      </c>
      <c r="P21" s="92">
        <v>55000</v>
      </c>
      <c r="S21" s="206">
        <f>SUMIF('TOTAL FEED'!$J$6:$J$440,'4'!A21,'TOTAL FEED'!$AS$6:$AS$440)*T21</f>
        <v>8</v>
      </c>
      <c r="T21">
        <v>1</v>
      </c>
      <c r="U21" t="str">
        <f t="shared" si="2"/>
        <v>366201</v>
      </c>
      <c r="V21" t="str">
        <f t="shared" si="3"/>
        <v>566</v>
      </c>
      <c r="W21" s="254">
        <f t="shared" si="7"/>
        <v>3.5</v>
      </c>
      <c r="X21">
        <v>25</v>
      </c>
      <c r="Y21">
        <v>220</v>
      </c>
      <c r="Z21">
        <v>5500</v>
      </c>
      <c r="AB21" t="str">
        <f t="shared" si="0"/>
        <v>511AS</v>
      </c>
      <c r="AC21" t="s">
        <v>599</v>
      </c>
      <c r="AD21">
        <v>113301</v>
      </c>
      <c r="AE21" t="s">
        <v>20</v>
      </c>
      <c r="AF21" t="str">
        <v>56625</v>
      </c>
      <c r="AG21">
        <f t="shared" si="4"/>
        <v>73400</v>
      </c>
      <c r="AH21">
        <f t="shared" si="5"/>
        <v>2936</v>
      </c>
      <c r="AI21">
        <f t="shared" si="6"/>
        <v>25</v>
      </c>
    </row>
    <row r="22" spans="1:35" ht="30" x14ac:dyDescent="0.25">
      <c r="A22" t="str">
        <f t="shared" si="1"/>
        <v>96625</v>
      </c>
      <c r="B22" s="211">
        <v>21125660000125</v>
      </c>
      <c r="C22">
        <v>0</v>
      </c>
      <c r="D22">
        <v>0</v>
      </c>
      <c r="E22">
        <v>1680213641</v>
      </c>
      <c r="F22" t="s">
        <v>251</v>
      </c>
      <c r="G22">
        <v>966</v>
      </c>
      <c r="H22">
        <v>25</v>
      </c>
      <c r="J22">
        <v>10004126103997</v>
      </c>
      <c r="K22">
        <v>2402</v>
      </c>
      <c r="L22" t="s">
        <v>662</v>
      </c>
      <c r="M22" t="s">
        <v>641</v>
      </c>
      <c r="N22" s="222" t="s">
        <v>642</v>
      </c>
      <c r="O22" s="92">
        <v>220</v>
      </c>
      <c r="P22" s="92">
        <v>5500</v>
      </c>
      <c r="S22" s="206">
        <f>SUMIF('TOTAL FEED'!$J$6:$J$440,'4'!A22,'TOTAL FEED'!$AS$6:$AS$440)*T22</f>
        <v>8</v>
      </c>
      <c r="T22">
        <v>1</v>
      </c>
      <c r="U22" t="str">
        <f t="shared" si="2"/>
        <v>366201</v>
      </c>
      <c r="V22" t="str">
        <f t="shared" si="3"/>
        <v>966</v>
      </c>
      <c r="W22" s="254">
        <f t="shared" si="7"/>
        <v>3.5</v>
      </c>
      <c r="X22">
        <v>25</v>
      </c>
      <c r="Y22">
        <v>1300</v>
      </c>
      <c r="Z22">
        <v>32500</v>
      </c>
      <c r="AB22" t="str">
        <f t="shared" si="0"/>
        <v>510M</v>
      </c>
      <c r="AC22" t="s">
        <v>14</v>
      </c>
      <c r="AD22" t="s">
        <v>276</v>
      </c>
      <c r="AE22" t="s">
        <v>634</v>
      </c>
      <c r="AF22" t="str">
        <v>96625</v>
      </c>
      <c r="AG22">
        <f t="shared" si="4"/>
        <v>5500</v>
      </c>
      <c r="AH22">
        <f t="shared" si="5"/>
        <v>220</v>
      </c>
      <c r="AI22">
        <f t="shared" si="6"/>
        <v>25</v>
      </c>
    </row>
    <row r="23" spans="1:35" ht="30" x14ac:dyDescent="0.25">
      <c r="A23" t="str">
        <f t="shared" si="1"/>
        <v>56625</v>
      </c>
      <c r="B23" s="211">
        <v>21115660000125</v>
      </c>
      <c r="C23">
        <v>0</v>
      </c>
      <c r="D23">
        <v>0</v>
      </c>
      <c r="E23">
        <v>1680213642</v>
      </c>
      <c r="F23" t="s">
        <v>251</v>
      </c>
      <c r="G23">
        <v>566</v>
      </c>
      <c r="H23">
        <v>25</v>
      </c>
      <c r="J23">
        <v>10004126104006</v>
      </c>
      <c r="K23">
        <v>2402</v>
      </c>
      <c r="L23" t="s">
        <v>743</v>
      </c>
      <c r="M23" t="s">
        <v>641</v>
      </c>
      <c r="N23" s="222" t="s">
        <v>642</v>
      </c>
      <c r="O23" s="92">
        <v>330</v>
      </c>
      <c r="P23" s="92">
        <v>8250</v>
      </c>
      <c r="S23" s="206">
        <f>SUMIF('TOTAL FEED'!$J$6:$J$440,'4'!A23,'TOTAL FEED'!$AS$6:$AS$440)*T23</f>
        <v>8</v>
      </c>
      <c r="T23">
        <v>1</v>
      </c>
      <c r="U23" t="str">
        <f t="shared" si="2"/>
        <v>366201</v>
      </c>
      <c r="V23" t="str">
        <f t="shared" si="3"/>
        <v>566</v>
      </c>
      <c r="W23" s="254">
        <f t="shared" si="7"/>
        <v>3.5</v>
      </c>
      <c r="X23">
        <v>25</v>
      </c>
      <c r="Y23">
        <v>685</v>
      </c>
      <c r="Z23">
        <v>17125</v>
      </c>
      <c r="AB23" t="str">
        <f t="shared" si="0"/>
        <v>510S</v>
      </c>
      <c r="AC23" t="s">
        <v>277</v>
      </c>
      <c r="AD23">
        <v>112301</v>
      </c>
      <c r="AE23" t="s">
        <v>634</v>
      </c>
      <c r="AF23" t="str">
        <v>30125</v>
      </c>
      <c r="AG23">
        <f t="shared" si="4"/>
        <v>25075</v>
      </c>
      <c r="AH23">
        <f t="shared" si="5"/>
        <v>1003</v>
      </c>
      <c r="AI23">
        <f t="shared" si="6"/>
        <v>25</v>
      </c>
    </row>
    <row r="24" spans="1:35" ht="30" x14ac:dyDescent="0.25">
      <c r="A24" t="str">
        <f t="shared" si="1"/>
        <v>56625</v>
      </c>
      <c r="B24" s="211">
        <v>21115660000125</v>
      </c>
      <c r="C24">
        <v>0</v>
      </c>
      <c r="D24">
        <v>0</v>
      </c>
      <c r="E24">
        <v>1680213643</v>
      </c>
      <c r="F24" t="s">
        <v>251</v>
      </c>
      <c r="G24">
        <v>566</v>
      </c>
      <c r="H24">
        <v>25</v>
      </c>
      <c r="J24" s="211">
        <v>10004126104007</v>
      </c>
      <c r="K24">
        <v>2402</v>
      </c>
      <c r="L24" t="s">
        <v>743</v>
      </c>
      <c r="M24" t="s">
        <v>641</v>
      </c>
      <c r="N24" s="222" t="s">
        <v>642</v>
      </c>
      <c r="O24" s="92">
        <v>406</v>
      </c>
      <c r="P24" s="92">
        <v>10150</v>
      </c>
      <c r="S24" s="206">
        <f>SUMIF('TOTAL FEED'!$J$6:$J$440,'4'!A24,'TOTAL FEED'!$AS$6:$AS$440)*T24</f>
        <v>8</v>
      </c>
      <c r="T24">
        <v>1</v>
      </c>
      <c r="U24" t="str">
        <f t="shared" si="2"/>
        <v>366201</v>
      </c>
      <c r="V24" t="str">
        <f t="shared" si="3"/>
        <v>566</v>
      </c>
      <c r="W24" s="254">
        <f t="shared" si="7"/>
        <v>3.5</v>
      </c>
      <c r="X24">
        <v>25</v>
      </c>
      <c r="Y24">
        <v>698</v>
      </c>
      <c r="Z24">
        <v>17450</v>
      </c>
      <c r="AB24" t="str">
        <f t="shared" si="0"/>
        <v>511</v>
      </c>
      <c r="AC24">
        <v>511</v>
      </c>
      <c r="AD24">
        <v>114001</v>
      </c>
      <c r="AE24">
        <v>3.5</v>
      </c>
      <c r="AF24" t="str">
        <v/>
      </c>
      <c r="AG24">
        <f t="shared" si="4"/>
        <v>0</v>
      </c>
      <c r="AH24">
        <f t="shared" si="5"/>
        <v>0</v>
      </c>
      <c r="AI24">
        <f t="shared" si="6"/>
        <v>0</v>
      </c>
    </row>
    <row r="25" spans="1:35" ht="30" x14ac:dyDescent="0.25">
      <c r="A25" t="str">
        <f t="shared" si="1"/>
        <v>30125</v>
      </c>
      <c r="B25" s="211">
        <v>21113010000125</v>
      </c>
      <c r="C25">
        <v>0</v>
      </c>
      <c r="D25">
        <v>0</v>
      </c>
      <c r="E25">
        <v>1680213644</v>
      </c>
      <c r="F25" t="s">
        <v>255</v>
      </c>
      <c r="G25">
        <v>301</v>
      </c>
      <c r="H25">
        <v>25</v>
      </c>
      <c r="J25" s="211">
        <v>10004126104004</v>
      </c>
      <c r="K25">
        <v>2402</v>
      </c>
      <c r="L25" t="s">
        <v>716</v>
      </c>
      <c r="M25" t="s">
        <v>641</v>
      </c>
      <c r="N25" s="222" t="s">
        <v>642</v>
      </c>
      <c r="O25" s="92">
        <v>500</v>
      </c>
      <c r="P25" s="92">
        <v>12500</v>
      </c>
      <c r="S25" s="206">
        <f>SUMIF('TOTAL FEED'!$J$6:$J$440,'4'!A25,'TOTAL FEED'!$AS$6:$AS$440)*T25</f>
        <v>8</v>
      </c>
      <c r="T25">
        <v>1</v>
      </c>
      <c r="V25" t="str">
        <f t="shared" si="3"/>
        <v>301</v>
      </c>
      <c r="AB25" t="str">
        <f t="shared" si="0"/>
        <v>511A</v>
      </c>
      <c r="AC25" t="s">
        <v>22</v>
      </c>
      <c r="AD25">
        <v>113001</v>
      </c>
      <c r="AE25" t="s">
        <v>20</v>
      </c>
      <c r="AF25" t="str">
        <v>95325</v>
      </c>
      <c r="AG25">
        <f t="shared" si="4"/>
        <v>11000</v>
      </c>
      <c r="AH25">
        <f t="shared" si="5"/>
        <v>440</v>
      </c>
      <c r="AI25">
        <f t="shared" si="6"/>
        <v>25</v>
      </c>
    </row>
    <row r="26" spans="1:35" x14ac:dyDescent="0.25">
      <c r="A26" t="str">
        <f t="shared" si="1"/>
        <v/>
      </c>
      <c r="B26" s="211"/>
      <c r="G26"/>
      <c r="H26"/>
      <c r="J26" s="211"/>
      <c r="N26" s="222"/>
      <c r="O26" s="92"/>
      <c r="P26" s="92"/>
      <c r="S26" s="206">
        <f>SUMIF('TOTAL FEED'!$J$6:$J$440,'4'!A26,'TOTAL FEED'!$AS$6:$AS$440)*T26</f>
        <v>16</v>
      </c>
      <c r="T26">
        <v>1</v>
      </c>
      <c r="V26" t="str">
        <f t="shared" si="3"/>
        <v/>
      </c>
      <c r="AB26" t="str">
        <f t="shared" si="0"/>
        <v>511B</v>
      </c>
      <c r="AC26" t="s">
        <v>23</v>
      </c>
      <c r="AD26" t="s">
        <v>278</v>
      </c>
      <c r="AE26">
        <v>2.5</v>
      </c>
      <c r="AF26" t="str">
        <v>55325</v>
      </c>
      <c r="AG26">
        <f t="shared" si="4"/>
        <v>29475</v>
      </c>
      <c r="AH26">
        <f t="shared" si="5"/>
        <v>1179</v>
      </c>
      <c r="AI26">
        <f>VLOOKUP(AF26,$A$3:$H$55,8,0)</f>
        <v>25</v>
      </c>
    </row>
    <row r="27" spans="1:35" ht="30" x14ac:dyDescent="0.25">
      <c r="A27" t="str">
        <f t="shared" si="1"/>
        <v>95325</v>
      </c>
      <c r="B27" s="211">
        <v>21125530000125</v>
      </c>
      <c r="C27">
        <v>0</v>
      </c>
      <c r="D27">
        <v>0</v>
      </c>
      <c r="E27">
        <v>1680213645</v>
      </c>
      <c r="F27" t="s">
        <v>251</v>
      </c>
      <c r="G27">
        <v>953</v>
      </c>
      <c r="H27">
        <v>25</v>
      </c>
      <c r="J27" s="211">
        <v>10004126104012</v>
      </c>
      <c r="K27">
        <v>2402</v>
      </c>
      <c r="L27" t="s">
        <v>744</v>
      </c>
      <c r="M27" t="s">
        <v>641</v>
      </c>
      <c r="N27" s="222" t="s">
        <v>642</v>
      </c>
      <c r="O27" s="92">
        <v>440</v>
      </c>
      <c r="P27" s="92">
        <v>11000</v>
      </c>
      <c r="S27" s="206">
        <f>SUMIF('TOTAL FEED'!$J$6:$J$440,'4'!A27,'TOTAL FEED'!$AS$6:$AS$440)*T27</f>
        <v>8</v>
      </c>
      <c r="T27">
        <v>1</v>
      </c>
      <c r="V27" t="str">
        <f t="shared" si="3"/>
        <v>953</v>
      </c>
      <c r="AB27" t="str">
        <f t="shared" si="0"/>
        <v>511C</v>
      </c>
      <c r="AC27" t="s">
        <v>24</v>
      </c>
      <c r="AD27">
        <v>0</v>
      </c>
      <c r="AE27" t="s">
        <v>20</v>
      </c>
      <c r="AF27" t="str">
        <v>562PF50</v>
      </c>
    </row>
    <row r="28" spans="1:35" ht="30" x14ac:dyDescent="0.25">
      <c r="A28" t="str">
        <f t="shared" si="1"/>
        <v>55325</v>
      </c>
      <c r="B28" s="211">
        <v>21115530000125</v>
      </c>
      <c r="C28">
        <v>0</v>
      </c>
      <c r="D28">
        <v>0</v>
      </c>
      <c r="E28">
        <v>1680213646</v>
      </c>
      <c r="F28" t="s">
        <v>251</v>
      </c>
      <c r="G28">
        <v>553</v>
      </c>
      <c r="H28">
        <v>25</v>
      </c>
      <c r="J28" s="211">
        <v>10004126104012</v>
      </c>
      <c r="K28">
        <v>2402</v>
      </c>
      <c r="L28" t="s">
        <v>745</v>
      </c>
      <c r="M28" t="s">
        <v>641</v>
      </c>
      <c r="N28" s="222" t="s">
        <v>642</v>
      </c>
      <c r="O28" s="92">
        <v>1179</v>
      </c>
      <c r="P28" s="92">
        <v>29475</v>
      </c>
      <c r="S28" s="206">
        <f>SUMIF('TOTAL FEED'!$J$6:$J$440,'4'!A28,'TOTAL FEED'!$AS$6:$AS$440)*T28</f>
        <v>8</v>
      </c>
      <c r="T28">
        <v>1</v>
      </c>
      <c r="V28" t="str">
        <f t="shared" si="3"/>
        <v>553</v>
      </c>
      <c r="AB28" t="str">
        <f t="shared" si="0"/>
        <v>511L</v>
      </c>
      <c r="AC28" t="s">
        <v>25</v>
      </c>
      <c r="AD28" t="s">
        <v>279</v>
      </c>
      <c r="AE28">
        <v>2.5</v>
      </c>
      <c r="AF28" t="str">
        <v>552Pro25</v>
      </c>
    </row>
    <row r="29" spans="1:35" ht="30" x14ac:dyDescent="0.25">
      <c r="A29" t="str">
        <f t="shared" si="1"/>
        <v>562PF50</v>
      </c>
      <c r="B29" s="211">
        <v>21115621600250</v>
      </c>
      <c r="C29">
        <v>0</v>
      </c>
      <c r="D29">
        <v>0</v>
      </c>
      <c r="E29">
        <v>1680213647</v>
      </c>
      <c r="F29" t="s">
        <v>251</v>
      </c>
      <c r="G29" t="s">
        <v>204</v>
      </c>
      <c r="H29">
        <v>50</v>
      </c>
      <c r="J29" s="211">
        <v>10004126104015</v>
      </c>
      <c r="K29">
        <v>2402</v>
      </c>
      <c r="L29" t="s">
        <v>674</v>
      </c>
      <c r="M29" t="s">
        <v>641</v>
      </c>
      <c r="N29" s="222" t="s">
        <v>642</v>
      </c>
      <c r="O29" s="92">
        <v>778</v>
      </c>
      <c r="P29" s="92">
        <v>38900</v>
      </c>
      <c r="S29" s="206">
        <f>SUMIF('TOTAL FEED'!$J$6:$J$440,'4'!A29,'TOTAL FEED'!$AS$6:$AS$440)*T29</f>
        <v>8</v>
      </c>
      <c r="T29">
        <v>1</v>
      </c>
      <c r="V29" t="str">
        <f t="shared" si="3"/>
        <v>562PF</v>
      </c>
      <c r="AB29" t="str">
        <f t="shared" si="0"/>
        <v>511M</v>
      </c>
      <c r="AC29" t="s">
        <v>26</v>
      </c>
      <c r="AD29" t="s">
        <v>280</v>
      </c>
      <c r="AE29">
        <v>2.5</v>
      </c>
      <c r="AF29" t="str">
        <v>50225</v>
      </c>
    </row>
    <row r="30" spans="1:35" ht="30" x14ac:dyDescent="0.25">
      <c r="A30" t="str">
        <f t="shared" si="1"/>
        <v>552Pro25</v>
      </c>
      <c r="B30" s="211">
        <v>21115521600125</v>
      </c>
      <c r="C30">
        <v>0</v>
      </c>
      <c r="D30">
        <v>0</v>
      </c>
      <c r="E30">
        <v>1680213648</v>
      </c>
      <c r="F30" t="s">
        <v>251</v>
      </c>
      <c r="G30" t="s">
        <v>319</v>
      </c>
      <c r="H30">
        <v>25</v>
      </c>
      <c r="J30">
        <v>10004126104018</v>
      </c>
      <c r="K30">
        <v>2402</v>
      </c>
      <c r="L30" t="s">
        <v>730</v>
      </c>
      <c r="M30" t="s">
        <v>641</v>
      </c>
      <c r="N30" s="222" t="s">
        <v>642</v>
      </c>
      <c r="O30" s="92">
        <v>643</v>
      </c>
      <c r="P30" s="92">
        <v>16075</v>
      </c>
      <c r="S30" s="206">
        <f>SUMIF('TOTAL FEED'!$J$6:$J$440,'4'!A30,'TOTAL FEED'!$AS$6:$AS$440)*T30</f>
        <v>8</v>
      </c>
      <c r="T30">
        <v>1</v>
      </c>
      <c r="V30" t="str">
        <f t="shared" si="3"/>
        <v>552Pro</v>
      </c>
      <c r="AB30" t="str">
        <f t="shared" si="0"/>
        <v>511S</v>
      </c>
      <c r="AC30" t="s">
        <v>608</v>
      </c>
      <c r="AD30">
        <v>114301</v>
      </c>
      <c r="AE30">
        <v>3.5</v>
      </c>
      <c r="AF30" t="str">
        <v>550SF50</v>
      </c>
    </row>
    <row r="31" spans="1:35" ht="30" x14ac:dyDescent="0.25">
      <c r="A31" t="str">
        <f t="shared" si="1"/>
        <v>30125</v>
      </c>
      <c r="B31" s="211">
        <v>21113010000125</v>
      </c>
      <c r="C31">
        <v>0</v>
      </c>
      <c r="D31">
        <v>0</v>
      </c>
      <c r="E31">
        <v>1680213649</v>
      </c>
      <c r="F31" t="s">
        <v>255</v>
      </c>
      <c r="G31">
        <v>301</v>
      </c>
      <c r="H31">
        <v>25</v>
      </c>
      <c r="J31" s="211">
        <v>10004126104004</v>
      </c>
      <c r="K31">
        <v>2402</v>
      </c>
      <c r="L31" t="s">
        <v>716</v>
      </c>
      <c r="M31" t="s">
        <v>641</v>
      </c>
      <c r="N31" s="222" t="s">
        <v>642</v>
      </c>
      <c r="O31" s="92">
        <v>503</v>
      </c>
      <c r="P31" s="92">
        <v>12575</v>
      </c>
      <c r="S31" s="206">
        <f>SUMIF('TOTAL FEED'!$J$6:$J$440,'4'!A31,'TOTAL FEED'!$AS$6:$AS$440)*T31</f>
        <v>8</v>
      </c>
      <c r="T31">
        <v>1</v>
      </c>
      <c r="V31" t="str">
        <f t="shared" si="3"/>
        <v>301</v>
      </c>
      <c r="AB31" t="str">
        <f t="shared" si="0"/>
        <v>512M</v>
      </c>
      <c r="AC31" t="s">
        <v>27</v>
      </c>
      <c r="AD31" t="s">
        <v>281</v>
      </c>
      <c r="AE31">
        <v>3.5</v>
      </c>
      <c r="AF31" t="str">
        <v>511B25</v>
      </c>
    </row>
    <row r="32" spans="1:35" ht="30" x14ac:dyDescent="0.25">
      <c r="A32" t="str">
        <f t="shared" si="1"/>
        <v>50225</v>
      </c>
      <c r="B32" s="211">
        <v>21115020000125</v>
      </c>
      <c r="C32">
        <v>0</v>
      </c>
      <c r="D32">
        <v>0</v>
      </c>
      <c r="E32">
        <v>1680213650</v>
      </c>
      <c r="F32" t="s">
        <v>255</v>
      </c>
      <c r="G32">
        <v>502</v>
      </c>
      <c r="H32">
        <v>25</v>
      </c>
      <c r="J32" s="211">
        <v>10004126104017</v>
      </c>
      <c r="K32">
        <v>2402</v>
      </c>
      <c r="L32" t="s">
        <v>662</v>
      </c>
      <c r="M32" t="s">
        <v>641</v>
      </c>
      <c r="N32" s="222" t="s">
        <v>642</v>
      </c>
      <c r="O32" s="92">
        <v>26</v>
      </c>
      <c r="P32" s="92">
        <v>650</v>
      </c>
      <c r="S32" s="206">
        <f>SUMIF('TOTAL FEED'!$J$6:$J$440,'4'!A32,'TOTAL FEED'!$AS$6:$AS$440)*T32</f>
        <v>8</v>
      </c>
      <c r="T32">
        <v>1</v>
      </c>
      <c r="V32" t="str">
        <f t="shared" si="3"/>
        <v>502</v>
      </c>
      <c r="AB32" t="str">
        <f t="shared" si="0"/>
        <v>513</v>
      </c>
      <c r="AC32">
        <v>513</v>
      </c>
      <c r="AD32" t="s">
        <v>282</v>
      </c>
      <c r="AE32">
        <v>3.5</v>
      </c>
      <c r="AF32" t="str">
        <v>551 (5*5)25</v>
      </c>
    </row>
    <row r="33" spans="1:32" ht="30" x14ac:dyDescent="0.25">
      <c r="A33" t="str">
        <f t="shared" si="1"/>
        <v>550SF50</v>
      </c>
      <c r="B33" s="211">
        <v>21115501900250</v>
      </c>
      <c r="C33">
        <v>0</v>
      </c>
      <c r="D33">
        <v>0</v>
      </c>
      <c r="E33">
        <v>1680213651</v>
      </c>
      <c r="F33" t="s">
        <v>257</v>
      </c>
      <c r="G33" t="s">
        <v>168</v>
      </c>
      <c r="H33">
        <v>50</v>
      </c>
      <c r="J33" s="211">
        <v>10004126104010</v>
      </c>
      <c r="K33">
        <v>2402</v>
      </c>
      <c r="L33" t="s">
        <v>746</v>
      </c>
      <c r="M33" t="s">
        <v>641</v>
      </c>
      <c r="N33" s="222" t="s">
        <v>642</v>
      </c>
      <c r="O33" s="92">
        <v>27</v>
      </c>
      <c r="P33" s="92">
        <v>1350</v>
      </c>
      <c r="S33" s="206">
        <f>SUMIF('TOTAL FEED'!$J$6:$J$440,'4'!A33,'TOTAL FEED'!$AS$6:$AS$440)*T33</f>
        <v>8</v>
      </c>
      <c r="T33">
        <v>1</v>
      </c>
      <c r="V33" t="str">
        <f t="shared" si="3"/>
        <v>550SF</v>
      </c>
      <c r="AB33" t="str">
        <f t="shared" si="0"/>
        <v>521</v>
      </c>
      <c r="AC33">
        <v>521</v>
      </c>
      <c r="AD33">
        <v>122001</v>
      </c>
      <c r="AE33" t="s">
        <v>20</v>
      </c>
      <c r="AF33" t="str">
        <v>HT1125</v>
      </c>
    </row>
    <row r="34" spans="1:32" ht="30" x14ac:dyDescent="0.25">
      <c r="A34" t="str">
        <f t="shared" si="1"/>
        <v>511B25</v>
      </c>
      <c r="B34" s="211">
        <v>21115110200125</v>
      </c>
      <c r="C34">
        <v>0</v>
      </c>
      <c r="D34">
        <v>0</v>
      </c>
      <c r="E34">
        <v>1680213652</v>
      </c>
      <c r="F34" t="s">
        <v>257</v>
      </c>
      <c r="G34" t="s">
        <v>23</v>
      </c>
      <c r="H34">
        <v>25</v>
      </c>
      <c r="J34" s="211">
        <v>10004126104019</v>
      </c>
      <c r="K34">
        <v>2402</v>
      </c>
      <c r="L34" t="s">
        <v>747</v>
      </c>
      <c r="M34" t="s">
        <v>641</v>
      </c>
      <c r="N34" s="222" t="s">
        <v>642</v>
      </c>
      <c r="O34" s="92">
        <v>110</v>
      </c>
      <c r="P34" s="92">
        <v>2750</v>
      </c>
      <c r="S34" s="206">
        <f>SUMIF('TOTAL FEED'!$J$6:$J$440,'4'!A34,'TOTAL FEED'!$AS$6:$AS$440)*T34</f>
        <v>8</v>
      </c>
      <c r="T34">
        <v>1</v>
      </c>
      <c r="V34" t="str">
        <f t="shared" si="3"/>
        <v>511B</v>
      </c>
      <c r="AB34" t="str">
        <f t="shared" si="0"/>
        <v>521Pro</v>
      </c>
      <c r="AC34" t="s">
        <v>623</v>
      </c>
      <c r="AD34">
        <v>122721</v>
      </c>
      <c r="AE34" t="s">
        <v>20</v>
      </c>
      <c r="AF34" t="str">
        <v>55125</v>
      </c>
    </row>
    <row r="35" spans="1:32" ht="30" x14ac:dyDescent="0.25">
      <c r="A35" t="str">
        <f t="shared" si="1"/>
        <v>551 (5*5)25</v>
      </c>
      <c r="B35" s="211">
        <v>21115510000425</v>
      </c>
      <c r="C35">
        <v>0</v>
      </c>
      <c r="D35">
        <v>0</v>
      </c>
      <c r="E35">
        <v>1680213653</v>
      </c>
      <c r="F35" t="s">
        <v>259</v>
      </c>
      <c r="G35" t="s">
        <v>644</v>
      </c>
      <c r="H35">
        <v>25</v>
      </c>
      <c r="J35" s="211">
        <v>10004126104009</v>
      </c>
      <c r="K35">
        <v>2402</v>
      </c>
      <c r="L35" t="s">
        <v>715</v>
      </c>
      <c r="M35" t="s">
        <v>641</v>
      </c>
      <c r="N35" s="222" t="s">
        <v>642</v>
      </c>
      <c r="O35" s="92">
        <v>80</v>
      </c>
      <c r="P35" s="92">
        <v>2000</v>
      </c>
      <c r="S35" s="206">
        <f>SUMIF('TOTAL FEED'!$J$6:$J$440,'4'!A35,'TOTAL FEED'!$AS$6:$AS$440)*T35</f>
        <v>8</v>
      </c>
      <c r="T35">
        <v>1</v>
      </c>
      <c r="V35" t="str">
        <f t="shared" si="3"/>
        <v>551 (5*5)</v>
      </c>
      <c r="AB35" t="str">
        <f t="shared" si="0"/>
        <v>521SPro</v>
      </c>
      <c r="AC35" t="s">
        <v>617</v>
      </c>
      <c r="AD35">
        <v>121701</v>
      </c>
      <c r="AE35" t="s">
        <v>20</v>
      </c>
      <c r="AF35" t="str">
        <v>552SPro25</v>
      </c>
    </row>
    <row r="36" spans="1:32" ht="30" x14ac:dyDescent="0.25">
      <c r="A36" t="str">
        <f t="shared" si="1"/>
        <v>551 (5*5)25</v>
      </c>
      <c r="B36" s="211">
        <v>21115510000425</v>
      </c>
      <c r="C36">
        <v>0</v>
      </c>
      <c r="D36">
        <v>0</v>
      </c>
      <c r="E36">
        <v>1680213653</v>
      </c>
      <c r="F36" t="s">
        <v>259</v>
      </c>
      <c r="G36" t="s">
        <v>644</v>
      </c>
      <c r="H36">
        <v>25</v>
      </c>
      <c r="J36" s="211">
        <v>10004126104009</v>
      </c>
      <c r="K36">
        <v>2402</v>
      </c>
      <c r="L36" t="s">
        <v>748</v>
      </c>
      <c r="M36" t="s">
        <v>641</v>
      </c>
      <c r="N36" s="222" t="s">
        <v>642</v>
      </c>
      <c r="O36" s="92">
        <v>38</v>
      </c>
      <c r="P36" s="92">
        <v>950</v>
      </c>
      <c r="S36" s="206">
        <f>SUMIF('TOTAL FEED'!$J$6:$J$440,'4'!A36,'TOTAL FEED'!$AS$6:$AS$440)*T36</f>
        <v>8</v>
      </c>
      <c r="T36">
        <v>1</v>
      </c>
      <c r="V36" t="str">
        <f t="shared" si="3"/>
        <v>551 (5*5)</v>
      </c>
      <c r="AB36" t="str">
        <f t="shared" si="0"/>
        <v>522</v>
      </c>
      <c r="AC36">
        <v>522</v>
      </c>
      <c r="AD36">
        <v>123001</v>
      </c>
      <c r="AE36" t="s">
        <v>20</v>
      </c>
      <c r="AF36" t="str">
        <v>567SFS2550</v>
      </c>
    </row>
    <row r="37" spans="1:32" ht="30" x14ac:dyDescent="0.25">
      <c r="A37" t="str">
        <f t="shared" si="1"/>
        <v>HT1125</v>
      </c>
      <c r="B37" s="211">
        <v>21135510000125</v>
      </c>
      <c r="C37">
        <v>0</v>
      </c>
      <c r="D37">
        <v>0</v>
      </c>
      <c r="E37">
        <v>1680213654</v>
      </c>
      <c r="F37" t="s">
        <v>259</v>
      </c>
      <c r="G37" t="s">
        <v>62</v>
      </c>
      <c r="H37">
        <v>25</v>
      </c>
      <c r="J37" s="211">
        <v>10004126104009</v>
      </c>
      <c r="K37">
        <v>2402</v>
      </c>
      <c r="L37" t="s">
        <v>749</v>
      </c>
      <c r="M37" t="s">
        <v>641</v>
      </c>
      <c r="N37" s="222" t="s">
        <v>642</v>
      </c>
      <c r="O37" s="92">
        <v>100</v>
      </c>
      <c r="P37" s="92">
        <v>2500</v>
      </c>
      <c r="S37" s="206">
        <f>SUMIF('TOTAL FEED'!$J$6:$J$440,'4'!A37,'TOTAL FEED'!$AS$6:$AS$440)*T37</f>
        <v>8</v>
      </c>
      <c r="T37">
        <v>1</v>
      </c>
      <c r="V37" t="str">
        <f t="shared" si="3"/>
        <v>HT11</v>
      </c>
      <c r="AB37" t="str">
        <f t="shared" si="0"/>
        <v>522PRO</v>
      </c>
      <c r="AC37" t="s">
        <v>283</v>
      </c>
      <c r="AD37">
        <v>123701</v>
      </c>
      <c r="AE37" t="s">
        <v>20</v>
      </c>
      <c r="AF37" t="str">
        <v>553MF50</v>
      </c>
    </row>
    <row r="38" spans="1:32" ht="30" x14ac:dyDescent="0.25">
      <c r="A38" t="str">
        <f t="shared" si="1"/>
        <v>55125</v>
      </c>
      <c r="B38" s="211">
        <v>21115510000125</v>
      </c>
      <c r="C38">
        <v>0</v>
      </c>
      <c r="D38">
        <v>0</v>
      </c>
      <c r="E38">
        <v>1680213655</v>
      </c>
      <c r="F38" t="s">
        <v>259</v>
      </c>
      <c r="G38">
        <v>551</v>
      </c>
      <c r="H38">
        <v>25</v>
      </c>
      <c r="J38" s="211">
        <v>10004126104009</v>
      </c>
      <c r="K38">
        <v>2402</v>
      </c>
      <c r="L38" t="s">
        <v>732</v>
      </c>
      <c r="M38" t="s">
        <v>641</v>
      </c>
      <c r="N38" s="222" t="s">
        <v>642</v>
      </c>
      <c r="O38">
        <v>132</v>
      </c>
      <c r="P38">
        <v>3300</v>
      </c>
      <c r="S38" s="206">
        <f>SUMIF('TOTAL FEED'!$J$6:$J$440,'4'!A38,'TOTAL FEED'!$AS$6:$AS$440)*T38</f>
        <v>8</v>
      </c>
      <c r="T38">
        <v>1</v>
      </c>
      <c r="V38" t="str">
        <f t="shared" si="3"/>
        <v>551</v>
      </c>
      <c r="AB38" t="str">
        <f t="shared" si="0"/>
        <v>524</v>
      </c>
      <c r="AC38">
        <v>524</v>
      </c>
      <c r="AD38">
        <v>127001</v>
      </c>
      <c r="AE38" t="s">
        <v>20</v>
      </c>
      <c r="AF38" t="str">
        <v>552F50</v>
      </c>
    </row>
    <row r="39" spans="1:32" ht="30" x14ac:dyDescent="0.25">
      <c r="A39" t="str">
        <f t="shared" si="1"/>
        <v>552SPro25</v>
      </c>
      <c r="B39" s="211">
        <v>21115521916125</v>
      </c>
      <c r="C39">
        <v>0</v>
      </c>
      <c r="D39">
        <v>0</v>
      </c>
      <c r="E39">
        <v>1680213656</v>
      </c>
      <c r="F39" t="s">
        <v>259</v>
      </c>
      <c r="G39" t="s">
        <v>320</v>
      </c>
      <c r="H39">
        <v>25</v>
      </c>
      <c r="J39" s="211">
        <v>10004126104016</v>
      </c>
      <c r="K39">
        <v>2402</v>
      </c>
      <c r="L39" t="s">
        <v>750</v>
      </c>
      <c r="M39" t="s">
        <v>641</v>
      </c>
      <c r="N39" s="222" t="s">
        <v>642</v>
      </c>
      <c r="O39">
        <v>1647</v>
      </c>
      <c r="P39">
        <v>41175</v>
      </c>
      <c r="S39" s="206">
        <f>SUMIF('TOTAL FEED'!$J$6:$J$440,'4'!A39,'TOTAL FEED'!$AS$6:$AS$440)*T39</f>
        <v>8</v>
      </c>
      <c r="T39">
        <v>1</v>
      </c>
      <c r="V39" t="str">
        <f t="shared" si="3"/>
        <v>552SPro</v>
      </c>
      <c r="AB39" t="str">
        <f t="shared" si="0"/>
        <v>524A</v>
      </c>
      <c r="AC39" t="s">
        <v>32</v>
      </c>
      <c r="AD39" t="s">
        <v>284</v>
      </c>
      <c r="AE39" t="s">
        <v>20</v>
      </c>
      <c r="AF39" t="str">
        <v>51125</v>
      </c>
    </row>
    <row r="40" spans="1:32" ht="30" x14ac:dyDescent="0.25">
      <c r="A40" t="str">
        <f t="shared" si="1"/>
        <v>552SF50</v>
      </c>
      <c r="B40">
        <v>21115521900250</v>
      </c>
      <c r="C40">
        <v>0</v>
      </c>
      <c r="D40">
        <v>0</v>
      </c>
      <c r="E40">
        <v>1680213657</v>
      </c>
      <c r="F40" t="s">
        <v>238</v>
      </c>
      <c r="G40" t="s">
        <v>187</v>
      </c>
      <c r="H40">
        <v>50</v>
      </c>
      <c r="J40">
        <v>10004126103999</v>
      </c>
      <c r="K40">
        <v>2402</v>
      </c>
      <c r="L40" t="s">
        <v>661</v>
      </c>
      <c r="M40" t="s">
        <v>641</v>
      </c>
      <c r="N40" s="222" t="s">
        <v>642</v>
      </c>
      <c r="O40">
        <v>246</v>
      </c>
      <c r="P40">
        <v>12300</v>
      </c>
      <c r="S40" s="206">
        <f>SUMIF('TOTAL FEED'!$J$6:$J$440,'4'!A40,'TOTAL FEED'!$AS$6:$AS$440)*T40</f>
        <v>8</v>
      </c>
      <c r="T40">
        <v>1</v>
      </c>
      <c r="V40" t="str">
        <f t="shared" si="3"/>
        <v>552SF</v>
      </c>
      <c r="AB40" t="str">
        <f t="shared" si="0"/>
        <v>540</v>
      </c>
      <c r="AC40">
        <v>540</v>
      </c>
      <c r="AD40" t="s">
        <v>285</v>
      </c>
      <c r="AE40">
        <v>3.5</v>
      </c>
      <c r="AF40" t="str">
        <v>54925</v>
      </c>
    </row>
    <row r="41" spans="1:32" ht="30" x14ac:dyDescent="0.25">
      <c r="A41" t="str">
        <f t="shared" si="1"/>
        <v>567SFS2550</v>
      </c>
      <c r="B41" s="211">
        <v>21115671999250</v>
      </c>
      <c r="C41" t="s">
        <v>598</v>
      </c>
      <c r="D41">
        <v>0</v>
      </c>
      <c r="E41">
        <v>1680213658</v>
      </c>
      <c r="F41" t="s">
        <v>238</v>
      </c>
      <c r="G41" t="s">
        <v>219</v>
      </c>
      <c r="H41">
        <v>50</v>
      </c>
      <c r="I41" t="s">
        <v>598</v>
      </c>
      <c r="J41" s="211">
        <v>10004126104011</v>
      </c>
      <c r="K41">
        <v>2402</v>
      </c>
      <c r="L41" t="s">
        <v>675</v>
      </c>
      <c r="M41" t="s">
        <v>641</v>
      </c>
      <c r="N41" s="222" t="s">
        <v>642</v>
      </c>
      <c r="O41">
        <v>121</v>
      </c>
      <c r="P41">
        <v>6050</v>
      </c>
      <c r="S41" s="206">
        <f>SUMIF('TOTAL FEED'!$J$6:$J$440,'4'!A41,'TOTAL FEED'!$AS$6:$AS$440)*T41</f>
        <v>8</v>
      </c>
      <c r="T41">
        <v>1</v>
      </c>
      <c r="V41" t="str">
        <f t="shared" si="3"/>
        <v>567SFS25</v>
      </c>
      <c r="AB41" t="str">
        <f t="shared" si="0"/>
        <v>543</v>
      </c>
      <c r="AC41">
        <v>543</v>
      </c>
      <c r="AD41" t="s">
        <v>286</v>
      </c>
      <c r="AE41">
        <v>3.5</v>
      </c>
      <c r="AF41" t="str">
        <v>694925</v>
      </c>
    </row>
    <row r="42" spans="1:32" x14ac:dyDescent="0.25">
      <c r="A42" t="str">
        <f t="shared" si="1"/>
        <v>553MF50</v>
      </c>
      <c r="B42" s="211">
        <v>21115531300250</v>
      </c>
      <c r="C42">
        <v>0</v>
      </c>
      <c r="D42">
        <v>0</v>
      </c>
      <c r="E42">
        <v>1680213659</v>
      </c>
      <c r="F42" t="s">
        <v>238</v>
      </c>
      <c r="G42" t="s">
        <v>196</v>
      </c>
      <c r="H42">
        <v>50</v>
      </c>
      <c r="J42" s="211">
        <v>10004126104013</v>
      </c>
      <c r="K42">
        <v>2402</v>
      </c>
      <c r="L42" t="s">
        <v>643</v>
      </c>
      <c r="M42" t="s">
        <v>641</v>
      </c>
      <c r="N42" t="s">
        <v>642</v>
      </c>
      <c r="O42">
        <v>748</v>
      </c>
      <c r="P42">
        <v>37400</v>
      </c>
      <c r="S42" s="206">
        <f>SUMIF('TOTAL FEED'!$J$6:$J$440,'4'!A42,'TOTAL FEED'!$AS$6:$AS$440)*T42</f>
        <v>8</v>
      </c>
      <c r="T42">
        <v>1</v>
      </c>
      <c r="V42" t="str">
        <f t="shared" si="3"/>
        <v>553MF</v>
      </c>
      <c r="AB42" t="str">
        <f t="shared" si="0"/>
        <v>544</v>
      </c>
      <c r="AC42">
        <v>544</v>
      </c>
      <c r="AD42" t="s">
        <v>287</v>
      </c>
      <c r="AE42">
        <v>3.5</v>
      </c>
      <c r="AF42" t="str">
        <v>54425</v>
      </c>
    </row>
    <row r="43" spans="1:32" ht="30" x14ac:dyDescent="0.25">
      <c r="A43" t="str">
        <f t="shared" si="1"/>
        <v>552SF50</v>
      </c>
      <c r="B43" s="211">
        <v>21115521900250</v>
      </c>
      <c r="C43">
        <v>0</v>
      </c>
      <c r="D43">
        <v>0</v>
      </c>
      <c r="E43">
        <v>1680213660</v>
      </c>
      <c r="F43" t="s">
        <v>238</v>
      </c>
      <c r="G43" t="s">
        <v>187</v>
      </c>
      <c r="H43">
        <v>50</v>
      </c>
      <c r="J43" s="211">
        <v>10004126104014</v>
      </c>
      <c r="K43">
        <v>2402</v>
      </c>
      <c r="L43" t="s">
        <v>661</v>
      </c>
      <c r="M43" t="s">
        <v>641</v>
      </c>
      <c r="N43" s="222" t="s">
        <v>642</v>
      </c>
      <c r="O43">
        <v>442</v>
      </c>
      <c r="P43">
        <v>22100</v>
      </c>
      <c r="S43" s="206">
        <f>SUMIF('TOTAL FEED'!$J$6:$J$440,'4'!A43,'TOTAL FEED'!$AS$6:$AS$440)*T43</f>
        <v>8</v>
      </c>
      <c r="T43">
        <v>1</v>
      </c>
      <c r="V43" t="str">
        <f t="shared" si="3"/>
        <v>552SF</v>
      </c>
      <c r="AB43" t="str">
        <f t="shared" si="0"/>
        <v>544</v>
      </c>
      <c r="AC43">
        <v>544</v>
      </c>
      <c r="AD43" t="s">
        <v>287</v>
      </c>
      <c r="AE43">
        <v>3.5</v>
      </c>
      <c r="AF43" t="str">
        <v>551GPFS3150</v>
      </c>
    </row>
    <row r="44" spans="1:32" ht="30" x14ac:dyDescent="0.25">
      <c r="A44" t="str">
        <f t="shared" si="1"/>
        <v>552F50</v>
      </c>
      <c r="B44" s="211">
        <v>21115520000250</v>
      </c>
      <c r="C44">
        <v>0</v>
      </c>
      <c r="D44">
        <v>0</v>
      </c>
      <c r="E44">
        <v>1680213661</v>
      </c>
      <c r="F44" t="s">
        <v>256</v>
      </c>
      <c r="G44" t="s">
        <v>179</v>
      </c>
      <c r="H44">
        <v>50</v>
      </c>
      <c r="J44" s="211">
        <v>10004126104008</v>
      </c>
      <c r="K44">
        <v>2402</v>
      </c>
      <c r="L44" t="s">
        <v>722</v>
      </c>
      <c r="M44" t="s">
        <v>641</v>
      </c>
      <c r="N44" s="222" t="s">
        <v>642</v>
      </c>
      <c r="O44">
        <v>1080</v>
      </c>
      <c r="P44">
        <v>54000</v>
      </c>
      <c r="S44" s="206">
        <f>SUMIF('TOTAL FEED'!$J$6:$J$440,'4'!A44,'TOTAL FEED'!$AS$6:$AS$440)*T44</f>
        <v>8</v>
      </c>
      <c r="T44">
        <v>1</v>
      </c>
      <c r="V44" t="str">
        <f t="shared" si="3"/>
        <v>552F</v>
      </c>
      <c r="AB44" t="str">
        <f t="shared" si="0"/>
        <v>545</v>
      </c>
      <c r="AC44">
        <v>545</v>
      </c>
      <c r="AD44">
        <v>216251</v>
      </c>
      <c r="AE44">
        <v>3.5</v>
      </c>
      <c r="AF44" t="str">
        <v>551GPFS1350</v>
      </c>
    </row>
    <row r="45" spans="1:32" ht="30" x14ac:dyDescent="0.25">
      <c r="A45" t="str">
        <f t="shared" si="1"/>
        <v>692425</v>
      </c>
      <c r="B45" s="211">
        <v>21165240000125</v>
      </c>
      <c r="C45">
        <v>0</v>
      </c>
      <c r="D45">
        <v>0</v>
      </c>
      <c r="E45">
        <v>1680213662</v>
      </c>
      <c r="F45" t="s">
        <v>562</v>
      </c>
      <c r="G45">
        <v>6924</v>
      </c>
      <c r="H45">
        <v>25</v>
      </c>
      <c r="J45" s="211">
        <v>209711</v>
      </c>
      <c r="K45">
        <v>2401</v>
      </c>
      <c r="L45" t="s">
        <v>751</v>
      </c>
      <c r="M45" t="s">
        <v>658</v>
      </c>
      <c r="N45" s="222" t="s">
        <v>659</v>
      </c>
      <c r="O45">
        <v>481</v>
      </c>
      <c r="P45">
        <v>12025</v>
      </c>
      <c r="S45" s="206">
        <f>SUMIF('TOTAL FEED'!$J$6:$J$440,'4'!A45,'TOTAL FEED'!$AS$6:$AS$440)*T45</f>
        <v>8</v>
      </c>
      <c r="T45">
        <v>1</v>
      </c>
      <c r="V45" t="str">
        <f t="shared" si="3"/>
        <v>6924</v>
      </c>
      <c r="AB45" t="str">
        <f t="shared" si="0"/>
        <v>548</v>
      </c>
      <c r="AC45">
        <v>548</v>
      </c>
      <c r="AD45">
        <v>201101</v>
      </c>
      <c r="AE45">
        <v>2.5</v>
      </c>
      <c r="AF45" t="str">
        <v>56225</v>
      </c>
    </row>
    <row r="46" spans="1:32" ht="30" x14ac:dyDescent="0.25">
      <c r="A46" t="str">
        <f t="shared" si="1"/>
        <v>51125</v>
      </c>
      <c r="B46" s="211">
        <v>21115110000125</v>
      </c>
      <c r="C46">
        <v>0</v>
      </c>
      <c r="D46">
        <v>0</v>
      </c>
      <c r="E46">
        <v>1680213663</v>
      </c>
      <c r="F46" t="s">
        <v>562</v>
      </c>
      <c r="G46">
        <v>511</v>
      </c>
      <c r="H46">
        <v>25</v>
      </c>
      <c r="J46" s="211">
        <v>209746</v>
      </c>
      <c r="K46">
        <v>2401</v>
      </c>
      <c r="L46" t="s">
        <v>739</v>
      </c>
      <c r="M46" t="s">
        <v>658</v>
      </c>
      <c r="N46" s="222" t="s">
        <v>659</v>
      </c>
      <c r="O46">
        <v>668</v>
      </c>
      <c r="P46">
        <v>16700</v>
      </c>
      <c r="S46" s="206">
        <f>SUMIF('TOTAL FEED'!$J$6:$J$440,'4'!A46,'TOTAL FEED'!$AS$6:$AS$440)*T46</f>
        <v>8</v>
      </c>
      <c r="T46">
        <v>1</v>
      </c>
      <c r="V46" t="str">
        <f t="shared" si="3"/>
        <v>511</v>
      </c>
      <c r="AB46" t="str">
        <f t="shared" si="0"/>
        <v>548M</v>
      </c>
      <c r="AC46" t="s">
        <v>288</v>
      </c>
      <c r="AD46">
        <v>201201</v>
      </c>
      <c r="AE46">
        <v>2.5</v>
      </c>
      <c r="AF46" t="str">
        <v>51025</v>
      </c>
    </row>
    <row r="47" spans="1:32" ht="30" x14ac:dyDescent="0.25">
      <c r="A47" t="str">
        <f t="shared" si="1"/>
        <v>551FS5450</v>
      </c>
      <c r="B47" s="211">
        <v>21115510099250</v>
      </c>
      <c r="C47" t="s">
        <v>455</v>
      </c>
      <c r="D47">
        <v>0</v>
      </c>
      <c r="E47">
        <v>1680213664</v>
      </c>
      <c r="F47" t="s">
        <v>562</v>
      </c>
      <c r="G47" t="s">
        <v>170</v>
      </c>
      <c r="H47">
        <v>50</v>
      </c>
      <c r="I47" t="s">
        <v>455</v>
      </c>
      <c r="J47" s="211">
        <v>209760</v>
      </c>
      <c r="K47">
        <v>2401</v>
      </c>
      <c r="L47" t="s">
        <v>742</v>
      </c>
      <c r="M47" t="s">
        <v>658</v>
      </c>
      <c r="N47" s="222" t="s">
        <v>659</v>
      </c>
      <c r="O47">
        <v>90</v>
      </c>
      <c r="P47">
        <v>4500</v>
      </c>
      <c r="S47" s="206">
        <f>SUMIF('TOTAL FEED'!$J$6:$J$440,'4'!A47,'TOTAL FEED'!$AS$6:$AS$440)*T47</f>
        <v>8</v>
      </c>
      <c r="T47">
        <v>1</v>
      </c>
      <c r="V47" t="str">
        <f t="shared" si="3"/>
        <v>551FS54</v>
      </c>
      <c r="AB47" t="str">
        <f t="shared" si="0"/>
        <v>549</v>
      </c>
      <c r="AC47">
        <v>549</v>
      </c>
      <c r="AD47" t="s">
        <v>289</v>
      </c>
      <c r="AE47">
        <v>3.5</v>
      </c>
      <c r="AF47" t="str">
        <v>552SX25</v>
      </c>
    </row>
    <row r="48" spans="1:32" ht="30" x14ac:dyDescent="0.25">
      <c r="A48" t="str">
        <f t="shared" si="1"/>
        <v>94925</v>
      </c>
      <c r="B48" s="211">
        <v>21125490000125</v>
      </c>
      <c r="C48">
        <v>0</v>
      </c>
      <c r="D48">
        <v>0</v>
      </c>
      <c r="E48">
        <v>1680213665</v>
      </c>
      <c r="F48" t="s">
        <v>564</v>
      </c>
      <c r="G48">
        <v>949</v>
      </c>
      <c r="H48">
        <v>25</v>
      </c>
      <c r="J48" s="211">
        <v>209703</v>
      </c>
      <c r="K48">
        <v>2401</v>
      </c>
      <c r="L48" t="s">
        <v>752</v>
      </c>
      <c r="M48" t="s">
        <v>658</v>
      </c>
      <c r="N48" s="222" t="s">
        <v>659</v>
      </c>
      <c r="O48">
        <v>139</v>
      </c>
      <c r="P48">
        <v>3475</v>
      </c>
      <c r="S48" s="206">
        <f>SUMIF('TOTAL FEED'!$J$6:$J$440,'4'!A48,'TOTAL FEED'!$AS$6:$AS$440)*T48</f>
        <v>8</v>
      </c>
      <c r="T48">
        <v>1</v>
      </c>
      <c r="V48" t="str">
        <f t="shared" si="3"/>
        <v>949</v>
      </c>
      <c r="AB48" t="str">
        <f t="shared" si="0"/>
        <v>549M</v>
      </c>
      <c r="AC48" t="s">
        <v>290</v>
      </c>
      <c r="AD48">
        <v>203201</v>
      </c>
      <c r="AE48">
        <v>3.5</v>
      </c>
    </row>
    <row r="49" spans="1:31" ht="30" x14ac:dyDescent="0.25">
      <c r="A49" t="str">
        <f t="shared" si="1"/>
        <v>54925</v>
      </c>
      <c r="B49" s="211">
        <v>21115490000125</v>
      </c>
      <c r="C49">
        <v>0</v>
      </c>
      <c r="D49">
        <v>0</v>
      </c>
      <c r="E49">
        <v>1680213666</v>
      </c>
      <c r="F49" t="s">
        <v>564</v>
      </c>
      <c r="G49">
        <v>549</v>
      </c>
      <c r="H49">
        <v>25</v>
      </c>
      <c r="J49">
        <v>209703</v>
      </c>
      <c r="K49">
        <v>2401</v>
      </c>
      <c r="L49" t="s">
        <v>680</v>
      </c>
      <c r="M49" t="s">
        <v>658</v>
      </c>
      <c r="N49" s="222" t="s">
        <v>659</v>
      </c>
      <c r="O49">
        <v>1430</v>
      </c>
      <c r="P49">
        <v>35750</v>
      </c>
      <c r="S49" s="206">
        <f>SUMIF('TOTAL FEED'!$J$6:$J$440,'4'!A49,'TOTAL FEED'!$AS$6:$AS$440)*T49</f>
        <v>8</v>
      </c>
      <c r="T49">
        <v>1</v>
      </c>
      <c r="V49" t="str">
        <f t="shared" si="3"/>
        <v>549</v>
      </c>
      <c r="AB49" t="str">
        <f t="shared" si="0"/>
        <v>550S(Box)</v>
      </c>
      <c r="AC49" t="s">
        <v>630</v>
      </c>
      <c r="AD49">
        <v>0</v>
      </c>
      <c r="AE49">
        <v>2.5</v>
      </c>
    </row>
    <row r="50" spans="1:31" x14ac:dyDescent="0.25">
      <c r="A50" t="str">
        <f t="shared" si="1"/>
        <v/>
      </c>
      <c r="B50" s="211"/>
      <c r="G50"/>
      <c r="H50"/>
      <c r="N50" s="222"/>
      <c r="S50" s="206">
        <f>SUMIF('TOTAL FEED'!$J$6:$J$440,'4'!A50,'TOTAL FEED'!$AS$6:$AS$440)*T50</f>
        <v>16</v>
      </c>
      <c r="T50">
        <v>1</v>
      </c>
      <c r="V50" t="str">
        <f t="shared" si="3"/>
        <v/>
      </c>
      <c r="AB50" t="str">
        <f t="shared" si="0"/>
        <v>550S</v>
      </c>
      <c r="AC50" t="s">
        <v>16</v>
      </c>
      <c r="AD50" t="s">
        <v>291</v>
      </c>
      <c r="AE50">
        <v>2.5</v>
      </c>
    </row>
    <row r="51" spans="1:31" ht="30" x14ac:dyDescent="0.25">
      <c r="A51" t="str">
        <f t="shared" si="1"/>
        <v>54925</v>
      </c>
      <c r="B51" s="211">
        <v>21115490000125</v>
      </c>
      <c r="C51">
        <v>0</v>
      </c>
      <c r="D51">
        <v>0</v>
      </c>
      <c r="E51">
        <v>1680213667</v>
      </c>
      <c r="F51" t="s">
        <v>564</v>
      </c>
      <c r="G51">
        <v>549</v>
      </c>
      <c r="H51">
        <v>25</v>
      </c>
      <c r="J51">
        <v>209703</v>
      </c>
      <c r="K51">
        <v>2401</v>
      </c>
      <c r="L51" t="s">
        <v>680</v>
      </c>
      <c r="M51" t="s">
        <v>658</v>
      </c>
      <c r="N51" s="222" t="s">
        <v>659</v>
      </c>
      <c r="O51">
        <v>242</v>
      </c>
      <c r="P51">
        <v>6050</v>
      </c>
      <c r="S51" s="206">
        <f>SUMIF('TOTAL FEED'!$J$6:$J$440,'4'!A51,'TOTAL FEED'!$AS$6:$AS$440)*T51</f>
        <v>8</v>
      </c>
      <c r="T51">
        <v>1</v>
      </c>
      <c r="V51" t="str">
        <f t="shared" si="3"/>
        <v>549</v>
      </c>
      <c r="AB51" t="str">
        <f t="shared" si="0"/>
        <v>550SX</v>
      </c>
      <c r="AC51" t="s">
        <v>292</v>
      </c>
      <c r="AD51">
        <v>312008</v>
      </c>
      <c r="AE51">
        <v>2.5</v>
      </c>
    </row>
    <row r="52" spans="1:31" ht="30" x14ac:dyDescent="0.25">
      <c r="A52" t="str">
        <f t="shared" si="1"/>
        <v>694925</v>
      </c>
      <c r="B52" s="211">
        <v>21165490000125</v>
      </c>
      <c r="C52">
        <v>0</v>
      </c>
      <c r="D52">
        <v>0</v>
      </c>
      <c r="E52">
        <v>1680213668</v>
      </c>
      <c r="F52" t="s">
        <v>564</v>
      </c>
      <c r="G52">
        <v>6949</v>
      </c>
      <c r="H52">
        <v>25</v>
      </c>
      <c r="J52">
        <v>209755</v>
      </c>
      <c r="K52">
        <v>2401</v>
      </c>
      <c r="L52" t="s">
        <v>753</v>
      </c>
      <c r="M52" t="s">
        <v>658</v>
      </c>
      <c r="N52" s="222" t="s">
        <v>659</v>
      </c>
      <c r="O52">
        <v>342</v>
      </c>
      <c r="P52">
        <v>8550</v>
      </c>
      <c r="S52" s="206">
        <f>SUMIF('TOTAL FEED'!$J$6:$J$440,'4'!A52,'TOTAL FEED'!$AS$6:$AS$440)*T52</f>
        <v>8</v>
      </c>
      <c r="T52">
        <v>1</v>
      </c>
      <c r="V52" t="str">
        <f t="shared" si="3"/>
        <v>6949</v>
      </c>
      <c r="AB52" t="str">
        <f t="shared" si="0"/>
        <v>551</v>
      </c>
      <c r="AC52">
        <v>551</v>
      </c>
      <c r="AD52">
        <v>314001</v>
      </c>
      <c r="AE52">
        <v>2.5</v>
      </c>
    </row>
    <row r="53" spans="1:31" ht="30" x14ac:dyDescent="0.25">
      <c r="A53" t="str">
        <f t="shared" si="1"/>
        <v>54425</v>
      </c>
      <c r="B53" s="211">
        <v>21115440000125</v>
      </c>
      <c r="C53">
        <v>0</v>
      </c>
      <c r="D53">
        <v>0</v>
      </c>
      <c r="E53">
        <v>1680213669</v>
      </c>
      <c r="F53" t="s">
        <v>564</v>
      </c>
      <c r="G53">
        <v>544</v>
      </c>
      <c r="H53">
        <v>25</v>
      </c>
      <c r="J53">
        <v>209775</v>
      </c>
      <c r="K53">
        <v>2401</v>
      </c>
      <c r="L53" t="s">
        <v>754</v>
      </c>
      <c r="M53" t="s">
        <v>658</v>
      </c>
      <c r="N53" s="222" t="s">
        <v>659</v>
      </c>
      <c r="O53">
        <v>220</v>
      </c>
      <c r="P53">
        <v>5500</v>
      </c>
      <c r="S53" s="206">
        <f>SUMIF('TOTAL FEED'!$J$6:$J$440,'4'!A53,'TOTAL FEED'!$AS$6:$AS$440)*T53</f>
        <v>8</v>
      </c>
      <c r="T53">
        <v>1</v>
      </c>
      <c r="V53" t="str">
        <f t="shared" si="3"/>
        <v>544</v>
      </c>
      <c r="AB53" t="str">
        <f t="shared" si="0"/>
        <v>551XPRO</v>
      </c>
      <c r="AC53" t="s">
        <v>622</v>
      </c>
      <c r="AD53">
        <v>314028</v>
      </c>
      <c r="AE53">
        <v>2.5</v>
      </c>
    </row>
    <row r="54" spans="1:31" ht="30" x14ac:dyDescent="0.25">
      <c r="A54" t="str">
        <f t="shared" si="1"/>
        <v>551FS5450</v>
      </c>
      <c r="B54" s="211">
        <v>21115510099250</v>
      </c>
      <c r="C54" t="s">
        <v>455</v>
      </c>
      <c r="D54">
        <v>0</v>
      </c>
      <c r="E54">
        <v>1680213670</v>
      </c>
      <c r="F54" t="s">
        <v>562</v>
      </c>
      <c r="G54" t="s">
        <v>170</v>
      </c>
      <c r="H54">
        <v>50</v>
      </c>
      <c r="I54" t="s">
        <v>455</v>
      </c>
      <c r="J54" s="211">
        <v>209760</v>
      </c>
      <c r="K54">
        <v>2401</v>
      </c>
      <c r="L54" t="s">
        <v>664</v>
      </c>
      <c r="M54" t="s">
        <v>658</v>
      </c>
      <c r="N54" s="222" t="s">
        <v>659</v>
      </c>
      <c r="O54">
        <v>882</v>
      </c>
      <c r="P54">
        <v>44100</v>
      </c>
      <c r="S54" s="206">
        <f>SUMIF('TOTAL FEED'!$J$6:$J$440,'4'!A54,'TOTAL FEED'!$AS$6:$AS$440)*T54</f>
        <v>8</v>
      </c>
      <c r="T54">
        <v>1</v>
      </c>
      <c r="V54" t="str">
        <f t="shared" si="3"/>
        <v>551FS54</v>
      </c>
      <c r="AB54" t="str">
        <f t="shared" si="0"/>
        <v>566X</v>
      </c>
      <c r="AC54" t="s">
        <v>293</v>
      </c>
      <c r="AD54">
        <v>366208</v>
      </c>
      <c r="AE54">
        <v>0</v>
      </c>
    </row>
    <row r="55" spans="1:31" ht="30" x14ac:dyDescent="0.25">
      <c r="A55" t="str">
        <f t="shared" si="1"/>
        <v>551GPFS3150</v>
      </c>
      <c r="B55" s="211">
        <v>21115517599250</v>
      </c>
      <c r="C55" t="s">
        <v>481</v>
      </c>
      <c r="D55">
        <v>0</v>
      </c>
      <c r="E55">
        <v>1680213671</v>
      </c>
      <c r="F55" t="s">
        <v>238</v>
      </c>
      <c r="G55" t="s">
        <v>175</v>
      </c>
      <c r="H55">
        <v>50</v>
      </c>
      <c r="I55" t="s">
        <v>481</v>
      </c>
      <c r="J55" s="211">
        <v>10004126104020</v>
      </c>
      <c r="K55">
        <v>2402</v>
      </c>
      <c r="L55" t="s">
        <v>755</v>
      </c>
      <c r="M55" t="s">
        <v>641</v>
      </c>
      <c r="N55" s="222" t="s">
        <v>642</v>
      </c>
      <c r="O55">
        <v>521</v>
      </c>
      <c r="P55">
        <v>26050</v>
      </c>
      <c r="S55" s="206">
        <f>SUMIF('TOTAL FEED'!$J$6:$J$440,'4'!A55,'TOTAL FEED'!$AS$6:$AS$440)*T55</f>
        <v>8</v>
      </c>
      <c r="T55">
        <v>1</v>
      </c>
      <c r="V55" t="str">
        <f t="shared" si="3"/>
        <v>551GPFS31</v>
      </c>
      <c r="AB55" t="str">
        <f t="shared" si="0"/>
        <v>551X26</v>
      </c>
      <c r="AC55" t="s">
        <v>294</v>
      </c>
      <c r="AD55" t="s">
        <v>295</v>
      </c>
      <c r="AE55">
        <v>2.5</v>
      </c>
    </row>
    <row r="56" spans="1:31" ht="30" x14ac:dyDescent="0.25">
      <c r="A56" t="str">
        <f t="shared" si="1"/>
        <v>562PF50</v>
      </c>
      <c r="B56" s="211">
        <v>21115621600250</v>
      </c>
      <c r="C56">
        <v>0</v>
      </c>
      <c r="D56">
        <v>0</v>
      </c>
      <c r="E56">
        <v>1680213672</v>
      </c>
      <c r="F56" t="s">
        <v>238</v>
      </c>
      <c r="G56" t="s">
        <v>204</v>
      </c>
      <c r="H56">
        <v>50</v>
      </c>
      <c r="J56" s="211">
        <v>10004126104025</v>
      </c>
      <c r="K56">
        <v>2402</v>
      </c>
      <c r="L56" t="s">
        <v>674</v>
      </c>
      <c r="M56" t="s">
        <v>641</v>
      </c>
      <c r="N56" s="222" t="s">
        <v>642</v>
      </c>
      <c r="O56">
        <v>58</v>
      </c>
      <c r="P56">
        <v>2900</v>
      </c>
      <c r="S56" s="206">
        <f>SUMIF('TOTAL FEED'!$J$6:$J$440,'4'!A56,'TOTAL FEED'!$AS$6:$AS$440)*T56</f>
        <v>8</v>
      </c>
      <c r="T56">
        <v>1</v>
      </c>
      <c r="V56" t="str">
        <f t="shared" si="3"/>
        <v>562PF</v>
      </c>
      <c r="AB56" t="str">
        <f t="shared" si="0"/>
        <v>551GP</v>
      </c>
      <c r="AC56" t="s">
        <v>38</v>
      </c>
      <c r="AD56">
        <v>314011</v>
      </c>
      <c r="AE56">
        <v>2.5</v>
      </c>
    </row>
    <row r="57" spans="1:31" ht="30" x14ac:dyDescent="0.25">
      <c r="A57" t="str">
        <f t="shared" si="1"/>
        <v>552SF50</v>
      </c>
      <c r="B57" s="211">
        <v>21115521900250</v>
      </c>
      <c r="C57">
        <v>0</v>
      </c>
      <c r="D57">
        <v>0</v>
      </c>
      <c r="E57">
        <v>1680213673</v>
      </c>
      <c r="F57" t="s">
        <v>238</v>
      </c>
      <c r="G57" t="s">
        <v>187</v>
      </c>
      <c r="H57">
        <v>50</v>
      </c>
      <c r="J57" s="211">
        <v>10004126104026</v>
      </c>
      <c r="K57">
        <v>2402</v>
      </c>
      <c r="L57" t="s">
        <v>756</v>
      </c>
      <c r="M57" t="s">
        <v>641</v>
      </c>
      <c r="N57" s="222" t="s">
        <v>642</v>
      </c>
      <c r="O57">
        <v>1512</v>
      </c>
      <c r="P57">
        <v>75600</v>
      </c>
      <c r="S57" s="206">
        <f>SUMIF('TOTAL FEED'!$J$6:$J$440,'4'!A57,'TOTAL FEED'!$AS$6:$AS$440)*T57</f>
        <v>8</v>
      </c>
      <c r="T57">
        <v>1</v>
      </c>
      <c r="V57" t="str">
        <f t="shared" si="3"/>
        <v>552SF</v>
      </c>
      <c r="AB57" t="str">
        <f t="shared" si="0"/>
        <v>552</v>
      </c>
      <c r="AC57">
        <v>552</v>
      </c>
      <c r="AD57" t="s">
        <v>297</v>
      </c>
      <c r="AE57">
        <v>3.5</v>
      </c>
    </row>
    <row r="58" spans="1:31" ht="30" x14ac:dyDescent="0.25">
      <c r="A58" t="str">
        <f t="shared" si="1"/>
        <v>552SF50</v>
      </c>
      <c r="B58" s="211">
        <v>21115521900250</v>
      </c>
      <c r="C58">
        <v>0</v>
      </c>
      <c r="D58">
        <v>0</v>
      </c>
      <c r="E58">
        <v>1680213673</v>
      </c>
      <c r="F58" t="s">
        <v>238</v>
      </c>
      <c r="G58" t="s">
        <v>187</v>
      </c>
      <c r="H58">
        <v>50</v>
      </c>
      <c r="J58" s="211">
        <v>10004126104026</v>
      </c>
      <c r="K58">
        <v>2402</v>
      </c>
      <c r="L58" t="s">
        <v>673</v>
      </c>
      <c r="M58" t="s">
        <v>641</v>
      </c>
      <c r="N58" s="222" t="s">
        <v>642</v>
      </c>
      <c r="O58">
        <v>864</v>
      </c>
      <c r="P58">
        <v>43200</v>
      </c>
      <c r="S58" s="206">
        <f>SUMIF('TOTAL FEED'!$J$6:$J$440,'4'!A58,'TOTAL FEED'!$AS$6:$AS$440)*T58</f>
        <v>8</v>
      </c>
      <c r="T58">
        <v>1</v>
      </c>
      <c r="V58" t="str">
        <f t="shared" si="3"/>
        <v>552SF</v>
      </c>
      <c r="AB58" t="str">
        <f t="shared" si="0"/>
        <v>552M</v>
      </c>
      <c r="AC58" t="s">
        <v>39</v>
      </c>
      <c r="AD58" t="s">
        <v>298</v>
      </c>
      <c r="AE58">
        <v>3.5</v>
      </c>
    </row>
    <row r="59" spans="1:31" ht="30" x14ac:dyDescent="0.25">
      <c r="A59" t="str">
        <f t="shared" si="1"/>
        <v>551GPFS1350</v>
      </c>
      <c r="B59" s="211">
        <v>21115517599250</v>
      </c>
      <c r="C59" t="s">
        <v>471</v>
      </c>
      <c r="D59">
        <v>0</v>
      </c>
      <c r="E59">
        <v>1680213674</v>
      </c>
      <c r="F59" t="s">
        <v>256</v>
      </c>
      <c r="G59" t="s">
        <v>175</v>
      </c>
      <c r="H59">
        <v>50</v>
      </c>
      <c r="I59" t="s">
        <v>471</v>
      </c>
      <c r="J59" s="211">
        <v>10004126104022</v>
      </c>
      <c r="K59">
        <v>2402</v>
      </c>
      <c r="L59" t="s">
        <v>713</v>
      </c>
      <c r="M59" t="s">
        <v>641</v>
      </c>
      <c r="N59" s="222" t="s">
        <v>642</v>
      </c>
      <c r="O59">
        <v>1242</v>
      </c>
      <c r="P59">
        <v>62100</v>
      </c>
      <c r="S59" s="206">
        <f>SUMIF('TOTAL FEED'!$J$6:$J$440,'4'!A59,'TOTAL FEED'!$AS$6:$AS$440)*T59</f>
        <v>8</v>
      </c>
      <c r="T59">
        <v>1</v>
      </c>
      <c r="V59" t="str">
        <f t="shared" si="3"/>
        <v>551GPFS13</v>
      </c>
      <c r="AB59" t="str">
        <f t="shared" si="0"/>
        <v>552E</v>
      </c>
      <c r="AC59" t="s">
        <v>299</v>
      </c>
      <c r="AD59">
        <v>321072</v>
      </c>
      <c r="AE59">
        <v>4</v>
      </c>
    </row>
    <row r="60" spans="1:31" ht="30" x14ac:dyDescent="0.25">
      <c r="A60" t="str">
        <f t="shared" si="1"/>
        <v>551GPFS1350</v>
      </c>
      <c r="B60" s="211">
        <v>21115517599250</v>
      </c>
      <c r="C60" t="s">
        <v>471</v>
      </c>
      <c r="D60">
        <v>0</v>
      </c>
      <c r="E60">
        <v>1680213674</v>
      </c>
      <c r="F60" t="s">
        <v>256</v>
      </c>
      <c r="G60" t="s">
        <v>175</v>
      </c>
      <c r="H60">
        <v>50</v>
      </c>
      <c r="I60" t="s">
        <v>471</v>
      </c>
      <c r="J60" s="211">
        <v>10004126104022</v>
      </c>
      <c r="K60">
        <v>2402</v>
      </c>
      <c r="L60" t="s">
        <v>673</v>
      </c>
      <c r="M60" t="s">
        <v>641</v>
      </c>
      <c r="N60" s="222" t="s">
        <v>642</v>
      </c>
      <c r="O60">
        <v>637</v>
      </c>
      <c r="P60">
        <v>31850</v>
      </c>
      <c r="S60" s="206">
        <f>SUMIF('TOTAL FEED'!$J$6:$J$440,'4'!A60,'TOTAL FEED'!$AS$6:$AS$440)*T60</f>
        <v>8</v>
      </c>
      <c r="T60">
        <v>1</v>
      </c>
      <c r="V60" t="str">
        <f t="shared" si="3"/>
        <v>551GPFS13</v>
      </c>
      <c r="AB60" t="str">
        <f t="shared" si="0"/>
        <v>552S</v>
      </c>
      <c r="AC60" t="s">
        <v>40</v>
      </c>
      <c r="AD60">
        <v>320001</v>
      </c>
      <c r="AE60">
        <v>2.5</v>
      </c>
    </row>
    <row r="61" spans="1:31" ht="30" x14ac:dyDescent="0.25">
      <c r="A61" t="str">
        <f t="shared" si="1"/>
        <v>552F50</v>
      </c>
      <c r="B61" s="211">
        <v>21115520000250</v>
      </c>
      <c r="C61">
        <v>0</v>
      </c>
      <c r="D61">
        <v>0</v>
      </c>
      <c r="E61">
        <v>1680213675</v>
      </c>
      <c r="F61" t="s">
        <v>256</v>
      </c>
      <c r="G61" t="s">
        <v>179</v>
      </c>
      <c r="H61">
        <v>50</v>
      </c>
      <c r="J61" s="211">
        <v>10004126104028</v>
      </c>
      <c r="K61">
        <v>2402</v>
      </c>
      <c r="L61" t="s">
        <v>688</v>
      </c>
      <c r="M61" t="s">
        <v>641</v>
      </c>
      <c r="N61" s="222" t="s">
        <v>642</v>
      </c>
      <c r="O61">
        <v>108</v>
      </c>
      <c r="P61">
        <v>5400</v>
      </c>
      <c r="S61" s="206">
        <f>SUMIF('TOTAL FEED'!$J$6:$J$440,'4'!A61,'TOTAL FEED'!$AS$6:$AS$440)*T61</f>
        <v>8</v>
      </c>
      <c r="T61">
        <v>1</v>
      </c>
      <c r="V61" t="str">
        <f t="shared" si="3"/>
        <v>552F</v>
      </c>
      <c r="AB61" t="str">
        <f t="shared" si="0"/>
        <v>552SS90</v>
      </c>
      <c r="AC61" t="s">
        <v>300</v>
      </c>
      <c r="AD61" t="s">
        <v>301</v>
      </c>
      <c r="AE61">
        <v>2.5</v>
      </c>
    </row>
    <row r="62" spans="1:31" ht="30" x14ac:dyDescent="0.25">
      <c r="A62" t="str">
        <f t="shared" si="1"/>
        <v>552F50</v>
      </c>
      <c r="B62" s="211">
        <v>21115520000250</v>
      </c>
      <c r="C62">
        <v>0</v>
      </c>
      <c r="D62">
        <v>0</v>
      </c>
      <c r="E62">
        <v>1680213675</v>
      </c>
      <c r="F62" t="s">
        <v>256</v>
      </c>
      <c r="G62" t="s">
        <v>179</v>
      </c>
      <c r="H62">
        <v>50</v>
      </c>
      <c r="J62" s="211">
        <v>10004126104028</v>
      </c>
      <c r="K62">
        <v>2402</v>
      </c>
      <c r="L62" t="s">
        <v>757</v>
      </c>
      <c r="M62" t="s">
        <v>641</v>
      </c>
      <c r="N62" s="222" t="s">
        <v>642</v>
      </c>
      <c r="O62">
        <v>756</v>
      </c>
      <c r="P62">
        <v>37800</v>
      </c>
      <c r="S62" s="206">
        <f>SUMIF('TOTAL FEED'!$J$6:$J$440,'4'!A62,'TOTAL FEED'!$AS$6:$AS$440)*T62</f>
        <v>8</v>
      </c>
      <c r="T62">
        <v>1</v>
      </c>
      <c r="V62" t="str">
        <f t="shared" si="3"/>
        <v>552F</v>
      </c>
      <c r="AB62" t="str">
        <f t="shared" si="0"/>
        <v>0</v>
      </c>
      <c r="AC62">
        <v>0</v>
      </c>
      <c r="AD62">
        <v>0</v>
      </c>
      <c r="AE62">
        <v>0</v>
      </c>
    </row>
    <row r="63" spans="1:31" ht="30" x14ac:dyDescent="0.25">
      <c r="A63" t="str">
        <f t="shared" si="1"/>
        <v>551GPFS1350</v>
      </c>
      <c r="B63" s="211">
        <v>21115517599250</v>
      </c>
      <c r="C63" t="s">
        <v>471</v>
      </c>
      <c r="D63">
        <v>0</v>
      </c>
      <c r="E63">
        <v>1680213676</v>
      </c>
      <c r="F63" t="s">
        <v>251</v>
      </c>
      <c r="G63" t="s">
        <v>175</v>
      </c>
      <c r="H63">
        <v>50</v>
      </c>
      <c r="I63" t="s">
        <v>471</v>
      </c>
      <c r="J63" s="211">
        <v>10004126104021</v>
      </c>
      <c r="K63">
        <v>2402</v>
      </c>
      <c r="L63" t="s">
        <v>666</v>
      </c>
      <c r="M63" t="s">
        <v>641</v>
      </c>
      <c r="N63" s="222" t="s">
        <v>642</v>
      </c>
      <c r="O63">
        <v>415</v>
      </c>
      <c r="P63">
        <v>20750</v>
      </c>
      <c r="S63" s="206">
        <f>SUMIF('TOTAL FEED'!$J$6:$J$440,'4'!A63,'TOTAL FEED'!$AS$6:$AS$440)*T63</f>
        <v>8</v>
      </c>
      <c r="T63">
        <v>1</v>
      </c>
      <c r="V63" t="str">
        <f t="shared" si="3"/>
        <v>551GPFS13</v>
      </c>
      <c r="AB63" t="str">
        <f t="shared" si="0"/>
        <v>552SX</v>
      </c>
      <c r="AC63" t="s">
        <v>631</v>
      </c>
      <c r="AD63">
        <v>320008</v>
      </c>
      <c r="AE63">
        <v>2.5</v>
      </c>
    </row>
    <row r="64" spans="1:31" ht="30" x14ac:dyDescent="0.25">
      <c r="A64" t="str">
        <f t="shared" si="1"/>
        <v>552F50</v>
      </c>
      <c r="B64" s="211">
        <v>21115520000250</v>
      </c>
      <c r="C64">
        <v>0</v>
      </c>
      <c r="D64">
        <v>0</v>
      </c>
      <c r="E64">
        <v>1680213677</v>
      </c>
      <c r="F64" t="s">
        <v>251</v>
      </c>
      <c r="G64" t="s">
        <v>179</v>
      </c>
      <c r="H64">
        <v>50</v>
      </c>
      <c r="J64" s="211">
        <v>10004126104023</v>
      </c>
      <c r="K64">
        <v>2402</v>
      </c>
      <c r="L64" t="s">
        <v>681</v>
      </c>
      <c r="M64" t="s">
        <v>641</v>
      </c>
      <c r="N64" s="222" t="s">
        <v>642</v>
      </c>
      <c r="O64">
        <v>821</v>
      </c>
      <c r="P64">
        <v>41050</v>
      </c>
      <c r="S64" s="206">
        <f>SUMIF('TOTAL FEED'!$J$6:$J$440,'4'!A64,'TOTAL FEED'!$AS$6:$AS$440)*T64</f>
        <v>8</v>
      </c>
      <c r="T64">
        <v>1</v>
      </c>
      <c r="V64" t="str">
        <f t="shared" si="3"/>
        <v>552F</v>
      </c>
      <c r="AB64" t="str">
        <f t="shared" si="0"/>
        <v>552MX</v>
      </c>
      <c r="AC64" t="s">
        <v>303</v>
      </c>
      <c r="AD64">
        <v>321018</v>
      </c>
      <c r="AE64">
        <v>2.5</v>
      </c>
    </row>
    <row r="65" spans="1:31" ht="30" x14ac:dyDescent="0.25">
      <c r="A65" t="str">
        <f t="shared" si="1"/>
        <v>56225</v>
      </c>
      <c r="B65" s="211">
        <v>21115620000125</v>
      </c>
      <c r="C65">
        <v>0</v>
      </c>
      <c r="D65">
        <v>0</v>
      </c>
      <c r="E65">
        <v>1680213678</v>
      </c>
      <c r="F65" t="s">
        <v>251</v>
      </c>
      <c r="G65">
        <v>562</v>
      </c>
      <c r="H65">
        <v>25</v>
      </c>
      <c r="J65" s="211">
        <v>10004126104027</v>
      </c>
      <c r="K65">
        <v>2402</v>
      </c>
      <c r="L65" t="s">
        <v>681</v>
      </c>
      <c r="M65" t="s">
        <v>641</v>
      </c>
      <c r="N65" s="222" t="s">
        <v>642</v>
      </c>
      <c r="O65">
        <v>1958</v>
      </c>
      <c r="P65">
        <v>48950</v>
      </c>
      <c r="S65" s="206">
        <f>SUMIF('TOTAL FEED'!$J$6:$J$440,'4'!A65,'TOTAL FEED'!$AS$6:$AS$440)*T65</f>
        <v>8</v>
      </c>
      <c r="T65">
        <v>1</v>
      </c>
      <c r="V65" t="str">
        <f t="shared" si="3"/>
        <v>562</v>
      </c>
      <c r="AB65" t="str">
        <f t="shared" si="0"/>
        <v>553</v>
      </c>
      <c r="AC65">
        <v>553</v>
      </c>
      <c r="AD65" t="s">
        <v>304</v>
      </c>
      <c r="AE65">
        <v>3.5</v>
      </c>
    </row>
    <row r="66" spans="1:31" ht="30" x14ac:dyDescent="0.25">
      <c r="A66" t="str">
        <f t="shared" si="1"/>
        <v>553MF50</v>
      </c>
      <c r="B66" s="211">
        <v>21115531300250</v>
      </c>
      <c r="C66">
        <v>0</v>
      </c>
      <c r="D66">
        <v>0</v>
      </c>
      <c r="E66">
        <v>1680213679</v>
      </c>
      <c r="F66" t="s">
        <v>251</v>
      </c>
      <c r="G66" t="s">
        <v>196</v>
      </c>
      <c r="H66">
        <v>50</v>
      </c>
      <c r="J66" s="211">
        <v>10004126104030</v>
      </c>
      <c r="K66">
        <v>2402</v>
      </c>
      <c r="L66" t="s">
        <v>643</v>
      </c>
      <c r="M66" t="s">
        <v>641</v>
      </c>
      <c r="N66" s="222" t="s">
        <v>642</v>
      </c>
      <c r="O66">
        <v>324</v>
      </c>
      <c r="P66">
        <v>16200</v>
      </c>
      <c r="S66" s="206">
        <f>SUMIF('TOTAL FEED'!$J$6:$J$440,'4'!A66,'TOTAL FEED'!$AS$6:$AS$440)*T66</f>
        <v>8</v>
      </c>
      <c r="T66">
        <v>1</v>
      </c>
      <c r="V66" t="str">
        <f t="shared" si="3"/>
        <v>553MF</v>
      </c>
      <c r="AB66" t="str">
        <f t="shared" ref="AB66:AB129" si="8">+AC66&amp;BB66</f>
        <v>553S</v>
      </c>
      <c r="AC66" t="s">
        <v>41</v>
      </c>
      <c r="AD66" t="s">
        <v>305</v>
      </c>
      <c r="AE66">
        <v>3.5</v>
      </c>
    </row>
    <row r="67" spans="1:31" ht="30" x14ac:dyDescent="0.25">
      <c r="A67" t="str">
        <f t="shared" si="1"/>
        <v>511B25</v>
      </c>
      <c r="B67" s="211">
        <v>21115110200125</v>
      </c>
      <c r="C67">
        <v>0</v>
      </c>
      <c r="D67">
        <v>0</v>
      </c>
      <c r="E67">
        <v>1680213680</v>
      </c>
      <c r="F67" t="s">
        <v>257</v>
      </c>
      <c r="G67" t="s">
        <v>23</v>
      </c>
      <c r="H67">
        <v>25</v>
      </c>
      <c r="J67" s="211">
        <v>10004126104019</v>
      </c>
      <c r="K67">
        <v>2402</v>
      </c>
      <c r="L67" t="s">
        <v>720</v>
      </c>
      <c r="M67" t="s">
        <v>641</v>
      </c>
      <c r="N67" s="222" t="s">
        <v>642</v>
      </c>
      <c r="O67">
        <v>1429</v>
      </c>
      <c r="P67">
        <v>35725</v>
      </c>
      <c r="S67" s="206">
        <f>SUMIF('TOTAL FEED'!$J$6:$J$440,'4'!A67,'TOTAL FEED'!$AS$6:$AS$440)*T67</f>
        <v>8</v>
      </c>
      <c r="T67">
        <v>1</v>
      </c>
      <c r="V67" t="str">
        <f t="shared" si="3"/>
        <v>511B</v>
      </c>
      <c r="AB67" t="str">
        <f t="shared" si="8"/>
        <v>571O1</v>
      </c>
      <c r="AC67" t="s">
        <v>632</v>
      </c>
      <c r="AD67">
        <v>411001</v>
      </c>
      <c r="AE67">
        <v>4</v>
      </c>
    </row>
    <row r="68" spans="1:31" ht="30" x14ac:dyDescent="0.25">
      <c r="A68" t="str">
        <f t="shared" ref="A68:A131" si="9">CONCATENATE(G68,I68,H68)</f>
        <v>511B25</v>
      </c>
      <c r="B68">
        <v>21115110200125</v>
      </c>
      <c r="C68">
        <v>0</v>
      </c>
      <c r="D68">
        <v>0</v>
      </c>
      <c r="E68">
        <v>1680213680</v>
      </c>
      <c r="F68" t="s">
        <v>257</v>
      </c>
      <c r="G68" t="s">
        <v>23</v>
      </c>
      <c r="H68">
        <v>25</v>
      </c>
      <c r="J68">
        <v>10004126104019</v>
      </c>
      <c r="K68">
        <v>2402</v>
      </c>
      <c r="L68" t="s">
        <v>758</v>
      </c>
      <c r="M68" t="s">
        <v>641</v>
      </c>
      <c r="N68" s="222" t="s">
        <v>642</v>
      </c>
      <c r="O68">
        <v>110</v>
      </c>
      <c r="P68">
        <v>2750</v>
      </c>
      <c r="S68" s="206">
        <f>SUMIF('TOTAL FEED'!$J$6:$J$440,'4'!A68,'TOTAL FEED'!$AS$6:$AS$440)*T68</f>
        <v>8</v>
      </c>
      <c r="T68">
        <v>1</v>
      </c>
      <c r="V68" t="str">
        <f t="shared" ref="V68:V131" si="10">+G68&amp;I68</f>
        <v>511B</v>
      </c>
      <c r="AB68" t="str">
        <f t="shared" si="8"/>
        <v>0</v>
      </c>
      <c r="AC68">
        <v>0</v>
      </c>
      <c r="AD68">
        <v>0</v>
      </c>
      <c r="AE68">
        <v>0</v>
      </c>
    </row>
    <row r="69" spans="1:31" ht="30" x14ac:dyDescent="0.25">
      <c r="A69" t="str">
        <f t="shared" si="9"/>
        <v>51025</v>
      </c>
      <c r="B69">
        <v>21115100000125</v>
      </c>
      <c r="C69">
        <v>0</v>
      </c>
      <c r="D69">
        <v>0</v>
      </c>
      <c r="E69">
        <v>1680213681</v>
      </c>
      <c r="F69" t="s">
        <v>259</v>
      </c>
      <c r="G69">
        <v>510</v>
      </c>
      <c r="H69">
        <v>25</v>
      </c>
      <c r="J69">
        <v>10004126104024</v>
      </c>
      <c r="K69">
        <v>2402</v>
      </c>
      <c r="L69" t="s">
        <v>759</v>
      </c>
      <c r="M69" t="s">
        <v>641</v>
      </c>
      <c r="N69" s="222" t="s">
        <v>642</v>
      </c>
      <c r="O69">
        <v>230</v>
      </c>
      <c r="P69">
        <v>5750</v>
      </c>
      <c r="S69" s="206">
        <f>SUMIF('TOTAL FEED'!$J$6:$J$440,'4'!A69,'TOTAL FEED'!$AS$6:$AS$440)*T69</f>
        <v>8</v>
      </c>
      <c r="T69">
        <v>1</v>
      </c>
      <c r="V69" t="str">
        <f t="shared" si="10"/>
        <v>510</v>
      </c>
      <c r="AB69" t="str">
        <f t="shared" si="8"/>
        <v>562</v>
      </c>
      <c r="AC69">
        <v>562</v>
      </c>
      <c r="AD69">
        <v>362001</v>
      </c>
      <c r="AE69">
        <v>3.5</v>
      </c>
    </row>
    <row r="70" spans="1:31" ht="30" x14ac:dyDescent="0.25">
      <c r="A70" t="str">
        <f t="shared" si="9"/>
        <v>552SX25</v>
      </c>
      <c r="B70">
        <v>21115527800125</v>
      </c>
      <c r="C70">
        <v>0</v>
      </c>
      <c r="D70">
        <v>0</v>
      </c>
      <c r="E70">
        <v>1680213682</v>
      </c>
      <c r="F70" t="s">
        <v>259</v>
      </c>
      <c r="G70" t="s">
        <v>631</v>
      </c>
      <c r="H70">
        <v>25</v>
      </c>
      <c r="J70">
        <v>10004126104029</v>
      </c>
      <c r="K70">
        <v>2402</v>
      </c>
      <c r="L70" t="s">
        <v>760</v>
      </c>
      <c r="M70" t="s">
        <v>641</v>
      </c>
      <c r="N70" s="222" t="s">
        <v>642</v>
      </c>
      <c r="O70">
        <v>345</v>
      </c>
      <c r="P70">
        <v>8625</v>
      </c>
      <c r="S70" s="206">
        <f>SUMIF('TOTAL FEED'!$J$6:$J$440,'4'!A70,'TOTAL FEED'!$AS$6:$AS$440)*T70</f>
        <v>8</v>
      </c>
      <c r="T70">
        <v>1</v>
      </c>
      <c r="V70" t="str">
        <f t="shared" si="10"/>
        <v>552SX</v>
      </c>
      <c r="AB70" t="str">
        <f t="shared" si="8"/>
        <v>562P</v>
      </c>
      <c r="AC70" t="s">
        <v>42</v>
      </c>
      <c r="AD70" t="s">
        <v>306</v>
      </c>
      <c r="AE70">
        <v>3.5</v>
      </c>
    </row>
    <row r="71" spans="1:31" x14ac:dyDescent="0.25">
      <c r="A71" t="str">
        <f t="shared" si="9"/>
        <v/>
      </c>
      <c r="G71"/>
      <c r="H71"/>
      <c r="S71" s="206">
        <f>SUMIF('TOTAL FEED'!$J$6:$J$440,'4'!A71,'TOTAL FEED'!$AS$6:$AS$440)*T71</f>
        <v>16</v>
      </c>
      <c r="T71">
        <v>1</v>
      </c>
      <c r="V71" t="str">
        <f t="shared" si="10"/>
        <v/>
      </c>
      <c r="AB71" t="str">
        <f t="shared" si="8"/>
        <v>566</v>
      </c>
      <c r="AC71">
        <v>566</v>
      </c>
      <c r="AD71" t="s">
        <v>307</v>
      </c>
      <c r="AE71">
        <v>3.5</v>
      </c>
    </row>
    <row r="72" spans="1:31" x14ac:dyDescent="0.25">
      <c r="A72" t="str">
        <f t="shared" si="9"/>
        <v/>
      </c>
      <c r="G72"/>
      <c r="H72"/>
      <c r="S72" s="206">
        <f>SUMIF('TOTAL FEED'!$J$6:$J$440,'4'!A72,'TOTAL FEED'!$AS$6:$AS$440)*T72</f>
        <v>16</v>
      </c>
      <c r="T72">
        <v>1</v>
      </c>
      <c r="V72" t="str">
        <f t="shared" si="10"/>
        <v/>
      </c>
      <c r="AB72" t="str">
        <f t="shared" si="8"/>
        <v>567</v>
      </c>
      <c r="AC72">
        <v>567</v>
      </c>
      <c r="AD72" t="s">
        <v>308</v>
      </c>
      <c r="AE72">
        <v>3.5</v>
      </c>
    </row>
    <row r="73" spans="1:31" x14ac:dyDescent="0.25">
      <c r="A73" t="str">
        <f t="shared" si="9"/>
        <v/>
      </c>
      <c r="G73"/>
      <c r="H73"/>
      <c r="S73" s="206">
        <f>SUMIF('TOTAL FEED'!$J$6:$J$440,'4'!A73,'TOTAL FEED'!$AS$6:$AS$440)*T73</f>
        <v>16</v>
      </c>
      <c r="T73">
        <v>1</v>
      </c>
      <c r="V73" t="str">
        <f t="shared" si="10"/>
        <v/>
      </c>
      <c r="AB73" t="str">
        <f t="shared" si="8"/>
        <v>567S</v>
      </c>
      <c r="AC73" t="s">
        <v>43</v>
      </c>
      <c r="AD73" t="s">
        <v>309</v>
      </c>
      <c r="AE73">
        <v>3.5</v>
      </c>
    </row>
    <row r="74" spans="1:31" x14ac:dyDescent="0.25">
      <c r="A74" t="str">
        <f t="shared" si="9"/>
        <v/>
      </c>
      <c r="G74"/>
      <c r="H74"/>
      <c r="S74" s="206">
        <f>SUMIF('TOTAL FEED'!$J$6:$J$440,'4'!A74,'TOTAL FEED'!$AS$6:$AS$440)*T74</f>
        <v>16</v>
      </c>
      <c r="T74">
        <v>1</v>
      </c>
      <c r="V74" t="str">
        <f t="shared" si="10"/>
        <v/>
      </c>
      <c r="AB74" t="str">
        <f t="shared" si="8"/>
        <v>584</v>
      </c>
      <c r="AC74">
        <v>584</v>
      </c>
      <c r="AD74" t="s">
        <v>310</v>
      </c>
      <c r="AE74">
        <v>3.5</v>
      </c>
    </row>
    <row r="75" spans="1:31" x14ac:dyDescent="0.25">
      <c r="A75" t="str">
        <f t="shared" si="9"/>
        <v/>
      </c>
      <c r="G75"/>
      <c r="H75"/>
      <c r="S75" s="206">
        <f>SUMIF('TOTAL FEED'!$J$6:$J$440,'4'!A75,'TOTAL FEED'!$AS$6:$AS$440)*T75</f>
        <v>16</v>
      </c>
      <c r="T75">
        <v>1</v>
      </c>
      <c r="V75" t="str">
        <f t="shared" si="10"/>
        <v/>
      </c>
      <c r="AB75" t="str">
        <f t="shared" si="8"/>
        <v>585</v>
      </c>
      <c r="AC75">
        <v>585</v>
      </c>
      <c r="AD75" t="s">
        <v>311</v>
      </c>
      <c r="AE75">
        <v>3.5</v>
      </c>
    </row>
    <row r="76" spans="1:31" x14ac:dyDescent="0.25">
      <c r="A76" t="str">
        <f t="shared" si="9"/>
        <v/>
      </c>
      <c r="G76"/>
      <c r="H76"/>
      <c r="S76" s="206">
        <f>SUMIF('TOTAL FEED'!$J$6:$J$440,'4'!A76,'TOTAL FEED'!$AS$6:$AS$440)*T76</f>
        <v>16</v>
      </c>
      <c r="T76">
        <v>1</v>
      </c>
      <c r="V76" t="str">
        <f t="shared" si="10"/>
        <v/>
      </c>
      <c r="AB76" t="str">
        <f t="shared" si="8"/>
        <v>585S</v>
      </c>
      <c r="AC76" t="s">
        <v>312</v>
      </c>
      <c r="AD76">
        <v>433011</v>
      </c>
      <c r="AE76">
        <v>3.5</v>
      </c>
    </row>
    <row r="77" spans="1:31" x14ac:dyDescent="0.25">
      <c r="A77" t="str">
        <f t="shared" si="9"/>
        <v/>
      </c>
      <c r="G77"/>
      <c r="H77"/>
      <c r="S77" s="206">
        <f>SUMIF('TOTAL FEED'!$J$6:$J$440,'4'!A77,'TOTAL FEED'!$AS$6:$AS$440)*T77</f>
        <v>16</v>
      </c>
      <c r="T77">
        <v>1</v>
      </c>
      <c r="V77" t="str">
        <f t="shared" si="10"/>
        <v/>
      </c>
      <c r="AB77" t="str">
        <f t="shared" si="8"/>
        <v>594</v>
      </c>
      <c r="AC77">
        <v>594</v>
      </c>
      <c r="AD77">
        <v>422001</v>
      </c>
      <c r="AE77">
        <v>3.5</v>
      </c>
    </row>
    <row r="78" spans="1:31" x14ac:dyDescent="0.25">
      <c r="A78" t="str">
        <f t="shared" si="9"/>
        <v/>
      </c>
      <c r="G78"/>
      <c r="H78"/>
      <c r="S78" s="206">
        <f>SUMIF('TOTAL FEED'!$J$6:$J$440,'4'!A78,'TOTAL FEED'!$AS$6:$AS$440)*T78</f>
        <v>16</v>
      </c>
      <c r="T78">
        <v>1</v>
      </c>
      <c r="V78" t="str">
        <f t="shared" si="10"/>
        <v/>
      </c>
      <c r="AB78" t="str">
        <f t="shared" si="8"/>
        <v>596</v>
      </c>
      <c r="AC78">
        <v>596</v>
      </c>
      <c r="AD78">
        <v>424001</v>
      </c>
      <c r="AE78">
        <v>3.5</v>
      </c>
    </row>
    <row r="79" spans="1:31" x14ac:dyDescent="0.25">
      <c r="A79" t="str">
        <f t="shared" si="9"/>
        <v/>
      </c>
      <c r="G79"/>
      <c r="H79"/>
      <c r="S79" s="206">
        <f>SUMIF('TOTAL FEED'!$J$6:$J$440,'4'!A79,'TOTAL FEED'!$AS$6:$AS$440)*T79</f>
        <v>16</v>
      </c>
      <c r="T79">
        <v>1</v>
      </c>
      <c r="V79" t="str">
        <f t="shared" si="10"/>
        <v/>
      </c>
      <c r="AB79" t="str">
        <f t="shared" si="8"/>
        <v>595</v>
      </c>
      <c r="AC79">
        <v>595</v>
      </c>
      <c r="AD79" t="s">
        <v>313</v>
      </c>
      <c r="AE79">
        <v>3.5</v>
      </c>
    </row>
    <row r="80" spans="1:31" x14ac:dyDescent="0.25">
      <c r="A80" t="str">
        <f t="shared" si="9"/>
        <v/>
      </c>
      <c r="G80"/>
      <c r="H80"/>
      <c r="S80" s="206">
        <f>SUMIF('TOTAL FEED'!$J$6:$J$440,'4'!A80,'TOTAL FEED'!$AS$6:$AS$440)*T80</f>
        <v>16</v>
      </c>
      <c r="T80">
        <v>1</v>
      </c>
      <c r="V80" t="str">
        <f t="shared" si="10"/>
        <v/>
      </c>
      <c r="AB80" t="str">
        <f t="shared" si="8"/>
        <v>0</v>
      </c>
      <c r="AC80">
        <v>0</v>
      </c>
      <c r="AD80">
        <v>0</v>
      </c>
      <c r="AE80">
        <v>0</v>
      </c>
    </row>
    <row r="81" spans="1:31" x14ac:dyDescent="0.25">
      <c r="A81" t="str">
        <f t="shared" si="9"/>
        <v/>
      </c>
      <c r="G81"/>
      <c r="H81"/>
      <c r="S81" s="206">
        <f>SUMIF('TOTAL FEED'!$J$6:$J$440,'4'!A81,'TOTAL FEED'!$AS$6:$AS$440)*T81</f>
        <v>16</v>
      </c>
      <c r="T81">
        <v>1</v>
      </c>
      <c r="V81" t="str">
        <f t="shared" si="10"/>
        <v/>
      </c>
      <c r="AB81" t="str">
        <f t="shared" si="8"/>
        <v>550Pro</v>
      </c>
      <c r="AC81" t="s">
        <v>315</v>
      </c>
      <c r="AD81">
        <v>312021</v>
      </c>
      <c r="AE81">
        <v>3.5</v>
      </c>
    </row>
    <row r="82" spans="1:31" x14ac:dyDescent="0.25">
      <c r="A82" t="str">
        <f t="shared" si="9"/>
        <v/>
      </c>
      <c r="G82"/>
      <c r="H82"/>
      <c r="S82" s="206">
        <f>SUMIF('TOTAL FEED'!$J$6:$J$440,'4'!A82,'TOTAL FEED'!$AS$6:$AS$440)*T82</f>
        <v>16</v>
      </c>
      <c r="T82">
        <v>1</v>
      </c>
      <c r="V82" t="str">
        <f t="shared" si="10"/>
        <v/>
      </c>
      <c r="AB82" t="str">
        <f t="shared" si="8"/>
        <v>550XPro</v>
      </c>
      <c r="AC82" t="s">
        <v>316</v>
      </c>
      <c r="AD82">
        <v>312028</v>
      </c>
      <c r="AE82">
        <v>3.5</v>
      </c>
    </row>
    <row r="83" spans="1:31" x14ac:dyDescent="0.25">
      <c r="A83" t="str">
        <f t="shared" si="9"/>
        <v/>
      </c>
      <c r="G83"/>
      <c r="H83"/>
      <c r="S83" s="206">
        <f>SUMIF('TOTAL FEED'!$J$6:$J$440,'4'!A83,'TOTAL FEED'!$AS$6:$AS$440)*T83</f>
        <v>16</v>
      </c>
      <c r="T83">
        <v>1</v>
      </c>
      <c r="V83" t="str">
        <f t="shared" si="10"/>
        <v/>
      </c>
      <c r="AB83" t="str">
        <f t="shared" si="8"/>
        <v>551Pro</v>
      </c>
      <c r="AC83" t="s">
        <v>317</v>
      </c>
      <c r="AD83">
        <v>314021</v>
      </c>
      <c r="AE83">
        <v>3.5</v>
      </c>
    </row>
    <row r="84" spans="1:31" x14ac:dyDescent="0.25">
      <c r="A84" t="str">
        <f t="shared" si="9"/>
        <v/>
      </c>
      <c r="G84"/>
      <c r="H84"/>
      <c r="S84" s="206">
        <f>SUMIF('TOTAL FEED'!$J$6:$J$440,'4'!A84,'TOTAL FEED'!$AS$6:$AS$440)*T84</f>
        <v>16</v>
      </c>
      <c r="T84">
        <v>1</v>
      </c>
      <c r="V84" t="str">
        <f t="shared" si="10"/>
        <v/>
      </c>
      <c r="AB84" t="str">
        <f t="shared" si="8"/>
        <v>551X</v>
      </c>
      <c r="AC84" t="s">
        <v>318</v>
      </c>
      <c r="AD84">
        <v>314008</v>
      </c>
      <c r="AE84">
        <v>3.5</v>
      </c>
    </row>
    <row r="85" spans="1:31" x14ac:dyDescent="0.25">
      <c r="A85" t="str">
        <f t="shared" si="9"/>
        <v/>
      </c>
      <c r="G85"/>
      <c r="H85"/>
      <c r="S85" s="206">
        <f>SUMIF('TOTAL FEED'!$J$6:$J$440,'4'!A85,'TOTAL FEED'!$AS$6:$AS$440)*T85</f>
        <v>16</v>
      </c>
      <c r="T85">
        <v>1</v>
      </c>
      <c r="V85" t="str">
        <f t="shared" si="10"/>
        <v/>
      </c>
      <c r="AB85" t="str">
        <f t="shared" si="8"/>
        <v>552Pro</v>
      </c>
      <c r="AC85" t="s">
        <v>319</v>
      </c>
      <c r="AD85">
        <v>321021</v>
      </c>
      <c r="AE85">
        <v>3.5</v>
      </c>
    </row>
    <row r="86" spans="1:31" x14ac:dyDescent="0.25">
      <c r="A86" t="str">
        <f t="shared" si="9"/>
        <v/>
      </c>
      <c r="G86"/>
      <c r="H86"/>
      <c r="S86" s="206">
        <f>SUMIF('TOTAL FEED'!$J$6:$J$440,'4'!A86,'TOTAL FEED'!$AS$6:$AS$440)*T86</f>
        <v>16</v>
      </c>
      <c r="T86">
        <v>1</v>
      </c>
      <c r="V86" t="str">
        <f t="shared" si="10"/>
        <v/>
      </c>
      <c r="AB86" t="str">
        <f t="shared" si="8"/>
        <v>552SPro</v>
      </c>
      <c r="AC86" t="s">
        <v>320</v>
      </c>
      <c r="AD86">
        <v>320021</v>
      </c>
      <c r="AE86">
        <v>3.5</v>
      </c>
    </row>
    <row r="87" spans="1:31" x14ac:dyDescent="0.25">
      <c r="A87" t="str">
        <f t="shared" si="9"/>
        <v/>
      </c>
      <c r="G87"/>
      <c r="H87"/>
      <c r="S87" s="206">
        <f>SUMIF('TOTAL FEED'!$J$6:$J$440,'4'!A87,'TOTAL FEED'!$AS$6:$AS$440)*T87</f>
        <v>16</v>
      </c>
      <c r="T87">
        <v>1</v>
      </c>
      <c r="V87" t="str">
        <f t="shared" si="10"/>
        <v/>
      </c>
      <c r="AB87" t="str">
        <f t="shared" si="8"/>
        <v>553SPro</v>
      </c>
      <c r="AC87" t="s">
        <v>321</v>
      </c>
      <c r="AD87">
        <v>332121</v>
      </c>
      <c r="AE87">
        <v>3.5</v>
      </c>
    </row>
    <row r="88" spans="1:31" x14ac:dyDescent="0.25">
      <c r="A88" t="str">
        <f t="shared" si="9"/>
        <v/>
      </c>
      <c r="G88"/>
      <c r="H88"/>
      <c r="S88" s="206">
        <f>SUMIF('TOTAL FEED'!$J$6:$J$440,'4'!A88,'TOTAL FEED'!$AS$6:$AS$440)*T88</f>
        <v>16</v>
      </c>
      <c r="T88">
        <v>1</v>
      </c>
      <c r="V88" t="str">
        <f t="shared" si="10"/>
        <v/>
      </c>
      <c r="AB88" t="str">
        <f t="shared" si="8"/>
        <v>0</v>
      </c>
      <c r="AC88">
        <v>0</v>
      </c>
      <c r="AD88">
        <v>0</v>
      </c>
      <c r="AE88">
        <v>0</v>
      </c>
    </row>
    <row r="89" spans="1:31" x14ac:dyDescent="0.25">
      <c r="A89" t="str">
        <f t="shared" si="9"/>
        <v/>
      </c>
      <c r="G89"/>
      <c r="H89"/>
      <c r="S89" s="206">
        <f>SUMIF('TOTAL FEED'!$J$6:$J$440,'4'!A89,'TOTAL FEED'!$AS$6:$AS$440)*T89</f>
        <v>16</v>
      </c>
      <c r="T89">
        <v>1</v>
      </c>
      <c r="V89" t="str">
        <f t="shared" si="10"/>
        <v/>
      </c>
      <c r="AB89" t="str">
        <f t="shared" si="8"/>
        <v>0</v>
      </c>
      <c r="AC89">
        <v>0</v>
      </c>
      <c r="AD89">
        <v>0</v>
      </c>
      <c r="AE89">
        <v>0</v>
      </c>
    </row>
    <row r="90" spans="1:31" x14ac:dyDescent="0.25">
      <c r="A90" t="str">
        <f t="shared" si="9"/>
        <v/>
      </c>
      <c r="G90"/>
      <c r="H90"/>
      <c r="S90" s="206">
        <f>SUMIF('TOTAL FEED'!$J$6:$J$440,'4'!A90,'TOTAL FEED'!$AS$6:$AS$440)*T90</f>
        <v>16</v>
      </c>
      <c r="T90">
        <v>1</v>
      </c>
      <c r="V90" t="str">
        <f t="shared" si="10"/>
        <v/>
      </c>
      <c r="AB90" t="str">
        <f t="shared" si="8"/>
        <v>0</v>
      </c>
      <c r="AC90">
        <v>0</v>
      </c>
      <c r="AD90">
        <v>0</v>
      </c>
      <c r="AE90">
        <v>0</v>
      </c>
    </row>
    <row r="91" spans="1:31" x14ac:dyDescent="0.25">
      <c r="A91" t="str">
        <f t="shared" si="9"/>
        <v/>
      </c>
      <c r="G91"/>
      <c r="H91"/>
      <c r="S91" s="206">
        <f>SUMIF('TOTAL FEED'!$J$6:$J$440,'4'!A91,'TOTAL FEED'!$AS$6:$AS$440)*T91</f>
        <v>16</v>
      </c>
      <c r="T91">
        <v>1</v>
      </c>
      <c r="V91" t="str">
        <f t="shared" si="10"/>
        <v/>
      </c>
      <c r="AB91" t="str">
        <f t="shared" si="8"/>
        <v>750S</v>
      </c>
      <c r="AC91" t="s">
        <v>45</v>
      </c>
      <c r="AD91">
        <v>0</v>
      </c>
      <c r="AE91" t="s">
        <v>10</v>
      </c>
    </row>
    <row r="92" spans="1:31" x14ac:dyDescent="0.25">
      <c r="A92" t="str">
        <f t="shared" si="9"/>
        <v/>
      </c>
      <c r="G92"/>
      <c r="H92"/>
      <c r="S92" s="206">
        <f>SUMIF('TOTAL FEED'!$J$6:$J$440,'4'!A92,'TOTAL FEED'!$AS$6:$AS$440)*T92</f>
        <v>16</v>
      </c>
      <c r="T92">
        <v>1</v>
      </c>
      <c r="V92" t="str">
        <f t="shared" si="10"/>
        <v/>
      </c>
      <c r="AB92" t="str">
        <f t="shared" si="8"/>
        <v>751</v>
      </c>
      <c r="AC92">
        <v>751</v>
      </c>
      <c r="AD92">
        <v>0</v>
      </c>
      <c r="AE92" t="s">
        <v>10</v>
      </c>
    </row>
    <row r="93" spans="1:31" x14ac:dyDescent="0.25">
      <c r="A93" t="str">
        <f t="shared" si="9"/>
        <v/>
      </c>
      <c r="G93"/>
      <c r="H93"/>
      <c r="S93" s="206">
        <f>SUMIF('TOTAL FEED'!$J$6:$J$440,'4'!A93,'TOTAL FEED'!$AS$6:$AS$440)*T93</f>
        <v>16</v>
      </c>
      <c r="T93">
        <v>1</v>
      </c>
      <c r="V93" t="str">
        <f t="shared" si="10"/>
        <v/>
      </c>
      <c r="AB93" t="str">
        <f t="shared" si="8"/>
        <v>802</v>
      </c>
      <c r="AC93">
        <v>802</v>
      </c>
      <c r="AD93">
        <v>546000</v>
      </c>
      <c r="AE93" t="s">
        <v>13</v>
      </c>
    </row>
    <row r="94" spans="1:31" x14ac:dyDescent="0.25">
      <c r="A94" t="str">
        <f t="shared" si="9"/>
        <v/>
      </c>
      <c r="S94" s="206">
        <f>SUMIF('TOTAL FEED'!$J$6:$J$440,'4'!A94,'TOTAL FEED'!$AS$6:$AS$440)*T94</f>
        <v>16</v>
      </c>
      <c r="T94">
        <v>1</v>
      </c>
      <c r="V94" t="str">
        <f t="shared" si="10"/>
        <v/>
      </c>
      <c r="AB94" t="str">
        <f t="shared" si="8"/>
        <v>884</v>
      </c>
      <c r="AC94">
        <v>884</v>
      </c>
      <c r="AD94" t="s">
        <v>274</v>
      </c>
      <c r="AE94" t="s">
        <v>13</v>
      </c>
    </row>
    <row r="95" spans="1:31" x14ac:dyDescent="0.25">
      <c r="A95" t="str">
        <f t="shared" si="9"/>
        <v/>
      </c>
      <c r="S95" s="206">
        <f>SUMIF('TOTAL FEED'!$J$6:$J$440,'4'!A95,'TOTAL FEED'!$AS$6:$AS$440)*T95</f>
        <v>16</v>
      </c>
      <c r="T95">
        <v>1</v>
      </c>
      <c r="V95" t="str">
        <f t="shared" si="10"/>
        <v/>
      </c>
      <c r="AB95" t="str">
        <f t="shared" si="8"/>
        <v>885S</v>
      </c>
      <c r="AC95" t="s">
        <v>46</v>
      </c>
      <c r="AD95" t="s">
        <v>322</v>
      </c>
      <c r="AE95" t="s">
        <v>13</v>
      </c>
    </row>
    <row r="96" spans="1:31" x14ac:dyDescent="0.25">
      <c r="A96" t="str">
        <f t="shared" si="9"/>
        <v/>
      </c>
      <c r="S96" s="206">
        <f>SUMIF('TOTAL FEED'!$J$6:$J$440,'4'!A96,'TOTAL FEED'!$AS$6:$AS$440)*T96</f>
        <v>16</v>
      </c>
      <c r="T96">
        <v>1</v>
      </c>
      <c r="V96" t="str">
        <f t="shared" si="10"/>
        <v/>
      </c>
      <c r="AB96" t="str">
        <f t="shared" si="8"/>
        <v>910</v>
      </c>
      <c r="AC96">
        <v>910</v>
      </c>
      <c r="AD96">
        <v>112001</v>
      </c>
      <c r="AE96" t="s">
        <v>20</v>
      </c>
    </row>
    <row r="97" spans="1:31" x14ac:dyDescent="0.25">
      <c r="A97" t="str">
        <f t="shared" si="9"/>
        <v/>
      </c>
      <c r="G97"/>
      <c r="H97"/>
      <c r="S97" s="206">
        <f>SUMIF('TOTAL FEED'!$J$6:$J$440,'4'!A97,'TOTAL FEED'!$AS$6:$AS$440)*T97</f>
        <v>16</v>
      </c>
      <c r="T97">
        <v>1</v>
      </c>
      <c r="V97" t="str">
        <f t="shared" si="10"/>
        <v/>
      </c>
      <c r="AB97" t="str">
        <f t="shared" si="8"/>
        <v>910M</v>
      </c>
      <c r="AC97" t="s">
        <v>47</v>
      </c>
      <c r="AD97" t="s">
        <v>276</v>
      </c>
      <c r="AE97" t="s">
        <v>20</v>
      </c>
    </row>
    <row r="98" spans="1:31" x14ac:dyDescent="0.25">
      <c r="A98" t="str">
        <f t="shared" si="9"/>
        <v/>
      </c>
      <c r="G98"/>
      <c r="H98"/>
      <c r="S98" s="206">
        <f>SUMIF('TOTAL FEED'!$J$6:$J$440,'4'!A98,'TOTAL FEED'!$AS$6:$AS$440)*T98</f>
        <v>16</v>
      </c>
      <c r="T98">
        <v>1</v>
      </c>
      <c r="V98" t="str">
        <f t="shared" si="10"/>
        <v/>
      </c>
      <c r="AB98" t="str">
        <f t="shared" si="8"/>
        <v>911</v>
      </c>
      <c r="AC98">
        <v>911</v>
      </c>
      <c r="AD98">
        <v>114001</v>
      </c>
      <c r="AE98">
        <v>3.5</v>
      </c>
    </row>
    <row r="99" spans="1:31" x14ac:dyDescent="0.25">
      <c r="A99" t="str">
        <f t="shared" si="9"/>
        <v/>
      </c>
      <c r="G99"/>
      <c r="H99"/>
      <c r="S99" s="206">
        <f>SUMIF('TOTAL FEED'!$J$6:$J$440,'4'!A99,'TOTAL FEED'!$AS$6:$AS$440)*T99</f>
        <v>16</v>
      </c>
      <c r="T99">
        <v>1</v>
      </c>
      <c r="V99" t="str">
        <f t="shared" si="10"/>
        <v/>
      </c>
      <c r="AB99" t="str">
        <f t="shared" si="8"/>
        <v>911B</v>
      </c>
      <c r="AC99" t="s">
        <v>323</v>
      </c>
      <c r="AD99" t="s">
        <v>278</v>
      </c>
      <c r="AE99">
        <v>2.5</v>
      </c>
    </row>
    <row r="100" spans="1:31" x14ac:dyDescent="0.25">
      <c r="A100" t="str">
        <f t="shared" si="9"/>
        <v/>
      </c>
      <c r="G100"/>
      <c r="H100"/>
      <c r="S100" s="206">
        <f>SUMIF('TOTAL FEED'!$J$6:$J$440,'4'!A100,'TOTAL FEED'!$AS$6:$AS$440)*T100</f>
        <v>16</v>
      </c>
      <c r="T100">
        <v>1</v>
      </c>
      <c r="V100" t="str">
        <f t="shared" si="10"/>
        <v/>
      </c>
      <c r="AB100" t="str">
        <f t="shared" si="8"/>
        <v>911M</v>
      </c>
      <c r="AC100" t="s">
        <v>48</v>
      </c>
      <c r="AD100">
        <v>162201</v>
      </c>
      <c r="AE100">
        <v>2.5</v>
      </c>
    </row>
    <row r="101" spans="1:31" x14ac:dyDescent="0.25">
      <c r="A101" t="str">
        <f t="shared" si="9"/>
        <v/>
      </c>
      <c r="G101"/>
      <c r="H101"/>
      <c r="S101" s="206">
        <f>SUMIF('TOTAL FEED'!$J$6:$J$440,'4'!A101,'TOTAL FEED'!$AS$6:$AS$440)*T101</f>
        <v>16</v>
      </c>
      <c r="T101">
        <v>1</v>
      </c>
      <c r="V101" t="str">
        <f t="shared" si="10"/>
        <v/>
      </c>
      <c r="AB101" t="str">
        <f t="shared" si="8"/>
        <v>912M</v>
      </c>
      <c r="AC101" t="s">
        <v>49</v>
      </c>
      <c r="AD101" t="s">
        <v>281</v>
      </c>
      <c r="AE101">
        <v>3.5</v>
      </c>
    </row>
    <row r="102" spans="1:31" x14ac:dyDescent="0.25">
      <c r="A102" t="str">
        <f t="shared" si="9"/>
        <v/>
      </c>
      <c r="G102"/>
      <c r="H102"/>
      <c r="S102" s="206">
        <f>SUMIF('TOTAL FEED'!$J$6:$J$440,'4'!A102,'TOTAL FEED'!$AS$6:$AS$440)*T102</f>
        <v>16</v>
      </c>
      <c r="T102">
        <v>1</v>
      </c>
      <c r="V102" t="str">
        <f t="shared" si="10"/>
        <v/>
      </c>
      <c r="AB102" t="str">
        <f t="shared" si="8"/>
        <v>944</v>
      </c>
      <c r="AC102">
        <v>944</v>
      </c>
      <c r="AD102" t="s">
        <v>287</v>
      </c>
      <c r="AE102">
        <v>3.5</v>
      </c>
    </row>
    <row r="103" spans="1:31" x14ac:dyDescent="0.25">
      <c r="A103" t="str">
        <f t="shared" si="9"/>
        <v/>
      </c>
      <c r="G103"/>
      <c r="H103"/>
      <c r="S103" s="206">
        <f>SUMIF('TOTAL FEED'!$J$6:$J$440,'4'!A103,'TOTAL FEED'!$AS$6:$AS$440)*T103</f>
        <v>16</v>
      </c>
      <c r="T103">
        <v>1</v>
      </c>
      <c r="V103" t="str">
        <f t="shared" si="10"/>
        <v/>
      </c>
      <c r="AB103" t="str">
        <f t="shared" si="8"/>
        <v>944</v>
      </c>
      <c r="AC103">
        <v>944</v>
      </c>
      <c r="AD103" t="s">
        <v>287</v>
      </c>
      <c r="AE103">
        <v>3.5</v>
      </c>
    </row>
    <row r="104" spans="1:31" x14ac:dyDescent="0.25">
      <c r="A104" t="str">
        <f t="shared" si="9"/>
        <v/>
      </c>
      <c r="G104"/>
      <c r="H104"/>
      <c r="S104" s="206">
        <f>SUMIF('TOTAL FEED'!$J$6:$J$440,'4'!A104,'TOTAL FEED'!$AS$6:$AS$440)*T104</f>
        <v>16</v>
      </c>
      <c r="T104">
        <v>1</v>
      </c>
      <c r="V104" t="str">
        <f t="shared" si="10"/>
        <v/>
      </c>
      <c r="AB104" t="str">
        <f t="shared" si="8"/>
        <v>945</v>
      </c>
      <c r="AC104">
        <v>945</v>
      </c>
      <c r="AD104">
        <v>0</v>
      </c>
      <c r="AE104">
        <v>3.5</v>
      </c>
    </row>
    <row r="105" spans="1:31" x14ac:dyDescent="0.25">
      <c r="A105" t="str">
        <f t="shared" si="9"/>
        <v/>
      </c>
      <c r="G105"/>
      <c r="H105"/>
      <c r="S105" s="206">
        <f>SUMIF('TOTAL FEED'!$J$6:$J$440,'4'!A105,'TOTAL FEED'!$AS$6:$AS$440)*T105</f>
        <v>16</v>
      </c>
      <c r="T105">
        <v>1</v>
      </c>
      <c r="V105" t="str">
        <f t="shared" si="10"/>
        <v/>
      </c>
      <c r="AB105" t="str">
        <f t="shared" si="8"/>
        <v>948</v>
      </c>
      <c r="AC105">
        <v>948</v>
      </c>
      <c r="AD105">
        <v>201101</v>
      </c>
      <c r="AE105">
        <v>2.5</v>
      </c>
    </row>
    <row r="106" spans="1:31" x14ac:dyDescent="0.25">
      <c r="A106" t="str">
        <f t="shared" si="9"/>
        <v/>
      </c>
      <c r="G106"/>
      <c r="H106"/>
      <c r="S106" s="206">
        <f>SUMIF('TOTAL FEED'!$J$6:$J$440,'4'!A106,'TOTAL FEED'!$AS$6:$AS$440)*T106</f>
        <v>16</v>
      </c>
      <c r="T106">
        <v>1</v>
      </c>
      <c r="V106" t="str">
        <f t="shared" si="10"/>
        <v/>
      </c>
      <c r="AB106" t="str">
        <f t="shared" si="8"/>
        <v>949</v>
      </c>
      <c r="AC106">
        <v>949</v>
      </c>
      <c r="AD106">
        <v>203101</v>
      </c>
      <c r="AE106">
        <v>3.5</v>
      </c>
    </row>
    <row r="107" spans="1:31" x14ac:dyDescent="0.25">
      <c r="A107" t="str">
        <f t="shared" si="9"/>
        <v/>
      </c>
      <c r="G107"/>
      <c r="H107"/>
      <c r="S107" s="206">
        <f>SUMIF('TOTAL FEED'!$J$6:$J$440,'4'!A107,'TOTAL FEED'!$AS$6:$AS$440)*T107</f>
        <v>16</v>
      </c>
      <c r="T107">
        <v>1</v>
      </c>
      <c r="V107" t="str">
        <f t="shared" si="10"/>
        <v/>
      </c>
      <c r="AB107" t="str">
        <f t="shared" si="8"/>
        <v>949M</v>
      </c>
      <c r="AC107" t="s">
        <v>324</v>
      </c>
      <c r="AD107">
        <v>203201</v>
      </c>
      <c r="AE107">
        <v>3.5</v>
      </c>
    </row>
    <row r="108" spans="1:31" x14ac:dyDescent="0.25">
      <c r="A108" t="str">
        <f t="shared" si="9"/>
        <v/>
      </c>
      <c r="G108"/>
      <c r="H108"/>
      <c r="S108" s="206">
        <f>SUMIF('TOTAL FEED'!$J$6:$J$440,'4'!A108,'TOTAL FEED'!$AS$6:$AS$440)*T108</f>
        <v>16</v>
      </c>
      <c r="T108">
        <v>1</v>
      </c>
      <c r="V108" t="str">
        <f t="shared" si="10"/>
        <v/>
      </c>
      <c r="AB108" t="str">
        <f t="shared" si="8"/>
        <v>951</v>
      </c>
      <c r="AC108">
        <v>951</v>
      </c>
      <c r="AD108">
        <v>314001</v>
      </c>
      <c r="AE108">
        <v>2.5</v>
      </c>
    </row>
    <row r="109" spans="1:31" x14ac:dyDescent="0.25">
      <c r="A109" t="str">
        <f t="shared" si="9"/>
        <v/>
      </c>
      <c r="G109"/>
      <c r="H109"/>
      <c r="S109" s="206">
        <f>SUMIF('TOTAL FEED'!$J$6:$J$440,'4'!A109,'TOTAL FEED'!$AS$6:$AS$440)*T109</f>
        <v>16</v>
      </c>
      <c r="T109">
        <v>1</v>
      </c>
      <c r="V109" t="str">
        <f t="shared" si="10"/>
        <v/>
      </c>
      <c r="AB109" t="str">
        <f t="shared" si="8"/>
        <v>951X26</v>
      </c>
      <c r="AC109" t="s">
        <v>325</v>
      </c>
      <c r="AD109" t="s">
        <v>295</v>
      </c>
      <c r="AE109">
        <v>2.5</v>
      </c>
    </row>
    <row r="110" spans="1:31" x14ac:dyDescent="0.25">
      <c r="A110" t="str">
        <f t="shared" si="9"/>
        <v/>
      </c>
      <c r="G110"/>
      <c r="H110"/>
      <c r="S110" s="206">
        <f>SUMIF('TOTAL FEED'!$J$6:$J$440,'4'!A110,'TOTAL FEED'!$AS$6:$AS$440)*T110</f>
        <v>16</v>
      </c>
      <c r="T110">
        <v>1</v>
      </c>
      <c r="V110" t="str">
        <f t="shared" si="10"/>
        <v/>
      </c>
      <c r="AB110" t="str">
        <f t="shared" si="8"/>
        <v>952</v>
      </c>
      <c r="AC110">
        <v>952</v>
      </c>
      <c r="AD110" t="s">
        <v>297</v>
      </c>
      <c r="AE110">
        <v>3.5</v>
      </c>
    </row>
    <row r="111" spans="1:31" x14ac:dyDescent="0.25">
      <c r="A111" t="str">
        <f t="shared" si="9"/>
        <v/>
      </c>
      <c r="G111"/>
      <c r="H111"/>
      <c r="S111" s="206">
        <f>SUMIF('TOTAL FEED'!$J$6:$J$440,'4'!A111,'TOTAL FEED'!$AS$6:$AS$440)*T111</f>
        <v>16</v>
      </c>
      <c r="T111">
        <v>1</v>
      </c>
      <c r="V111" t="str">
        <f t="shared" si="10"/>
        <v/>
      </c>
      <c r="AB111" t="str">
        <f t="shared" si="8"/>
        <v>952M</v>
      </c>
      <c r="AC111" t="s">
        <v>51</v>
      </c>
      <c r="AD111" t="s">
        <v>298</v>
      </c>
      <c r="AE111">
        <v>3.5</v>
      </c>
    </row>
    <row r="112" spans="1:31" x14ac:dyDescent="0.25">
      <c r="A112" t="str">
        <f t="shared" si="9"/>
        <v/>
      </c>
      <c r="G112"/>
      <c r="H112"/>
      <c r="S112" s="206">
        <f>SUMIF('TOTAL FEED'!$J$6:$J$440,'4'!A112,'TOTAL FEED'!$AS$6:$AS$440)*T112</f>
        <v>16</v>
      </c>
      <c r="T112">
        <v>1</v>
      </c>
      <c r="V112" t="str">
        <f t="shared" si="10"/>
        <v/>
      </c>
      <c r="AB112" t="str">
        <f t="shared" si="8"/>
        <v>952S</v>
      </c>
      <c r="AC112" t="s">
        <v>52</v>
      </c>
      <c r="AD112">
        <v>320001</v>
      </c>
      <c r="AE112">
        <v>2.5</v>
      </c>
    </row>
    <row r="113" spans="1:31" x14ac:dyDescent="0.25">
      <c r="A113" t="str">
        <f t="shared" si="9"/>
        <v/>
      </c>
      <c r="G113"/>
      <c r="H113"/>
      <c r="S113" s="206">
        <f>SUMIF('TOTAL FEED'!$J$6:$J$440,'4'!A113,'TOTAL FEED'!$AS$6:$AS$440)*T113</f>
        <v>16</v>
      </c>
      <c r="T113">
        <v>1</v>
      </c>
      <c r="V113" t="str">
        <f t="shared" si="10"/>
        <v/>
      </c>
      <c r="AB113" t="str">
        <f t="shared" si="8"/>
        <v>952SS90</v>
      </c>
      <c r="AC113" t="s">
        <v>326</v>
      </c>
      <c r="AD113" t="s">
        <v>301</v>
      </c>
      <c r="AE113">
        <v>2.5</v>
      </c>
    </row>
    <row r="114" spans="1:31" x14ac:dyDescent="0.25">
      <c r="A114" t="str">
        <f t="shared" si="9"/>
        <v/>
      </c>
      <c r="G114"/>
      <c r="H114"/>
      <c r="S114" s="206">
        <f>SUMIF('TOTAL FEED'!$J$6:$J$440,'4'!A114,'TOTAL FEED'!$AS$6:$AS$440)*T114</f>
        <v>16</v>
      </c>
      <c r="T114">
        <v>1</v>
      </c>
      <c r="V114" t="str">
        <f t="shared" si="10"/>
        <v/>
      </c>
      <c r="AB114" t="str">
        <f t="shared" si="8"/>
        <v>952SX</v>
      </c>
      <c r="AC114" t="s">
        <v>633</v>
      </c>
      <c r="AD114">
        <v>320008</v>
      </c>
      <c r="AE114">
        <v>2.5</v>
      </c>
    </row>
    <row r="115" spans="1:31" x14ac:dyDescent="0.25">
      <c r="A115" t="str">
        <f t="shared" si="9"/>
        <v/>
      </c>
      <c r="G115"/>
      <c r="H115"/>
      <c r="S115" s="206">
        <f>SUMIF('TOTAL FEED'!$J$6:$J$440,'4'!A115,'TOTAL FEED'!$AS$6:$AS$440)*T115</f>
        <v>16</v>
      </c>
      <c r="T115">
        <v>1</v>
      </c>
      <c r="V115" t="str">
        <f t="shared" si="10"/>
        <v/>
      </c>
      <c r="AB115" t="str">
        <f t="shared" si="8"/>
        <v>952MX</v>
      </c>
      <c r="AC115" t="s">
        <v>327</v>
      </c>
      <c r="AD115">
        <v>321018</v>
      </c>
      <c r="AE115">
        <v>2.5</v>
      </c>
    </row>
    <row r="116" spans="1:31" x14ac:dyDescent="0.25">
      <c r="A116" t="str">
        <f t="shared" si="9"/>
        <v/>
      </c>
      <c r="G116"/>
      <c r="H116"/>
      <c r="S116" s="206">
        <f>SUMIF('TOTAL FEED'!$J$6:$J$440,'4'!A116,'TOTAL FEED'!$AS$6:$AS$440)*T116</f>
        <v>16</v>
      </c>
      <c r="T116">
        <v>1</v>
      </c>
      <c r="V116" t="str">
        <f t="shared" si="10"/>
        <v/>
      </c>
      <c r="AB116" t="str">
        <f t="shared" si="8"/>
        <v>953</v>
      </c>
      <c r="AC116">
        <v>953</v>
      </c>
      <c r="AD116" t="s">
        <v>304</v>
      </c>
      <c r="AE116">
        <v>3.5</v>
      </c>
    </row>
    <row r="117" spans="1:31" x14ac:dyDescent="0.25">
      <c r="A117" t="str">
        <f t="shared" si="9"/>
        <v/>
      </c>
      <c r="G117"/>
      <c r="H117"/>
      <c r="S117" s="206">
        <f>SUMIF('TOTAL FEED'!$J$6:$J$440,'4'!A117,'TOTAL FEED'!$AS$6:$AS$440)*T117</f>
        <v>16</v>
      </c>
      <c r="T117">
        <v>1</v>
      </c>
      <c r="V117" t="str">
        <f t="shared" si="10"/>
        <v/>
      </c>
      <c r="AB117" t="str">
        <f t="shared" si="8"/>
        <v>953S</v>
      </c>
      <c r="AC117" t="s">
        <v>53</v>
      </c>
      <c r="AD117" t="s">
        <v>305</v>
      </c>
      <c r="AE117">
        <v>3.5</v>
      </c>
    </row>
    <row r="118" spans="1:31" x14ac:dyDescent="0.25">
      <c r="A118" t="str">
        <f t="shared" si="9"/>
        <v/>
      </c>
      <c r="G118"/>
      <c r="H118"/>
      <c r="S118" s="206">
        <f>SUMIF('TOTAL FEED'!$J$6:$J$440,'4'!A118,'TOTAL FEED'!$AS$6:$AS$440)*T118</f>
        <v>16</v>
      </c>
      <c r="T118">
        <v>1</v>
      </c>
      <c r="V118" t="str">
        <f t="shared" si="10"/>
        <v/>
      </c>
      <c r="AB118" t="str">
        <f t="shared" si="8"/>
        <v>966</v>
      </c>
      <c r="AC118">
        <v>966</v>
      </c>
      <c r="AD118" t="s">
        <v>307</v>
      </c>
      <c r="AE118">
        <v>3.5</v>
      </c>
    </row>
    <row r="119" spans="1:31" x14ac:dyDescent="0.25">
      <c r="A119" t="str">
        <f t="shared" si="9"/>
        <v/>
      </c>
      <c r="G119"/>
      <c r="H119"/>
      <c r="S119" s="206">
        <f>SUMIF('TOTAL FEED'!$J$6:$J$440,'4'!A119,'TOTAL FEED'!$AS$6:$AS$440)*T119</f>
        <v>16</v>
      </c>
      <c r="T119">
        <v>1</v>
      </c>
      <c r="V119" t="str">
        <f t="shared" si="10"/>
        <v/>
      </c>
      <c r="AB119" t="str">
        <f t="shared" si="8"/>
        <v>967</v>
      </c>
      <c r="AC119">
        <v>967</v>
      </c>
      <c r="AD119" t="s">
        <v>308</v>
      </c>
      <c r="AE119">
        <v>3.5</v>
      </c>
    </row>
    <row r="120" spans="1:31" x14ac:dyDescent="0.25">
      <c r="A120" t="str">
        <f t="shared" si="9"/>
        <v/>
      </c>
      <c r="G120"/>
      <c r="H120"/>
      <c r="S120" s="206">
        <f>SUMIF('TOTAL FEED'!$J$6:$J$440,'4'!A120,'TOTAL FEED'!$AS$6:$AS$440)*T120</f>
        <v>16</v>
      </c>
      <c r="T120">
        <v>1</v>
      </c>
      <c r="V120" t="str">
        <f t="shared" si="10"/>
        <v/>
      </c>
      <c r="AB120" t="str">
        <f t="shared" si="8"/>
        <v>967S</v>
      </c>
      <c r="AC120" t="s">
        <v>54</v>
      </c>
      <c r="AD120">
        <v>367101</v>
      </c>
      <c r="AE120">
        <v>3.5</v>
      </c>
    </row>
    <row r="121" spans="1:31" x14ac:dyDescent="0.25">
      <c r="A121" t="str">
        <f t="shared" si="9"/>
        <v/>
      </c>
      <c r="G121"/>
      <c r="H121"/>
      <c r="S121" s="206">
        <f>SUMIF('TOTAL FEED'!$J$6:$J$440,'4'!A121,'TOTAL FEED'!$AS$6:$AS$440)*T121</f>
        <v>16</v>
      </c>
      <c r="T121">
        <v>1</v>
      </c>
      <c r="V121" t="str">
        <f t="shared" si="10"/>
        <v/>
      </c>
      <c r="AB121" t="str">
        <f t="shared" si="8"/>
        <v>985S</v>
      </c>
      <c r="AC121" t="s">
        <v>55</v>
      </c>
      <c r="AD121">
        <v>433011</v>
      </c>
      <c r="AE121">
        <v>3.5</v>
      </c>
    </row>
    <row r="122" spans="1:31" x14ac:dyDescent="0.25">
      <c r="A122" t="str">
        <f t="shared" si="9"/>
        <v/>
      </c>
      <c r="G122"/>
      <c r="H122"/>
      <c r="S122" s="206">
        <f>SUMIF('TOTAL FEED'!$J$6:$J$440,'4'!A122,'TOTAL FEED'!$AS$6:$AS$440)*T122</f>
        <v>16</v>
      </c>
      <c r="T122">
        <v>1</v>
      </c>
      <c r="V122" t="str">
        <f t="shared" si="10"/>
        <v/>
      </c>
      <c r="AB122" t="str">
        <f t="shared" si="8"/>
        <v>995</v>
      </c>
      <c r="AC122">
        <v>995</v>
      </c>
      <c r="AD122">
        <v>423001</v>
      </c>
      <c r="AE122">
        <v>3.5</v>
      </c>
    </row>
    <row r="123" spans="1:31" x14ac:dyDescent="0.25">
      <c r="A123" t="str">
        <f t="shared" si="9"/>
        <v/>
      </c>
      <c r="G123"/>
      <c r="H123"/>
      <c r="S123" s="206">
        <f>SUMIF('TOTAL FEED'!$J$6:$J$440,'4'!A123,'TOTAL FEED'!$AS$6:$AS$440)*T123</f>
        <v>16</v>
      </c>
      <c r="T123">
        <v>1</v>
      </c>
      <c r="V123" t="str">
        <f t="shared" si="10"/>
        <v/>
      </c>
      <c r="AB123" t="str">
        <f t="shared" si="8"/>
        <v>996</v>
      </c>
      <c r="AC123">
        <v>996</v>
      </c>
      <c r="AD123">
        <v>424001</v>
      </c>
      <c r="AE123">
        <v>3.5</v>
      </c>
    </row>
    <row r="124" spans="1:31" x14ac:dyDescent="0.25">
      <c r="A124" t="str">
        <f t="shared" si="9"/>
        <v/>
      </c>
      <c r="G124"/>
      <c r="H124"/>
      <c r="S124" s="206">
        <f>SUMIF('TOTAL FEED'!$J$6:$J$440,'4'!A124,'TOTAL FEED'!$AS$6:$AS$440)*T124</f>
        <v>16</v>
      </c>
      <c r="T124">
        <v>1</v>
      </c>
      <c r="V124" t="str">
        <f t="shared" si="10"/>
        <v/>
      </c>
      <c r="AB124" t="str">
        <f t="shared" si="8"/>
        <v>984</v>
      </c>
      <c r="AC124">
        <v>984</v>
      </c>
      <c r="AD124" t="s">
        <v>310</v>
      </c>
      <c r="AE124">
        <v>3.5</v>
      </c>
    </row>
    <row r="125" spans="1:31" x14ac:dyDescent="0.25">
      <c r="A125" t="str">
        <f t="shared" si="9"/>
        <v/>
      </c>
      <c r="G125"/>
      <c r="H125"/>
      <c r="S125" s="206">
        <f>SUMIF('TOTAL FEED'!$J$6:$J$440,'4'!A125,'TOTAL FEED'!$AS$6:$AS$440)*T125</f>
        <v>16</v>
      </c>
      <c r="T125">
        <v>1</v>
      </c>
      <c r="V125" t="str">
        <f t="shared" si="10"/>
        <v/>
      </c>
      <c r="AB125" t="str">
        <f t="shared" si="8"/>
        <v>0</v>
      </c>
      <c r="AC125">
        <v>0</v>
      </c>
      <c r="AD125">
        <v>0</v>
      </c>
      <c r="AE125">
        <v>0</v>
      </c>
    </row>
    <row r="126" spans="1:31" x14ac:dyDescent="0.25">
      <c r="A126" t="str">
        <f t="shared" si="9"/>
        <v/>
      </c>
      <c r="G126"/>
      <c r="H126"/>
      <c r="S126" s="206">
        <f>SUMIF('TOTAL FEED'!$J$6:$J$440,'4'!A126,'TOTAL FEED'!$AS$6:$AS$440)*T126</f>
        <v>16</v>
      </c>
      <c r="T126">
        <v>1</v>
      </c>
      <c r="V126" t="str">
        <f t="shared" si="10"/>
        <v/>
      </c>
      <c r="AB126" t="str">
        <f t="shared" si="8"/>
        <v>CD02</v>
      </c>
      <c r="AC126" t="s">
        <v>328</v>
      </c>
      <c r="AD126">
        <v>546000</v>
      </c>
      <c r="AE126" t="s">
        <v>13</v>
      </c>
    </row>
    <row r="127" spans="1:31" x14ac:dyDescent="0.25">
      <c r="A127" t="str">
        <f t="shared" si="9"/>
        <v/>
      </c>
      <c r="G127"/>
      <c r="H127"/>
      <c r="S127" s="206">
        <f>SUMIF('TOTAL FEED'!$J$6:$J$440,'4'!A127,'TOTAL FEED'!$AS$6:$AS$440)*T127</f>
        <v>16</v>
      </c>
      <c r="T127">
        <v>1</v>
      </c>
      <c r="V127" t="str">
        <f t="shared" si="10"/>
        <v/>
      </c>
      <c r="AB127" t="str">
        <f t="shared" si="8"/>
        <v>GD04</v>
      </c>
      <c r="AC127" t="s">
        <v>329</v>
      </c>
      <c r="AD127">
        <v>127000</v>
      </c>
      <c r="AE127" t="s">
        <v>13</v>
      </c>
    </row>
    <row r="128" spans="1:31" x14ac:dyDescent="0.25">
      <c r="A128" t="str">
        <f t="shared" si="9"/>
        <v/>
      </c>
      <c r="G128"/>
      <c r="H128"/>
      <c r="S128" s="206">
        <f>SUMIF('TOTAL FEED'!$J$6:$J$440,'4'!A128,'TOTAL FEED'!$AS$6:$AS$440)*T128</f>
        <v>16</v>
      </c>
      <c r="T128">
        <v>1</v>
      </c>
      <c r="V128" t="str">
        <f t="shared" si="10"/>
        <v/>
      </c>
      <c r="AB128" t="str">
        <f t="shared" si="8"/>
        <v>GD14</v>
      </c>
      <c r="AC128" t="s">
        <v>330</v>
      </c>
      <c r="AD128">
        <v>127001</v>
      </c>
      <c r="AE128">
        <v>3.5</v>
      </c>
    </row>
    <row r="129" spans="1:31" x14ac:dyDescent="0.25">
      <c r="A129" t="str">
        <f t="shared" si="9"/>
        <v/>
      </c>
      <c r="G129"/>
      <c r="H129"/>
      <c r="S129" s="206">
        <f>SUMIF('TOTAL FEED'!$J$6:$J$440,'4'!A129,'TOTAL FEED'!$AS$6:$AS$440)*T129</f>
        <v>16</v>
      </c>
      <c r="T129">
        <v>1</v>
      </c>
      <c r="V129" t="str">
        <f t="shared" si="10"/>
        <v/>
      </c>
      <c r="AB129" t="str">
        <f t="shared" si="8"/>
        <v>GD15</v>
      </c>
      <c r="AC129" t="s">
        <v>624</v>
      </c>
      <c r="AD129">
        <v>128001</v>
      </c>
      <c r="AE129">
        <v>4</v>
      </c>
    </row>
    <row r="130" spans="1:31" x14ac:dyDescent="0.25">
      <c r="A130" t="str">
        <f t="shared" si="9"/>
        <v/>
      </c>
      <c r="G130"/>
      <c r="H130"/>
      <c r="S130" s="206">
        <f>SUMIF('TOTAL FEED'!$J$6:$J$440,'4'!A130,'TOTAL FEED'!$AS$6:$AS$440)*T130</f>
        <v>16</v>
      </c>
      <c r="T130">
        <v>1</v>
      </c>
      <c r="V130" t="str">
        <f t="shared" si="10"/>
        <v/>
      </c>
      <c r="AB130" t="str">
        <f t="shared" ref="AB130:AB193" si="11">+AC130&amp;BB130</f>
        <v>GD14P</v>
      </c>
      <c r="AC130" t="s">
        <v>615</v>
      </c>
      <c r="AD130" t="s">
        <v>616</v>
      </c>
      <c r="AE130">
        <v>3.5</v>
      </c>
    </row>
    <row r="131" spans="1:31" x14ac:dyDescent="0.25">
      <c r="A131" t="str">
        <f t="shared" si="9"/>
        <v/>
      </c>
      <c r="G131"/>
      <c r="H131"/>
      <c r="S131" s="206">
        <f>SUMIF('TOTAL FEED'!$J$6:$J$440,'4'!A131,'TOTAL FEED'!$AS$6:$AS$440)*T131</f>
        <v>16</v>
      </c>
      <c r="T131">
        <v>1</v>
      </c>
      <c r="V131" t="str">
        <f t="shared" si="10"/>
        <v/>
      </c>
      <c r="AB131" t="str">
        <f t="shared" si="11"/>
        <v>PP20</v>
      </c>
      <c r="AC131" t="s">
        <v>331</v>
      </c>
      <c r="AD131">
        <v>226501</v>
      </c>
      <c r="AE131">
        <v>3.5</v>
      </c>
    </row>
    <row r="132" spans="1:31" x14ac:dyDescent="0.25">
      <c r="A132" t="str">
        <f t="shared" ref="A132:A195" si="12">CONCATENATE(G132,I132,H132)</f>
        <v/>
      </c>
      <c r="G132"/>
      <c r="H132"/>
      <c r="S132" s="206">
        <f>SUMIF('TOTAL FEED'!$J$6:$J$440,'4'!A132,'TOTAL FEED'!$AS$6:$AS$440)*T132</f>
        <v>16</v>
      </c>
      <c r="T132">
        <v>1</v>
      </c>
      <c r="V132" t="str">
        <f t="shared" ref="V132:V167" si="13">+G132&amp;I132</f>
        <v/>
      </c>
      <c r="AB132" t="str">
        <f t="shared" si="11"/>
        <v>0</v>
      </c>
      <c r="AC132">
        <v>0</v>
      </c>
      <c r="AD132">
        <v>0</v>
      </c>
      <c r="AE132">
        <v>0</v>
      </c>
    </row>
    <row r="133" spans="1:31" x14ac:dyDescent="0.25">
      <c r="A133" t="str">
        <f t="shared" si="12"/>
        <v/>
      </c>
      <c r="G133"/>
      <c r="H133"/>
      <c r="S133" s="206">
        <f>SUMIF('TOTAL FEED'!$J$6:$J$440,'4'!A133,'TOTAL FEED'!$AS$6:$AS$440)*T133</f>
        <v>16</v>
      </c>
      <c r="T133">
        <v>1</v>
      </c>
      <c r="V133" t="str">
        <f t="shared" si="13"/>
        <v/>
      </c>
      <c r="AB133" t="str">
        <f t="shared" si="11"/>
        <v>HT21</v>
      </c>
      <c r="AC133" t="s">
        <v>58</v>
      </c>
      <c r="AD133">
        <v>0</v>
      </c>
      <c r="AE133" t="s">
        <v>10</v>
      </c>
    </row>
    <row r="134" spans="1:31" x14ac:dyDescent="0.25">
      <c r="A134" t="str">
        <f t="shared" si="12"/>
        <v/>
      </c>
      <c r="G134"/>
      <c r="H134"/>
      <c r="S134" s="206">
        <f>SUMIF('TOTAL FEED'!$J$6:$J$440,'4'!A134,'TOTAL FEED'!$AS$6:$AS$440)*T134</f>
        <v>16</v>
      </c>
      <c r="T134">
        <v>1</v>
      </c>
      <c r="V134" t="str">
        <f t="shared" si="13"/>
        <v/>
      </c>
      <c r="AB134" t="str">
        <f t="shared" si="11"/>
        <v>HT20S</v>
      </c>
      <c r="AC134" t="s">
        <v>57</v>
      </c>
      <c r="AD134">
        <v>0</v>
      </c>
      <c r="AE134" t="s">
        <v>10</v>
      </c>
    </row>
    <row r="135" spans="1:31" x14ac:dyDescent="0.25">
      <c r="A135" t="str">
        <f t="shared" si="12"/>
        <v/>
      </c>
      <c r="G135"/>
      <c r="H135"/>
      <c r="S135" s="206">
        <f>SUMIF('TOTAL FEED'!$J$6:$J$440,'4'!A135,'TOTAL FEED'!$AS$6:$AS$440)*T135</f>
        <v>16</v>
      </c>
      <c r="T135">
        <v>1</v>
      </c>
      <c r="V135" t="str">
        <f t="shared" si="13"/>
        <v/>
      </c>
      <c r="AB135" t="str">
        <f t="shared" si="11"/>
        <v>HT11</v>
      </c>
      <c r="AC135" t="s">
        <v>62</v>
      </c>
      <c r="AD135">
        <v>314001</v>
      </c>
      <c r="AE135">
        <v>2.5</v>
      </c>
    </row>
    <row r="136" spans="1:31" x14ac:dyDescent="0.25">
      <c r="A136" t="str">
        <f t="shared" si="12"/>
        <v/>
      </c>
      <c r="G136"/>
      <c r="H136"/>
      <c r="S136" s="206">
        <f>SUMIF('TOTAL FEED'!$J$6:$J$440,'4'!A136,'TOTAL FEED'!$AS$6:$AS$440)*T136</f>
        <v>16</v>
      </c>
      <c r="T136">
        <v>1</v>
      </c>
      <c r="V136" t="str">
        <f t="shared" si="13"/>
        <v/>
      </c>
      <c r="AB136" t="str">
        <f t="shared" si="11"/>
        <v>HT11GP</v>
      </c>
      <c r="AC136" t="s">
        <v>332</v>
      </c>
      <c r="AD136">
        <v>314011</v>
      </c>
      <c r="AE136">
        <v>2.5</v>
      </c>
    </row>
    <row r="137" spans="1:31" x14ac:dyDescent="0.25">
      <c r="A137" t="str">
        <f t="shared" si="12"/>
        <v/>
      </c>
      <c r="G137"/>
      <c r="H137"/>
      <c r="S137" s="206">
        <f>SUMIF('TOTAL FEED'!$J$6:$J$440,'4'!A137,'TOTAL FEED'!$AS$6:$AS$440)*T137</f>
        <v>16</v>
      </c>
      <c r="T137">
        <v>1</v>
      </c>
      <c r="V137" t="str">
        <f t="shared" si="13"/>
        <v/>
      </c>
      <c r="AB137" t="str">
        <f t="shared" si="11"/>
        <v>VT11</v>
      </c>
      <c r="AC137" t="s">
        <v>59</v>
      </c>
      <c r="AD137">
        <v>201101</v>
      </c>
      <c r="AE137">
        <v>2.5</v>
      </c>
    </row>
    <row r="138" spans="1:31" x14ac:dyDescent="0.25">
      <c r="A138" t="str">
        <f t="shared" si="12"/>
        <v/>
      </c>
      <c r="G138"/>
      <c r="H138"/>
      <c r="S138" s="206">
        <f>SUMIF('TOTAL FEED'!$J$6:$J$440,'4'!A138,'TOTAL FEED'!$AS$6:$AS$440)*T138</f>
        <v>16</v>
      </c>
      <c r="T138">
        <v>1</v>
      </c>
      <c r="V138" t="str">
        <f t="shared" si="13"/>
        <v/>
      </c>
      <c r="AB138" t="str">
        <f t="shared" si="11"/>
        <v>VT12</v>
      </c>
      <c r="AC138" t="s">
        <v>60</v>
      </c>
      <c r="AD138">
        <v>203101</v>
      </c>
      <c r="AE138">
        <v>3.5</v>
      </c>
    </row>
    <row r="139" spans="1:31" x14ac:dyDescent="0.25">
      <c r="A139" t="str">
        <f t="shared" si="12"/>
        <v/>
      </c>
      <c r="G139"/>
      <c r="H139"/>
      <c r="S139" s="206">
        <f>SUMIF('TOTAL FEED'!$J$6:$J$440,'4'!A139,'TOTAL FEED'!$AS$6:$AS$440)*T139</f>
        <v>16</v>
      </c>
      <c r="T139">
        <v>1</v>
      </c>
      <c r="V139" t="str">
        <f t="shared" si="13"/>
        <v/>
      </c>
      <c r="AB139" t="str">
        <f t="shared" si="11"/>
        <v>VT13</v>
      </c>
      <c r="AC139" t="s">
        <v>61</v>
      </c>
      <c r="AD139">
        <v>204101</v>
      </c>
      <c r="AE139">
        <v>3.5</v>
      </c>
    </row>
    <row r="140" spans="1:31" x14ac:dyDescent="0.25">
      <c r="A140" t="str">
        <f t="shared" si="12"/>
        <v/>
      </c>
      <c r="G140"/>
      <c r="H140"/>
      <c r="S140" s="206">
        <f>SUMIF('TOTAL FEED'!$J$6:$J$440,'4'!A140,'TOTAL FEED'!$AS$6:$AS$440)*T140</f>
        <v>16</v>
      </c>
      <c r="T140">
        <v>1</v>
      </c>
      <c r="V140" t="str">
        <f t="shared" si="13"/>
        <v/>
      </c>
      <c r="AB140" t="str">
        <f t="shared" si="11"/>
        <v>HT11</v>
      </c>
      <c r="AC140" t="s">
        <v>62</v>
      </c>
      <c r="AD140">
        <v>0</v>
      </c>
      <c r="AE140">
        <v>2.5</v>
      </c>
    </row>
    <row r="141" spans="1:31" x14ac:dyDescent="0.25">
      <c r="A141" t="str">
        <f t="shared" si="12"/>
        <v/>
      </c>
      <c r="G141"/>
      <c r="H141"/>
      <c r="S141" s="206">
        <f>SUMIF('TOTAL FEED'!$J$6:$J$440,'4'!A141,'TOTAL FEED'!$AS$6:$AS$440)*T141</f>
        <v>16</v>
      </c>
      <c r="T141">
        <v>1</v>
      </c>
      <c r="V141" t="str">
        <f t="shared" si="13"/>
        <v/>
      </c>
      <c r="AB141" t="str">
        <f t="shared" si="11"/>
        <v>HT11X</v>
      </c>
      <c r="AC141" t="s">
        <v>333</v>
      </c>
      <c r="AD141">
        <v>314008</v>
      </c>
      <c r="AE141">
        <v>2.5</v>
      </c>
    </row>
    <row r="142" spans="1:31" x14ac:dyDescent="0.25">
      <c r="A142" t="str">
        <f t="shared" si="12"/>
        <v/>
      </c>
      <c r="G142"/>
      <c r="H142"/>
      <c r="S142" s="206">
        <f>SUMIF('TOTAL FEED'!$J$6:$J$440,'4'!A142,'TOTAL FEED'!$AS$6:$AS$440)*T142</f>
        <v>16</v>
      </c>
      <c r="T142">
        <v>1</v>
      </c>
      <c r="V142" t="str">
        <f t="shared" si="13"/>
        <v/>
      </c>
      <c r="AB142" t="str">
        <f t="shared" si="11"/>
        <v>HT12</v>
      </c>
      <c r="AC142" t="s">
        <v>63</v>
      </c>
      <c r="AD142">
        <v>321001</v>
      </c>
      <c r="AE142">
        <v>3.5</v>
      </c>
    </row>
    <row r="143" spans="1:31" x14ac:dyDescent="0.25">
      <c r="A143" t="str">
        <f t="shared" si="12"/>
        <v/>
      </c>
      <c r="G143"/>
      <c r="H143"/>
      <c r="S143" s="206">
        <f>SUMIF('TOTAL FEED'!$J$6:$J$440,'4'!A143,'TOTAL FEED'!$AS$6:$AS$440)*T143</f>
        <v>16</v>
      </c>
      <c r="T143">
        <v>1</v>
      </c>
      <c r="V143" t="str">
        <f t="shared" si="13"/>
        <v/>
      </c>
      <c r="AB143" t="str">
        <f t="shared" si="11"/>
        <v>HT12M</v>
      </c>
      <c r="AC143" t="s">
        <v>334</v>
      </c>
      <c r="AD143">
        <v>321012</v>
      </c>
      <c r="AE143">
        <v>3.5</v>
      </c>
    </row>
    <row r="144" spans="1:31" x14ac:dyDescent="0.25">
      <c r="A144" t="str">
        <f t="shared" si="12"/>
        <v/>
      </c>
      <c r="G144"/>
      <c r="H144"/>
      <c r="S144" s="206">
        <f>SUMIF('TOTAL FEED'!$J$6:$J$440,'4'!A144,'TOTAL FEED'!$AS$6:$AS$440)*T144</f>
        <v>16</v>
      </c>
      <c r="T144">
        <v>1</v>
      </c>
      <c r="V144" t="str">
        <f t="shared" si="13"/>
        <v/>
      </c>
      <c r="AB144" t="str">
        <f t="shared" si="11"/>
        <v>HT12S</v>
      </c>
      <c r="AC144" t="s">
        <v>64</v>
      </c>
      <c r="AD144">
        <v>320001</v>
      </c>
      <c r="AE144">
        <v>2.5</v>
      </c>
    </row>
    <row r="145" spans="1:31" x14ac:dyDescent="0.25">
      <c r="A145" t="str">
        <f t="shared" si="12"/>
        <v/>
      </c>
      <c r="G145"/>
      <c r="H145"/>
      <c r="S145" s="206">
        <f>SUMIF('TOTAL FEED'!$J$6:$J$440,'4'!A145,'TOTAL FEED'!$AS$6:$AS$440)*T145</f>
        <v>16</v>
      </c>
      <c r="T145">
        <v>1</v>
      </c>
      <c r="V145" t="str">
        <f t="shared" si="13"/>
        <v/>
      </c>
      <c r="AB145" t="str">
        <f t="shared" si="11"/>
        <v>HT12SX</v>
      </c>
      <c r="AC145" t="s">
        <v>335</v>
      </c>
      <c r="AD145">
        <v>320008</v>
      </c>
      <c r="AE145">
        <v>2.5</v>
      </c>
    </row>
    <row r="146" spans="1:31" x14ac:dyDescent="0.25">
      <c r="A146" t="str">
        <f t="shared" si="12"/>
        <v/>
      </c>
      <c r="G146"/>
      <c r="H146"/>
      <c r="S146" s="206">
        <f>SUMIF('TOTAL FEED'!$J$6:$J$440,'4'!A146,'TOTAL FEED'!$AS$6:$AS$440)*T146</f>
        <v>16</v>
      </c>
      <c r="T146">
        <v>1</v>
      </c>
      <c r="V146" t="str">
        <f t="shared" si="13"/>
        <v/>
      </c>
      <c r="AB146" t="str">
        <f t="shared" si="11"/>
        <v>HT12SS90</v>
      </c>
      <c r="AC146" t="s">
        <v>336</v>
      </c>
      <c r="AD146" t="s">
        <v>301</v>
      </c>
      <c r="AE146">
        <v>2.5</v>
      </c>
    </row>
    <row r="147" spans="1:31" x14ac:dyDescent="0.25">
      <c r="A147" t="str">
        <f t="shared" si="12"/>
        <v/>
      </c>
      <c r="G147"/>
      <c r="H147"/>
      <c r="S147" s="206">
        <f>SUMIF('TOTAL FEED'!$J$6:$J$440,'4'!A147,'TOTAL FEED'!$AS$6:$AS$440)*T147</f>
        <v>16</v>
      </c>
      <c r="T147">
        <v>1</v>
      </c>
      <c r="V147" t="str">
        <f t="shared" si="13"/>
        <v/>
      </c>
      <c r="AB147" t="str">
        <f t="shared" si="11"/>
        <v>HT13</v>
      </c>
      <c r="AC147" t="s">
        <v>65</v>
      </c>
      <c r="AD147">
        <v>332301</v>
      </c>
      <c r="AE147">
        <v>3.5</v>
      </c>
    </row>
    <row r="148" spans="1:31" x14ac:dyDescent="0.25">
      <c r="A148" t="str">
        <f t="shared" si="12"/>
        <v/>
      </c>
      <c r="G148"/>
      <c r="H148"/>
      <c r="S148" s="206">
        <f>SUMIF('TOTAL FEED'!$J$6:$J$440,'4'!A148,'TOTAL FEED'!$AS$6:$AS$440)*T148</f>
        <v>16</v>
      </c>
      <c r="T148">
        <v>1</v>
      </c>
      <c r="V148" t="str">
        <f t="shared" si="13"/>
        <v/>
      </c>
      <c r="AB148" t="str">
        <f t="shared" si="11"/>
        <v>HT13S</v>
      </c>
      <c r="AC148" t="s">
        <v>66</v>
      </c>
      <c r="AD148">
        <v>332101</v>
      </c>
      <c r="AE148">
        <v>3.5</v>
      </c>
    </row>
    <row r="149" spans="1:31" x14ac:dyDescent="0.25">
      <c r="A149" t="str">
        <f t="shared" si="12"/>
        <v/>
      </c>
      <c r="G149"/>
      <c r="H149"/>
      <c r="S149" s="206">
        <f>SUMIF('TOTAL FEED'!$J$6:$J$440,'4'!A149,'TOTAL FEED'!$AS$6:$AS$440)*T149</f>
        <v>16</v>
      </c>
      <c r="T149">
        <v>1</v>
      </c>
      <c r="V149" t="str">
        <f t="shared" si="13"/>
        <v/>
      </c>
      <c r="AB149" t="str">
        <f t="shared" si="11"/>
        <v>HG16</v>
      </c>
      <c r="AC149" t="s">
        <v>67</v>
      </c>
      <c r="AD149">
        <v>366201</v>
      </c>
      <c r="AE149">
        <v>3.5</v>
      </c>
    </row>
    <row r="150" spans="1:31" x14ac:dyDescent="0.25">
      <c r="A150" t="str">
        <f t="shared" si="12"/>
        <v/>
      </c>
      <c r="G150"/>
      <c r="H150"/>
      <c r="S150" s="206">
        <f>SUMIF('TOTAL FEED'!$J$6:$J$440,'4'!A150,'TOTAL FEED'!$AS$6:$AS$440)*T150</f>
        <v>16</v>
      </c>
      <c r="T150">
        <v>1</v>
      </c>
      <c r="V150" t="str">
        <f t="shared" si="13"/>
        <v/>
      </c>
      <c r="AB150" t="str">
        <f t="shared" si="11"/>
        <v>HG17</v>
      </c>
      <c r="AC150" t="s">
        <v>68</v>
      </c>
      <c r="AD150">
        <v>367201</v>
      </c>
      <c r="AE150">
        <v>3.5</v>
      </c>
    </row>
    <row r="151" spans="1:31" x14ac:dyDescent="0.25">
      <c r="A151" t="str">
        <f t="shared" si="12"/>
        <v/>
      </c>
      <c r="G151"/>
      <c r="H151"/>
      <c r="S151" s="206">
        <f>SUMIF('TOTAL FEED'!$J$6:$J$440,'4'!A151,'TOTAL FEED'!$AS$6:$AS$440)*T151</f>
        <v>16</v>
      </c>
      <c r="T151">
        <v>1</v>
      </c>
      <c r="V151" t="str">
        <f t="shared" si="13"/>
        <v/>
      </c>
      <c r="AB151" t="str">
        <f t="shared" si="11"/>
        <v>HG17S</v>
      </c>
      <c r="AC151" t="s">
        <v>337</v>
      </c>
      <c r="AD151">
        <v>367101</v>
      </c>
      <c r="AE151">
        <v>3.5</v>
      </c>
    </row>
    <row r="152" spans="1:31" x14ac:dyDescent="0.25">
      <c r="A152" t="str">
        <f t="shared" si="12"/>
        <v/>
      </c>
      <c r="G152"/>
      <c r="H152"/>
      <c r="S152" s="206">
        <f>SUMIF('TOTAL FEED'!$J$6:$J$440,'4'!A152,'TOTAL FEED'!$AS$6:$AS$440)*T152</f>
        <v>16</v>
      </c>
      <c r="T152">
        <v>1</v>
      </c>
      <c r="V152" t="str">
        <f t="shared" si="13"/>
        <v/>
      </c>
      <c r="AB152" t="str">
        <f t="shared" si="11"/>
        <v>VD14</v>
      </c>
      <c r="AC152" t="s">
        <v>69</v>
      </c>
      <c r="AD152">
        <v>216201</v>
      </c>
      <c r="AE152">
        <v>3.5</v>
      </c>
    </row>
    <row r="153" spans="1:31" x14ac:dyDescent="0.25">
      <c r="A153" t="str">
        <f t="shared" si="12"/>
        <v/>
      </c>
      <c r="G153"/>
      <c r="H153"/>
      <c r="S153" s="206">
        <f>SUMIF('TOTAL FEED'!$J$6:$J$440,'4'!A153,'TOTAL FEED'!$AS$6:$AS$440)*T153</f>
        <v>16</v>
      </c>
      <c r="T153">
        <v>1</v>
      </c>
      <c r="V153" t="str">
        <f t="shared" si="13"/>
        <v/>
      </c>
      <c r="AB153" t="str">
        <f t="shared" si="11"/>
        <v>VD14</v>
      </c>
      <c r="AC153" t="s">
        <v>69</v>
      </c>
      <c r="AD153">
        <v>216201</v>
      </c>
      <c r="AE153">
        <v>3.5</v>
      </c>
    </row>
    <row r="154" spans="1:31" x14ac:dyDescent="0.25">
      <c r="A154" t="str">
        <f t="shared" si="12"/>
        <v/>
      </c>
      <c r="G154"/>
      <c r="H154"/>
      <c r="S154" s="206">
        <f>SUMIF('TOTAL FEED'!$J$6:$J$440,'4'!A154,'TOTAL FEED'!$AS$6:$AS$440)*T154</f>
        <v>16</v>
      </c>
      <c r="T154">
        <v>1</v>
      </c>
      <c r="V154" t="str">
        <f t="shared" si="13"/>
        <v/>
      </c>
      <c r="AB154" t="str">
        <f t="shared" si="11"/>
        <v>BS04</v>
      </c>
      <c r="AC154" t="s">
        <v>338</v>
      </c>
      <c r="AD154">
        <v>433008</v>
      </c>
      <c r="AE154">
        <v>3.5</v>
      </c>
    </row>
    <row r="155" spans="1:31" x14ac:dyDescent="0.25">
      <c r="A155" t="str">
        <f t="shared" si="12"/>
        <v/>
      </c>
      <c r="G155"/>
      <c r="H155"/>
      <c r="S155" s="206">
        <f>SUMIF('TOTAL FEED'!$J$6:$J$440,'4'!A155,'TOTAL FEED'!$AS$6:$AS$440)*T155</f>
        <v>16</v>
      </c>
      <c r="T155">
        <v>1</v>
      </c>
      <c r="V155" t="str">
        <f t="shared" si="13"/>
        <v/>
      </c>
      <c r="AB155" t="str">
        <f t="shared" si="11"/>
        <v>BS14</v>
      </c>
      <c r="AC155" t="s">
        <v>604</v>
      </c>
      <c r="AD155">
        <v>433061</v>
      </c>
      <c r="AE155">
        <v>3.5</v>
      </c>
    </row>
    <row r="156" spans="1:31" x14ac:dyDescent="0.25">
      <c r="A156" t="str">
        <f t="shared" si="12"/>
        <v/>
      </c>
      <c r="G156"/>
      <c r="H156"/>
      <c r="S156" s="206">
        <f>SUMIF('TOTAL FEED'!$J$6:$J$440,'4'!A156,'TOTAL FEED'!$AS$6:$AS$440)*T156</f>
        <v>16</v>
      </c>
      <c r="T156">
        <v>1</v>
      </c>
      <c r="V156" t="str">
        <f t="shared" si="13"/>
        <v/>
      </c>
      <c r="AB156" t="str">
        <f t="shared" si="11"/>
        <v>BS04A</v>
      </c>
      <c r="AC156" t="s">
        <v>339</v>
      </c>
      <c r="AD156">
        <v>433009</v>
      </c>
      <c r="AE156" t="s">
        <v>13</v>
      </c>
    </row>
    <row r="157" spans="1:31" x14ac:dyDescent="0.25">
      <c r="A157" t="str">
        <f t="shared" si="12"/>
        <v/>
      </c>
      <c r="G157"/>
      <c r="H157"/>
      <c r="S157" s="206">
        <f>SUMIF('TOTAL FEED'!$J$6:$J$440,'4'!A157,'TOTAL FEED'!$AS$6:$AS$440)*T157</f>
        <v>16</v>
      </c>
      <c r="T157">
        <v>1</v>
      </c>
      <c r="V157" t="str">
        <f t="shared" si="13"/>
        <v/>
      </c>
      <c r="AB157" t="str">
        <f t="shared" si="11"/>
        <v>BS04V</v>
      </c>
      <c r="AC157" t="s">
        <v>620</v>
      </c>
      <c r="AD157">
        <v>433769</v>
      </c>
      <c r="AE157" t="s">
        <v>13</v>
      </c>
    </row>
    <row r="158" spans="1:31" x14ac:dyDescent="0.25">
      <c r="A158" t="str">
        <f t="shared" si="12"/>
        <v/>
      </c>
      <c r="G158"/>
      <c r="H158"/>
      <c r="S158" s="206">
        <f>SUMIF('TOTAL FEED'!$J$6:$J$440,'4'!A158,'TOTAL FEED'!$AS$6:$AS$440)*T158</f>
        <v>16</v>
      </c>
      <c r="T158">
        <v>1</v>
      </c>
      <c r="V158" t="str">
        <f t="shared" si="13"/>
        <v/>
      </c>
      <c r="AB158" t="str">
        <f t="shared" si="11"/>
        <v>BS04V</v>
      </c>
      <c r="AC158" t="s">
        <v>620</v>
      </c>
      <c r="AD158">
        <v>433769</v>
      </c>
      <c r="AE158" t="s">
        <v>13</v>
      </c>
    </row>
    <row r="159" spans="1:31" x14ac:dyDescent="0.25">
      <c r="A159" t="str">
        <f t="shared" si="12"/>
        <v/>
      </c>
      <c r="G159"/>
      <c r="H159"/>
      <c r="S159" s="206">
        <f>SUMIF('TOTAL FEED'!$J$6:$J$440,'4'!A159,'TOTAL FEED'!$AS$6:$AS$440)*T159</f>
        <v>16</v>
      </c>
      <c r="T159">
        <v>1</v>
      </c>
      <c r="V159" t="str">
        <f t="shared" si="13"/>
        <v/>
      </c>
      <c r="AB159" t="str">
        <f t="shared" si="11"/>
        <v>GT11</v>
      </c>
      <c r="AC159" t="s">
        <v>341</v>
      </c>
      <c r="AD159">
        <v>112601</v>
      </c>
      <c r="AE159" t="s">
        <v>10</v>
      </c>
    </row>
    <row r="160" spans="1:31" x14ac:dyDescent="0.25">
      <c r="A160" t="str">
        <f t="shared" si="12"/>
        <v/>
      </c>
      <c r="G160"/>
      <c r="H160"/>
      <c r="S160" s="206">
        <f>SUMIF('TOTAL FEED'!$J$6:$J$440,'4'!A160,'TOTAL FEED'!$AS$6:$AS$440)*T160</f>
        <v>16</v>
      </c>
      <c r="T160">
        <v>1</v>
      </c>
      <c r="V160" t="str">
        <f t="shared" si="13"/>
        <v/>
      </c>
      <c r="AB160" t="str">
        <f t="shared" si="11"/>
        <v>GT11S</v>
      </c>
      <c r="AC160" t="s">
        <v>609</v>
      </c>
      <c r="AD160">
        <v>112801</v>
      </c>
      <c r="AE160" t="s">
        <v>10</v>
      </c>
    </row>
    <row r="161" spans="1:31" x14ac:dyDescent="0.25">
      <c r="A161" t="str">
        <f t="shared" si="12"/>
        <v/>
      </c>
      <c r="G161"/>
      <c r="H161"/>
      <c r="S161" s="206">
        <f>SUMIF('TOTAL FEED'!$J$6:$J$440,'4'!A161,'TOTAL FEED'!$AS$6:$AS$440)*T161</f>
        <v>16</v>
      </c>
      <c r="T161">
        <v>1</v>
      </c>
      <c r="V161" t="str">
        <f t="shared" si="13"/>
        <v/>
      </c>
      <c r="AB161" t="str">
        <f t="shared" si="11"/>
        <v>GT12A</v>
      </c>
      <c r="AC161" t="s">
        <v>342</v>
      </c>
      <c r="AD161">
        <v>113601</v>
      </c>
      <c r="AE161" t="s">
        <v>10</v>
      </c>
    </row>
    <row r="162" spans="1:31" x14ac:dyDescent="0.25">
      <c r="A162" t="str">
        <f t="shared" si="12"/>
        <v/>
      </c>
      <c r="G162"/>
      <c r="H162"/>
      <c r="S162" s="206">
        <f>SUMIF('TOTAL FEED'!$J$6:$J$440,'4'!A162,'TOTAL FEED'!$AS$6:$AS$440)*T162</f>
        <v>16</v>
      </c>
      <c r="T162">
        <v>1</v>
      </c>
      <c r="V162" t="str">
        <f t="shared" si="13"/>
        <v/>
      </c>
      <c r="AB162" t="str">
        <f t="shared" si="11"/>
        <v>GT12AS</v>
      </c>
      <c r="AC162" t="s">
        <v>603</v>
      </c>
      <c r="AD162">
        <v>113301</v>
      </c>
      <c r="AE162" t="s">
        <v>10</v>
      </c>
    </row>
    <row r="163" spans="1:31" x14ac:dyDescent="0.25">
      <c r="A163" t="str">
        <f t="shared" si="12"/>
        <v/>
      </c>
      <c r="G163"/>
      <c r="H163"/>
      <c r="S163" s="206">
        <f>SUMIF('TOTAL FEED'!$J$6:$J$440,'4'!A163,'TOTAL FEED'!$AS$6:$AS$440)*T163</f>
        <v>16</v>
      </c>
      <c r="T163">
        <v>1</v>
      </c>
      <c r="V163" t="str">
        <f t="shared" si="13"/>
        <v/>
      </c>
      <c r="AB163" t="str">
        <f t="shared" si="11"/>
        <v>GT12B</v>
      </c>
      <c r="AC163" t="s">
        <v>343</v>
      </c>
      <c r="AD163" t="s">
        <v>344</v>
      </c>
      <c r="AE163">
        <v>2.5</v>
      </c>
    </row>
    <row r="164" spans="1:31" x14ac:dyDescent="0.25">
      <c r="A164" t="str">
        <f t="shared" si="12"/>
        <v/>
      </c>
      <c r="G164"/>
      <c r="H164"/>
      <c r="S164" s="206">
        <f>SUMIF('TOTAL FEED'!$J$6:$J$440,'4'!A164,'TOTAL FEED'!$AS$6:$AS$440)*T164</f>
        <v>16</v>
      </c>
      <c r="T164">
        <v>1</v>
      </c>
      <c r="V164" t="str">
        <f t="shared" si="13"/>
        <v/>
      </c>
      <c r="AB164" t="str">
        <f t="shared" si="11"/>
        <v>GT12BS</v>
      </c>
      <c r="AC164" t="s">
        <v>618</v>
      </c>
      <c r="AD164" t="s">
        <v>619</v>
      </c>
      <c r="AE164">
        <v>2.5</v>
      </c>
    </row>
    <row r="165" spans="1:31" x14ac:dyDescent="0.25">
      <c r="A165" t="str">
        <f t="shared" si="12"/>
        <v/>
      </c>
      <c r="G165"/>
      <c r="H165"/>
      <c r="S165" s="206">
        <f>SUMIF('TOTAL FEED'!$J$6:$J$440,'4'!A165,'TOTAL FEED'!$AS$6:$AS$440)*T165</f>
        <v>16</v>
      </c>
      <c r="T165">
        <v>1</v>
      </c>
      <c r="V165" t="str">
        <f t="shared" si="13"/>
        <v/>
      </c>
      <c r="AB165" t="str">
        <f t="shared" si="11"/>
        <v>GT12</v>
      </c>
      <c r="AC165" t="s">
        <v>345</v>
      </c>
      <c r="AD165">
        <v>114601</v>
      </c>
      <c r="AE165">
        <v>3.5</v>
      </c>
    </row>
    <row r="166" spans="1:31" x14ac:dyDescent="0.25">
      <c r="A166" t="str">
        <f t="shared" si="12"/>
        <v/>
      </c>
      <c r="G166"/>
      <c r="H166"/>
      <c r="S166" s="206">
        <f>SUMIF('TOTAL FEED'!$J$6:$J$440,'4'!A166,'TOTAL FEED'!$AS$6:$AS$440)*T166</f>
        <v>16</v>
      </c>
      <c r="T166">
        <v>1</v>
      </c>
      <c r="V166" t="str">
        <f t="shared" si="13"/>
        <v/>
      </c>
      <c r="AB166" t="str">
        <f t="shared" si="11"/>
        <v>GT12S</v>
      </c>
      <c r="AC166" t="s">
        <v>605</v>
      </c>
      <c r="AD166">
        <v>114701</v>
      </c>
      <c r="AE166">
        <v>3.5</v>
      </c>
    </row>
    <row r="167" spans="1:31" x14ac:dyDescent="0.25">
      <c r="A167" t="str">
        <f t="shared" si="12"/>
        <v/>
      </c>
      <c r="G167"/>
      <c r="H167"/>
      <c r="S167" s="206">
        <f>SUMIF('TOTAL FEED'!$J$6:$J$440,'4'!A167,'TOTAL FEED'!$AS$6:$AS$440)*T167</f>
        <v>16</v>
      </c>
      <c r="T167">
        <v>1</v>
      </c>
      <c r="V167" t="str">
        <f t="shared" si="13"/>
        <v/>
      </c>
      <c r="AB167" t="str">
        <f t="shared" si="11"/>
        <v>0</v>
      </c>
      <c r="AC167">
        <v>0</v>
      </c>
      <c r="AD167">
        <v>0</v>
      </c>
      <c r="AE167">
        <v>0</v>
      </c>
    </row>
    <row r="168" spans="1:31" x14ac:dyDescent="0.25">
      <c r="A168" t="str">
        <f t="shared" si="12"/>
        <v/>
      </c>
      <c r="G168"/>
      <c r="H168"/>
      <c r="S168" s="206">
        <f>SUMIF('TOTAL FEED'!$J$6:$J$440,'4'!A168,'TOTAL FEED'!$AS$6:$AS$440)*T168</f>
        <v>16</v>
      </c>
      <c r="T168">
        <v>1</v>
      </c>
      <c r="AB168" t="str">
        <f t="shared" si="11"/>
        <v>0</v>
      </c>
      <c r="AC168">
        <v>0</v>
      </c>
      <c r="AD168">
        <v>0</v>
      </c>
      <c r="AE168">
        <v>0</v>
      </c>
    </row>
    <row r="169" spans="1:31" x14ac:dyDescent="0.25">
      <c r="A169" t="str">
        <f t="shared" si="12"/>
        <v/>
      </c>
      <c r="G169"/>
      <c r="H169"/>
      <c r="S169" s="206">
        <f>SUMIF('TOTAL FEED'!$J$6:$J$440,'4'!A169,'TOTAL FEED'!$AS$6:$AS$440)*T169</f>
        <v>16</v>
      </c>
      <c r="T169">
        <v>1</v>
      </c>
      <c r="AB169" t="str">
        <f t="shared" si="11"/>
        <v>0</v>
      </c>
      <c r="AC169">
        <v>0</v>
      </c>
      <c r="AD169">
        <v>0</v>
      </c>
      <c r="AE169">
        <v>0</v>
      </c>
    </row>
    <row r="170" spans="1:31" x14ac:dyDescent="0.25">
      <c r="A170" t="str">
        <f t="shared" si="12"/>
        <v/>
      </c>
      <c r="G170"/>
      <c r="H170"/>
      <c r="S170" s="206">
        <f>SUMIF('TOTAL FEED'!$J$6:$J$440,'4'!A170,'TOTAL FEED'!$AS$6:$AS$440)*T170</f>
        <v>16</v>
      </c>
      <c r="T170">
        <v>1</v>
      </c>
      <c r="AB170" t="str">
        <f t="shared" si="11"/>
        <v>6991</v>
      </c>
      <c r="AC170">
        <v>6991</v>
      </c>
      <c r="AD170">
        <v>513021</v>
      </c>
      <c r="AE170">
        <v>3.5</v>
      </c>
    </row>
    <row r="171" spans="1:31" x14ac:dyDescent="0.25">
      <c r="A171" t="str">
        <f t="shared" si="12"/>
        <v/>
      </c>
      <c r="G171"/>
      <c r="H171"/>
      <c r="S171" s="206">
        <f>SUMIF('TOTAL FEED'!$J$6:$J$440,'4'!A171,'TOTAL FEED'!$AS$6:$AS$440)*T171</f>
        <v>16</v>
      </c>
      <c r="T171">
        <v>1</v>
      </c>
      <c r="AB171" t="str">
        <f t="shared" si="11"/>
        <v>6951</v>
      </c>
      <c r="AC171">
        <v>6951</v>
      </c>
      <c r="AD171">
        <v>314081</v>
      </c>
      <c r="AE171">
        <v>2.8</v>
      </c>
    </row>
    <row r="172" spans="1:31" x14ac:dyDescent="0.25">
      <c r="A172" t="str">
        <f t="shared" si="12"/>
        <v/>
      </c>
      <c r="G172"/>
      <c r="H172"/>
      <c r="S172" s="206">
        <f>SUMIF('TOTAL FEED'!$J$6:$J$440,'4'!A172,'TOTAL FEED'!$AS$6:$AS$440)*T172</f>
        <v>16</v>
      </c>
      <c r="T172">
        <v>1</v>
      </c>
      <c r="AB172" t="str">
        <f t="shared" si="11"/>
        <v>6952</v>
      </c>
      <c r="AC172">
        <v>6952</v>
      </c>
      <c r="AD172">
        <v>320041</v>
      </c>
      <c r="AE172">
        <v>3.5</v>
      </c>
    </row>
    <row r="173" spans="1:31" x14ac:dyDescent="0.25">
      <c r="A173" t="str">
        <f t="shared" si="12"/>
        <v/>
      </c>
      <c r="G173"/>
      <c r="H173"/>
      <c r="S173" s="206">
        <f>SUMIF('TOTAL FEED'!$J$6:$J$440,'4'!A173,'TOTAL FEED'!$AS$6:$AS$440)*T173</f>
        <v>16</v>
      </c>
      <c r="T173">
        <v>1</v>
      </c>
      <c r="AB173" t="str">
        <f t="shared" si="11"/>
        <v>6911</v>
      </c>
      <c r="AC173">
        <v>6911</v>
      </c>
      <c r="AD173">
        <v>115701</v>
      </c>
      <c r="AE173">
        <v>3.5</v>
      </c>
    </row>
    <row r="174" spans="1:31" x14ac:dyDescent="0.25">
      <c r="A174" t="str">
        <f t="shared" si="12"/>
        <v/>
      </c>
      <c r="G174"/>
      <c r="H174"/>
      <c r="S174" s="206">
        <f>SUMIF('TOTAL FEED'!$J$6:$J$440,'4'!A174,'TOTAL FEED'!$AS$6:$AS$440)*T174</f>
        <v>16</v>
      </c>
      <c r="T174">
        <v>1</v>
      </c>
      <c r="AB174" t="str">
        <f t="shared" si="11"/>
        <v>6954</v>
      </c>
      <c r="AC174">
        <v>6954</v>
      </c>
      <c r="AD174">
        <v>332341</v>
      </c>
      <c r="AE174">
        <v>3.5</v>
      </c>
    </row>
    <row r="175" spans="1:31" x14ac:dyDescent="0.25">
      <c r="A175" t="str">
        <f t="shared" si="12"/>
        <v/>
      </c>
      <c r="G175"/>
      <c r="H175"/>
      <c r="S175" s="206">
        <f>SUMIF('TOTAL FEED'!$J$6:$J$440,'4'!A175,'TOTAL FEED'!$AS$6:$AS$440)*T175</f>
        <v>16</v>
      </c>
      <c r="T175">
        <v>1</v>
      </c>
      <c r="AB175" t="str">
        <f t="shared" si="11"/>
        <v>6949</v>
      </c>
      <c r="AC175">
        <v>6949</v>
      </c>
      <c r="AD175">
        <v>203701</v>
      </c>
      <c r="AE175">
        <v>3.5</v>
      </c>
    </row>
    <row r="176" spans="1:31" x14ac:dyDescent="0.25">
      <c r="A176" t="str">
        <f t="shared" si="12"/>
        <v/>
      </c>
      <c r="G176"/>
      <c r="H176"/>
      <c r="S176" s="206">
        <f>SUMIF('TOTAL FEED'!$J$6:$J$440,'4'!A176,'TOTAL FEED'!$AS$6:$AS$440)*T176</f>
        <v>16</v>
      </c>
      <c r="T176">
        <v>1</v>
      </c>
      <c r="AB176" t="str">
        <f t="shared" si="11"/>
        <v>6953</v>
      </c>
      <c r="AC176">
        <v>6953</v>
      </c>
      <c r="AD176">
        <v>321041</v>
      </c>
      <c r="AE176">
        <v>3.5</v>
      </c>
    </row>
    <row r="177" spans="1:31" x14ac:dyDescent="0.25">
      <c r="A177" t="str">
        <f t="shared" si="12"/>
        <v/>
      </c>
      <c r="G177"/>
      <c r="H177"/>
      <c r="S177" s="206">
        <f>SUMIF('TOTAL FEED'!$J$6:$J$440,'4'!A177,'TOTAL FEED'!$AS$6:$AS$440)*T177</f>
        <v>16</v>
      </c>
      <c r="T177">
        <v>1</v>
      </c>
      <c r="AB177" t="str">
        <f t="shared" si="11"/>
        <v>6995</v>
      </c>
      <c r="AC177">
        <v>6995</v>
      </c>
      <c r="AD177">
        <v>423701</v>
      </c>
      <c r="AE177">
        <v>3.5</v>
      </c>
    </row>
    <row r="178" spans="1:31" x14ac:dyDescent="0.25">
      <c r="A178" t="str">
        <f t="shared" si="12"/>
        <v/>
      </c>
      <c r="G178"/>
      <c r="H178"/>
      <c r="S178" s="206">
        <f>SUMIF('TOTAL FEED'!$J$6:$J$440,'4'!A178,'TOTAL FEED'!$AS$6:$AS$440)*T178</f>
        <v>16</v>
      </c>
      <c r="T178">
        <v>1</v>
      </c>
      <c r="AB178" t="str">
        <f t="shared" si="11"/>
        <v>6824</v>
      </c>
      <c r="AC178">
        <v>6824</v>
      </c>
      <c r="AD178">
        <v>127800</v>
      </c>
      <c r="AE178">
        <v>3.5</v>
      </c>
    </row>
    <row r="179" spans="1:31" x14ac:dyDescent="0.25">
      <c r="A179" t="str">
        <f t="shared" si="12"/>
        <v/>
      </c>
      <c r="G179"/>
      <c r="H179"/>
      <c r="S179" s="206">
        <f>SUMIF('TOTAL FEED'!$J$6:$J$440,'4'!A179,'TOTAL FEED'!$AS$6:$AS$440)*T179</f>
        <v>16</v>
      </c>
      <c r="T179">
        <v>1</v>
      </c>
      <c r="AB179" t="str">
        <f t="shared" si="11"/>
        <v>6895</v>
      </c>
      <c r="AC179">
        <v>6895</v>
      </c>
      <c r="AD179">
        <v>423700</v>
      </c>
      <c r="AE179">
        <v>3.5</v>
      </c>
    </row>
    <row r="180" spans="1:31" x14ac:dyDescent="0.25">
      <c r="A180" t="str">
        <f t="shared" si="12"/>
        <v/>
      </c>
      <c r="G180"/>
      <c r="H180"/>
      <c r="S180" s="206">
        <f>SUMIF('TOTAL FEED'!$J$6:$J$440,'4'!A180,'TOTAL FEED'!$AS$6:$AS$440)*T180</f>
        <v>16</v>
      </c>
      <c r="T180">
        <v>1</v>
      </c>
      <c r="AB180" t="str">
        <f t="shared" si="11"/>
        <v>6924</v>
      </c>
      <c r="AC180">
        <v>6924</v>
      </c>
      <c r="AD180">
        <v>127801</v>
      </c>
      <c r="AE180">
        <v>3.5</v>
      </c>
    </row>
    <row r="181" spans="1:31" x14ac:dyDescent="0.25">
      <c r="A181" t="str">
        <f t="shared" si="12"/>
        <v/>
      </c>
      <c r="G181"/>
      <c r="H181"/>
      <c r="S181" s="206">
        <f>SUMIF('TOTAL FEED'!$J$6:$J$440,'4'!A181,'TOTAL FEED'!$AS$6:$AS$440)*T181</f>
        <v>16</v>
      </c>
      <c r="T181">
        <v>1</v>
      </c>
      <c r="AB181" t="str">
        <f t="shared" si="11"/>
        <v>6924P</v>
      </c>
      <c r="AC181" t="s">
        <v>621</v>
      </c>
      <c r="AD181">
        <v>127808</v>
      </c>
      <c r="AE181">
        <v>3.5</v>
      </c>
    </row>
    <row r="182" spans="1:31" x14ac:dyDescent="0.25">
      <c r="A182" t="str">
        <f t="shared" si="12"/>
        <v/>
      </c>
      <c r="G182"/>
      <c r="H182"/>
      <c r="S182" s="206">
        <f>SUMIF('TOTAL FEED'!$J$6:$J$440,'4'!A182,'TOTAL FEED'!$AS$6:$AS$440)*T182</f>
        <v>16</v>
      </c>
      <c r="T182">
        <v>1</v>
      </c>
      <c r="AB182" t="str">
        <f t="shared" si="11"/>
        <v>6948</v>
      </c>
      <c r="AC182">
        <v>6948</v>
      </c>
      <c r="AD182">
        <v>201701</v>
      </c>
      <c r="AE182">
        <v>3.5</v>
      </c>
    </row>
    <row r="183" spans="1:31" x14ac:dyDescent="0.25">
      <c r="A183" t="str">
        <f t="shared" si="12"/>
        <v/>
      </c>
      <c r="G183"/>
      <c r="H183"/>
      <c r="S183" s="206">
        <f>SUMIF('TOTAL FEED'!$J$6:$J$440,'4'!A183,'TOTAL FEED'!$AS$6:$AS$440)*T183</f>
        <v>16</v>
      </c>
      <c r="T183">
        <v>1</v>
      </c>
      <c r="AB183" t="str">
        <f t="shared" si="11"/>
        <v>6884</v>
      </c>
      <c r="AC183">
        <v>6884</v>
      </c>
      <c r="AD183">
        <v>433700</v>
      </c>
      <c r="AE183">
        <v>3.5</v>
      </c>
    </row>
    <row r="184" spans="1:31" x14ac:dyDescent="0.25">
      <c r="A184" t="str">
        <f t="shared" si="12"/>
        <v/>
      </c>
      <c r="G184"/>
      <c r="H184"/>
      <c r="S184" s="206">
        <f>SUMIF('TOTAL FEED'!$J$6:$J$440,'4'!A184,'TOTAL FEED'!$AS$6:$AS$440)*T184</f>
        <v>16</v>
      </c>
      <c r="T184">
        <v>1</v>
      </c>
      <c r="AB184" t="str">
        <f t="shared" si="11"/>
        <v>6984</v>
      </c>
      <c r="AC184">
        <v>6984</v>
      </c>
      <c r="AD184">
        <v>433701</v>
      </c>
      <c r="AE184">
        <v>3.5</v>
      </c>
    </row>
    <row r="185" spans="1:31" x14ac:dyDescent="0.25">
      <c r="A185" t="str">
        <f t="shared" si="12"/>
        <v/>
      </c>
      <c r="G185"/>
      <c r="H185"/>
      <c r="S185" s="206">
        <f>SUMIF('TOTAL FEED'!$J$6:$J$440,'4'!A185,'TOTAL FEED'!$AS$6:$AS$440)*T185</f>
        <v>16</v>
      </c>
      <c r="T185">
        <v>1</v>
      </c>
      <c r="AB185" t="str">
        <f t="shared" si="11"/>
        <v>9624</v>
      </c>
      <c r="AC185">
        <v>9624</v>
      </c>
      <c r="AD185">
        <v>127001</v>
      </c>
      <c r="AE185">
        <v>3.5</v>
      </c>
    </row>
    <row r="186" spans="1:31" x14ac:dyDescent="0.25">
      <c r="A186" t="str">
        <f t="shared" si="12"/>
        <v/>
      </c>
      <c r="G186"/>
      <c r="H186"/>
      <c r="S186" s="206">
        <f>SUMIF('TOTAL FEED'!$J$6:$J$440,'4'!A186,'TOTAL FEED'!$AS$6:$AS$440)*T186</f>
        <v>16</v>
      </c>
      <c r="T186">
        <v>1</v>
      </c>
      <c r="AB186" t="str">
        <f t="shared" si="11"/>
        <v>0</v>
      </c>
      <c r="AC186">
        <v>0</v>
      </c>
      <c r="AD186">
        <v>0</v>
      </c>
      <c r="AE186">
        <v>0</v>
      </c>
    </row>
    <row r="187" spans="1:31" x14ac:dyDescent="0.25">
      <c r="A187" t="str">
        <f t="shared" si="12"/>
        <v/>
      </c>
      <c r="G187"/>
      <c r="H187"/>
      <c r="S187" s="206">
        <f>SUMIF('TOTAL FEED'!$J$6:$J$440,'4'!A187,'TOTAL FEED'!$AS$6:$AS$440)*T187</f>
        <v>16</v>
      </c>
      <c r="T187">
        <v>1</v>
      </c>
      <c r="AB187" t="str">
        <f t="shared" si="11"/>
        <v>0</v>
      </c>
      <c r="AC187">
        <v>0</v>
      </c>
      <c r="AD187">
        <v>0</v>
      </c>
      <c r="AE187">
        <v>0</v>
      </c>
    </row>
    <row r="188" spans="1:31" x14ac:dyDescent="0.25">
      <c r="A188" t="str">
        <f t="shared" si="12"/>
        <v/>
      </c>
      <c r="G188"/>
      <c r="H188"/>
      <c r="S188" s="206">
        <f>SUMIF('TOTAL FEED'!$J$6:$J$440,'4'!A188,'TOTAL FEED'!$AS$6:$AS$440)*T188</f>
        <v>16</v>
      </c>
      <c r="T188">
        <v>1</v>
      </c>
      <c r="AB188" t="str">
        <f t="shared" si="11"/>
        <v>9250S</v>
      </c>
      <c r="AC188" t="s">
        <v>71</v>
      </c>
      <c r="AD188">
        <v>0</v>
      </c>
      <c r="AE188" t="s">
        <v>10</v>
      </c>
    </row>
    <row r="189" spans="1:31" x14ac:dyDescent="0.25">
      <c r="A189" t="str">
        <f t="shared" si="12"/>
        <v/>
      </c>
      <c r="G189"/>
      <c r="H189"/>
      <c r="S189" s="206">
        <f>SUMIF('TOTAL FEED'!$J$6:$J$440,'4'!A189,'TOTAL FEED'!$AS$6:$AS$440)*T189</f>
        <v>16</v>
      </c>
      <c r="T189">
        <v>1</v>
      </c>
      <c r="AB189" t="str">
        <f t="shared" si="11"/>
        <v>9251</v>
      </c>
      <c r="AC189">
        <v>9251</v>
      </c>
      <c r="AD189">
        <v>0</v>
      </c>
      <c r="AE189" t="s">
        <v>10</v>
      </c>
    </row>
    <row r="190" spans="1:31" x14ac:dyDescent="0.25">
      <c r="A190" t="str">
        <f t="shared" si="12"/>
        <v/>
      </c>
      <c r="G190"/>
      <c r="H190"/>
      <c r="S190" s="206">
        <f>SUMIF('TOTAL FEED'!$J$6:$J$440,'4'!A190,'TOTAL FEED'!$AS$6:$AS$440)*T190</f>
        <v>16</v>
      </c>
      <c r="T190">
        <v>1</v>
      </c>
      <c r="AB190" t="str">
        <f t="shared" si="11"/>
        <v>9644</v>
      </c>
      <c r="AC190">
        <v>9644</v>
      </c>
      <c r="AD190">
        <v>0</v>
      </c>
      <c r="AE190">
        <v>3.5</v>
      </c>
    </row>
    <row r="191" spans="1:31" x14ac:dyDescent="0.25">
      <c r="A191" t="str">
        <f t="shared" si="12"/>
        <v/>
      </c>
      <c r="G191"/>
      <c r="H191"/>
      <c r="S191" s="206">
        <f>SUMIF('TOTAL FEED'!$J$6:$J$440,'4'!A191,'TOTAL FEED'!$AS$6:$AS$440)*T191</f>
        <v>16</v>
      </c>
      <c r="T191">
        <v>1</v>
      </c>
      <c r="AB191" t="str">
        <f t="shared" si="11"/>
        <v>9651</v>
      </c>
      <c r="AC191">
        <v>9651</v>
      </c>
      <c r="AD191">
        <v>314001</v>
      </c>
      <c r="AE191">
        <v>2.5</v>
      </c>
    </row>
    <row r="192" spans="1:31" x14ac:dyDescent="0.25">
      <c r="A192" t="str">
        <f t="shared" si="12"/>
        <v/>
      </c>
      <c r="G192"/>
      <c r="H192"/>
      <c r="S192" s="206">
        <f>SUMIF('TOTAL FEED'!$J$6:$J$440,'4'!A192,'TOTAL FEED'!$AS$6:$AS$440)*T192</f>
        <v>16</v>
      </c>
      <c r="T192">
        <v>1</v>
      </c>
      <c r="AB192" t="str">
        <f t="shared" si="11"/>
        <v>9652</v>
      </c>
      <c r="AC192">
        <v>9652</v>
      </c>
      <c r="AD192">
        <v>321001</v>
      </c>
      <c r="AE192">
        <v>3.5</v>
      </c>
    </row>
    <row r="193" spans="1:31" x14ac:dyDescent="0.25">
      <c r="A193" t="str">
        <f t="shared" si="12"/>
        <v/>
      </c>
      <c r="G193"/>
      <c r="H193"/>
      <c r="S193" s="206">
        <f>SUMIF('TOTAL FEED'!$J$6:$J$440,'4'!A193,'TOTAL FEED'!$AS$6:$AS$440)*T193</f>
        <v>16</v>
      </c>
      <c r="T193">
        <v>1</v>
      </c>
      <c r="AB193" t="str">
        <f t="shared" si="11"/>
        <v>9652S</v>
      </c>
      <c r="AC193" t="s">
        <v>72</v>
      </c>
      <c r="AD193">
        <v>320001</v>
      </c>
      <c r="AE193">
        <v>2.5</v>
      </c>
    </row>
    <row r="194" spans="1:31" x14ac:dyDescent="0.25">
      <c r="A194" t="str">
        <f t="shared" si="12"/>
        <v/>
      </c>
      <c r="G194"/>
      <c r="H194"/>
      <c r="S194" s="206">
        <f>SUMIF('TOTAL FEED'!$J$6:$J$440,'4'!A194,'TOTAL FEED'!$AS$6:$AS$440)*T194</f>
        <v>16</v>
      </c>
      <c r="T194">
        <v>1</v>
      </c>
      <c r="AB194" t="str">
        <f t="shared" ref="AB194:AB257" si="14">+AC194&amp;BB194</f>
        <v>9652SS90</v>
      </c>
      <c r="AC194" t="s">
        <v>347</v>
      </c>
      <c r="AD194" t="s">
        <v>301</v>
      </c>
      <c r="AE194">
        <v>2.5</v>
      </c>
    </row>
    <row r="195" spans="1:31" x14ac:dyDescent="0.25">
      <c r="A195" t="str">
        <f t="shared" si="12"/>
        <v/>
      </c>
      <c r="G195"/>
      <c r="H195"/>
      <c r="S195" s="206">
        <f>SUMIF('TOTAL FEED'!$J$6:$J$440,'4'!A195,'TOTAL FEED'!$AS$6:$AS$440)*T195</f>
        <v>16</v>
      </c>
      <c r="T195">
        <v>1</v>
      </c>
      <c r="AB195" t="str">
        <f t="shared" si="14"/>
        <v>9653</v>
      </c>
      <c r="AC195">
        <v>9653</v>
      </c>
      <c r="AD195">
        <v>332301</v>
      </c>
      <c r="AE195">
        <v>3.5</v>
      </c>
    </row>
    <row r="196" spans="1:31" x14ac:dyDescent="0.25">
      <c r="A196" t="str">
        <f t="shared" ref="A196:A259" si="15">CONCATENATE(G196,I196,H196)</f>
        <v/>
      </c>
      <c r="G196"/>
      <c r="H196"/>
      <c r="S196" s="206">
        <f>SUMIF('TOTAL FEED'!$J$6:$J$440,'4'!A196,'TOTAL FEED'!$AS$6:$AS$440)*T196</f>
        <v>16</v>
      </c>
      <c r="T196">
        <v>1</v>
      </c>
      <c r="AB196" t="str">
        <f t="shared" si="14"/>
        <v>9653S</v>
      </c>
      <c r="AC196" t="s">
        <v>73</v>
      </c>
      <c r="AD196">
        <v>332101</v>
      </c>
      <c r="AE196">
        <v>3.5</v>
      </c>
    </row>
    <row r="197" spans="1:31" x14ac:dyDescent="0.25">
      <c r="A197" t="str">
        <f t="shared" si="15"/>
        <v/>
      </c>
      <c r="G197"/>
      <c r="H197"/>
      <c r="S197" s="206">
        <f>SUMIF('TOTAL FEED'!$J$6:$J$440,'4'!A197,'TOTAL FEED'!$AS$6:$AS$440)*T197</f>
        <v>16</v>
      </c>
      <c r="T197">
        <v>1</v>
      </c>
      <c r="AB197" t="str">
        <f t="shared" si="14"/>
        <v>9666</v>
      </c>
      <c r="AC197">
        <v>9666</v>
      </c>
      <c r="AD197">
        <v>366201</v>
      </c>
      <c r="AE197">
        <v>3.5</v>
      </c>
    </row>
    <row r="198" spans="1:31" x14ac:dyDescent="0.25">
      <c r="A198" t="str">
        <f t="shared" si="15"/>
        <v/>
      </c>
      <c r="G198"/>
      <c r="H198"/>
      <c r="S198" s="206">
        <f>SUMIF('TOTAL FEED'!$J$6:$J$440,'4'!A198,'TOTAL FEED'!$AS$6:$AS$440)*T198</f>
        <v>16</v>
      </c>
      <c r="T198">
        <v>1</v>
      </c>
      <c r="AB198" t="str">
        <f t="shared" si="14"/>
        <v>9667</v>
      </c>
      <c r="AC198">
        <v>9667</v>
      </c>
      <c r="AD198">
        <v>367201</v>
      </c>
      <c r="AE198">
        <v>3.5</v>
      </c>
    </row>
    <row r="199" spans="1:31" x14ac:dyDescent="0.25">
      <c r="A199" t="str">
        <f t="shared" si="15"/>
        <v/>
      </c>
      <c r="G199"/>
      <c r="H199"/>
      <c r="S199" s="206">
        <f>SUMIF('TOTAL FEED'!$J$6:$J$440,'4'!A199,'TOTAL FEED'!$AS$6:$AS$440)*T199</f>
        <v>16</v>
      </c>
      <c r="T199">
        <v>1</v>
      </c>
      <c r="AB199" t="str">
        <f t="shared" si="14"/>
        <v>0</v>
      </c>
      <c r="AC199">
        <v>0</v>
      </c>
      <c r="AD199">
        <v>0</v>
      </c>
      <c r="AE199">
        <v>0</v>
      </c>
    </row>
    <row r="200" spans="1:31" x14ac:dyDescent="0.25">
      <c r="A200" t="str">
        <f t="shared" si="15"/>
        <v/>
      </c>
      <c r="G200"/>
      <c r="H200"/>
      <c r="S200" s="206">
        <f>SUMIF('TOTAL FEED'!$J$6:$J$440,'4'!A200,'TOTAL FEED'!$AS$6:$AS$440)*T200</f>
        <v>16</v>
      </c>
      <c r="T200">
        <v>1</v>
      </c>
      <c r="AB200" t="str">
        <f t="shared" si="14"/>
        <v>8250S</v>
      </c>
      <c r="AC200" t="s">
        <v>75</v>
      </c>
      <c r="AD200">
        <v>300010</v>
      </c>
      <c r="AE200" t="s">
        <v>10</v>
      </c>
    </row>
    <row r="201" spans="1:31" x14ac:dyDescent="0.25">
      <c r="A201" t="str">
        <f t="shared" si="15"/>
        <v/>
      </c>
      <c r="G201"/>
      <c r="H201"/>
      <c r="S201" s="206">
        <f>SUMIF('TOTAL FEED'!$J$6:$J$440,'4'!A201,'TOTAL FEED'!$AS$6:$AS$440)*T201</f>
        <v>16</v>
      </c>
      <c r="T201">
        <v>1</v>
      </c>
      <c r="AB201" t="str">
        <f t="shared" si="14"/>
        <v>8251</v>
      </c>
      <c r="AC201">
        <v>8251</v>
      </c>
      <c r="AD201">
        <v>0</v>
      </c>
      <c r="AE201" t="s">
        <v>10</v>
      </c>
    </row>
    <row r="202" spans="1:31" x14ac:dyDescent="0.25">
      <c r="A202" t="str">
        <f t="shared" si="15"/>
        <v/>
      </c>
      <c r="G202"/>
      <c r="H202"/>
      <c r="S202" s="206">
        <f>SUMIF('TOTAL FEED'!$J$6:$J$440,'4'!A202,'TOTAL FEED'!$AS$6:$AS$440)*T202</f>
        <v>16</v>
      </c>
      <c r="T202">
        <v>1</v>
      </c>
      <c r="AB202" t="str">
        <f t="shared" si="14"/>
        <v>8401</v>
      </c>
      <c r="AC202">
        <v>8401</v>
      </c>
      <c r="AD202">
        <v>0</v>
      </c>
      <c r="AE202" t="s">
        <v>13</v>
      </c>
    </row>
    <row r="203" spans="1:31" x14ac:dyDescent="0.25">
      <c r="A203" t="str">
        <f t="shared" si="15"/>
        <v/>
      </c>
      <c r="G203"/>
      <c r="H203"/>
      <c r="S203" s="206">
        <f>SUMIF('TOTAL FEED'!$J$6:$J$440,'4'!A203,'TOTAL FEED'!$AS$6:$AS$440)*T203</f>
        <v>16</v>
      </c>
      <c r="T203">
        <v>1</v>
      </c>
      <c r="AB203" t="str">
        <f t="shared" si="14"/>
        <v>8402</v>
      </c>
      <c r="AC203">
        <v>8402</v>
      </c>
      <c r="AD203">
        <v>0</v>
      </c>
      <c r="AE203" t="s">
        <v>13</v>
      </c>
    </row>
    <row r="204" spans="1:31" x14ac:dyDescent="0.25">
      <c r="A204" t="str">
        <f t="shared" si="15"/>
        <v/>
      </c>
      <c r="G204"/>
      <c r="H204"/>
      <c r="S204" s="206">
        <f>SUMIF('TOTAL FEED'!$J$6:$J$440,'4'!A204,'TOTAL FEED'!$AS$6:$AS$440)*T204</f>
        <v>16</v>
      </c>
      <c r="T204">
        <v>1</v>
      </c>
      <c r="AB204" t="str">
        <f t="shared" si="14"/>
        <v>8424</v>
      </c>
      <c r="AC204">
        <v>8424</v>
      </c>
      <c r="AD204">
        <v>0</v>
      </c>
      <c r="AE204" t="s">
        <v>13</v>
      </c>
    </row>
    <row r="205" spans="1:31" x14ac:dyDescent="0.25">
      <c r="A205" t="str">
        <f t="shared" si="15"/>
        <v/>
      </c>
      <c r="G205"/>
      <c r="H205"/>
      <c r="S205" s="206">
        <f>SUMIF('TOTAL FEED'!$J$6:$J$440,'4'!A205,'TOTAL FEED'!$AS$6:$AS$440)*T205</f>
        <v>16</v>
      </c>
      <c r="T205">
        <v>1</v>
      </c>
      <c r="AB205" t="str">
        <f t="shared" si="14"/>
        <v>8451</v>
      </c>
      <c r="AC205">
        <v>8451</v>
      </c>
      <c r="AD205">
        <v>0</v>
      </c>
      <c r="AE205" t="s">
        <v>13</v>
      </c>
    </row>
    <row r="206" spans="1:31" x14ac:dyDescent="0.25">
      <c r="A206" t="str">
        <f t="shared" si="15"/>
        <v/>
      </c>
      <c r="G206"/>
      <c r="H206"/>
      <c r="S206" s="206">
        <f>SUMIF('TOTAL FEED'!$J$6:$J$440,'4'!A206,'TOTAL FEED'!$AS$6:$AS$440)*T206</f>
        <v>16</v>
      </c>
      <c r="T206">
        <v>1</v>
      </c>
      <c r="AB206" t="str">
        <f t="shared" si="14"/>
        <v>8452</v>
      </c>
      <c r="AC206">
        <v>8452</v>
      </c>
      <c r="AD206">
        <v>0</v>
      </c>
      <c r="AE206" t="s">
        <v>13</v>
      </c>
    </row>
    <row r="207" spans="1:31" x14ac:dyDescent="0.25">
      <c r="A207" t="str">
        <f t="shared" si="15"/>
        <v/>
      </c>
      <c r="G207"/>
      <c r="H207"/>
      <c r="S207" s="206">
        <f>SUMIF('TOTAL FEED'!$J$6:$J$440,'4'!A207,'TOTAL FEED'!$AS$6:$AS$440)*T207</f>
        <v>16</v>
      </c>
      <c r="T207">
        <v>1</v>
      </c>
      <c r="AB207" t="str">
        <f t="shared" si="14"/>
        <v>8453</v>
      </c>
      <c r="AC207">
        <v>8453</v>
      </c>
      <c r="AD207">
        <v>0</v>
      </c>
      <c r="AE207" t="s">
        <v>13</v>
      </c>
    </row>
    <row r="208" spans="1:31" x14ac:dyDescent="0.25">
      <c r="A208" t="str">
        <f t="shared" si="15"/>
        <v/>
      </c>
      <c r="G208"/>
      <c r="H208"/>
      <c r="S208" s="206">
        <f>SUMIF('TOTAL FEED'!$J$6:$J$440,'4'!A208,'TOTAL FEED'!$AS$6:$AS$440)*T208</f>
        <v>16</v>
      </c>
      <c r="T208">
        <v>1</v>
      </c>
      <c r="AB208" t="str">
        <f t="shared" si="14"/>
        <v>8466</v>
      </c>
      <c r="AC208">
        <v>8466</v>
      </c>
      <c r="AD208">
        <v>0</v>
      </c>
      <c r="AE208" t="s">
        <v>13</v>
      </c>
    </row>
    <row r="209" spans="1:31" x14ac:dyDescent="0.25">
      <c r="A209" t="str">
        <f t="shared" si="15"/>
        <v/>
      </c>
      <c r="G209"/>
      <c r="H209"/>
      <c r="S209" s="206">
        <f>SUMIF('TOTAL FEED'!$J$6:$J$440,'4'!A209,'TOTAL FEED'!$AS$6:$AS$440)*T209</f>
        <v>16</v>
      </c>
      <c r="T209">
        <v>1</v>
      </c>
      <c r="AB209" t="str">
        <f t="shared" si="14"/>
        <v>8467</v>
      </c>
      <c r="AC209">
        <v>8467</v>
      </c>
      <c r="AD209">
        <v>0</v>
      </c>
      <c r="AE209" t="s">
        <v>13</v>
      </c>
    </row>
    <row r="210" spans="1:31" x14ac:dyDescent="0.25">
      <c r="A210" t="str">
        <f t="shared" si="15"/>
        <v/>
      </c>
      <c r="G210"/>
      <c r="H210"/>
      <c r="S210" s="206">
        <f>SUMIF('TOTAL FEED'!$J$6:$J$440,'4'!A210,'TOTAL FEED'!$AS$6:$AS$440)*T210</f>
        <v>16</v>
      </c>
      <c r="T210">
        <v>1</v>
      </c>
      <c r="AB210" t="str">
        <f t="shared" si="14"/>
        <v>8485S</v>
      </c>
      <c r="AC210" t="s">
        <v>76</v>
      </c>
      <c r="AD210">
        <v>0</v>
      </c>
      <c r="AE210" t="s">
        <v>13</v>
      </c>
    </row>
    <row r="211" spans="1:31" x14ac:dyDescent="0.25">
      <c r="A211" t="str">
        <f t="shared" si="15"/>
        <v/>
      </c>
      <c r="G211"/>
      <c r="H211"/>
      <c r="S211" s="206">
        <f>SUMIF('TOTAL FEED'!$J$6:$J$440,'4'!A211,'TOTAL FEED'!$AS$6:$AS$440)*T211</f>
        <v>16</v>
      </c>
      <c r="T211">
        <v>1</v>
      </c>
      <c r="AB211" t="str">
        <f t="shared" si="14"/>
        <v>8610</v>
      </c>
      <c r="AC211">
        <v>8610</v>
      </c>
      <c r="AD211">
        <v>112001</v>
      </c>
      <c r="AE211" t="s">
        <v>20</v>
      </c>
    </row>
    <row r="212" spans="1:31" x14ac:dyDescent="0.25">
      <c r="A212" t="str">
        <f t="shared" si="15"/>
        <v/>
      </c>
      <c r="G212"/>
      <c r="H212"/>
      <c r="S212" s="206">
        <f>SUMIF('TOTAL FEED'!$J$6:$J$440,'4'!A212,'TOTAL FEED'!$AS$6:$AS$440)*T212</f>
        <v>16</v>
      </c>
      <c r="T212">
        <v>1</v>
      </c>
      <c r="AB212" t="str">
        <f t="shared" si="14"/>
        <v>8610L</v>
      </c>
      <c r="AC212" t="s">
        <v>77</v>
      </c>
      <c r="AD212">
        <v>0</v>
      </c>
      <c r="AE212">
        <v>3.5</v>
      </c>
    </row>
    <row r="213" spans="1:31" x14ac:dyDescent="0.25">
      <c r="A213" t="str">
        <f t="shared" si="15"/>
        <v/>
      </c>
      <c r="G213"/>
      <c r="H213"/>
      <c r="S213" s="206">
        <f>SUMIF('TOTAL FEED'!$J$6:$J$440,'4'!A213,'TOTAL FEED'!$AS$6:$AS$440)*T213</f>
        <v>16</v>
      </c>
      <c r="T213">
        <v>1</v>
      </c>
      <c r="AB213" t="str">
        <f t="shared" si="14"/>
        <v>8611</v>
      </c>
      <c r="AC213">
        <v>8611</v>
      </c>
      <c r="AD213">
        <v>0</v>
      </c>
      <c r="AE213">
        <v>3.5</v>
      </c>
    </row>
    <row r="214" spans="1:31" x14ac:dyDescent="0.25">
      <c r="A214" t="str">
        <f t="shared" si="15"/>
        <v/>
      </c>
      <c r="G214"/>
      <c r="H214"/>
      <c r="S214" s="206">
        <f>SUMIF('TOTAL FEED'!$J$6:$J$440,'4'!A214,'TOTAL FEED'!$AS$6:$AS$440)*T214</f>
        <v>16</v>
      </c>
      <c r="T214">
        <v>1</v>
      </c>
      <c r="AB214" t="str">
        <f t="shared" si="14"/>
        <v>8611L</v>
      </c>
      <c r="AC214" t="s">
        <v>78</v>
      </c>
      <c r="AD214">
        <v>0</v>
      </c>
      <c r="AE214">
        <v>2.5</v>
      </c>
    </row>
    <row r="215" spans="1:31" x14ac:dyDescent="0.25">
      <c r="A215" t="str">
        <f t="shared" si="15"/>
        <v/>
      </c>
      <c r="G215"/>
      <c r="H215"/>
      <c r="S215" s="206">
        <f>SUMIF('TOTAL FEED'!$J$6:$J$440,'4'!A215,'TOTAL FEED'!$AS$6:$AS$440)*T215</f>
        <v>16</v>
      </c>
      <c r="T215">
        <v>1</v>
      </c>
      <c r="AB215" t="str">
        <f t="shared" si="14"/>
        <v>8613</v>
      </c>
      <c r="AC215">
        <v>8613</v>
      </c>
      <c r="AD215">
        <v>0</v>
      </c>
      <c r="AE215">
        <v>3.5</v>
      </c>
    </row>
    <row r="216" spans="1:31" x14ac:dyDescent="0.25">
      <c r="A216" t="str">
        <f t="shared" si="15"/>
        <v/>
      </c>
      <c r="G216"/>
      <c r="H216"/>
      <c r="S216" s="206">
        <f>SUMIF('TOTAL FEED'!$J$6:$J$440,'4'!A216,'TOTAL FEED'!$AS$6:$AS$440)*T216</f>
        <v>16</v>
      </c>
      <c r="T216">
        <v>1</v>
      </c>
      <c r="AB216" t="str">
        <f t="shared" si="14"/>
        <v>8650S</v>
      </c>
      <c r="AC216" t="s">
        <v>79</v>
      </c>
      <c r="AD216">
        <v>0</v>
      </c>
      <c r="AE216">
        <v>2.5</v>
      </c>
    </row>
    <row r="217" spans="1:31" x14ac:dyDescent="0.25">
      <c r="A217" t="str">
        <f t="shared" si="15"/>
        <v/>
      </c>
      <c r="G217"/>
      <c r="H217"/>
      <c r="S217" s="206">
        <f>SUMIF('TOTAL FEED'!$J$6:$J$440,'4'!A217,'TOTAL FEED'!$AS$6:$AS$440)*T217</f>
        <v>16</v>
      </c>
      <c r="T217">
        <v>1</v>
      </c>
      <c r="AB217" t="str">
        <f t="shared" si="14"/>
        <v>8644</v>
      </c>
      <c r="AC217">
        <v>8644</v>
      </c>
      <c r="AD217">
        <v>0</v>
      </c>
      <c r="AE217">
        <v>3.5</v>
      </c>
    </row>
    <row r="218" spans="1:31" x14ac:dyDescent="0.25">
      <c r="A218" t="str">
        <f t="shared" si="15"/>
        <v/>
      </c>
      <c r="G218"/>
      <c r="H218"/>
      <c r="S218" s="206">
        <f>SUMIF('TOTAL FEED'!$J$6:$J$440,'4'!A218,'TOTAL FEED'!$AS$6:$AS$440)*T218</f>
        <v>16</v>
      </c>
      <c r="T218">
        <v>1</v>
      </c>
      <c r="AB218" t="str">
        <f t="shared" si="14"/>
        <v>8649</v>
      </c>
      <c r="AC218">
        <v>8649</v>
      </c>
      <c r="AD218">
        <v>0</v>
      </c>
      <c r="AE218">
        <v>3.5</v>
      </c>
    </row>
    <row r="219" spans="1:31" x14ac:dyDescent="0.25">
      <c r="A219" t="str">
        <f t="shared" si="15"/>
        <v/>
      </c>
      <c r="G219"/>
      <c r="H219"/>
      <c r="S219" s="206">
        <f>SUMIF('TOTAL FEED'!$J$6:$J$440,'4'!A219,'TOTAL FEED'!$AS$6:$AS$440)*T219</f>
        <v>16</v>
      </c>
      <c r="T219">
        <v>1</v>
      </c>
      <c r="AB219" t="str">
        <f t="shared" si="14"/>
        <v>8651</v>
      </c>
      <c r="AC219">
        <v>8651</v>
      </c>
      <c r="AD219">
        <v>314001</v>
      </c>
      <c r="AE219">
        <v>2.5</v>
      </c>
    </row>
    <row r="220" spans="1:31" x14ac:dyDescent="0.25">
      <c r="A220" t="str">
        <f t="shared" si="15"/>
        <v/>
      </c>
      <c r="G220"/>
      <c r="H220"/>
      <c r="S220" s="206">
        <f>SUMIF('TOTAL FEED'!$J$6:$J$440,'4'!A220,'TOTAL FEED'!$AS$6:$AS$440)*T220</f>
        <v>16</v>
      </c>
      <c r="T220">
        <v>1</v>
      </c>
      <c r="AB220" t="str">
        <f t="shared" si="14"/>
        <v>8652</v>
      </c>
      <c r="AC220">
        <v>8652</v>
      </c>
      <c r="AD220">
        <v>321001</v>
      </c>
      <c r="AE220">
        <v>3.5</v>
      </c>
    </row>
    <row r="221" spans="1:31" x14ac:dyDescent="0.25">
      <c r="A221" t="str">
        <f t="shared" si="15"/>
        <v/>
      </c>
      <c r="G221"/>
      <c r="H221"/>
      <c r="S221" s="206">
        <f>SUMIF('TOTAL FEED'!$J$6:$J$440,'4'!A221,'TOTAL FEED'!$AS$6:$AS$440)*T221</f>
        <v>16</v>
      </c>
      <c r="T221">
        <v>1</v>
      </c>
      <c r="AB221" t="str">
        <f t="shared" si="14"/>
        <v>8652S</v>
      </c>
      <c r="AC221" t="s">
        <v>80</v>
      </c>
      <c r="AD221">
        <v>320001</v>
      </c>
      <c r="AE221">
        <v>2.5</v>
      </c>
    </row>
    <row r="222" spans="1:31" x14ac:dyDescent="0.25">
      <c r="A222" t="str">
        <f t="shared" si="15"/>
        <v/>
      </c>
      <c r="G222"/>
      <c r="H222"/>
      <c r="S222" s="206">
        <f>SUMIF('TOTAL FEED'!$J$6:$J$440,'4'!A222,'TOTAL FEED'!$AS$6:$AS$440)*T222</f>
        <v>16</v>
      </c>
      <c r="T222">
        <v>1</v>
      </c>
      <c r="AB222" t="str">
        <f t="shared" si="14"/>
        <v>8652SS90</v>
      </c>
      <c r="AC222" t="s">
        <v>348</v>
      </c>
      <c r="AD222" t="s">
        <v>301</v>
      </c>
      <c r="AE222">
        <v>2.5</v>
      </c>
    </row>
    <row r="223" spans="1:31" x14ac:dyDescent="0.25">
      <c r="A223" t="str">
        <f t="shared" si="15"/>
        <v/>
      </c>
      <c r="G223"/>
      <c r="H223"/>
      <c r="S223" s="206">
        <f>SUMIF('TOTAL FEED'!$J$6:$J$440,'4'!A223,'TOTAL FEED'!$AS$6:$AS$440)*T223</f>
        <v>16</v>
      </c>
      <c r="T223">
        <v>1</v>
      </c>
      <c r="AB223" t="str">
        <f t="shared" si="14"/>
        <v>8653</v>
      </c>
      <c r="AC223">
        <v>8653</v>
      </c>
      <c r="AD223">
        <v>332301</v>
      </c>
      <c r="AE223">
        <v>3.5</v>
      </c>
    </row>
    <row r="224" spans="1:31" x14ac:dyDescent="0.25">
      <c r="A224" t="str">
        <f t="shared" si="15"/>
        <v/>
      </c>
      <c r="G224"/>
      <c r="H224"/>
      <c r="S224" s="206">
        <f>SUMIF('TOTAL FEED'!$J$6:$J$440,'4'!A224,'TOTAL FEED'!$AS$6:$AS$440)*T224</f>
        <v>16</v>
      </c>
      <c r="T224">
        <v>1</v>
      </c>
      <c r="AB224" t="str">
        <f t="shared" si="14"/>
        <v>8653S</v>
      </c>
      <c r="AC224" t="s">
        <v>81</v>
      </c>
      <c r="AD224">
        <v>332101</v>
      </c>
      <c r="AE224">
        <v>3.5</v>
      </c>
    </row>
    <row r="225" spans="1:31" x14ac:dyDescent="0.25">
      <c r="A225" t="str">
        <f t="shared" si="15"/>
        <v/>
      </c>
      <c r="G225"/>
      <c r="H225"/>
      <c r="S225" s="206">
        <f>SUMIF('TOTAL FEED'!$J$6:$J$440,'4'!A225,'TOTAL FEED'!$AS$6:$AS$440)*T225</f>
        <v>16</v>
      </c>
      <c r="T225">
        <v>1</v>
      </c>
      <c r="AB225" t="str">
        <f t="shared" si="14"/>
        <v>8666</v>
      </c>
      <c r="AC225">
        <v>8666</v>
      </c>
      <c r="AD225">
        <v>366201</v>
      </c>
      <c r="AE225">
        <v>3.5</v>
      </c>
    </row>
    <row r="226" spans="1:31" x14ac:dyDescent="0.25">
      <c r="A226" t="str">
        <f t="shared" si="15"/>
        <v/>
      </c>
      <c r="G226"/>
      <c r="H226"/>
      <c r="S226" s="206">
        <f>SUMIF('TOTAL FEED'!$J$6:$J$440,'4'!A226,'TOTAL FEED'!$AS$6:$AS$440)*T226</f>
        <v>16</v>
      </c>
      <c r="T226">
        <v>1</v>
      </c>
      <c r="AB226" t="str">
        <f t="shared" si="14"/>
        <v>8667</v>
      </c>
      <c r="AC226">
        <v>8667</v>
      </c>
      <c r="AD226">
        <v>367201</v>
      </c>
      <c r="AE226">
        <v>3.5</v>
      </c>
    </row>
    <row r="227" spans="1:31" x14ac:dyDescent="0.25">
      <c r="A227" t="str">
        <f t="shared" si="15"/>
        <v/>
      </c>
      <c r="G227"/>
      <c r="H227"/>
      <c r="S227" s="206">
        <f>SUMIF('TOTAL FEED'!$J$6:$J$440,'4'!A227,'TOTAL FEED'!$AS$6:$AS$440)*T227</f>
        <v>16</v>
      </c>
      <c r="T227">
        <v>1</v>
      </c>
      <c r="AB227" t="str">
        <f t="shared" si="14"/>
        <v>8685S</v>
      </c>
      <c r="AC227" t="s">
        <v>82</v>
      </c>
      <c r="AD227">
        <v>0</v>
      </c>
      <c r="AE227">
        <v>3.5</v>
      </c>
    </row>
    <row r="228" spans="1:31" x14ac:dyDescent="0.25">
      <c r="A228" t="str">
        <f t="shared" si="15"/>
        <v/>
      </c>
      <c r="G228"/>
      <c r="H228"/>
      <c r="S228" s="206">
        <f>SUMIF('TOTAL FEED'!$J$6:$J$440,'4'!A228,'TOTAL FEED'!$AS$6:$AS$440)*T228</f>
        <v>16</v>
      </c>
      <c r="T228">
        <v>1</v>
      </c>
      <c r="AB228" t="str">
        <f t="shared" si="14"/>
        <v>0</v>
      </c>
      <c r="AC228">
        <v>0</v>
      </c>
      <c r="AD228">
        <v>0</v>
      </c>
      <c r="AE228">
        <v>0</v>
      </c>
    </row>
    <row r="229" spans="1:31" x14ac:dyDescent="0.25">
      <c r="A229" t="str">
        <f t="shared" si="15"/>
        <v/>
      </c>
      <c r="G229"/>
      <c r="H229"/>
      <c r="S229" s="206">
        <f>SUMIF('TOTAL FEED'!$J$6:$J$440,'4'!A229,'TOTAL FEED'!$AS$6:$AS$440)*T229</f>
        <v>16</v>
      </c>
      <c r="T229">
        <v>1</v>
      </c>
      <c r="AB229" t="str">
        <f t="shared" si="14"/>
        <v>322NFZ18</v>
      </c>
      <c r="AC229" t="s">
        <v>84</v>
      </c>
      <c r="AD229">
        <v>0</v>
      </c>
      <c r="AE229" t="s">
        <v>13</v>
      </c>
    </row>
    <row r="230" spans="1:31" x14ac:dyDescent="0.25">
      <c r="A230" t="str">
        <f t="shared" si="15"/>
        <v/>
      </c>
      <c r="G230"/>
      <c r="H230"/>
      <c r="S230" s="206">
        <f>SUMIF('TOTAL FEED'!$J$6:$J$440,'4'!A230,'TOTAL FEED'!$AS$6:$AS$440)*T230</f>
        <v>16</v>
      </c>
      <c r="T230">
        <v>1</v>
      </c>
      <c r="AB230" t="str">
        <f t="shared" si="14"/>
        <v>322FZ18</v>
      </c>
      <c r="AC230" t="s">
        <v>85</v>
      </c>
      <c r="AD230">
        <v>0</v>
      </c>
      <c r="AE230" t="s">
        <v>13</v>
      </c>
    </row>
    <row r="231" spans="1:31" x14ac:dyDescent="0.25">
      <c r="A231" t="str">
        <f t="shared" si="15"/>
        <v/>
      </c>
      <c r="G231"/>
      <c r="H231"/>
      <c r="S231" s="206">
        <f>SUMIF('TOTAL FEED'!$J$6:$J$440,'4'!A231,'TOTAL FEED'!$AS$6:$AS$440)*T231</f>
        <v>16</v>
      </c>
      <c r="T231">
        <v>1</v>
      </c>
      <c r="AB231" t="str">
        <f t="shared" si="14"/>
        <v>324F</v>
      </c>
      <c r="AC231" t="s">
        <v>86</v>
      </c>
      <c r="AD231">
        <v>127020</v>
      </c>
      <c r="AE231" t="s">
        <v>13</v>
      </c>
    </row>
    <row r="232" spans="1:31" x14ac:dyDescent="0.25">
      <c r="A232" t="str">
        <f t="shared" si="15"/>
        <v/>
      </c>
      <c r="G232"/>
      <c r="H232"/>
      <c r="S232" s="206">
        <f>SUMIF('TOTAL FEED'!$J$6:$J$440,'4'!A232,'TOTAL FEED'!$AS$6:$AS$440)*T232</f>
        <v>16</v>
      </c>
      <c r="T232">
        <v>1</v>
      </c>
      <c r="AB232" t="str">
        <f t="shared" si="14"/>
        <v>324FZ18</v>
      </c>
      <c r="AC232" t="s">
        <v>349</v>
      </c>
      <c r="AD232">
        <v>0</v>
      </c>
      <c r="AE232" t="s">
        <v>13</v>
      </c>
    </row>
    <row r="233" spans="1:31" x14ac:dyDescent="0.25">
      <c r="A233" t="str">
        <f t="shared" si="15"/>
        <v/>
      </c>
      <c r="G233"/>
      <c r="H233"/>
      <c r="S233" s="206">
        <f>SUMIF('TOTAL FEED'!$J$6:$J$440,'4'!A233,'TOTAL FEED'!$AS$6:$AS$440)*T233</f>
        <v>16</v>
      </c>
      <c r="T233">
        <v>1</v>
      </c>
      <c r="AB233" t="str">
        <f t="shared" si="14"/>
        <v>510F</v>
      </c>
      <c r="AC233" t="s">
        <v>89</v>
      </c>
      <c r="AD233">
        <v>112501</v>
      </c>
      <c r="AE233" t="s">
        <v>20</v>
      </c>
    </row>
    <row r="234" spans="1:31" x14ac:dyDescent="0.25">
      <c r="A234" t="str">
        <f t="shared" si="15"/>
        <v/>
      </c>
      <c r="G234"/>
      <c r="H234"/>
      <c r="S234" s="206">
        <f>SUMIF('TOTAL FEED'!$J$6:$J$440,'4'!A234,'TOTAL FEED'!$AS$6:$AS$440)*T234</f>
        <v>16</v>
      </c>
      <c r="T234">
        <v>1</v>
      </c>
      <c r="AB234" t="str">
        <f t="shared" si="14"/>
        <v>510FP17</v>
      </c>
      <c r="AC234" t="s">
        <v>350</v>
      </c>
      <c r="AD234">
        <v>11250817</v>
      </c>
      <c r="AE234" t="s">
        <v>20</v>
      </c>
    </row>
    <row r="235" spans="1:31" x14ac:dyDescent="0.25">
      <c r="A235" t="str">
        <f t="shared" si="15"/>
        <v/>
      </c>
      <c r="G235"/>
      <c r="H235"/>
      <c r="S235" s="206">
        <f>SUMIF('TOTAL FEED'!$J$6:$J$440,'4'!A235,'TOTAL FEED'!$AS$6:$AS$440)*T235</f>
        <v>16</v>
      </c>
      <c r="T235">
        <v>1</v>
      </c>
      <c r="AB235" t="str">
        <f t="shared" si="14"/>
        <v>510FP21</v>
      </c>
      <c r="AC235" t="s">
        <v>352</v>
      </c>
      <c r="AD235">
        <v>11250821</v>
      </c>
      <c r="AE235" t="s">
        <v>20</v>
      </c>
    </row>
    <row r="236" spans="1:31" x14ac:dyDescent="0.25">
      <c r="A236" t="str">
        <f t="shared" si="15"/>
        <v/>
      </c>
      <c r="G236"/>
      <c r="H236"/>
      <c r="S236" s="206">
        <f>SUMIF('TOTAL FEED'!$J$6:$J$440,'4'!A236,'TOTAL FEED'!$AS$6:$AS$440)*T236</f>
        <v>16</v>
      </c>
      <c r="T236">
        <v>1</v>
      </c>
      <c r="AB236" t="str">
        <f t="shared" si="14"/>
        <v>510FP22</v>
      </c>
      <c r="AC236" t="s">
        <v>354</v>
      </c>
      <c r="AD236">
        <v>11250822</v>
      </c>
      <c r="AE236" t="s">
        <v>20</v>
      </c>
    </row>
    <row r="237" spans="1:31" x14ac:dyDescent="0.25">
      <c r="A237" t="str">
        <f t="shared" si="15"/>
        <v/>
      </c>
      <c r="G237"/>
      <c r="H237"/>
      <c r="S237" s="206">
        <f>SUMIF('TOTAL FEED'!$J$6:$J$440,'4'!A237,'TOTAL FEED'!$AS$6:$AS$440)*T237</f>
        <v>16</v>
      </c>
      <c r="T237">
        <v>1</v>
      </c>
      <c r="AB237" t="str">
        <f t="shared" si="14"/>
        <v>510FP62</v>
      </c>
      <c r="AC237" t="s">
        <v>356</v>
      </c>
      <c r="AD237">
        <v>11250862</v>
      </c>
      <c r="AE237" t="s">
        <v>20</v>
      </c>
    </row>
    <row r="238" spans="1:31" x14ac:dyDescent="0.25">
      <c r="A238" t="str">
        <f t="shared" si="15"/>
        <v/>
      </c>
      <c r="G238"/>
      <c r="H238"/>
      <c r="S238" s="206">
        <f>SUMIF('TOTAL FEED'!$J$6:$J$440,'4'!A238,'TOTAL FEED'!$AS$6:$AS$440)*T238</f>
        <v>16</v>
      </c>
      <c r="T238">
        <v>1</v>
      </c>
      <c r="AB238" t="str">
        <f t="shared" si="14"/>
        <v>510FP64</v>
      </c>
      <c r="AC238" t="s">
        <v>358</v>
      </c>
      <c r="AD238">
        <v>11250864</v>
      </c>
      <c r="AE238" t="s">
        <v>20</v>
      </c>
    </row>
    <row r="239" spans="1:31" x14ac:dyDescent="0.25">
      <c r="A239" t="str">
        <f t="shared" si="15"/>
        <v/>
      </c>
      <c r="G239"/>
      <c r="H239"/>
      <c r="S239" s="206">
        <f>SUMIF('TOTAL FEED'!$J$6:$J$440,'4'!A239,'TOTAL FEED'!$AS$6:$AS$440)*T239</f>
        <v>16</v>
      </c>
      <c r="T239">
        <v>1</v>
      </c>
      <c r="AB239" t="str">
        <f t="shared" si="14"/>
        <v>510MF</v>
      </c>
      <c r="AC239" t="s">
        <v>93</v>
      </c>
      <c r="AD239">
        <v>0</v>
      </c>
      <c r="AE239" t="s">
        <v>20</v>
      </c>
    </row>
    <row r="240" spans="1:31" x14ac:dyDescent="0.25">
      <c r="A240" t="str">
        <f t="shared" si="15"/>
        <v/>
      </c>
      <c r="G240"/>
      <c r="H240"/>
      <c r="S240" s="206">
        <f>SUMIF('TOTAL FEED'!$J$6:$J$440,'4'!A240,'TOTAL FEED'!$AS$6:$AS$440)*T240</f>
        <v>16</v>
      </c>
      <c r="T240">
        <v>1</v>
      </c>
      <c r="AB240" t="str">
        <f t="shared" si="14"/>
        <v>510NF</v>
      </c>
      <c r="AC240" t="s">
        <v>94</v>
      </c>
      <c r="AD240">
        <v>112521</v>
      </c>
      <c r="AE240" t="s">
        <v>20</v>
      </c>
    </row>
    <row r="241" spans="1:31" x14ac:dyDescent="0.25">
      <c r="A241" t="str">
        <f t="shared" si="15"/>
        <v/>
      </c>
      <c r="G241"/>
      <c r="H241"/>
      <c r="S241" s="206">
        <f>SUMIF('TOTAL FEED'!$J$6:$J$440,'4'!A241,'TOTAL FEED'!$AS$6:$AS$440)*T241</f>
        <v>16</v>
      </c>
      <c r="T241">
        <v>1</v>
      </c>
      <c r="AB241" t="str">
        <f t="shared" si="14"/>
        <v>510NFP12</v>
      </c>
      <c r="AC241" t="s">
        <v>611</v>
      </c>
      <c r="AD241">
        <v>11252812</v>
      </c>
      <c r="AE241" t="s">
        <v>20</v>
      </c>
    </row>
    <row r="242" spans="1:31" x14ac:dyDescent="0.25">
      <c r="A242" t="str">
        <f t="shared" si="15"/>
        <v/>
      </c>
      <c r="G242"/>
      <c r="H242"/>
      <c r="S242" s="206">
        <f>SUMIF('TOTAL FEED'!$J$6:$J$440,'4'!A242,'TOTAL FEED'!$AS$6:$AS$440)*T242</f>
        <v>16</v>
      </c>
      <c r="T242">
        <v>1</v>
      </c>
      <c r="AB242" t="str">
        <f t="shared" si="14"/>
        <v>510NFP33</v>
      </c>
      <c r="AC242" t="s">
        <v>361</v>
      </c>
      <c r="AD242">
        <v>11252833</v>
      </c>
      <c r="AE242" t="s">
        <v>20</v>
      </c>
    </row>
    <row r="243" spans="1:31" x14ac:dyDescent="0.25">
      <c r="A243" t="str">
        <f t="shared" si="15"/>
        <v/>
      </c>
      <c r="G243"/>
      <c r="H243"/>
      <c r="S243" s="206">
        <f>SUMIF('TOTAL FEED'!$J$6:$J$440,'4'!A243,'TOTAL FEED'!$AS$6:$AS$440)*T243</f>
        <v>16</v>
      </c>
      <c r="T243">
        <v>1</v>
      </c>
      <c r="AB243" t="str">
        <f t="shared" si="14"/>
        <v>510NFP31</v>
      </c>
      <c r="AC243" t="s">
        <v>363</v>
      </c>
      <c r="AD243">
        <v>11252831</v>
      </c>
      <c r="AE243" t="s">
        <v>20</v>
      </c>
    </row>
    <row r="244" spans="1:31" x14ac:dyDescent="0.25">
      <c r="A244" t="str">
        <f t="shared" si="15"/>
        <v/>
      </c>
      <c r="G244"/>
      <c r="H244"/>
      <c r="S244" s="206">
        <f>SUMIF('TOTAL FEED'!$J$6:$J$440,'4'!A244,'TOTAL FEED'!$AS$6:$AS$440)*T244</f>
        <v>16</v>
      </c>
      <c r="T244">
        <v>1</v>
      </c>
      <c r="AB244" t="str">
        <f t="shared" si="14"/>
        <v>510NFP80</v>
      </c>
      <c r="AC244" t="s">
        <v>365</v>
      </c>
      <c r="AD244">
        <v>11252880</v>
      </c>
      <c r="AE244" t="s">
        <v>20</v>
      </c>
    </row>
    <row r="245" spans="1:31" x14ac:dyDescent="0.25">
      <c r="A245" t="str">
        <f t="shared" si="15"/>
        <v/>
      </c>
      <c r="G245"/>
      <c r="H245"/>
      <c r="S245" s="206">
        <f>SUMIF('TOTAL FEED'!$J$6:$J$440,'4'!A245,'TOTAL FEED'!$AS$6:$AS$440)*T245</f>
        <v>16</v>
      </c>
      <c r="T245">
        <v>1</v>
      </c>
      <c r="AB245" t="str">
        <f t="shared" si="14"/>
        <v>510NFP81</v>
      </c>
      <c r="AC245" t="s">
        <v>367</v>
      </c>
      <c r="AD245">
        <v>11252881</v>
      </c>
      <c r="AE245" t="s">
        <v>20</v>
      </c>
    </row>
    <row r="246" spans="1:31" x14ac:dyDescent="0.25">
      <c r="A246" t="str">
        <f t="shared" si="15"/>
        <v/>
      </c>
      <c r="G246"/>
      <c r="H246"/>
      <c r="S246" s="206">
        <f>SUMIF('TOTAL FEED'!$J$6:$J$440,'4'!A246,'TOTAL FEED'!$AS$6:$AS$440)*T246</f>
        <v>16</v>
      </c>
      <c r="T246">
        <v>1</v>
      </c>
      <c r="AB246" t="str">
        <f t="shared" si="14"/>
        <v>510NFP82</v>
      </c>
      <c r="AC246" t="s">
        <v>369</v>
      </c>
      <c r="AD246">
        <v>11252882</v>
      </c>
      <c r="AE246" t="s">
        <v>20</v>
      </c>
    </row>
    <row r="247" spans="1:31" x14ac:dyDescent="0.25">
      <c r="A247" t="str">
        <f t="shared" si="15"/>
        <v/>
      </c>
      <c r="G247"/>
      <c r="H247"/>
      <c r="S247" s="206">
        <f>SUMIF('TOTAL FEED'!$J$6:$J$440,'4'!A247,'TOTAL FEED'!$AS$6:$AS$440)*T247</f>
        <v>16</v>
      </c>
      <c r="T247">
        <v>1</v>
      </c>
      <c r="AB247" t="str">
        <f t="shared" si="14"/>
        <v>510NFP85</v>
      </c>
      <c r="AC247" t="s">
        <v>371</v>
      </c>
      <c r="AD247">
        <v>11252885</v>
      </c>
      <c r="AE247" t="s">
        <v>20</v>
      </c>
    </row>
    <row r="248" spans="1:31" x14ac:dyDescent="0.25">
      <c r="A248" t="str">
        <f t="shared" si="15"/>
        <v/>
      </c>
      <c r="G248"/>
      <c r="H248"/>
      <c r="S248" s="206">
        <f>SUMIF('TOTAL FEED'!$J$6:$J$440,'4'!A248,'TOTAL FEED'!$AS$6:$AS$440)*T248</f>
        <v>16</v>
      </c>
      <c r="T248">
        <v>1</v>
      </c>
      <c r="AB248" t="str">
        <f t="shared" si="14"/>
        <v>510NFP87</v>
      </c>
      <c r="AC248" t="s">
        <v>373</v>
      </c>
      <c r="AD248">
        <v>11252887</v>
      </c>
      <c r="AE248" t="s">
        <v>20</v>
      </c>
    </row>
    <row r="249" spans="1:31" x14ac:dyDescent="0.25">
      <c r="A249" t="str">
        <f t="shared" si="15"/>
        <v/>
      </c>
      <c r="G249"/>
      <c r="H249"/>
      <c r="S249" s="206">
        <f>SUMIF('TOTAL FEED'!$J$6:$J$440,'4'!A249,'TOTAL FEED'!$AS$6:$AS$440)*T249</f>
        <v>16</v>
      </c>
      <c r="T249">
        <v>1</v>
      </c>
      <c r="AB249" t="str">
        <f t="shared" si="14"/>
        <v>510NFP88</v>
      </c>
      <c r="AC249" t="s">
        <v>375</v>
      </c>
      <c r="AD249">
        <v>11252888</v>
      </c>
      <c r="AE249" t="s">
        <v>20</v>
      </c>
    </row>
    <row r="250" spans="1:31" x14ac:dyDescent="0.25">
      <c r="A250" t="str">
        <f t="shared" si="15"/>
        <v/>
      </c>
      <c r="G250"/>
      <c r="H250"/>
      <c r="S250" s="206">
        <f>SUMIF('TOTAL FEED'!$J$6:$J$440,'4'!A250,'TOTAL FEED'!$AS$6:$AS$440)*T250</f>
        <v>16</v>
      </c>
      <c r="T250">
        <v>1</v>
      </c>
      <c r="AB250" t="str">
        <f t="shared" si="14"/>
        <v>510NFP89</v>
      </c>
      <c r="AC250" t="s">
        <v>377</v>
      </c>
      <c r="AD250">
        <v>11252889</v>
      </c>
      <c r="AE250" t="s">
        <v>20</v>
      </c>
    </row>
    <row r="251" spans="1:31" x14ac:dyDescent="0.25">
      <c r="A251" t="str">
        <f t="shared" si="15"/>
        <v/>
      </c>
      <c r="G251"/>
      <c r="H251"/>
      <c r="S251" s="206">
        <f>SUMIF('TOTAL FEED'!$J$6:$J$440,'4'!A251,'TOTAL FEED'!$AS$6:$AS$440)*T251</f>
        <v>16</v>
      </c>
      <c r="T251">
        <v>1</v>
      </c>
      <c r="AB251" t="str">
        <f t="shared" si="14"/>
        <v>510NFP91</v>
      </c>
      <c r="AC251" t="s">
        <v>379</v>
      </c>
      <c r="AD251">
        <v>11252891</v>
      </c>
      <c r="AE251" t="s">
        <v>20</v>
      </c>
    </row>
    <row r="252" spans="1:31" x14ac:dyDescent="0.25">
      <c r="A252" t="str">
        <f t="shared" si="15"/>
        <v/>
      </c>
      <c r="G252"/>
      <c r="H252"/>
      <c r="S252" s="206">
        <f>SUMIF('TOTAL FEED'!$J$6:$J$440,'4'!A252,'TOTAL FEED'!$AS$6:$AS$440)*T252</f>
        <v>16</v>
      </c>
      <c r="T252">
        <v>1</v>
      </c>
      <c r="AB252" t="str">
        <f t="shared" si="14"/>
        <v>0</v>
      </c>
      <c r="AC252">
        <v>0</v>
      </c>
      <c r="AD252">
        <v>0</v>
      </c>
      <c r="AE252">
        <v>0</v>
      </c>
    </row>
    <row r="253" spans="1:31" x14ac:dyDescent="0.25">
      <c r="A253" t="str">
        <f t="shared" si="15"/>
        <v/>
      </c>
      <c r="G253"/>
      <c r="H253"/>
      <c r="S253" s="206">
        <f>SUMIF('TOTAL FEED'!$J$6:$J$440,'4'!A253,'TOTAL FEED'!$AS$6:$AS$440)*T253</f>
        <v>16</v>
      </c>
      <c r="T253">
        <v>1</v>
      </c>
      <c r="AB253" t="str">
        <f t="shared" si="14"/>
        <v>510NFP92</v>
      </c>
      <c r="AC253" t="s">
        <v>381</v>
      </c>
      <c r="AD253">
        <v>11252892</v>
      </c>
      <c r="AE253" t="s">
        <v>20</v>
      </c>
    </row>
    <row r="254" spans="1:31" x14ac:dyDescent="0.25">
      <c r="A254" t="str">
        <f t="shared" si="15"/>
        <v/>
      </c>
      <c r="G254"/>
      <c r="H254"/>
      <c r="S254" s="206">
        <f>SUMIF('TOTAL FEED'!$J$6:$J$440,'4'!A254,'TOTAL FEED'!$AS$6:$AS$440)*T254</f>
        <v>16</v>
      </c>
      <c r="T254">
        <v>1</v>
      </c>
      <c r="AB254" t="str">
        <f t="shared" si="14"/>
        <v>510NFTL3P12</v>
      </c>
      <c r="AC254" t="s">
        <v>383</v>
      </c>
      <c r="AD254">
        <v>11259812</v>
      </c>
      <c r="AE254" t="s">
        <v>20</v>
      </c>
    </row>
    <row r="255" spans="1:31" x14ac:dyDescent="0.25">
      <c r="A255" t="str">
        <f t="shared" si="15"/>
        <v/>
      </c>
      <c r="G255"/>
      <c r="H255"/>
      <c r="S255" s="206">
        <f>SUMIF('TOTAL FEED'!$J$6:$J$440,'4'!A255,'TOTAL FEED'!$AS$6:$AS$440)*T255</f>
        <v>16</v>
      </c>
      <c r="T255">
        <v>1</v>
      </c>
      <c r="AB255" t="str">
        <f t="shared" si="14"/>
        <v>511AF</v>
      </c>
      <c r="AC255" t="s">
        <v>98</v>
      </c>
      <c r="AD255">
        <v>113501</v>
      </c>
      <c r="AE255" t="s">
        <v>20</v>
      </c>
    </row>
    <row r="256" spans="1:31" x14ac:dyDescent="0.25">
      <c r="A256" t="str">
        <f t="shared" si="15"/>
        <v/>
      </c>
      <c r="G256"/>
      <c r="H256"/>
      <c r="S256" s="206">
        <f>SUMIF('TOTAL FEED'!$J$6:$J$440,'4'!A256,'TOTAL FEED'!$AS$6:$AS$440)*T256</f>
        <v>16</v>
      </c>
      <c r="T256">
        <v>1</v>
      </c>
      <c r="AB256" t="str">
        <f t="shared" si="14"/>
        <v>511AFP17</v>
      </c>
      <c r="AC256" t="s">
        <v>386</v>
      </c>
      <c r="AD256">
        <v>11350817</v>
      </c>
      <c r="AE256" t="s">
        <v>20</v>
      </c>
    </row>
    <row r="257" spans="1:31" x14ac:dyDescent="0.25">
      <c r="A257" t="str">
        <f t="shared" si="15"/>
        <v/>
      </c>
      <c r="G257"/>
      <c r="H257"/>
      <c r="S257" s="206">
        <f>SUMIF('TOTAL FEED'!$J$6:$J$440,'4'!A257,'TOTAL FEED'!$AS$6:$AS$440)*T257</f>
        <v>16</v>
      </c>
      <c r="T257">
        <v>1</v>
      </c>
      <c r="AB257" t="str">
        <f t="shared" si="14"/>
        <v>511AFP21</v>
      </c>
      <c r="AC257" t="s">
        <v>387</v>
      </c>
      <c r="AD257">
        <v>11350821</v>
      </c>
      <c r="AE257" t="s">
        <v>20</v>
      </c>
    </row>
    <row r="258" spans="1:31" x14ac:dyDescent="0.25">
      <c r="A258" t="str">
        <f t="shared" si="15"/>
        <v/>
      </c>
      <c r="G258"/>
      <c r="H258"/>
      <c r="S258" s="206">
        <f>SUMIF('TOTAL FEED'!$J$6:$J$440,'4'!A258,'TOTAL FEED'!$AS$6:$AS$440)*T258</f>
        <v>16</v>
      </c>
      <c r="T258">
        <v>1</v>
      </c>
      <c r="AB258" t="str">
        <f t="shared" ref="AB258:AB321" si="16">+AC258&amp;BB258</f>
        <v>511AFP30</v>
      </c>
      <c r="AC258" t="s">
        <v>388</v>
      </c>
      <c r="AD258">
        <v>11350830</v>
      </c>
      <c r="AE258" t="s">
        <v>20</v>
      </c>
    </row>
    <row r="259" spans="1:31" x14ac:dyDescent="0.25">
      <c r="A259" t="str">
        <f t="shared" si="15"/>
        <v/>
      </c>
      <c r="G259"/>
      <c r="H259"/>
      <c r="S259" s="206">
        <f>SUMIF('TOTAL FEED'!$J$6:$J$440,'4'!A259,'TOTAL FEED'!$AS$6:$AS$440)*T259</f>
        <v>16</v>
      </c>
      <c r="T259">
        <v>1</v>
      </c>
      <c r="AB259" t="str">
        <f t="shared" si="16"/>
        <v>511AFP58</v>
      </c>
      <c r="AC259" t="s">
        <v>390</v>
      </c>
      <c r="AD259">
        <v>11350858</v>
      </c>
      <c r="AE259" t="s">
        <v>20</v>
      </c>
    </row>
    <row r="260" spans="1:31" x14ac:dyDescent="0.25">
      <c r="A260" t="str">
        <f t="shared" ref="A260:A323" si="17">CONCATENATE(G260,I260,H260)</f>
        <v/>
      </c>
      <c r="G260"/>
      <c r="H260"/>
      <c r="S260" s="206">
        <f>SUMIF('TOTAL FEED'!$J$6:$J$440,'4'!A260,'TOTAL FEED'!$AS$6:$AS$440)*T260</f>
        <v>16</v>
      </c>
      <c r="T260">
        <v>1</v>
      </c>
      <c r="AB260" t="str">
        <f t="shared" si="16"/>
        <v>511AFP62</v>
      </c>
      <c r="AC260" t="s">
        <v>392</v>
      </c>
      <c r="AD260">
        <v>11350862</v>
      </c>
      <c r="AE260" t="s">
        <v>20</v>
      </c>
    </row>
    <row r="261" spans="1:31" x14ac:dyDescent="0.25">
      <c r="A261" t="str">
        <f t="shared" si="17"/>
        <v/>
      </c>
      <c r="G261"/>
      <c r="H261"/>
      <c r="S261" s="206">
        <f>SUMIF('TOTAL FEED'!$J$6:$J$440,'4'!A261,'TOTAL FEED'!$AS$6:$AS$440)*T261</f>
        <v>16</v>
      </c>
      <c r="T261">
        <v>1</v>
      </c>
      <c r="AB261" t="str">
        <f t="shared" si="16"/>
        <v>511AFP64</v>
      </c>
      <c r="AC261" t="s">
        <v>393</v>
      </c>
      <c r="AD261">
        <v>11350864</v>
      </c>
      <c r="AE261" t="s">
        <v>20</v>
      </c>
    </row>
    <row r="262" spans="1:31" x14ac:dyDescent="0.25">
      <c r="A262" t="str">
        <f t="shared" si="17"/>
        <v/>
      </c>
      <c r="G262"/>
      <c r="H262"/>
      <c r="S262" s="206">
        <f>SUMIF('TOTAL FEED'!$J$6:$J$440,'4'!A262,'TOTAL FEED'!$AS$6:$AS$440)*T262</f>
        <v>16</v>
      </c>
      <c r="T262">
        <v>1</v>
      </c>
      <c r="AB262" t="str">
        <f t="shared" si="16"/>
        <v>511ANF</v>
      </c>
      <c r="AC262" t="s">
        <v>101</v>
      </c>
      <c r="AD262">
        <v>113521</v>
      </c>
      <c r="AE262" t="s">
        <v>20</v>
      </c>
    </row>
    <row r="263" spans="1:31" x14ac:dyDescent="0.25">
      <c r="A263" t="str">
        <f t="shared" si="17"/>
        <v/>
      </c>
      <c r="G263"/>
      <c r="H263"/>
      <c r="S263" s="206">
        <f>SUMIF('TOTAL FEED'!$J$6:$J$440,'4'!A263,'TOTAL FEED'!$AS$6:$AS$440)*T263</f>
        <v>16</v>
      </c>
      <c r="T263">
        <v>1</v>
      </c>
      <c r="AB263" t="str">
        <f t="shared" si="16"/>
        <v>511ANFP12</v>
      </c>
      <c r="AC263" t="s">
        <v>612</v>
      </c>
      <c r="AD263">
        <v>11352812</v>
      </c>
      <c r="AE263" t="s">
        <v>20</v>
      </c>
    </row>
    <row r="264" spans="1:31" x14ac:dyDescent="0.25">
      <c r="A264" t="str">
        <f t="shared" si="17"/>
        <v/>
      </c>
      <c r="G264"/>
      <c r="H264"/>
      <c r="S264" s="206">
        <f>SUMIF('TOTAL FEED'!$J$6:$J$440,'4'!A264,'TOTAL FEED'!$AS$6:$AS$440)*T264</f>
        <v>16</v>
      </c>
      <c r="T264">
        <v>1</v>
      </c>
      <c r="AB264" t="str">
        <f t="shared" si="16"/>
        <v>511ANFP32</v>
      </c>
      <c r="AC264" t="s">
        <v>394</v>
      </c>
      <c r="AD264">
        <v>11352832</v>
      </c>
      <c r="AE264" t="s">
        <v>20</v>
      </c>
    </row>
    <row r="265" spans="1:31" x14ac:dyDescent="0.25">
      <c r="A265" t="str">
        <f t="shared" si="17"/>
        <v/>
      </c>
      <c r="G265"/>
      <c r="H265"/>
      <c r="S265" s="206">
        <f>SUMIF('TOTAL FEED'!$J$6:$J$440,'4'!A265,'TOTAL FEED'!$AS$6:$AS$440)*T265</f>
        <v>16</v>
      </c>
      <c r="T265">
        <v>1</v>
      </c>
      <c r="AB265" t="str">
        <f t="shared" si="16"/>
        <v>511ANFP33</v>
      </c>
      <c r="AC265" t="s">
        <v>395</v>
      </c>
      <c r="AD265">
        <v>11352833</v>
      </c>
      <c r="AE265" t="s">
        <v>20</v>
      </c>
    </row>
    <row r="266" spans="1:31" x14ac:dyDescent="0.25">
      <c r="A266" t="str">
        <f t="shared" si="17"/>
        <v/>
      </c>
      <c r="G266"/>
      <c r="H266"/>
      <c r="S266" s="206">
        <f>SUMIF('TOTAL FEED'!$J$6:$J$440,'4'!A266,'TOTAL FEED'!$AS$6:$AS$440)*T266</f>
        <v>16</v>
      </c>
      <c r="T266">
        <v>1</v>
      </c>
      <c r="AB266" t="str">
        <f t="shared" si="16"/>
        <v>511ANFP35</v>
      </c>
      <c r="AC266" t="s">
        <v>396</v>
      </c>
      <c r="AD266">
        <v>11352835</v>
      </c>
      <c r="AE266" t="s">
        <v>20</v>
      </c>
    </row>
    <row r="267" spans="1:31" x14ac:dyDescent="0.25">
      <c r="A267" t="str">
        <f t="shared" si="17"/>
        <v/>
      </c>
      <c r="G267"/>
      <c r="H267"/>
      <c r="S267" s="206">
        <f>SUMIF('TOTAL FEED'!$J$6:$J$440,'4'!A267,'TOTAL FEED'!$AS$6:$AS$440)*T267</f>
        <v>16</v>
      </c>
      <c r="T267">
        <v>1</v>
      </c>
      <c r="AB267" t="str">
        <f t="shared" si="16"/>
        <v>511ANFP63</v>
      </c>
      <c r="AC267" t="s">
        <v>398</v>
      </c>
      <c r="AD267">
        <v>11352863</v>
      </c>
      <c r="AE267" t="s">
        <v>20</v>
      </c>
    </row>
    <row r="268" spans="1:31" x14ac:dyDescent="0.25">
      <c r="A268" t="str">
        <f t="shared" si="17"/>
        <v/>
      </c>
      <c r="G268"/>
      <c r="H268"/>
      <c r="S268" s="206">
        <f>SUMIF('TOTAL FEED'!$J$6:$J$440,'4'!A268,'TOTAL FEED'!$AS$6:$AS$440)*T268</f>
        <v>16</v>
      </c>
      <c r="T268">
        <v>1</v>
      </c>
      <c r="AB268" t="str">
        <f t="shared" si="16"/>
        <v>511ANFP80</v>
      </c>
      <c r="AC268" t="s">
        <v>400</v>
      </c>
      <c r="AD268">
        <v>11352880</v>
      </c>
      <c r="AE268" t="s">
        <v>20</v>
      </c>
    </row>
    <row r="269" spans="1:31" x14ac:dyDescent="0.25">
      <c r="A269" t="str">
        <f t="shared" si="17"/>
        <v/>
      </c>
      <c r="G269"/>
      <c r="H269"/>
      <c r="S269" s="206">
        <f>SUMIF('TOTAL FEED'!$J$6:$J$440,'4'!A269,'TOTAL FEED'!$AS$6:$AS$440)*T269</f>
        <v>16</v>
      </c>
      <c r="T269">
        <v>1</v>
      </c>
      <c r="AB269" t="str">
        <f t="shared" si="16"/>
        <v>511ANFP81</v>
      </c>
      <c r="AC269" t="s">
        <v>401</v>
      </c>
      <c r="AD269" t="s">
        <v>402</v>
      </c>
      <c r="AE269" t="s">
        <v>20</v>
      </c>
    </row>
    <row r="270" spans="1:31" x14ac:dyDescent="0.25">
      <c r="A270" t="str">
        <f t="shared" si="17"/>
        <v/>
      </c>
      <c r="G270"/>
      <c r="H270"/>
      <c r="S270" s="206">
        <f>SUMIF('TOTAL FEED'!$J$6:$J$440,'4'!A270,'TOTAL FEED'!$AS$6:$AS$440)*T270</f>
        <v>16</v>
      </c>
      <c r="T270">
        <v>1</v>
      </c>
      <c r="AB270" t="str">
        <f t="shared" si="16"/>
        <v>511ANFP82</v>
      </c>
      <c r="AC270" t="s">
        <v>403</v>
      </c>
      <c r="AD270" t="s">
        <v>404</v>
      </c>
      <c r="AE270" t="s">
        <v>20</v>
      </c>
    </row>
    <row r="271" spans="1:31" x14ac:dyDescent="0.25">
      <c r="A271" t="str">
        <f t="shared" si="17"/>
        <v/>
      </c>
      <c r="G271"/>
      <c r="H271"/>
      <c r="S271" s="206">
        <f>SUMIF('TOTAL FEED'!$J$6:$J$440,'4'!A271,'TOTAL FEED'!$AS$6:$AS$440)*T271</f>
        <v>16</v>
      </c>
      <c r="T271">
        <v>1</v>
      </c>
      <c r="AB271" t="str">
        <f t="shared" si="16"/>
        <v>511ANFP85</v>
      </c>
      <c r="AC271" t="s">
        <v>405</v>
      </c>
      <c r="AD271">
        <v>11352885</v>
      </c>
      <c r="AE271" t="s">
        <v>20</v>
      </c>
    </row>
    <row r="272" spans="1:31" x14ac:dyDescent="0.25">
      <c r="A272" t="str">
        <f t="shared" si="17"/>
        <v/>
      </c>
      <c r="G272"/>
      <c r="H272"/>
      <c r="S272" s="206">
        <f>SUMIF('TOTAL FEED'!$J$6:$J$440,'4'!A272,'TOTAL FEED'!$AS$6:$AS$440)*T272</f>
        <v>16</v>
      </c>
      <c r="T272">
        <v>1</v>
      </c>
      <c r="AB272" t="str">
        <f t="shared" si="16"/>
        <v>511ANFP87</v>
      </c>
      <c r="AC272" t="s">
        <v>406</v>
      </c>
      <c r="AD272">
        <v>11352887</v>
      </c>
      <c r="AE272" t="s">
        <v>20</v>
      </c>
    </row>
    <row r="273" spans="1:31" x14ac:dyDescent="0.25">
      <c r="A273" t="str">
        <f t="shared" si="17"/>
        <v/>
      </c>
      <c r="G273"/>
      <c r="H273"/>
      <c r="S273" s="206">
        <f>SUMIF('TOTAL FEED'!$J$6:$J$440,'4'!A273,'TOTAL FEED'!$AS$6:$AS$440)*T273</f>
        <v>16</v>
      </c>
      <c r="T273">
        <v>1</v>
      </c>
      <c r="AB273" t="str">
        <f t="shared" si="16"/>
        <v>511ANFP88</v>
      </c>
      <c r="AC273" t="s">
        <v>407</v>
      </c>
      <c r="AD273">
        <v>11352888</v>
      </c>
      <c r="AE273" t="s">
        <v>20</v>
      </c>
    </row>
    <row r="274" spans="1:31" x14ac:dyDescent="0.25">
      <c r="A274" t="str">
        <f t="shared" si="17"/>
        <v/>
      </c>
      <c r="G274"/>
      <c r="H274"/>
      <c r="S274" s="206">
        <f>SUMIF('TOTAL FEED'!$J$6:$J$440,'4'!A274,'TOTAL FEED'!$AS$6:$AS$440)*T274</f>
        <v>16</v>
      </c>
      <c r="T274">
        <v>1</v>
      </c>
      <c r="AB274" t="str">
        <f t="shared" si="16"/>
        <v>511ANFP89</v>
      </c>
      <c r="AC274" t="s">
        <v>408</v>
      </c>
      <c r="AD274">
        <v>11352889</v>
      </c>
      <c r="AE274" t="s">
        <v>20</v>
      </c>
    </row>
    <row r="275" spans="1:31" x14ac:dyDescent="0.25">
      <c r="A275" t="str">
        <f t="shared" si="17"/>
        <v/>
      </c>
      <c r="G275"/>
      <c r="H275"/>
      <c r="S275" s="206">
        <f>SUMIF('TOTAL FEED'!$J$6:$J$440,'4'!A275,'TOTAL FEED'!$AS$6:$AS$440)*T275</f>
        <v>16</v>
      </c>
      <c r="T275">
        <v>1</v>
      </c>
      <c r="AB275" t="str">
        <f t="shared" si="16"/>
        <v>511ANFP91</v>
      </c>
      <c r="AC275" t="s">
        <v>409</v>
      </c>
      <c r="AD275">
        <v>11352891</v>
      </c>
      <c r="AE275" t="s">
        <v>20</v>
      </c>
    </row>
    <row r="276" spans="1:31" x14ac:dyDescent="0.25">
      <c r="A276" t="str">
        <f t="shared" si="17"/>
        <v/>
      </c>
      <c r="G276"/>
      <c r="H276"/>
      <c r="S276" s="206">
        <f>SUMIF('TOTAL FEED'!$J$6:$J$440,'4'!A276,'TOTAL FEED'!$AS$6:$AS$440)*T276</f>
        <v>16</v>
      </c>
      <c r="T276">
        <v>1</v>
      </c>
      <c r="AB276" t="str">
        <f t="shared" si="16"/>
        <v>511ANFP92</v>
      </c>
      <c r="AC276" t="s">
        <v>410</v>
      </c>
      <c r="AD276">
        <v>11352892</v>
      </c>
      <c r="AE276" t="s">
        <v>20</v>
      </c>
    </row>
    <row r="277" spans="1:31" x14ac:dyDescent="0.25">
      <c r="A277" t="str">
        <f t="shared" si="17"/>
        <v/>
      </c>
      <c r="G277"/>
      <c r="H277"/>
      <c r="S277" s="206">
        <f>SUMIF('TOTAL FEED'!$J$6:$J$440,'4'!A277,'TOTAL FEED'!$AS$6:$AS$440)*T277</f>
        <v>16</v>
      </c>
      <c r="T277">
        <v>1</v>
      </c>
      <c r="AB277" t="str">
        <f t="shared" si="16"/>
        <v>511ANFTL3</v>
      </c>
      <c r="AC277" t="s">
        <v>411</v>
      </c>
      <c r="AD277">
        <v>113591</v>
      </c>
      <c r="AE277" t="s">
        <v>20</v>
      </c>
    </row>
    <row r="278" spans="1:31" x14ac:dyDescent="0.25">
      <c r="A278" t="str">
        <f t="shared" si="17"/>
        <v/>
      </c>
      <c r="G278"/>
      <c r="H278"/>
      <c r="S278" s="206">
        <f>SUMIF('TOTAL FEED'!$J$6:$J$440,'4'!A278,'TOTAL FEED'!$AS$6:$AS$440)*T278</f>
        <v>16</v>
      </c>
      <c r="T278">
        <v>1</v>
      </c>
      <c r="AB278" t="str">
        <f t="shared" si="16"/>
        <v>511ANFTL3</v>
      </c>
      <c r="AC278" t="s">
        <v>411</v>
      </c>
      <c r="AD278">
        <v>11359812</v>
      </c>
      <c r="AE278" t="s">
        <v>20</v>
      </c>
    </row>
    <row r="279" spans="1:31" x14ac:dyDescent="0.25">
      <c r="A279" t="str">
        <f t="shared" si="17"/>
        <v/>
      </c>
      <c r="G279"/>
      <c r="H279"/>
      <c r="S279" s="206">
        <f>SUMIF('TOTAL FEED'!$J$6:$J$440,'4'!A279,'TOTAL FEED'!$AS$6:$AS$440)*T279</f>
        <v>16</v>
      </c>
      <c r="T279">
        <v>1</v>
      </c>
      <c r="AB279" t="str">
        <f t="shared" si="16"/>
        <v>511F</v>
      </c>
      <c r="AC279" t="s">
        <v>104</v>
      </c>
      <c r="AD279">
        <v>114501</v>
      </c>
      <c r="AE279">
        <v>3.5</v>
      </c>
    </row>
    <row r="280" spans="1:31" x14ac:dyDescent="0.25">
      <c r="A280" t="str">
        <f t="shared" si="17"/>
        <v/>
      </c>
      <c r="G280"/>
      <c r="H280"/>
      <c r="S280" s="206">
        <f>SUMIF('TOTAL FEED'!$J$6:$J$440,'4'!A280,'TOTAL FEED'!$AS$6:$AS$440)*T280</f>
        <v>16</v>
      </c>
      <c r="T280">
        <v>1</v>
      </c>
      <c r="AB280" t="str">
        <f t="shared" si="16"/>
        <v>511FP17</v>
      </c>
      <c r="AC280" t="s">
        <v>412</v>
      </c>
      <c r="AD280">
        <v>11450817</v>
      </c>
      <c r="AE280">
        <v>3.5</v>
      </c>
    </row>
    <row r="281" spans="1:31" x14ac:dyDescent="0.25">
      <c r="A281" t="str">
        <f t="shared" si="17"/>
        <v/>
      </c>
      <c r="G281"/>
      <c r="H281"/>
      <c r="S281" s="206">
        <f>SUMIF('TOTAL FEED'!$J$6:$J$440,'4'!A281,'TOTAL FEED'!$AS$6:$AS$440)*T281</f>
        <v>16</v>
      </c>
      <c r="T281">
        <v>1</v>
      </c>
      <c r="AB281" t="str">
        <f t="shared" si="16"/>
        <v>511FP21</v>
      </c>
      <c r="AC281" t="s">
        <v>413</v>
      </c>
      <c r="AD281">
        <v>11450821</v>
      </c>
      <c r="AE281">
        <v>3.5</v>
      </c>
    </row>
    <row r="282" spans="1:31" x14ac:dyDescent="0.25">
      <c r="A282" t="str">
        <f t="shared" si="17"/>
        <v/>
      </c>
      <c r="G282"/>
      <c r="H282"/>
      <c r="S282" s="206">
        <f>SUMIF('TOTAL FEED'!$J$6:$J$440,'4'!A282,'TOTAL FEED'!$AS$6:$AS$440)*T282</f>
        <v>16</v>
      </c>
      <c r="T282">
        <v>1</v>
      </c>
      <c r="AB282" t="str">
        <f t="shared" si="16"/>
        <v>511FP58</v>
      </c>
      <c r="AC282" t="s">
        <v>414</v>
      </c>
      <c r="AD282">
        <v>11450858</v>
      </c>
      <c r="AE282">
        <v>3.5</v>
      </c>
    </row>
    <row r="283" spans="1:31" x14ac:dyDescent="0.25">
      <c r="A283" t="str">
        <f t="shared" si="17"/>
        <v/>
      </c>
      <c r="G283"/>
      <c r="H283"/>
      <c r="S283" s="206">
        <f>SUMIF('TOTAL FEED'!$J$6:$J$440,'4'!A283,'TOTAL FEED'!$AS$6:$AS$440)*T283</f>
        <v>16</v>
      </c>
      <c r="T283">
        <v>1</v>
      </c>
      <c r="AB283" t="str">
        <f t="shared" si="16"/>
        <v>511FP64</v>
      </c>
      <c r="AC283" t="s">
        <v>415</v>
      </c>
      <c r="AD283">
        <v>11450864</v>
      </c>
      <c r="AE283">
        <v>3.5</v>
      </c>
    </row>
    <row r="284" spans="1:31" x14ac:dyDescent="0.25">
      <c r="A284" t="str">
        <f t="shared" si="17"/>
        <v/>
      </c>
      <c r="G284"/>
      <c r="H284"/>
      <c r="S284" s="206">
        <f>SUMIF('TOTAL FEED'!$J$6:$J$440,'4'!A284,'TOTAL FEED'!$AS$6:$AS$440)*T284</f>
        <v>16</v>
      </c>
      <c r="T284">
        <v>1</v>
      </c>
      <c r="AB284" t="str">
        <f t="shared" si="16"/>
        <v>511NF</v>
      </c>
      <c r="AC284" t="s">
        <v>107</v>
      </c>
      <c r="AD284">
        <v>114521</v>
      </c>
      <c r="AE284">
        <v>3.5</v>
      </c>
    </row>
    <row r="285" spans="1:31" x14ac:dyDescent="0.25">
      <c r="A285" t="str">
        <f t="shared" si="17"/>
        <v/>
      </c>
      <c r="G285"/>
      <c r="H285"/>
      <c r="S285" s="206">
        <f>SUMIF('TOTAL FEED'!$J$6:$J$440,'4'!A285,'TOTAL FEED'!$AS$6:$AS$440)*T285</f>
        <v>16</v>
      </c>
      <c r="T285">
        <v>1</v>
      </c>
      <c r="AB285" t="str">
        <f t="shared" si="16"/>
        <v>511NFP30</v>
      </c>
      <c r="AC285" t="s">
        <v>416</v>
      </c>
      <c r="AD285">
        <v>11452830</v>
      </c>
      <c r="AE285">
        <v>3.5</v>
      </c>
    </row>
    <row r="286" spans="1:31" x14ac:dyDescent="0.25">
      <c r="A286" t="str">
        <f t="shared" si="17"/>
        <v/>
      </c>
      <c r="G286"/>
      <c r="H286"/>
      <c r="S286" s="206">
        <f>SUMIF('TOTAL FEED'!$J$6:$J$440,'4'!A286,'TOTAL FEED'!$AS$6:$AS$440)*T286</f>
        <v>16</v>
      </c>
      <c r="T286">
        <v>1</v>
      </c>
      <c r="AB286" t="str">
        <f t="shared" si="16"/>
        <v>511NFP31</v>
      </c>
      <c r="AC286" t="s">
        <v>417</v>
      </c>
      <c r="AD286">
        <v>11452831</v>
      </c>
      <c r="AE286">
        <v>3.5</v>
      </c>
    </row>
    <row r="287" spans="1:31" x14ac:dyDescent="0.25">
      <c r="A287" t="str">
        <f t="shared" si="17"/>
        <v/>
      </c>
      <c r="G287"/>
      <c r="H287"/>
      <c r="S287" s="206">
        <f>SUMIF('TOTAL FEED'!$J$6:$J$440,'4'!A287,'TOTAL FEED'!$AS$6:$AS$440)*T287</f>
        <v>16</v>
      </c>
      <c r="T287">
        <v>1</v>
      </c>
      <c r="AB287" t="str">
        <f t="shared" si="16"/>
        <v>511NFP32</v>
      </c>
      <c r="AC287" t="s">
        <v>418</v>
      </c>
      <c r="AD287">
        <v>11452832</v>
      </c>
      <c r="AE287">
        <v>3.5</v>
      </c>
    </row>
    <row r="288" spans="1:31" x14ac:dyDescent="0.25">
      <c r="A288" t="str">
        <f t="shared" si="17"/>
        <v/>
      </c>
      <c r="G288"/>
      <c r="H288"/>
      <c r="S288" s="206">
        <f>SUMIF('TOTAL FEED'!$J$6:$J$440,'4'!A288,'TOTAL FEED'!$AS$6:$AS$440)*T288</f>
        <v>16</v>
      </c>
      <c r="T288">
        <v>1</v>
      </c>
      <c r="AB288" t="str">
        <f t="shared" si="16"/>
        <v>511NFP35</v>
      </c>
      <c r="AC288" t="s">
        <v>419</v>
      </c>
      <c r="AD288">
        <v>11452835</v>
      </c>
      <c r="AE288">
        <v>3.5</v>
      </c>
    </row>
    <row r="289" spans="1:31" x14ac:dyDescent="0.25">
      <c r="A289" t="str">
        <f t="shared" si="17"/>
        <v/>
      </c>
      <c r="G289"/>
      <c r="H289"/>
      <c r="S289" s="206">
        <f>SUMIF('TOTAL FEED'!$J$6:$J$440,'4'!A289,'TOTAL FEED'!$AS$6:$AS$440)*T289</f>
        <v>16</v>
      </c>
      <c r="T289">
        <v>1</v>
      </c>
      <c r="AB289" t="str">
        <f t="shared" si="16"/>
        <v>511NFP33</v>
      </c>
      <c r="AC289" t="s">
        <v>420</v>
      </c>
      <c r="AD289">
        <v>11452833</v>
      </c>
      <c r="AE289">
        <v>3.5</v>
      </c>
    </row>
    <row r="290" spans="1:31" x14ac:dyDescent="0.25">
      <c r="A290" t="str">
        <f t="shared" si="17"/>
        <v/>
      </c>
      <c r="G290"/>
      <c r="H290"/>
      <c r="S290" s="206">
        <f>SUMIF('TOTAL FEED'!$J$6:$J$440,'4'!A290,'TOTAL FEED'!$AS$6:$AS$440)*T290</f>
        <v>16</v>
      </c>
      <c r="T290">
        <v>1</v>
      </c>
      <c r="AB290" t="str">
        <f t="shared" si="16"/>
        <v>511NFP63</v>
      </c>
      <c r="AC290" t="s">
        <v>421</v>
      </c>
      <c r="AD290">
        <v>11452863</v>
      </c>
      <c r="AE290">
        <v>3.5</v>
      </c>
    </row>
    <row r="291" spans="1:31" x14ac:dyDescent="0.25">
      <c r="A291" t="str">
        <f t="shared" si="17"/>
        <v/>
      </c>
      <c r="G291"/>
      <c r="H291"/>
      <c r="S291" s="206">
        <f>SUMIF('TOTAL FEED'!$J$6:$J$440,'4'!A291,'TOTAL FEED'!$AS$6:$AS$440)*T291</f>
        <v>16</v>
      </c>
      <c r="T291">
        <v>1</v>
      </c>
      <c r="AB291" t="str">
        <f t="shared" si="16"/>
        <v>511NFP80</v>
      </c>
      <c r="AC291" t="s">
        <v>422</v>
      </c>
      <c r="AD291">
        <v>11452880</v>
      </c>
      <c r="AE291">
        <v>3.5</v>
      </c>
    </row>
    <row r="292" spans="1:31" x14ac:dyDescent="0.25">
      <c r="A292" t="str">
        <f t="shared" si="17"/>
        <v/>
      </c>
      <c r="G292"/>
      <c r="H292"/>
      <c r="S292" s="206">
        <f>SUMIF('TOTAL FEED'!$J$6:$J$440,'4'!A292,'TOTAL FEED'!$AS$6:$AS$440)*T292</f>
        <v>16</v>
      </c>
      <c r="T292">
        <v>1</v>
      </c>
      <c r="AB292" t="str">
        <f t="shared" si="16"/>
        <v>511NFP81</v>
      </c>
      <c r="AC292" t="s">
        <v>423</v>
      </c>
      <c r="AD292" t="s">
        <v>424</v>
      </c>
      <c r="AE292">
        <v>3.5</v>
      </c>
    </row>
    <row r="293" spans="1:31" x14ac:dyDescent="0.25">
      <c r="A293" t="str">
        <f t="shared" si="17"/>
        <v/>
      </c>
      <c r="G293"/>
      <c r="H293"/>
      <c r="S293" s="206">
        <f>SUMIF('TOTAL FEED'!$J$6:$J$440,'4'!A293,'TOTAL FEED'!$AS$6:$AS$440)*T293</f>
        <v>16</v>
      </c>
      <c r="T293">
        <v>1</v>
      </c>
      <c r="AB293" t="str">
        <f t="shared" si="16"/>
        <v>511NFP85</v>
      </c>
      <c r="AC293" t="s">
        <v>425</v>
      </c>
      <c r="AD293">
        <v>11452885</v>
      </c>
      <c r="AE293">
        <v>3.5</v>
      </c>
    </row>
    <row r="294" spans="1:31" x14ac:dyDescent="0.25">
      <c r="A294" t="str">
        <f t="shared" si="17"/>
        <v/>
      </c>
      <c r="G294"/>
      <c r="H294"/>
      <c r="S294" s="206">
        <f>SUMIF('TOTAL FEED'!$J$6:$J$440,'4'!A294,'TOTAL FEED'!$AS$6:$AS$440)*T294</f>
        <v>16</v>
      </c>
      <c r="T294">
        <v>1</v>
      </c>
      <c r="AB294" t="str">
        <f t="shared" si="16"/>
        <v>511NFP87</v>
      </c>
      <c r="AC294" t="s">
        <v>426</v>
      </c>
      <c r="AD294">
        <v>11452887</v>
      </c>
      <c r="AE294">
        <v>3.5</v>
      </c>
    </row>
    <row r="295" spans="1:31" x14ac:dyDescent="0.25">
      <c r="A295" t="str">
        <f t="shared" si="17"/>
        <v/>
      </c>
      <c r="G295"/>
      <c r="H295"/>
      <c r="S295" s="206">
        <f>SUMIF('TOTAL FEED'!$J$6:$J$440,'4'!A295,'TOTAL FEED'!$AS$6:$AS$440)*T295</f>
        <v>16</v>
      </c>
      <c r="T295">
        <v>1</v>
      </c>
      <c r="AB295" t="str">
        <f t="shared" si="16"/>
        <v>511NFTL3</v>
      </c>
      <c r="AC295" t="s">
        <v>427</v>
      </c>
      <c r="AD295">
        <v>114591</v>
      </c>
      <c r="AE295">
        <v>3.5</v>
      </c>
    </row>
    <row r="296" spans="1:31" x14ac:dyDescent="0.25">
      <c r="A296" t="str">
        <f t="shared" si="17"/>
        <v/>
      </c>
      <c r="G296"/>
      <c r="H296"/>
      <c r="S296" s="206">
        <f>SUMIF('TOTAL FEED'!$J$6:$J$440,'4'!A296,'TOTAL FEED'!$AS$6:$AS$440)*T296</f>
        <v>16</v>
      </c>
      <c r="T296">
        <v>1</v>
      </c>
      <c r="AB296" t="str">
        <f t="shared" si="16"/>
        <v>513F</v>
      </c>
      <c r="AC296" t="s">
        <v>110</v>
      </c>
      <c r="AD296">
        <v>115501</v>
      </c>
      <c r="AE296">
        <v>3.5</v>
      </c>
    </row>
    <row r="297" spans="1:31" x14ac:dyDescent="0.25">
      <c r="A297" t="str">
        <f t="shared" si="17"/>
        <v/>
      </c>
      <c r="G297"/>
      <c r="H297"/>
      <c r="S297" s="206">
        <f>SUMIF('TOTAL FEED'!$J$6:$J$440,'4'!A297,'TOTAL FEED'!$AS$6:$AS$440)*T297</f>
        <v>16</v>
      </c>
      <c r="T297">
        <v>1</v>
      </c>
      <c r="AB297" t="str">
        <f t="shared" si="16"/>
        <v>513F</v>
      </c>
      <c r="AC297" t="s">
        <v>110</v>
      </c>
      <c r="AD297">
        <v>115501</v>
      </c>
      <c r="AE297">
        <v>3.5</v>
      </c>
    </row>
    <row r="298" spans="1:31" x14ac:dyDescent="0.25">
      <c r="A298" t="str">
        <f t="shared" si="17"/>
        <v/>
      </c>
      <c r="G298"/>
      <c r="H298"/>
      <c r="S298" s="206">
        <f>SUMIF('TOTAL FEED'!$J$6:$J$440,'4'!A298,'TOTAL FEED'!$AS$6:$AS$440)*T298</f>
        <v>16</v>
      </c>
      <c r="T298">
        <v>1</v>
      </c>
      <c r="AB298" t="str">
        <f t="shared" si="16"/>
        <v>513FTL3</v>
      </c>
      <c r="AC298" t="s">
        <v>428</v>
      </c>
      <c r="AD298">
        <v>115591</v>
      </c>
      <c r="AE298">
        <v>3.5</v>
      </c>
    </row>
    <row r="299" spans="1:31" x14ac:dyDescent="0.25">
      <c r="A299" t="str">
        <f t="shared" si="17"/>
        <v/>
      </c>
      <c r="G299"/>
      <c r="H299"/>
      <c r="S299" s="206">
        <f>SUMIF('TOTAL FEED'!$J$6:$J$440,'4'!A299,'TOTAL FEED'!$AS$6:$AS$440)*T299</f>
        <v>16</v>
      </c>
      <c r="T299">
        <v>1</v>
      </c>
      <c r="AB299" t="str">
        <f t="shared" si="16"/>
        <v>521F</v>
      </c>
      <c r="AC299" t="s">
        <v>111</v>
      </c>
      <c r="AD299" t="s">
        <v>429</v>
      </c>
      <c r="AE299" t="s">
        <v>20</v>
      </c>
    </row>
    <row r="300" spans="1:31" x14ac:dyDescent="0.25">
      <c r="A300" t="str">
        <f t="shared" si="17"/>
        <v/>
      </c>
      <c r="G300"/>
      <c r="H300"/>
      <c r="S300" s="206">
        <f>SUMIF('TOTAL FEED'!$J$6:$J$440,'4'!A300,'TOTAL FEED'!$AS$6:$AS$440)*T300</f>
        <v>16</v>
      </c>
      <c r="T300">
        <v>1</v>
      </c>
      <c r="AB300" t="str">
        <f t="shared" si="16"/>
        <v>521NF</v>
      </c>
      <c r="AC300" t="s">
        <v>112</v>
      </c>
      <c r="AD300">
        <v>122021</v>
      </c>
      <c r="AE300" t="s">
        <v>20</v>
      </c>
    </row>
    <row r="301" spans="1:31" x14ac:dyDescent="0.25">
      <c r="A301" t="str">
        <f t="shared" si="17"/>
        <v/>
      </c>
      <c r="G301"/>
      <c r="H301"/>
      <c r="S301" s="206">
        <f>SUMIF('TOTAL FEED'!$J$6:$J$440,'4'!A301,'TOTAL FEED'!$AS$6:$AS$440)*T301</f>
        <v>16</v>
      </c>
      <c r="T301">
        <v>1</v>
      </c>
      <c r="AB301" t="str">
        <f t="shared" si="16"/>
        <v>521NFP40</v>
      </c>
      <c r="AC301" t="s">
        <v>430</v>
      </c>
      <c r="AD301">
        <v>12202840</v>
      </c>
      <c r="AE301" t="s">
        <v>20</v>
      </c>
    </row>
    <row r="302" spans="1:31" x14ac:dyDescent="0.25">
      <c r="A302" t="str">
        <f t="shared" si="17"/>
        <v/>
      </c>
      <c r="G302"/>
      <c r="H302"/>
      <c r="S302" s="206">
        <f>SUMIF('TOTAL FEED'!$J$6:$J$440,'4'!A302,'TOTAL FEED'!$AS$6:$AS$440)*T302</f>
        <v>16</v>
      </c>
      <c r="T302">
        <v>1</v>
      </c>
      <c r="AB302" t="str">
        <f t="shared" si="16"/>
        <v>521NFP44</v>
      </c>
      <c r="AC302" t="s">
        <v>432</v>
      </c>
      <c r="AD302">
        <v>12202844</v>
      </c>
      <c r="AE302" t="s">
        <v>20</v>
      </c>
    </row>
    <row r="303" spans="1:31" x14ac:dyDescent="0.25">
      <c r="A303" t="str">
        <f t="shared" si="17"/>
        <v/>
      </c>
      <c r="G303"/>
      <c r="H303"/>
      <c r="S303" s="206">
        <f>SUMIF('TOTAL FEED'!$J$6:$J$440,'4'!A303,'TOTAL FEED'!$AS$6:$AS$440)*T303</f>
        <v>16</v>
      </c>
      <c r="T303">
        <v>1</v>
      </c>
      <c r="AB303" t="str">
        <f t="shared" si="16"/>
        <v>521NFP80</v>
      </c>
      <c r="AC303" t="s">
        <v>434</v>
      </c>
      <c r="AD303">
        <v>12202880</v>
      </c>
      <c r="AE303" t="s">
        <v>20</v>
      </c>
    </row>
    <row r="304" spans="1:31" x14ac:dyDescent="0.25">
      <c r="A304" t="str">
        <f t="shared" si="17"/>
        <v/>
      </c>
      <c r="G304"/>
      <c r="H304"/>
      <c r="S304" s="206">
        <f>SUMIF('TOTAL FEED'!$J$6:$J$440,'4'!A304,'TOTAL FEED'!$AS$6:$AS$440)*T304</f>
        <v>16</v>
      </c>
      <c r="T304">
        <v>1</v>
      </c>
      <c r="AB304" t="str">
        <f t="shared" si="16"/>
        <v>540F</v>
      </c>
      <c r="AC304" t="s">
        <v>116</v>
      </c>
      <c r="AD304">
        <v>204501</v>
      </c>
      <c r="AE304">
        <v>3.5</v>
      </c>
    </row>
    <row r="305" spans="1:31" x14ac:dyDescent="0.25">
      <c r="A305" t="str">
        <f t="shared" si="17"/>
        <v/>
      </c>
      <c r="G305"/>
      <c r="H305"/>
      <c r="S305" s="206">
        <f>SUMIF('TOTAL FEED'!$J$6:$J$440,'4'!A305,'TOTAL FEED'!$AS$6:$AS$440)*T305</f>
        <v>16</v>
      </c>
      <c r="T305">
        <v>1</v>
      </c>
      <c r="AB305" t="str">
        <f t="shared" si="16"/>
        <v>524F</v>
      </c>
      <c r="AC305" t="s">
        <v>435</v>
      </c>
      <c r="AD305">
        <v>127301</v>
      </c>
      <c r="AE305">
        <v>3.5</v>
      </c>
    </row>
    <row r="306" spans="1:31" x14ac:dyDescent="0.25">
      <c r="A306" t="str">
        <f t="shared" si="17"/>
        <v/>
      </c>
      <c r="G306"/>
      <c r="H306"/>
      <c r="S306" s="206">
        <f>SUMIF('TOTAL FEED'!$J$6:$J$440,'4'!A306,'TOTAL FEED'!$AS$6:$AS$440)*T306</f>
        <v>16</v>
      </c>
      <c r="T306">
        <v>1</v>
      </c>
      <c r="AB306" t="str">
        <f t="shared" si="16"/>
        <v>548F</v>
      </c>
      <c r="AC306" t="s">
        <v>117</v>
      </c>
      <c r="AD306">
        <v>201501</v>
      </c>
      <c r="AE306">
        <v>2.5</v>
      </c>
    </row>
    <row r="307" spans="1:31" x14ac:dyDescent="0.25">
      <c r="A307" t="str">
        <f t="shared" si="17"/>
        <v/>
      </c>
      <c r="G307"/>
      <c r="H307"/>
      <c r="S307" s="206">
        <f>SUMIF('TOTAL FEED'!$J$6:$J$440,'4'!A307,'TOTAL FEED'!$AS$6:$AS$440)*T307</f>
        <v>16</v>
      </c>
      <c r="T307">
        <v>1</v>
      </c>
      <c r="AB307" t="str">
        <f t="shared" si="16"/>
        <v>548FP33</v>
      </c>
      <c r="AC307" t="s">
        <v>436</v>
      </c>
      <c r="AD307">
        <v>20150833</v>
      </c>
      <c r="AE307">
        <v>2.5</v>
      </c>
    </row>
    <row r="308" spans="1:31" x14ac:dyDescent="0.25">
      <c r="A308" t="str">
        <f t="shared" si="17"/>
        <v/>
      </c>
      <c r="G308"/>
      <c r="H308"/>
      <c r="S308" s="206">
        <f>SUMIF('TOTAL FEED'!$J$6:$J$440,'4'!A308,'TOTAL FEED'!$AS$6:$AS$440)*T308</f>
        <v>16</v>
      </c>
      <c r="T308">
        <v>1</v>
      </c>
      <c r="AB308" t="str">
        <f t="shared" si="16"/>
        <v>548FP35</v>
      </c>
      <c r="AC308" t="s">
        <v>437</v>
      </c>
      <c r="AD308">
        <v>20150835</v>
      </c>
      <c r="AE308">
        <v>2.5</v>
      </c>
    </row>
    <row r="309" spans="1:31" x14ac:dyDescent="0.25">
      <c r="A309" t="str">
        <f t="shared" si="17"/>
        <v/>
      </c>
      <c r="G309"/>
      <c r="H309"/>
      <c r="S309" s="206">
        <f>SUMIF('TOTAL FEED'!$J$6:$J$440,'4'!A309,'TOTAL FEED'!$AS$6:$AS$440)*T309</f>
        <v>16</v>
      </c>
      <c r="T309">
        <v>1</v>
      </c>
      <c r="AB309" t="str">
        <f t="shared" si="16"/>
        <v>549F</v>
      </c>
      <c r="AC309" t="s">
        <v>119</v>
      </c>
      <c r="AD309">
        <v>203501</v>
      </c>
      <c r="AE309">
        <v>3.5</v>
      </c>
    </row>
    <row r="310" spans="1:31" x14ac:dyDescent="0.25">
      <c r="A310" t="str">
        <f t="shared" si="17"/>
        <v/>
      </c>
      <c r="G310"/>
      <c r="H310"/>
      <c r="S310" s="206">
        <f>SUMIF('TOTAL FEED'!$J$6:$J$440,'4'!A310,'TOTAL FEED'!$AS$6:$AS$440)*T310</f>
        <v>16</v>
      </c>
      <c r="T310">
        <v>1</v>
      </c>
      <c r="AB310" t="str">
        <f t="shared" si="16"/>
        <v>531NF</v>
      </c>
      <c r="AC310" t="s">
        <v>120</v>
      </c>
      <c r="AD310">
        <v>132011</v>
      </c>
      <c r="AE310">
        <v>3.5</v>
      </c>
    </row>
    <row r="311" spans="1:31" x14ac:dyDescent="0.25">
      <c r="A311" t="str">
        <f t="shared" si="17"/>
        <v/>
      </c>
      <c r="G311"/>
      <c r="H311"/>
      <c r="S311" s="206">
        <f>SUMIF('TOTAL FEED'!$J$6:$J$440,'4'!A311,'TOTAL FEED'!$AS$6:$AS$440)*T311</f>
        <v>16</v>
      </c>
      <c r="T311">
        <v>1</v>
      </c>
      <c r="AB311" t="str">
        <f t="shared" si="16"/>
        <v>531NF</v>
      </c>
      <c r="AC311" t="s">
        <v>120</v>
      </c>
      <c r="AD311">
        <v>132011</v>
      </c>
      <c r="AE311">
        <v>3.5</v>
      </c>
    </row>
    <row r="312" spans="1:31" x14ac:dyDescent="0.25">
      <c r="A312" t="str">
        <f t="shared" si="17"/>
        <v/>
      </c>
      <c r="G312"/>
      <c r="H312"/>
      <c r="S312" s="206">
        <f>SUMIF('TOTAL FEED'!$J$6:$J$440,'4'!A312,'TOTAL FEED'!$AS$6:$AS$440)*T312</f>
        <v>16</v>
      </c>
      <c r="T312">
        <v>1</v>
      </c>
      <c r="AB312" t="str">
        <f t="shared" si="16"/>
        <v>532NF</v>
      </c>
      <c r="AC312" t="s">
        <v>121</v>
      </c>
      <c r="AD312">
        <v>133011</v>
      </c>
      <c r="AE312">
        <v>3.5</v>
      </c>
    </row>
    <row r="313" spans="1:31" x14ac:dyDescent="0.25">
      <c r="A313" t="str">
        <f t="shared" si="17"/>
        <v/>
      </c>
      <c r="G313"/>
      <c r="H313"/>
      <c r="S313" s="206">
        <f>SUMIF('TOTAL FEED'!$J$6:$J$440,'4'!A313,'TOTAL FEED'!$AS$6:$AS$440)*T313</f>
        <v>16</v>
      </c>
      <c r="T313">
        <v>1</v>
      </c>
      <c r="AB313" t="str">
        <f t="shared" si="16"/>
        <v>521NF</v>
      </c>
      <c r="AC313" t="s">
        <v>112</v>
      </c>
      <c r="AD313">
        <v>122021</v>
      </c>
      <c r="AE313">
        <v>3.5</v>
      </c>
    </row>
    <row r="314" spans="1:31" x14ac:dyDescent="0.25">
      <c r="A314" t="str">
        <f t="shared" si="17"/>
        <v/>
      </c>
      <c r="G314"/>
      <c r="H314"/>
      <c r="S314" s="206">
        <f>SUMIF('TOTAL FEED'!$J$6:$J$440,'4'!A314,'TOTAL FEED'!$AS$6:$AS$440)*T314</f>
        <v>16</v>
      </c>
      <c r="T314">
        <v>1</v>
      </c>
      <c r="AB314" t="str">
        <f t="shared" si="16"/>
        <v>522F</v>
      </c>
      <c r="AC314" t="s">
        <v>122</v>
      </c>
      <c r="AD314">
        <v>123031</v>
      </c>
      <c r="AE314">
        <v>3.5</v>
      </c>
    </row>
    <row r="315" spans="1:31" x14ac:dyDescent="0.25">
      <c r="A315" t="str">
        <f t="shared" si="17"/>
        <v/>
      </c>
      <c r="G315"/>
      <c r="H315"/>
      <c r="S315" s="206">
        <f>SUMIF('TOTAL FEED'!$J$6:$J$440,'4'!A315,'TOTAL FEED'!$AS$6:$AS$440)*T315</f>
        <v>16</v>
      </c>
      <c r="T315">
        <v>1</v>
      </c>
      <c r="AB315" t="str">
        <f t="shared" si="16"/>
        <v>522NF</v>
      </c>
      <c r="AC315" t="s">
        <v>123</v>
      </c>
      <c r="AD315">
        <v>123021</v>
      </c>
      <c r="AE315">
        <v>3.5</v>
      </c>
    </row>
    <row r="316" spans="1:31" x14ac:dyDescent="0.25">
      <c r="A316" t="str">
        <f t="shared" si="17"/>
        <v/>
      </c>
      <c r="G316"/>
      <c r="H316"/>
      <c r="S316" s="206">
        <f>SUMIF('TOTAL FEED'!$J$6:$J$440,'4'!A316,'TOTAL FEED'!$AS$6:$AS$440)*T316</f>
        <v>16</v>
      </c>
      <c r="T316">
        <v>1</v>
      </c>
      <c r="AB316" t="str">
        <f t="shared" si="16"/>
        <v>522NFP70</v>
      </c>
      <c r="AC316" t="s">
        <v>438</v>
      </c>
      <c r="AD316">
        <v>12302870</v>
      </c>
      <c r="AE316">
        <v>3.5</v>
      </c>
    </row>
    <row r="317" spans="1:31" x14ac:dyDescent="0.25">
      <c r="A317" t="str">
        <f t="shared" si="17"/>
        <v/>
      </c>
      <c r="G317"/>
      <c r="H317"/>
      <c r="S317" s="206">
        <f>SUMIF('TOTAL FEED'!$J$6:$J$440,'4'!A317,'TOTAL FEED'!$AS$6:$AS$440)*T317</f>
        <v>16</v>
      </c>
      <c r="T317">
        <v>1</v>
      </c>
      <c r="AB317" t="str">
        <f t="shared" si="16"/>
        <v>513F</v>
      </c>
      <c r="AC317" t="s">
        <v>110</v>
      </c>
      <c r="AD317">
        <v>115501</v>
      </c>
      <c r="AE317">
        <v>3.5</v>
      </c>
    </row>
    <row r="318" spans="1:31" x14ac:dyDescent="0.25">
      <c r="A318" t="str">
        <f t="shared" si="17"/>
        <v/>
      </c>
      <c r="G318"/>
      <c r="H318"/>
      <c r="S318" s="206">
        <f>SUMIF('TOTAL FEED'!$J$6:$J$440,'4'!A318,'TOTAL FEED'!$AS$6:$AS$440)*T318</f>
        <v>16</v>
      </c>
      <c r="T318">
        <v>1</v>
      </c>
      <c r="AB318" t="str">
        <f t="shared" si="16"/>
        <v>511F</v>
      </c>
      <c r="AC318" t="s">
        <v>104</v>
      </c>
      <c r="AD318" t="s">
        <v>440</v>
      </c>
      <c r="AE318">
        <v>3.5</v>
      </c>
    </row>
    <row r="319" spans="1:31" x14ac:dyDescent="0.25">
      <c r="A319" t="str">
        <f t="shared" si="17"/>
        <v/>
      </c>
      <c r="G319"/>
      <c r="H319"/>
      <c r="S319" s="206">
        <f>SUMIF('TOTAL FEED'!$J$6:$J$440,'4'!A319,'TOTAL FEED'!$AS$6:$AS$440)*T319</f>
        <v>16</v>
      </c>
      <c r="T319">
        <v>1</v>
      </c>
      <c r="AB319" t="str">
        <f t="shared" si="16"/>
        <v>0</v>
      </c>
      <c r="AC319">
        <v>0</v>
      </c>
      <c r="AD319">
        <v>0</v>
      </c>
      <c r="AE319">
        <v>0</v>
      </c>
    </row>
    <row r="320" spans="1:31" x14ac:dyDescent="0.25">
      <c r="A320" t="str">
        <f t="shared" si="17"/>
        <v/>
      </c>
      <c r="G320"/>
      <c r="H320"/>
      <c r="S320" s="206">
        <f>SUMIF('TOTAL FEED'!$J$6:$J$440,'4'!A320,'TOTAL FEED'!$AS$6:$AS$440)*T320</f>
        <v>16</v>
      </c>
      <c r="T320">
        <v>1</v>
      </c>
      <c r="AB320" t="str">
        <f t="shared" si="16"/>
        <v>550SF</v>
      </c>
      <c r="AC320" t="s">
        <v>168</v>
      </c>
      <c r="AD320" t="s">
        <v>441</v>
      </c>
      <c r="AE320">
        <v>2.8</v>
      </c>
    </row>
    <row r="321" spans="1:31" x14ac:dyDescent="0.25">
      <c r="A321" t="str">
        <f t="shared" si="17"/>
        <v/>
      </c>
      <c r="G321"/>
      <c r="H321"/>
      <c r="S321" s="206">
        <f>SUMIF('TOTAL FEED'!$J$6:$J$440,'4'!A321,'TOTAL FEED'!$AS$6:$AS$440)*T321</f>
        <v>16</v>
      </c>
      <c r="T321">
        <v>1</v>
      </c>
      <c r="AB321" t="str">
        <f t="shared" si="16"/>
        <v>550SFS25</v>
      </c>
      <c r="AC321" t="s">
        <v>610</v>
      </c>
      <c r="AD321">
        <v>31210825</v>
      </c>
      <c r="AE321">
        <v>2.8</v>
      </c>
    </row>
    <row r="322" spans="1:31" x14ac:dyDescent="0.25">
      <c r="A322" t="str">
        <f t="shared" si="17"/>
        <v/>
      </c>
      <c r="G322"/>
      <c r="H322"/>
      <c r="S322" s="206">
        <f>SUMIF('TOTAL FEED'!$J$6:$J$440,'4'!A322,'TOTAL FEED'!$AS$6:$AS$440)*T322</f>
        <v>16</v>
      </c>
      <c r="T322">
        <v>1</v>
      </c>
      <c r="AB322" t="str">
        <f t="shared" ref="AB322:AB385" si="18">+AC322&amp;BB322</f>
        <v>550SFS31</v>
      </c>
      <c r="AC322" t="s">
        <v>613</v>
      </c>
      <c r="AD322">
        <v>31210831</v>
      </c>
      <c r="AE322">
        <v>2.8</v>
      </c>
    </row>
    <row r="323" spans="1:31" x14ac:dyDescent="0.25">
      <c r="A323" t="str">
        <f t="shared" si="17"/>
        <v/>
      </c>
      <c r="G323"/>
      <c r="H323"/>
      <c r="S323" s="206">
        <f>SUMIF('TOTAL FEED'!$J$6:$J$440,'4'!A323,'TOTAL FEED'!$AS$6:$AS$440)*T323</f>
        <v>16</v>
      </c>
      <c r="T323">
        <v>1</v>
      </c>
      <c r="AB323" t="str">
        <f t="shared" si="18"/>
        <v>550SF</v>
      </c>
      <c r="AC323" t="s">
        <v>168</v>
      </c>
      <c r="AD323">
        <v>312101</v>
      </c>
      <c r="AE323">
        <v>2.8</v>
      </c>
    </row>
    <row r="324" spans="1:31" x14ac:dyDescent="0.25">
      <c r="A324" t="str">
        <f t="shared" ref="A324:A387" si="19">CONCATENATE(G324,I324,H324)</f>
        <v/>
      </c>
      <c r="G324"/>
      <c r="H324"/>
      <c r="S324" s="206">
        <f>SUMIF('TOTAL FEED'!$J$6:$J$440,'4'!A324,'TOTAL FEED'!$AS$6:$AS$440)*T324</f>
        <v>16</v>
      </c>
      <c r="T324">
        <v>1</v>
      </c>
      <c r="AB324" t="str">
        <f t="shared" si="18"/>
        <v>550SFS43</v>
      </c>
      <c r="AC324" t="s">
        <v>443</v>
      </c>
      <c r="AD324">
        <v>31210843</v>
      </c>
      <c r="AE324">
        <v>2.8</v>
      </c>
    </row>
    <row r="325" spans="1:31" x14ac:dyDescent="0.25">
      <c r="A325" t="str">
        <f t="shared" si="19"/>
        <v/>
      </c>
      <c r="G325"/>
      <c r="H325"/>
      <c r="S325" s="206">
        <f>SUMIF('TOTAL FEED'!$J$6:$J$440,'4'!A325,'TOTAL FEED'!$AS$6:$AS$440)*T325</f>
        <v>16</v>
      </c>
      <c r="T325">
        <v>1</v>
      </c>
      <c r="AB325" t="str">
        <f t="shared" si="18"/>
        <v>550SFS46</v>
      </c>
      <c r="AC325" t="s">
        <v>445</v>
      </c>
      <c r="AD325">
        <v>31210846</v>
      </c>
      <c r="AE325">
        <v>2.8</v>
      </c>
    </row>
    <row r="326" spans="1:31" x14ac:dyDescent="0.25">
      <c r="A326" t="str">
        <f t="shared" si="19"/>
        <v/>
      </c>
      <c r="G326"/>
      <c r="H326"/>
      <c r="S326" s="206">
        <f>SUMIF('TOTAL FEED'!$J$6:$J$440,'4'!A326,'TOTAL FEED'!$AS$6:$AS$440)*T326</f>
        <v>16</v>
      </c>
      <c r="T326">
        <v>1</v>
      </c>
      <c r="AB326" t="str">
        <f t="shared" si="18"/>
        <v>550SFS87</v>
      </c>
      <c r="AC326" t="s">
        <v>447</v>
      </c>
      <c r="AD326">
        <v>31210887</v>
      </c>
      <c r="AE326">
        <v>2.8</v>
      </c>
    </row>
    <row r="327" spans="1:31" x14ac:dyDescent="0.25">
      <c r="A327" t="str">
        <f t="shared" si="19"/>
        <v/>
      </c>
      <c r="G327"/>
      <c r="H327"/>
      <c r="S327" s="206">
        <f>SUMIF('TOTAL FEED'!$J$6:$J$440,'4'!A327,'TOTAL FEED'!$AS$6:$AS$440)*T327</f>
        <v>16</v>
      </c>
      <c r="T327">
        <v>1</v>
      </c>
      <c r="AB327" t="str">
        <f t="shared" si="18"/>
        <v>550SFS88</v>
      </c>
      <c r="AC327" t="s">
        <v>449</v>
      </c>
      <c r="AD327">
        <v>31210888</v>
      </c>
      <c r="AE327">
        <v>2.8</v>
      </c>
    </row>
    <row r="328" spans="1:31" x14ac:dyDescent="0.25">
      <c r="A328" t="str">
        <f t="shared" si="19"/>
        <v/>
      </c>
      <c r="G328"/>
      <c r="H328"/>
      <c r="S328" s="206">
        <f>SUMIF('TOTAL FEED'!$J$6:$J$440,'4'!A328,'TOTAL FEED'!$AS$6:$AS$440)*T328</f>
        <v>16</v>
      </c>
      <c r="T328">
        <v>1</v>
      </c>
      <c r="AB328" t="str">
        <f t="shared" si="18"/>
        <v>550SFS88</v>
      </c>
      <c r="AC328" t="s">
        <v>449</v>
      </c>
      <c r="AD328">
        <v>31210888</v>
      </c>
      <c r="AE328">
        <v>2.8</v>
      </c>
    </row>
    <row r="329" spans="1:31" x14ac:dyDescent="0.25">
      <c r="A329" t="str">
        <f t="shared" si="19"/>
        <v/>
      </c>
      <c r="G329"/>
      <c r="H329"/>
      <c r="S329" s="206">
        <f>SUMIF('TOTAL FEED'!$J$6:$J$440,'4'!A329,'TOTAL FEED'!$AS$6:$AS$440)*T329</f>
        <v>16</v>
      </c>
      <c r="T329">
        <v>1</v>
      </c>
      <c r="AB329" t="str">
        <f t="shared" si="18"/>
        <v>550BSF</v>
      </c>
      <c r="AC329" t="s">
        <v>451</v>
      </c>
      <c r="AD329">
        <v>312501</v>
      </c>
      <c r="AE329">
        <v>2.8</v>
      </c>
    </row>
    <row r="330" spans="1:31" x14ac:dyDescent="0.25">
      <c r="A330" t="str">
        <f t="shared" si="19"/>
        <v/>
      </c>
      <c r="G330"/>
      <c r="H330"/>
      <c r="S330" s="206">
        <f>SUMIF('TOTAL FEED'!$J$6:$J$440,'4'!A330,'TOTAL FEED'!$AS$6:$AS$440)*T330</f>
        <v>16</v>
      </c>
      <c r="T330">
        <v>1</v>
      </c>
      <c r="AB330" t="str">
        <f t="shared" si="18"/>
        <v>550P</v>
      </c>
      <c r="AC330" t="s">
        <v>167</v>
      </c>
      <c r="AD330">
        <v>0</v>
      </c>
      <c r="AE330" t="s">
        <v>13</v>
      </c>
    </row>
    <row r="331" spans="1:31" x14ac:dyDescent="0.25">
      <c r="A331" t="str">
        <f t="shared" si="19"/>
        <v/>
      </c>
      <c r="G331"/>
      <c r="H331"/>
      <c r="S331" s="206">
        <f>SUMIF('TOTAL FEED'!$J$6:$J$440,'4'!A331,'TOTAL FEED'!$AS$6:$AS$440)*T331</f>
        <v>16</v>
      </c>
      <c r="T331">
        <v>1</v>
      </c>
      <c r="AB331" t="str">
        <f t="shared" si="18"/>
        <v>551F</v>
      </c>
      <c r="AC331" t="s">
        <v>170</v>
      </c>
      <c r="AD331" t="s">
        <v>452</v>
      </c>
      <c r="AE331">
        <v>2.5</v>
      </c>
    </row>
    <row r="332" spans="1:31" x14ac:dyDescent="0.25">
      <c r="A332" t="str">
        <f t="shared" si="19"/>
        <v/>
      </c>
      <c r="G332"/>
      <c r="H332"/>
      <c r="S332" s="206">
        <f>SUMIF('TOTAL FEED'!$J$6:$J$440,'4'!A332,'TOTAL FEED'!$AS$6:$AS$440)*T332</f>
        <v>16</v>
      </c>
      <c r="T332">
        <v>1</v>
      </c>
      <c r="AB332" t="str">
        <f t="shared" si="18"/>
        <v>551FS21</v>
      </c>
      <c r="AC332" t="s">
        <v>453</v>
      </c>
      <c r="AD332">
        <v>31410821</v>
      </c>
      <c r="AE332">
        <v>2.5</v>
      </c>
    </row>
    <row r="333" spans="1:31" x14ac:dyDescent="0.25">
      <c r="A333" t="str">
        <f t="shared" si="19"/>
        <v/>
      </c>
      <c r="G333"/>
      <c r="H333"/>
      <c r="S333" s="206">
        <f>SUMIF('TOTAL FEED'!$J$6:$J$440,'4'!A333,'TOTAL FEED'!$AS$6:$AS$440)*T333</f>
        <v>16</v>
      </c>
      <c r="T333">
        <v>1</v>
      </c>
      <c r="AB333" t="str">
        <f t="shared" si="18"/>
        <v>551FS54</v>
      </c>
      <c r="AC333" t="s">
        <v>454</v>
      </c>
      <c r="AD333">
        <v>31410854</v>
      </c>
      <c r="AE333">
        <v>2.5</v>
      </c>
    </row>
    <row r="334" spans="1:31" x14ac:dyDescent="0.25">
      <c r="A334" t="str">
        <f t="shared" si="19"/>
        <v/>
      </c>
      <c r="G334"/>
      <c r="H334"/>
      <c r="S334" s="206">
        <f>SUMIF('TOTAL FEED'!$J$6:$J$440,'4'!A334,'TOTAL FEED'!$AS$6:$AS$440)*T334</f>
        <v>16</v>
      </c>
      <c r="T334">
        <v>1</v>
      </c>
      <c r="AB334" t="str">
        <f t="shared" si="18"/>
        <v>551FS44</v>
      </c>
      <c r="AC334" t="s">
        <v>456</v>
      </c>
      <c r="AD334">
        <v>31410844</v>
      </c>
      <c r="AE334">
        <v>2.5</v>
      </c>
    </row>
    <row r="335" spans="1:31" x14ac:dyDescent="0.25">
      <c r="A335" t="str">
        <f t="shared" si="19"/>
        <v/>
      </c>
      <c r="G335"/>
      <c r="H335"/>
      <c r="S335" s="206">
        <f>SUMIF('TOTAL FEED'!$J$6:$J$440,'4'!A335,'TOTAL FEED'!$AS$6:$AS$440)*T335</f>
        <v>16</v>
      </c>
      <c r="T335">
        <v>1</v>
      </c>
      <c r="AB335" t="str">
        <f t="shared" si="18"/>
        <v>551FS47</v>
      </c>
      <c r="AC335" t="s">
        <v>458</v>
      </c>
      <c r="AD335">
        <v>31410847</v>
      </c>
      <c r="AE335">
        <v>2.5</v>
      </c>
    </row>
    <row r="336" spans="1:31" x14ac:dyDescent="0.25">
      <c r="A336" t="str">
        <f t="shared" si="19"/>
        <v/>
      </c>
      <c r="G336"/>
      <c r="H336"/>
      <c r="S336" s="206">
        <f>SUMIF('TOTAL FEED'!$J$6:$J$440,'4'!A336,'TOTAL FEED'!$AS$6:$AS$440)*T336</f>
        <v>16</v>
      </c>
      <c r="T336">
        <v>1</v>
      </c>
      <c r="AB336" t="str">
        <f t="shared" si="18"/>
        <v>551FS48</v>
      </c>
      <c r="AC336" t="s">
        <v>460</v>
      </c>
      <c r="AD336">
        <v>31410848</v>
      </c>
      <c r="AE336">
        <v>2.5</v>
      </c>
    </row>
    <row r="337" spans="1:31" x14ac:dyDescent="0.25">
      <c r="A337" t="str">
        <f t="shared" si="19"/>
        <v/>
      </c>
      <c r="G337"/>
      <c r="H337"/>
      <c r="S337" s="206">
        <f>SUMIF('TOTAL FEED'!$J$6:$J$440,'4'!A337,'TOTAL FEED'!$AS$6:$AS$440)*T337</f>
        <v>16</v>
      </c>
      <c r="T337">
        <v>1</v>
      </c>
      <c r="AB337" t="str">
        <f t="shared" si="18"/>
        <v>551FS52</v>
      </c>
      <c r="AC337" t="s">
        <v>462</v>
      </c>
      <c r="AD337">
        <v>31410852</v>
      </c>
      <c r="AE337">
        <v>2.5</v>
      </c>
    </row>
    <row r="338" spans="1:31" x14ac:dyDescent="0.25">
      <c r="A338" t="str">
        <f t="shared" si="19"/>
        <v/>
      </c>
      <c r="G338"/>
      <c r="H338"/>
      <c r="S338" s="206">
        <f>SUMIF('TOTAL FEED'!$J$6:$J$440,'4'!A338,'TOTAL FEED'!$AS$6:$AS$440)*T338</f>
        <v>16</v>
      </c>
      <c r="T338">
        <v>1</v>
      </c>
      <c r="AB338" t="str">
        <f t="shared" si="18"/>
        <v>551BSF</v>
      </c>
      <c r="AC338" t="s">
        <v>464</v>
      </c>
      <c r="AD338">
        <v>314501</v>
      </c>
      <c r="AE338">
        <v>2.5</v>
      </c>
    </row>
    <row r="339" spans="1:31" x14ac:dyDescent="0.25">
      <c r="A339" t="str">
        <f t="shared" si="19"/>
        <v/>
      </c>
      <c r="G339"/>
      <c r="H339"/>
      <c r="S339" s="206">
        <f>SUMIF('TOTAL FEED'!$J$6:$J$440,'4'!A339,'TOTAL FEED'!$AS$6:$AS$440)*T339</f>
        <v>16</v>
      </c>
      <c r="T339">
        <v>1</v>
      </c>
      <c r="AB339" t="str">
        <f t="shared" si="18"/>
        <v>551NF</v>
      </c>
      <c r="AC339" t="s">
        <v>174</v>
      </c>
      <c r="AD339">
        <v>0</v>
      </c>
      <c r="AE339">
        <v>2.5</v>
      </c>
    </row>
    <row r="340" spans="1:31" x14ac:dyDescent="0.25">
      <c r="A340" t="str">
        <f t="shared" si="19"/>
        <v/>
      </c>
      <c r="G340"/>
      <c r="H340"/>
      <c r="S340" s="206">
        <f>SUMIF('TOTAL FEED'!$J$6:$J$440,'4'!A340,'TOTAL FEED'!$AS$6:$AS$440)*T340</f>
        <v>16</v>
      </c>
      <c r="T340">
        <v>1</v>
      </c>
      <c r="AB340" t="str">
        <f t="shared" si="18"/>
        <v>551GPF</v>
      </c>
      <c r="AC340" t="s">
        <v>175</v>
      </c>
      <c r="AD340" t="s">
        <v>465</v>
      </c>
      <c r="AE340">
        <v>4</v>
      </c>
    </row>
    <row r="341" spans="1:31" x14ac:dyDescent="0.25">
      <c r="A341" t="str">
        <f t="shared" si="19"/>
        <v/>
      </c>
      <c r="G341"/>
      <c r="H341"/>
      <c r="S341" s="206">
        <f>SUMIF('TOTAL FEED'!$J$6:$J$440,'4'!A341,'TOTAL FEED'!$AS$6:$AS$440)*T341</f>
        <v>16</v>
      </c>
      <c r="T341">
        <v>1</v>
      </c>
      <c r="AB341" t="str">
        <f t="shared" si="18"/>
        <v>551GPFS10</v>
      </c>
      <c r="AC341" t="s">
        <v>466</v>
      </c>
      <c r="AD341">
        <v>31411810</v>
      </c>
      <c r="AE341">
        <v>4</v>
      </c>
    </row>
    <row r="342" spans="1:31" x14ac:dyDescent="0.25">
      <c r="A342" t="str">
        <f t="shared" si="19"/>
        <v/>
      </c>
      <c r="G342"/>
      <c r="H342"/>
      <c r="S342" s="206">
        <f>SUMIF('TOTAL FEED'!$J$6:$J$440,'4'!A342,'TOTAL FEED'!$AS$6:$AS$440)*T342</f>
        <v>16</v>
      </c>
      <c r="T342">
        <v>1</v>
      </c>
      <c r="AB342" t="str">
        <f t="shared" si="18"/>
        <v>551GPFS11</v>
      </c>
      <c r="AC342" t="s">
        <v>468</v>
      </c>
      <c r="AD342">
        <v>31411811</v>
      </c>
      <c r="AE342">
        <v>4</v>
      </c>
    </row>
    <row r="343" spans="1:31" x14ac:dyDescent="0.25">
      <c r="A343" t="str">
        <f t="shared" si="19"/>
        <v/>
      </c>
      <c r="G343"/>
      <c r="H343"/>
      <c r="S343" s="206">
        <f>SUMIF('TOTAL FEED'!$J$6:$J$440,'4'!A343,'TOTAL FEED'!$AS$6:$AS$440)*T343</f>
        <v>16</v>
      </c>
      <c r="T343">
        <v>1</v>
      </c>
      <c r="AB343" t="str">
        <f t="shared" si="18"/>
        <v>551GPFS13</v>
      </c>
      <c r="AC343" t="s">
        <v>470</v>
      </c>
      <c r="AD343">
        <v>31411813</v>
      </c>
      <c r="AE343">
        <v>4</v>
      </c>
    </row>
    <row r="344" spans="1:31" x14ac:dyDescent="0.25">
      <c r="A344" t="str">
        <f t="shared" si="19"/>
        <v/>
      </c>
      <c r="G344"/>
      <c r="H344"/>
      <c r="S344" s="206">
        <f>SUMIF('TOTAL FEED'!$J$6:$J$440,'4'!A344,'TOTAL FEED'!$AS$6:$AS$440)*T344</f>
        <v>16</v>
      </c>
      <c r="T344">
        <v>1</v>
      </c>
      <c r="AB344" t="str">
        <f t="shared" si="18"/>
        <v>551GPFS54</v>
      </c>
      <c r="AC344" t="s">
        <v>472</v>
      </c>
      <c r="AD344">
        <v>31411854</v>
      </c>
      <c r="AE344">
        <v>4</v>
      </c>
    </row>
    <row r="345" spans="1:31" x14ac:dyDescent="0.25">
      <c r="A345" t="str">
        <f t="shared" si="19"/>
        <v/>
      </c>
      <c r="G345"/>
      <c r="H345"/>
      <c r="S345" s="206">
        <f>SUMIF('TOTAL FEED'!$J$6:$J$440,'4'!A345,'TOTAL FEED'!$AS$6:$AS$440)*T345</f>
        <v>16</v>
      </c>
      <c r="T345">
        <v>1</v>
      </c>
      <c r="AB345" t="str">
        <f t="shared" si="18"/>
        <v>551GPFS44</v>
      </c>
      <c r="AC345" t="s">
        <v>473</v>
      </c>
      <c r="AD345">
        <v>31411844</v>
      </c>
      <c r="AE345">
        <v>4</v>
      </c>
    </row>
    <row r="346" spans="1:31" x14ac:dyDescent="0.25">
      <c r="A346" t="str">
        <f t="shared" si="19"/>
        <v/>
      </c>
      <c r="G346"/>
      <c r="H346"/>
      <c r="S346" s="206">
        <f>SUMIF('TOTAL FEED'!$J$6:$J$440,'4'!A346,'TOTAL FEED'!$AS$6:$AS$440)*T346</f>
        <v>16</v>
      </c>
      <c r="T346">
        <v>1</v>
      </c>
      <c r="AB346" t="str">
        <f t="shared" si="18"/>
        <v>551GPFS47</v>
      </c>
      <c r="AC346" t="s">
        <v>474</v>
      </c>
      <c r="AD346">
        <v>31411847</v>
      </c>
      <c r="AE346">
        <v>4</v>
      </c>
    </row>
    <row r="347" spans="1:31" x14ac:dyDescent="0.25">
      <c r="A347" t="str">
        <f t="shared" si="19"/>
        <v/>
      </c>
      <c r="G347"/>
      <c r="H347"/>
      <c r="S347" s="206">
        <f>SUMIF('TOTAL FEED'!$J$6:$J$440,'4'!A347,'TOTAL FEED'!$AS$6:$AS$440)*T347</f>
        <v>16</v>
      </c>
      <c r="T347">
        <v>1</v>
      </c>
      <c r="AB347" t="str">
        <f t="shared" si="18"/>
        <v>551GPFS48</v>
      </c>
      <c r="AC347" t="s">
        <v>475</v>
      </c>
      <c r="AD347">
        <v>31411848</v>
      </c>
      <c r="AE347">
        <v>4</v>
      </c>
    </row>
    <row r="348" spans="1:31" x14ac:dyDescent="0.25">
      <c r="A348" t="str">
        <f t="shared" si="19"/>
        <v/>
      </c>
      <c r="G348"/>
      <c r="H348"/>
      <c r="S348" s="206">
        <f>SUMIF('TOTAL FEED'!$J$6:$J$440,'4'!A348,'TOTAL FEED'!$AS$6:$AS$440)*T348</f>
        <v>16</v>
      </c>
      <c r="T348">
        <v>1</v>
      </c>
      <c r="AB348" t="str">
        <f t="shared" si="18"/>
        <v>551GPFS52</v>
      </c>
      <c r="AC348" t="s">
        <v>476</v>
      </c>
      <c r="AD348">
        <v>31411852</v>
      </c>
      <c r="AE348">
        <v>4</v>
      </c>
    </row>
    <row r="349" spans="1:31" x14ac:dyDescent="0.25">
      <c r="A349" t="str">
        <f t="shared" si="19"/>
        <v/>
      </c>
      <c r="G349"/>
      <c r="H349"/>
      <c r="S349" s="206">
        <f>SUMIF('TOTAL FEED'!$J$6:$J$440,'4'!A349,'TOTAL FEED'!$AS$6:$AS$440)*T349</f>
        <v>16</v>
      </c>
      <c r="T349">
        <v>1</v>
      </c>
      <c r="AB349" t="str">
        <f t="shared" si="18"/>
        <v>551GPBSF</v>
      </c>
      <c r="AC349" t="s">
        <v>477</v>
      </c>
      <c r="AD349">
        <v>314511</v>
      </c>
      <c r="AE349">
        <v>4</v>
      </c>
    </row>
    <row r="350" spans="1:31" x14ac:dyDescent="0.25">
      <c r="A350" t="str">
        <f t="shared" si="19"/>
        <v/>
      </c>
      <c r="G350"/>
      <c r="H350"/>
      <c r="S350" s="206">
        <f>SUMIF('TOTAL FEED'!$J$6:$J$440,'4'!A350,'TOTAL FEED'!$AS$6:$AS$440)*T350</f>
        <v>16</v>
      </c>
      <c r="T350">
        <v>1</v>
      </c>
      <c r="AB350" t="str">
        <f t="shared" si="18"/>
        <v>552F</v>
      </c>
      <c r="AC350" t="s">
        <v>179</v>
      </c>
      <c r="AD350">
        <v>321101</v>
      </c>
      <c r="AE350">
        <v>3.5</v>
      </c>
    </row>
    <row r="351" spans="1:31" x14ac:dyDescent="0.25">
      <c r="A351" t="str">
        <f t="shared" si="19"/>
        <v/>
      </c>
      <c r="G351"/>
      <c r="H351"/>
      <c r="S351" s="206">
        <f>SUMIF('TOTAL FEED'!$J$6:$J$440,'4'!A351,'TOTAL FEED'!$AS$6:$AS$440)*T351</f>
        <v>16</v>
      </c>
      <c r="T351">
        <v>1</v>
      </c>
      <c r="AB351" t="str">
        <f t="shared" si="18"/>
        <v>552BSF</v>
      </c>
      <c r="AC351" t="s">
        <v>248</v>
      </c>
      <c r="AD351" t="s">
        <v>478</v>
      </c>
      <c r="AE351">
        <v>3.5</v>
      </c>
    </row>
    <row r="352" spans="1:31" x14ac:dyDescent="0.25">
      <c r="A352" t="str">
        <f t="shared" si="19"/>
        <v/>
      </c>
      <c r="G352"/>
      <c r="H352"/>
      <c r="S352" s="206">
        <f>SUMIF('TOTAL FEED'!$J$6:$J$440,'4'!A352,'TOTAL FEED'!$AS$6:$AS$440)*T352</f>
        <v>16</v>
      </c>
      <c r="T352">
        <v>1</v>
      </c>
      <c r="AB352" t="str">
        <f t="shared" si="18"/>
        <v>552FS10</v>
      </c>
      <c r="AC352" t="s">
        <v>479</v>
      </c>
      <c r="AD352">
        <v>32110810</v>
      </c>
      <c r="AE352">
        <v>3.5</v>
      </c>
    </row>
    <row r="353" spans="1:31" x14ac:dyDescent="0.25">
      <c r="A353" t="str">
        <f t="shared" si="19"/>
        <v/>
      </c>
      <c r="G353"/>
      <c r="H353"/>
      <c r="S353" s="206">
        <f>SUMIF('TOTAL FEED'!$J$6:$J$440,'4'!A353,'TOTAL FEED'!$AS$6:$AS$440)*T353</f>
        <v>16</v>
      </c>
      <c r="T353">
        <v>1</v>
      </c>
      <c r="AB353" t="str">
        <f t="shared" si="18"/>
        <v>552FS31</v>
      </c>
      <c r="AC353" t="s">
        <v>480</v>
      </c>
      <c r="AD353">
        <v>32110831</v>
      </c>
      <c r="AE353">
        <v>3.5</v>
      </c>
    </row>
    <row r="354" spans="1:31" x14ac:dyDescent="0.25">
      <c r="A354" t="str">
        <f t="shared" si="19"/>
        <v/>
      </c>
      <c r="G354"/>
      <c r="H354"/>
      <c r="S354" s="206">
        <f>SUMIF('TOTAL FEED'!$J$6:$J$440,'4'!A354,'TOTAL FEED'!$AS$6:$AS$440)*T354</f>
        <v>16</v>
      </c>
      <c r="T354">
        <v>1</v>
      </c>
      <c r="AB354" t="str">
        <f t="shared" si="18"/>
        <v>552FS13</v>
      </c>
      <c r="AC354" t="s">
        <v>482</v>
      </c>
      <c r="AD354">
        <v>32110813</v>
      </c>
      <c r="AE354">
        <v>3.5</v>
      </c>
    </row>
    <row r="355" spans="1:31" x14ac:dyDescent="0.25">
      <c r="A355" t="str">
        <f t="shared" si="19"/>
        <v/>
      </c>
      <c r="G355"/>
      <c r="H355"/>
      <c r="S355" s="206">
        <f>SUMIF('TOTAL FEED'!$J$6:$J$440,'4'!A355,'TOTAL FEED'!$AS$6:$AS$440)*T355</f>
        <v>16</v>
      </c>
      <c r="T355">
        <v>1</v>
      </c>
      <c r="AB355" t="str">
        <f t="shared" si="18"/>
        <v>552FS11</v>
      </c>
      <c r="AC355" t="s">
        <v>483</v>
      </c>
      <c r="AD355">
        <v>32110811</v>
      </c>
      <c r="AE355">
        <v>3.5</v>
      </c>
    </row>
    <row r="356" spans="1:31" x14ac:dyDescent="0.25">
      <c r="A356" t="str">
        <f t="shared" si="19"/>
        <v/>
      </c>
      <c r="G356"/>
      <c r="H356"/>
      <c r="S356" s="206">
        <f>SUMIF('TOTAL FEED'!$J$6:$J$440,'4'!A356,'TOTAL FEED'!$AS$6:$AS$440)*T356</f>
        <v>16</v>
      </c>
      <c r="T356">
        <v>1</v>
      </c>
      <c r="AB356" t="str">
        <f t="shared" si="18"/>
        <v>552FS73</v>
      </c>
      <c r="AC356" t="s">
        <v>606</v>
      </c>
      <c r="AD356">
        <v>32110873</v>
      </c>
      <c r="AE356">
        <v>3.5</v>
      </c>
    </row>
    <row r="357" spans="1:31" x14ac:dyDescent="0.25">
      <c r="A357" t="str">
        <f t="shared" si="19"/>
        <v/>
      </c>
      <c r="G357"/>
      <c r="H357"/>
      <c r="S357" s="206">
        <f>SUMIF('TOTAL FEED'!$J$6:$J$440,'4'!A357,'TOTAL FEED'!$AS$6:$AS$440)*T357</f>
        <v>16</v>
      </c>
      <c r="T357">
        <v>1</v>
      </c>
      <c r="AB357" t="str">
        <f t="shared" si="18"/>
        <v>552FS38</v>
      </c>
      <c r="AC357" t="s">
        <v>485</v>
      </c>
      <c r="AD357">
        <v>32110838</v>
      </c>
      <c r="AE357">
        <v>3.5</v>
      </c>
    </row>
    <row r="358" spans="1:31" x14ac:dyDescent="0.25">
      <c r="A358" t="str">
        <f t="shared" si="19"/>
        <v/>
      </c>
      <c r="G358"/>
      <c r="H358"/>
      <c r="S358" s="206">
        <f>SUMIF('TOTAL FEED'!$J$6:$J$440,'4'!A358,'TOTAL FEED'!$AS$6:$AS$440)*T358</f>
        <v>16</v>
      </c>
      <c r="T358">
        <v>1</v>
      </c>
      <c r="AB358" t="str">
        <f t="shared" si="18"/>
        <v>552FS39</v>
      </c>
      <c r="AC358" t="s">
        <v>487</v>
      </c>
      <c r="AD358">
        <v>32110839</v>
      </c>
      <c r="AE358">
        <v>3.5</v>
      </c>
    </row>
    <row r="359" spans="1:31" x14ac:dyDescent="0.25">
      <c r="A359" t="str">
        <f t="shared" si="19"/>
        <v/>
      </c>
      <c r="G359"/>
      <c r="H359"/>
      <c r="S359" s="206">
        <f>SUMIF('TOTAL FEED'!$J$6:$J$440,'4'!A359,'TOTAL FEED'!$AS$6:$AS$440)*T359</f>
        <v>16</v>
      </c>
      <c r="T359">
        <v>1</v>
      </c>
      <c r="AB359" t="str">
        <f t="shared" si="18"/>
        <v>552FS90</v>
      </c>
      <c r="AC359" t="s">
        <v>489</v>
      </c>
      <c r="AD359">
        <v>32110890</v>
      </c>
      <c r="AE359">
        <v>3.5</v>
      </c>
    </row>
    <row r="360" spans="1:31" x14ac:dyDescent="0.25">
      <c r="A360" t="str">
        <f t="shared" si="19"/>
        <v/>
      </c>
      <c r="G360"/>
      <c r="H360"/>
      <c r="S360" s="206">
        <f>SUMIF('TOTAL FEED'!$J$6:$J$440,'4'!A360,'TOTAL FEED'!$AS$6:$AS$440)*T360</f>
        <v>16</v>
      </c>
      <c r="T360">
        <v>1</v>
      </c>
      <c r="AB360" t="str">
        <f t="shared" si="18"/>
        <v>552SF</v>
      </c>
      <c r="AC360" t="s">
        <v>187</v>
      </c>
      <c r="AD360" t="s">
        <v>490</v>
      </c>
      <c r="AE360">
        <v>3.5</v>
      </c>
    </row>
    <row r="361" spans="1:31" x14ac:dyDescent="0.25">
      <c r="A361" t="str">
        <f t="shared" si="19"/>
        <v/>
      </c>
      <c r="G361"/>
      <c r="H361"/>
      <c r="S361" s="206">
        <f>SUMIF('TOTAL FEED'!$J$6:$J$440,'4'!A361,'TOTAL FEED'!$AS$6:$AS$440)*T361</f>
        <v>16</v>
      </c>
      <c r="T361">
        <v>1</v>
      </c>
      <c r="AB361" t="str">
        <f t="shared" si="18"/>
        <v>552SFS31</v>
      </c>
      <c r="AC361" t="s">
        <v>491</v>
      </c>
      <c r="AD361">
        <v>32010831</v>
      </c>
      <c r="AE361">
        <v>3.5</v>
      </c>
    </row>
    <row r="362" spans="1:31" x14ac:dyDescent="0.25">
      <c r="A362" t="str">
        <f t="shared" si="19"/>
        <v/>
      </c>
      <c r="G362"/>
      <c r="H362"/>
      <c r="S362" s="206">
        <f>SUMIF('TOTAL FEED'!$J$6:$J$440,'4'!A362,'TOTAL FEED'!$AS$6:$AS$440)*T362</f>
        <v>16</v>
      </c>
      <c r="T362">
        <v>1</v>
      </c>
      <c r="AB362" t="str">
        <f t="shared" si="18"/>
        <v>552SFS34</v>
      </c>
      <c r="AC362" t="s">
        <v>492</v>
      </c>
      <c r="AD362">
        <v>32010834</v>
      </c>
      <c r="AE362">
        <v>3.5</v>
      </c>
    </row>
    <row r="363" spans="1:31" x14ac:dyDescent="0.25">
      <c r="A363" t="str">
        <f t="shared" si="19"/>
        <v/>
      </c>
      <c r="G363"/>
      <c r="H363"/>
      <c r="S363" s="206">
        <f>SUMIF('TOTAL FEED'!$J$6:$J$440,'4'!A363,'TOTAL FEED'!$AS$6:$AS$440)*T363</f>
        <v>16</v>
      </c>
      <c r="T363">
        <v>1</v>
      </c>
      <c r="AB363" t="str">
        <f t="shared" si="18"/>
        <v>552SFS73</v>
      </c>
      <c r="AC363" t="s">
        <v>607</v>
      </c>
      <c r="AD363">
        <v>32010873</v>
      </c>
      <c r="AE363">
        <v>3.5</v>
      </c>
    </row>
    <row r="364" spans="1:31" x14ac:dyDescent="0.25">
      <c r="A364" t="str">
        <f t="shared" si="19"/>
        <v/>
      </c>
      <c r="G364"/>
      <c r="H364"/>
      <c r="S364" s="206">
        <f>SUMIF('TOTAL FEED'!$J$6:$J$440,'4'!A364,'TOTAL FEED'!$AS$6:$AS$440)*T364</f>
        <v>16</v>
      </c>
      <c r="T364">
        <v>1</v>
      </c>
      <c r="AB364" t="str">
        <f t="shared" si="18"/>
        <v>552SFS38</v>
      </c>
      <c r="AC364" t="s">
        <v>494</v>
      </c>
      <c r="AD364">
        <v>32010838</v>
      </c>
      <c r="AE364">
        <v>3.5</v>
      </c>
    </row>
    <row r="365" spans="1:31" x14ac:dyDescent="0.25">
      <c r="A365" t="str">
        <f t="shared" si="19"/>
        <v/>
      </c>
      <c r="G365"/>
      <c r="H365"/>
      <c r="S365" s="206">
        <f>SUMIF('TOTAL FEED'!$J$6:$J$440,'4'!A365,'TOTAL FEED'!$AS$6:$AS$440)*T365</f>
        <v>16</v>
      </c>
      <c r="T365">
        <v>1</v>
      </c>
      <c r="AB365" t="str">
        <f t="shared" si="18"/>
        <v>552SFS39</v>
      </c>
      <c r="AC365" t="s">
        <v>495</v>
      </c>
      <c r="AD365">
        <v>32010839</v>
      </c>
      <c r="AE365">
        <v>3.5</v>
      </c>
    </row>
    <row r="366" spans="1:31" x14ac:dyDescent="0.25">
      <c r="A366" t="str">
        <f t="shared" si="19"/>
        <v/>
      </c>
      <c r="G366"/>
      <c r="H366"/>
      <c r="S366" s="206">
        <f>SUMIF('TOTAL FEED'!$J$6:$J$440,'4'!A366,'TOTAL FEED'!$AS$6:$AS$440)*T366</f>
        <v>16</v>
      </c>
      <c r="T366">
        <v>1</v>
      </c>
      <c r="AB366" t="str">
        <f t="shared" si="18"/>
        <v>552SFS90</v>
      </c>
      <c r="AC366" t="s">
        <v>496</v>
      </c>
      <c r="AD366">
        <v>32010890</v>
      </c>
      <c r="AE366">
        <v>3.5</v>
      </c>
    </row>
    <row r="367" spans="1:31" x14ac:dyDescent="0.25">
      <c r="A367" t="str">
        <f t="shared" si="19"/>
        <v/>
      </c>
      <c r="G367"/>
      <c r="H367"/>
      <c r="S367" s="206">
        <f>SUMIF('TOTAL FEED'!$J$6:$J$440,'4'!A367,'TOTAL FEED'!$AS$6:$AS$440)*T367</f>
        <v>16</v>
      </c>
      <c r="T367">
        <v>1</v>
      </c>
      <c r="AB367" t="str">
        <f t="shared" si="18"/>
        <v>553BF</v>
      </c>
      <c r="AC367" t="s">
        <v>192</v>
      </c>
      <c r="AD367">
        <v>332451</v>
      </c>
      <c r="AE367">
        <v>3.5</v>
      </c>
    </row>
    <row r="368" spans="1:31" x14ac:dyDescent="0.25">
      <c r="A368" t="str">
        <f t="shared" si="19"/>
        <v/>
      </c>
      <c r="G368"/>
      <c r="H368"/>
      <c r="S368" s="206">
        <f>SUMIF('TOTAL FEED'!$J$6:$J$440,'4'!A368,'TOTAL FEED'!$AS$6:$AS$440)*T368</f>
        <v>16</v>
      </c>
      <c r="T368">
        <v>1</v>
      </c>
      <c r="AB368" t="str">
        <f t="shared" si="18"/>
        <v>553BFS31</v>
      </c>
      <c r="AC368" t="s">
        <v>497</v>
      </c>
      <c r="AD368">
        <v>33245831</v>
      </c>
      <c r="AE368">
        <v>3.5</v>
      </c>
    </row>
    <row r="369" spans="1:31" x14ac:dyDescent="0.25">
      <c r="A369" t="str">
        <f t="shared" si="19"/>
        <v/>
      </c>
      <c r="G369"/>
      <c r="H369"/>
      <c r="S369" s="206">
        <f>SUMIF('TOTAL FEED'!$J$6:$J$440,'4'!A369,'TOTAL FEED'!$AS$6:$AS$440)*T369</f>
        <v>16</v>
      </c>
      <c r="T369">
        <v>1</v>
      </c>
      <c r="AB369" t="str">
        <f t="shared" si="18"/>
        <v>553BFS38</v>
      </c>
      <c r="AC369" t="s">
        <v>498</v>
      </c>
      <c r="AD369">
        <v>33245838</v>
      </c>
      <c r="AE369">
        <v>3.5</v>
      </c>
    </row>
    <row r="370" spans="1:31" x14ac:dyDescent="0.25">
      <c r="A370" t="str">
        <f t="shared" si="19"/>
        <v/>
      </c>
      <c r="G370"/>
      <c r="H370"/>
      <c r="S370" s="206">
        <f>SUMIF('TOTAL FEED'!$J$6:$J$440,'4'!A370,'TOTAL FEED'!$AS$6:$AS$440)*T370</f>
        <v>16</v>
      </c>
      <c r="T370">
        <v>1</v>
      </c>
      <c r="AB370" t="str">
        <f t="shared" si="18"/>
        <v>553BSF</v>
      </c>
      <c r="AC370" t="s">
        <v>249</v>
      </c>
      <c r="AD370">
        <v>332501</v>
      </c>
      <c r="AE370">
        <v>3.5</v>
      </c>
    </row>
    <row r="371" spans="1:31" x14ac:dyDescent="0.25">
      <c r="A371" t="str">
        <f t="shared" si="19"/>
        <v/>
      </c>
      <c r="G371"/>
      <c r="H371"/>
      <c r="S371" s="206">
        <f>SUMIF('TOTAL FEED'!$J$6:$J$440,'4'!A371,'TOTAL FEED'!$AS$6:$AS$440)*T371</f>
        <v>16</v>
      </c>
      <c r="T371">
        <v>1</v>
      </c>
      <c r="AB371" t="str">
        <f t="shared" si="18"/>
        <v>553BSFP</v>
      </c>
      <c r="AC371" t="s">
        <v>499</v>
      </c>
      <c r="AD371">
        <v>332601</v>
      </c>
      <c r="AE371">
        <v>3.5</v>
      </c>
    </row>
    <row r="372" spans="1:31" x14ac:dyDescent="0.25">
      <c r="A372" t="str">
        <f t="shared" si="19"/>
        <v/>
      </c>
      <c r="G372"/>
      <c r="H372"/>
      <c r="S372" s="206">
        <f>SUMIF('TOTAL FEED'!$J$6:$J$440,'4'!A372,'TOTAL FEED'!$AS$6:$AS$440)*T372</f>
        <v>16</v>
      </c>
      <c r="T372">
        <v>1</v>
      </c>
      <c r="AB372" t="str">
        <f t="shared" si="18"/>
        <v>553BSOF</v>
      </c>
      <c r="AC372" t="s">
        <v>250</v>
      </c>
      <c r="AD372">
        <v>332511</v>
      </c>
      <c r="AE372">
        <v>3.5</v>
      </c>
    </row>
    <row r="373" spans="1:31" x14ac:dyDescent="0.25">
      <c r="A373" t="str">
        <f t="shared" si="19"/>
        <v/>
      </c>
      <c r="G373"/>
      <c r="H373"/>
      <c r="S373" s="206">
        <f>SUMIF('TOTAL FEED'!$J$6:$J$440,'4'!A373,'TOTAL FEED'!$AS$6:$AS$440)*T373</f>
        <v>16</v>
      </c>
      <c r="T373">
        <v>1</v>
      </c>
      <c r="AB373" t="str">
        <f t="shared" si="18"/>
        <v>553MF</v>
      </c>
      <c r="AC373" t="s">
        <v>196</v>
      </c>
      <c r="AD373" t="s">
        <v>501</v>
      </c>
      <c r="AE373">
        <v>3.5</v>
      </c>
    </row>
    <row r="374" spans="1:31" x14ac:dyDescent="0.25">
      <c r="A374" t="str">
        <f t="shared" si="19"/>
        <v/>
      </c>
      <c r="G374"/>
      <c r="H374"/>
      <c r="S374" s="206">
        <f>SUMIF('TOTAL FEED'!$J$6:$J$440,'4'!A374,'TOTAL FEED'!$AS$6:$AS$440)*T374</f>
        <v>16</v>
      </c>
      <c r="T374">
        <v>1</v>
      </c>
      <c r="AB374" t="str">
        <f t="shared" si="18"/>
        <v>553MFS34</v>
      </c>
      <c r="AC374" t="s">
        <v>502</v>
      </c>
      <c r="AD374">
        <v>33221834</v>
      </c>
      <c r="AE374">
        <v>3.5</v>
      </c>
    </row>
    <row r="375" spans="1:31" x14ac:dyDescent="0.25">
      <c r="A375" t="str">
        <f t="shared" si="19"/>
        <v/>
      </c>
      <c r="G375"/>
      <c r="H375"/>
      <c r="S375" s="206">
        <f>SUMIF('TOTAL FEED'!$J$6:$J$440,'4'!A375,'TOTAL FEED'!$AS$6:$AS$440)*T375</f>
        <v>16</v>
      </c>
      <c r="T375">
        <v>1</v>
      </c>
      <c r="AB375" t="str">
        <f t="shared" si="18"/>
        <v>553MFS37</v>
      </c>
      <c r="AC375" t="s">
        <v>503</v>
      </c>
      <c r="AD375">
        <v>33221837</v>
      </c>
      <c r="AE375">
        <v>3.5</v>
      </c>
    </row>
    <row r="376" spans="1:31" x14ac:dyDescent="0.25">
      <c r="A376" t="str">
        <f t="shared" si="19"/>
        <v/>
      </c>
      <c r="G376"/>
      <c r="H376"/>
      <c r="S376" s="206">
        <f>SUMIF('TOTAL FEED'!$J$6:$J$440,'4'!A376,'TOTAL FEED'!$AS$6:$AS$440)*T376</f>
        <v>16</v>
      </c>
      <c r="T376">
        <v>1</v>
      </c>
      <c r="AB376" t="str">
        <f t="shared" si="18"/>
        <v>553MFS38</v>
      </c>
      <c r="AC376" t="s">
        <v>504</v>
      </c>
      <c r="AD376">
        <v>33221838</v>
      </c>
      <c r="AE376">
        <v>3.5</v>
      </c>
    </row>
    <row r="377" spans="1:31" x14ac:dyDescent="0.25">
      <c r="A377" t="str">
        <f t="shared" si="19"/>
        <v/>
      </c>
      <c r="G377"/>
      <c r="H377"/>
      <c r="S377" s="206">
        <f>SUMIF('TOTAL FEED'!$J$6:$J$440,'4'!A377,'TOTAL FEED'!$AS$6:$AS$440)*T377</f>
        <v>16</v>
      </c>
      <c r="T377">
        <v>1</v>
      </c>
      <c r="AB377" t="str">
        <f t="shared" si="18"/>
        <v>553MFS39</v>
      </c>
      <c r="AC377" t="s">
        <v>505</v>
      </c>
      <c r="AD377">
        <v>33221839</v>
      </c>
      <c r="AE377">
        <v>3.5</v>
      </c>
    </row>
    <row r="378" spans="1:31" x14ac:dyDescent="0.25">
      <c r="A378" t="str">
        <f t="shared" si="19"/>
        <v/>
      </c>
      <c r="G378"/>
      <c r="H378"/>
      <c r="S378" s="206">
        <f>SUMIF('TOTAL FEED'!$J$6:$J$440,'4'!A378,'TOTAL FEED'!$AS$6:$AS$440)*T378</f>
        <v>16</v>
      </c>
      <c r="T378">
        <v>1</v>
      </c>
      <c r="AB378" t="str">
        <f t="shared" si="18"/>
        <v>553MFS70</v>
      </c>
      <c r="AC378" t="s">
        <v>506</v>
      </c>
      <c r="AD378">
        <v>33221870</v>
      </c>
      <c r="AE378">
        <v>3.5</v>
      </c>
    </row>
    <row r="379" spans="1:31" x14ac:dyDescent="0.25">
      <c r="A379" t="str">
        <f t="shared" si="19"/>
        <v/>
      </c>
      <c r="G379"/>
      <c r="H379"/>
      <c r="S379" s="206">
        <f>SUMIF('TOTAL FEED'!$J$6:$J$440,'4'!A379,'TOTAL FEED'!$AS$6:$AS$440)*T379</f>
        <v>16</v>
      </c>
      <c r="T379">
        <v>1</v>
      </c>
      <c r="AB379" t="str">
        <f t="shared" si="18"/>
        <v>553MFS73</v>
      </c>
      <c r="AC379" t="s">
        <v>508</v>
      </c>
      <c r="AD379">
        <v>33221873</v>
      </c>
      <c r="AE379">
        <v>3.5</v>
      </c>
    </row>
    <row r="380" spans="1:31" x14ac:dyDescent="0.25">
      <c r="A380" t="str">
        <f t="shared" si="19"/>
        <v/>
      </c>
      <c r="G380"/>
      <c r="H380"/>
      <c r="S380" s="206">
        <f>SUMIF('TOTAL FEED'!$J$6:$J$440,'4'!A380,'TOTAL FEED'!$AS$6:$AS$440)*T380</f>
        <v>16</v>
      </c>
      <c r="T380">
        <v>1</v>
      </c>
      <c r="AB380" t="str">
        <f t="shared" si="18"/>
        <v>553MFS90</v>
      </c>
      <c r="AC380" t="s">
        <v>510</v>
      </c>
      <c r="AD380">
        <v>33221890</v>
      </c>
      <c r="AE380">
        <v>3.5</v>
      </c>
    </row>
    <row r="381" spans="1:31" x14ac:dyDescent="0.25">
      <c r="A381" t="str">
        <f t="shared" si="19"/>
        <v/>
      </c>
      <c r="G381"/>
      <c r="H381"/>
      <c r="S381" s="206">
        <f>SUMIF('TOTAL FEED'!$J$6:$J$440,'4'!A381,'TOTAL FEED'!$AS$6:$AS$440)*T381</f>
        <v>16</v>
      </c>
      <c r="T381">
        <v>1</v>
      </c>
      <c r="AB381" t="str">
        <f t="shared" si="18"/>
        <v>553WDF</v>
      </c>
      <c r="AC381" t="s">
        <v>201</v>
      </c>
      <c r="AD381">
        <v>332481</v>
      </c>
      <c r="AE381">
        <v>3.5</v>
      </c>
    </row>
    <row r="382" spans="1:31" x14ac:dyDescent="0.25">
      <c r="A382" t="str">
        <f t="shared" si="19"/>
        <v/>
      </c>
      <c r="G382"/>
      <c r="H382"/>
      <c r="S382" s="206">
        <f>SUMIF('TOTAL FEED'!$J$6:$J$440,'4'!A382,'TOTAL FEED'!$AS$6:$AS$440)*T382</f>
        <v>16</v>
      </c>
      <c r="T382">
        <v>1</v>
      </c>
      <c r="AB382" t="str">
        <f t="shared" si="18"/>
        <v>562F</v>
      </c>
      <c r="AC382" t="s">
        <v>202</v>
      </c>
      <c r="AD382" t="s">
        <v>511</v>
      </c>
      <c r="AE382">
        <v>3.5</v>
      </c>
    </row>
    <row r="383" spans="1:31" x14ac:dyDescent="0.25">
      <c r="A383" t="str">
        <f t="shared" si="19"/>
        <v/>
      </c>
      <c r="G383"/>
      <c r="H383"/>
      <c r="S383" s="206">
        <f>SUMIF('TOTAL FEED'!$J$6:$J$440,'4'!A383,'TOTAL FEED'!$AS$6:$AS$440)*T383</f>
        <v>16</v>
      </c>
      <c r="T383">
        <v>1</v>
      </c>
      <c r="AB383" t="str">
        <f t="shared" si="18"/>
        <v>562PFX04</v>
      </c>
      <c r="AC383" t="s">
        <v>203</v>
      </c>
      <c r="AD383" t="s">
        <v>512</v>
      </c>
      <c r="AE383">
        <v>3.5</v>
      </c>
    </row>
    <row r="384" spans="1:31" x14ac:dyDescent="0.25">
      <c r="A384" t="str">
        <f t="shared" si="19"/>
        <v/>
      </c>
      <c r="G384"/>
      <c r="H384"/>
      <c r="S384" s="206">
        <f>SUMIF('TOTAL FEED'!$J$6:$J$440,'4'!A384,'TOTAL FEED'!$AS$6:$AS$440)*T384</f>
        <v>16</v>
      </c>
      <c r="T384">
        <v>1</v>
      </c>
      <c r="AB384" t="str">
        <f t="shared" si="18"/>
        <v>562FS31</v>
      </c>
      <c r="AC384" t="s">
        <v>513</v>
      </c>
      <c r="AD384">
        <v>36210831</v>
      </c>
      <c r="AE384">
        <v>3.5</v>
      </c>
    </row>
    <row r="385" spans="1:31" x14ac:dyDescent="0.25">
      <c r="A385" t="str">
        <f t="shared" si="19"/>
        <v/>
      </c>
      <c r="G385"/>
      <c r="H385"/>
      <c r="S385" s="206">
        <f>SUMIF('TOTAL FEED'!$J$6:$J$440,'4'!A385,'TOTAL FEED'!$AS$6:$AS$440)*T385</f>
        <v>16</v>
      </c>
      <c r="T385">
        <v>1</v>
      </c>
      <c r="AB385" t="str">
        <f t="shared" si="18"/>
        <v>562FS38</v>
      </c>
      <c r="AC385" t="s">
        <v>514</v>
      </c>
      <c r="AD385">
        <v>36210838</v>
      </c>
      <c r="AE385">
        <v>3.5</v>
      </c>
    </row>
    <row r="386" spans="1:31" x14ac:dyDescent="0.25">
      <c r="A386" t="str">
        <f t="shared" si="19"/>
        <v/>
      </c>
      <c r="G386"/>
      <c r="H386"/>
      <c r="S386" s="206">
        <f>SUMIF('TOTAL FEED'!$J$6:$J$440,'4'!A386,'TOTAL FEED'!$AS$6:$AS$440)*T386</f>
        <v>16</v>
      </c>
      <c r="T386">
        <v>1</v>
      </c>
      <c r="AB386" t="str">
        <f t="shared" ref="AB386:AB413" si="20">+AC386&amp;BB386</f>
        <v>562FS39</v>
      </c>
      <c r="AC386" t="s">
        <v>515</v>
      </c>
      <c r="AD386">
        <v>36210839</v>
      </c>
      <c r="AE386">
        <v>3.6</v>
      </c>
    </row>
    <row r="387" spans="1:31" x14ac:dyDescent="0.25">
      <c r="A387" t="str">
        <f t="shared" si="19"/>
        <v/>
      </c>
      <c r="G387"/>
      <c r="H387"/>
      <c r="S387" s="206">
        <f>SUMIF('TOTAL FEED'!$J$6:$J$440,'4'!A387,'TOTAL FEED'!$AS$6:$AS$440)*T387</f>
        <v>16</v>
      </c>
      <c r="T387">
        <v>1</v>
      </c>
      <c r="AB387" t="str">
        <f t="shared" si="20"/>
        <v>562PF</v>
      </c>
      <c r="AC387" t="s">
        <v>204</v>
      </c>
      <c r="AD387" t="s">
        <v>516</v>
      </c>
      <c r="AE387">
        <v>3.5</v>
      </c>
    </row>
    <row r="388" spans="1:31" x14ac:dyDescent="0.25">
      <c r="A388" t="str">
        <f t="shared" ref="A388:A451" si="21">CONCATENATE(G388,I388,H388)</f>
        <v/>
      </c>
      <c r="G388"/>
      <c r="H388"/>
      <c r="S388" s="206">
        <f>SUMIF('TOTAL FEED'!$J$6:$J$440,'4'!A388,'TOTAL FEED'!$AS$6:$AS$440)*T388</f>
        <v>16</v>
      </c>
      <c r="T388">
        <v>1</v>
      </c>
      <c r="AB388" t="str">
        <f t="shared" si="20"/>
        <v>562PFS34</v>
      </c>
      <c r="AC388" t="s">
        <v>517</v>
      </c>
      <c r="AD388">
        <v>36430834</v>
      </c>
      <c r="AE388">
        <v>3.5</v>
      </c>
    </row>
    <row r="389" spans="1:31" x14ac:dyDescent="0.25">
      <c r="A389" t="str">
        <f t="shared" si="21"/>
        <v/>
      </c>
      <c r="G389"/>
      <c r="H389"/>
      <c r="S389" s="206">
        <f>SUMIF('TOTAL FEED'!$J$6:$J$440,'4'!A389,'TOTAL FEED'!$AS$6:$AS$440)*T389</f>
        <v>16</v>
      </c>
      <c r="T389">
        <v>1</v>
      </c>
      <c r="AB389" t="str">
        <f t="shared" si="20"/>
        <v>562PFS76</v>
      </c>
      <c r="AC389" t="s">
        <v>518</v>
      </c>
      <c r="AD389">
        <v>36430876</v>
      </c>
      <c r="AE389">
        <v>3.5</v>
      </c>
    </row>
    <row r="390" spans="1:31" x14ac:dyDescent="0.25">
      <c r="A390" t="str">
        <f t="shared" si="21"/>
        <v/>
      </c>
      <c r="G390"/>
      <c r="H390"/>
      <c r="S390" s="206">
        <f>SUMIF('TOTAL FEED'!$J$6:$J$440,'4'!A390,'TOTAL FEED'!$AS$6:$AS$440)*T390</f>
        <v>16</v>
      </c>
      <c r="T390">
        <v>1</v>
      </c>
      <c r="AB390" t="str">
        <f t="shared" si="20"/>
        <v>566FX04</v>
      </c>
      <c r="AC390" t="s">
        <v>211</v>
      </c>
      <c r="AD390" t="s">
        <v>520</v>
      </c>
      <c r="AE390">
        <v>3.5</v>
      </c>
    </row>
    <row r="391" spans="1:31" x14ac:dyDescent="0.25">
      <c r="A391" t="str">
        <f t="shared" si="21"/>
        <v/>
      </c>
      <c r="G391"/>
      <c r="H391"/>
      <c r="S391" s="206">
        <f>SUMIF('TOTAL FEED'!$J$6:$J$440,'4'!A391,'TOTAL FEED'!$AS$6:$AS$440)*T391</f>
        <v>16</v>
      </c>
      <c r="T391">
        <v>1</v>
      </c>
      <c r="AB391" t="str">
        <f t="shared" si="20"/>
        <v>562PFS31</v>
      </c>
      <c r="AC391" t="s">
        <v>521</v>
      </c>
      <c r="AD391">
        <v>36430831</v>
      </c>
      <c r="AE391">
        <v>3.5</v>
      </c>
    </row>
    <row r="392" spans="1:31" x14ac:dyDescent="0.25">
      <c r="A392" t="str">
        <f t="shared" si="21"/>
        <v/>
      </c>
      <c r="G392"/>
      <c r="H392"/>
      <c r="S392" s="206">
        <f>SUMIF('TOTAL FEED'!$J$6:$J$440,'4'!A392,'TOTAL FEED'!$AS$6:$AS$440)*T392</f>
        <v>16</v>
      </c>
      <c r="T392">
        <v>1</v>
      </c>
      <c r="AB392" t="str">
        <f t="shared" si="20"/>
        <v>562PFS37</v>
      </c>
      <c r="AC392" t="s">
        <v>522</v>
      </c>
      <c r="AD392">
        <v>36430837</v>
      </c>
      <c r="AE392">
        <v>3.5</v>
      </c>
    </row>
    <row r="393" spans="1:31" x14ac:dyDescent="0.25">
      <c r="A393" t="str">
        <f t="shared" si="21"/>
        <v/>
      </c>
      <c r="G393"/>
      <c r="H393"/>
      <c r="S393" s="206">
        <f>SUMIF('TOTAL FEED'!$J$6:$J$440,'4'!A393,'TOTAL FEED'!$AS$6:$AS$440)*T393</f>
        <v>16</v>
      </c>
      <c r="T393">
        <v>1</v>
      </c>
      <c r="AB393" t="str">
        <f t="shared" si="20"/>
        <v>562PFS38</v>
      </c>
      <c r="AC393" t="s">
        <v>523</v>
      </c>
      <c r="AD393">
        <v>36430838</v>
      </c>
      <c r="AE393">
        <v>3.5</v>
      </c>
    </row>
    <row r="394" spans="1:31" x14ac:dyDescent="0.25">
      <c r="A394" t="str">
        <f t="shared" si="21"/>
        <v/>
      </c>
      <c r="G394"/>
      <c r="H394"/>
      <c r="S394" s="206">
        <f>SUMIF('TOTAL FEED'!$J$6:$J$440,'4'!A394,'TOTAL FEED'!$AS$6:$AS$440)*T394</f>
        <v>16</v>
      </c>
      <c r="T394">
        <v>1</v>
      </c>
      <c r="AB394" t="str">
        <f t="shared" si="20"/>
        <v>562PFS39</v>
      </c>
      <c r="AC394" t="s">
        <v>524</v>
      </c>
      <c r="AD394">
        <v>36430839</v>
      </c>
      <c r="AE394">
        <v>3.5</v>
      </c>
    </row>
    <row r="395" spans="1:31" x14ac:dyDescent="0.25">
      <c r="A395" t="str">
        <f t="shared" si="21"/>
        <v/>
      </c>
      <c r="G395"/>
      <c r="H395"/>
      <c r="S395" s="206">
        <f>SUMIF('TOTAL FEED'!$J$6:$J$440,'4'!A395,'TOTAL FEED'!$AS$6:$AS$440)*T395</f>
        <v>16</v>
      </c>
      <c r="T395">
        <v>1</v>
      </c>
      <c r="AB395" t="str">
        <f t="shared" si="20"/>
        <v>562PFS90</v>
      </c>
      <c r="AC395" t="s">
        <v>525</v>
      </c>
      <c r="AD395">
        <v>36430890</v>
      </c>
      <c r="AE395">
        <v>3.5</v>
      </c>
    </row>
    <row r="396" spans="1:31" x14ac:dyDescent="0.25">
      <c r="A396" t="str">
        <f t="shared" si="21"/>
        <v/>
      </c>
      <c r="G396"/>
      <c r="H396"/>
      <c r="S396" s="206">
        <f>SUMIF('TOTAL FEED'!$J$6:$J$440,'4'!A396,'TOTAL FEED'!$AS$6:$AS$440)*T396</f>
        <v>16</v>
      </c>
      <c r="T396">
        <v>1</v>
      </c>
      <c r="AB396" t="str">
        <f t="shared" si="20"/>
        <v>566F</v>
      </c>
      <c r="AC396" t="s">
        <v>212</v>
      </c>
      <c r="AD396" t="s">
        <v>526</v>
      </c>
      <c r="AE396">
        <v>3.5</v>
      </c>
    </row>
    <row r="397" spans="1:31" x14ac:dyDescent="0.25">
      <c r="A397" t="str">
        <f t="shared" si="21"/>
        <v/>
      </c>
      <c r="G397"/>
      <c r="H397"/>
      <c r="S397" s="206">
        <f>SUMIF('TOTAL FEED'!$J$6:$J$440,'4'!A397,'TOTAL FEED'!$AS$6:$AS$440)*T397</f>
        <v>16</v>
      </c>
      <c r="T397">
        <v>1</v>
      </c>
      <c r="AB397" t="str">
        <f t="shared" si="20"/>
        <v>566FS25</v>
      </c>
      <c r="AC397" t="s">
        <v>602</v>
      </c>
      <c r="AD397">
        <v>36630825</v>
      </c>
      <c r="AE397">
        <v>3.5</v>
      </c>
    </row>
    <row r="398" spans="1:31" x14ac:dyDescent="0.25">
      <c r="A398" t="str">
        <f t="shared" si="21"/>
        <v/>
      </c>
      <c r="G398"/>
      <c r="H398"/>
      <c r="S398" s="206">
        <f>SUMIF('TOTAL FEED'!$J$6:$J$440,'4'!A398,'TOTAL FEED'!$AS$6:$AS$440)*T398</f>
        <v>16</v>
      </c>
      <c r="T398">
        <v>1</v>
      </c>
      <c r="AB398" t="str">
        <f t="shared" si="20"/>
        <v>566FS31</v>
      </c>
      <c r="AC398" t="s">
        <v>614</v>
      </c>
      <c r="AD398">
        <v>36630831</v>
      </c>
      <c r="AE398">
        <v>4</v>
      </c>
    </row>
    <row r="399" spans="1:31" x14ac:dyDescent="0.25">
      <c r="A399" t="str">
        <f t="shared" si="21"/>
        <v/>
      </c>
      <c r="G399"/>
      <c r="H399"/>
      <c r="S399" s="206">
        <f>SUMIF('TOTAL FEED'!$J$6:$J$440,'4'!A399,'TOTAL FEED'!$AS$6:$AS$440)*T399</f>
        <v>16</v>
      </c>
      <c r="T399">
        <v>1</v>
      </c>
      <c r="AB399" t="str">
        <f t="shared" si="20"/>
        <v>566FS72</v>
      </c>
      <c r="AC399" t="s">
        <v>527</v>
      </c>
      <c r="AD399">
        <v>36630872</v>
      </c>
      <c r="AE399">
        <v>3.5</v>
      </c>
    </row>
    <row r="400" spans="1:31" x14ac:dyDescent="0.25">
      <c r="A400" t="str">
        <f t="shared" si="21"/>
        <v/>
      </c>
      <c r="G400"/>
      <c r="H400"/>
      <c r="S400" s="206">
        <f>SUMIF('TOTAL FEED'!$J$6:$J$440,'4'!A400,'TOTAL FEED'!$AS$6:$AS$440)*T400</f>
        <v>16</v>
      </c>
      <c r="T400">
        <v>1</v>
      </c>
      <c r="AB400" t="str">
        <f t="shared" si="20"/>
        <v>566FS90</v>
      </c>
      <c r="AC400" t="s">
        <v>529</v>
      </c>
      <c r="AD400">
        <v>36630890</v>
      </c>
      <c r="AE400">
        <v>3.5</v>
      </c>
    </row>
    <row r="401" spans="1:31" x14ac:dyDescent="0.25">
      <c r="A401" t="str">
        <f t="shared" si="21"/>
        <v/>
      </c>
      <c r="G401"/>
      <c r="H401"/>
      <c r="S401" s="206">
        <f>SUMIF('TOTAL FEED'!$J$6:$J$440,'4'!A401,'TOTAL FEED'!$AS$6:$AS$440)*T401</f>
        <v>16</v>
      </c>
      <c r="T401">
        <v>1</v>
      </c>
      <c r="AB401" t="str">
        <f t="shared" si="20"/>
        <v>567SF</v>
      </c>
      <c r="AC401" t="s">
        <v>219</v>
      </c>
      <c r="AD401" t="s">
        <v>530</v>
      </c>
      <c r="AE401">
        <v>3.5</v>
      </c>
    </row>
    <row r="402" spans="1:31" x14ac:dyDescent="0.25">
      <c r="A402" t="str">
        <f t="shared" si="21"/>
        <v/>
      </c>
      <c r="G402"/>
      <c r="H402"/>
      <c r="S402" s="206">
        <f>SUMIF('TOTAL FEED'!$J$6:$J$440,'4'!A402,'TOTAL FEED'!$AS$6:$AS$440)*T402</f>
        <v>16</v>
      </c>
      <c r="T402">
        <v>1</v>
      </c>
      <c r="AB402" t="str">
        <f t="shared" si="20"/>
        <v>567SFS32</v>
      </c>
      <c r="AC402" t="s">
        <v>531</v>
      </c>
      <c r="AD402">
        <v>36730832</v>
      </c>
      <c r="AE402">
        <v>3.5</v>
      </c>
    </row>
    <row r="403" spans="1:31" x14ac:dyDescent="0.25">
      <c r="A403" t="str">
        <f t="shared" si="21"/>
        <v/>
      </c>
      <c r="G403"/>
      <c r="H403"/>
      <c r="S403" s="206">
        <f>SUMIF('TOTAL FEED'!$J$6:$J$440,'4'!A403,'TOTAL FEED'!$AS$6:$AS$440)*T403</f>
        <v>16</v>
      </c>
      <c r="T403">
        <v>1</v>
      </c>
      <c r="AB403" t="str">
        <f t="shared" si="20"/>
        <v>567SFS31</v>
      </c>
      <c r="AC403" t="s">
        <v>533</v>
      </c>
      <c r="AD403">
        <v>36730831</v>
      </c>
      <c r="AE403">
        <v>3.5</v>
      </c>
    </row>
    <row r="404" spans="1:31" x14ac:dyDescent="0.25">
      <c r="A404" t="str">
        <f t="shared" si="21"/>
        <v/>
      </c>
      <c r="G404"/>
      <c r="H404"/>
      <c r="S404" s="206">
        <f>SUMIF('TOTAL FEED'!$J$6:$J$440,'4'!A404,'TOTAL FEED'!$AS$6:$AS$440)*T404</f>
        <v>16</v>
      </c>
      <c r="T404">
        <v>1</v>
      </c>
      <c r="AB404" t="str">
        <f t="shared" si="20"/>
        <v>567SFS76</v>
      </c>
      <c r="AC404" t="s">
        <v>534</v>
      </c>
      <c r="AD404">
        <v>36730876</v>
      </c>
      <c r="AE404">
        <v>3.5</v>
      </c>
    </row>
    <row r="405" spans="1:31" x14ac:dyDescent="0.25">
      <c r="A405" t="str">
        <f t="shared" si="21"/>
        <v/>
      </c>
      <c r="G405"/>
      <c r="H405"/>
      <c r="S405" s="206">
        <f>SUMIF('TOTAL FEED'!$J$6:$J$440,'4'!A405,'TOTAL FEED'!$AS$6:$AS$440)*T405</f>
        <v>16</v>
      </c>
      <c r="T405">
        <v>1</v>
      </c>
      <c r="AB405" t="str">
        <f t="shared" si="20"/>
        <v>567SFS38</v>
      </c>
      <c r="AC405" t="s">
        <v>535</v>
      </c>
      <c r="AD405">
        <v>36730838</v>
      </c>
      <c r="AE405">
        <v>3.5</v>
      </c>
    </row>
    <row r="406" spans="1:31" x14ac:dyDescent="0.25">
      <c r="A406" t="str">
        <f t="shared" si="21"/>
        <v/>
      </c>
      <c r="G406"/>
      <c r="H406"/>
      <c r="S406" s="206">
        <f>SUMIF('TOTAL FEED'!$J$6:$J$440,'4'!A406,'TOTAL FEED'!$AS$6:$AS$440)*T406</f>
        <v>16</v>
      </c>
      <c r="T406">
        <v>1</v>
      </c>
      <c r="AB406" t="str">
        <f t="shared" si="20"/>
        <v>567SFS25</v>
      </c>
      <c r="AC406" t="s">
        <v>601</v>
      </c>
      <c r="AD406">
        <v>36730825</v>
      </c>
      <c r="AE406">
        <v>3.5</v>
      </c>
    </row>
    <row r="407" spans="1:31" x14ac:dyDescent="0.25">
      <c r="A407" t="str">
        <f t="shared" si="21"/>
        <v/>
      </c>
      <c r="G407"/>
      <c r="H407"/>
      <c r="S407" s="206">
        <f>SUMIF('TOTAL FEED'!$J$6:$J$440,'4'!A407,'TOTAL FEED'!$AS$6:$AS$440)*T407</f>
        <v>16</v>
      </c>
      <c r="T407">
        <v>1</v>
      </c>
      <c r="AB407" t="str">
        <f t="shared" si="20"/>
        <v>567SFS50</v>
      </c>
      <c r="AC407" t="s">
        <v>537</v>
      </c>
      <c r="AD407">
        <v>36730850</v>
      </c>
      <c r="AE407">
        <v>3.5</v>
      </c>
    </row>
    <row r="408" spans="1:31" x14ac:dyDescent="0.25">
      <c r="A408" t="str">
        <f t="shared" si="21"/>
        <v/>
      </c>
      <c r="G408"/>
      <c r="H408"/>
      <c r="S408" s="206">
        <f>SUMIF('TOTAL FEED'!$J$6:$J$440,'4'!A408,'TOTAL FEED'!$AS$6:$AS$440)*T408</f>
        <v>16</v>
      </c>
      <c r="T408">
        <v>1</v>
      </c>
      <c r="AB408" t="str">
        <f t="shared" si="20"/>
        <v>567SFS72</v>
      </c>
      <c r="AC408" t="s">
        <v>539</v>
      </c>
      <c r="AD408">
        <v>36730872</v>
      </c>
      <c r="AE408">
        <v>3.5</v>
      </c>
    </row>
    <row r="409" spans="1:31" x14ac:dyDescent="0.25">
      <c r="A409" t="str">
        <f t="shared" si="21"/>
        <v/>
      </c>
      <c r="G409"/>
      <c r="H409"/>
      <c r="S409" s="206">
        <f>SUMIF('TOTAL FEED'!$J$6:$J$440,'4'!A409,'TOTAL FEED'!$AS$6:$AS$440)*T409</f>
        <v>16</v>
      </c>
      <c r="T409">
        <v>1</v>
      </c>
      <c r="AB409" t="str">
        <f t="shared" si="20"/>
        <v>567SFS90</v>
      </c>
      <c r="AC409" t="s">
        <v>540</v>
      </c>
      <c r="AD409">
        <v>36730890</v>
      </c>
      <c r="AE409">
        <v>3.5</v>
      </c>
    </row>
    <row r="410" spans="1:31" x14ac:dyDescent="0.25">
      <c r="A410" t="str">
        <f t="shared" si="21"/>
        <v/>
      </c>
      <c r="G410"/>
      <c r="H410"/>
      <c r="S410" s="206">
        <f>SUMIF('TOTAL FEED'!$J$6:$J$440,'4'!A410,'TOTAL FEED'!$AS$6:$AS$440)*T410</f>
        <v>16</v>
      </c>
      <c r="T410">
        <v>1</v>
      </c>
      <c r="AB410" t="str">
        <f t="shared" si="20"/>
        <v>548FP31</v>
      </c>
      <c r="AC410" t="s">
        <v>541</v>
      </c>
      <c r="AD410">
        <v>20150831</v>
      </c>
      <c r="AE410">
        <v>2.5</v>
      </c>
    </row>
    <row r="411" spans="1:31" x14ac:dyDescent="0.25">
      <c r="A411" t="str">
        <f t="shared" si="21"/>
        <v/>
      </c>
      <c r="G411"/>
      <c r="H411"/>
      <c r="S411" s="206">
        <f>SUMIF('TOTAL FEED'!$J$6:$J$440,'4'!A411,'TOTAL FEED'!$AS$6:$AS$440)*T411</f>
        <v>16</v>
      </c>
      <c r="T411">
        <v>1</v>
      </c>
      <c r="AB411" t="str">
        <f t="shared" si="20"/>
        <v>991-14</v>
      </c>
      <c r="AC411" t="s">
        <v>258</v>
      </c>
      <c r="AD411">
        <v>513001</v>
      </c>
      <c r="AE411">
        <v>3.5</v>
      </c>
    </row>
    <row r="412" spans="1:31" x14ac:dyDescent="0.25">
      <c r="A412" t="str">
        <f t="shared" si="21"/>
        <v/>
      </c>
      <c r="G412"/>
      <c r="H412"/>
      <c r="S412" s="206">
        <f>SUMIF('TOTAL FEED'!$J$6:$J$440,'4'!A412,'TOTAL FEED'!$AS$6:$AS$440)*T412</f>
        <v>16</v>
      </c>
      <c r="T412">
        <v>1</v>
      </c>
      <c r="AB412" t="str">
        <f t="shared" si="20"/>
        <v>991-16</v>
      </c>
      <c r="AC412" t="s">
        <v>542</v>
      </c>
      <c r="AD412">
        <v>512001</v>
      </c>
      <c r="AE412">
        <v>3.5</v>
      </c>
    </row>
    <row r="413" spans="1:31" x14ac:dyDescent="0.25">
      <c r="A413" t="str">
        <f t="shared" si="21"/>
        <v/>
      </c>
      <c r="G413"/>
      <c r="H413"/>
      <c r="S413" s="206">
        <f>SUMIF('TOTAL FEED'!$J$6:$J$440,'4'!A413,'TOTAL FEED'!$AS$6:$AS$440)*T413</f>
        <v>16</v>
      </c>
      <c r="T413">
        <v>1</v>
      </c>
      <c r="AB413" t="str">
        <f t="shared" si="20"/>
        <v>991-18</v>
      </c>
      <c r="AC413" t="s">
        <v>543</v>
      </c>
      <c r="AD413">
        <v>511001</v>
      </c>
      <c r="AE413">
        <v>3.5</v>
      </c>
    </row>
    <row r="414" spans="1:31" x14ac:dyDescent="0.25">
      <c r="A414" t="str">
        <f t="shared" si="21"/>
        <v/>
      </c>
      <c r="G414"/>
      <c r="H414"/>
      <c r="S414" s="206">
        <f>SUMIF('TOTAL FEED'!$J$6:$J$440,'4'!A414,'TOTAL FEED'!$AS$6:$AS$440)*T414</f>
        <v>16</v>
      </c>
      <c r="T414">
        <v>1</v>
      </c>
    </row>
    <row r="415" spans="1:31" x14ac:dyDescent="0.25">
      <c r="A415" t="str">
        <f t="shared" si="21"/>
        <v/>
      </c>
      <c r="G415"/>
      <c r="H415"/>
      <c r="S415" s="206">
        <f>SUMIF('TOTAL FEED'!$J$6:$J$440,'4'!A415,'TOTAL FEED'!$AS$6:$AS$440)*T415</f>
        <v>16</v>
      </c>
      <c r="T415">
        <v>1</v>
      </c>
    </row>
    <row r="416" spans="1:31" x14ac:dyDescent="0.25">
      <c r="A416" t="str">
        <f t="shared" si="21"/>
        <v/>
      </c>
      <c r="G416"/>
      <c r="H416"/>
      <c r="S416" s="206">
        <f>SUMIF('TOTAL FEED'!$J$6:$J$440,'4'!A416,'TOTAL FEED'!$AS$6:$AS$440)*T416</f>
        <v>16</v>
      </c>
      <c r="T416">
        <v>1</v>
      </c>
    </row>
    <row r="417" spans="1:20" x14ac:dyDescent="0.25">
      <c r="A417" t="str">
        <f t="shared" si="21"/>
        <v/>
      </c>
      <c r="G417"/>
      <c r="H417"/>
      <c r="S417" s="206">
        <f>SUMIF('TOTAL FEED'!$J$6:$J$440,'4'!A417,'TOTAL FEED'!$AS$6:$AS$440)*T417</f>
        <v>16</v>
      </c>
      <c r="T417">
        <v>1</v>
      </c>
    </row>
    <row r="418" spans="1:20" x14ac:dyDescent="0.25">
      <c r="A418" t="str">
        <f t="shared" si="21"/>
        <v/>
      </c>
      <c r="G418"/>
      <c r="H418"/>
      <c r="S418" s="206">
        <f>SUMIF('TOTAL FEED'!$J$6:$J$440,'4'!A418,'TOTAL FEED'!$AS$6:$AS$440)*T418</f>
        <v>16</v>
      </c>
      <c r="T418">
        <v>1</v>
      </c>
    </row>
    <row r="419" spans="1:20" x14ac:dyDescent="0.25">
      <c r="A419" t="str">
        <f t="shared" si="21"/>
        <v/>
      </c>
      <c r="G419"/>
      <c r="H419"/>
      <c r="S419" s="206">
        <f>SUMIF('TOTAL FEED'!$J$6:$J$440,'4'!A419,'TOTAL FEED'!$AS$6:$AS$440)*T419</f>
        <v>16</v>
      </c>
      <c r="T419">
        <v>1</v>
      </c>
    </row>
    <row r="420" spans="1:20" x14ac:dyDescent="0.25">
      <c r="A420" t="str">
        <f t="shared" si="21"/>
        <v/>
      </c>
      <c r="G420"/>
      <c r="H420"/>
      <c r="S420" s="206">
        <f>SUMIF('TOTAL FEED'!$J$6:$J$440,'4'!A420,'TOTAL FEED'!$AS$6:$AS$440)*T420</f>
        <v>16</v>
      </c>
      <c r="T420">
        <v>1</v>
      </c>
    </row>
    <row r="421" spans="1:20" x14ac:dyDescent="0.25">
      <c r="A421" t="str">
        <f t="shared" si="21"/>
        <v/>
      </c>
      <c r="G421"/>
      <c r="H421"/>
      <c r="S421" s="206">
        <f>SUMIF('TOTAL FEED'!$J$6:$J$440,'4'!A421,'TOTAL FEED'!$AS$6:$AS$440)*T421</f>
        <v>16</v>
      </c>
      <c r="T421">
        <v>1</v>
      </c>
    </row>
    <row r="422" spans="1:20" x14ac:dyDescent="0.25">
      <c r="A422" t="str">
        <f t="shared" si="21"/>
        <v/>
      </c>
      <c r="G422"/>
      <c r="H422"/>
      <c r="S422" s="206">
        <f>SUMIF('TOTAL FEED'!$J$6:$J$440,'4'!A422,'TOTAL FEED'!$AS$6:$AS$440)*T422</f>
        <v>16</v>
      </c>
      <c r="T422">
        <v>1</v>
      </c>
    </row>
    <row r="423" spans="1:20" x14ac:dyDescent="0.25">
      <c r="A423" t="str">
        <f t="shared" si="21"/>
        <v/>
      </c>
      <c r="G423"/>
      <c r="H423"/>
      <c r="S423" s="206">
        <f>SUMIF('TOTAL FEED'!$J$6:$J$440,'4'!A423,'TOTAL FEED'!$AS$6:$AS$440)*T423</f>
        <v>16</v>
      </c>
      <c r="T423">
        <v>1</v>
      </c>
    </row>
    <row r="424" spans="1:20" x14ac:dyDescent="0.25">
      <c r="A424" t="str">
        <f t="shared" si="21"/>
        <v/>
      </c>
      <c r="G424"/>
      <c r="H424"/>
      <c r="S424" s="206">
        <f>SUMIF('TOTAL FEED'!$J$6:$J$440,'4'!A424,'TOTAL FEED'!$AS$6:$AS$440)*T424</f>
        <v>16</v>
      </c>
      <c r="T424">
        <v>1</v>
      </c>
    </row>
    <row r="425" spans="1:20" x14ac:dyDescent="0.25">
      <c r="A425" t="str">
        <f t="shared" si="21"/>
        <v/>
      </c>
      <c r="G425"/>
      <c r="H425"/>
      <c r="S425" s="206">
        <f>SUMIF('TOTAL FEED'!$J$6:$J$440,'4'!A425,'TOTAL FEED'!$AS$6:$AS$440)*T425</f>
        <v>16</v>
      </c>
      <c r="T425">
        <v>1</v>
      </c>
    </row>
    <row r="426" spans="1:20" x14ac:dyDescent="0.25">
      <c r="A426" t="str">
        <f t="shared" si="21"/>
        <v/>
      </c>
      <c r="G426"/>
      <c r="H426"/>
      <c r="S426" s="206">
        <f>SUMIF('TOTAL FEED'!$J$6:$J$440,'4'!A426,'TOTAL FEED'!$AS$6:$AS$440)*T426</f>
        <v>16</v>
      </c>
      <c r="T426">
        <v>1</v>
      </c>
    </row>
    <row r="427" spans="1:20" x14ac:dyDescent="0.25">
      <c r="A427" t="str">
        <f t="shared" si="21"/>
        <v/>
      </c>
      <c r="G427"/>
      <c r="H427"/>
      <c r="S427" s="206">
        <f>SUMIF('TOTAL FEED'!$J$6:$J$440,'4'!A427,'TOTAL FEED'!$AS$6:$AS$440)*T427</f>
        <v>16</v>
      </c>
      <c r="T427">
        <v>1</v>
      </c>
    </row>
    <row r="428" spans="1:20" x14ac:dyDescent="0.25">
      <c r="A428" t="str">
        <f t="shared" si="21"/>
        <v/>
      </c>
      <c r="G428"/>
      <c r="H428"/>
      <c r="S428" s="206">
        <f>SUMIF('TOTAL FEED'!$J$6:$J$440,'4'!A428,'TOTAL FEED'!$AS$6:$AS$440)*T428</f>
        <v>16</v>
      </c>
      <c r="T428">
        <v>1</v>
      </c>
    </row>
    <row r="429" spans="1:20" x14ac:dyDescent="0.25">
      <c r="A429" t="str">
        <f t="shared" si="21"/>
        <v/>
      </c>
      <c r="G429"/>
      <c r="H429"/>
      <c r="S429" s="206">
        <f>SUMIF('TOTAL FEED'!$J$6:$J$440,'4'!A429,'TOTAL FEED'!$AS$6:$AS$440)*T429</f>
        <v>16</v>
      </c>
      <c r="T429">
        <v>1</v>
      </c>
    </row>
    <row r="430" spans="1:20" x14ac:dyDescent="0.25">
      <c r="A430" t="str">
        <f t="shared" si="21"/>
        <v/>
      </c>
      <c r="G430"/>
      <c r="H430"/>
      <c r="S430" s="206">
        <f>SUMIF('TOTAL FEED'!$J$6:$J$440,'4'!A430,'TOTAL FEED'!$AS$6:$AS$440)*T430</f>
        <v>16</v>
      </c>
      <c r="T430">
        <v>1</v>
      </c>
    </row>
    <row r="431" spans="1:20" x14ac:dyDescent="0.25">
      <c r="A431" t="str">
        <f t="shared" si="21"/>
        <v/>
      </c>
      <c r="G431"/>
      <c r="H431"/>
      <c r="S431" s="206">
        <f>SUMIF('TOTAL FEED'!$J$6:$J$440,'4'!A431,'TOTAL FEED'!$AS$6:$AS$440)*T431</f>
        <v>16</v>
      </c>
      <c r="T431">
        <v>1</v>
      </c>
    </row>
    <row r="432" spans="1:20" x14ac:dyDescent="0.25">
      <c r="A432" t="str">
        <f t="shared" si="21"/>
        <v/>
      </c>
      <c r="G432"/>
      <c r="H432"/>
      <c r="S432" s="206">
        <f>SUMIF('TOTAL FEED'!$J$6:$J$440,'4'!A432,'TOTAL FEED'!$AS$6:$AS$440)*T432</f>
        <v>16</v>
      </c>
      <c r="T432">
        <v>1</v>
      </c>
    </row>
    <row r="433" spans="1:20" x14ac:dyDescent="0.25">
      <c r="A433" t="str">
        <f t="shared" si="21"/>
        <v/>
      </c>
      <c r="G433"/>
      <c r="H433"/>
      <c r="S433" s="206">
        <f>SUMIF('TOTAL FEED'!$J$6:$J$440,'4'!A433,'TOTAL FEED'!$AS$6:$AS$440)*T433</f>
        <v>16</v>
      </c>
      <c r="T433">
        <v>1</v>
      </c>
    </row>
    <row r="434" spans="1:20" x14ac:dyDescent="0.25">
      <c r="A434" t="str">
        <f t="shared" si="21"/>
        <v/>
      </c>
      <c r="G434"/>
      <c r="H434"/>
      <c r="S434" s="206">
        <f>SUMIF('TOTAL FEED'!$J$6:$J$440,'4'!A434,'TOTAL FEED'!$AS$6:$AS$440)*T434</f>
        <v>16</v>
      </c>
      <c r="T434">
        <v>1</v>
      </c>
    </row>
    <row r="435" spans="1:20" x14ac:dyDescent="0.25">
      <c r="A435" t="str">
        <f t="shared" si="21"/>
        <v/>
      </c>
      <c r="G435"/>
      <c r="H435"/>
      <c r="S435" s="206">
        <f>SUMIF('TOTAL FEED'!$J$6:$J$440,'4'!A435,'TOTAL FEED'!$AS$6:$AS$440)*T435</f>
        <v>16</v>
      </c>
      <c r="T435">
        <v>1</v>
      </c>
    </row>
    <row r="436" spans="1:20" x14ac:dyDescent="0.25">
      <c r="A436" t="str">
        <f t="shared" si="21"/>
        <v/>
      </c>
      <c r="G436"/>
      <c r="H436"/>
      <c r="S436" s="206">
        <f>SUMIF('TOTAL FEED'!$J$6:$J$440,'4'!A436,'TOTAL FEED'!$AS$6:$AS$440)*T436</f>
        <v>16</v>
      </c>
      <c r="T436">
        <v>1</v>
      </c>
    </row>
    <row r="437" spans="1:20" x14ac:dyDescent="0.25">
      <c r="A437" t="str">
        <f t="shared" si="21"/>
        <v/>
      </c>
      <c r="G437"/>
      <c r="H437"/>
      <c r="S437" s="206">
        <f>SUMIF('TOTAL FEED'!$J$6:$J$440,'4'!A437,'TOTAL FEED'!$AS$6:$AS$440)*T437</f>
        <v>16</v>
      </c>
      <c r="T437">
        <v>1</v>
      </c>
    </row>
    <row r="438" spans="1:20" x14ac:dyDescent="0.25">
      <c r="A438" t="str">
        <f t="shared" si="21"/>
        <v/>
      </c>
      <c r="G438"/>
      <c r="H438"/>
      <c r="S438" s="206">
        <f>SUMIF('TOTAL FEED'!$J$6:$J$440,'4'!A438,'TOTAL FEED'!$AS$6:$AS$440)*T438</f>
        <v>16</v>
      </c>
      <c r="T438">
        <v>1</v>
      </c>
    </row>
    <row r="439" spans="1:20" x14ac:dyDescent="0.25">
      <c r="A439" t="str">
        <f t="shared" si="21"/>
        <v/>
      </c>
      <c r="G439"/>
      <c r="H439"/>
      <c r="S439" s="206">
        <f>SUMIF('TOTAL FEED'!$J$6:$J$440,'4'!A439,'TOTAL FEED'!$AS$6:$AS$440)*T439</f>
        <v>16</v>
      </c>
      <c r="T439">
        <v>1</v>
      </c>
    </row>
    <row r="440" spans="1:20" x14ac:dyDescent="0.25">
      <c r="A440" t="str">
        <f t="shared" si="21"/>
        <v/>
      </c>
      <c r="G440"/>
      <c r="H440"/>
      <c r="S440" s="206">
        <f>SUMIF('TOTAL FEED'!$J$6:$J$440,'4'!A440,'TOTAL FEED'!$AS$6:$AS$440)*T440</f>
        <v>16</v>
      </c>
      <c r="T440">
        <v>1</v>
      </c>
    </row>
    <row r="441" spans="1:20" x14ac:dyDescent="0.25">
      <c r="A441" t="str">
        <f t="shared" si="21"/>
        <v/>
      </c>
      <c r="G441"/>
      <c r="H441"/>
      <c r="S441" s="206">
        <f>SUMIF('TOTAL FEED'!$J$6:$J$440,'4'!A441,'TOTAL FEED'!$AS$6:$AS$440)*T441</f>
        <v>16</v>
      </c>
      <c r="T441">
        <v>1</v>
      </c>
    </row>
    <row r="442" spans="1:20" x14ac:dyDescent="0.25">
      <c r="A442" t="str">
        <f t="shared" si="21"/>
        <v/>
      </c>
      <c r="G442"/>
      <c r="H442"/>
      <c r="S442" s="206">
        <f>SUMIF('TOTAL FEED'!$J$6:$J$440,'4'!A442,'TOTAL FEED'!$AS$6:$AS$440)*T442</f>
        <v>16</v>
      </c>
      <c r="T442">
        <v>1</v>
      </c>
    </row>
    <row r="443" spans="1:20" x14ac:dyDescent="0.25">
      <c r="A443" t="str">
        <f t="shared" si="21"/>
        <v/>
      </c>
      <c r="G443"/>
      <c r="H443"/>
      <c r="S443" s="206">
        <f>SUMIF('TOTAL FEED'!$J$6:$J$440,'4'!A443,'TOTAL FEED'!$AS$6:$AS$440)*T443</f>
        <v>16</v>
      </c>
      <c r="T443">
        <v>1</v>
      </c>
    </row>
    <row r="444" spans="1:20" x14ac:dyDescent="0.25">
      <c r="A444" t="str">
        <f t="shared" si="21"/>
        <v/>
      </c>
      <c r="G444"/>
      <c r="H444"/>
      <c r="S444" s="206">
        <f>SUMIF('TOTAL FEED'!$J$6:$J$440,'4'!A444,'TOTAL FEED'!$AS$6:$AS$440)*T444</f>
        <v>16</v>
      </c>
      <c r="T444">
        <v>1</v>
      </c>
    </row>
    <row r="445" spans="1:20" x14ac:dyDescent="0.25">
      <c r="A445" t="str">
        <f t="shared" si="21"/>
        <v/>
      </c>
      <c r="G445"/>
      <c r="H445"/>
      <c r="S445" s="206">
        <f>SUMIF('TOTAL FEED'!$J$6:$J$440,'4'!A445,'TOTAL FEED'!$AS$6:$AS$440)*T445</f>
        <v>16</v>
      </c>
      <c r="T445">
        <v>1</v>
      </c>
    </row>
    <row r="446" spans="1:20" x14ac:dyDescent="0.25">
      <c r="A446" t="str">
        <f t="shared" si="21"/>
        <v/>
      </c>
      <c r="G446"/>
      <c r="H446"/>
      <c r="S446" s="206">
        <f>SUMIF('TOTAL FEED'!$J$6:$J$440,'4'!A446,'TOTAL FEED'!$AS$6:$AS$440)*T446</f>
        <v>16</v>
      </c>
      <c r="T446">
        <v>1</v>
      </c>
    </row>
    <row r="447" spans="1:20" x14ac:dyDescent="0.25">
      <c r="A447" t="str">
        <f t="shared" si="21"/>
        <v/>
      </c>
      <c r="G447"/>
      <c r="H447"/>
      <c r="S447" s="206">
        <f>SUMIF('TOTAL FEED'!$J$6:$J$440,'4'!A447,'TOTAL FEED'!$AS$6:$AS$440)*T447</f>
        <v>16</v>
      </c>
      <c r="T447">
        <v>1</v>
      </c>
    </row>
    <row r="448" spans="1:20" x14ac:dyDescent="0.25">
      <c r="A448" t="str">
        <f t="shared" si="21"/>
        <v/>
      </c>
      <c r="G448"/>
      <c r="H448"/>
      <c r="S448" s="206">
        <f>SUMIF('TOTAL FEED'!$J$6:$J$440,'4'!A448,'TOTAL FEED'!$AS$6:$AS$440)*T448</f>
        <v>16</v>
      </c>
      <c r="T448">
        <v>1</v>
      </c>
    </row>
    <row r="449" spans="1:20" x14ac:dyDescent="0.25">
      <c r="A449" t="str">
        <f t="shared" si="21"/>
        <v/>
      </c>
      <c r="G449"/>
      <c r="H449"/>
      <c r="S449" s="206">
        <f>SUMIF('TOTAL FEED'!$J$6:$J$440,'4'!A449,'TOTAL FEED'!$AS$6:$AS$440)*T449</f>
        <v>16</v>
      </c>
      <c r="T449">
        <v>1</v>
      </c>
    </row>
    <row r="450" spans="1:20" x14ac:dyDescent="0.25">
      <c r="A450" t="str">
        <f t="shared" si="21"/>
        <v/>
      </c>
      <c r="G450"/>
      <c r="H450"/>
      <c r="S450" s="206">
        <f>SUMIF('TOTAL FEED'!$J$6:$J$440,'4'!A450,'TOTAL FEED'!$AS$6:$AS$440)*T450</f>
        <v>16</v>
      </c>
      <c r="T450">
        <v>1</v>
      </c>
    </row>
    <row r="451" spans="1:20" x14ac:dyDescent="0.25">
      <c r="A451" t="str">
        <f t="shared" si="21"/>
        <v/>
      </c>
      <c r="G451"/>
      <c r="H451"/>
      <c r="S451" s="206">
        <f>SUMIF('TOTAL FEED'!$J$6:$J$440,'4'!A451,'TOTAL FEED'!$AS$6:$AS$440)*T451</f>
        <v>16</v>
      </c>
      <c r="T451">
        <v>1</v>
      </c>
    </row>
    <row r="452" spans="1:20" x14ac:dyDescent="0.25">
      <c r="A452" t="str">
        <f t="shared" ref="A452:A500" si="22">CONCATENATE(G452,I452,H452)</f>
        <v/>
      </c>
      <c r="G452"/>
      <c r="H452"/>
      <c r="S452" s="206">
        <f>SUMIF('TOTAL FEED'!$J$6:$J$440,'4'!A452,'TOTAL FEED'!$AS$6:$AS$440)*T452</f>
        <v>16</v>
      </c>
      <c r="T452">
        <v>1</v>
      </c>
    </row>
    <row r="453" spans="1:20" x14ac:dyDescent="0.25">
      <c r="A453" t="str">
        <f t="shared" si="22"/>
        <v/>
      </c>
      <c r="G453"/>
      <c r="H453"/>
      <c r="S453" s="206">
        <f>SUMIF('TOTAL FEED'!$J$6:$J$440,'4'!A453,'TOTAL FEED'!$AS$6:$AS$440)*T453</f>
        <v>16</v>
      </c>
      <c r="T453">
        <v>1</v>
      </c>
    </row>
    <row r="454" spans="1:20" x14ac:dyDescent="0.25">
      <c r="A454" t="str">
        <f t="shared" si="22"/>
        <v/>
      </c>
      <c r="G454"/>
      <c r="H454"/>
      <c r="S454" s="206">
        <f>SUMIF('TOTAL FEED'!$J$6:$J$440,'4'!A454,'TOTAL FEED'!$AS$6:$AS$440)*T454</f>
        <v>16</v>
      </c>
      <c r="T454">
        <v>1</v>
      </c>
    </row>
    <row r="455" spans="1:20" x14ac:dyDescent="0.25">
      <c r="A455" t="str">
        <f t="shared" si="22"/>
        <v/>
      </c>
      <c r="G455"/>
      <c r="H455"/>
      <c r="S455" s="206">
        <f>SUMIF('TOTAL FEED'!$J$6:$J$440,'4'!A455,'TOTAL FEED'!$AS$6:$AS$440)*T455</f>
        <v>16</v>
      </c>
      <c r="T455">
        <v>1</v>
      </c>
    </row>
    <row r="456" spans="1:20" x14ac:dyDescent="0.25">
      <c r="A456" t="str">
        <f t="shared" si="22"/>
        <v/>
      </c>
      <c r="G456"/>
      <c r="H456"/>
      <c r="S456" s="206">
        <f>SUMIF('TOTAL FEED'!$J$6:$J$440,'4'!A456,'TOTAL FEED'!$AS$6:$AS$440)*T456</f>
        <v>16</v>
      </c>
      <c r="T456">
        <v>1</v>
      </c>
    </row>
    <row r="457" spans="1:20" x14ac:dyDescent="0.25">
      <c r="A457" t="str">
        <f t="shared" si="22"/>
        <v/>
      </c>
      <c r="G457"/>
      <c r="H457"/>
      <c r="S457" s="206">
        <f>SUMIF('TOTAL FEED'!$J$6:$J$440,'4'!A457,'TOTAL FEED'!$AS$6:$AS$440)*T457</f>
        <v>16</v>
      </c>
      <c r="T457">
        <v>1</v>
      </c>
    </row>
    <row r="458" spans="1:20" x14ac:dyDescent="0.25">
      <c r="A458" t="str">
        <f t="shared" si="22"/>
        <v/>
      </c>
      <c r="G458"/>
      <c r="H458"/>
      <c r="S458" s="206">
        <f>SUMIF('TOTAL FEED'!$J$6:$J$440,'4'!A458,'TOTAL FEED'!$AS$6:$AS$440)*T458</f>
        <v>16</v>
      </c>
      <c r="T458">
        <v>1</v>
      </c>
    </row>
    <row r="459" spans="1:20" x14ac:dyDescent="0.25">
      <c r="A459" t="str">
        <f t="shared" si="22"/>
        <v/>
      </c>
      <c r="G459"/>
      <c r="H459"/>
      <c r="S459" s="206">
        <f>SUMIF('TOTAL FEED'!$J$6:$J$440,'4'!A459,'TOTAL FEED'!$AS$6:$AS$440)*T459</f>
        <v>16</v>
      </c>
      <c r="T459">
        <v>1</v>
      </c>
    </row>
    <row r="460" spans="1:20" x14ac:dyDescent="0.25">
      <c r="A460" t="str">
        <f t="shared" si="22"/>
        <v/>
      </c>
      <c r="G460"/>
      <c r="H460"/>
      <c r="S460" s="206">
        <f>SUMIF('TOTAL FEED'!$J$6:$J$440,'4'!A460,'TOTAL FEED'!$AS$6:$AS$440)*T460</f>
        <v>16</v>
      </c>
      <c r="T460">
        <v>1</v>
      </c>
    </row>
    <row r="461" spans="1:20" x14ac:dyDescent="0.25">
      <c r="A461" t="str">
        <f t="shared" si="22"/>
        <v/>
      </c>
      <c r="G461"/>
      <c r="H461"/>
      <c r="S461" s="206">
        <f>SUMIF('TOTAL FEED'!$J$6:$J$440,'4'!A461,'TOTAL FEED'!$AS$6:$AS$440)*T461</f>
        <v>16</v>
      </c>
      <c r="T461">
        <v>1</v>
      </c>
    </row>
    <row r="462" spans="1:20" x14ac:dyDescent="0.25">
      <c r="A462" t="str">
        <f t="shared" si="22"/>
        <v/>
      </c>
      <c r="G462"/>
      <c r="H462"/>
      <c r="S462" s="206">
        <f>SUMIF('TOTAL FEED'!$J$6:$J$440,'4'!A462,'TOTAL FEED'!$AS$6:$AS$440)*T462</f>
        <v>16</v>
      </c>
      <c r="T462">
        <v>1</v>
      </c>
    </row>
    <row r="463" spans="1:20" x14ac:dyDescent="0.25">
      <c r="A463" t="str">
        <f t="shared" si="22"/>
        <v/>
      </c>
      <c r="G463"/>
      <c r="H463"/>
      <c r="S463" s="206">
        <f>SUMIF('TOTAL FEED'!$J$6:$J$440,'4'!A463,'TOTAL FEED'!$AS$6:$AS$440)*T463</f>
        <v>16</v>
      </c>
      <c r="T463">
        <v>1</v>
      </c>
    </row>
    <row r="464" spans="1:20" x14ac:dyDescent="0.25">
      <c r="A464" t="str">
        <f t="shared" si="22"/>
        <v/>
      </c>
      <c r="G464"/>
      <c r="H464"/>
      <c r="S464" s="206">
        <f>SUMIF('TOTAL FEED'!$J$6:$J$440,'4'!A464,'TOTAL FEED'!$AS$6:$AS$440)*T464</f>
        <v>16</v>
      </c>
      <c r="T464">
        <v>1</v>
      </c>
    </row>
    <row r="465" spans="1:20" x14ac:dyDescent="0.25">
      <c r="A465" t="str">
        <f t="shared" si="22"/>
        <v/>
      </c>
      <c r="G465"/>
      <c r="H465"/>
      <c r="S465" s="206">
        <f>SUMIF('TOTAL FEED'!$J$6:$J$440,'4'!A465,'TOTAL FEED'!$AS$6:$AS$440)*T465</f>
        <v>16</v>
      </c>
      <c r="T465">
        <v>1</v>
      </c>
    </row>
    <row r="466" spans="1:20" x14ac:dyDescent="0.25">
      <c r="A466" t="str">
        <f t="shared" si="22"/>
        <v/>
      </c>
      <c r="G466"/>
      <c r="H466"/>
      <c r="S466" s="206">
        <f>SUMIF('TOTAL FEED'!$J$6:$J$440,'4'!A466,'TOTAL FEED'!$AS$6:$AS$440)*T466</f>
        <v>16</v>
      </c>
      <c r="T466">
        <v>1</v>
      </c>
    </row>
    <row r="467" spans="1:20" x14ac:dyDescent="0.25">
      <c r="A467" t="str">
        <f t="shared" si="22"/>
        <v/>
      </c>
      <c r="G467"/>
      <c r="H467"/>
      <c r="S467" s="206">
        <f>SUMIF('TOTAL FEED'!$J$6:$J$440,'4'!A467,'TOTAL FEED'!$AS$6:$AS$440)*T467</f>
        <v>16</v>
      </c>
      <c r="T467">
        <v>1</v>
      </c>
    </row>
    <row r="468" spans="1:20" x14ac:dyDescent="0.25">
      <c r="A468" t="str">
        <f t="shared" si="22"/>
        <v/>
      </c>
      <c r="G468"/>
      <c r="H468"/>
      <c r="S468" s="206">
        <f>SUMIF('TOTAL FEED'!$J$6:$J$440,'4'!A468,'TOTAL FEED'!$AS$6:$AS$440)*T468</f>
        <v>16</v>
      </c>
      <c r="T468">
        <v>1</v>
      </c>
    </row>
    <row r="469" spans="1:20" x14ac:dyDescent="0.25">
      <c r="A469" t="str">
        <f t="shared" si="22"/>
        <v/>
      </c>
      <c r="G469"/>
      <c r="H469"/>
      <c r="S469" s="206">
        <f>SUMIF('TOTAL FEED'!$J$6:$J$440,'4'!A469,'TOTAL FEED'!$AS$6:$AS$440)*T469</f>
        <v>16</v>
      </c>
      <c r="T469">
        <v>1</v>
      </c>
    </row>
    <row r="470" spans="1:20" x14ac:dyDescent="0.25">
      <c r="A470" t="str">
        <f t="shared" si="22"/>
        <v/>
      </c>
      <c r="G470"/>
      <c r="H470"/>
      <c r="S470" s="206">
        <f>SUMIF('TOTAL FEED'!$J$6:$J$440,'4'!A470,'TOTAL FEED'!$AS$6:$AS$440)*T470</f>
        <v>16</v>
      </c>
      <c r="T470">
        <v>1</v>
      </c>
    </row>
    <row r="471" spans="1:20" x14ac:dyDescent="0.25">
      <c r="A471" t="str">
        <f t="shared" si="22"/>
        <v/>
      </c>
      <c r="G471"/>
      <c r="H471"/>
      <c r="S471" s="206">
        <f>SUMIF('TOTAL FEED'!$J$6:$J$440,'4'!A471,'TOTAL FEED'!$AS$6:$AS$440)*T471</f>
        <v>16</v>
      </c>
      <c r="T471">
        <v>1</v>
      </c>
    </row>
    <row r="472" spans="1:20" x14ac:dyDescent="0.25">
      <c r="A472" t="str">
        <f t="shared" si="22"/>
        <v/>
      </c>
      <c r="G472"/>
      <c r="H472"/>
      <c r="S472" s="206">
        <f>SUMIF('TOTAL FEED'!$J$6:$J$440,'4'!A472,'TOTAL FEED'!$AS$6:$AS$440)*T472</f>
        <v>16</v>
      </c>
      <c r="T472">
        <v>1</v>
      </c>
    </row>
    <row r="473" spans="1:20" x14ac:dyDescent="0.25">
      <c r="A473" t="str">
        <f t="shared" si="22"/>
        <v/>
      </c>
      <c r="G473"/>
      <c r="H473"/>
      <c r="S473" s="206">
        <f>SUMIF('TOTAL FEED'!$J$6:$J$440,'4'!A473,'TOTAL FEED'!$AS$6:$AS$440)*T473</f>
        <v>16</v>
      </c>
      <c r="T473">
        <v>1</v>
      </c>
    </row>
    <row r="474" spans="1:20" x14ac:dyDescent="0.25">
      <c r="A474" t="str">
        <f t="shared" si="22"/>
        <v/>
      </c>
      <c r="G474"/>
      <c r="H474"/>
      <c r="S474" s="206">
        <f>SUMIF('TOTAL FEED'!$J$6:$J$440,'4'!A474,'TOTAL FEED'!$AS$6:$AS$440)*T474</f>
        <v>16</v>
      </c>
      <c r="T474">
        <v>1</v>
      </c>
    </row>
    <row r="475" spans="1:20" x14ac:dyDescent="0.25">
      <c r="A475" t="str">
        <f t="shared" si="22"/>
        <v/>
      </c>
      <c r="G475"/>
      <c r="H475"/>
      <c r="S475" s="206">
        <f>SUMIF('TOTAL FEED'!$J$6:$J$440,'4'!A475,'TOTAL FEED'!$AS$6:$AS$440)*T475</f>
        <v>16</v>
      </c>
      <c r="T475">
        <v>1</v>
      </c>
    </row>
    <row r="476" spans="1:20" x14ac:dyDescent="0.25">
      <c r="A476" t="str">
        <f t="shared" si="22"/>
        <v/>
      </c>
      <c r="G476"/>
      <c r="H476"/>
      <c r="S476" s="206">
        <f>SUMIF('TOTAL FEED'!$J$6:$J$440,'4'!A476,'TOTAL FEED'!$AS$6:$AS$440)*T476</f>
        <v>16</v>
      </c>
      <c r="T476">
        <v>1</v>
      </c>
    </row>
    <row r="477" spans="1:20" x14ac:dyDescent="0.25">
      <c r="A477" t="str">
        <f t="shared" si="22"/>
        <v/>
      </c>
      <c r="G477"/>
      <c r="H477"/>
      <c r="S477" s="206">
        <f>SUMIF('TOTAL FEED'!$J$6:$J$440,'4'!A477,'TOTAL FEED'!$AS$6:$AS$440)*T477</f>
        <v>16</v>
      </c>
      <c r="T477">
        <v>1</v>
      </c>
    </row>
    <row r="478" spans="1:20" x14ac:dyDescent="0.25">
      <c r="A478" t="str">
        <f t="shared" si="22"/>
        <v/>
      </c>
      <c r="G478"/>
      <c r="H478"/>
      <c r="S478" s="206">
        <f>SUMIF('TOTAL FEED'!$J$6:$J$440,'4'!A478,'TOTAL FEED'!$AS$6:$AS$440)*T478</f>
        <v>16</v>
      </c>
      <c r="T478">
        <v>1</v>
      </c>
    </row>
    <row r="479" spans="1:20" x14ac:dyDescent="0.25">
      <c r="A479" t="str">
        <f t="shared" si="22"/>
        <v/>
      </c>
      <c r="G479"/>
      <c r="H479"/>
      <c r="S479" s="206">
        <f>SUMIF('TOTAL FEED'!$J$6:$J$440,'4'!A479,'TOTAL FEED'!$AS$6:$AS$440)*T479</f>
        <v>16</v>
      </c>
      <c r="T479">
        <v>1</v>
      </c>
    </row>
    <row r="480" spans="1:20" x14ac:dyDescent="0.25">
      <c r="A480" t="str">
        <f t="shared" si="22"/>
        <v/>
      </c>
      <c r="G480"/>
      <c r="H480"/>
      <c r="S480" s="206">
        <f>SUMIF('TOTAL FEED'!$J$6:$J$440,'4'!A480,'TOTAL FEED'!$AS$6:$AS$440)*T480</f>
        <v>16</v>
      </c>
      <c r="T480">
        <v>1</v>
      </c>
    </row>
    <row r="481" spans="1:20" x14ac:dyDescent="0.25">
      <c r="A481" t="str">
        <f t="shared" si="22"/>
        <v/>
      </c>
      <c r="G481"/>
      <c r="H481"/>
      <c r="S481" s="206">
        <f>SUMIF('TOTAL FEED'!$J$6:$J$440,'4'!A481,'TOTAL FEED'!$AS$6:$AS$440)*T481</f>
        <v>16</v>
      </c>
      <c r="T481">
        <v>1</v>
      </c>
    </row>
    <row r="482" spans="1:20" x14ac:dyDescent="0.25">
      <c r="A482" t="str">
        <f t="shared" si="22"/>
        <v/>
      </c>
      <c r="G482"/>
      <c r="H482"/>
      <c r="S482" s="206">
        <f>SUMIF('TOTAL FEED'!$J$6:$J$440,'4'!A482,'TOTAL FEED'!$AS$6:$AS$440)*T482</f>
        <v>16</v>
      </c>
      <c r="T482">
        <v>1</v>
      </c>
    </row>
    <row r="483" spans="1:20" x14ac:dyDescent="0.25">
      <c r="A483" t="str">
        <f t="shared" si="22"/>
        <v/>
      </c>
      <c r="G483"/>
      <c r="H483"/>
      <c r="S483" s="206">
        <f>SUMIF('TOTAL FEED'!$J$6:$J$440,'4'!A483,'TOTAL FEED'!$AS$6:$AS$440)*T483</f>
        <v>16</v>
      </c>
      <c r="T483">
        <v>1</v>
      </c>
    </row>
    <row r="484" spans="1:20" x14ac:dyDescent="0.25">
      <c r="A484" t="str">
        <f t="shared" si="22"/>
        <v/>
      </c>
      <c r="G484"/>
      <c r="H484"/>
      <c r="S484" s="206">
        <f>SUMIF('TOTAL FEED'!$J$6:$J$440,'4'!A484,'TOTAL FEED'!$AS$6:$AS$440)*T484</f>
        <v>16</v>
      </c>
      <c r="T484">
        <v>1</v>
      </c>
    </row>
    <row r="485" spans="1:20" x14ac:dyDescent="0.25">
      <c r="A485" t="str">
        <f t="shared" si="22"/>
        <v/>
      </c>
      <c r="G485"/>
      <c r="H485"/>
      <c r="S485" s="206">
        <f>SUMIF('TOTAL FEED'!$J$6:$J$440,'4'!A485,'TOTAL FEED'!$AS$6:$AS$440)*T485</f>
        <v>16</v>
      </c>
      <c r="T485">
        <v>1</v>
      </c>
    </row>
    <row r="486" spans="1:20" x14ac:dyDescent="0.25">
      <c r="A486" t="str">
        <f t="shared" si="22"/>
        <v/>
      </c>
      <c r="G486"/>
      <c r="H486"/>
      <c r="S486" s="206">
        <f>SUMIF('TOTAL FEED'!$J$6:$J$440,'4'!A486,'TOTAL FEED'!$AS$6:$AS$440)*T486</f>
        <v>16</v>
      </c>
      <c r="T486">
        <v>1</v>
      </c>
    </row>
    <row r="487" spans="1:20" x14ac:dyDescent="0.25">
      <c r="A487" t="str">
        <f t="shared" si="22"/>
        <v/>
      </c>
      <c r="G487"/>
      <c r="H487"/>
      <c r="S487" s="206">
        <f>SUMIF('TOTAL FEED'!$J$6:$J$440,'4'!A487,'TOTAL FEED'!$AS$6:$AS$440)*T487</f>
        <v>16</v>
      </c>
      <c r="T487">
        <v>1</v>
      </c>
    </row>
    <row r="488" spans="1:20" x14ac:dyDescent="0.25">
      <c r="A488" t="str">
        <f t="shared" si="22"/>
        <v/>
      </c>
      <c r="G488"/>
      <c r="H488"/>
      <c r="S488" s="206">
        <f>SUMIF('TOTAL FEED'!$J$6:$J$440,'4'!A488,'TOTAL FEED'!$AS$6:$AS$440)*T488</f>
        <v>16</v>
      </c>
      <c r="T488">
        <v>1</v>
      </c>
    </row>
    <row r="489" spans="1:20" x14ac:dyDescent="0.25">
      <c r="A489" t="str">
        <f t="shared" si="22"/>
        <v/>
      </c>
      <c r="G489"/>
      <c r="H489"/>
      <c r="S489" s="206">
        <f>SUMIF('TOTAL FEED'!$J$6:$J$440,'4'!A489,'TOTAL FEED'!$AS$6:$AS$440)*T489</f>
        <v>16</v>
      </c>
      <c r="T489">
        <v>1</v>
      </c>
    </row>
    <row r="490" spans="1:20" x14ac:dyDescent="0.25">
      <c r="A490" t="str">
        <f t="shared" si="22"/>
        <v/>
      </c>
      <c r="G490"/>
      <c r="H490"/>
      <c r="S490" s="206">
        <f>SUMIF('TOTAL FEED'!$J$6:$J$440,'4'!A490,'TOTAL FEED'!$AS$6:$AS$440)*T490</f>
        <v>16</v>
      </c>
      <c r="T490">
        <v>1</v>
      </c>
    </row>
    <row r="491" spans="1:20" x14ac:dyDescent="0.25">
      <c r="A491" t="str">
        <f t="shared" si="22"/>
        <v/>
      </c>
      <c r="G491"/>
      <c r="H491"/>
      <c r="S491" s="206">
        <f>SUMIF('TOTAL FEED'!$J$6:$J$440,'4'!A491,'TOTAL FEED'!$AS$6:$AS$440)*T491</f>
        <v>16</v>
      </c>
      <c r="T491">
        <v>1</v>
      </c>
    </row>
    <row r="492" spans="1:20" x14ac:dyDescent="0.25">
      <c r="A492" t="str">
        <f t="shared" si="22"/>
        <v/>
      </c>
      <c r="G492"/>
      <c r="H492"/>
      <c r="S492" s="206">
        <f>SUMIF('TOTAL FEED'!$J$6:$J$440,'4'!A492,'TOTAL FEED'!$AS$6:$AS$440)*T492</f>
        <v>16</v>
      </c>
      <c r="T492">
        <v>1</v>
      </c>
    </row>
    <row r="493" spans="1:20" x14ac:dyDescent="0.25">
      <c r="A493" t="str">
        <f t="shared" si="22"/>
        <v/>
      </c>
      <c r="G493"/>
      <c r="H493"/>
      <c r="S493" s="206">
        <f>SUMIF('TOTAL FEED'!$J$6:$J$440,'4'!A493,'TOTAL FEED'!$AS$6:$AS$440)*T493</f>
        <v>16</v>
      </c>
      <c r="T493">
        <v>1</v>
      </c>
    </row>
    <row r="494" spans="1:20" x14ac:dyDescent="0.25">
      <c r="A494" t="str">
        <f t="shared" si="22"/>
        <v/>
      </c>
      <c r="G494"/>
      <c r="H494"/>
      <c r="S494" s="206">
        <f>SUMIF('TOTAL FEED'!$J$6:$J$440,'4'!A494,'TOTAL FEED'!$AS$6:$AS$440)*T494</f>
        <v>16</v>
      </c>
      <c r="T494">
        <v>1</v>
      </c>
    </row>
    <row r="495" spans="1:20" x14ac:dyDescent="0.25">
      <c r="A495" t="str">
        <f t="shared" si="22"/>
        <v/>
      </c>
      <c r="G495"/>
      <c r="H495"/>
      <c r="S495" s="206">
        <f>SUMIF('TOTAL FEED'!$J$6:$J$440,'4'!A495,'TOTAL FEED'!$AS$6:$AS$440)*T495</f>
        <v>16</v>
      </c>
      <c r="T495">
        <v>1</v>
      </c>
    </row>
    <row r="496" spans="1:20" x14ac:dyDescent="0.25">
      <c r="A496" t="str">
        <f t="shared" si="22"/>
        <v/>
      </c>
      <c r="G496"/>
      <c r="H496"/>
      <c r="S496" s="206">
        <f>SUMIF('TOTAL FEED'!$J$6:$J$440,'4'!A496,'TOTAL FEED'!$AS$6:$AS$440)*T496</f>
        <v>16</v>
      </c>
      <c r="T496">
        <v>1</v>
      </c>
    </row>
    <row r="497" spans="1:20" x14ac:dyDescent="0.25">
      <c r="A497" t="str">
        <f t="shared" si="22"/>
        <v/>
      </c>
      <c r="G497"/>
      <c r="H497"/>
      <c r="S497" s="206">
        <f>SUMIF('TOTAL FEED'!$J$6:$J$440,'4'!A497,'TOTAL FEED'!$AS$6:$AS$440)*T497</f>
        <v>16</v>
      </c>
      <c r="T497">
        <v>1</v>
      </c>
    </row>
    <row r="498" spans="1:20" x14ac:dyDescent="0.25">
      <c r="A498" t="str">
        <f t="shared" si="22"/>
        <v/>
      </c>
      <c r="G498"/>
      <c r="H498"/>
      <c r="S498" s="206">
        <f>SUMIF('TOTAL FEED'!$J$6:$J$440,'4'!A498,'TOTAL FEED'!$AS$6:$AS$440)*T498</f>
        <v>16</v>
      </c>
      <c r="T498">
        <v>1</v>
      </c>
    </row>
    <row r="499" spans="1:20" x14ac:dyDescent="0.25">
      <c r="A499" t="str">
        <f t="shared" si="22"/>
        <v/>
      </c>
      <c r="G499"/>
      <c r="H499"/>
      <c r="S499" s="206">
        <f>SUMIF('TOTAL FEED'!$J$6:$J$440,'4'!A499,'TOTAL FEED'!$AS$6:$AS$440)*T499</f>
        <v>16</v>
      </c>
      <c r="T499">
        <v>1</v>
      </c>
    </row>
    <row r="500" spans="1:20" x14ac:dyDescent="0.25">
      <c r="A500" t="str">
        <f t="shared" si="22"/>
        <v/>
      </c>
      <c r="G500"/>
      <c r="H500"/>
      <c r="S500" s="206">
        <f>SUMIF('TOTAL FEED'!$J$6:$J$440,'4'!A500,'TOTAL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ongHopDuLieu_SANLUONG">
                <anchor moveWithCells="1" sizeWithCells="1">
                  <from>
                    <xdr:col>16</xdr:col>
                    <xdr:colOff>561975</xdr:colOff>
                    <xdr:row>0</xdr:row>
                    <xdr:rowOff>9525</xdr:rowOff>
                  </from>
                  <to>
                    <xdr:col>18</xdr:col>
                    <xdr:colOff>257175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V753"/>
  <sheetViews>
    <sheetView topLeftCell="A24" zoomScaleNormal="100" workbookViewId="0">
      <selection activeCell="B44" sqref="B44:P70"/>
    </sheetView>
  </sheetViews>
  <sheetFormatPr defaultRowHeight="15" x14ac:dyDescent="0.25"/>
  <cols>
    <col min="1" max="1" width="17.85546875" customWidth="1"/>
    <col min="2" max="2" width="23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2.140625" customWidth="1"/>
    <col min="12" max="12" width="2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1717550</v>
      </c>
    </row>
    <row r="3" spans="1:22" x14ac:dyDescent="0.25">
      <c r="A3" t="str">
        <f>CONCATENATE(G3,I3,H3)</f>
        <v>552SF50</v>
      </c>
      <c r="B3" s="227">
        <v>21115521900250</v>
      </c>
      <c r="C3" s="225">
        <v>0</v>
      </c>
      <c r="D3" s="225">
        <v>0</v>
      </c>
      <c r="E3" s="225">
        <v>1680213683</v>
      </c>
      <c r="F3" s="225" t="s">
        <v>238</v>
      </c>
      <c r="G3" s="225" t="s">
        <v>187</v>
      </c>
      <c r="H3" s="225">
        <v>50</v>
      </c>
      <c r="I3" s="225"/>
      <c r="J3" s="227">
        <v>10004126104014</v>
      </c>
      <c r="K3" s="225">
        <v>2402</v>
      </c>
      <c r="L3" s="225" t="s">
        <v>661</v>
      </c>
      <c r="M3" s="225" t="s">
        <v>761</v>
      </c>
      <c r="N3" s="225" t="s">
        <v>762</v>
      </c>
      <c r="O3" s="282">
        <v>1266</v>
      </c>
      <c r="P3" s="282">
        <v>63300</v>
      </c>
      <c r="S3" s="206">
        <f>SUMIF('TOTAL FEED'!$J$6:$J$440,'5'!A3,'TOTAL FEED'!$AS$6:$AS$440)*T3</f>
        <v>8</v>
      </c>
      <c r="T3">
        <v>1</v>
      </c>
      <c r="V3" t="str">
        <f>+G3&amp;I3</f>
        <v>552SF</v>
      </c>
    </row>
    <row r="4" spans="1:22" x14ac:dyDescent="0.25">
      <c r="A4" t="str">
        <f t="shared" ref="A4:A67" si="0">CONCATENATE(G4,I4,H4)</f>
        <v>553MF50</v>
      </c>
      <c r="B4" s="227">
        <v>21115531300250</v>
      </c>
      <c r="C4" s="225">
        <v>0</v>
      </c>
      <c r="D4" s="225">
        <v>0</v>
      </c>
      <c r="E4" s="225">
        <v>1680213684</v>
      </c>
      <c r="F4" s="225" t="s">
        <v>238</v>
      </c>
      <c r="G4" s="225" t="s">
        <v>196</v>
      </c>
      <c r="H4" s="225">
        <v>50</v>
      </c>
      <c r="I4" s="225"/>
      <c r="J4" s="227">
        <v>10004126104038</v>
      </c>
      <c r="K4" s="225">
        <v>2402</v>
      </c>
      <c r="L4" s="225" t="s">
        <v>763</v>
      </c>
      <c r="M4" s="225" t="s">
        <v>641</v>
      </c>
      <c r="N4" s="225" t="s">
        <v>642</v>
      </c>
      <c r="O4" s="282">
        <v>432</v>
      </c>
      <c r="P4" s="282">
        <v>21600</v>
      </c>
      <c r="S4" s="206">
        <f>SUMIF('TOTAL FEED'!$J$6:$J$440,'5'!A4,'TOTAL FEED'!$AS$6:$AS$440)*T4</f>
        <v>8</v>
      </c>
      <c r="T4">
        <v>1</v>
      </c>
      <c r="V4" t="str">
        <f t="shared" ref="V4:V67" si="1">+G4&amp;I4</f>
        <v>553MF</v>
      </c>
    </row>
    <row r="5" spans="1:22" x14ac:dyDescent="0.25">
      <c r="A5" t="str">
        <f t="shared" si="0"/>
        <v>553MF50</v>
      </c>
      <c r="B5" s="227">
        <v>21115531300250</v>
      </c>
      <c r="C5" s="225">
        <v>0</v>
      </c>
      <c r="D5" s="225">
        <v>0</v>
      </c>
      <c r="E5" s="225">
        <v>1680213685</v>
      </c>
      <c r="F5" s="225" t="s">
        <v>238</v>
      </c>
      <c r="G5" s="225" t="s">
        <v>196</v>
      </c>
      <c r="H5" s="225">
        <v>50</v>
      </c>
      <c r="I5" s="225"/>
      <c r="J5" s="227">
        <v>10004126104041</v>
      </c>
      <c r="K5" s="225">
        <v>2402</v>
      </c>
      <c r="L5" s="225" t="s">
        <v>763</v>
      </c>
      <c r="M5" s="225" t="s">
        <v>641</v>
      </c>
      <c r="N5" s="225" t="s">
        <v>642</v>
      </c>
      <c r="O5" s="282">
        <v>232</v>
      </c>
      <c r="P5" s="282">
        <v>11600</v>
      </c>
      <c r="S5" s="206">
        <f>SUMIF('TOTAL FEED'!$J$6:$J$440,'5'!A5,'TOTAL FEED'!$AS$6:$AS$440)*T5</f>
        <v>8</v>
      </c>
      <c r="T5">
        <v>1</v>
      </c>
      <c r="V5" t="str">
        <f t="shared" si="1"/>
        <v>553MF</v>
      </c>
    </row>
    <row r="6" spans="1:22" x14ac:dyDescent="0.25">
      <c r="A6" t="str">
        <f t="shared" si="0"/>
        <v>540F50</v>
      </c>
      <c r="B6" s="227">
        <v>21115400000250</v>
      </c>
      <c r="C6" s="225">
        <v>0</v>
      </c>
      <c r="D6" s="225">
        <v>0</v>
      </c>
      <c r="E6" s="225">
        <v>1680213686</v>
      </c>
      <c r="F6" s="225" t="s">
        <v>238</v>
      </c>
      <c r="G6" s="225" t="s">
        <v>116</v>
      </c>
      <c r="H6" s="225">
        <v>50</v>
      </c>
      <c r="I6" s="225"/>
      <c r="J6" s="227">
        <v>10004126104042</v>
      </c>
      <c r="K6" s="225">
        <v>2402</v>
      </c>
      <c r="L6" s="225" t="s">
        <v>688</v>
      </c>
      <c r="M6" s="225" t="s">
        <v>641</v>
      </c>
      <c r="N6" s="225" t="s">
        <v>642</v>
      </c>
      <c r="O6" s="282">
        <v>41</v>
      </c>
      <c r="P6" s="282">
        <v>2050</v>
      </c>
      <c r="S6" s="206">
        <f>SUMIF('TOTAL FEED'!$J$6:$J$440,'5'!A6,'TOTAL FEED'!$AS$6:$AS$440)*T6</f>
        <v>8</v>
      </c>
      <c r="T6">
        <v>1</v>
      </c>
      <c r="V6" t="str">
        <f t="shared" si="1"/>
        <v>540F</v>
      </c>
    </row>
    <row r="7" spans="1:22" x14ac:dyDescent="0.25">
      <c r="A7" t="str">
        <f t="shared" si="0"/>
        <v>552SF50</v>
      </c>
      <c r="B7" s="227">
        <v>21115521900250</v>
      </c>
      <c r="C7" s="225">
        <v>0</v>
      </c>
      <c r="D7" s="225">
        <v>0</v>
      </c>
      <c r="E7" s="225">
        <v>1680213687</v>
      </c>
      <c r="F7" s="225" t="s">
        <v>238</v>
      </c>
      <c r="G7" s="225" t="s">
        <v>187</v>
      </c>
      <c r="H7" s="225">
        <v>50</v>
      </c>
      <c r="I7" s="225"/>
      <c r="J7" s="227">
        <v>10004126104043</v>
      </c>
      <c r="K7" s="225">
        <v>2402</v>
      </c>
      <c r="L7" s="225" t="s">
        <v>678</v>
      </c>
      <c r="M7" s="225" t="s">
        <v>641</v>
      </c>
      <c r="N7" s="225" t="s">
        <v>642</v>
      </c>
      <c r="O7" s="282">
        <v>918</v>
      </c>
      <c r="P7" s="282">
        <v>45900</v>
      </c>
      <c r="S7" s="206">
        <f>SUMIF('TOTAL FEED'!$J$6:$J$440,'5'!A7,'TOTAL FEED'!$AS$6:$AS$440)*T7</f>
        <v>8</v>
      </c>
      <c r="T7">
        <v>1</v>
      </c>
      <c r="V7" t="str">
        <f t="shared" si="1"/>
        <v>552SF</v>
      </c>
    </row>
    <row r="8" spans="1:22" x14ac:dyDescent="0.25">
      <c r="A8" t="str">
        <f t="shared" si="0"/>
        <v>552F50</v>
      </c>
      <c r="B8" s="227">
        <v>21115520000250</v>
      </c>
      <c r="C8" s="225">
        <v>0</v>
      </c>
      <c r="D8" s="225">
        <v>0</v>
      </c>
      <c r="E8" s="225">
        <v>1680213688</v>
      </c>
      <c r="F8" s="225" t="s">
        <v>256</v>
      </c>
      <c r="G8" s="225" t="s">
        <v>179</v>
      </c>
      <c r="H8" s="225">
        <v>50</v>
      </c>
      <c r="I8" s="225"/>
      <c r="J8" s="227">
        <v>10004126104008</v>
      </c>
      <c r="K8" s="225">
        <v>2402</v>
      </c>
      <c r="L8" s="225" t="s">
        <v>722</v>
      </c>
      <c r="M8" s="225" t="s">
        <v>761</v>
      </c>
      <c r="N8" s="225" t="s">
        <v>762</v>
      </c>
      <c r="O8" s="282">
        <v>1579</v>
      </c>
      <c r="P8" s="282">
        <v>78950</v>
      </c>
      <c r="S8" s="206">
        <f>SUMIF('TOTAL FEED'!$J$6:$J$440,'5'!A8,'TOTAL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552F50</v>
      </c>
      <c r="B9" s="227">
        <v>21115520000250</v>
      </c>
      <c r="C9" s="225">
        <v>0</v>
      </c>
      <c r="D9" s="225">
        <v>0</v>
      </c>
      <c r="E9" s="225">
        <v>1680213689</v>
      </c>
      <c r="F9" s="225" t="s">
        <v>256</v>
      </c>
      <c r="G9" s="225" t="s">
        <v>179</v>
      </c>
      <c r="H9" s="225">
        <v>50</v>
      </c>
      <c r="I9" s="225"/>
      <c r="J9" s="227">
        <v>10004126104034</v>
      </c>
      <c r="K9" s="225">
        <v>2402</v>
      </c>
      <c r="L9" s="225" t="s">
        <v>688</v>
      </c>
      <c r="M9" s="225" t="s">
        <v>641</v>
      </c>
      <c r="N9" s="225" t="s">
        <v>642</v>
      </c>
      <c r="O9" s="282">
        <v>1404</v>
      </c>
      <c r="P9" s="282">
        <v>70200</v>
      </c>
      <c r="S9" s="206">
        <f>SUMIF('TOTAL FEED'!$J$6:$J$440,'5'!A9,'TOTAL FEED'!$AS$6:$AS$440)*T9</f>
        <v>8</v>
      </c>
      <c r="T9">
        <v>1</v>
      </c>
      <c r="V9" t="str">
        <f t="shared" si="1"/>
        <v>552F</v>
      </c>
    </row>
    <row r="10" spans="1:22" x14ac:dyDescent="0.25">
      <c r="A10" t="str">
        <f t="shared" si="0"/>
        <v>552S25</v>
      </c>
      <c r="B10" s="227">
        <v>21115521900125</v>
      </c>
      <c r="C10" s="225">
        <v>0</v>
      </c>
      <c r="D10" s="225">
        <v>0</v>
      </c>
      <c r="E10" s="225">
        <v>1680213690</v>
      </c>
      <c r="F10" s="225" t="s">
        <v>257</v>
      </c>
      <c r="G10" s="225" t="s">
        <v>40</v>
      </c>
      <c r="H10" s="225">
        <v>25</v>
      </c>
      <c r="I10" s="225"/>
      <c r="J10" s="227">
        <v>10004126104040</v>
      </c>
      <c r="K10" s="225">
        <v>2402</v>
      </c>
      <c r="L10" s="225" t="s">
        <v>747</v>
      </c>
      <c r="M10" s="225" t="s">
        <v>641</v>
      </c>
      <c r="N10" s="225" t="s">
        <v>642</v>
      </c>
      <c r="O10" s="282">
        <v>295</v>
      </c>
      <c r="P10" s="282">
        <v>7375</v>
      </c>
      <c r="S10" s="206">
        <f>SUMIF('TOTAL FEED'!$J$6:$J$440,'5'!A10,'TOTAL FEED'!$AS$6:$AS$440)*T10</f>
        <v>8</v>
      </c>
      <c r="T10">
        <v>1</v>
      </c>
      <c r="V10" t="str">
        <f t="shared" si="1"/>
        <v>552S</v>
      </c>
    </row>
    <row r="11" spans="1:22" x14ac:dyDescent="0.25">
      <c r="A11" t="str">
        <f t="shared" si="0"/>
        <v>511B25</v>
      </c>
      <c r="B11" s="227">
        <v>21115110200125</v>
      </c>
      <c r="C11" s="225">
        <v>0</v>
      </c>
      <c r="D11" s="225">
        <v>0</v>
      </c>
      <c r="E11" s="225">
        <v>1680213691</v>
      </c>
      <c r="F11" s="225" t="s">
        <v>259</v>
      </c>
      <c r="G11" s="225" t="s">
        <v>23</v>
      </c>
      <c r="H11" s="225">
        <v>25</v>
      </c>
      <c r="I11" s="225"/>
      <c r="J11" s="227">
        <v>10004126104036</v>
      </c>
      <c r="K11" s="225">
        <v>2402</v>
      </c>
      <c r="L11" s="225" t="s">
        <v>728</v>
      </c>
      <c r="M11" s="225" t="s">
        <v>641</v>
      </c>
      <c r="N11" s="225" t="s">
        <v>642</v>
      </c>
      <c r="O11" s="282">
        <v>330</v>
      </c>
      <c r="P11" s="282">
        <v>8250</v>
      </c>
      <c r="S11" s="206">
        <f>SUMIF('TOTAL FEED'!$J$6:$J$440,'5'!A11,'TOTAL FEED'!$AS$6:$AS$440)*T11</f>
        <v>8</v>
      </c>
      <c r="T11">
        <v>1</v>
      </c>
      <c r="V11" t="str">
        <f t="shared" si="1"/>
        <v>511B</v>
      </c>
    </row>
    <row r="12" spans="1:22" x14ac:dyDescent="0.25">
      <c r="A12" t="str">
        <f t="shared" si="0"/>
        <v>552SF50</v>
      </c>
      <c r="B12" s="227">
        <v>21115521900250</v>
      </c>
      <c r="C12" s="225">
        <v>0</v>
      </c>
      <c r="D12" s="225">
        <v>0</v>
      </c>
      <c r="E12" s="225">
        <v>1680213692</v>
      </c>
      <c r="F12" s="225" t="s">
        <v>238</v>
      </c>
      <c r="G12" s="225" t="s">
        <v>187</v>
      </c>
      <c r="H12" s="225">
        <v>50</v>
      </c>
      <c r="I12" s="225"/>
      <c r="J12" s="227">
        <v>10004126104032</v>
      </c>
      <c r="K12" s="225">
        <v>2402</v>
      </c>
      <c r="L12" s="225" t="s">
        <v>673</v>
      </c>
      <c r="M12" s="225" t="s">
        <v>641</v>
      </c>
      <c r="N12" s="225" t="s">
        <v>642</v>
      </c>
      <c r="O12" s="282">
        <v>480</v>
      </c>
      <c r="P12" s="282">
        <v>24000</v>
      </c>
      <c r="S12" s="206">
        <f>SUMIF('TOTAL FEED'!$J$6:$J$440,'5'!A12,'TOTAL FEED'!$AS$6:$AS$440)*T12</f>
        <v>8</v>
      </c>
      <c r="T12">
        <v>1</v>
      </c>
      <c r="V12" t="str">
        <f t="shared" si="1"/>
        <v>552SF</v>
      </c>
    </row>
    <row r="13" spans="1:22" x14ac:dyDescent="0.25">
      <c r="A13" t="str">
        <f t="shared" si="0"/>
        <v>552SX25</v>
      </c>
      <c r="B13" s="227">
        <v>21115527800125</v>
      </c>
      <c r="C13" s="225">
        <v>0</v>
      </c>
      <c r="D13" s="225">
        <v>0</v>
      </c>
      <c r="E13" s="225">
        <v>1680213693</v>
      </c>
      <c r="F13" s="225" t="s">
        <v>259</v>
      </c>
      <c r="G13" s="225" t="s">
        <v>631</v>
      </c>
      <c r="H13" s="225">
        <v>25</v>
      </c>
      <c r="I13" s="225"/>
      <c r="J13" s="227">
        <v>10004126104039</v>
      </c>
      <c r="K13" s="225">
        <v>2402</v>
      </c>
      <c r="L13" s="225" t="s">
        <v>764</v>
      </c>
      <c r="M13" s="225" t="s">
        <v>641</v>
      </c>
      <c r="N13" s="225" t="s">
        <v>642</v>
      </c>
      <c r="O13" s="282">
        <v>634</v>
      </c>
      <c r="P13" s="282">
        <v>15850</v>
      </c>
      <c r="S13" s="206">
        <f>SUMIF('TOTAL FEED'!$J$6:$J$440,'5'!A13,'TOTAL FEED'!$AS$6:$AS$440)*T13</f>
        <v>8</v>
      </c>
      <c r="T13">
        <v>1</v>
      </c>
      <c r="V13" t="str">
        <f t="shared" si="1"/>
        <v>552SX</v>
      </c>
    </row>
    <row r="14" spans="1:22" x14ac:dyDescent="0.25">
      <c r="A14" t="str">
        <f t="shared" si="0"/>
        <v>510S25</v>
      </c>
      <c r="B14" s="227">
        <v>21115101900125</v>
      </c>
      <c r="C14" s="225">
        <v>0</v>
      </c>
      <c r="D14" s="225">
        <v>0</v>
      </c>
      <c r="E14" s="225">
        <v>1680213694</v>
      </c>
      <c r="F14" s="225" t="s">
        <v>259</v>
      </c>
      <c r="G14" s="225" t="s">
        <v>277</v>
      </c>
      <c r="H14" s="225">
        <v>25</v>
      </c>
      <c r="I14" s="225"/>
      <c r="J14" s="227">
        <v>10004126104044</v>
      </c>
      <c r="K14" s="225">
        <v>2402</v>
      </c>
      <c r="L14" s="225" t="s">
        <v>735</v>
      </c>
      <c r="M14" s="225" t="s">
        <v>641</v>
      </c>
      <c r="N14" s="225" t="s">
        <v>642</v>
      </c>
      <c r="O14" s="282">
        <v>275</v>
      </c>
      <c r="P14" s="282">
        <v>6875</v>
      </c>
      <c r="S14" s="206">
        <f>SUMIF('TOTAL FEED'!$J$6:$J$440,'5'!A14,'TOTAL FEED'!$AS$6:$AS$440)*T14</f>
        <v>8</v>
      </c>
      <c r="T14">
        <v>1</v>
      </c>
      <c r="V14" t="str">
        <f t="shared" si="1"/>
        <v>510S</v>
      </c>
    </row>
    <row r="15" spans="1:22" x14ac:dyDescent="0.25">
      <c r="A15" t="str">
        <f t="shared" si="0"/>
        <v>51025</v>
      </c>
      <c r="B15" s="227">
        <v>21115100000125</v>
      </c>
      <c r="C15" s="225">
        <v>0</v>
      </c>
      <c r="D15" s="225">
        <v>0</v>
      </c>
      <c r="E15" s="225">
        <v>1680213695</v>
      </c>
      <c r="F15" s="225" t="s">
        <v>259</v>
      </c>
      <c r="G15" s="225">
        <v>510</v>
      </c>
      <c r="H15" s="225">
        <v>25</v>
      </c>
      <c r="I15" s="225"/>
      <c r="J15" s="227">
        <v>10004126104046</v>
      </c>
      <c r="K15" s="225">
        <v>2402</v>
      </c>
      <c r="L15" s="225" t="s">
        <v>765</v>
      </c>
      <c r="M15" s="225" t="s">
        <v>641</v>
      </c>
      <c r="N15" s="225" t="s">
        <v>642</v>
      </c>
      <c r="O15" s="282">
        <v>110</v>
      </c>
      <c r="P15" s="282">
        <v>2750</v>
      </c>
      <c r="S15" s="206">
        <f>SUMIF('TOTAL FEED'!$J$6:$J$440,'5'!A15,'TOTAL FEED'!$AS$6:$AS$440)*T15</f>
        <v>8</v>
      </c>
      <c r="T15">
        <v>1</v>
      </c>
      <c r="V15" t="str">
        <f t="shared" si="1"/>
        <v>510</v>
      </c>
    </row>
    <row r="16" spans="1:22" x14ac:dyDescent="0.25">
      <c r="A16" t="str">
        <f t="shared" si="0"/>
        <v>553MF50</v>
      </c>
      <c r="B16" s="227">
        <v>21115531300250</v>
      </c>
      <c r="C16" s="225">
        <v>0</v>
      </c>
      <c r="D16" s="225">
        <v>0</v>
      </c>
      <c r="E16" s="225">
        <v>1680213696</v>
      </c>
      <c r="F16" s="225" t="s">
        <v>251</v>
      </c>
      <c r="G16" s="225" t="s">
        <v>196</v>
      </c>
      <c r="H16" s="225">
        <v>50</v>
      </c>
      <c r="I16" s="225"/>
      <c r="J16" s="227">
        <v>10004126104033</v>
      </c>
      <c r="K16" s="225">
        <v>2402</v>
      </c>
      <c r="L16" s="225" t="s">
        <v>643</v>
      </c>
      <c r="M16" s="225" t="s">
        <v>641</v>
      </c>
      <c r="N16" s="225" t="s">
        <v>642</v>
      </c>
      <c r="O16" s="282">
        <v>1373</v>
      </c>
      <c r="P16" s="282">
        <v>68650</v>
      </c>
      <c r="S16" s="206">
        <f>SUMIF('TOTAL FEED'!$J$6:$J$440,'5'!A16,'TOTAL FEED'!$AS$6:$AS$440)*T16</f>
        <v>8</v>
      </c>
      <c r="T16">
        <v>1</v>
      </c>
      <c r="V16" t="str">
        <f t="shared" si="1"/>
        <v>553MF</v>
      </c>
    </row>
    <row r="17" spans="1:22" x14ac:dyDescent="0.25">
      <c r="A17" t="str">
        <f t="shared" si="0"/>
        <v>567SF50</v>
      </c>
      <c r="B17" s="227">
        <v>21115671900250</v>
      </c>
      <c r="C17" s="225">
        <v>0</v>
      </c>
      <c r="D17" s="225">
        <v>0</v>
      </c>
      <c r="E17" s="225">
        <v>1680213697</v>
      </c>
      <c r="F17" s="225" t="s">
        <v>251</v>
      </c>
      <c r="G17" s="225" t="s">
        <v>219</v>
      </c>
      <c r="H17" s="225">
        <v>50</v>
      </c>
      <c r="I17" s="225"/>
      <c r="J17" s="227">
        <v>10004126104045</v>
      </c>
      <c r="K17" s="225">
        <v>2402</v>
      </c>
      <c r="L17" s="225" t="s">
        <v>681</v>
      </c>
      <c r="M17" s="225" t="s">
        <v>641</v>
      </c>
      <c r="N17" s="225" t="s">
        <v>642</v>
      </c>
      <c r="O17" s="282">
        <v>378</v>
      </c>
      <c r="P17" s="282">
        <v>18900</v>
      </c>
      <c r="S17" s="206">
        <f>SUMIF('TOTAL FEED'!$J$6:$J$440,'5'!A17,'TOTAL FEED'!$AS$6:$AS$440)*T17</f>
        <v>8</v>
      </c>
      <c r="T17">
        <v>1</v>
      </c>
      <c r="V17" t="str">
        <f t="shared" si="1"/>
        <v>567SF</v>
      </c>
    </row>
    <row r="18" spans="1:22" x14ac:dyDescent="0.25">
      <c r="A18" t="str">
        <f t="shared" si="0"/>
        <v>38425</v>
      </c>
      <c r="B18" s="229">
        <v>21113840000125</v>
      </c>
      <c r="C18" s="226">
        <v>0</v>
      </c>
      <c r="D18" s="226">
        <v>0</v>
      </c>
      <c r="E18" s="226">
        <v>1680213698</v>
      </c>
      <c r="F18" s="226" t="s">
        <v>255</v>
      </c>
      <c r="G18" s="226">
        <v>384</v>
      </c>
      <c r="H18" s="226">
        <v>25</v>
      </c>
      <c r="I18" s="226"/>
      <c r="J18" s="229">
        <v>10004126104037</v>
      </c>
      <c r="K18" s="226">
        <v>2402</v>
      </c>
      <c r="L18" s="226" t="s">
        <v>660</v>
      </c>
      <c r="M18" s="226" t="s">
        <v>641</v>
      </c>
      <c r="N18" s="226" t="s">
        <v>642</v>
      </c>
      <c r="O18" s="283">
        <v>679</v>
      </c>
      <c r="P18" s="283">
        <v>16975</v>
      </c>
      <c r="S18" s="206">
        <f>SUMIF('TOTAL FEED'!$J$6:$J$440,'5'!A18,'TOTAL FEED'!$AS$6:$AS$440)*T18</f>
        <v>8</v>
      </c>
      <c r="T18">
        <v>1</v>
      </c>
      <c r="V18" t="str">
        <f t="shared" si="1"/>
        <v>384</v>
      </c>
    </row>
    <row r="19" spans="1:22" x14ac:dyDescent="0.25">
      <c r="A19" t="str">
        <f t="shared" si="0"/>
        <v>54425</v>
      </c>
      <c r="B19" s="227">
        <v>21115440000125</v>
      </c>
      <c r="C19" s="225">
        <v>0</v>
      </c>
      <c r="D19" s="225">
        <v>0</v>
      </c>
      <c r="E19" s="225">
        <v>1680213699</v>
      </c>
      <c r="F19" s="225" t="s">
        <v>564</v>
      </c>
      <c r="G19" s="225">
        <v>544</v>
      </c>
      <c r="H19" s="225">
        <v>25</v>
      </c>
      <c r="I19" s="225"/>
      <c r="J19" s="227">
        <v>209775</v>
      </c>
      <c r="K19" s="225">
        <v>2401</v>
      </c>
      <c r="L19" s="225" t="s">
        <v>763</v>
      </c>
      <c r="M19" s="225" t="s">
        <v>658</v>
      </c>
      <c r="N19" s="225" t="s">
        <v>659</v>
      </c>
      <c r="O19" s="282">
        <v>465</v>
      </c>
      <c r="P19" s="282">
        <v>11625</v>
      </c>
      <c r="S19" s="206">
        <f>SUMIF('TOTAL FEED'!$J$6:$J$440,'5'!A19,'TOTAL FEED'!$AS$6:$AS$440)*T19</f>
        <v>8</v>
      </c>
      <c r="T19">
        <v>1</v>
      </c>
      <c r="V19" t="str">
        <f t="shared" si="1"/>
        <v>544</v>
      </c>
    </row>
    <row r="20" spans="1:22" x14ac:dyDescent="0.25">
      <c r="A20" t="str">
        <f t="shared" si="0"/>
        <v>551FS5450</v>
      </c>
      <c r="B20" s="227">
        <v>21115510099250</v>
      </c>
      <c r="C20" s="225" t="s">
        <v>455</v>
      </c>
      <c r="D20" s="225">
        <v>0</v>
      </c>
      <c r="E20" s="225">
        <v>1680213700</v>
      </c>
      <c r="F20" s="225" t="s">
        <v>562</v>
      </c>
      <c r="G20" s="225" t="s">
        <v>170</v>
      </c>
      <c r="H20" s="225">
        <v>50</v>
      </c>
      <c r="I20" s="225" t="s">
        <v>455</v>
      </c>
      <c r="J20" s="227">
        <v>209760</v>
      </c>
      <c r="K20" s="225">
        <v>2401</v>
      </c>
      <c r="L20" s="225" t="s">
        <v>738</v>
      </c>
      <c r="M20" s="225" t="s">
        <v>658</v>
      </c>
      <c r="N20" s="225" t="s">
        <v>659</v>
      </c>
      <c r="O20" s="282">
        <v>968</v>
      </c>
      <c r="P20" s="282">
        <v>48400</v>
      </c>
      <c r="S20" s="206">
        <f>SUMIF('TOTAL FEED'!$J$6:$J$440,'5'!A20,'TOTAL FEED'!$AS$6:$AS$440)*T20</f>
        <v>8</v>
      </c>
      <c r="T20">
        <v>1</v>
      </c>
      <c r="V20" t="str">
        <f t="shared" si="1"/>
        <v>551FS54</v>
      </c>
    </row>
    <row r="21" spans="1:22" x14ac:dyDescent="0.25">
      <c r="A21" t="str">
        <f t="shared" si="0"/>
        <v/>
      </c>
      <c r="B21" s="227"/>
      <c r="C21" s="225"/>
      <c r="D21" s="225"/>
      <c r="E21" s="225"/>
      <c r="F21" s="225"/>
      <c r="G21" s="225"/>
      <c r="H21" s="225"/>
      <c r="I21" s="225"/>
      <c r="J21" s="227"/>
      <c r="K21" s="225"/>
      <c r="L21" s="225"/>
      <c r="M21" s="225"/>
      <c r="N21" s="225"/>
      <c r="O21" s="282"/>
      <c r="P21" s="282"/>
      <c r="S21" s="206">
        <f>SUMIF('TOTAL FEED'!$J$6:$J$440,'5'!A21,'TOTAL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552SF50</v>
      </c>
      <c r="B22" s="227">
        <v>21115521900250</v>
      </c>
      <c r="C22" s="225">
        <v>0</v>
      </c>
      <c r="D22" s="225">
        <v>0</v>
      </c>
      <c r="E22" s="225">
        <v>1680213701</v>
      </c>
      <c r="F22" s="225" t="s">
        <v>238</v>
      </c>
      <c r="G22" s="225" t="s">
        <v>187</v>
      </c>
      <c r="H22" s="225">
        <v>50</v>
      </c>
      <c r="I22" s="225"/>
      <c r="J22" s="227">
        <v>10004126104043</v>
      </c>
      <c r="K22" s="225">
        <v>2402</v>
      </c>
      <c r="L22" s="225" t="s">
        <v>766</v>
      </c>
      <c r="M22" s="225" t="s">
        <v>641</v>
      </c>
      <c r="N22" s="225" t="s">
        <v>642</v>
      </c>
      <c r="O22" s="282">
        <v>1445</v>
      </c>
      <c r="P22" s="282">
        <v>72250</v>
      </c>
      <c r="S22" s="206">
        <f>SUMIF('TOTAL FEED'!$J$6:$J$440,'5'!A22,'TOTAL FEED'!$AS$6:$AS$440)*T22</f>
        <v>8</v>
      </c>
      <c r="T22">
        <v>1</v>
      </c>
      <c r="V22" t="str">
        <f t="shared" si="1"/>
        <v>552SF</v>
      </c>
    </row>
    <row r="23" spans="1:22" x14ac:dyDescent="0.25">
      <c r="A23" t="str">
        <f t="shared" si="0"/>
        <v>567SF50</v>
      </c>
      <c r="B23" s="227">
        <v>21115671900250</v>
      </c>
      <c r="C23" s="225">
        <v>0</v>
      </c>
      <c r="D23" s="225">
        <v>0</v>
      </c>
      <c r="E23" s="225">
        <v>1680213702</v>
      </c>
      <c r="F23" s="225" t="s">
        <v>238</v>
      </c>
      <c r="G23" s="225" t="s">
        <v>219</v>
      </c>
      <c r="H23" s="225">
        <v>50</v>
      </c>
      <c r="I23" s="225"/>
      <c r="J23" s="227">
        <v>10004126104054</v>
      </c>
      <c r="K23" s="225">
        <v>2402</v>
      </c>
      <c r="L23" s="225" t="s">
        <v>681</v>
      </c>
      <c r="M23" s="225" t="s">
        <v>641</v>
      </c>
      <c r="N23" s="225" t="s">
        <v>642</v>
      </c>
      <c r="O23" s="282">
        <v>134</v>
      </c>
      <c r="P23" s="282">
        <v>6700</v>
      </c>
      <c r="S23" s="206">
        <f>SUMIF('TOTAL FEED'!$J$6:$J$440,'5'!A23,'TOTAL FEED'!$AS$6:$AS$440)*T23</f>
        <v>8</v>
      </c>
      <c r="T23">
        <v>1</v>
      </c>
      <c r="V23" t="str">
        <f t="shared" si="1"/>
        <v>567SF</v>
      </c>
    </row>
    <row r="24" spans="1:22" x14ac:dyDescent="0.25">
      <c r="A24" t="str">
        <f t="shared" si="0"/>
        <v>552F50</v>
      </c>
      <c r="B24" s="225">
        <v>21115520000250</v>
      </c>
      <c r="C24" s="225">
        <v>0</v>
      </c>
      <c r="D24" s="225">
        <v>0</v>
      </c>
      <c r="E24" s="225">
        <v>1680213703</v>
      </c>
      <c r="F24" s="225" t="s">
        <v>238</v>
      </c>
      <c r="G24" s="225" t="s">
        <v>179</v>
      </c>
      <c r="H24" s="225">
        <v>50</v>
      </c>
      <c r="I24" s="225"/>
      <c r="J24" s="225">
        <v>10004126104056</v>
      </c>
      <c r="K24" s="225">
        <v>2402</v>
      </c>
      <c r="L24" s="225" t="s">
        <v>665</v>
      </c>
      <c r="M24" s="225" t="s">
        <v>641</v>
      </c>
      <c r="N24" s="225" t="s">
        <v>642</v>
      </c>
      <c r="O24" s="282">
        <v>972</v>
      </c>
      <c r="P24" s="282">
        <v>48600</v>
      </c>
      <c r="S24" s="206">
        <f>SUMIF('TOTAL FEED'!$J$6:$J$440,'5'!A24,'TOTAL FEED'!$AS$6:$AS$440)*T24</f>
        <v>8</v>
      </c>
      <c r="T24">
        <v>1</v>
      </c>
      <c r="V24" t="str">
        <f t="shared" si="1"/>
        <v>552F</v>
      </c>
    </row>
    <row r="25" spans="1:22" x14ac:dyDescent="0.25">
      <c r="A25" t="str">
        <f t="shared" si="0"/>
        <v>567SF50</v>
      </c>
      <c r="B25" s="227">
        <v>21115671900250</v>
      </c>
      <c r="C25" s="225">
        <v>0</v>
      </c>
      <c r="D25" s="225">
        <v>0</v>
      </c>
      <c r="E25" s="225">
        <v>1680213704</v>
      </c>
      <c r="F25" s="225" t="s">
        <v>251</v>
      </c>
      <c r="G25" s="225" t="s">
        <v>219</v>
      </c>
      <c r="H25" s="225">
        <v>50</v>
      </c>
      <c r="I25" s="225"/>
      <c r="J25" s="227">
        <v>10004126104045</v>
      </c>
      <c r="K25" s="225">
        <v>2402</v>
      </c>
      <c r="L25" s="225" t="s">
        <v>681</v>
      </c>
      <c r="M25" s="225" t="s">
        <v>641</v>
      </c>
      <c r="N25" s="225" t="s">
        <v>642</v>
      </c>
      <c r="O25" s="282">
        <v>592</v>
      </c>
      <c r="P25" s="282">
        <v>29600</v>
      </c>
      <c r="S25" s="206">
        <f>SUMIF('TOTAL FEED'!$J$6:$J$440,'5'!A25,'TOTAL FEED'!$AS$6:$AS$440)*T25</f>
        <v>8</v>
      </c>
      <c r="T25">
        <v>1</v>
      </c>
      <c r="V25" t="str">
        <f t="shared" si="1"/>
        <v>567SF</v>
      </c>
    </row>
    <row r="26" spans="1:22" x14ac:dyDescent="0.25">
      <c r="A26" t="str">
        <f t="shared" si="0"/>
        <v>540F50</v>
      </c>
      <c r="B26" s="227">
        <v>21115400000250</v>
      </c>
      <c r="C26" s="225">
        <v>0</v>
      </c>
      <c r="D26" s="225">
        <v>0</v>
      </c>
      <c r="E26" s="225">
        <v>1680213705</v>
      </c>
      <c r="F26" s="225" t="s">
        <v>251</v>
      </c>
      <c r="G26" s="225" t="s">
        <v>116</v>
      </c>
      <c r="H26" s="225">
        <v>50</v>
      </c>
      <c r="I26" s="225"/>
      <c r="J26" s="227">
        <v>10004126104058</v>
      </c>
      <c r="K26" s="225">
        <v>2402</v>
      </c>
      <c r="L26" s="225" t="s">
        <v>767</v>
      </c>
      <c r="M26" s="225" t="s">
        <v>641</v>
      </c>
      <c r="N26" s="225" t="s">
        <v>642</v>
      </c>
      <c r="O26" s="282">
        <v>731</v>
      </c>
      <c r="P26" s="282">
        <v>36550</v>
      </c>
      <c r="S26" s="206">
        <f>SUMIF('TOTAL FEED'!$J$6:$J$440,'5'!A26,'TOTAL FEED'!$AS$6:$AS$440)*T26</f>
        <v>8</v>
      </c>
      <c r="T26">
        <v>1</v>
      </c>
      <c r="V26" t="str">
        <f t="shared" si="1"/>
        <v>540F</v>
      </c>
    </row>
    <row r="27" spans="1:22" x14ac:dyDescent="0.25">
      <c r="A27" t="str">
        <f t="shared" si="0"/>
        <v>695225</v>
      </c>
      <c r="B27" s="227">
        <v>21165520000125</v>
      </c>
      <c r="C27" s="225">
        <v>0</v>
      </c>
      <c r="D27" s="225">
        <v>0</v>
      </c>
      <c r="E27" s="225">
        <v>1680213706</v>
      </c>
      <c r="F27" s="225" t="s">
        <v>251</v>
      </c>
      <c r="G27" s="225">
        <v>6952</v>
      </c>
      <c r="H27" s="225">
        <v>25</v>
      </c>
      <c r="I27" s="225"/>
      <c r="J27" s="227">
        <v>10004126104061</v>
      </c>
      <c r="K27" s="225">
        <v>2402</v>
      </c>
      <c r="L27" s="225" t="s">
        <v>664</v>
      </c>
      <c r="M27" s="225" t="s">
        <v>641</v>
      </c>
      <c r="N27" s="225" t="s">
        <v>642</v>
      </c>
      <c r="O27" s="282">
        <v>440</v>
      </c>
      <c r="P27" s="282">
        <v>11000</v>
      </c>
      <c r="S27" s="206">
        <f>SUMIF('TOTAL FEED'!$J$6:$J$440,'5'!A27,'TOTAL FEED'!$AS$6:$AS$440)*T27</f>
        <v>8</v>
      </c>
      <c r="T27">
        <v>1</v>
      </c>
      <c r="V27" t="str">
        <f t="shared" si="1"/>
        <v>6952</v>
      </c>
    </row>
    <row r="28" spans="1:22" x14ac:dyDescent="0.25">
      <c r="A28" t="str">
        <f t="shared" si="0"/>
        <v>BS04A5A25</v>
      </c>
      <c r="B28" s="227" t="s">
        <v>768</v>
      </c>
      <c r="C28" s="225">
        <v>0</v>
      </c>
      <c r="D28" s="225">
        <v>0</v>
      </c>
      <c r="E28" s="225">
        <v>1680213707</v>
      </c>
      <c r="F28" s="225" t="s">
        <v>255</v>
      </c>
      <c r="G28" s="225" t="s">
        <v>648</v>
      </c>
      <c r="H28" s="225">
        <v>25</v>
      </c>
      <c r="I28" s="225"/>
      <c r="J28" s="225">
        <v>10004126104052</v>
      </c>
      <c r="K28" s="225">
        <v>2402</v>
      </c>
      <c r="L28" s="225" t="s">
        <v>706</v>
      </c>
      <c r="M28" s="225" t="s">
        <v>641</v>
      </c>
      <c r="N28" s="225" t="s">
        <v>642</v>
      </c>
      <c r="O28" s="282">
        <v>689</v>
      </c>
      <c r="P28" s="282">
        <v>17225</v>
      </c>
      <c r="S28" s="206">
        <f>SUMIF('TOTAL FEED'!$J$6:$J$440,'5'!A28,'TOTAL FEED'!$AS$6:$AS$440)*T28</f>
        <v>8</v>
      </c>
      <c r="T28">
        <v>1</v>
      </c>
      <c r="V28" t="str">
        <f t="shared" si="1"/>
        <v>BS04A5A</v>
      </c>
    </row>
    <row r="29" spans="1:22" x14ac:dyDescent="0.25">
      <c r="A29" t="str">
        <f t="shared" si="0"/>
        <v>552F50</v>
      </c>
      <c r="B29" s="227">
        <v>21115520000250</v>
      </c>
      <c r="C29" s="225">
        <v>0</v>
      </c>
      <c r="D29" s="225">
        <v>0</v>
      </c>
      <c r="E29" s="225">
        <v>1680213708</v>
      </c>
      <c r="F29" s="225" t="s">
        <v>255</v>
      </c>
      <c r="G29" s="225" t="s">
        <v>179</v>
      </c>
      <c r="H29" s="225">
        <v>50</v>
      </c>
      <c r="I29" s="225"/>
      <c r="J29" s="225">
        <v>10004126104060</v>
      </c>
      <c r="K29" s="225">
        <v>2402</v>
      </c>
      <c r="L29" s="225" t="s">
        <v>765</v>
      </c>
      <c r="M29" s="225" t="s">
        <v>641</v>
      </c>
      <c r="N29" s="225" t="s">
        <v>642</v>
      </c>
      <c r="O29" s="282">
        <v>540</v>
      </c>
      <c r="P29" s="282">
        <v>27000</v>
      </c>
      <c r="S29" s="206">
        <f>SUMIF('TOTAL FEED'!$J$6:$J$440,'5'!A29,'TOTAL FEED'!$AS$6:$AS$440)*T29</f>
        <v>8</v>
      </c>
      <c r="T29">
        <v>1</v>
      </c>
      <c r="V29" t="str">
        <f t="shared" si="1"/>
        <v>552F</v>
      </c>
    </row>
    <row r="30" spans="1:22" x14ac:dyDescent="0.25">
      <c r="A30" t="str">
        <f t="shared" si="0"/>
        <v>552F50</v>
      </c>
      <c r="B30" s="227">
        <v>21115520000250</v>
      </c>
      <c r="C30" s="225">
        <v>0</v>
      </c>
      <c r="D30" s="225">
        <v>0</v>
      </c>
      <c r="E30" s="225">
        <v>1680213708</v>
      </c>
      <c r="F30" s="225" t="s">
        <v>255</v>
      </c>
      <c r="G30" s="225" t="s">
        <v>179</v>
      </c>
      <c r="H30" s="225">
        <v>50</v>
      </c>
      <c r="I30" s="225"/>
      <c r="J30" s="225">
        <v>10004126104060</v>
      </c>
      <c r="K30" s="225">
        <v>2402</v>
      </c>
      <c r="L30" s="225" t="s">
        <v>712</v>
      </c>
      <c r="M30" s="225" t="s">
        <v>641</v>
      </c>
      <c r="N30" s="225" t="s">
        <v>642</v>
      </c>
      <c r="O30" s="282">
        <v>378</v>
      </c>
      <c r="P30" s="282">
        <v>18900</v>
      </c>
      <c r="S30" s="206">
        <f>SUMIF('TOTAL FEED'!$J$6:$J$440,'5'!A30,'TOTAL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552F50</v>
      </c>
      <c r="B31" s="227">
        <v>21115520000250</v>
      </c>
      <c r="C31" s="225">
        <v>0</v>
      </c>
      <c r="D31" s="225">
        <v>0</v>
      </c>
      <c r="E31" s="225">
        <v>1680213709</v>
      </c>
      <c r="F31" s="225" t="s">
        <v>256</v>
      </c>
      <c r="G31" s="225" t="s">
        <v>179</v>
      </c>
      <c r="H31" s="225">
        <v>50</v>
      </c>
      <c r="I31" s="225"/>
      <c r="J31" s="225">
        <v>10004126104034</v>
      </c>
      <c r="K31" s="225">
        <v>2402</v>
      </c>
      <c r="L31" s="225" t="s">
        <v>688</v>
      </c>
      <c r="M31" s="225" t="s">
        <v>641</v>
      </c>
      <c r="N31" s="225" t="s">
        <v>642</v>
      </c>
      <c r="O31" s="282">
        <v>222</v>
      </c>
      <c r="P31" s="282">
        <v>11100</v>
      </c>
      <c r="S31" s="206">
        <f>SUMIF('TOTAL FEED'!$J$6:$J$440,'5'!A31,'TOTAL FEED'!$AS$6:$AS$440)*T31</f>
        <v>8</v>
      </c>
      <c r="T31">
        <v>1</v>
      </c>
      <c r="V31" t="str">
        <f t="shared" si="1"/>
        <v>552F</v>
      </c>
    </row>
    <row r="32" spans="1:22" x14ac:dyDescent="0.25">
      <c r="A32" t="str">
        <f t="shared" si="0"/>
        <v>566F50</v>
      </c>
      <c r="B32" s="227">
        <v>21115660000250</v>
      </c>
      <c r="C32" s="225">
        <v>0</v>
      </c>
      <c r="D32" s="225">
        <v>0</v>
      </c>
      <c r="E32" s="225">
        <v>1680213710</v>
      </c>
      <c r="F32" s="225" t="s">
        <v>256</v>
      </c>
      <c r="G32" s="225" t="s">
        <v>212</v>
      </c>
      <c r="H32" s="225">
        <v>50</v>
      </c>
      <c r="I32" s="225"/>
      <c r="J32" s="227">
        <v>10004126104050</v>
      </c>
      <c r="K32" s="225">
        <v>2402</v>
      </c>
      <c r="L32" s="225" t="s">
        <v>769</v>
      </c>
      <c r="M32" s="225" t="s">
        <v>641</v>
      </c>
      <c r="N32" s="225" t="s">
        <v>642</v>
      </c>
      <c r="O32" s="282">
        <v>6</v>
      </c>
      <c r="P32" s="282">
        <v>300</v>
      </c>
      <c r="S32" s="206">
        <f>SUMIF('TOTAL FEED'!$J$6:$J$440,'5'!A32,'TOTAL FEED'!$AS$6:$AS$440)*T32</f>
        <v>8</v>
      </c>
      <c r="T32">
        <v>1</v>
      </c>
      <c r="V32" t="str">
        <f t="shared" si="1"/>
        <v>566F</v>
      </c>
    </row>
    <row r="33" spans="1:22" x14ac:dyDescent="0.25">
      <c r="A33" t="str">
        <f t="shared" si="0"/>
        <v>552F50</v>
      </c>
      <c r="B33" s="227">
        <v>21115520000250</v>
      </c>
      <c r="C33" s="225">
        <v>0</v>
      </c>
      <c r="D33" s="225">
        <v>0</v>
      </c>
      <c r="E33" s="225">
        <v>1680213711</v>
      </c>
      <c r="F33" s="225" t="s">
        <v>256</v>
      </c>
      <c r="G33" s="225" t="s">
        <v>179</v>
      </c>
      <c r="H33" s="225">
        <v>50</v>
      </c>
      <c r="I33" s="225"/>
      <c r="J33" s="227">
        <v>10004126104051</v>
      </c>
      <c r="K33" s="225">
        <v>2402</v>
      </c>
      <c r="L33" s="225" t="s">
        <v>688</v>
      </c>
      <c r="M33" s="225" t="s">
        <v>641</v>
      </c>
      <c r="N33" s="225" t="s">
        <v>642</v>
      </c>
      <c r="O33" s="282">
        <v>472</v>
      </c>
      <c r="P33" s="282">
        <v>23600</v>
      </c>
      <c r="S33" s="206">
        <f>SUMIF('TOTAL FEED'!$J$6:$J$440,'5'!A33,'TOTAL FEED'!$AS$6:$AS$440)*T33</f>
        <v>8</v>
      </c>
      <c r="T33">
        <v>1</v>
      </c>
      <c r="V33" t="str">
        <f t="shared" si="1"/>
        <v>552F</v>
      </c>
    </row>
    <row r="34" spans="1:22" x14ac:dyDescent="0.25">
      <c r="A34" t="str">
        <f t="shared" si="0"/>
        <v>549F50</v>
      </c>
      <c r="B34" s="227">
        <v>21115490000250</v>
      </c>
      <c r="C34" s="225">
        <v>0</v>
      </c>
      <c r="D34" s="225">
        <v>0</v>
      </c>
      <c r="E34" s="225">
        <v>1680213712</v>
      </c>
      <c r="F34" s="225" t="s">
        <v>256</v>
      </c>
      <c r="G34" s="225" t="s">
        <v>119</v>
      </c>
      <c r="H34" s="225">
        <v>50</v>
      </c>
      <c r="I34" s="225"/>
      <c r="J34" s="227">
        <v>10004126104055</v>
      </c>
      <c r="K34" s="225">
        <v>2402</v>
      </c>
      <c r="L34" s="225" t="s">
        <v>696</v>
      </c>
      <c r="M34" s="225" t="s">
        <v>641</v>
      </c>
      <c r="N34" s="225" t="s">
        <v>642</v>
      </c>
      <c r="O34" s="282">
        <v>198</v>
      </c>
      <c r="P34" s="282">
        <v>9900</v>
      </c>
      <c r="S34" s="206">
        <f>SUMIF('TOTAL FEED'!$J$6:$J$440,'5'!A34,'TOTAL FEED'!$AS$6:$AS$440)*T34</f>
        <v>8</v>
      </c>
      <c r="T34">
        <v>1</v>
      </c>
      <c r="V34" t="str">
        <f t="shared" si="1"/>
        <v>549F</v>
      </c>
    </row>
    <row r="35" spans="1:22" x14ac:dyDescent="0.25">
      <c r="A35" t="str">
        <f t="shared" si="0"/>
        <v>552F50</v>
      </c>
      <c r="B35" s="227">
        <v>21115520000250</v>
      </c>
      <c r="C35" s="225">
        <v>0</v>
      </c>
      <c r="D35" s="225">
        <v>0</v>
      </c>
      <c r="E35" s="225">
        <v>1680213713</v>
      </c>
      <c r="F35" s="225" t="s">
        <v>562</v>
      </c>
      <c r="G35" s="225" t="s">
        <v>179</v>
      </c>
      <c r="H35" s="225">
        <v>50</v>
      </c>
      <c r="I35" s="225"/>
      <c r="J35" s="227">
        <v>209805</v>
      </c>
      <c r="K35" s="225">
        <v>2401</v>
      </c>
      <c r="L35" s="225" t="s">
        <v>770</v>
      </c>
      <c r="M35" s="225" t="s">
        <v>658</v>
      </c>
      <c r="N35" s="225" t="s">
        <v>659</v>
      </c>
      <c r="O35" s="282">
        <v>972</v>
      </c>
      <c r="P35" s="282">
        <v>48600</v>
      </c>
      <c r="S35" s="206">
        <f>SUMIF('TOTAL FEED'!$J$6:$J$440,'5'!A35,'TOTAL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VT1225</v>
      </c>
      <c r="B36" s="227">
        <v>21135400000125</v>
      </c>
      <c r="C36" s="225">
        <v>0</v>
      </c>
      <c r="D36" s="225">
        <v>0</v>
      </c>
      <c r="E36" s="225">
        <v>1680213715</v>
      </c>
      <c r="F36" s="225" t="s">
        <v>564</v>
      </c>
      <c r="G36" s="225" t="s">
        <v>60</v>
      </c>
      <c r="H36" s="225">
        <v>25</v>
      </c>
      <c r="I36" s="225"/>
      <c r="J36" s="227">
        <v>209802</v>
      </c>
      <c r="K36" s="225">
        <v>2401</v>
      </c>
      <c r="L36" s="225" t="s">
        <v>738</v>
      </c>
      <c r="M36" s="225" t="s">
        <v>658</v>
      </c>
      <c r="N36" s="225" t="s">
        <v>659</v>
      </c>
      <c r="O36" s="282">
        <v>770</v>
      </c>
      <c r="P36" s="282">
        <v>19250</v>
      </c>
      <c r="S36" s="206">
        <f>SUMIF('TOTAL FEED'!$J$6:$J$440,'5'!A36,'TOTAL FEED'!$AS$6:$AS$440)*T36</f>
        <v>8</v>
      </c>
      <c r="T36">
        <v>1</v>
      </c>
      <c r="V36" t="str">
        <f t="shared" si="1"/>
        <v>VT12</v>
      </c>
    </row>
    <row r="37" spans="1:22" x14ac:dyDescent="0.25">
      <c r="A37" t="str">
        <f t="shared" si="0"/>
        <v>VT1225</v>
      </c>
      <c r="B37" s="227">
        <v>21135400000125</v>
      </c>
      <c r="C37" s="225">
        <v>0</v>
      </c>
      <c r="D37" s="225">
        <v>0</v>
      </c>
      <c r="E37" s="225">
        <v>1680213715</v>
      </c>
      <c r="F37" s="225" t="s">
        <v>564</v>
      </c>
      <c r="G37" s="225" t="s">
        <v>60</v>
      </c>
      <c r="H37" s="225">
        <v>25</v>
      </c>
      <c r="I37" s="225"/>
      <c r="J37" s="227">
        <v>209802</v>
      </c>
      <c r="K37" s="225">
        <v>2401</v>
      </c>
      <c r="L37" s="225" t="s">
        <v>753</v>
      </c>
      <c r="M37" s="225" t="s">
        <v>658</v>
      </c>
      <c r="N37" s="225" t="s">
        <v>659</v>
      </c>
      <c r="O37" s="282">
        <v>330</v>
      </c>
      <c r="P37" s="282">
        <v>8250</v>
      </c>
      <c r="S37" s="206">
        <f>SUMIF('TOTAL FEED'!$J$6:$J$440,'5'!A37,'TOTAL FEED'!$AS$6:$AS$440)*T37</f>
        <v>8</v>
      </c>
      <c r="T37">
        <v>1</v>
      </c>
      <c r="V37" t="str">
        <f t="shared" si="1"/>
        <v>VT12</v>
      </c>
    </row>
    <row r="38" spans="1:22" x14ac:dyDescent="0.25">
      <c r="A38" t="str">
        <f t="shared" si="0"/>
        <v>51025</v>
      </c>
      <c r="B38" s="227">
        <v>21115100000125</v>
      </c>
      <c r="C38" s="225">
        <v>0</v>
      </c>
      <c r="D38" s="225">
        <v>0</v>
      </c>
      <c r="E38" s="225">
        <v>1680213716</v>
      </c>
      <c r="F38" s="225" t="s">
        <v>259</v>
      </c>
      <c r="G38" s="225">
        <v>510</v>
      </c>
      <c r="H38" s="225">
        <v>25</v>
      </c>
      <c r="I38" s="225"/>
      <c r="J38" s="227">
        <v>10004126104046</v>
      </c>
      <c r="K38" s="225">
        <v>2402</v>
      </c>
      <c r="L38" s="225" t="s">
        <v>703</v>
      </c>
      <c r="M38" s="225" t="s">
        <v>641</v>
      </c>
      <c r="N38" s="225" t="s">
        <v>642</v>
      </c>
      <c r="O38" s="282">
        <v>660</v>
      </c>
      <c r="P38" s="282">
        <v>16500</v>
      </c>
      <c r="S38" s="206">
        <f>SUMIF('TOTAL FEED'!$J$6:$J$440,'5'!A38,'TOTAL FEED'!$AS$6:$AS$440)*T38</f>
        <v>8</v>
      </c>
      <c r="T38">
        <v>1</v>
      </c>
      <c r="V38" t="str">
        <f t="shared" si="1"/>
        <v>510</v>
      </c>
    </row>
    <row r="39" spans="1:22" x14ac:dyDescent="0.25">
      <c r="A39" t="str">
        <f t="shared" si="0"/>
        <v>695125</v>
      </c>
      <c r="B39" s="227">
        <v>21165510000125</v>
      </c>
      <c r="C39" s="225">
        <v>0</v>
      </c>
      <c r="D39" s="225">
        <v>0</v>
      </c>
      <c r="E39" s="225">
        <v>1680213717</v>
      </c>
      <c r="F39" s="225" t="s">
        <v>257</v>
      </c>
      <c r="G39" s="225">
        <v>6951</v>
      </c>
      <c r="H39" s="225">
        <v>25</v>
      </c>
      <c r="I39" s="225"/>
      <c r="J39" s="227">
        <v>10004126104047</v>
      </c>
      <c r="K39" s="225">
        <v>2402</v>
      </c>
      <c r="L39" s="225" t="s">
        <v>771</v>
      </c>
      <c r="M39" s="225" t="s">
        <v>641</v>
      </c>
      <c r="N39" s="225" t="s">
        <v>642</v>
      </c>
      <c r="O39" s="282">
        <v>660</v>
      </c>
      <c r="P39" s="282">
        <v>16500</v>
      </c>
      <c r="S39" s="206">
        <f>SUMIF('TOTAL FEED'!$J$6:$J$440,'5'!A39,'TOTAL FEED'!$AS$6:$AS$440)*T39</f>
        <v>8</v>
      </c>
      <c r="T39">
        <v>1</v>
      </c>
      <c r="V39" t="str">
        <f t="shared" si="1"/>
        <v>6951</v>
      </c>
    </row>
    <row r="40" spans="1:22" x14ac:dyDescent="0.25">
      <c r="A40" t="str">
        <f t="shared" si="0"/>
        <v>695125</v>
      </c>
      <c r="B40" s="227">
        <v>21165510000125</v>
      </c>
      <c r="C40" s="225">
        <v>0</v>
      </c>
      <c r="D40" s="225">
        <v>0</v>
      </c>
      <c r="E40" s="225">
        <v>1680213717</v>
      </c>
      <c r="F40" s="225" t="s">
        <v>257</v>
      </c>
      <c r="G40" s="225">
        <v>6951</v>
      </c>
      <c r="H40" s="225">
        <v>25</v>
      </c>
      <c r="I40" s="225"/>
      <c r="J40" s="227">
        <v>10004126104047</v>
      </c>
      <c r="K40" s="225">
        <v>2402</v>
      </c>
      <c r="L40" s="225" t="s">
        <v>675</v>
      </c>
      <c r="M40" s="225" t="s">
        <v>641</v>
      </c>
      <c r="N40" s="225" t="s">
        <v>642</v>
      </c>
      <c r="O40" s="282">
        <v>315</v>
      </c>
      <c r="P40" s="282">
        <v>7875</v>
      </c>
      <c r="S40" s="206">
        <f>SUMIF('TOTAL FEED'!$J$6:$J$440,'5'!A40,'TOTAL FEED'!$AS$6:$AS$440)*T40</f>
        <v>8</v>
      </c>
      <c r="T40">
        <v>1</v>
      </c>
      <c r="V40" t="str">
        <f t="shared" si="1"/>
        <v>6951</v>
      </c>
    </row>
    <row r="41" spans="1:22" x14ac:dyDescent="0.25">
      <c r="A41" t="str">
        <f t="shared" si="0"/>
        <v>551Pro25</v>
      </c>
      <c r="B41" s="227">
        <v>21115511600125</v>
      </c>
      <c r="C41" s="225">
        <v>0</v>
      </c>
      <c r="D41" s="225">
        <v>0</v>
      </c>
      <c r="E41" s="225">
        <v>1680213718</v>
      </c>
      <c r="F41" s="225" t="s">
        <v>257</v>
      </c>
      <c r="G41" s="225" t="s">
        <v>317</v>
      </c>
      <c r="H41" s="225">
        <v>25</v>
      </c>
      <c r="I41" s="225"/>
      <c r="J41" s="227">
        <v>10004126104053</v>
      </c>
      <c r="K41" s="225">
        <v>2402</v>
      </c>
      <c r="L41" s="225" t="s">
        <v>687</v>
      </c>
      <c r="M41" s="225" t="s">
        <v>641</v>
      </c>
      <c r="N41" s="225" t="s">
        <v>642</v>
      </c>
      <c r="O41" s="282">
        <v>1044</v>
      </c>
      <c r="P41" s="282">
        <v>26100</v>
      </c>
      <c r="S41" s="206">
        <f>SUMIF('TOTAL FEED'!$J$6:$J$440,'5'!A41,'TOTAL FEED'!$AS$6:$AS$440)*T41</f>
        <v>8</v>
      </c>
      <c r="T41">
        <v>1</v>
      </c>
      <c r="V41" t="str">
        <f t="shared" si="1"/>
        <v>551Pro</v>
      </c>
    </row>
    <row r="42" spans="1:22" x14ac:dyDescent="0.25">
      <c r="A42" t="str">
        <f t="shared" si="0"/>
        <v>552F50</v>
      </c>
      <c r="B42" s="225">
        <v>21115520000250</v>
      </c>
      <c r="C42" s="225">
        <v>0</v>
      </c>
      <c r="D42" s="225">
        <v>0</v>
      </c>
      <c r="E42" s="225">
        <v>1680213719</v>
      </c>
      <c r="F42" s="225" t="s">
        <v>256</v>
      </c>
      <c r="G42" s="225" t="s">
        <v>179</v>
      </c>
      <c r="H42" s="225">
        <v>50</v>
      </c>
      <c r="I42" s="225"/>
      <c r="J42" s="225">
        <v>10004126104059</v>
      </c>
      <c r="K42" s="225">
        <v>2402</v>
      </c>
      <c r="L42" s="225" t="s">
        <v>722</v>
      </c>
      <c r="M42" s="225" t="s">
        <v>641</v>
      </c>
      <c r="N42" s="225" t="s">
        <v>642</v>
      </c>
      <c r="O42" s="282">
        <v>1242</v>
      </c>
      <c r="P42" s="282">
        <v>62100</v>
      </c>
      <c r="S42" s="206">
        <f>SUMIF('TOTAL FEED'!$J$6:$J$440,'5'!A42,'TOTAL FEED'!$AS$6:$AS$440)*T42</f>
        <v>8</v>
      </c>
      <c r="T42">
        <v>1</v>
      </c>
      <c r="V42" t="str">
        <f t="shared" si="1"/>
        <v>552F</v>
      </c>
    </row>
    <row r="43" spans="1:22" x14ac:dyDescent="0.25">
      <c r="A43" t="str">
        <f t="shared" si="0"/>
        <v/>
      </c>
      <c r="B43" s="227"/>
      <c r="C43" s="225"/>
      <c r="D43" s="225"/>
      <c r="E43" s="225"/>
      <c r="F43" s="225"/>
      <c r="G43" s="225"/>
      <c r="H43" s="225"/>
      <c r="I43" s="225"/>
      <c r="J43" s="227"/>
      <c r="K43" s="225"/>
      <c r="L43" s="225"/>
      <c r="M43" s="225"/>
      <c r="N43" s="225"/>
      <c r="O43" s="282"/>
      <c r="P43" s="282"/>
      <c r="S43" s="206">
        <f>SUMIF('TOTAL FEED'!$J$6:$J$440,'5'!A43,'TOTAL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>552F50</v>
      </c>
      <c r="B44" s="227">
        <v>21115520000250</v>
      </c>
      <c r="C44" s="225">
        <v>0</v>
      </c>
      <c r="D44" s="225">
        <v>0</v>
      </c>
      <c r="E44" s="225">
        <v>1680213720</v>
      </c>
      <c r="F44" s="225" t="s">
        <v>238</v>
      </c>
      <c r="G44" s="225" t="s">
        <v>179</v>
      </c>
      <c r="H44" s="225">
        <v>50</v>
      </c>
      <c r="I44" s="225"/>
      <c r="J44" s="227">
        <v>10004126104056</v>
      </c>
      <c r="K44" s="225">
        <v>2402</v>
      </c>
      <c r="L44" s="225" t="s">
        <v>665</v>
      </c>
      <c r="M44" s="225" t="s">
        <v>641</v>
      </c>
      <c r="N44" s="225" t="s">
        <v>642</v>
      </c>
      <c r="O44" s="282">
        <v>600</v>
      </c>
      <c r="P44" s="282">
        <v>30000</v>
      </c>
      <c r="S44" s="206">
        <f>SUMIF('TOTAL FEED'!$J$6:$J$440,'5'!A44,'TOTAL FEED'!$AS$6:$AS$440)*T44</f>
        <v>8</v>
      </c>
      <c r="T44">
        <v>1</v>
      </c>
      <c r="V44" t="str">
        <f t="shared" si="1"/>
        <v>552F</v>
      </c>
    </row>
    <row r="45" spans="1:22" x14ac:dyDescent="0.25">
      <c r="A45" t="str">
        <f t="shared" si="0"/>
        <v>VT1225</v>
      </c>
      <c r="B45" s="227">
        <v>21135400000125</v>
      </c>
      <c r="C45" s="225">
        <v>0</v>
      </c>
      <c r="D45" s="225">
        <v>0</v>
      </c>
      <c r="E45" s="225">
        <v>1680213721</v>
      </c>
      <c r="F45" s="225" t="s">
        <v>564</v>
      </c>
      <c r="G45" s="225" t="s">
        <v>60</v>
      </c>
      <c r="H45" s="225">
        <v>25</v>
      </c>
      <c r="I45" s="225"/>
      <c r="J45" s="227">
        <v>209802</v>
      </c>
      <c r="K45" s="225">
        <v>2401</v>
      </c>
      <c r="L45" s="225" t="s">
        <v>738</v>
      </c>
      <c r="M45" s="225" t="s">
        <v>658</v>
      </c>
      <c r="N45" s="225" t="s">
        <v>659</v>
      </c>
      <c r="O45" s="282">
        <v>239</v>
      </c>
      <c r="P45" s="282">
        <v>5975</v>
      </c>
      <c r="S45" s="206">
        <f>SUMIF('TOTAL FEED'!$J$6:$J$440,'5'!A45,'TOTAL FEED'!$AS$6:$AS$440)*T45</f>
        <v>8</v>
      </c>
      <c r="T45">
        <v>1</v>
      </c>
      <c r="V45" t="str">
        <f t="shared" si="1"/>
        <v>VT12</v>
      </c>
    </row>
    <row r="46" spans="1:22" x14ac:dyDescent="0.25">
      <c r="A46" t="str">
        <f t="shared" si="0"/>
        <v>552F50</v>
      </c>
      <c r="B46" s="227">
        <v>21115520000250</v>
      </c>
      <c r="C46" s="225">
        <v>0</v>
      </c>
      <c r="D46" s="225">
        <v>0</v>
      </c>
      <c r="E46" s="225">
        <v>1680213722</v>
      </c>
      <c r="F46" s="225" t="s">
        <v>564</v>
      </c>
      <c r="G46" s="225" t="s">
        <v>179</v>
      </c>
      <c r="H46" s="225">
        <v>50</v>
      </c>
      <c r="I46" s="225"/>
      <c r="J46" s="227">
        <v>209826</v>
      </c>
      <c r="K46" s="225">
        <v>2401</v>
      </c>
      <c r="L46" s="225" t="s">
        <v>664</v>
      </c>
      <c r="M46" s="225" t="s">
        <v>658</v>
      </c>
      <c r="N46" s="225" t="s">
        <v>659</v>
      </c>
      <c r="O46" s="282">
        <v>1350</v>
      </c>
      <c r="P46" s="282">
        <v>67500</v>
      </c>
      <c r="S46" s="206">
        <f>SUMIF('TOTAL FEED'!$J$6:$J$440,'5'!A46,'TOTAL FEED'!$AS$6:$AS$440)*T46</f>
        <v>8</v>
      </c>
      <c r="T46">
        <v>1</v>
      </c>
      <c r="V46" t="str">
        <f t="shared" si="1"/>
        <v>552F</v>
      </c>
    </row>
    <row r="47" spans="1:22" x14ac:dyDescent="0.25">
      <c r="A47" t="str">
        <f t="shared" si="0"/>
        <v>552F50</v>
      </c>
      <c r="B47" s="227">
        <v>21115520000250</v>
      </c>
      <c r="C47" s="225">
        <v>0</v>
      </c>
      <c r="D47" s="225">
        <v>0</v>
      </c>
      <c r="E47" s="225">
        <v>1680213723</v>
      </c>
      <c r="F47" s="225" t="s">
        <v>238</v>
      </c>
      <c r="G47" s="225" t="s">
        <v>179</v>
      </c>
      <c r="H47" s="225">
        <v>50</v>
      </c>
      <c r="I47" s="225"/>
      <c r="J47" s="227">
        <v>10004126104207</v>
      </c>
      <c r="K47" s="225">
        <v>2402</v>
      </c>
      <c r="L47" s="225" t="s">
        <v>756</v>
      </c>
      <c r="M47" s="225" t="s">
        <v>641</v>
      </c>
      <c r="N47" s="225" t="s">
        <v>642</v>
      </c>
      <c r="O47" s="282">
        <v>200</v>
      </c>
      <c r="P47" s="282">
        <v>10000</v>
      </c>
      <c r="S47" s="206">
        <f>SUMIF('TOTAL FEED'!$J$6:$J$440,'5'!A47,'TOTAL FEED'!$AS$6:$AS$440)*T47</f>
        <v>8</v>
      </c>
      <c r="T47">
        <v>1</v>
      </c>
      <c r="V47" t="str">
        <f t="shared" si="1"/>
        <v>552F</v>
      </c>
    </row>
    <row r="48" spans="1:22" x14ac:dyDescent="0.25">
      <c r="A48" t="str">
        <f t="shared" si="0"/>
        <v>552F50</v>
      </c>
      <c r="B48" s="227">
        <v>21115520000250</v>
      </c>
      <c r="C48" s="225">
        <v>0</v>
      </c>
      <c r="D48" s="225">
        <v>0</v>
      </c>
      <c r="E48" s="225">
        <v>1680213724</v>
      </c>
      <c r="F48" s="225" t="s">
        <v>562</v>
      </c>
      <c r="G48" s="225" t="s">
        <v>179</v>
      </c>
      <c r="H48" s="225">
        <v>50</v>
      </c>
      <c r="I48" s="225"/>
      <c r="J48" s="227">
        <v>209805</v>
      </c>
      <c r="K48" s="225">
        <v>2401</v>
      </c>
      <c r="L48" s="225" t="s">
        <v>770</v>
      </c>
      <c r="M48" s="225" t="s">
        <v>658</v>
      </c>
      <c r="N48" s="225" t="s">
        <v>659</v>
      </c>
      <c r="O48" s="282">
        <v>162</v>
      </c>
      <c r="P48" s="282">
        <v>8100</v>
      </c>
      <c r="S48" s="206">
        <f>SUMIF('TOTAL FEED'!$J$6:$J$440,'5'!A48,'TOTAL FEED'!$AS$6:$AS$440)*T48</f>
        <v>8</v>
      </c>
      <c r="T48">
        <v>1</v>
      </c>
      <c r="V48" t="str">
        <f t="shared" si="1"/>
        <v>552F</v>
      </c>
    </row>
    <row r="49" spans="1:22" x14ac:dyDescent="0.25">
      <c r="A49" t="str">
        <f t="shared" si="0"/>
        <v>552F50</v>
      </c>
      <c r="B49" s="227">
        <v>21115520000250</v>
      </c>
      <c r="C49" s="225">
        <v>0</v>
      </c>
      <c r="D49" s="225">
        <v>0</v>
      </c>
      <c r="E49" s="225">
        <v>1680213725</v>
      </c>
      <c r="F49" s="225" t="s">
        <v>238</v>
      </c>
      <c r="G49" s="225" t="s">
        <v>179</v>
      </c>
      <c r="H49" s="225">
        <v>50</v>
      </c>
      <c r="I49" s="225"/>
      <c r="J49" s="227">
        <v>10004126104208</v>
      </c>
      <c r="K49" s="225">
        <v>2402</v>
      </c>
      <c r="L49" s="225" t="s">
        <v>756</v>
      </c>
      <c r="M49" s="225" t="s">
        <v>641</v>
      </c>
      <c r="N49" s="225" t="s">
        <v>642</v>
      </c>
      <c r="O49" s="282">
        <v>610</v>
      </c>
      <c r="P49" s="282">
        <v>30500</v>
      </c>
      <c r="S49" s="206">
        <f>SUMIF('TOTAL FEED'!$J$6:$J$440,'5'!A49,'TOTAL FEED'!$AS$6:$AS$440)*T49</f>
        <v>8</v>
      </c>
      <c r="T49">
        <v>1</v>
      </c>
      <c r="V49" t="str">
        <f t="shared" si="1"/>
        <v>552F</v>
      </c>
    </row>
    <row r="50" spans="1:22" x14ac:dyDescent="0.25">
      <c r="A50" t="str">
        <f t="shared" si="0"/>
        <v>552SF50</v>
      </c>
      <c r="B50" s="225">
        <v>21115521900250</v>
      </c>
      <c r="C50" s="225">
        <v>0</v>
      </c>
      <c r="D50" s="225">
        <v>0</v>
      </c>
      <c r="E50" s="225">
        <v>1680213726</v>
      </c>
      <c r="F50" s="225" t="s">
        <v>238</v>
      </c>
      <c r="G50" s="225" t="s">
        <v>187</v>
      </c>
      <c r="H50" s="225">
        <v>50</v>
      </c>
      <c r="I50" s="225"/>
      <c r="J50" s="225">
        <v>10004126104209</v>
      </c>
      <c r="K50" s="225">
        <v>2402</v>
      </c>
      <c r="L50" s="225" t="s">
        <v>705</v>
      </c>
      <c r="M50" s="225" t="s">
        <v>641</v>
      </c>
      <c r="N50" s="225" t="s">
        <v>642</v>
      </c>
      <c r="O50" s="282">
        <v>476</v>
      </c>
      <c r="P50" s="282">
        <v>23800</v>
      </c>
      <c r="S50" s="206">
        <f>SUMIF('TOTAL FEED'!$J$6:$J$440,'5'!A50,'TOTAL FEED'!$AS$6:$AS$440)*T50</f>
        <v>8</v>
      </c>
      <c r="T50">
        <v>1</v>
      </c>
      <c r="V50" t="str">
        <f t="shared" si="1"/>
        <v>552SF</v>
      </c>
    </row>
    <row r="51" spans="1:22" x14ac:dyDescent="0.25">
      <c r="A51" t="str">
        <f t="shared" si="0"/>
        <v>552SF50</v>
      </c>
      <c r="B51" s="227">
        <v>21115521900250</v>
      </c>
      <c r="C51" s="225">
        <v>0</v>
      </c>
      <c r="D51" s="225">
        <v>0</v>
      </c>
      <c r="E51" s="225">
        <v>1680213726</v>
      </c>
      <c r="F51" s="225" t="s">
        <v>238</v>
      </c>
      <c r="G51" s="225" t="s">
        <v>187</v>
      </c>
      <c r="H51" s="225">
        <v>50</v>
      </c>
      <c r="I51" s="225"/>
      <c r="J51" s="225">
        <v>10004126104209</v>
      </c>
      <c r="K51" s="225">
        <v>2402</v>
      </c>
      <c r="L51" s="225" t="s">
        <v>661</v>
      </c>
      <c r="M51" s="225" t="s">
        <v>641</v>
      </c>
      <c r="N51" s="225" t="s">
        <v>642</v>
      </c>
      <c r="O51" s="282">
        <v>1296</v>
      </c>
      <c r="P51" s="282">
        <v>64800</v>
      </c>
      <c r="S51" s="206">
        <f>SUMIF('TOTAL FEED'!$J$6:$J$440,'5'!A51,'TOTAL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552F50</v>
      </c>
      <c r="B52" s="227">
        <v>21115520000250</v>
      </c>
      <c r="C52" s="225">
        <v>0</v>
      </c>
      <c r="D52" s="225">
        <v>0</v>
      </c>
      <c r="E52" s="225">
        <v>1680213727</v>
      </c>
      <c r="F52" s="225" t="s">
        <v>256</v>
      </c>
      <c r="G52" s="225" t="s">
        <v>179</v>
      </c>
      <c r="H52" s="225">
        <v>50</v>
      </c>
      <c r="I52" s="225"/>
      <c r="J52" s="225">
        <v>10004126104059</v>
      </c>
      <c r="K52" s="225">
        <v>2402</v>
      </c>
      <c r="L52" s="225" t="s">
        <v>710</v>
      </c>
      <c r="M52" s="225" t="s">
        <v>641</v>
      </c>
      <c r="N52" s="225" t="s">
        <v>642</v>
      </c>
      <c r="O52" s="282">
        <v>756</v>
      </c>
      <c r="P52" s="282">
        <v>37800</v>
      </c>
      <c r="S52" s="206">
        <f>SUMIF('TOTAL FEED'!$J$6:$J$440,'5'!A52,'TOTAL FEED'!$AS$6:$AS$440)*T52</f>
        <v>8</v>
      </c>
      <c r="T52">
        <v>1</v>
      </c>
      <c r="V52" t="str">
        <f t="shared" si="1"/>
        <v>552F</v>
      </c>
    </row>
    <row r="53" spans="1:22" x14ac:dyDescent="0.25">
      <c r="A53" t="str">
        <f t="shared" si="0"/>
        <v>552F50</v>
      </c>
      <c r="B53" s="227">
        <v>21115520000250</v>
      </c>
      <c r="C53" s="225">
        <v>0</v>
      </c>
      <c r="D53" s="225">
        <v>0</v>
      </c>
      <c r="E53" s="225">
        <v>1680213727</v>
      </c>
      <c r="F53" s="225" t="s">
        <v>256</v>
      </c>
      <c r="G53" s="225" t="s">
        <v>179</v>
      </c>
      <c r="H53" s="225">
        <v>50</v>
      </c>
      <c r="I53" s="225"/>
      <c r="J53" s="225">
        <v>10004126104059</v>
      </c>
      <c r="K53" s="225">
        <v>2402</v>
      </c>
      <c r="L53" s="225" t="s">
        <v>688</v>
      </c>
      <c r="M53" s="225" t="s">
        <v>641</v>
      </c>
      <c r="N53" s="225" t="s">
        <v>642</v>
      </c>
      <c r="O53" s="282">
        <v>1674</v>
      </c>
      <c r="P53" s="282">
        <v>83700</v>
      </c>
      <c r="S53" s="206">
        <f>SUMIF('TOTAL FEED'!$J$6:$J$440,'5'!A53,'TOTAL FEED'!$AS$6:$AS$440)*T53</f>
        <v>8</v>
      </c>
      <c r="T53">
        <v>1</v>
      </c>
      <c r="V53" t="str">
        <f t="shared" si="1"/>
        <v>552F</v>
      </c>
    </row>
    <row r="54" spans="1:22" x14ac:dyDescent="0.25">
      <c r="A54" t="str">
        <f t="shared" si="0"/>
        <v>552F50</v>
      </c>
      <c r="B54" s="227">
        <v>21115520000250</v>
      </c>
      <c r="C54" s="225">
        <v>0</v>
      </c>
      <c r="D54" s="225">
        <v>0</v>
      </c>
      <c r="E54" s="225">
        <v>1680213727</v>
      </c>
      <c r="F54" s="225" t="s">
        <v>256</v>
      </c>
      <c r="G54" s="225" t="s">
        <v>179</v>
      </c>
      <c r="H54" s="225">
        <v>50</v>
      </c>
      <c r="I54" s="225"/>
      <c r="J54" s="227">
        <v>10004126104059</v>
      </c>
      <c r="K54" s="225">
        <v>2402</v>
      </c>
      <c r="L54" s="225" t="s">
        <v>756</v>
      </c>
      <c r="M54" s="225" t="s">
        <v>641</v>
      </c>
      <c r="N54" s="225" t="s">
        <v>642</v>
      </c>
      <c r="O54" s="282">
        <v>756</v>
      </c>
      <c r="P54" s="282">
        <v>37800</v>
      </c>
      <c r="S54" s="206">
        <f>SUMIF('TOTAL FEED'!$J$6:$J$440,'5'!A54,'TOTAL FEED'!$AS$6:$AS$440)*T54</f>
        <v>8</v>
      </c>
      <c r="T54">
        <v>1</v>
      </c>
      <c r="V54" t="str">
        <f t="shared" si="1"/>
        <v>552F</v>
      </c>
    </row>
    <row r="55" spans="1:22" x14ac:dyDescent="0.25">
      <c r="A55" t="str">
        <f t="shared" si="0"/>
        <v>552F50</v>
      </c>
      <c r="B55" s="227">
        <v>21115520000250</v>
      </c>
      <c r="C55" s="225">
        <v>0</v>
      </c>
      <c r="D55" s="225">
        <v>0</v>
      </c>
      <c r="E55" s="225">
        <v>1680213727</v>
      </c>
      <c r="F55" s="225" t="s">
        <v>256</v>
      </c>
      <c r="G55" s="225" t="s">
        <v>179</v>
      </c>
      <c r="H55" s="225">
        <v>50</v>
      </c>
      <c r="I55" s="225"/>
      <c r="J55" s="227">
        <v>10004126104059</v>
      </c>
      <c r="K55" s="225">
        <v>2402</v>
      </c>
      <c r="L55" s="225" t="s">
        <v>772</v>
      </c>
      <c r="M55" s="225" t="s">
        <v>641</v>
      </c>
      <c r="N55" s="225" t="s">
        <v>642</v>
      </c>
      <c r="O55" s="282">
        <v>540</v>
      </c>
      <c r="P55" s="282">
        <v>27000</v>
      </c>
      <c r="S55" s="206">
        <f>SUMIF('TOTAL FEED'!$J$6:$J$440,'5'!A55,'TOTAL FEED'!$AS$6:$AS$440)*T55</f>
        <v>8</v>
      </c>
      <c r="T55">
        <v>1</v>
      </c>
      <c r="V55" t="str">
        <f t="shared" si="1"/>
        <v>552F</v>
      </c>
    </row>
    <row r="56" spans="1:22" x14ac:dyDescent="0.25">
      <c r="A56" t="str">
        <f t="shared" si="0"/>
        <v>695225</v>
      </c>
      <c r="B56" s="227">
        <v>21165520000125</v>
      </c>
      <c r="C56" s="225">
        <v>0</v>
      </c>
      <c r="D56" s="225">
        <v>0</v>
      </c>
      <c r="E56" s="225">
        <v>1680213728</v>
      </c>
      <c r="F56" s="225" t="s">
        <v>251</v>
      </c>
      <c r="G56" s="225">
        <v>6952</v>
      </c>
      <c r="H56" s="225">
        <v>25</v>
      </c>
      <c r="I56" s="225"/>
      <c r="J56" s="227">
        <v>10004126104061</v>
      </c>
      <c r="K56" s="225">
        <v>2402</v>
      </c>
      <c r="L56" s="225" t="s">
        <v>664</v>
      </c>
      <c r="M56" s="225" t="s">
        <v>641</v>
      </c>
      <c r="N56" s="225" t="s">
        <v>642</v>
      </c>
      <c r="O56" s="282">
        <v>216</v>
      </c>
      <c r="P56" s="282">
        <v>5400</v>
      </c>
      <c r="S56" s="206">
        <f>SUMIF('TOTAL FEED'!$J$6:$J$440,'5'!A56,'TOTAL FEED'!$AS$6:$AS$440)*T56</f>
        <v>8</v>
      </c>
      <c r="T56">
        <v>1</v>
      </c>
      <c r="V56" t="str">
        <f t="shared" si="1"/>
        <v>6952</v>
      </c>
    </row>
    <row r="57" spans="1:22" x14ac:dyDescent="0.25">
      <c r="A57" t="str">
        <f t="shared" si="0"/>
        <v>HG1625</v>
      </c>
      <c r="B57" s="227">
        <v>21135660000125</v>
      </c>
      <c r="C57" s="225">
        <v>0</v>
      </c>
      <c r="D57" s="225">
        <v>0</v>
      </c>
      <c r="E57" s="225">
        <v>1680213729</v>
      </c>
      <c r="F57" s="225" t="s">
        <v>251</v>
      </c>
      <c r="G57" s="225" t="s">
        <v>67</v>
      </c>
      <c r="H57" s="225">
        <v>25</v>
      </c>
      <c r="I57" s="225"/>
      <c r="J57" s="227">
        <v>10004126104063</v>
      </c>
      <c r="K57" s="225">
        <v>2402</v>
      </c>
      <c r="L57" s="225" t="s">
        <v>773</v>
      </c>
      <c r="M57" s="225" t="s">
        <v>641</v>
      </c>
      <c r="N57" s="225" t="s">
        <v>642</v>
      </c>
      <c r="O57" s="282">
        <v>498</v>
      </c>
      <c r="P57" s="282">
        <v>12450</v>
      </c>
      <c r="S57" s="206">
        <f>SUMIF('TOTAL FEED'!$J$6:$J$440,'5'!A57,'TOTAL FEED'!$AS$6:$AS$440)*T57</f>
        <v>8</v>
      </c>
      <c r="T57">
        <v>1</v>
      </c>
      <c r="V57" t="str">
        <f t="shared" si="1"/>
        <v>HG16</v>
      </c>
    </row>
    <row r="58" spans="1:22" x14ac:dyDescent="0.25">
      <c r="A58" t="str">
        <f t="shared" si="0"/>
        <v>96625</v>
      </c>
      <c r="B58" s="227">
        <v>21125660000125</v>
      </c>
      <c r="C58" s="225">
        <v>0</v>
      </c>
      <c r="D58" s="225">
        <v>0</v>
      </c>
      <c r="E58" s="225">
        <v>1680213730</v>
      </c>
      <c r="F58" s="225" t="s">
        <v>251</v>
      </c>
      <c r="G58" s="225">
        <v>966</v>
      </c>
      <c r="H58" s="225">
        <v>25</v>
      </c>
      <c r="I58" s="225"/>
      <c r="J58" s="227">
        <v>10004126104063</v>
      </c>
      <c r="K58" s="225">
        <v>2402</v>
      </c>
      <c r="L58" s="225" t="s">
        <v>714</v>
      </c>
      <c r="M58" s="225" t="s">
        <v>641</v>
      </c>
      <c r="N58" s="225" t="s">
        <v>642</v>
      </c>
      <c r="O58" s="282">
        <v>220</v>
      </c>
      <c r="P58" s="282">
        <v>5500</v>
      </c>
      <c r="S58" s="206">
        <f>SUMIF('TOTAL FEED'!$J$6:$J$440,'5'!A58,'TOTAL FEED'!$AS$6:$AS$440)*T58</f>
        <v>8</v>
      </c>
      <c r="T58">
        <v>1</v>
      </c>
      <c r="V58" t="str">
        <f t="shared" si="1"/>
        <v>966</v>
      </c>
    </row>
    <row r="59" spans="1:22" x14ac:dyDescent="0.25">
      <c r="A59" t="str">
        <f t="shared" si="0"/>
        <v>56625</v>
      </c>
      <c r="B59" s="227">
        <v>21115660000125</v>
      </c>
      <c r="C59" s="225">
        <v>0</v>
      </c>
      <c r="D59" s="225">
        <v>0</v>
      </c>
      <c r="E59" s="225">
        <v>1680213731</v>
      </c>
      <c r="F59" s="225" t="s">
        <v>251</v>
      </c>
      <c r="G59" s="225">
        <v>566</v>
      </c>
      <c r="H59" s="225">
        <v>25</v>
      </c>
      <c r="I59" s="225"/>
      <c r="J59" s="227">
        <v>10004126104063</v>
      </c>
      <c r="K59" s="225">
        <v>2402</v>
      </c>
      <c r="L59" s="225" t="s">
        <v>730</v>
      </c>
      <c r="M59" s="225" t="s">
        <v>641</v>
      </c>
      <c r="N59" s="225" t="s">
        <v>642</v>
      </c>
      <c r="O59" s="282">
        <v>600</v>
      </c>
      <c r="P59" s="282">
        <v>15000</v>
      </c>
      <c r="S59" s="206">
        <f>SUMIF('TOTAL FEED'!$J$6:$J$440,'5'!A59,'TOTAL FEED'!$AS$6:$AS$440)*T59</f>
        <v>8</v>
      </c>
      <c r="T59">
        <v>1</v>
      </c>
      <c r="V59" t="str">
        <f t="shared" si="1"/>
        <v>566</v>
      </c>
    </row>
    <row r="60" spans="1:22" x14ac:dyDescent="0.25">
      <c r="A60" t="str">
        <f t="shared" si="0"/>
        <v>56625</v>
      </c>
      <c r="B60" s="227">
        <v>21115660000125</v>
      </c>
      <c r="C60" s="225">
        <v>0</v>
      </c>
      <c r="D60" s="225">
        <v>0</v>
      </c>
      <c r="E60" s="225">
        <v>1680213731</v>
      </c>
      <c r="F60" s="225" t="s">
        <v>251</v>
      </c>
      <c r="G60" s="225">
        <v>566</v>
      </c>
      <c r="H60" s="225">
        <v>25</v>
      </c>
      <c r="I60" s="225"/>
      <c r="J60" s="227">
        <v>10004126104063</v>
      </c>
      <c r="K60" s="225">
        <v>2402</v>
      </c>
      <c r="L60" s="225" t="s">
        <v>707</v>
      </c>
      <c r="M60" s="225" t="s">
        <v>641</v>
      </c>
      <c r="N60" s="225" t="s">
        <v>642</v>
      </c>
      <c r="O60" s="282">
        <v>1430</v>
      </c>
      <c r="P60" s="282">
        <v>35750</v>
      </c>
      <c r="S60" s="206">
        <f>SUMIF('TOTAL FEED'!$J$6:$J$440,'5'!A60,'TOTAL FEED'!$AS$6:$AS$440)*T60</f>
        <v>8</v>
      </c>
      <c r="T60">
        <v>1</v>
      </c>
      <c r="V60" t="str">
        <f t="shared" si="1"/>
        <v>566</v>
      </c>
    </row>
    <row r="61" spans="1:22" x14ac:dyDescent="0.25">
      <c r="A61" t="str">
        <f t="shared" si="0"/>
        <v>56625</v>
      </c>
      <c r="B61" s="227">
        <v>21115660000125</v>
      </c>
      <c r="C61" s="225">
        <v>0</v>
      </c>
      <c r="D61" s="225">
        <v>0</v>
      </c>
      <c r="E61" s="225">
        <v>1680213732</v>
      </c>
      <c r="F61" s="225" t="s">
        <v>251</v>
      </c>
      <c r="G61" s="225">
        <v>566</v>
      </c>
      <c r="H61" s="225">
        <v>25</v>
      </c>
      <c r="I61" s="225"/>
      <c r="J61" s="227">
        <v>10004126104211</v>
      </c>
      <c r="K61" s="225">
        <v>2402</v>
      </c>
      <c r="L61" s="225" t="s">
        <v>730</v>
      </c>
      <c r="M61" s="225" t="s">
        <v>641</v>
      </c>
      <c r="N61" s="225" t="s">
        <v>642</v>
      </c>
      <c r="O61" s="282">
        <v>665</v>
      </c>
      <c r="P61" s="282">
        <v>16625</v>
      </c>
      <c r="S61" s="206">
        <f>SUMIF('TOTAL FEED'!$J$6:$J$440,'5'!A61,'TOTAL FEED'!$AS$6:$AS$440)*T61</f>
        <v>8</v>
      </c>
      <c r="T61">
        <v>1</v>
      </c>
      <c r="V61" t="str">
        <f t="shared" si="1"/>
        <v>566</v>
      </c>
    </row>
    <row r="62" spans="1:22" x14ac:dyDescent="0.25">
      <c r="A62" t="str">
        <f t="shared" si="0"/>
        <v>552M25</v>
      </c>
      <c r="B62" s="227">
        <v>21115521300125</v>
      </c>
      <c r="C62" s="225">
        <v>0</v>
      </c>
      <c r="D62" s="225">
        <v>0</v>
      </c>
      <c r="E62" s="225">
        <v>1680213733</v>
      </c>
      <c r="F62" s="225" t="s">
        <v>257</v>
      </c>
      <c r="G62" s="225" t="s">
        <v>39</v>
      </c>
      <c r="H62" s="225">
        <v>25</v>
      </c>
      <c r="I62" s="225"/>
      <c r="J62" s="227">
        <v>10004126104062</v>
      </c>
      <c r="K62" s="225">
        <v>2402</v>
      </c>
      <c r="L62" s="225" t="s">
        <v>728</v>
      </c>
      <c r="M62" s="225" t="s">
        <v>641</v>
      </c>
      <c r="N62" s="225" t="s">
        <v>642</v>
      </c>
      <c r="O62" s="282">
        <v>1622</v>
      </c>
      <c r="P62" s="282">
        <v>40550</v>
      </c>
      <c r="S62" s="206">
        <f>SUMIF('TOTAL FEED'!$J$6:$J$440,'5'!A62,'TOTAL FEED'!$AS$6:$AS$440)*T62</f>
        <v>8</v>
      </c>
      <c r="T62">
        <v>1</v>
      </c>
      <c r="V62" t="str">
        <f t="shared" si="1"/>
        <v>552M</v>
      </c>
    </row>
    <row r="63" spans="1:22" x14ac:dyDescent="0.25">
      <c r="A63" t="str">
        <f t="shared" si="0"/>
        <v>HT1225</v>
      </c>
      <c r="B63" s="225">
        <v>21135520000125</v>
      </c>
      <c r="C63" s="225">
        <v>0</v>
      </c>
      <c r="D63" s="225">
        <v>0</v>
      </c>
      <c r="E63" s="225">
        <v>1680213734</v>
      </c>
      <c r="F63" s="225" t="s">
        <v>251</v>
      </c>
      <c r="G63" s="225" t="s">
        <v>63</v>
      </c>
      <c r="H63" s="225">
        <v>25</v>
      </c>
      <c r="I63" s="225"/>
      <c r="J63" s="225">
        <v>10004126104213</v>
      </c>
      <c r="K63" s="225">
        <v>2402</v>
      </c>
      <c r="L63" s="225" t="s">
        <v>774</v>
      </c>
      <c r="M63" s="225" t="s">
        <v>641</v>
      </c>
      <c r="N63" s="225" t="s">
        <v>642</v>
      </c>
      <c r="O63" s="282">
        <v>399</v>
      </c>
      <c r="P63" s="282">
        <v>9975</v>
      </c>
      <c r="S63" s="206">
        <f>SUMIF('TOTAL FEED'!$J$6:$J$440,'5'!A63,'TOTAL FEED'!$AS$6:$AS$440)*T63</f>
        <v>8</v>
      </c>
      <c r="T63">
        <v>1</v>
      </c>
      <c r="V63" t="str">
        <f t="shared" si="1"/>
        <v>HT12</v>
      </c>
    </row>
    <row r="64" spans="1:22" x14ac:dyDescent="0.25">
      <c r="A64" t="str">
        <f t="shared" si="0"/>
        <v>55225</v>
      </c>
      <c r="B64" s="225">
        <v>21115520000125</v>
      </c>
      <c r="C64" s="225">
        <v>0</v>
      </c>
      <c r="D64" s="225">
        <v>0</v>
      </c>
      <c r="E64" s="225">
        <v>1680213735</v>
      </c>
      <c r="F64" s="225" t="s">
        <v>251</v>
      </c>
      <c r="G64" s="225">
        <v>552</v>
      </c>
      <c r="H64" s="225">
        <v>25</v>
      </c>
      <c r="I64" s="225"/>
      <c r="J64" s="225">
        <v>10004126104213</v>
      </c>
      <c r="K64" s="225">
        <v>2402</v>
      </c>
      <c r="L64" s="225" t="s">
        <v>689</v>
      </c>
      <c r="M64" s="225" t="s">
        <v>641</v>
      </c>
      <c r="N64" s="225" t="s">
        <v>642</v>
      </c>
      <c r="O64" s="282">
        <v>1100</v>
      </c>
      <c r="P64" s="282">
        <v>27500</v>
      </c>
      <c r="S64" s="206">
        <f>SUMIF('TOTAL FEED'!$J$6:$J$440,'5'!A64,'TOTAL FEED'!$AS$6:$AS$440)*T64</f>
        <v>8</v>
      </c>
      <c r="T64">
        <v>1</v>
      </c>
      <c r="V64" t="str">
        <f t="shared" si="1"/>
        <v>552</v>
      </c>
    </row>
    <row r="65" spans="1:22" x14ac:dyDescent="0.25">
      <c r="A65" t="str">
        <f t="shared" si="0"/>
        <v>HT11GP25</v>
      </c>
      <c r="B65" s="225">
        <v>21135517500125</v>
      </c>
      <c r="C65" s="225">
        <v>0</v>
      </c>
      <c r="D65" s="225">
        <v>0</v>
      </c>
      <c r="E65" s="225">
        <v>1680213736</v>
      </c>
      <c r="F65" s="225" t="s">
        <v>257</v>
      </c>
      <c r="G65" s="225" t="s">
        <v>332</v>
      </c>
      <c r="H65" s="225">
        <v>25</v>
      </c>
      <c r="I65" s="225"/>
      <c r="J65" s="225">
        <v>10004126104212</v>
      </c>
      <c r="K65" s="225">
        <v>2402</v>
      </c>
      <c r="L65" s="225" t="s">
        <v>775</v>
      </c>
      <c r="M65" s="225" t="s">
        <v>641</v>
      </c>
      <c r="N65" s="225" t="s">
        <v>642</v>
      </c>
      <c r="O65" s="282">
        <v>315</v>
      </c>
      <c r="P65" s="282">
        <v>7875</v>
      </c>
      <c r="S65" s="206">
        <f>SUMIF('TOTAL FEED'!$J$6:$J$440,'5'!A65,'TOTAL FEED'!$AS$6:$AS$440)*T65</f>
        <v>8</v>
      </c>
      <c r="T65">
        <v>1</v>
      </c>
      <c r="V65" t="str">
        <f t="shared" si="1"/>
        <v>HT11GP</v>
      </c>
    </row>
    <row r="66" spans="1:22" x14ac:dyDescent="0.25">
      <c r="A66" t="str">
        <f t="shared" si="0"/>
        <v>552F50</v>
      </c>
      <c r="B66" s="225">
        <v>21115520000250</v>
      </c>
      <c r="C66" s="225">
        <v>0</v>
      </c>
      <c r="D66" s="225">
        <v>0</v>
      </c>
      <c r="E66" s="225">
        <v>1680213737</v>
      </c>
      <c r="F66" s="225" t="s">
        <v>255</v>
      </c>
      <c r="G66" s="225" t="s">
        <v>179</v>
      </c>
      <c r="H66" s="225">
        <v>50</v>
      </c>
      <c r="I66" s="225"/>
      <c r="J66" s="225">
        <v>10004126104060</v>
      </c>
      <c r="K66" s="225">
        <v>2402</v>
      </c>
      <c r="L66" s="225" t="s">
        <v>765</v>
      </c>
      <c r="M66" s="225" t="s">
        <v>641</v>
      </c>
      <c r="N66" s="225" t="s">
        <v>642</v>
      </c>
      <c r="O66" s="282">
        <v>286</v>
      </c>
      <c r="P66" s="282">
        <v>14300</v>
      </c>
      <c r="S66" s="206">
        <f>SUMIF('TOTAL FEED'!$J$6:$J$440,'5'!A66,'TOTAL FEED'!$AS$6:$AS$440)*T66</f>
        <v>8</v>
      </c>
      <c r="T66">
        <v>1</v>
      </c>
      <c r="V66" t="str">
        <f t="shared" si="1"/>
        <v>552F</v>
      </c>
    </row>
    <row r="67" spans="1:22" x14ac:dyDescent="0.25">
      <c r="A67" t="str">
        <f t="shared" si="0"/>
        <v>BS045A25</v>
      </c>
      <c r="B67" s="225" t="s">
        <v>776</v>
      </c>
      <c r="C67" s="225">
        <v>0</v>
      </c>
      <c r="D67" s="225">
        <v>0</v>
      </c>
      <c r="E67" s="225">
        <v>1680213738</v>
      </c>
      <c r="F67" s="225" t="s">
        <v>255</v>
      </c>
      <c r="G67" s="225" t="s">
        <v>649</v>
      </c>
      <c r="H67" s="225">
        <v>25</v>
      </c>
      <c r="I67" s="225"/>
      <c r="J67" s="225">
        <v>10004126104210</v>
      </c>
      <c r="K67" s="225">
        <v>2402</v>
      </c>
      <c r="L67" s="225" t="s">
        <v>692</v>
      </c>
      <c r="M67" s="225" t="s">
        <v>641</v>
      </c>
      <c r="N67" s="225" t="s">
        <v>642</v>
      </c>
      <c r="O67" s="282">
        <v>347</v>
      </c>
      <c r="P67" s="282">
        <v>8675</v>
      </c>
      <c r="S67" s="206">
        <f>SUMIF('TOTAL FEED'!$J$6:$J$440,'5'!A67,'TOTAL FEED'!$AS$6:$AS$440)*T67</f>
        <v>8</v>
      </c>
      <c r="T67">
        <v>1</v>
      </c>
      <c r="V67" t="str">
        <f t="shared" si="1"/>
        <v>BS045A</v>
      </c>
    </row>
    <row r="68" spans="1:22" x14ac:dyDescent="0.25">
      <c r="A68" t="str">
        <f t="shared" ref="A68:A131" si="2">CONCATENATE(G68,I68,H68)</f>
        <v>551GP25</v>
      </c>
      <c r="B68" s="225">
        <v>21115517500125</v>
      </c>
      <c r="C68" s="225">
        <v>0</v>
      </c>
      <c r="D68" s="225">
        <v>0</v>
      </c>
      <c r="E68" s="225">
        <v>1680213739</v>
      </c>
      <c r="F68" s="225" t="s">
        <v>257</v>
      </c>
      <c r="G68" s="225" t="s">
        <v>38</v>
      </c>
      <c r="H68" s="225">
        <v>25</v>
      </c>
      <c r="I68" s="225"/>
      <c r="J68" s="225">
        <v>10004126104212</v>
      </c>
      <c r="K68" s="225">
        <v>2402</v>
      </c>
      <c r="L68" s="225" t="s">
        <v>675</v>
      </c>
      <c r="M68" s="225" t="s">
        <v>641</v>
      </c>
      <c r="N68" s="225" t="s">
        <v>642</v>
      </c>
      <c r="O68" s="225">
        <v>265</v>
      </c>
      <c r="P68" s="225">
        <v>6625</v>
      </c>
      <c r="S68" s="206">
        <f>SUMIF('TOTAL FEED'!$J$6:$J$440,'5'!A68,'TOTAL FEED'!$AS$6:$AS$440)*T68</f>
        <v>8</v>
      </c>
      <c r="T68">
        <v>1</v>
      </c>
      <c r="V68" t="str">
        <f t="shared" ref="V68:V131" si="3">+G68&amp;I68</f>
        <v>551GP</v>
      </c>
    </row>
    <row r="69" spans="1:22" x14ac:dyDescent="0.25">
      <c r="A69" t="str">
        <f t="shared" si="2"/>
        <v>51025</v>
      </c>
      <c r="B69" s="225">
        <v>21115100000125</v>
      </c>
      <c r="C69" s="225">
        <v>0</v>
      </c>
      <c r="D69" s="225">
        <v>0</v>
      </c>
      <c r="E69" s="225">
        <v>1680213740</v>
      </c>
      <c r="F69" s="225" t="s">
        <v>259</v>
      </c>
      <c r="G69" s="225">
        <v>510</v>
      </c>
      <c r="H69" s="225">
        <v>25</v>
      </c>
      <c r="I69" s="225"/>
      <c r="J69" s="225">
        <v>10004126104046</v>
      </c>
      <c r="K69" s="225">
        <v>2402</v>
      </c>
      <c r="L69" s="225" t="s">
        <v>703</v>
      </c>
      <c r="M69" s="225" t="s">
        <v>641</v>
      </c>
      <c r="N69" s="225" t="s">
        <v>642</v>
      </c>
      <c r="O69" s="225">
        <v>550</v>
      </c>
      <c r="P69" s="225">
        <v>13750</v>
      </c>
      <c r="S69" s="206">
        <f>SUMIF('TOTAL FEED'!$J$6:$J$440,'5'!A69,'TOTAL FEED'!$AS$6:$AS$440)*T69</f>
        <v>8</v>
      </c>
      <c r="T69">
        <v>1</v>
      </c>
      <c r="V69" t="str">
        <f t="shared" si="3"/>
        <v>510</v>
      </c>
    </row>
    <row r="70" spans="1:22" x14ac:dyDescent="0.25">
      <c r="A70" t="str">
        <f t="shared" si="2"/>
        <v>51025</v>
      </c>
      <c r="B70" s="225">
        <v>21115100000125</v>
      </c>
      <c r="C70" s="225">
        <v>0</v>
      </c>
      <c r="D70" s="225">
        <v>0</v>
      </c>
      <c r="E70" s="225">
        <v>1680213740</v>
      </c>
      <c r="F70" s="225" t="s">
        <v>259</v>
      </c>
      <c r="G70" s="225">
        <v>510</v>
      </c>
      <c r="H70" s="225">
        <v>25</v>
      </c>
      <c r="I70" s="225"/>
      <c r="J70" s="225">
        <v>10004126104046</v>
      </c>
      <c r="K70" s="225">
        <v>2402</v>
      </c>
      <c r="L70" s="225" t="s">
        <v>759</v>
      </c>
      <c r="M70" s="225" t="s">
        <v>641</v>
      </c>
      <c r="N70" s="225" t="s">
        <v>642</v>
      </c>
      <c r="O70" s="225">
        <v>1178</v>
      </c>
      <c r="P70" s="225">
        <v>29450</v>
      </c>
      <c r="S70" s="206">
        <f>SUMIF('TOTAL FEED'!$J$6:$J$440,'5'!A70,'TOTAL FEED'!$AS$6:$AS$440)*T70</f>
        <v>8</v>
      </c>
      <c r="T70">
        <v>1</v>
      </c>
      <c r="V70" t="str">
        <f t="shared" si="3"/>
        <v>510</v>
      </c>
    </row>
    <row r="71" spans="1:22" x14ac:dyDescent="0.25">
      <c r="A71" t="str">
        <f t="shared" si="2"/>
        <v/>
      </c>
      <c r="B71" s="225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S71" s="206">
        <f>SUMIF('TOTAL FEED'!$J$6:$J$440,'5'!A71,'TOTAL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25"/>
      <c r="C72" s="225"/>
      <c r="D72" s="225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S72" s="206">
        <f>SUMIF('TOTAL FEED'!$J$6:$J$440,'5'!A72,'TOTAL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25"/>
      <c r="C73" s="225"/>
      <c r="D73" s="225"/>
      <c r="E73" s="225"/>
      <c r="F73" s="225"/>
      <c r="G73" s="225"/>
      <c r="H73" s="225"/>
      <c r="I73" s="225"/>
      <c r="J73" s="225"/>
      <c r="K73" s="225"/>
      <c r="L73" s="225"/>
      <c r="M73" s="225"/>
      <c r="N73" s="225"/>
      <c r="O73" s="225"/>
      <c r="P73" s="225"/>
      <c r="S73" s="206">
        <f>SUMIF('TOTAL FEED'!$J$6:$J$440,'5'!A73,'TOTAL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S74" s="206">
        <f>SUMIF('TOTAL FEED'!$J$6:$J$440,'5'!A74,'TOTAL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S75" s="206">
        <f>SUMIF('TOTAL FEED'!$J$6:$J$440,'5'!A75,'TOTAL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S76" s="206">
        <f>SUMIF('TOTAL FEED'!$J$6:$J$440,'5'!A76,'TOTAL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S77" s="206">
        <f>SUMIF('TOTAL FEED'!$J$6:$J$440,'5'!A77,'TOTAL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25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S78" s="206">
        <f>SUMIF('TOTAL FEED'!$J$6:$J$440,'5'!A78,'TOTAL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S79" s="206">
        <f>SUMIF('TOTAL FEED'!$J$6:$J$440,'5'!A79,'TOTAL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S80" s="206">
        <f>SUMIF('TOTAL FEED'!$J$6:$J$440,'5'!A80,'TOTAL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S81" s="206">
        <f>SUMIF('TOTAL FEED'!$J$6:$J$440,'5'!A81,'TOTAL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S82" s="206">
        <f>SUMIF('TOTAL FEED'!$J$6:$J$440,'5'!A82,'TOTAL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S83" s="206">
        <f>SUMIF('TOTAL FEED'!$J$6:$J$440,'5'!A83,'TOTAL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S84" s="206">
        <f>SUMIF('TOTAL FEED'!$J$6:$J$440,'5'!A84,'TOTAL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S85" s="206">
        <f>SUMIF('TOTAL FEED'!$J$6:$J$440,'5'!A85,'TOTAL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S86" s="206">
        <f>SUMIF('TOTAL FEED'!$J$6:$J$440,'5'!A86,'TOTAL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S87" s="206">
        <f>SUMIF('TOTAL FEED'!$J$6:$J$440,'5'!A87,'TOTAL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S88" s="206">
        <f>SUMIF('TOTAL FEED'!$J$6:$J$440,'5'!A88,'TOTAL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S89" s="206">
        <f>SUMIF('TOTAL FEED'!$J$6:$J$440,'5'!A89,'TOTAL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S90" s="206">
        <f>SUMIF('TOTAL FEED'!$J$6:$J$440,'5'!A90,'TOTAL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S91" s="206">
        <f>SUMIF('TOTAL FEED'!$J$6:$J$440,'5'!A91,'TOTAL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S92" s="206">
        <f>SUMIF('TOTAL FEED'!$J$6:$J$440,'5'!A92,'TOTAL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S93" s="206">
        <f>SUMIF('TOTAL FEED'!$J$6:$J$440,'5'!A93,'TOTAL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S94" s="206">
        <f>SUMIF('TOTAL FEED'!$J$6:$J$440,'5'!A94,'TOTAL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S95" s="206">
        <f>SUMIF('TOTAL FEED'!$J$6:$J$440,'5'!A95,'TOTAL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S96" s="206">
        <f>SUMIF('TOTAL FEED'!$J$6:$J$440,'5'!A96,'TOTAL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S97" s="206">
        <f>SUMIF('TOTAL FEED'!$J$6:$J$440,'5'!A97,'TOTAL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S98" s="206">
        <f>SUMIF('TOTAL FEED'!$J$6:$J$440,'5'!A98,'TOTAL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S99" s="206">
        <f>SUMIF('TOTAL FEED'!$J$6:$J$440,'5'!A99,'TOTAL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S100" s="206">
        <f>SUMIF('TOTAL FEED'!$J$6:$J$440,'5'!A100,'TOTAL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S101" s="206">
        <f>SUMIF('TOTAL FEED'!$J$6:$J$440,'5'!A101,'TOTAL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S102" s="206">
        <f>SUMIF('TOTAL FEED'!$J$6:$J$440,'5'!A102,'TOTAL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S103" s="206">
        <f>SUMIF('TOTAL FEED'!$J$6:$J$440,'5'!A103,'TOTAL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2:V753"/>
  <sheetViews>
    <sheetView zoomScale="90" zoomScaleNormal="90" workbookViewId="0">
      <selection activeCell="B46" sqref="B46:P67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15.28515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>
        <v>1</v>
      </c>
      <c r="C2" s="45">
        <v>2</v>
      </c>
      <c r="D2" s="45">
        <v>1</v>
      </c>
      <c r="E2" s="45">
        <v>1</v>
      </c>
      <c r="F2" s="46">
        <v>1</v>
      </c>
      <c r="G2" s="46">
        <v>1</v>
      </c>
      <c r="H2" s="46">
        <v>1</v>
      </c>
      <c r="I2" s="46">
        <v>1</v>
      </c>
      <c r="J2" s="45">
        <v>1</v>
      </c>
      <c r="K2" s="45">
        <v>1</v>
      </c>
      <c r="L2" s="45">
        <v>1</v>
      </c>
      <c r="M2" s="45">
        <v>1</v>
      </c>
      <c r="N2" s="45">
        <v>1</v>
      </c>
      <c r="O2" s="280"/>
      <c r="P2" s="47">
        <f>SUM(P3:P1000)</f>
        <v>1555175</v>
      </c>
    </row>
    <row r="3" spans="1:22" x14ac:dyDescent="0.25">
      <c r="A3" t="str">
        <f>CONCATENATE(G3,I3,H3)</f>
        <v>511ANFP9250</v>
      </c>
      <c r="B3" s="211">
        <v>21115114399250</v>
      </c>
      <c r="C3" t="s">
        <v>382</v>
      </c>
      <c r="D3">
        <v>0</v>
      </c>
      <c r="E3">
        <v>1680213741</v>
      </c>
      <c r="F3" t="s">
        <v>238</v>
      </c>
      <c r="G3" s="3" t="s">
        <v>101</v>
      </c>
      <c r="H3" s="1">
        <v>50</v>
      </c>
      <c r="I3" t="s">
        <v>382</v>
      </c>
      <c r="J3" s="211">
        <v>10004126104219</v>
      </c>
      <c r="K3">
        <v>2402</v>
      </c>
      <c r="L3" t="s">
        <v>763</v>
      </c>
      <c r="M3" t="s">
        <v>641</v>
      </c>
      <c r="N3" t="s">
        <v>642</v>
      </c>
      <c r="O3" s="92">
        <v>622</v>
      </c>
      <c r="P3" s="92">
        <v>31100</v>
      </c>
      <c r="S3" s="206">
        <f>SUMIF('TOTAL FEED'!$J$6:$J$440,'6'!A3,'TOTAL FEED'!$AS$6:$AS$440)*T3</f>
        <v>8</v>
      </c>
      <c r="T3">
        <v>1</v>
      </c>
      <c r="V3" t="str">
        <f>+G3&amp;I3</f>
        <v>511ANFP92</v>
      </c>
    </row>
    <row r="4" spans="1:22" x14ac:dyDescent="0.25">
      <c r="A4" t="str">
        <f t="shared" ref="A4:A67" si="0">CONCATENATE(G4,I4,H4)</f>
        <v>566F50</v>
      </c>
      <c r="B4" s="211">
        <v>21115660000250</v>
      </c>
      <c r="C4">
        <v>0</v>
      </c>
      <c r="D4">
        <v>0</v>
      </c>
      <c r="E4">
        <v>1680213742</v>
      </c>
      <c r="F4" t="s">
        <v>238</v>
      </c>
      <c r="G4" s="3" t="s">
        <v>212</v>
      </c>
      <c r="H4" s="1">
        <v>50</v>
      </c>
      <c r="J4" s="211">
        <v>10004126104235</v>
      </c>
      <c r="K4">
        <v>2402</v>
      </c>
      <c r="L4" t="s">
        <v>664</v>
      </c>
      <c r="M4" t="s">
        <v>641</v>
      </c>
      <c r="N4" t="s">
        <v>642</v>
      </c>
      <c r="O4" s="92">
        <v>38</v>
      </c>
      <c r="P4" s="92">
        <v>1900</v>
      </c>
      <c r="S4" s="206">
        <f>SUMIF('TOTAL FEED'!$J$6:$J$440,'6'!A4,'TOTAL FEED'!$AS$6:$AS$440)*T4</f>
        <v>8</v>
      </c>
      <c r="T4">
        <v>1</v>
      </c>
      <c r="V4" t="str">
        <f t="shared" ref="V4:V67" si="1">+G4&amp;I4</f>
        <v>566F</v>
      </c>
    </row>
    <row r="5" spans="1:22" x14ac:dyDescent="0.25">
      <c r="A5" t="str">
        <f t="shared" si="0"/>
        <v>562PF50</v>
      </c>
      <c r="B5" s="211">
        <v>21115621600250</v>
      </c>
      <c r="C5">
        <v>0</v>
      </c>
      <c r="D5">
        <v>0</v>
      </c>
      <c r="E5">
        <v>1680213743</v>
      </c>
      <c r="F5" t="s">
        <v>238</v>
      </c>
      <c r="G5" s="3" t="s">
        <v>204</v>
      </c>
      <c r="H5" s="1">
        <v>50</v>
      </c>
      <c r="J5" s="211">
        <v>10004126104238</v>
      </c>
      <c r="K5">
        <v>2402</v>
      </c>
      <c r="L5" t="s">
        <v>711</v>
      </c>
      <c r="M5" t="s">
        <v>641</v>
      </c>
      <c r="N5" t="s">
        <v>642</v>
      </c>
      <c r="O5" s="92">
        <v>486</v>
      </c>
      <c r="P5" s="92">
        <v>24300</v>
      </c>
      <c r="S5" s="206">
        <f>SUMIF('TOTAL FEED'!$J$6:$J$440,'6'!A5,'TOTAL FEED'!$AS$6:$AS$440)*T5</f>
        <v>8</v>
      </c>
      <c r="T5">
        <v>1</v>
      </c>
      <c r="V5" t="str">
        <f t="shared" si="1"/>
        <v>562PF</v>
      </c>
    </row>
    <row r="6" spans="1:22" x14ac:dyDescent="0.25">
      <c r="A6" t="str">
        <f t="shared" si="0"/>
        <v>552F50</v>
      </c>
      <c r="B6" s="211">
        <v>21115520000250</v>
      </c>
      <c r="C6">
        <v>0</v>
      </c>
      <c r="D6">
        <v>0</v>
      </c>
      <c r="E6">
        <v>1680213744</v>
      </c>
      <c r="F6" t="s">
        <v>256</v>
      </c>
      <c r="G6" s="3" t="s">
        <v>179</v>
      </c>
      <c r="H6" s="1">
        <v>50</v>
      </c>
      <c r="J6" s="211">
        <v>10004126104217</v>
      </c>
      <c r="K6">
        <v>2402</v>
      </c>
      <c r="L6" t="s">
        <v>772</v>
      </c>
      <c r="M6" t="s">
        <v>641</v>
      </c>
      <c r="N6" t="s">
        <v>642</v>
      </c>
      <c r="O6" s="92">
        <v>324</v>
      </c>
      <c r="P6" s="92">
        <v>16200</v>
      </c>
      <c r="S6" s="206">
        <f>SUMIF('TOTAL FEED'!$J$6:$J$440,'6'!A6,'TOTAL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1680213745</v>
      </c>
      <c r="F7" t="s">
        <v>256</v>
      </c>
      <c r="G7" s="3" t="s">
        <v>179</v>
      </c>
      <c r="H7" s="1">
        <v>50</v>
      </c>
      <c r="J7" s="211">
        <v>10004126104222</v>
      </c>
      <c r="K7">
        <v>2402</v>
      </c>
      <c r="L7" t="s">
        <v>772</v>
      </c>
      <c r="M7" t="s">
        <v>641</v>
      </c>
      <c r="N7" t="s">
        <v>642</v>
      </c>
      <c r="O7" s="92">
        <v>372</v>
      </c>
      <c r="P7" s="92">
        <v>18600</v>
      </c>
      <c r="S7" s="206">
        <f>SUMIF('TOTAL FEED'!$J$6:$J$440,'6'!A7,'TOTAL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567SF50</v>
      </c>
      <c r="B8" s="211">
        <v>21115671900250</v>
      </c>
      <c r="C8">
        <v>0</v>
      </c>
      <c r="D8">
        <v>0</v>
      </c>
      <c r="E8">
        <v>1680213746</v>
      </c>
      <c r="F8" t="s">
        <v>256</v>
      </c>
      <c r="G8" s="3" t="s">
        <v>219</v>
      </c>
      <c r="H8" s="1">
        <v>50</v>
      </c>
      <c r="J8" s="211">
        <v>10004126104233</v>
      </c>
      <c r="K8">
        <v>2402</v>
      </c>
      <c r="L8" t="s">
        <v>681</v>
      </c>
      <c r="M8" t="s">
        <v>641</v>
      </c>
      <c r="N8" t="s">
        <v>642</v>
      </c>
      <c r="O8" s="92">
        <v>265</v>
      </c>
      <c r="P8" s="92">
        <v>13250</v>
      </c>
      <c r="S8" s="206">
        <f>SUMIF('TOTAL FEED'!$J$6:$J$440,'6'!A8,'TOTAL FEED'!$AS$6:$AS$440)*T8</f>
        <v>8</v>
      </c>
      <c r="T8">
        <v>1</v>
      </c>
      <c r="V8" t="str">
        <f t="shared" si="1"/>
        <v>567SF</v>
      </c>
    </row>
    <row r="9" spans="1:22" x14ac:dyDescent="0.25">
      <c r="A9" t="str">
        <f t="shared" si="0"/>
        <v>566F50</v>
      </c>
      <c r="B9" s="211">
        <v>21115660000250</v>
      </c>
      <c r="C9">
        <v>0</v>
      </c>
      <c r="D9">
        <v>0</v>
      </c>
      <c r="E9">
        <v>1680213747</v>
      </c>
      <c r="F9" t="s">
        <v>256</v>
      </c>
      <c r="G9" s="3" t="s">
        <v>212</v>
      </c>
      <c r="H9" s="1">
        <v>50</v>
      </c>
      <c r="J9" s="211">
        <v>10004126104236</v>
      </c>
      <c r="K9">
        <v>2402</v>
      </c>
      <c r="L9" t="s">
        <v>777</v>
      </c>
      <c r="M9" t="s">
        <v>641</v>
      </c>
      <c r="N9" t="s">
        <v>642</v>
      </c>
      <c r="O9" s="92">
        <v>54</v>
      </c>
      <c r="P9" s="92">
        <v>2700</v>
      </c>
      <c r="S9" s="206">
        <f>SUMIF('TOTAL FEED'!$J$6:$J$440,'6'!A9,'TOTAL FEED'!$AS$6:$AS$440)*T9</f>
        <v>8</v>
      </c>
      <c r="T9">
        <v>1</v>
      </c>
      <c r="V9" t="str">
        <f t="shared" si="1"/>
        <v>566F</v>
      </c>
    </row>
    <row r="10" spans="1:22" x14ac:dyDescent="0.25">
      <c r="A10" t="str">
        <f t="shared" si="0"/>
        <v>552F50</v>
      </c>
      <c r="B10" s="211">
        <v>21115520000250</v>
      </c>
      <c r="C10">
        <v>0</v>
      </c>
      <c r="D10">
        <v>0</v>
      </c>
      <c r="E10">
        <v>1680213748</v>
      </c>
      <c r="F10" t="s">
        <v>564</v>
      </c>
      <c r="G10" s="3" t="s">
        <v>179</v>
      </c>
      <c r="H10" s="1">
        <v>50</v>
      </c>
      <c r="J10" s="211">
        <v>209844</v>
      </c>
      <c r="K10">
        <v>2401</v>
      </c>
      <c r="L10" t="s">
        <v>738</v>
      </c>
      <c r="M10" t="s">
        <v>658</v>
      </c>
      <c r="N10" t="s">
        <v>659</v>
      </c>
      <c r="O10" s="92">
        <v>1300</v>
      </c>
      <c r="P10" s="92">
        <v>65000</v>
      </c>
      <c r="S10" s="206">
        <f>SUMIF('TOTAL FEED'!$J$6:$J$440,'6'!A10,'TOTAL FEED'!$AS$6:$AS$440)*T10</f>
        <v>8</v>
      </c>
      <c r="T10">
        <v>1</v>
      </c>
      <c r="V10" t="str">
        <f t="shared" si="1"/>
        <v>552F</v>
      </c>
    </row>
    <row r="11" spans="1:22" x14ac:dyDescent="0.25">
      <c r="A11" t="str">
        <f t="shared" si="0"/>
        <v>552F50</v>
      </c>
      <c r="B11" s="211">
        <v>21115520000250</v>
      </c>
      <c r="C11">
        <v>0</v>
      </c>
      <c r="D11">
        <v>0</v>
      </c>
      <c r="E11">
        <v>1680213749</v>
      </c>
      <c r="F11" t="s">
        <v>562</v>
      </c>
      <c r="G11" s="3" t="s">
        <v>179</v>
      </c>
      <c r="H11" s="1">
        <v>50</v>
      </c>
      <c r="J11" s="211">
        <v>209844</v>
      </c>
      <c r="K11">
        <v>2401</v>
      </c>
      <c r="L11" t="s">
        <v>738</v>
      </c>
      <c r="M11" t="s">
        <v>658</v>
      </c>
      <c r="N11" t="s">
        <v>659</v>
      </c>
      <c r="O11" s="92">
        <v>500</v>
      </c>
      <c r="P11" s="92">
        <v>25000</v>
      </c>
      <c r="S11" s="206">
        <f>SUMIF('TOTAL FEED'!$J$6:$J$440,'6'!A11,'TOTAL FEED'!$AS$6:$AS$440)*T11</f>
        <v>8</v>
      </c>
      <c r="T11">
        <v>1</v>
      </c>
      <c r="V11" t="str">
        <f t="shared" si="1"/>
        <v>552F</v>
      </c>
    </row>
    <row r="12" spans="1:22" x14ac:dyDescent="0.25">
      <c r="A12" t="str">
        <f t="shared" si="0"/>
        <v>550Pro25</v>
      </c>
      <c r="B12" s="211">
        <v>21115501600125</v>
      </c>
      <c r="C12">
        <v>0</v>
      </c>
      <c r="D12">
        <v>0</v>
      </c>
      <c r="E12">
        <v>1680213750</v>
      </c>
      <c r="F12" t="s">
        <v>257</v>
      </c>
      <c r="G12" s="3" t="s">
        <v>315</v>
      </c>
      <c r="H12" s="1">
        <v>25</v>
      </c>
      <c r="J12" s="211">
        <v>10004126104215</v>
      </c>
      <c r="K12">
        <v>2402</v>
      </c>
      <c r="L12" t="s">
        <v>778</v>
      </c>
      <c r="M12" t="s">
        <v>641</v>
      </c>
      <c r="N12" t="s">
        <v>642</v>
      </c>
      <c r="O12" s="92">
        <v>450</v>
      </c>
      <c r="P12" s="92">
        <v>11250</v>
      </c>
      <c r="S12" s="206">
        <f>SUMIF('TOTAL FEED'!$J$6:$J$440,'6'!A12,'TOTAL FEED'!$AS$6:$AS$440)*T12</f>
        <v>8</v>
      </c>
      <c r="T12">
        <v>1</v>
      </c>
      <c r="V12" t="str">
        <f t="shared" si="1"/>
        <v>550Pro</v>
      </c>
    </row>
    <row r="13" spans="1:22" x14ac:dyDescent="0.25">
      <c r="A13" t="str">
        <f t="shared" si="0"/>
        <v>511B25</v>
      </c>
      <c r="B13" s="211">
        <v>21115110200125</v>
      </c>
      <c r="C13">
        <v>0</v>
      </c>
      <c r="D13">
        <v>0</v>
      </c>
      <c r="E13">
        <v>1680213751</v>
      </c>
      <c r="F13" t="s">
        <v>257</v>
      </c>
      <c r="G13" s="3" t="s">
        <v>23</v>
      </c>
      <c r="H13" s="1">
        <v>25</v>
      </c>
      <c r="J13" s="211">
        <v>10004126104231</v>
      </c>
      <c r="K13">
        <v>2402</v>
      </c>
      <c r="L13" t="s">
        <v>779</v>
      </c>
      <c r="M13" t="s">
        <v>641</v>
      </c>
      <c r="N13" t="s">
        <v>642</v>
      </c>
      <c r="O13" s="92">
        <v>1210</v>
      </c>
      <c r="P13" s="92">
        <v>30250</v>
      </c>
      <c r="S13" s="206">
        <f>SUMIF('TOTAL FEED'!$J$6:$J$440,'6'!A13,'TOTAL FEED'!$AS$6:$AS$440)*T13</f>
        <v>8</v>
      </c>
      <c r="T13">
        <v>1</v>
      </c>
      <c r="V13" t="str">
        <f t="shared" si="1"/>
        <v>511B</v>
      </c>
    </row>
    <row r="14" spans="1:22" x14ac:dyDescent="0.25">
      <c r="A14" t="str">
        <f t="shared" si="0"/>
        <v>51025</v>
      </c>
      <c r="B14" s="211">
        <v>21115100000125</v>
      </c>
      <c r="C14">
        <v>0</v>
      </c>
      <c r="D14">
        <v>0</v>
      </c>
      <c r="E14">
        <v>1680213752</v>
      </c>
      <c r="F14" t="s">
        <v>259</v>
      </c>
      <c r="G14" s="3">
        <v>510</v>
      </c>
      <c r="H14" s="1">
        <v>25</v>
      </c>
      <c r="J14" s="211">
        <v>10004126104216</v>
      </c>
      <c r="K14">
        <v>2402</v>
      </c>
      <c r="L14" t="s">
        <v>780</v>
      </c>
      <c r="M14" t="s">
        <v>641</v>
      </c>
      <c r="N14" t="s">
        <v>642</v>
      </c>
      <c r="O14" s="92">
        <v>123</v>
      </c>
      <c r="P14" s="92">
        <v>3075</v>
      </c>
      <c r="S14" s="206">
        <f>SUMIF('TOTAL FEED'!$J$6:$J$440,'6'!A14,'TOTAL FEED'!$AS$6:$AS$440)*T14</f>
        <v>8</v>
      </c>
      <c r="T14">
        <v>1</v>
      </c>
      <c r="V14" t="str">
        <f t="shared" si="1"/>
        <v>510</v>
      </c>
    </row>
    <row r="15" spans="1:22" x14ac:dyDescent="0.25">
      <c r="A15" t="str">
        <f t="shared" si="0"/>
        <v>55125</v>
      </c>
      <c r="B15" s="211">
        <v>21115510000125</v>
      </c>
      <c r="C15">
        <v>0</v>
      </c>
      <c r="D15">
        <v>0</v>
      </c>
      <c r="E15">
        <v>1680213753</v>
      </c>
      <c r="F15" t="s">
        <v>259</v>
      </c>
      <c r="G15" s="3">
        <v>551</v>
      </c>
      <c r="H15" s="1">
        <v>25</v>
      </c>
      <c r="J15" s="211">
        <v>10004126104223</v>
      </c>
      <c r="K15">
        <v>2402</v>
      </c>
      <c r="L15" t="s">
        <v>781</v>
      </c>
      <c r="M15" t="s">
        <v>641</v>
      </c>
      <c r="N15" t="s">
        <v>642</v>
      </c>
      <c r="O15" s="92">
        <v>133</v>
      </c>
      <c r="P15" s="92">
        <v>3325</v>
      </c>
      <c r="S15" s="206">
        <f>SUMIF('TOTAL FEED'!$J$6:$J$440,'6'!A15,'TOTAL FEED'!$AS$6:$AS$440)*T15</f>
        <v>8</v>
      </c>
      <c r="T15">
        <v>1</v>
      </c>
      <c r="V15" t="str">
        <f t="shared" si="1"/>
        <v>551</v>
      </c>
    </row>
    <row r="16" spans="1:22" x14ac:dyDescent="0.25">
      <c r="A16" t="str">
        <f t="shared" si="0"/>
        <v>HT12S25</v>
      </c>
      <c r="B16" s="211">
        <v>21135521900125</v>
      </c>
      <c r="C16">
        <v>0</v>
      </c>
      <c r="D16">
        <v>0</v>
      </c>
      <c r="E16">
        <v>1680213754</v>
      </c>
      <c r="F16" t="s">
        <v>259</v>
      </c>
      <c r="G16" s="3" t="s">
        <v>64</v>
      </c>
      <c r="H16" s="1">
        <v>25</v>
      </c>
      <c r="J16">
        <v>10004126104229</v>
      </c>
      <c r="K16">
        <v>2402</v>
      </c>
      <c r="L16" t="s">
        <v>782</v>
      </c>
      <c r="M16" t="s">
        <v>641</v>
      </c>
      <c r="N16" t="s">
        <v>642</v>
      </c>
      <c r="O16" s="92">
        <v>357</v>
      </c>
      <c r="P16" s="92">
        <v>8925</v>
      </c>
      <c r="S16" s="206">
        <f>SUMIF('TOTAL FEED'!$J$6:$J$440,'6'!A16,'TOTAL FEED'!$AS$6:$AS$440)*T16</f>
        <v>8</v>
      </c>
      <c r="T16">
        <v>1</v>
      </c>
      <c r="V16" t="str">
        <f t="shared" si="1"/>
        <v>HT12S</v>
      </c>
    </row>
    <row r="17" spans="1:22" x14ac:dyDescent="0.25">
      <c r="A17" t="str">
        <f t="shared" si="0"/>
        <v>952S25</v>
      </c>
      <c r="B17" s="211">
        <v>21125521900125</v>
      </c>
      <c r="C17">
        <v>0</v>
      </c>
      <c r="D17">
        <v>0</v>
      </c>
      <c r="E17">
        <v>1680213755</v>
      </c>
      <c r="F17" t="s">
        <v>259</v>
      </c>
      <c r="G17" t="s">
        <v>52</v>
      </c>
      <c r="H17">
        <v>25</v>
      </c>
      <c r="J17" s="211">
        <v>10004126104229</v>
      </c>
      <c r="K17">
        <v>2402</v>
      </c>
      <c r="L17" t="s">
        <v>715</v>
      </c>
      <c r="M17" t="s">
        <v>641</v>
      </c>
      <c r="N17" t="s">
        <v>642</v>
      </c>
      <c r="O17" s="92">
        <v>380</v>
      </c>
      <c r="P17" s="92">
        <v>9500</v>
      </c>
      <c r="S17" s="206">
        <f>SUMIF('TOTAL FEED'!$J$6:$J$440,'6'!A17,'TOTAL FEED'!$AS$6:$AS$440)*T17</f>
        <v>8</v>
      </c>
      <c r="T17">
        <v>1</v>
      </c>
      <c r="V17" t="str">
        <f t="shared" si="1"/>
        <v>952S</v>
      </c>
    </row>
    <row r="18" spans="1:22" x14ac:dyDescent="0.25">
      <c r="A18" t="str">
        <f t="shared" si="0"/>
        <v>552S25</v>
      </c>
      <c r="B18" s="211">
        <v>21115521900125</v>
      </c>
      <c r="C18">
        <v>0</v>
      </c>
      <c r="D18">
        <v>0</v>
      </c>
      <c r="E18">
        <v>1680213756</v>
      </c>
      <c r="F18" t="s">
        <v>259</v>
      </c>
      <c r="G18" t="s">
        <v>40</v>
      </c>
      <c r="H18">
        <v>25</v>
      </c>
      <c r="J18" s="211">
        <v>10004126104229</v>
      </c>
      <c r="K18">
        <v>2402</v>
      </c>
      <c r="L18" t="s">
        <v>783</v>
      </c>
      <c r="M18" t="s">
        <v>641</v>
      </c>
      <c r="N18" t="s">
        <v>642</v>
      </c>
      <c r="O18" s="92">
        <v>236</v>
      </c>
      <c r="P18" s="92">
        <v>5900</v>
      </c>
      <c r="S18" s="206">
        <f>SUMIF('TOTAL FEED'!$J$6:$J$440,'6'!A18,'TOTAL FEED'!$AS$6:$AS$440)*T18</f>
        <v>8</v>
      </c>
      <c r="T18">
        <v>1</v>
      </c>
      <c r="V18" t="str">
        <f t="shared" si="1"/>
        <v>552S</v>
      </c>
    </row>
    <row r="19" spans="1:22" x14ac:dyDescent="0.25">
      <c r="A19" t="str">
        <f t="shared" si="0"/>
        <v>55225</v>
      </c>
      <c r="B19" s="211">
        <v>21115520000125</v>
      </c>
      <c r="C19">
        <v>0</v>
      </c>
      <c r="D19">
        <v>0</v>
      </c>
      <c r="E19">
        <v>1680213757</v>
      </c>
      <c r="F19" t="s">
        <v>251</v>
      </c>
      <c r="G19">
        <v>552</v>
      </c>
      <c r="H19">
        <v>25</v>
      </c>
      <c r="J19" s="211">
        <v>10004126104218</v>
      </c>
      <c r="K19">
        <v>2402</v>
      </c>
      <c r="L19" t="s">
        <v>689</v>
      </c>
      <c r="M19" t="s">
        <v>641</v>
      </c>
      <c r="N19" t="s">
        <v>642</v>
      </c>
      <c r="O19" s="92">
        <v>220</v>
      </c>
      <c r="P19" s="92">
        <v>5500</v>
      </c>
      <c r="S19" s="206">
        <f>SUMIF('TOTAL FEED'!$J$6:$J$440,'6'!A19,'TOTAL FEED'!$AS$6:$AS$440)*T19</f>
        <v>8</v>
      </c>
      <c r="T19">
        <v>1</v>
      </c>
      <c r="V19" t="str">
        <f t="shared" si="1"/>
        <v>552</v>
      </c>
    </row>
    <row r="20" spans="1:22" x14ac:dyDescent="0.25">
      <c r="A20" t="str">
        <f t="shared" si="0"/>
        <v>55225</v>
      </c>
      <c r="B20" s="211">
        <v>21115520000125</v>
      </c>
      <c r="C20">
        <v>0</v>
      </c>
      <c r="D20">
        <v>0</v>
      </c>
      <c r="E20">
        <v>1680213758</v>
      </c>
      <c r="F20" t="s">
        <v>251</v>
      </c>
      <c r="G20">
        <v>552</v>
      </c>
      <c r="H20">
        <v>25</v>
      </c>
      <c r="J20" s="211">
        <v>10004126104220</v>
      </c>
      <c r="K20">
        <v>2402</v>
      </c>
      <c r="L20" t="s">
        <v>693</v>
      </c>
      <c r="M20" t="s">
        <v>641</v>
      </c>
      <c r="N20" t="s">
        <v>642</v>
      </c>
      <c r="O20" s="92">
        <v>907</v>
      </c>
      <c r="P20" s="92">
        <v>22675</v>
      </c>
      <c r="S20" s="206">
        <f>SUMIF('TOTAL FEED'!$J$6:$J$440,'6'!A20,'TOTAL FEED'!$AS$6:$AS$440)*T20</f>
        <v>8</v>
      </c>
      <c r="T20">
        <v>1</v>
      </c>
      <c r="V20" t="str">
        <f t="shared" si="1"/>
        <v>552</v>
      </c>
    </row>
    <row r="21" spans="1:22" x14ac:dyDescent="0.25">
      <c r="A21" t="str">
        <f t="shared" si="0"/>
        <v>567SF50</v>
      </c>
      <c r="B21" s="211">
        <v>21115671900250</v>
      </c>
      <c r="C21">
        <v>0</v>
      </c>
      <c r="D21">
        <v>0</v>
      </c>
      <c r="E21">
        <v>1680213759</v>
      </c>
      <c r="F21" t="s">
        <v>251</v>
      </c>
      <c r="G21" t="s">
        <v>219</v>
      </c>
      <c r="H21">
        <v>50</v>
      </c>
      <c r="J21" s="211">
        <v>10004126104225</v>
      </c>
      <c r="K21">
        <v>2402</v>
      </c>
      <c r="L21" t="s">
        <v>662</v>
      </c>
      <c r="M21" t="s">
        <v>641</v>
      </c>
      <c r="N21" t="s">
        <v>642</v>
      </c>
      <c r="O21" s="92">
        <v>144</v>
      </c>
      <c r="P21" s="92">
        <v>7200</v>
      </c>
      <c r="S21" s="206">
        <f>SUMIF('TOTAL FEED'!$J$6:$J$440,'6'!A21,'TOTAL FEED'!$AS$6:$AS$440)*T21</f>
        <v>8</v>
      </c>
      <c r="T21">
        <v>1</v>
      </c>
      <c r="V21" t="str">
        <f t="shared" si="1"/>
        <v>567SF</v>
      </c>
    </row>
    <row r="22" spans="1:22" x14ac:dyDescent="0.25">
      <c r="A22" t="str">
        <f t="shared" si="0"/>
        <v>553S25</v>
      </c>
      <c r="B22" s="211">
        <v>21115531900125</v>
      </c>
      <c r="C22">
        <v>0</v>
      </c>
      <c r="D22">
        <v>0</v>
      </c>
      <c r="E22">
        <v>1680213760</v>
      </c>
      <c r="F22" t="s">
        <v>251</v>
      </c>
      <c r="G22" t="s">
        <v>41</v>
      </c>
      <c r="H22">
        <v>25</v>
      </c>
      <c r="J22" s="211">
        <v>10004126104226</v>
      </c>
      <c r="K22">
        <v>2402</v>
      </c>
      <c r="L22" t="s">
        <v>663</v>
      </c>
      <c r="M22" t="s">
        <v>641</v>
      </c>
      <c r="N22" t="s">
        <v>642</v>
      </c>
      <c r="O22" s="92">
        <v>343</v>
      </c>
      <c r="P22" s="92">
        <v>8575</v>
      </c>
      <c r="S22" s="206">
        <f>SUMIF('TOTAL FEED'!$J$6:$J$440,'6'!A22,'TOTAL FEED'!$AS$6:$AS$440)*T22</f>
        <v>8</v>
      </c>
      <c r="T22">
        <v>1</v>
      </c>
      <c r="V22" t="str">
        <f t="shared" si="1"/>
        <v>553S</v>
      </c>
    </row>
    <row r="23" spans="1:22" hidden="1" x14ac:dyDescent="0.25">
      <c r="A23" t="str">
        <f t="shared" si="0"/>
        <v>567S25</v>
      </c>
      <c r="B23" s="211">
        <v>21115671900125</v>
      </c>
      <c r="C23">
        <v>0</v>
      </c>
      <c r="D23">
        <v>0</v>
      </c>
      <c r="E23">
        <v>1680213761</v>
      </c>
      <c r="F23" t="s">
        <v>251</v>
      </c>
      <c r="G23" t="s">
        <v>43</v>
      </c>
      <c r="H23">
        <v>25</v>
      </c>
      <c r="J23" s="211">
        <v>10004126104230</v>
      </c>
      <c r="K23">
        <v>2402</v>
      </c>
      <c r="L23" t="s">
        <v>700</v>
      </c>
      <c r="M23" t="s">
        <v>641</v>
      </c>
      <c r="N23" t="s">
        <v>642</v>
      </c>
      <c r="O23" s="92">
        <v>1003</v>
      </c>
      <c r="P23" s="92">
        <v>25075</v>
      </c>
      <c r="S23" s="206">
        <f>SUMIF('TOTAL FEED'!$J$6:$J$440,'6'!A23,'TOTAL FEED'!$AS$6:$AS$440)*T23</f>
        <v>8</v>
      </c>
      <c r="T23">
        <v>1</v>
      </c>
      <c r="V23" t="str">
        <f t="shared" si="1"/>
        <v>567S</v>
      </c>
    </row>
    <row r="24" spans="1:22" x14ac:dyDescent="0.25">
      <c r="A24" t="str">
        <f t="shared" si="0"/>
        <v>562PF50</v>
      </c>
      <c r="B24" s="211">
        <v>21115621600250</v>
      </c>
      <c r="C24">
        <v>0</v>
      </c>
      <c r="D24">
        <v>0</v>
      </c>
      <c r="E24">
        <v>1680213762</v>
      </c>
      <c r="F24" t="s">
        <v>251</v>
      </c>
      <c r="G24" t="s">
        <v>204</v>
      </c>
      <c r="H24">
        <v>50</v>
      </c>
      <c r="J24" s="211">
        <v>10004126104234</v>
      </c>
      <c r="K24">
        <v>2402</v>
      </c>
      <c r="L24" t="s">
        <v>765</v>
      </c>
      <c r="M24" t="s">
        <v>641</v>
      </c>
      <c r="N24" t="s">
        <v>642</v>
      </c>
      <c r="O24" s="92">
        <v>959</v>
      </c>
      <c r="P24" s="92">
        <v>47950</v>
      </c>
      <c r="S24" s="206">
        <f>SUMIF('TOTAL FEED'!$J$6:$J$440,'6'!A24,'TOTAL FEED'!$AS$6:$AS$440)*T24</f>
        <v>8</v>
      </c>
      <c r="T24">
        <v>1</v>
      </c>
      <c r="V24" t="str">
        <f t="shared" si="1"/>
        <v>562PF</v>
      </c>
    </row>
    <row r="25" spans="1:22" x14ac:dyDescent="0.25">
      <c r="A25" t="str">
        <f t="shared" si="0"/>
        <v>521SPro25</v>
      </c>
      <c r="B25" s="211">
        <v>21115211916125</v>
      </c>
      <c r="C25">
        <v>0</v>
      </c>
      <c r="D25">
        <v>0</v>
      </c>
      <c r="E25">
        <v>1680213763</v>
      </c>
      <c r="F25" t="s">
        <v>259</v>
      </c>
      <c r="G25" t="s">
        <v>617</v>
      </c>
      <c r="H25">
        <v>25</v>
      </c>
      <c r="J25" s="211">
        <v>10004126104237</v>
      </c>
      <c r="K25">
        <v>2402</v>
      </c>
      <c r="L25" t="s">
        <v>775</v>
      </c>
      <c r="M25" t="s">
        <v>641</v>
      </c>
      <c r="N25" t="s">
        <v>642</v>
      </c>
      <c r="O25" s="92">
        <v>220</v>
      </c>
      <c r="P25" s="92">
        <v>5500</v>
      </c>
      <c r="S25" s="206">
        <f>SUMIF('TOTAL FEED'!$J$6:$J$440,'6'!A25,'TOTAL FEED'!$AS$6:$AS$440)*T25</f>
        <v>8</v>
      </c>
      <c r="T25">
        <v>1</v>
      </c>
      <c r="V25" t="str">
        <f t="shared" si="1"/>
        <v>521SPro</v>
      </c>
    </row>
    <row r="26" spans="1:22" x14ac:dyDescent="0.25">
      <c r="A26" t="str">
        <f t="shared" si="0"/>
        <v/>
      </c>
      <c r="B26" s="211"/>
      <c r="G26"/>
      <c r="H26"/>
      <c r="J26" s="211"/>
      <c r="O26" s="92"/>
      <c r="P26" s="92"/>
      <c r="S26" s="206">
        <f>SUMIF('TOTAL FEED'!$J$6:$J$440,'6'!A26,'TOTAL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562PF50</v>
      </c>
      <c r="B27" s="211">
        <v>21115621600250</v>
      </c>
      <c r="C27">
        <v>0</v>
      </c>
      <c r="D27">
        <v>0</v>
      </c>
      <c r="E27">
        <v>1680213764</v>
      </c>
      <c r="F27" t="s">
        <v>238</v>
      </c>
      <c r="G27" t="s">
        <v>204</v>
      </c>
      <c r="H27">
        <v>50</v>
      </c>
      <c r="J27" s="211">
        <v>10004126104238</v>
      </c>
      <c r="K27">
        <v>2402</v>
      </c>
      <c r="L27" t="s">
        <v>711</v>
      </c>
      <c r="M27" t="s">
        <v>641</v>
      </c>
      <c r="N27" t="s">
        <v>642</v>
      </c>
      <c r="O27" s="92">
        <v>228</v>
      </c>
      <c r="P27" s="92">
        <v>11400</v>
      </c>
      <c r="S27" s="206">
        <f>SUMIF('TOTAL FEED'!$J$6:$J$440,'6'!A27,'TOTAL FEED'!$AS$6:$AS$440)*T27</f>
        <v>8</v>
      </c>
      <c r="T27">
        <v>1</v>
      </c>
      <c r="V27" t="str">
        <f t="shared" si="1"/>
        <v>562PF</v>
      </c>
    </row>
    <row r="28" spans="1:22" x14ac:dyDescent="0.25">
      <c r="A28" t="str">
        <f t="shared" si="0"/>
        <v>553MF50</v>
      </c>
      <c r="B28" s="211">
        <v>21115531300250</v>
      </c>
      <c r="C28">
        <v>0</v>
      </c>
      <c r="D28">
        <v>0</v>
      </c>
      <c r="E28">
        <v>1680213765</v>
      </c>
      <c r="F28" t="s">
        <v>238</v>
      </c>
      <c r="G28" t="s">
        <v>196</v>
      </c>
      <c r="H28">
        <v>50</v>
      </c>
      <c r="J28" s="211">
        <v>10004126104247</v>
      </c>
      <c r="K28">
        <v>2402</v>
      </c>
      <c r="L28" t="s">
        <v>755</v>
      </c>
      <c r="M28" t="s">
        <v>641</v>
      </c>
      <c r="N28" t="s">
        <v>642</v>
      </c>
      <c r="O28" s="92">
        <v>247</v>
      </c>
      <c r="P28" s="92">
        <v>12350</v>
      </c>
      <c r="S28" s="206">
        <f>SUMIF('TOTAL FEED'!$J$6:$J$440,'6'!A28,'TOTAL FEED'!$AS$6:$AS$440)*T28</f>
        <v>8</v>
      </c>
      <c r="T28">
        <v>1</v>
      </c>
      <c r="V28" t="str">
        <f t="shared" si="1"/>
        <v>553MF</v>
      </c>
    </row>
    <row r="29" spans="1:22" x14ac:dyDescent="0.25">
      <c r="A29" t="str">
        <f t="shared" si="0"/>
        <v>553MF50</v>
      </c>
      <c r="B29" s="211">
        <v>21115531300250</v>
      </c>
      <c r="C29">
        <v>0</v>
      </c>
      <c r="D29">
        <v>0</v>
      </c>
      <c r="E29">
        <v>1680213766</v>
      </c>
      <c r="F29" t="s">
        <v>238</v>
      </c>
      <c r="G29" t="s">
        <v>196</v>
      </c>
      <c r="H29">
        <v>50</v>
      </c>
      <c r="J29" s="211">
        <v>10004126104248</v>
      </c>
      <c r="K29">
        <v>2402</v>
      </c>
      <c r="L29" t="s">
        <v>755</v>
      </c>
      <c r="M29" t="s">
        <v>641</v>
      </c>
      <c r="N29" t="s">
        <v>642</v>
      </c>
      <c r="O29" s="92">
        <v>216</v>
      </c>
      <c r="P29" s="92">
        <v>10800</v>
      </c>
      <c r="S29" s="206">
        <f>SUMIF('TOTAL FEED'!$J$6:$J$440,'6'!A29,'TOTAL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552F50</v>
      </c>
      <c r="B30" s="211">
        <v>21115520000250</v>
      </c>
      <c r="C30">
        <v>0</v>
      </c>
      <c r="D30">
        <v>0</v>
      </c>
      <c r="E30">
        <v>1680213767</v>
      </c>
      <c r="F30" t="s">
        <v>564</v>
      </c>
      <c r="G30" t="s">
        <v>179</v>
      </c>
      <c r="H30">
        <v>50</v>
      </c>
      <c r="J30" s="211">
        <v>209844</v>
      </c>
      <c r="K30">
        <v>2401</v>
      </c>
      <c r="L30" t="s">
        <v>770</v>
      </c>
      <c r="M30" t="s">
        <v>658</v>
      </c>
      <c r="N30" t="s">
        <v>659</v>
      </c>
      <c r="O30" s="92">
        <v>1944</v>
      </c>
      <c r="P30" s="92">
        <v>97200</v>
      </c>
      <c r="S30" s="206">
        <f>SUMIF('TOTAL FEED'!$J$6:$J$440,'6'!A30,'TOTAL FEED'!$AS$6:$AS$440)*T30</f>
        <v>8</v>
      </c>
      <c r="T30">
        <v>1</v>
      </c>
      <c r="V30" t="str">
        <f t="shared" si="1"/>
        <v>552F</v>
      </c>
    </row>
    <row r="31" spans="1:22" x14ac:dyDescent="0.25">
      <c r="A31" t="str">
        <f t="shared" si="0"/>
        <v>566F50</v>
      </c>
      <c r="B31" s="211">
        <v>21115660000250</v>
      </c>
      <c r="C31">
        <v>0</v>
      </c>
      <c r="D31">
        <v>0</v>
      </c>
      <c r="E31">
        <v>1680213768</v>
      </c>
      <c r="F31" t="s">
        <v>256</v>
      </c>
      <c r="G31" t="s">
        <v>212</v>
      </c>
      <c r="H31">
        <v>50</v>
      </c>
      <c r="J31" s="211">
        <v>10004126104236</v>
      </c>
      <c r="K31">
        <v>2402</v>
      </c>
      <c r="L31" t="s">
        <v>784</v>
      </c>
      <c r="M31" t="s">
        <v>641</v>
      </c>
      <c r="N31" t="s">
        <v>642</v>
      </c>
      <c r="O31" s="92">
        <v>6</v>
      </c>
      <c r="P31" s="92">
        <v>300</v>
      </c>
      <c r="S31" s="206">
        <f>SUMIF('TOTAL FEED'!$J$6:$J$440,'6'!A31,'TOTAL FEED'!$AS$6:$AS$440)*T31</f>
        <v>8</v>
      </c>
      <c r="T31">
        <v>1</v>
      </c>
      <c r="V31" t="str">
        <f t="shared" si="1"/>
        <v>566F</v>
      </c>
    </row>
    <row r="32" spans="1:22" x14ac:dyDescent="0.25">
      <c r="A32" t="str">
        <f t="shared" si="0"/>
        <v>552F50</v>
      </c>
      <c r="B32" s="211">
        <v>21115520000250</v>
      </c>
      <c r="C32">
        <v>0</v>
      </c>
      <c r="D32">
        <v>0</v>
      </c>
      <c r="E32">
        <v>1680213769</v>
      </c>
      <c r="F32" t="s">
        <v>562</v>
      </c>
      <c r="G32" t="s">
        <v>179</v>
      </c>
      <c r="H32">
        <v>50</v>
      </c>
      <c r="J32" s="211">
        <v>209844</v>
      </c>
      <c r="K32">
        <v>2401</v>
      </c>
      <c r="L32" t="s">
        <v>770</v>
      </c>
      <c r="M32" t="s">
        <v>658</v>
      </c>
      <c r="N32" t="s">
        <v>659</v>
      </c>
      <c r="O32" s="92">
        <v>250</v>
      </c>
      <c r="P32" s="92">
        <v>12500</v>
      </c>
      <c r="S32" s="206">
        <f>SUMIF('TOTAL FEED'!$J$6:$J$440,'6'!A32,'TOTAL FEED'!$AS$6:$AS$440)*T32</f>
        <v>8</v>
      </c>
      <c r="T32">
        <v>1</v>
      </c>
      <c r="V32" t="str">
        <f t="shared" si="1"/>
        <v>552F</v>
      </c>
    </row>
    <row r="33" spans="1:22" x14ac:dyDescent="0.25">
      <c r="A33" t="str">
        <f t="shared" si="0"/>
        <v>552SF50</v>
      </c>
      <c r="B33" s="211">
        <v>21115521900250</v>
      </c>
      <c r="C33">
        <v>0</v>
      </c>
      <c r="D33">
        <v>0</v>
      </c>
      <c r="E33">
        <v>1680213770</v>
      </c>
      <c r="F33" t="s">
        <v>256</v>
      </c>
      <c r="G33" t="s">
        <v>187</v>
      </c>
      <c r="H33">
        <v>50</v>
      </c>
      <c r="J33" s="211">
        <v>10004126104245</v>
      </c>
      <c r="K33">
        <v>2402</v>
      </c>
      <c r="L33" t="s">
        <v>722</v>
      </c>
      <c r="M33" t="s">
        <v>641</v>
      </c>
      <c r="N33" t="s">
        <v>642</v>
      </c>
      <c r="O33" s="92">
        <v>2538</v>
      </c>
      <c r="P33" s="92">
        <v>126900</v>
      </c>
      <c r="S33" s="206">
        <f>SUMIF('TOTAL FEED'!$J$6:$J$440,'6'!A33,'TOTAL FEED'!$AS$6:$AS$440)*T33</f>
        <v>8</v>
      </c>
      <c r="T33">
        <v>1</v>
      </c>
      <c r="V33" t="str">
        <f t="shared" si="1"/>
        <v>552SF</v>
      </c>
    </row>
    <row r="34" spans="1:22" x14ac:dyDescent="0.25">
      <c r="A34" t="str">
        <f t="shared" si="0"/>
        <v>695325</v>
      </c>
      <c r="B34" s="211">
        <v>21165530000125</v>
      </c>
      <c r="C34">
        <v>0</v>
      </c>
      <c r="D34">
        <v>0</v>
      </c>
      <c r="E34">
        <v>1680213771</v>
      </c>
      <c r="F34" t="s">
        <v>251</v>
      </c>
      <c r="G34">
        <v>6953</v>
      </c>
      <c r="H34">
        <v>25</v>
      </c>
      <c r="J34" s="211">
        <v>10004126104240</v>
      </c>
      <c r="K34">
        <v>2402</v>
      </c>
      <c r="L34" t="s">
        <v>744</v>
      </c>
      <c r="M34" t="s">
        <v>641</v>
      </c>
      <c r="N34" t="s">
        <v>642</v>
      </c>
      <c r="O34" s="92">
        <v>651</v>
      </c>
      <c r="P34" s="92">
        <v>16275</v>
      </c>
      <c r="S34" s="206">
        <f>SUMIF('TOTAL FEED'!$J$6:$J$440,'6'!A34,'TOTAL FEED'!$AS$6:$AS$440)*T34</f>
        <v>8</v>
      </c>
      <c r="T34">
        <v>1</v>
      </c>
      <c r="V34" t="str">
        <f t="shared" si="1"/>
        <v>6953</v>
      </c>
    </row>
    <row r="35" spans="1:22" x14ac:dyDescent="0.25">
      <c r="A35" t="str">
        <f t="shared" si="0"/>
        <v>553MF50</v>
      </c>
      <c r="B35" s="211">
        <v>21115531300250</v>
      </c>
      <c r="C35">
        <v>0</v>
      </c>
      <c r="D35">
        <v>0</v>
      </c>
      <c r="E35">
        <v>1680213772</v>
      </c>
      <c r="F35" t="s">
        <v>251</v>
      </c>
      <c r="G35" t="s">
        <v>196</v>
      </c>
      <c r="H35">
        <v>50</v>
      </c>
      <c r="J35" s="211">
        <v>10004126104243</v>
      </c>
      <c r="K35">
        <v>2402</v>
      </c>
      <c r="L35" t="s">
        <v>674</v>
      </c>
      <c r="M35" t="s">
        <v>641</v>
      </c>
      <c r="N35" t="s">
        <v>642</v>
      </c>
      <c r="O35" s="92">
        <v>1998</v>
      </c>
      <c r="P35" s="92">
        <v>99900</v>
      </c>
      <c r="S35" s="206">
        <f>SUMIF('TOTAL FEED'!$J$6:$J$440,'6'!A35,'TOTAL FEED'!$AS$6:$AS$440)*T35</f>
        <v>8</v>
      </c>
      <c r="T35">
        <v>1</v>
      </c>
      <c r="V35" t="str">
        <f t="shared" si="1"/>
        <v>553MF</v>
      </c>
    </row>
    <row r="36" spans="1:22" x14ac:dyDescent="0.25">
      <c r="A36" t="str">
        <f t="shared" si="0"/>
        <v>385S25</v>
      </c>
      <c r="B36" s="211">
        <v>21113851900125</v>
      </c>
      <c r="C36">
        <v>0</v>
      </c>
      <c r="D36">
        <v>0</v>
      </c>
      <c r="E36">
        <v>1680213773</v>
      </c>
      <c r="F36" t="s">
        <v>255</v>
      </c>
      <c r="G36" t="s">
        <v>275</v>
      </c>
      <c r="H36">
        <v>25</v>
      </c>
      <c r="J36" s="211">
        <v>10004126104244</v>
      </c>
      <c r="K36">
        <v>2402</v>
      </c>
      <c r="L36" t="s">
        <v>744</v>
      </c>
      <c r="M36" t="s">
        <v>641</v>
      </c>
      <c r="N36" t="s">
        <v>642</v>
      </c>
      <c r="O36" s="92">
        <v>160</v>
      </c>
      <c r="P36" s="92">
        <v>4000</v>
      </c>
      <c r="S36" s="206">
        <f>SUMIF('TOTAL FEED'!$J$6:$J$440,'6'!A36,'TOTAL FEED'!$AS$6:$AS$440)*T36</f>
        <v>8</v>
      </c>
      <c r="T36">
        <v>1</v>
      </c>
      <c r="V36" t="str">
        <f t="shared" si="1"/>
        <v>385S</v>
      </c>
    </row>
    <row r="37" spans="1:22" x14ac:dyDescent="0.25">
      <c r="A37" t="str">
        <f t="shared" si="0"/>
        <v>885S25</v>
      </c>
      <c r="B37" s="211">
        <v>21123851900125</v>
      </c>
      <c r="C37">
        <v>0</v>
      </c>
      <c r="D37">
        <v>0</v>
      </c>
      <c r="E37">
        <v>1680213774</v>
      </c>
      <c r="F37" t="s">
        <v>255</v>
      </c>
      <c r="G37" t="s">
        <v>46</v>
      </c>
      <c r="H37">
        <v>25</v>
      </c>
      <c r="J37" s="211">
        <v>10004126104244</v>
      </c>
      <c r="K37">
        <v>2402</v>
      </c>
      <c r="L37" t="s">
        <v>726</v>
      </c>
      <c r="M37" t="s">
        <v>641</v>
      </c>
      <c r="N37" t="s">
        <v>642</v>
      </c>
      <c r="O37" s="92">
        <v>193</v>
      </c>
      <c r="P37" s="92">
        <v>4825</v>
      </c>
      <c r="S37" s="206">
        <f>SUMIF('TOTAL FEED'!$J$6:$J$440,'6'!A37,'TOTAL FEED'!$AS$6:$AS$440)*T37</f>
        <v>8</v>
      </c>
      <c r="T37">
        <v>1</v>
      </c>
      <c r="V37" t="str">
        <f t="shared" si="1"/>
        <v>885S</v>
      </c>
    </row>
    <row r="38" spans="1:22" x14ac:dyDescent="0.25">
      <c r="A38" t="str">
        <f t="shared" si="0"/>
        <v>511B25</v>
      </c>
      <c r="B38" s="211">
        <v>21115110200125</v>
      </c>
      <c r="C38">
        <v>0</v>
      </c>
      <c r="D38">
        <v>0</v>
      </c>
      <c r="E38">
        <v>1680213775</v>
      </c>
      <c r="F38" t="s">
        <v>257</v>
      </c>
      <c r="G38" t="s">
        <v>23</v>
      </c>
      <c r="H38">
        <v>25</v>
      </c>
      <c r="J38" s="211">
        <v>10004126104231</v>
      </c>
      <c r="K38">
        <v>2402</v>
      </c>
      <c r="L38" t="s">
        <v>779</v>
      </c>
      <c r="M38" t="s">
        <v>641</v>
      </c>
      <c r="N38" t="s">
        <v>642</v>
      </c>
      <c r="O38" s="92">
        <v>1923</v>
      </c>
      <c r="P38" s="92">
        <v>48075</v>
      </c>
      <c r="S38" s="206">
        <f>SUMIF('TOTAL FEED'!$J$6:$J$440,'6'!A38,'TOTAL FEED'!$AS$6:$AS$440)*T38</f>
        <v>8</v>
      </c>
      <c r="T38">
        <v>1</v>
      </c>
      <c r="V38" t="str">
        <f t="shared" si="1"/>
        <v>511B</v>
      </c>
    </row>
    <row r="39" spans="1:22" x14ac:dyDescent="0.25">
      <c r="A39" t="str">
        <f t="shared" si="0"/>
        <v>54825</v>
      </c>
      <c r="B39" s="211">
        <v>21115480000125</v>
      </c>
      <c r="C39">
        <v>0</v>
      </c>
      <c r="D39">
        <v>0</v>
      </c>
      <c r="E39">
        <v>1680213776</v>
      </c>
      <c r="F39" t="s">
        <v>257</v>
      </c>
      <c r="G39">
        <v>548</v>
      </c>
      <c r="H39">
        <v>25</v>
      </c>
      <c r="J39" s="211">
        <v>10004126104249</v>
      </c>
      <c r="K39">
        <v>2402</v>
      </c>
      <c r="L39" t="s">
        <v>705</v>
      </c>
      <c r="M39" t="s">
        <v>641</v>
      </c>
      <c r="N39" t="s">
        <v>642</v>
      </c>
      <c r="O39" s="92">
        <v>285</v>
      </c>
      <c r="P39" s="92">
        <v>7125</v>
      </c>
      <c r="S39" s="206">
        <f>SUMIF('TOTAL FEED'!$J$6:$J$440,'6'!A39,'TOTAL FEED'!$AS$6:$AS$440)*T39</f>
        <v>8</v>
      </c>
      <c r="T39">
        <v>1</v>
      </c>
      <c r="V39" t="str">
        <f t="shared" si="1"/>
        <v>548</v>
      </c>
    </row>
    <row r="40" spans="1:22" x14ac:dyDescent="0.25">
      <c r="A40" t="str">
        <f t="shared" si="0"/>
        <v>521SPro25</v>
      </c>
      <c r="B40" s="211">
        <v>21115211916125</v>
      </c>
      <c r="C40">
        <v>0</v>
      </c>
      <c r="D40">
        <v>0</v>
      </c>
      <c r="E40">
        <v>1680213777</v>
      </c>
      <c r="F40" t="s">
        <v>259</v>
      </c>
      <c r="G40" t="s">
        <v>617</v>
      </c>
      <c r="H40">
        <v>25</v>
      </c>
      <c r="J40" s="211">
        <v>10004126104237</v>
      </c>
      <c r="K40">
        <v>2402</v>
      </c>
      <c r="L40" t="s">
        <v>711</v>
      </c>
      <c r="M40" t="s">
        <v>641</v>
      </c>
      <c r="N40" t="s">
        <v>642</v>
      </c>
      <c r="O40" s="92">
        <v>42</v>
      </c>
      <c r="P40" s="92">
        <v>1050</v>
      </c>
      <c r="S40" s="206">
        <f>SUMIF('TOTAL FEED'!$J$6:$J$440,'6'!A40,'TOTAL FEED'!$AS$6:$AS$440)*T40</f>
        <v>8</v>
      </c>
      <c r="T40">
        <v>1</v>
      </c>
      <c r="V40" t="str">
        <f t="shared" si="1"/>
        <v>521SPro</v>
      </c>
    </row>
    <row r="41" spans="1:22" x14ac:dyDescent="0.25">
      <c r="A41" t="str">
        <f t="shared" si="0"/>
        <v>552S25</v>
      </c>
      <c r="B41" s="211">
        <v>21115521900125</v>
      </c>
      <c r="C41">
        <v>0</v>
      </c>
      <c r="D41">
        <v>0</v>
      </c>
      <c r="E41">
        <v>1680213778</v>
      </c>
      <c r="F41" t="s">
        <v>259</v>
      </c>
      <c r="G41" t="s">
        <v>40</v>
      </c>
      <c r="H41">
        <v>25</v>
      </c>
      <c r="J41" s="211">
        <v>10004126104239</v>
      </c>
      <c r="K41">
        <v>2402</v>
      </c>
      <c r="L41" t="s">
        <v>783</v>
      </c>
      <c r="M41" t="s">
        <v>641</v>
      </c>
      <c r="N41" t="s">
        <v>642</v>
      </c>
      <c r="O41" s="92">
        <v>555</v>
      </c>
      <c r="P41" s="92">
        <v>13875</v>
      </c>
      <c r="S41" s="206">
        <f>SUMIF('TOTAL FEED'!$J$6:$J$440,'6'!A41,'TOTAL FEED'!$AS$6:$AS$440)*T41</f>
        <v>8</v>
      </c>
      <c r="T41">
        <v>1</v>
      </c>
      <c r="V41" t="str">
        <f t="shared" si="1"/>
        <v>552S</v>
      </c>
    </row>
    <row r="42" spans="1:22" x14ac:dyDescent="0.25">
      <c r="A42" t="str">
        <f t="shared" si="0"/>
        <v>510M25</v>
      </c>
      <c r="B42" s="211">
        <v>21115101300125</v>
      </c>
      <c r="C42">
        <v>0</v>
      </c>
      <c r="D42">
        <v>0</v>
      </c>
      <c r="E42">
        <v>1680213779</v>
      </c>
      <c r="F42" t="s">
        <v>259</v>
      </c>
      <c r="G42" t="s">
        <v>14</v>
      </c>
      <c r="H42">
        <v>25</v>
      </c>
      <c r="J42" s="211">
        <v>10004126104246</v>
      </c>
      <c r="K42">
        <v>2402</v>
      </c>
      <c r="L42" t="s">
        <v>730</v>
      </c>
      <c r="M42" t="s">
        <v>641</v>
      </c>
      <c r="N42" t="s">
        <v>642</v>
      </c>
      <c r="O42" s="92">
        <v>617</v>
      </c>
      <c r="P42" s="92">
        <v>15425</v>
      </c>
      <c r="S42" s="206">
        <f>SUMIF('TOTAL FEED'!$J$6:$J$440,'6'!A42,'TOTAL FEED'!$AS$6:$AS$440)*T42</f>
        <v>8</v>
      </c>
      <c r="T42">
        <v>1</v>
      </c>
      <c r="V42" t="str">
        <f t="shared" si="1"/>
        <v>510M</v>
      </c>
    </row>
    <row r="43" spans="1:22" x14ac:dyDescent="0.25">
      <c r="A43" t="str">
        <f t="shared" si="0"/>
        <v>GT11S25</v>
      </c>
      <c r="B43" s="211">
        <v>21135101900125</v>
      </c>
      <c r="C43">
        <v>0</v>
      </c>
      <c r="D43">
        <v>0</v>
      </c>
      <c r="E43">
        <v>1680213780</v>
      </c>
      <c r="F43" t="s">
        <v>259</v>
      </c>
      <c r="G43" t="s">
        <v>609</v>
      </c>
      <c r="H43">
        <v>25</v>
      </c>
      <c r="J43" s="211">
        <v>10004126104250</v>
      </c>
      <c r="K43">
        <v>2402</v>
      </c>
      <c r="L43" t="s">
        <v>740</v>
      </c>
      <c r="M43" t="s">
        <v>641</v>
      </c>
      <c r="N43" t="s">
        <v>642</v>
      </c>
      <c r="O43" s="92">
        <v>110</v>
      </c>
      <c r="P43" s="92">
        <v>2750</v>
      </c>
      <c r="S43" s="206">
        <f>SUMIF('TOTAL FEED'!$J$6:$J$440,'6'!A43,'TOTAL FEED'!$AS$6:$AS$440)*T43</f>
        <v>8</v>
      </c>
      <c r="T43">
        <v>1</v>
      </c>
      <c r="V43" t="str">
        <f t="shared" si="1"/>
        <v>GT11S</v>
      </c>
    </row>
    <row r="44" spans="1:22" x14ac:dyDescent="0.25">
      <c r="A44" t="str">
        <f t="shared" si="0"/>
        <v/>
      </c>
      <c r="B44" s="211"/>
      <c r="G44"/>
      <c r="H44"/>
      <c r="J44" s="211"/>
      <c r="O44" s="92"/>
      <c r="P44" s="92"/>
      <c r="S44" s="206">
        <f>SUMIF('TOTAL FEED'!$J$6:$J$440,'6'!A44,'TOTAL FEED'!$AS$6:$AS$440)*T44</f>
        <v>16</v>
      </c>
      <c r="T44">
        <v>1</v>
      </c>
      <c r="V44" t="str">
        <f t="shared" si="1"/>
        <v/>
      </c>
    </row>
    <row r="45" spans="1:22" hidden="1" x14ac:dyDescent="0.25">
      <c r="A45" t="str">
        <f t="shared" si="0"/>
        <v/>
      </c>
      <c r="B45" s="211"/>
      <c r="G45"/>
      <c r="H45"/>
      <c r="J45" s="211"/>
      <c r="O45" s="92"/>
      <c r="P45" s="92"/>
      <c r="S45" s="206">
        <f>SUMIF('TOTAL FEED'!$J$6:$J$440,'6'!A45,'TOTAL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>552F50</v>
      </c>
      <c r="B46" s="211">
        <v>21115520000250</v>
      </c>
      <c r="C46">
        <v>0</v>
      </c>
      <c r="D46">
        <v>0</v>
      </c>
      <c r="E46">
        <v>1680213781</v>
      </c>
      <c r="F46" t="s">
        <v>562</v>
      </c>
      <c r="G46" t="s">
        <v>179</v>
      </c>
      <c r="H46">
        <v>50</v>
      </c>
      <c r="J46" s="211">
        <v>209844</v>
      </c>
      <c r="K46">
        <v>2401</v>
      </c>
      <c r="L46" t="s">
        <v>785</v>
      </c>
      <c r="M46" t="s">
        <v>658</v>
      </c>
      <c r="N46" t="s">
        <v>659</v>
      </c>
      <c r="O46" s="92">
        <v>21</v>
      </c>
      <c r="P46" s="92">
        <v>1050</v>
      </c>
      <c r="S46" s="206">
        <f>SUMIF('TOTAL FEED'!$J$6:$J$440,'6'!A46,'TOTAL FEED'!$AS$6:$AS$440)*T46</f>
        <v>8</v>
      </c>
      <c r="T46">
        <v>1</v>
      </c>
      <c r="V46" t="str">
        <f t="shared" si="1"/>
        <v>552F</v>
      </c>
    </row>
    <row r="47" spans="1:22" x14ac:dyDescent="0.25">
      <c r="A47" t="str">
        <f t="shared" si="0"/>
        <v>552F50</v>
      </c>
      <c r="B47" s="211">
        <v>21115520000250</v>
      </c>
      <c r="C47">
        <v>0</v>
      </c>
      <c r="D47">
        <v>0</v>
      </c>
      <c r="E47">
        <v>1680213782</v>
      </c>
      <c r="F47" t="s">
        <v>564</v>
      </c>
      <c r="G47" t="s">
        <v>179</v>
      </c>
      <c r="H47">
        <v>50</v>
      </c>
      <c r="J47" s="211">
        <v>209844</v>
      </c>
      <c r="K47">
        <v>2401</v>
      </c>
      <c r="L47" t="s">
        <v>763</v>
      </c>
      <c r="M47" t="s">
        <v>658</v>
      </c>
      <c r="N47" t="s">
        <v>659</v>
      </c>
      <c r="O47" s="92">
        <v>1080</v>
      </c>
      <c r="P47" s="92">
        <v>54000</v>
      </c>
      <c r="S47" s="206">
        <f>SUMIF('TOTAL FEED'!$J$6:$J$440,'6'!A47,'TOTAL FEED'!$AS$6:$AS$440)*T47</f>
        <v>8</v>
      </c>
      <c r="T47">
        <v>1</v>
      </c>
      <c r="V47" t="str">
        <f t="shared" si="1"/>
        <v>552F</v>
      </c>
    </row>
    <row r="48" spans="1:22" x14ac:dyDescent="0.25">
      <c r="A48" t="str">
        <f t="shared" si="0"/>
        <v>552F50</v>
      </c>
      <c r="B48" s="211">
        <v>21115520000250</v>
      </c>
      <c r="C48">
        <v>0</v>
      </c>
      <c r="D48">
        <v>0</v>
      </c>
      <c r="E48">
        <v>1680213782</v>
      </c>
      <c r="F48" t="s">
        <v>564</v>
      </c>
      <c r="G48" t="s">
        <v>179</v>
      </c>
      <c r="H48">
        <v>50</v>
      </c>
      <c r="J48" s="211">
        <v>209844</v>
      </c>
      <c r="K48">
        <v>2401</v>
      </c>
      <c r="L48" t="s">
        <v>706</v>
      </c>
      <c r="M48" t="s">
        <v>658</v>
      </c>
      <c r="N48" t="s">
        <v>659</v>
      </c>
      <c r="O48" s="92">
        <v>216</v>
      </c>
      <c r="P48" s="92">
        <v>10800</v>
      </c>
      <c r="S48" s="206">
        <f>SUMIF('TOTAL FEED'!$J$6:$J$440,'6'!A48,'TOTAL FEED'!$AS$6:$AS$440)*T48</f>
        <v>8</v>
      </c>
      <c r="T48">
        <v>1</v>
      </c>
      <c r="V48" t="str">
        <f t="shared" si="1"/>
        <v>552F</v>
      </c>
    </row>
    <row r="49" spans="1:22" x14ac:dyDescent="0.25">
      <c r="A49" t="str">
        <f t="shared" si="0"/>
        <v>552F50</v>
      </c>
      <c r="B49" s="211">
        <v>21115520000250</v>
      </c>
      <c r="C49">
        <v>0</v>
      </c>
      <c r="D49">
        <v>0</v>
      </c>
      <c r="E49">
        <v>1680213782</v>
      </c>
      <c r="F49" t="s">
        <v>564</v>
      </c>
      <c r="G49" t="s">
        <v>179</v>
      </c>
      <c r="H49">
        <v>50</v>
      </c>
      <c r="J49" s="211">
        <v>209844</v>
      </c>
      <c r="K49">
        <v>2401</v>
      </c>
      <c r="L49" t="s">
        <v>785</v>
      </c>
      <c r="M49" t="s">
        <v>658</v>
      </c>
      <c r="N49" t="s">
        <v>659</v>
      </c>
      <c r="O49" s="92">
        <v>800</v>
      </c>
      <c r="P49" s="92">
        <v>40000</v>
      </c>
      <c r="S49" s="206">
        <f>SUMIF('TOTAL FEED'!$J$6:$J$440,'6'!A49,'TOTAL FEED'!$AS$6:$AS$440)*T49</f>
        <v>8</v>
      </c>
      <c r="T49">
        <v>1</v>
      </c>
      <c r="V49" t="str">
        <f t="shared" si="1"/>
        <v>552F</v>
      </c>
    </row>
    <row r="50" spans="1:22" x14ac:dyDescent="0.25">
      <c r="A50" t="str">
        <f t="shared" si="0"/>
        <v>553MF50</v>
      </c>
      <c r="B50" s="211">
        <v>21115531300250</v>
      </c>
      <c r="C50">
        <v>0</v>
      </c>
      <c r="D50">
        <v>0</v>
      </c>
      <c r="E50">
        <v>1680213783</v>
      </c>
      <c r="F50" t="s">
        <v>238</v>
      </c>
      <c r="G50" t="s">
        <v>196</v>
      </c>
      <c r="H50">
        <v>50</v>
      </c>
      <c r="J50" s="211">
        <v>10004126104248</v>
      </c>
      <c r="K50">
        <v>2402</v>
      </c>
      <c r="L50" t="s">
        <v>786</v>
      </c>
      <c r="M50" t="s">
        <v>641</v>
      </c>
      <c r="N50" t="s">
        <v>642</v>
      </c>
      <c r="O50" s="92">
        <v>53</v>
      </c>
      <c r="P50" s="92">
        <v>2650</v>
      </c>
      <c r="S50" s="206">
        <f>SUMIF('TOTAL FEED'!$J$6:$J$440,'6'!A50,'TOTAL FEED'!$AS$6:$AS$440)*T50</f>
        <v>8</v>
      </c>
      <c r="T50">
        <v>1</v>
      </c>
      <c r="V50" t="str">
        <f t="shared" si="1"/>
        <v>553MF</v>
      </c>
    </row>
    <row r="51" spans="1:22" x14ac:dyDescent="0.25">
      <c r="A51" t="str">
        <f t="shared" si="0"/>
        <v>552SF50</v>
      </c>
      <c r="B51" s="211">
        <v>21115521900250</v>
      </c>
      <c r="C51">
        <v>0</v>
      </c>
      <c r="D51">
        <v>0</v>
      </c>
      <c r="E51">
        <v>1680213784</v>
      </c>
      <c r="F51" t="s">
        <v>238</v>
      </c>
      <c r="G51" t="s">
        <v>187</v>
      </c>
      <c r="H51">
        <v>50</v>
      </c>
      <c r="J51" s="211">
        <v>10004126104252</v>
      </c>
      <c r="K51">
        <v>2402</v>
      </c>
      <c r="L51" t="s">
        <v>708</v>
      </c>
      <c r="M51" t="s">
        <v>641</v>
      </c>
      <c r="N51" t="s">
        <v>642</v>
      </c>
      <c r="O51" s="92">
        <v>756</v>
      </c>
      <c r="P51" s="92">
        <v>37800</v>
      </c>
      <c r="S51" s="206">
        <f>SUMIF('TOTAL FEED'!$J$6:$J$440,'6'!A51,'TOTAL FEED'!$AS$6:$AS$440)*T51</f>
        <v>8</v>
      </c>
      <c r="T51">
        <v>1</v>
      </c>
      <c r="V51" t="str">
        <f t="shared" si="1"/>
        <v>552SF</v>
      </c>
    </row>
    <row r="52" spans="1:22" x14ac:dyDescent="0.25">
      <c r="A52" t="str">
        <f t="shared" si="0"/>
        <v>552SF50</v>
      </c>
      <c r="B52" s="211">
        <v>21115521900250</v>
      </c>
      <c r="C52">
        <v>0</v>
      </c>
      <c r="D52">
        <v>0</v>
      </c>
      <c r="E52">
        <v>1680213784</v>
      </c>
      <c r="F52" t="s">
        <v>238</v>
      </c>
      <c r="G52" t="s">
        <v>187</v>
      </c>
      <c r="H52">
        <v>50</v>
      </c>
      <c r="J52" s="211">
        <v>10004126104252</v>
      </c>
      <c r="K52">
        <v>2402</v>
      </c>
      <c r="L52" t="s">
        <v>665</v>
      </c>
      <c r="M52" t="s">
        <v>641</v>
      </c>
      <c r="N52" t="s">
        <v>642</v>
      </c>
      <c r="O52" s="92">
        <v>1242</v>
      </c>
      <c r="P52" s="92">
        <v>62100</v>
      </c>
      <c r="S52" s="206">
        <f>SUMIF('TOTAL FEED'!$J$6:$J$440,'6'!A52,'TOTAL FEED'!$AS$6:$AS$440)*T52</f>
        <v>8</v>
      </c>
      <c r="T52">
        <v>1</v>
      </c>
      <c r="V52" t="str">
        <f t="shared" si="1"/>
        <v>552SF</v>
      </c>
    </row>
    <row r="53" spans="1:22" x14ac:dyDescent="0.25">
      <c r="A53" t="str">
        <f t="shared" si="0"/>
        <v>552SF50</v>
      </c>
      <c r="B53" s="211">
        <v>21115521900250</v>
      </c>
      <c r="C53">
        <v>0</v>
      </c>
      <c r="D53">
        <v>0</v>
      </c>
      <c r="E53">
        <v>1680213784</v>
      </c>
      <c r="F53" t="s">
        <v>238</v>
      </c>
      <c r="G53" t="s">
        <v>187</v>
      </c>
      <c r="H53">
        <v>50</v>
      </c>
      <c r="J53" s="211">
        <v>10004126104252</v>
      </c>
      <c r="K53">
        <v>2402</v>
      </c>
      <c r="L53" t="s">
        <v>661</v>
      </c>
      <c r="M53" t="s">
        <v>641</v>
      </c>
      <c r="N53" t="s">
        <v>642</v>
      </c>
      <c r="O53" s="92">
        <v>244</v>
      </c>
      <c r="P53" s="92">
        <v>12200</v>
      </c>
      <c r="S53" s="206">
        <f>SUMIF('TOTAL FEED'!$J$6:$J$440,'6'!A53,'TOTAL FEED'!$AS$6:$AS$440)*T53</f>
        <v>8</v>
      </c>
      <c r="T53">
        <v>1</v>
      </c>
      <c r="V53" t="str">
        <f t="shared" si="1"/>
        <v>552SF</v>
      </c>
    </row>
    <row r="54" spans="1:22" x14ac:dyDescent="0.25">
      <c r="A54" t="str">
        <f t="shared" si="0"/>
        <v>553MF50</v>
      </c>
      <c r="B54" s="211">
        <v>21115531300250</v>
      </c>
      <c r="C54">
        <v>0</v>
      </c>
      <c r="D54">
        <v>0</v>
      </c>
      <c r="E54">
        <v>1680213785</v>
      </c>
      <c r="F54" t="s">
        <v>238</v>
      </c>
      <c r="G54" t="s">
        <v>196</v>
      </c>
      <c r="H54">
        <v>50</v>
      </c>
      <c r="J54">
        <v>10004126104258</v>
      </c>
      <c r="K54">
        <v>2402</v>
      </c>
      <c r="L54" t="s">
        <v>786</v>
      </c>
      <c r="M54" t="s">
        <v>641</v>
      </c>
      <c r="N54" t="s">
        <v>642</v>
      </c>
      <c r="O54" s="92">
        <v>454</v>
      </c>
      <c r="P54" s="92">
        <v>22700</v>
      </c>
      <c r="S54" s="206">
        <f>SUMIF('TOTAL FEED'!$J$6:$J$440,'6'!A54,'TOTAL FEED'!$AS$6:$AS$440)*T54</f>
        <v>8</v>
      </c>
      <c r="T54">
        <v>1</v>
      </c>
      <c r="V54" t="str">
        <f t="shared" si="1"/>
        <v>553MF</v>
      </c>
    </row>
    <row r="55" spans="1:22" x14ac:dyDescent="0.25">
      <c r="A55" t="str">
        <f t="shared" si="0"/>
        <v>551GPFS5450</v>
      </c>
      <c r="B55" s="211">
        <v>21115517599250</v>
      </c>
      <c r="C55" t="s">
        <v>455</v>
      </c>
      <c r="D55">
        <v>0</v>
      </c>
      <c r="E55">
        <v>1680213786</v>
      </c>
      <c r="F55" t="s">
        <v>238</v>
      </c>
      <c r="G55" t="s">
        <v>175</v>
      </c>
      <c r="H55">
        <v>50</v>
      </c>
      <c r="I55" t="s">
        <v>455</v>
      </c>
      <c r="J55" s="211">
        <v>10004126104259</v>
      </c>
      <c r="K55">
        <v>2402</v>
      </c>
      <c r="L55" t="s">
        <v>690</v>
      </c>
      <c r="M55" t="s">
        <v>641</v>
      </c>
      <c r="N55" t="s">
        <v>642</v>
      </c>
      <c r="O55" s="92">
        <v>98</v>
      </c>
      <c r="P55" s="92">
        <v>4900</v>
      </c>
      <c r="S55" s="206">
        <f>SUMIF('TOTAL FEED'!$J$6:$J$440,'6'!A55,'TOTAL FEED'!$AS$6:$AS$440)*T55</f>
        <v>8</v>
      </c>
      <c r="T55">
        <v>1</v>
      </c>
      <c r="V55" t="str">
        <f t="shared" si="1"/>
        <v>551GPFS54</v>
      </c>
    </row>
    <row r="56" spans="1:22" x14ac:dyDescent="0.25">
      <c r="A56" t="str">
        <f t="shared" si="0"/>
        <v>551GPFS3150</v>
      </c>
      <c r="B56" s="211">
        <v>21115517599250</v>
      </c>
      <c r="C56" t="s">
        <v>481</v>
      </c>
      <c r="D56">
        <v>0</v>
      </c>
      <c r="E56">
        <v>1680213787</v>
      </c>
      <c r="F56" t="s">
        <v>238</v>
      </c>
      <c r="G56" t="s">
        <v>175</v>
      </c>
      <c r="H56">
        <v>50</v>
      </c>
      <c r="I56" t="s">
        <v>481</v>
      </c>
      <c r="J56">
        <v>10004126104260</v>
      </c>
      <c r="K56">
        <v>2402</v>
      </c>
      <c r="L56" t="s">
        <v>705</v>
      </c>
      <c r="M56" t="s">
        <v>641</v>
      </c>
      <c r="N56" t="s">
        <v>642</v>
      </c>
      <c r="O56" s="92">
        <v>540</v>
      </c>
      <c r="P56" s="92">
        <v>27000</v>
      </c>
      <c r="S56" s="206">
        <f>SUMIF('TOTAL FEED'!$J$6:$J$440,'6'!A56,'TOTAL FEED'!$AS$6:$AS$440)*T56</f>
        <v>8</v>
      </c>
      <c r="T56">
        <v>1</v>
      </c>
      <c r="V56" t="str">
        <f t="shared" si="1"/>
        <v>551GPFS31</v>
      </c>
    </row>
    <row r="57" spans="1:22" x14ac:dyDescent="0.25">
      <c r="A57" t="str">
        <f t="shared" si="0"/>
        <v>552SF50</v>
      </c>
      <c r="B57" s="211">
        <v>21115521900250</v>
      </c>
      <c r="C57">
        <v>0</v>
      </c>
      <c r="D57">
        <v>0</v>
      </c>
      <c r="E57">
        <v>1680213788</v>
      </c>
      <c r="F57" t="s">
        <v>256</v>
      </c>
      <c r="G57" t="s">
        <v>187</v>
      </c>
      <c r="H57">
        <v>50</v>
      </c>
      <c r="J57" s="211">
        <v>10004126104245</v>
      </c>
      <c r="K57">
        <v>2402</v>
      </c>
      <c r="L57" t="s">
        <v>713</v>
      </c>
      <c r="M57" t="s">
        <v>641</v>
      </c>
      <c r="N57" t="s">
        <v>642</v>
      </c>
      <c r="O57" s="92">
        <v>1200</v>
      </c>
      <c r="P57" s="92">
        <v>60000</v>
      </c>
      <c r="S57" s="206">
        <f>SUMIF('TOTAL FEED'!$J$6:$J$440,'6'!A57,'TOTAL FEED'!$AS$6:$AS$440)*T57</f>
        <v>8</v>
      </c>
      <c r="T57">
        <v>1</v>
      </c>
      <c r="V57" t="str">
        <f t="shared" si="1"/>
        <v>552SF</v>
      </c>
    </row>
    <row r="58" spans="1:22" x14ac:dyDescent="0.25">
      <c r="A58" t="str">
        <f t="shared" si="0"/>
        <v>552SF50</v>
      </c>
      <c r="B58" s="211">
        <v>21115521900250</v>
      </c>
      <c r="C58">
        <v>0</v>
      </c>
      <c r="D58">
        <v>0</v>
      </c>
      <c r="E58">
        <v>1680213789</v>
      </c>
      <c r="F58" t="s">
        <v>256</v>
      </c>
      <c r="G58" t="s">
        <v>187</v>
      </c>
      <c r="H58">
        <v>50</v>
      </c>
      <c r="J58">
        <v>10004126104255</v>
      </c>
      <c r="K58">
        <v>2402</v>
      </c>
      <c r="L58" t="s">
        <v>688</v>
      </c>
      <c r="M58" t="s">
        <v>641</v>
      </c>
      <c r="N58" t="s">
        <v>642</v>
      </c>
      <c r="O58" s="92">
        <v>681</v>
      </c>
      <c r="P58" s="92">
        <v>34050</v>
      </c>
      <c r="S58" s="206">
        <f>SUMIF('TOTAL FEED'!$J$6:$J$440,'6'!A58,'TOTAL FEED'!$AS$6:$AS$440)*T58</f>
        <v>8</v>
      </c>
      <c r="T58">
        <v>1</v>
      </c>
      <c r="V58" t="str">
        <f t="shared" si="1"/>
        <v>552SF</v>
      </c>
    </row>
    <row r="59" spans="1:22" x14ac:dyDescent="0.25">
      <c r="A59" t="str">
        <f t="shared" si="0"/>
        <v>551GPFS1350</v>
      </c>
      <c r="B59" s="211">
        <v>21115517599250</v>
      </c>
      <c r="C59" t="s">
        <v>471</v>
      </c>
      <c r="D59">
        <v>0</v>
      </c>
      <c r="E59">
        <v>1680213790</v>
      </c>
      <c r="F59" t="s">
        <v>256</v>
      </c>
      <c r="G59" t="s">
        <v>175</v>
      </c>
      <c r="H59">
        <v>50</v>
      </c>
      <c r="I59" t="s">
        <v>471</v>
      </c>
      <c r="J59">
        <v>10004126104256</v>
      </c>
      <c r="K59">
        <v>2402</v>
      </c>
      <c r="L59" t="s">
        <v>710</v>
      </c>
      <c r="M59" t="s">
        <v>641</v>
      </c>
      <c r="N59" t="s">
        <v>642</v>
      </c>
      <c r="O59" s="92">
        <v>718</v>
      </c>
      <c r="P59" s="92">
        <v>35900</v>
      </c>
      <c r="S59" s="206">
        <f>SUMIF('TOTAL FEED'!$J$6:$J$440,'6'!A59,'TOTAL FEED'!$AS$6:$AS$440)*T59</f>
        <v>8</v>
      </c>
      <c r="T59">
        <v>1</v>
      </c>
      <c r="V59" t="str">
        <f t="shared" si="1"/>
        <v>551GPFS13</v>
      </c>
    </row>
    <row r="60" spans="1:22" x14ac:dyDescent="0.25">
      <c r="A60" t="str">
        <f t="shared" si="0"/>
        <v>551GPFS1350</v>
      </c>
      <c r="B60" s="211">
        <v>21115517599250</v>
      </c>
      <c r="C60" t="s">
        <v>471</v>
      </c>
      <c r="D60">
        <v>0</v>
      </c>
      <c r="E60">
        <v>1680213790</v>
      </c>
      <c r="F60" t="s">
        <v>256</v>
      </c>
      <c r="G60" t="s">
        <v>175</v>
      </c>
      <c r="H60">
        <v>50</v>
      </c>
      <c r="I60" t="s">
        <v>471</v>
      </c>
      <c r="J60" s="211">
        <v>10004126104256</v>
      </c>
      <c r="K60">
        <v>2402</v>
      </c>
      <c r="L60" t="s">
        <v>722</v>
      </c>
      <c r="M60" t="s">
        <v>641</v>
      </c>
      <c r="N60" t="s">
        <v>642</v>
      </c>
      <c r="O60" s="92">
        <v>1242</v>
      </c>
      <c r="P60" s="92">
        <v>62100</v>
      </c>
      <c r="S60" s="206">
        <f>SUMIF('TOTAL FEED'!$J$6:$J$440,'6'!A60,'TOTAL FEED'!$AS$6:$AS$440)*T60</f>
        <v>8</v>
      </c>
      <c r="T60">
        <v>1</v>
      </c>
      <c r="V60" t="str">
        <f t="shared" si="1"/>
        <v>551GPFS13</v>
      </c>
    </row>
    <row r="61" spans="1:22" x14ac:dyDescent="0.25">
      <c r="A61" t="str">
        <f t="shared" si="0"/>
        <v>550Pro25</v>
      </c>
      <c r="B61" s="211">
        <v>21115501600125</v>
      </c>
      <c r="C61">
        <v>0</v>
      </c>
      <c r="D61">
        <v>0</v>
      </c>
      <c r="E61">
        <v>1680213791</v>
      </c>
      <c r="F61" t="s">
        <v>257</v>
      </c>
      <c r="G61" t="s">
        <v>315</v>
      </c>
      <c r="H61">
        <v>25</v>
      </c>
      <c r="J61" s="211">
        <v>10004126104251</v>
      </c>
      <c r="K61">
        <v>2402</v>
      </c>
      <c r="L61" t="s">
        <v>765</v>
      </c>
      <c r="M61" t="s">
        <v>641</v>
      </c>
      <c r="N61" t="s">
        <v>642</v>
      </c>
      <c r="O61" s="92">
        <v>605</v>
      </c>
      <c r="P61" s="92">
        <v>15125</v>
      </c>
      <c r="S61" s="206">
        <f>SUMIF('TOTAL FEED'!$J$6:$J$440,'6'!A61,'TOTAL FEED'!$AS$6:$AS$440)*T61</f>
        <v>8</v>
      </c>
      <c r="T61">
        <v>1</v>
      </c>
      <c r="V61" t="str">
        <f t="shared" si="1"/>
        <v>550Pro</v>
      </c>
    </row>
    <row r="62" spans="1:22" x14ac:dyDescent="0.25">
      <c r="A62" t="str">
        <f t="shared" si="0"/>
        <v>550SFS2550</v>
      </c>
      <c r="B62" s="211">
        <v>21115501999250</v>
      </c>
      <c r="C62" t="s">
        <v>598</v>
      </c>
      <c r="D62">
        <v>0</v>
      </c>
      <c r="E62">
        <v>1680213792</v>
      </c>
      <c r="F62" t="s">
        <v>257</v>
      </c>
      <c r="G62" t="s">
        <v>168</v>
      </c>
      <c r="H62">
        <v>50</v>
      </c>
      <c r="I62" t="s">
        <v>598</v>
      </c>
      <c r="J62" s="211">
        <v>10004126104254</v>
      </c>
      <c r="K62">
        <v>2402</v>
      </c>
      <c r="L62" t="s">
        <v>784</v>
      </c>
      <c r="M62" t="s">
        <v>641</v>
      </c>
      <c r="N62" t="s">
        <v>642</v>
      </c>
      <c r="O62" s="92">
        <v>122</v>
      </c>
      <c r="P62" s="92">
        <v>6100</v>
      </c>
      <c r="S62" s="206">
        <f>SUMIF('TOTAL FEED'!$J$6:$J$440,'6'!A62,'TOTAL FEED'!$AS$6:$AS$440)*T62</f>
        <v>8</v>
      </c>
      <c r="T62">
        <v>1</v>
      </c>
      <c r="V62" t="str">
        <f t="shared" si="1"/>
        <v>550SFS25</v>
      </c>
    </row>
    <row r="63" spans="1:22" x14ac:dyDescent="0.25">
      <c r="A63" t="str">
        <f t="shared" si="0"/>
        <v>550SFS2550</v>
      </c>
      <c r="B63">
        <v>21115501999250</v>
      </c>
      <c r="C63" t="s">
        <v>598</v>
      </c>
      <c r="D63">
        <v>0</v>
      </c>
      <c r="E63">
        <v>1680213792</v>
      </c>
      <c r="F63" t="s">
        <v>257</v>
      </c>
      <c r="G63" t="s">
        <v>168</v>
      </c>
      <c r="H63">
        <v>50</v>
      </c>
      <c r="I63" t="s">
        <v>598</v>
      </c>
      <c r="J63">
        <v>10004126104254</v>
      </c>
      <c r="K63">
        <v>2402</v>
      </c>
      <c r="L63" t="s">
        <v>787</v>
      </c>
      <c r="M63" t="s">
        <v>641</v>
      </c>
      <c r="N63" t="s">
        <v>642</v>
      </c>
      <c r="O63" s="92">
        <v>1404</v>
      </c>
      <c r="P63" s="92">
        <v>70200</v>
      </c>
      <c r="S63" s="206">
        <f>SUMIF('TOTAL FEED'!$J$6:$J$440,'6'!A63,'TOTAL FEED'!$AS$6:$AS$440)*T63</f>
        <v>8</v>
      </c>
      <c r="T63">
        <v>1</v>
      </c>
      <c r="V63" t="str">
        <f t="shared" si="1"/>
        <v>550SFS25</v>
      </c>
    </row>
    <row r="64" spans="1:22" x14ac:dyDescent="0.25">
      <c r="A64" t="str">
        <f t="shared" si="0"/>
        <v>553MF50</v>
      </c>
      <c r="B64">
        <v>21115531300250</v>
      </c>
      <c r="C64">
        <v>0</v>
      </c>
      <c r="D64">
        <v>0</v>
      </c>
      <c r="E64">
        <v>1680213793</v>
      </c>
      <c r="F64" t="s">
        <v>251</v>
      </c>
      <c r="G64" t="s">
        <v>196</v>
      </c>
      <c r="H64">
        <v>50</v>
      </c>
      <c r="J64">
        <v>10004126104243</v>
      </c>
      <c r="K64">
        <v>2402</v>
      </c>
      <c r="L64" t="s">
        <v>666</v>
      </c>
      <c r="M64" t="s">
        <v>641</v>
      </c>
      <c r="N64" t="s">
        <v>642</v>
      </c>
      <c r="O64" s="92">
        <v>1412</v>
      </c>
      <c r="P64" s="92">
        <v>70600</v>
      </c>
      <c r="S64" s="206">
        <f>SUMIF('TOTAL FEED'!$J$6:$J$440,'6'!A64,'TOTAL FEED'!$AS$6:$AS$440)*T64</f>
        <v>8</v>
      </c>
      <c r="T64">
        <v>1</v>
      </c>
      <c r="V64" t="str">
        <f t="shared" si="1"/>
        <v>553MF</v>
      </c>
    </row>
    <row r="65" spans="1:22" x14ac:dyDescent="0.25">
      <c r="A65" t="str">
        <f t="shared" si="0"/>
        <v>GT11S25</v>
      </c>
      <c r="B65">
        <v>21135101900125</v>
      </c>
      <c r="C65">
        <v>0</v>
      </c>
      <c r="D65">
        <v>0</v>
      </c>
      <c r="E65">
        <v>1680213794</v>
      </c>
      <c r="F65" t="s">
        <v>259</v>
      </c>
      <c r="G65" t="s">
        <v>609</v>
      </c>
      <c r="H65">
        <v>25</v>
      </c>
      <c r="J65">
        <v>10004126104250</v>
      </c>
      <c r="K65">
        <v>2402</v>
      </c>
      <c r="L65" t="s">
        <v>775</v>
      </c>
      <c r="M65" t="s">
        <v>641</v>
      </c>
      <c r="N65" t="s">
        <v>642</v>
      </c>
      <c r="O65" s="92">
        <v>171</v>
      </c>
      <c r="P65" s="92">
        <v>4275</v>
      </c>
      <c r="S65" s="206">
        <f>SUMIF('TOTAL FEED'!$J$6:$J$440,'6'!A65,'TOTAL FEED'!$AS$6:$AS$440)*T65</f>
        <v>8</v>
      </c>
      <c r="T65">
        <v>1</v>
      </c>
      <c r="V65" t="str">
        <f t="shared" si="1"/>
        <v>GT11S</v>
      </c>
    </row>
    <row r="66" spans="1:22" x14ac:dyDescent="0.25">
      <c r="A66" t="str">
        <f t="shared" si="0"/>
        <v>GT12AS25</v>
      </c>
      <c r="B66">
        <v>21135110119125</v>
      </c>
      <c r="C66">
        <v>0</v>
      </c>
      <c r="D66">
        <v>0</v>
      </c>
      <c r="E66">
        <v>1680213795</v>
      </c>
      <c r="F66" t="s">
        <v>259</v>
      </c>
      <c r="G66" t="s">
        <v>603</v>
      </c>
      <c r="H66">
        <v>25</v>
      </c>
      <c r="J66">
        <v>10004126104253</v>
      </c>
      <c r="K66">
        <v>2402</v>
      </c>
      <c r="L66" t="s">
        <v>788</v>
      </c>
      <c r="M66" t="s">
        <v>641</v>
      </c>
      <c r="N66" t="s">
        <v>642</v>
      </c>
      <c r="O66" s="92">
        <v>237</v>
      </c>
      <c r="P66" s="92">
        <v>5925</v>
      </c>
      <c r="S66" s="206">
        <f>SUMIF('TOTAL FEED'!$J$6:$J$440,'6'!A66,'TOTAL FEED'!$AS$6:$AS$440)*T66</f>
        <v>8</v>
      </c>
      <c r="T66">
        <v>1</v>
      </c>
      <c r="V66" t="str">
        <f t="shared" si="1"/>
        <v>GT12AS</v>
      </c>
    </row>
    <row r="67" spans="1:22" x14ac:dyDescent="0.25">
      <c r="A67" t="str">
        <f t="shared" si="0"/>
        <v>55225</v>
      </c>
      <c r="B67">
        <v>21115520000125</v>
      </c>
      <c r="C67">
        <v>0</v>
      </c>
      <c r="D67">
        <v>0</v>
      </c>
      <c r="E67">
        <v>1680213796</v>
      </c>
      <c r="F67" t="s">
        <v>251</v>
      </c>
      <c r="G67">
        <v>552</v>
      </c>
      <c r="H67">
        <v>25</v>
      </c>
      <c r="J67">
        <v>10004126104257</v>
      </c>
      <c r="K67">
        <v>2402</v>
      </c>
      <c r="L67" t="s">
        <v>743</v>
      </c>
      <c r="M67" t="s">
        <v>641</v>
      </c>
      <c r="N67" t="s">
        <v>642</v>
      </c>
      <c r="O67" s="92">
        <v>1528</v>
      </c>
      <c r="P67" s="92">
        <v>38200</v>
      </c>
      <c r="S67" s="206">
        <f>SUMIF('TOTAL FEED'!$J$6:$J$440,'6'!A67,'TOTAL FEED'!$AS$6:$AS$440)*T67</f>
        <v>8</v>
      </c>
      <c r="T67">
        <v>1</v>
      </c>
      <c r="V67" t="str">
        <f t="shared" si="1"/>
        <v>552</v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V753"/>
  <sheetViews>
    <sheetView topLeftCell="A21" zoomScale="80" zoomScaleNormal="80" workbookViewId="0">
      <selection activeCell="B35" sqref="B35:P5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1585700</v>
      </c>
    </row>
    <row r="3" spans="1:22" x14ac:dyDescent="0.25">
      <c r="A3" t="str">
        <f>CONCATENATE(G3,I3,H3)</f>
        <v>552F50</v>
      </c>
      <c r="B3" s="211">
        <v>21115520000250</v>
      </c>
      <c r="C3">
        <v>0</v>
      </c>
      <c r="D3">
        <v>0</v>
      </c>
      <c r="E3">
        <v>1680213798</v>
      </c>
      <c r="F3" t="s">
        <v>562</v>
      </c>
      <c r="G3" s="3" t="s">
        <v>179</v>
      </c>
      <c r="H3" s="1">
        <v>50</v>
      </c>
      <c r="J3" s="211">
        <v>209898</v>
      </c>
      <c r="K3">
        <v>2401</v>
      </c>
      <c r="L3" t="s">
        <v>789</v>
      </c>
      <c r="M3" t="s">
        <v>658</v>
      </c>
      <c r="N3" t="s">
        <v>659</v>
      </c>
      <c r="O3" s="92">
        <v>1000</v>
      </c>
      <c r="P3" s="92">
        <v>50000</v>
      </c>
      <c r="S3" s="206">
        <f>SUMIF('TOTAL FEED'!$J$6:$J$440,'7'!A3,'TOTAL FEED'!$AS$6:$AS$440)*T3</f>
        <v>8</v>
      </c>
      <c r="T3">
        <v>1</v>
      </c>
      <c r="V3" t="str">
        <f>+G3&amp;I3</f>
        <v>552F</v>
      </c>
    </row>
    <row r="4" spans="1:22" x14ac:dyDescent="0.25">
      <c r="A4" t="str">
        <f t="shared" ref="A4:A67" si="0">CONCATENATE(G4,I4,H4)</f>
        <v>552F50</v>
      </c>
      <c r="B4" s="211">
        <v>21115520000250</v>
      </c>
      <c r="C4">
        <v>0</v>
      </c>
      <c r="D4">
        <v>0</v>
      </c>
      <c r="E4">
        <v>1680213799</v>
      </c>
      <c r="F4" t="s">
        <v>564</v>
      </c>
      <c r="G4" s="3" t="s">
        <v>179</v>
      </c>
      <c r="H4" s="1">
        <v>50</v>
      </c>
      <c r="J4" s="211">
        <v>209898</v>
      </c>
      <c r="K4">
        <v>2401</v>
      </c>
      <c r="L4" t="s">
        <v>789</v>
      </c>
      <c r="M4" t="s">
        <v>658</v>
      </c>
      <c r="N4" t="s">
        <v>659</v>
      </c>
      <c r="O4" s="92">
        <v>457</v>
      </c>
      <c r="P4" s="92">
        <v>22850</v>
      </c>
      <c r="S4" s="206">
        <f>SUMIF('TOTAL FEED'!$J$6:$J$440,'7'!A4,'TOTAL FEED'!$AS$6:$AS$440)*T4</f>
        <v>8</v>
      </c>
      <c r="T4">
        <v>1</v>
      </c>
      <c r="V4" t="str">
        <f t="shared" ref="V4:V67" si="1">+G4&amp;I4</f>
        <v>552F</v>
      </c>
    </row>
    <row r="5" spans="1:22" x14ac:dyDescent="0.25">
      <c r="A5" t="str">
        <f t="shared" si="0"/>
        <v>551GPFS3150</v>
      </c>
      <c r="B5" s="211">
        <v>21115517599250</v>
      </c>
      <c r="C5" t="s">
        <v>481</v>
      </c>
      <c r="D5">
        <v>0</v>
      </c>
      <c r="E5">
        <v>1680213800</v>
      </c>
      <c r="F5" t="s">
        <v>238</v>
      </c>
      <c r="G5" s="3" t="s">
        <v>175</v>
      </c>
      <c r="H5" s="1">
        <v>50</v>
      </c>
      <c r="I5" t="s">
        <v>481</v>
      </c>
      <c r="J5" s="211">
        <v>10004126104261</v>
      </c>
      <c r="K5">
        <v>2402</v>
      </c>
      <c r="L5" t="s">
        <v>705</v>
      </c>
      <c r="M5" t="s">
        <v>641</v>
      </c>
      <c r="N5" t="s">
        <v>642</v>
      </c>
      <c r="O5" s="92">
        <v>871</v>
      </c>
      <c r="P5" s="92">
        <v>43550</v>
      </c>
      <c r="S5" s="206">
        <f>SUMIF('TOTAL FEED'!$J$6:$J$440,'7'!A5,'TOTAL FEED'!$AS$6:$AS$440)*T5</f>
        <v>8</v>
      </c>
      <c r="T5">
        <v>1</v>
      </c>
      <c r="V5" t="str">
        <f t="shared" si="1"/>
        <v>551GPFS31</v>
      </c>
    </row>
    <row r="6" spans="1:22" x14ac:dyDescent="0.25">
      <c r="A6" t="str">
        <f t="shared" si="0"/>
        <v>510NFP9250</v>
      </c>
      <c r="B6" s="211">
        <v>21115101499250</v>
      </c>
      <c r="C6" t="s">
        <v>382</v>
      </c>
      <c r="D6">
        <v>0</v>
      </c>
      <c r="E6">
        <v>1680213801</v>
      </c>
      <c r="F6" t="s">
        <v>238</v>
      </c>
      <c r="G6" s="3" t="s">
        <v>94</v>
      </c>
      <c r="H6" s="1">
        <v>50</v>
      </c>
      <c r="I6" t="s">
        <v>382</v>
      </c>
      <c r="J6" s="211">
        <v>10004126104267</v>
      </c>
      <c r="K6">
        <v>2402</v>
      </c>
      <c r="L6" t="s">
        <v>755</v>
      </c>
      <c r="M6" t="s">
        <v>641</v>
      </c>
      <c r="N6" t="s">
        <v>642</v>
      </c>
      <c r="O6" s="92">
        <v>731</v>
      </c>
      <c r="P6" s="92">
        <v>36550</v>
      </c>
      <c r="S6" s="206">
        <f>SUMIF('TOTAL FEED'!$J$6:$J$440,'7'!A6,'TOTAL FEED'!$AS$6:$AS$440)*T6</f>
        <v>8</v>
      </c>
      <c r="T6">
        <v>1</v>
      </c>
      <c r="V6" t="str">
        <f t="shared" si="1"/>
        <v>510NFP92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1680213802</v>
      </c>
      <c r="F7" t="s">
        <v>256</v>
      </c>
      <c r="G7" s="3" t="s">
        <v>179</v>
      </c>
      <c r="H7" s="1">
        <v>50</v>
      </c>
      <c r="J7" s="211">
        <v>10004126104265</v>
      </c>
      <c r="K7">
        <v>2402</v>
      </c>
      <c r="L7" t="s">
        <v>757</v>
      </c>
      <c r="M7" t="s">
        <v>641</v>
      </c>
      <c r="N7" t="s">
        <v>642</v>
      </c>
      <c r="O7" s="92">
        <v>756</v>
      </c>
      <c r="P7" s="92">
        <v>37800</v>
      </c>
      <c r="S7" s="206">
        <f>SUMIF('TOTAL FEED'!$J$6:$J$440,'7'!A7,'TOTAL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552F50</v>
      </c>
      <c r="B8" s="211">
        <v>21115520000250</v>
      </c>
      <c r="C8">
        <v>0</v>
      </c>
      <c r="D8">
        <v>0</v>
      </c>
      <c r="E8">
        <v>1680213802</v>
      </c>
      <c r="F8" t="s">
        <v>256</v>
      </c>
      <c r="G8" s="3" t="s">
        <v>179</v>
      </c>
      <c r="H8" s="1">
        <v>50</v>
      </c>
      <c r="J8" s="211">
        <v>10004126104265</v>
      </c>
      <c r="K8">
        <v>2402</v>
      </c>
      <c r="L8" t="s">
        <v>777</v>
      </c>
      <c r="M8" t="s">
        <v>641</v>
      </c>
      <c r="N8" t="s">
        <v>642</v>
      </c>
      <c r="O8" s="92">
        <v>1620</v>
      </c>
      <c r="P8" s="92">
        <v>81000</v>
      </c>
      <c r="S8" s="206">
        <f>SUMIF('TOTAL FEED'!$J$6:$J$440,'7'!A8,'TOTAL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552S25</v>
      </c>
      <c r="B9" s="211">
        <v>21115521900125</v>
      </c>
      <c r="C9">
        <v>0</v>
      </c>
      <c r="D9">
        <v>0</v>
      </c>
      <c r="E9">
        <v>1680213803</v>
      </c>
      <c r="F9" t="s">
        <v>259</v>
      </c>
      <c r="G9" s="3" t="s">
        <v>40</v>
      </c>
      <c r="H9" s="1">
        <v>25</v>
      </c>
      <c r="J9" s="211">
        <v>10004126104270</v>
      </c>
      <c r="K9">
        <v>2402</v>
      </c>
      <c r="L9" t="s">
        <v>790</v>
      </c>
      <c r="M9" t="s">
        <v>641</v>
      </c>
      <c r="N9" t="s">
        <v>642</v>
      </c>
      <c r="O9" s="92">
        <v>660</v>
      </c>
      <c r="P9" s="92">
        <v>16500</v>
      </c>
      <c r="S9" s="206">
        <f>SUMIF('TOTAL FEED'!$J$6:$J$440,'7'!A9,'TOTAL FEED'!$AS$6:$AS$440)*T9</f>
        <v>8</v>
      </c>
      <c r="T9">
        <v>1</v>
      </c>
      <c r="V9" t="str">
        <f t="shared" si="1"/>
        <v>552S</v>
      </c>
    </row>
    <row r="10" spans="1:22" x14ac:dyDescent="0.25">
      <c r="A10" t="str">
        <f t="shared" si="0"/>
        <v>550SFS2550</v>
      </c>
      <c r="B10" s="211">
        <v>21115501999250</v>
      </c>
      <c r="C10" t="s">
        <v>598</v>
      </c>
      <c r="D10">
        <v>0</v>
      </c>
      <c r="E10">
        <v>1680213804</v>
      </c>
      <c r="F10" t="s">
        <v>257</v>
      </c>
      <c r="G10" s="3" t="s">
        <v>168</v>
      </c>
      <c r="H10" s="1">
        <v>50</v>
      </c>
      <c r="I10" t="s">
        <v>598</v>
      </c>
      <c r="J10" s="211">
        <v>10004126104263</v>
      </c>
      <c r="K10">
        <v>2402</v>
      </c>
      <c r="L10" t="s">
        <v>784</v>
      </c>
      <c r="M10" t="s">
        <v>641</v>
      </c>
      <c r="N10" t="s">
        <v>642</v>
      </c>
      <c r="O10" s="92">
        <v>465</v>
      </c>
      <c r="P10" s="92">
        <v>23250</v>
      </c>
      <c r="S10" s="206">
        <f>SUMIF('TOTAL FEED'!$J$6:$J$440,'7'!A10,'TOTAL FEED'!$AS$6:$AS$440)*T10</f>
        <v>8</v>
      </c>
      <c r="T10">
        <v>1</v>
      </c>
      <c r="V10" t="str">
        <f t="shared" si="1"/>
        <v>550SFS25</v>
      </c>
    </row>
    <row r="11" spans="1:22" x14ac:dyDescent="0.25">
      <c r="A11" t="str">
        <f t="shared" si="0"/>
        <v>552S25</v>
      </c>
      <c r="B11" s="211">
        <v>21115521900125</v>
      </c>
      <c r="C11">
        <v>0</v>
      </c>
      <c r="D11">
        <v>0</v>
      </c>
      <c r="E11">
        <v>1680213805</v>
      </c>
      <c r="F11" t="s">
        <v>257</v>
      </c>
      <c r="G11" s="3" t="s">
        <v>40</v>
      </c>
      <c r="H11" s="1">
        <v>25</v>
      </c>
      <c r="J11" s="211">
        <v>10004126104268</v>
      </c>
      <c r="K11">
        <v>2402</v>
      </c>
      <c r="L11" t="s">
        <v>790</v>
      </c>
      <c r="M11" t="s">
        <v>641</v>
      </c>
      <c r="N11" t="s">
        <v>642</v>
      </c>
      <c r="O11" s="92">
        <v>676</v>
      </c>
      <c r="P11" s="92">
        <v>16900</v>
      </c>
      <c r="S11" s="206">
        <f>SUMIF('TOTAL FEED'!$J$6:$J$440,'7'!A11,'TOTAL FEED'!$AS$6:$AS$440)*T11</f>
        <v>8</v>
      </c>
      <c r="T11">
        <v>1</v>
      </c>
      <c r="V11" t="str">
        <f t="shared" si="1"/>
        <v>552S</v>
      </c>
    </row>
    <row r="12" spans="1:22" x14ac:dyDescent="0.25">
      <c r="A12" t="str">
        <f t="shared" si="0"/>
        <v>GD1425</v>
      </c>
      <c r="B12" s="211">
        <v>21135240000125</v>
      </c>
      <c r="C12">
        <v>0</v>
      </c>
      <c r="D12">
        <v>0</v>
      </c>
      <c r="E12">
        <v>1680213806</v>
      </c>
      <c r="F12" t="s">
        <v>257</v>
      </c>
      <c r="G12" s="3" t="s">
        <v>330</v>
      </c>
      <c r="H12" s="1">
        <v>25</v>
      </c>
      <c r="J12" s="211">
        <v>10004126104272</v>
      </c>
      <c r="K12">
        <v>2402</v>
      </c>
      <c r="L12" t="s">
        <v>791</v>
      </c>
      <c r="M12" t="s">
        <v>641</v>
      </c>
      <c r="N12" t="s">
        <v>642</v>
      </c>
      <c r="O12" s="92">
        <v>171</v>
      </c>
      <c r="P12" s="92">
        <v>4275</v>
      </c>
      <c r="S12" s="206">
        <f>SUMIF('TOTAL FEED'!$J$6:$J$440,'7'!A12,'TOTAL FEED'!$AS$6:$AS$440)*T12</f>
        <v>8</v>
      </c>
      <c r="T12">
        <v>1</v>
      </c>
      <c r="V12" t="str">
        <f t="shared" si="1"/>
        <v>GD14</v>
      </c>
    </row>
    <row r="13" spans="1:22" x14ac:dyDescent="0.25">
      <c r="A13" t="str">
        <f t="shared" si="0"/>
        <v>52425</v>
      </c>
      <c r="B13" s="211">
        <v>21115240000125</v>
      </c>
      <c r="C13">
        <v>0</v>
      </c>
      <c r="D13">
        <v>0</v>
      </c>
      <c r="E13">
        <v>1680213807</v>
      </c>
      <c r="F13" t="s">
        <v>257</v>
      </c>
      <c r="G13" s="3">
        <v>524</v>
      </c>
      <c r="H13" s="1">
        <v>25</v>
      </c>
      <c r="J13" s="211">
        <v>10004126104272</v>
      </c>
      <c r="K13">
        <v>2402</v>
      </c>
      <c r="L13" t="s">
        <v>792</v>
      </c>
      <c r="M13" t="s">
        <v>641</v>
      </c>
      <c r="N13" t="s">
        <v>642</v>
      </c>
      <c r="O13" s="92">
        <v>220</v>
      </c>
      <c r="P13" s="92">
        <v>5500</v>
      </c>
      <c r="S13" s="206">
        <f>SUMIF('TOTAL FEED'!$J$6:$J$440,'7'!A13,'TOTAL FEED'!$AS$6:$AS$440)*T13</f>
        <v>8</v>
      </c>
      <c r="T13">
        <v>1</v>
      </c>
      <c r="V13" t="str">
        <f t="shared" si="1"/>
        <v>524</v>
      </c>
    </row>
    <row r="14" spans="1:22" x14ac:dyDescent="0.25">
      <c r="A14" t="str">
        <f t="shared" si="0"/>
        <v>95225</v>
      </c>
      <c r="B14" s="211">
        <v>21125520000125</v>
      </c>
      <c r="C14">
        <v>0</v>
      </c>
      <c r="D14">
        <v>0</v>
      </c>
      <c r="E14">
        <v>1680213808</v>
      </c>
      <c r="F14" t="s">
        <v>251</v>
      </c>
      <c r="G14" s="3">
        <v>952</v>
      </c>
      <c r="H14" s="1">
        <v>25</v>
      </c>
      <c r="J14" s="211">
        <v>10004126104262</v>
      </c>
      <c r="K14">
        <v>2402</v>
      </c>
      <c r="L14" t="s">
        <v>663</v>
      </c>
      <c r="M14" t="s">
        <v>641</v>
      </c>
      <c r="N14" t="s">
        <v>642</v>
      </c>
      <c r="O14" s="92">
        <v>445</v>
      </c>
      <c r="P14" s="92">
        <v>11125</v>
      </c>
      <c r="S14" s="206">
        <f>SUMIF('TOTAL FEED'!$J$6:$J$440,'7'!A14,'TOTAL FEED'!$AS$6:$AS$440)*T14</f>
        <v>8</v>
      </c>
      <c r="T14">
        <v>1</v>
      </c>
      <c r="V14" t="str">
        <f t="shared" si="1"/>
        <v>952</v>
      </c>
    </row>
    <row r="15" spans="1:22" x14ac:dyDescent="0.25">
      <c r="A15" t="str">
        <f t="shared" si="0"/>
        <v>55225</v>
      </c>
      <c r="B15" s="211">
        <v>21115520000125</v>
      </c>
      <c r="C15">
        <v>0</v>
      </c>
      <c r="D15">
        <v>0</v>
      </c>
      <c r="E15">
        <v>1680213809</v>
      </c>
      <c r="F15" t="s">
        <v>251</v>
      </c>
      <c r="G15" s="3">
        <v>552</v>
      </c>
      <c r="H15" s="1">
        <v>25</v>
      </c>
      <c r="J15" s="211">
        <v>10004126104262</v>
      </c>
      <c r="K15">
        <v>2402</v>
      </c>
      <c r="L15" t="s">
        <v>685</v>
      </c>
      <c r="M15" t="s">
        <v>641</v>
      </c>
      <c r="N15" t="s">
        <v>642</v>
      </c>
      <c r="O15" s="92">
        <v>330</v>
      </c>
      <c r="P15" s="92">
        <v>8250</v>
      </c>
      <c r="S15" s="206">
        <f>SUMIF('TOTAL FEED'!$J$6:$J$440,'7'!A15,'TOTAL FEED'!$AS$6:$AS$440)*T15</f>
        <v>8</v>
      </c>
      <c r="T15">
        <v>1</v>
      </c>
      <c r="V15" t="str">
        <f t="shared" si="1"/>
        <v>552</v>
      </c>
    </row>
    <row r="16" spans="1:22" x14ac:dyDescent="0.25">
      <c r="A16" t="str">
        <f t="shared" si="0"/>
        <v>55225</v>
      </c>
      <c r="B16" s="211">
        <v>21115520000125</v>
      </c>
      <c r="C16">
        <v>0</v>
      </c>
      <c r="D16">
        <v>0</v>
      </c>
      <c r="E16">
        <v>1680213810</v>
      </c>
      <c r="F16" t="s">
        <v>251</v>
      </c>
      <c r="G16" s="3">
        <v>552</v>
      </c>
      <c r="H16" s="1">
        <v>25</v>
      </c>
      <c r="J16" s="211">
        <v>10004126104266</v>
      </c>
      <c r="K16">
        <v>2402</v>
      </c>
      <c r="L16" t="s">
        <v>685</v>
      </c>
      <c r="M16" t="s">
        <v>641</v>
      </c>
      <c r="N16" t="s">
        <v>642</v>
      </c>
      <c r="O16" s="92">
        <v>889</v>
      </c>
      <c r="P16" s="92">
        <v>22225</v>
      </c>
      <c r="S16" s="206">
        <f>SUMIF('TOTAL FEED'!$J$6:$J$440,'7'!A16,'TOTAL FEED'!$AS$6:$AS$440)*T16</f>
        <v>8</v>
      </c>
      <c r="T16">
        <v>1</v>
      </c>
      <c r="V16" t="str">
        <f t="shared" si="1"/>
        <v>552</v>
      </c>
    </row>
    <row r="17" spans="1:22" x14ac:dyDescent="0.25">
      <c r="A17" t="str">
        <f t="shared" si="0"/>
        <v>56725</v>
      </c>
      <c r="B17" s="211">
        <v>21115670000125</v>
      </c>
      <c r="C17">
        <v>0</v>
      </c>
      <c r="D17">
        <v>0</v>
      </c>
      <c r="E17">
        <v>1680213811</v>
      </c>
      <c r="F17" t="s">
        <v>251</v>
      </c>
      <c r="G17">
        <v>567</v>
      </c>
      <c r="H17">
        <v>25</v>
      </c>
      <c r="J17" s="211">
        <v>10004126104269</v>
      </c>
      <c r="K17">
        <v>2402</v>
      </c>
      <c r="L17" t="s">
        <v>691</v>
      </c>
      <c r="M17" t="s">
        <v>641</v>
      </c>
      <c r="N17" t="s">
        <v>642</v>
      </c>
      <c r="O17" s="92">
        <v>819</v>
      </c>
      <c r="P17" s="92">
        <v>20475</v>
      </c>
      <c r="S17" s="206">
        <f>SUMIF('TOTAL FEED'!$J$6:$J$440,'7'!A17,'TOTAL FEED'!$AS$6:$AS$440)*T17</f>
        <v>8</v>
      </c>
      <c r="T17">
        <v>1</v>
      </c>
      <c r="V17" t="str">
        <f t="shared" si="1"/>
        <v>567</v>
      </c>
    </row>
    <row r="18" spans="1:22" x14ac:dyDescent="0.25">
      <c r="A18" t="str">
        <f t="shared" si="0"/>
        <v>562PF50</v>
      </c>
      <c r="B18" s="211">
        <v>21115621600250</v>
      </c>
      <c r="C18">
        <v>0</v>
      </c>
      <c r="D18">
        <v>0</v>
      </c>
      <c r="E18">
        <v>1680213812</v>
      </c>
      <c r="F18" t="s">
        <v>251</v>
      </c>
      <c r="G18" t="s">
        <v>204</v>
      </c>
      <c r="H18">
        <v>50</v>
      </c>
      <c r="J18" s="211">
        <v>10004126104271</v>
      </c>
      <c r="K18">
        <v>2402</v>
      </c>
      <c r="L18" t="s">
        <v>674</v>
      </c>
      <c r="M18" t="s">
        <v>641</v>
      </c>
      <c r="N18" t="s">
        <v>642</v>
      </c>
      <c r="O18" s="92">
        <v>497</v>
      </c>
      <c r="P18" s="92">
        <v>24850</v>
      </c>
      <c r="S18" s="206">
        <f>SUMIF('TOTAL FEED'!$J$6:$J$440,'7'!A18,'TOTAL FEED'!$AS$6:$AS$440)*T18</f>
        <v>8</v>
      </c>
      <c r="T18">
        <v>1</v>
      </c>
      <c r="V18" t="str">
        <f t="shared" si="1"/>
        <v>562PF</v>
      </c>
    </row>
    <row r="19" spans="1:22" x14ac:dyDescent="0.25">
      <c r="A19" t="str">
        <f t="shared" si="0"/>
        <v>566F50</v>
      </c>
      <c r="B19" s="211">
        <v>21115660000250</v>
      </c>
      <c r="C19">
        <v>0</v>
      </c>
      <c r="D19">
        <v>0</v>
      </c>
      <c r="E19">
        <v>1680213813</v>
      </c>
      <c r="F19" t="s">
        <v>251</v>
      </c>
      <c r="G19" t="s">
        <v>212</v>
      </c>
      <c r="H19">
        <v>50</v>
      </c>
      <c r="J19" s="211">
        <v>10004126104273</v>
      </c>
      <c r="K19">
        <v>2402</v>
      </c>
      <c r="L19" t="s">
        <v>716</v>
      </c>
      <c r="M19" t="s">
        <v>641</v>
      </c>
      <c r="N19" t="s">
        <v>642</v>
      </c>
      <c r="O19" s="92">
        <v>20</v>
      </c>
      <c r="P19" s="92">
        <v>1000</v>
      </c>
      <c r="S19" s="206">
        <f>SUMIF('TOTAL FEED'!$J$6:$J$440,'7'!A19,'TOTAL FEED'!$AS$6:$AS$440)*T19</f>
        <v>8</v>
      </c>
      <c r="T19">
        <v>1</v>
      </c>
      <c r="V19" t="str">
        <f t="shared" si="1"/>
        <v>566F</v>
      </c>
    </row>
    <row r="20" spans="1:22" x14ac:dyDescent="0.25">
      <c r="A20" t="str">
        <f t="shared" si="0"/>
        <v>562PF50</v>
      </c>
      <c r="B20" s="211">
        <v>21115621600250</v>
      </c>
      <c r="C20">
        <v>0</v>
      </c>
      <c r="D20">
        <v>0</v>
      </c>
      <c r="E20">
        <v>1680213814</v>
      </c>
      <c r="F20" t="s">
        <v>251</v>
      </c>
      <c r="G20" t="s">
        <v>204</v>
      </c>
      <c r="H20">
        <v>50</v>
      </c>
      <c r="J20" s="211">
        <v>10004126104274</v>
      </c>
      <c r="K20">
        <v>2402</v>
      </c>
      <c r="L20" t="s">
        <v>674</v>
      </c>
      <c r="M20" t="s">
        <v>641</v>
      </c>
      <c r="N20" t="s">
        <v>642</v>
      </c>
      <c r="O20" s="92">
        <v>702</v>
      </c>
      <c r="P20" s="92">
        <v>35100</v>
      </c>
      <c r="S20" s="206">
        <f>SUMIF('TOTAL FEED'!$J$6:$J$440,'7'!A20,'TOTAL FEED'!$AS$6:$AS$440)*T20</f>
        <v>8</v>
      </c>
      <c r="T20">
        <v>1</v>
      </c>
      <c r="V20" t="str">
        <f t="shared" si="1"/>
        <v>562PF</v>
      </c>
    </row>
    <row r="21" spans="1:22" x14ac:dyDescent="0.25">
      <c r="A21" t="str">
        <f t="shared" si="0"/>
        <v/>
      </c>
      <c r="B21" s="211"/>
      <c r="G21"/>
      <c r="H21"/>
      <c r="J21" s="211"/>
      <c r="O21" s="92"/>
      <c r="P21" s="92"/>
      <c r="S21" s="206">
        <f>SUMIF('TOTAL FEED'!$J$6:$J$440,'7'!A21,'TOTAL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562PF50</v>
      </c>
      <c r="B22" s="211">
        <v>21115621600250</v>
      </c>
      <c r="C22">
        <v>0</v>
      </c>
      <c r="D22">
        <v>0</v>
      </c>
      <c r="E22">
        <v>1680213815</v>
      </c>
      <c r="F22" t="s">
        <v>251</v>
      </c>
      <c r="G22" t="s">
        <v>204</v>
      </c>
      <c r="H22">
        <v>50</v>
      </c>
      <c r="J22" s="211">
        <v>10004126104274</v>
      </c>
      <c r="K22">
        <v>2402</v>
      </c>
      <c r="L22" t="s">
        <v>674</v>
      </c>
      <c r="M22" t="s">
        <v>641</v>
      </c>
      <c r="N22" t="s">
        <v>642</v>
      </c>
      <c r="O22" s="92">
        <v>473</v>
      </c>
      <c r="P22" s="92">
        <v>23650</v>
      </c>
      <c r="S22" s="206">
        <f>SUMIF('TOTAL FEED'!$J$6:$J$440,'7'!A22,'TOTAL FEED'!$AS$6:$AS$440)*T22</f>
        <v>8</v>
      </c>
      <c r="T22">
        <v>1</v>
      </c>
      <c r="V22" t="str">
        <f t="shared" si="1"/>
        <v>562PF</v>
      </c>
    </row>
    <row r="23" spans="1:22" x14ac:dyDescent="0.25">
      <c r="A23" t="str">
        <f t="shared" si="0"/>
        <v>553MF50</v>
      </c>
      <c r="B23" s="211">
        <v>21115531300250</v>
      </c>
      <c r="C23">
        <v>0</v>
      </c>
      <c r="D23">
        <v>0</v>
      </c>
      <c r="E23">
        <v>1680213816</v>
      </c>
      <c r="F23" t="s">
        <v>251</v>
      </c>
      <c r="G23" t="s">
        <v>196</v>
      </c>
      <c r="H23">
        <v>50</v>
      </c>
      <c r="J23" s="211">
        <v>10004126104276</v>
      </c>
      <c r="K23">
        <v>2402</v>
      </c>
      <c r="L23" t="s">
        <v>681</v>
      </c>
      <c r="M23" t="s">
        <v>641</v>
      </c>
      <c r="N23" t="s">
        <v>642</v>
      </c>
      <c r="O23" s="92">
        <v>2052</v>
      </c>
      <c r="P23" s="92">
        <v>102600</v>
      </c>
      <c r="S23" s="206">
        <f>SUMIF('TOTAL FEED'!$J$6:$J$440,'7'!A23,'TOTAL FEED'!$AS$6:$AS$440)*T23</f>
        <v>8</v>
      </c>
      <c r="T23">
        <v>1</v>
      </c>
      <c r="V23" t="str">
        <f t="shared" si="1"/>
        <v>553MF</v>
      </c>
    </row>
    <row r="24" spans="1:22" x14ac:dyDescent="0.25">
      <c r="A24" t="str">
        <f t="shared" si="0"/>
        <v>689525</v>
      </c>
      <c r="B24" s="211">
        <v>21163950000125</v>
      </c>
      <c r="C24">
        <v>0</v>
      </c>
      <c r="D24">
        <v>0</v>
      </c>
      <c r="E24">
        <v>1680213817</v>
      </c>
      <c r="F24" t="s">
        <v>255</v>
      </c>
      <c r="G24">
        <v>6895</v>
      </c>
      <c r="H24">
        <v>25</v>
      </c>
      <c r="J24" s="211">
        <v>10004126104275</v>
      </c>
      <c r="K24">
        <v>2402</v>
      </c>
      <c r="L24" t="s">
        <v>793</v>
      </c>
      <c r="M24" t="s">
        <v>641</v>
      </c>
      <c r="N24" t="s">
        <v>642</v>
      </c>
      <c r="O24" s="92">
        <v>684</v>
      </c>
      <c r="P24" s="92">
        <v>17100</v>
      </c>
      <c r="S24" s="206">
        <f>SUMIF('TOTAL FEED'!$J$6:$J$440,'7'!A24,'TOTAL FEED'!$AS$6:$AS$440)*T24</f>
        <v>8</v>
      </c>
      <c r="T24">
        <v>1</v>
      </c>
      <c r="V24" t="str">
        <f t="shared" si="1"/>
        <v>6895</v>
      </c>
    </row>
    <row r="25" spans="1:22" x14ac:dyDescent="0.25">
      <c r="A25" t="str">
        <f t="shared" si="0"/>
        <v>552SF50</v>
      </c>
      <c r="B25" s="211">
        <v>21115521900250</v>
      </c>
      <c r="C25">
        <v>0</v>
      </c>
      <c r="D25">
        <v>0</v>
      </c>
      <c r="E25">
        <v>1680213818</v>
      </c>
      <c r="F25" t="s">
        <v>255</v>
      </c>
      <c r="G25" t="s">
        <v>187</v>
      </c>
      <c r="H25">
        <v>50</v>
      </c>
      <c r="J25" s="211">
        <v>10004126104278</v>
      </c>
      <c r="K25">
        <v>2402</v>
      </c>
      <c r="L25" t="s">
        <v>666</v>
      </c>
      <c r="M25" t="s">
        <v>641</v>
      </c>
      <c r="N25" t="s">
        <v>642</v>
      </c>
      <c r="O25" s="92">
        <v>270</v>
      </c>
      <c r="P25" s="92">
        <v>13500</v>
      </c>
      <c r="S25" s="206">
        <f>SUMIF('TOTAL FEED'!$J$6:$J$440,'7'!A25,'TOTAL FEED'!$AS$6:$AS$440)*T25</f>
        <v>8</v>
      </c>
      <c r="T25">
        <v>1</v>
      </c>
      <c r="V25" t="str">
        <f t="shared" si="1"/>
        <v>552SF</v>
      </c>
    </row>
    <row r="26" spans="1:22" x14ac:dyDescent="0.25">
      <c r="A26" t="str">
        <f t="shared" si="0"/>
        <v>552SF50</v>
      </c>
      <c r="B26" s="211">
        <v>21115521900250</v>
      </c>
      <c r="C26">
        <v>0</v>
      </c>
      <c r="D26">
        <v>0</v>
      </c>
      <c r="E26">
        <v>1680213819</v>
      </c>
      <c r="F26" t="s">
        <v>238</v>
      </c>
      <c r="G26" t="s">
        <v>187</v>
      </c>
      <c r="H26">
        <v>50</v>
      </c>
      <c r="J26" s="211">
        <v>10004126104277</v>
      </c>
      <c r="K26">
        <v>2402</v>
      </c>
      <c r="L26" t="s">
        <v>794</v>
      </c>
      <c r="M26" t="s">
        <v>641</v>
      </c>
      <c r="N26" t="s">
        <v>642</v>
      </c>
      <c r="O26" s="92">
        <v>1512</v>
      </c>
      <c r="P26" s="92">
        <v>75600</v>
      </c>
      <c r="S26" s="206">
        <f>SUMIF('TOTAL FEED'!$J$6:$J$440,'7'!A26,'TOTAL FEED'!$AS$6:$AS$440)*T26</f>
        <v>8</v>
      </c>
      <c r="T26">
        <v>1</v>
      </c>
      <c r="V26" t="str">
        <f t="shared" si="1"/>
        <v>552SF</v>
      </c>
    </row>
    <row r="27" spans="1:22" x14ac:dyDescent="0.25">
      <c r="A27" t="str">
        <f t="shared" si="0"/>
        <v>552SF50</v>
      </c>
      <c r="B27" s="211">
        <v>21115521900250</v>
      </c>
      <c r="C27">
        <v>0</v>
      </c>
      <c r="D27">
        <v>0</v>
      </c>
      <c r="E27">
        <v>1680213819</v>
      </c>
      <c r="F27" t="s">
        <v>238</v>
      </c>
      <c r="G27" t="s">
        <v>187</v>
      </c>
      <c r="H27">
        <v>50</v>
      </c>
      <c r="J27" s="211">
        <v>10004126104277</v>
      </c>
      <c r="K27">
        <v>2402</v>
      </c>
      <c r="L27" t="s">
        <v>680</v>
      </c>
      <c r="M27" t="s">
        <v>641</v>
      </c>
      <c r="N27" t="s">
        <v>642</v>
      </c>
      <c r="O27" s="92">
        <v>1404</v>
      </c>
      <c r="P27" s="92">
        <v>70200</v>
      </c>
      <c r="S27" s="206">
        <f>SUMIF('TOTAL FEED'!$J$6:$J$440,'7'!A27,'TOTAL FEED'!$AS$6:$AS$440)*T27</f>
        <v>8</v>
      </c>
      <c r="T27">
        <v>1</v>
      </c>
      <c r="V27" t="str">
        <f t="shared" si="1"/>
        <v>552SF</v>
      </c>
    </row>
    <row r="28" spans="1:22" x14ac:dyDescent="0.25">
      <c r="A28" t="str">
        <f t="shared" si="0"/>
        <v>52425</v>
      </c>
      <c r="B28" s="211">
        <v>21115240000125</v>
      </c>
      <c r="C28">
        <v>0</v>
      </c>
      <c r="D28">
        <v>0</v>
      </c>
      <c r="E28">
        <v>1680213820</v>
      </c>
      <c r="F28" t="s">
        <v>257</v>
      </c>
      <c r="G28">
        <v>524</v>
      </c>
      <c r="H28">
        <v>25</v>
      </c>
      <c r="J28" s="211">
        <v>10004126104272</v>
      </c>
      <c r="K28">
        <v>2402</v>
      </c>
      <c r="L28" t="s">
        <v>783</v>
      </c>
      <c r="M28" t="s">
        <v>641</v>
      </c>
      <c r="N28" t="s">
        <v>642</v>
      </c>
      <c r="O28" s="92">
        <v>1801</v>
      </c>
      <c r="P28" s="92">
        <v>45025</v>
      </c>
      <c r="S28" s="206">
        <f>SUMIF('TOTAL FEED'!$J$6:$J$440,'7'!A28,'TOTAL FEED'!$AS$6:$AS$440)*T28</f>
        <v>8</v>
      </c>
      <c r="T28">
        <v>1</v>
      </c>
      <c r="V28" t="str">
        <f t="shared" si="1"/>
        <v>524</v>
      </c>
    </row>
    <row r="29" spans="1:22" x14ac:dyDescent="0.25">
      <c r="A29" t="str">
        <f t="shared" si="0"/>
        <v>GD1425</v>
      </c>
      <c r="B29" s="211">
        <v>21135240000125</v>
      </c>
      <c r="C29">
        <v>0</v>
      </c>
      <c r="D29">
        <v>0</v>
      </c>
      <c r="E29">
        <v>1680213821</v>
      </c>
      <c r="F29" t="s">
        <v>257</v>
      </c>
      <c r="G29" t="s">
        <v>330</v>
      </c>
      <c r="H29">
        <v>25</v>
      </c>
      <c r="J29" s="211">
        <v>10004126104272</v>
      </c>
      <c r="K29">
        <v>2402</v>
      </c>
      <c r="L29" t="s">
        <v>795</v>
      </c>
      <c r="M29" t="s">
        <v>641</v>
      </c>
      <c r="N29" t="s">
        <v>642</v>
      </c>
      <c r="O29" s="92">
        <v>1210</v>
      </c>
      <c r="P29" s="92">
        <v>30250</v>
      </c>
      <c r="S29" s="206">
        <f>SUMIF('TOTAL FEED'!$J$6:$J$440,'7'!A29,'TOTAL FEED'!$AS$6:$AS$440)*T29</f>
        <v>8</v>
      </c>
      <c r="T29">
        <v>1</v>
      </c>
      <c r="V29" t="str">
        <f t="shared" si="1"/>
        <v>GD14</v>
      </c>
    </row>
    <row r="30" spans="1:22" x14ac:dyDescent="0.25">
      <c r="A30" t="str">
        <f t="shared" si="0"/>
        <v>552S25</v>
      </c>
      <c r="B30" s="212">
        <v>21115521900125</v>
      </c>
      <c r="C30">
        <v>0</v>
      </c>
      <c r="D30">
        <v>0</v>
      </c>
      <c r="E30">
        <v>1680213822</v>
      </c>
      <c r="F30" t="s">
        <v>259</v>
      </c>
      <c r="G30" t="s">
        <v>40</v>
      </c>
      <c r="H30">
        <v>25</v>
      </c>
      <c r="J30" s="211">
        <v>10004126104270</v>
      </c>
      <c r="K30">
        <v>2402</v>
      </c>
      <c r="L30" t="s">
        <v>790</v>
      </c>
      <c r="M30" t="s">
        <v>641</v>
      </c>
      <c r="N30" t="s">
        <v>642</v>
      </c>
      <c r="O30" s="92">
        <v>1210</v>
      </c>
      <c r="P30" s="92">
        <v>30250</v>
      </c>
      <c r="S30" s="206">
        <f>SUMIF('TOTAL FEED'!$J$6:$J$440,'7'!A30,'TOTAL FEED'!$AS$6:$AS$440)*T30</f>
        <v>8</v>
      </c>
      <c r="T30">
        <v>1</v>
      </c>
      <c r="V30" t="str">
        <f t="shared" si="1"/>
        <v>552S</v>
      </c>
    </row>
    <row r="31" spans="1:22" x14ac:dyDescent="0.25">
      <c r="A31" t="str">
        <f t="shared" si="0"/>
        <v>552S25</v>
      </c>
      <c r="B31" s="211">
        <v>21115521900125</v>
      </c>
      <c r="C31">
        <v>0</v>
      </c>
      <c r="D31">
        <v>0</v>
      </c>
      <c r="E31">
        <v>1680213822</v>
      </c>
      <c r="F31" t="s">
        <v>259</v>
      </c>
      <c r="G31" t="s">
        <v>40</v>
      </c>
      <c r="H31">
        <v>25</v>
      </c>
      <c r="J31" s="211">
        <v>10004126104270</v>
      </c>
      <c r="K31">
        <v>2402</v>
      </c>
      <c r="L31" t="s">
        <v>703</v>
      </c>
      <c r="M31" t="s">
        <v>641</v>
      </c>
      <c r="N31" t="s">
        <v>642</v>
      </c>
      <c r="O31" s="92">
        <v>990</v>
      </c>
      <c r="P31" s="92">
        <v>24750</v>
      </c>
      <c r="S31" s="206">
        <f>SUMIF('TOTAL FEED'!$J$6:$J$440,'7'!A31,'TOTAL FEED'!$AS$6:$AS$440)*T31</f>
        <v>8</v>
      </c>
      <c r="T31">
        <v>1</v>
      </c>
      <c r="V31" t="str">
        <f t="shared" si="1"/>
        <v>552S</v>
      </c>
    </row>
    <row r="32" spans="1:22" s="191" customFormat="1" x14ac:dyDescent="0.25">
      <c r="A32" t="str">
        <f t="shared" si="0"/>
        <v>552F50</v>
      </c>
      <c r="B32" s="213">
        <v>21115520000250</v>
      </c>
      <c r="C32" s="191">
        <v>0</v>
      </c>
      <c r="D32" s="191">
        <v>0</v>
      </c>
      <c r="E32" s="191">
        <v>1680213823</v>
      </c>
      <c r="F32" s="191" t="s">
        <v>562</v>
      </c>
      <c r="G32" s="191" t="s">
        <v>179</v>
      </c>
      <c r="H32" s="191">
        <v>50</v>
      </c>
      <c r="J32" s="213">
        <v>209898</v>
      </c>
      <c r="K32" s="191">
        <v>2401</v>
      </c>
      <c r="L32" s="191" t="s">
        <v>770</v>
      </c>
      <c r="M32" s="191" t="s">
        <v>658</v>
      </c>
      <c r="N32" s="191" t="s">
        <v>659</v>
      </c>
      <c r="O32" s="284">
        <v>972</v>
      </c>
      <c r="P32" s="284">
        <v>48600</v>
      </c>
      <c r="S32" s="206">
        <f>SUMIF('TOTAL FEED'!$J$6:$J$440,'7'!A32,'TOTAL FEED'!$AS$6:$AS$440)*T32</f>
        <v>8</v>
      </c>
      <c r="T32">
        <v>1</v>
      </c>
      <c r="V32" t="str">
        <f t="shared" si="1"/>
        <v>552F</v>
      </c>
    </row>
    <row r="33" spans="1:22" s="191" customFormat="1" x14ac:dyDescent="0.25">
      <c r="A33" t="str">
        <f t="shared" si="0"/>
        <v>699525</v>
      </c>
      <c r="B33" s="191">
        <v>21165950000125</v>
      </c>
      <c r="C33" s="191">
        <v>0</v>
      </c>
      <c r="D33" s="191">
        <v>0</v>
      </c>
      <c r="E33" s="191">
        <v>1680213824</v>
      </c>
      <c r="F33" s="191" t="s">
        <v>564</v>
      </c>
      <c r="G33" s="191">
        <v>6995</v>
      </c>
      <c r="H33" s="191">
        <v>25</v>
      </c>
      <c r="J33" s="191">
        <v>209894</v>
      </c>
      <c r="K33" s="191">
        <v>2401</v>
      </c>
      <c r="L33" s="191" t="s">
        <v>730</v>
      </c>
      <c r="M33" s="191" t="s">
        <v>658</v>
      </c>
      <c r="N33" s="191" t="s">
        <v>659</v>
      </c>
      <c r="O33" s="284">
        <v>667</v>
      </c>
      <c r="P33" s="284">
        <v>16675</v>
      </c>
      <c r="S33" s="206">
        <f>SUMIF('TOTAL FEED'!$J$6:$J$440,'7'!A33,'TOTAL FEED'!$AS$6:$AS$440)*T33</f>
        <v>8</v>
      </c>
      <c r="T33">
        <v>1</v>
      </c>
      <c r="V33" t="str">
        <f t="shared" si="1"/>
        <v>6995</v>
      </c>
    </row>
    <row r="34" spans="1:22" x14ac:dyDescent="0.25">
      <c r="A34" t="str">
        <f t="shared" si="0"/>
        <v/>
      </c>
      <c r="B34" s="211"/>
      <c r="G34"/>
      <c r="H34"/>
      <c r="O34" s="92"/>
      <c r="P34" s="92"/>
      <c r="S34" s="206">
        <f>SUMIF('TOTAL FEED'!$J$6:$J$440,'7'!A34,'TOTAL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>552F50</v>
      </c>
      <c r="B35" s="211">
        <v>21115520000250</v>
      </c>
      <c r="C35">
        <v>0</v>
      </c>
      <c r="D35">
        <v>0</v>
      </c>
      <c r="E35">
        <v>1680213825</v>
      </c>
      <c r="F35" t="s">
        <v>562</v>
      </c>
      <c r="G35" t="s">
        <v>179</v>
      </c>
      <c r="H35">
        <v>50</v>
      </c>
      <c r="J35" s="211">
        <v>209898</v>
      </c>
      <c r="K35">
        <v>2401</v>
      </c>
      <c r="L35" t="s">
        <v>763</v>
      </c>
      <c r="M35" t="s">
        <v>658</v>
      </c>
      <c r="N35" t="s">
        <v>659</v>
      </c>
      <c r="O35" s="92">
        <v>864</v>
      </c>
      <c r="P35" s="92">
        <v>43200</v>
      </c>
      <c r="S35" s="206">
        <f>SUMIF('TOTAL FEED'!$J$6:$J$440,'7'!A35,'TOTAL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551FS5450</v>
      </c>
      <c r="B36" s="211">
        <v>21115510099250</v>
      </c>
      <c r="C36" t="s">
        <v>455</v>
      </c>
      <c r="D36">
        <v>0</v>
      </c>
      <c r="E36">
        <v>1680213826</v>
      </c>
      <c r="F36" t="s">
        <v>564</v>
      </c>
      <c r="G36" t="s">
        <v>170</v>
      </c>
      <c r="H36">
        <v>50</v>
      </c>
      <c r="I36" t="s">
        <v>455</v>
      </c>
      <c r="J36">
        <v>209929</v>
      </c>
      <c r="K36">
        <v>2401</v>
      </c>
      <c r="L36" t="s">
        <v>706</v>
      </c>
      <c r="M36" t="s">
        <v>658</v>
      </c>
      <c r="N36" t="s">
        <v>659</v>
      </c>
      <c r="O36" s="92">
        <v>540</v>
      </c>
      <c r="P36" s="92">
        <v>27000</v>
      </c>
      <c r="S36" s="206">
        <f>SUMIF('TOTAL FEED'!$J$6:$J$440,'7'!A36,'TOTAL FEED'!$AS$6:$AS$440)*T36</f>
        <v>8</v>
      </c>
      <c r="T36">
        <v>1</v>
      </c>
      <c r="V36" t="str">
        <f t="shared" si="1"/>
        <v>551FS54</v>
      </c>
    </row>
    <row r="37" spans="1:22" x14ac:dyDescent="0.25">
      <c r="A37" t="str">
        <f t="shared" si="0"/>
        <v>551FS5450</v>
      </c>
      <c r="B37" s="211">
        <v>21115510099250</v>
      </c>
      <c r="C37" t="s">
        <v>455</v>
      </c>
      <c r="D37">
        <v>0</v>
      </c>
      <c r="E37">
        <v>1680213826</v>
      </c>
      <c r="F37" t="s">
        <v>564</v>
      </c>
      <c r="G37" t="s">
        <v>170</v>
      </c>
      <c r="H37">
        <v>50</v>
      </c>
      <c r="I37" t="s">
        <v>455</v>
      </c>
      <c r="J37">
        <v>209929</v>
      </c>
      <c r="K37">
        <v>2401</v>
      </c>
      <c r="L37" t="s">
        <v>664</v>
      </c>
      <c r="M37" t="s">
        <v>658</v>
      </c>
      <c r="N37" t="s">
        <v>659</v>
      </c>
      <c r="O37" s="92">
        <v>324</v>
      </c>
      <c r="P37" s="92">
        <v>16200</v>
      </c>
      <c r="S37" s="206">
        <f>SUMIF('TOTAL FEED'!$J$6:$J$440,'7'!A37,'TOTAL FEED'!$AS$6:$AS$440)*T37</f>
        <v>8</v>
      </c>
      <c r="T37">
        <v>1</v>
      </c>
      <c r="V37" t="str">
        <f t="shared" si="1"/>
        <v>551FS54</v>
      </c>
    </row>
    <row r="38" spans="1:22" x14ac:dyDescent="0.25">
      <c r="A38" t="str">
        <f t="shared" si="0"/>
        <v>552SF50</v>
      </c>
      <c r="B38" s="211">
        <v>21115521900250</v>
      </c>
      <c r="C38">
        <v>0</v>
      </c>
      <c r="D38">
        <v>0</v>
      </c>
      <c r="E38">
        <v>1680213827</v>
      </c>
      <c r="F38" t="s">
        <v>238</v>
      </c>
      <c r="G38" t="s">
        <v>187</v>
      </c>
      <c r="H38">
        <v>50</v>
      </c>
      <c r="J38" s="211">
        <v>10004126104277</v>
      </c>
      <c r="K38">
        <v>2402</v>
      </c>
      <c r="L38" t="s">
        <v>794</v>
      </c>
      <c r="M38" t="s">
        <v>641</v>
      </c>
      <c r="N38" t="s">
        <v>642</v>
      </c>
      <c r="O38" s="92">
        <v>810</v>
      </c>
      <c r="P38" s="92">
        <v>40500</v>
      </c>
      <c r="S38" s="206">
        <f>SUMIF('TOTAL FEED'!$J$6:$J$440,'7'!A38,'TOTAL FEED'!$AS$6:$AS$440)*T38</f>
        <v>8</v>
      </c>
      <c r="T38">
        <v>1</v>
      </c>
      <c r="V38" t="str">
        <f t="shared" si="1"/>
        <v>552SF</v>
      </c>
    </row>
    <row r="39" spans="1:22" x14ac:dyDescent="0.25">
      <c r="A39" t="str">
        <f t="shared" si="0"/>
        <v>552SF50</v>
      </c>
      <c r="B39" s="211">
        <v>21115521900250</v>
      </c>
      <c r="C39">
        <v>0</v>
      </c>
      <c r="D39">
        <v>0</v>
      </c>
      <c r="E39">
        <v>1680213827</v>
      </c>
      <c r="F39" t="s">
        <v>238</v>
      </c>
      <c r="G39" t="s">
        <v>187</v>
      </c>
      <c r="H39">
        <v>50</v>
      </c>
      <c r="J39" s="211">
        <v>10004126104277</v>
      </c>
      <c r="K39">
        <v>2402</v>
      </c>
      <c r="L39" t="s">
        <v>680</v>
      </c>
      <c r="M39" t="s">
        <v>641</v>
      </c>
      <c r="N39" t="s">
        <v>642</v>
      </c>
      <c r="O39" s="92">
        <v>864</v>
      </c>
      <c r="P39" s="92">
        <v>43200</v>
      </c>
      <c r="S39" s="206">
        <f>SUMIF('TOTAL FEED'!$J$6:$J$440,'7'!A39,'TOTAL FEED'!$AS$6:$AS$440)*T39</f>
        <v>8</v>
      </c>
      <c r="T39">
        <v>1</v>
      </c>
      <c r="V39" t="str">
        <f t="shared" si="1"/>
        <v>552SF</v>
      </c>
    </row>
    <row r="40" spans="1:22" x14ac:dyDescent="0.25">
      <c r="A40" t="str">
        <f t="shared" si="0"/>
        <v>552SF50</v>
      </c>
      <c r="B40" s="211">
        <v>21115521900250</v>
      </c>
      <c r="C40">
        <v>0</v>
      </c>
      <c r="D40">
        <v>0</v>
      </c>
      <c r="E40">
        <v>1680213827</v>
      </c>
      <c r="F40" t="s">
        <v>238</v>
      </c>
      <c r="G40" t="s">
        <v>187</v>
      </c>
      <c r="H40">
        <v>50</v>
      </c>
      <c r="J40" s="211">
        <v>10004126104277</v>
      </c>
      <c r="K40">
        <v>2402</v>
      </c>
      <c r="L40" t="s">
        <v>763</v>
      </c>
      <c r="M40" t="s">
        <v>641</v>
      </c>
      <c r="N40" t="s">
        <v>642</v>
      </c>
      <c r="O40" s="92">
        <v>1227</v>
      </c>
      <c r="P40" s="92">
        <v>61350</v>
      </c>
      <c r="S40" s="206">
        <f>SUMIF('TOTAL FEED'!$J$6:$J$440,'7'!A40,'TOTAL FEED'!$AS$6:$AS$440)*T40</f>
        <v>8</v>
      </c>
      <c r="T40">
        <v>1</v>
      </c>
      <c r="V40" t="str">
        <f t="shared" si="1"/>
        <v>552SF</v>
      </c>
    </row>
    <row r="41" spans="1:22" x14ac:dyDescent="0.25">
      <c r="A41" t="str">
        <f t="shared" si="0"/>
        <v>552F50</v>
      </c>
      <c r="B41" s="211">
        <v>21115520000250</v>
      </c>
      <c r="C41">
        <v>0</v>
      </c>
      <c r="D41">
        <v>0</v>
      </c>
      <c r="E41">
        <v>1680213828</v>
      </c>
      <c r="F41" t="s">
        <v>256</v>
      </c>
      <c r="G41" t="s">
        <v>179</v>
      </c>
      <c r="H41">
        <v>50</v>
      </c>
      <c r="J41" s="211">
        <v>10004126104265</v>
      </c>
      <c r="K41">
        <v>2402</v>
      </c>
      <c r="L41" t="s">
        <v>782</v>
      </c>
      <c r="M41" t="s">
        <v>641</v>
      </c>
      <c r="N41" t="s">
        <v>642</v>
      </c>
      <c r="O41" s="92">
        <v>47</v>
      </c>
      <c r="P41" s="92">
        <v>2350</v>
      </c>
      <c r="S41" s="206">
        <f>SUMIF('TOTAL FEED'!$J$6:$J$440,'7'!A41,'TOTAL FEED'!$AS$6:$AS$440)*T41</f>
        <v>8</v>
      </c>
      <c r="T41">
        <v>1</v>
      </c>
      <c r="V41" t="str">
        <f t="shared" si="1"/>
        <v>552F</v>
      </c>
    </row>
    <row r="42" spans="1:22" x14ac:dyDescent="0.25">
      <c r="A42" t="str">
        <f t="shared" si="0"/>
        <v>552SF50</v>
      </c>
      <c r="B42" s="211">
        <v>21115521900250</v>
      </c>
      <c r="C42">
        <v>0</v>
      </c>
      <c r="D42">
        <v>0</v>
      </c>
      <c r="E42">
        <v>1680213829</v>
      </c>
      <c r="F42" t="s">
        <v>256</v>
      </c>
      <c r="G42" t="s">
        <v>187</v>
      </c>
      <c r="H42">
        <v>50</v>
      </c>
      <c r="J42" s="211">
        <v>10004126104280</v>
      </c>
      <c r="K42">
        <v>2402</v>
      </c>
      <c r="L42" t="s">
        <v>723</v>
      </c>
      <c r="M42" t="s">
        <v>641</v>
      </c>
      <c r="N42" t="s">
        <v>642</v>
      </c>
      <c r="O42" s="92">
        <v>165</v>
      </c>
      <c r="P42" s="92">
        <v>8250</v>
      </c>
      <c r="S42" s="206">
        <f>SUMIF('TOTAL FEED'!$J$6:$J$440,'7'!A42,'TOTAL FEED'!$AS$6:$AS$440)*T42</f>
        <v>8</v>
      </c>
      <c r="T42">
        <v>1</v>
      </c>
      <c r="V42" t="str">
        <f t="shared" si="1"/>
        <v>552SF</v>
      </c>
    </row>
    <row r="43" spans="1:22" x14ac:dyDescent="0.25">
      <c r="A43" t="str">
        <f t="shared" si="0"/>
        <v>552SF50</v>
      </c>
      <c r="B43" s="211">
        <v>21115521900250</v>
      </c>
      <c r="C43">
        <v>0</v>
      </c>
      <c r="D43">
        <v>0</v>
      </c>
      <c r="E43">
        <v>1680213829</v>
      </c>
      <c r="F43" t="s">
        <v>256</v>
      </c>
      <c r="G43" t="s">
        <v>187</v>
      </c>
      <c r="H43">
        <v>50</v>
      </c>
      <c r="J43" s="211">
        <v>10004126104280</v>
      </c>
      <c r="K43">
        <v>2402</v>
      </c>
      <c r="L43" t="s">
        <v>796</v>
      </c>
      <c r="M43" t="s">
        <v>641</v>
      </c>
      <c r="N43" t="s">
        <v>642</v>
      </c>
      <c r="O43" s="92">
        <v>1242</v>
      </c>
      <c r="P43" s="92">
        <v>62100</v>
      </c>
      <c r="S43" s="206">
        <f>SUMIF('TOTAL FEED'!$J$6:$J$440,'7'!A43,'TOTAL FEED'!$AS$6:$AS$440)*T43</f>
        <v>8</v>
      </c>
      <c r="T43">
        <v>1</v>
      </c>
      <c r="V43" t="str">
        <f t="shared" si="1"/>
        <v>552SF</v>
      </c>
    </row>
    <row r="44" spans="1:22" x14ac:dyDescent="0.25">
      <c r="A44" t="str">
        <f t="shared" si="0"/>
        <v>552SF50</v>
      </c>
      <c r="B44" s="211">
        <v>21115521900250</v>
      </c>
      <c r="C44">
        <v>0</v>
      </c>
      <c r="D44">
        <v>0</v>
      </c>
      <c r="E44">
        <v>1680213829</v>
      </c>
      <c r="F44" t="s">
        <v>256</v>
      </c>
      <c r="G44" t="s">
        <v>187</v>
      </c>
      <c r="H44">
        <v>50</v>
      </c>
      <c r="J44" s="211">
        <v>10004126104280</v>
      </c>
      <c r="K44">
        <v>2402</v>
      </c>
      <c r="L44" t="s">
        <v>733</v>
      </c>
      <c r="M44" t="s">
        <v>641</v>
      </c>
      <c r="N44" t="s">
        <v>642</v>
      </c>
      <c r="O44" s="92">
        <v>1242</v>
      </c>
      <c r="P44" s="92">
        <v>62100</v>
      </c>
      <c r="S44" s="206">
        <f>SUMIF('TOTAL FEED'!$J$6:$J$440,'7'!A44,'TOTAL FEED'!$AS$6:$AS$440)*T44</f>
        <v>8</v>
      </c>
      <c r="T44">
        <v>1</v>
      </c>
      <c r="V44" t="str">
        <f t="shared" si="1"/>
        <v>552SF</v>
      </c>
    </row>
    <row r="45" spans="1:22" x14ac:dyDescent="0.25">
      <c r="A45" t="str">
        <f t="shared" si="0"/>
        <v>552F50</v>
      </c>
      <c r="B45" s="211">
        <v>21115520000250</v>
      </c>
      <c r="C45">
        <v>0</v>
      </c>
      <c r="D45">
        <v>0</v>
      </c>
      <c r="E45">
        <v>1680213830</v>
      </c>
      <c r="F45" t="s">
        <v>256</v>
      </c>
      <c r="G45" t="s">
        <v>179</v>
      </c>
      <c r="H45">
        <v>50</v>
      </c>
      <c r="J45" s="211">
        <v>10004126104284</v>
      </c>
      <c r="K45">
        <v>2402</v>
      </c>
      <c r="L45" t="s">
        <v>713</v>
      </c>
      <c r="M45" t="s">
        <v>641</v>
      </c>
      <c r="N45" t="s">
        <v>642</v>
      </c>
      <c r="O45" s="92">
        <v>324</v>
      </c>
      <c r="P45" s="92">
        <v>16200</v>
      </c>
      <c r="S45" s="206">
        <f>SUMIF('TOTAL FEED'!$J$6:$J$440,'7'!A45,'TOTAL FEED'!$AS$6:$AS$440)*T45</f>
        <v>8</v>
      </c>
      <c r="T45">
        <v>1</v>
      </c>
      <c r="V45" t="str">
        <f t="shared" si="1"/>
        <v>552F</v>
      </c>
    </row>
    <row r="46" spans="1:22" x14ac:dyDescent="0.25">
      <c r="A46" t="str">
        <f t="shared" si="0"/>
        <v>553MF50</v>
      </c>
      <c r="B46" s="211">
        <v>21115531300250</v>
      </c>
      <c r="C46">
        <v>0</v>
      </c>
      <c r="D46">
        <v>0</v>
      </c>
      <c r="E46">
        <v>1680213831</v>
      </c>
      <c r="F46" t="s">
        <v>251</v>
      </c>
      <c r="G46" t="s">
        <v>196</v>
      </c>
      <c r="H46">
        <v>50</v>
      </c>
      <c r="J46" s="211">
        <v>10004126104276</v>
      </c>
      <c r="K46">
        <v>2402</v>
      </c>
      <c r="L46" t="s">
        <v>681</v>
      </c>
      <c r="M46" t="s">
        <v>641</v>
      </c>
      <c r="N46" t="s">
        <v>642</v>
      </c>
      <c r="O46" s="92">
        <v>1080</v>
      </c>
      <c r="P46" s="92">
        <v>54000</v>
      </c>
      <c r="S46" s="206">
        <f>SUMIF('TOTAL FEED'!$J$6:$J$440,'7'!A46,'TOTAL FEED'!$AS$6:$AS$440)*T46</f>
        <v>8</v>
      </c>
      <c r="T46">
        <v>1</v>
      </c>
      <c r="V46" t="str">
        <f t="shared" si="1"/>
        <v>553MF</v>
      </c>
    </row>
    <row r="47" spans="1:22" x14ac:dyDescent="0.25">
      <c r="A47" t="str">
        <f t="shared" si="0"/>
        <v>553MF50</v>
      </c>
      <c r="B47" s="211">
        <v>21115531300250</v>
      </c>
      <c r="C47">
        <v>0</v>
      </c>
      <c r="D47">
        <v>0</v>
      </c>
      <c r="E47">
        <v>1680213831</v>
      </c>
      <c r="F47" t="s">
        <v>251</v>
      </c>
      <c r="G47" t="s">
        <v>196</v>
      </c>
      <c r="H47">
        <v>50</v>
      </c>
      <c r="J47" s="211">
        <v>10004126104276</v>
      </c>
      <c r="K47">
        <v>2402</v>
      </c>
      <c r="L47" t="s">
        <v>786</v>
      </c>
      <c r="M47" t="s">
        <v>641</v>
      </c>
      <c r="N47" t="s">
        <v>642</v>
      </c>
      <c r="O47" s="92">
        <v>296</v>
      </c>
      <c r="P47" s="92">
        <v>14800</v>
      </c>
      <c r="S47" s="206">
        <f>SUMIF('TOTAL FEED'!$J$6:$J$440,'7'!A47,'TOTAL FEED'!$AS$6:$AS$440)*T47</f>
        <v>8</v>
      </c>
      <c r="T47">
        <v>1</v>
      </c>
      <c r="V47" t="str">
        <f t="shared" si="1"/>
        <v>553MF</v>
      </c>
    </row>
    <row r="48" spans="1:22" x14ac:dyDescent="0.25">
      <c r="A48" t="str">
        <f t="shared" si="0"/>
        <v>553S25</v>
      </c>
      <c r="B48" s="211">
        <v>21115531900125</v>
      </c>
      <c r="C48">
        <v>0</v>
      </c>
      <c r="D48">
        <v>0</v>
      </c>
      <c r="E48">
        <v>1680213832</v>
      </c>
      <c r="F48" t="s">
        <v>251</v>
      </c>
      <c r="G48" t="s">
        <v>41</v>
      </c>
      <c r="H48">
        <v>25</v>
      </c>
      <c r="J48" s="211">
        <v>10004126104282</v>
      </c>
      <c r="K48">
        <v>2402</v>
      </c>
      <c r="L48" t="s">
        <v>797</v>
      </c>
      <c r="M48" t="s">
        <v>641</v>
      </c>
      <c r="N48" t="s">
        <v>642</v>
      </c>
      <c r="O48" s="92">
        <v>1125</v>
      </c>
      <c r="P48" s="92">
        <v>28125</v>
      </c>
      <c r="S48" s="206">
        <f>SUMIF('TOTAL FEED'!$J$6:$J$440,'7'!A48,'TOTAL FEED'!$AS$6:$AS$440)*T48</f>
        <v>8</v>
      </c>
      <c r="T48">
        <v>1</v>
      </c>
      <c r="V48" t="str">
        <f t="shared" si="1"/>
        <v>553S</v>
      </c>
    </row>
    <row r="49" spans="1:22" x14ac:dyDescent="0.25">
      <c r="A49" t="str">
        <f t="shared" si="0"/>
        <v>540F50</v>
      </c>
      <c r="B49" s="211">
        <v>21115400000250</v>
      </c>
      <c r="C49">
        <v>0</v>
      </c>
      <c r="D49">
        <v>0</v>
      </c>
      <c r="E49">
        <v>1680213833</v>
      </c>
      <c r="F49" t="s">
        <v>251</v>
      </c>
      <c r="G49" t="s">
        <v>116</v>
      </c>
      <c r="H49">
        <v>50</v>
      </c>
      <c r="J49" s="211">
        <v>10004126104283</v>
      </c>
      <c r="K49">
        <v>2402</v>
      </c>
      <c r="L49" t="s">
        <v>745</v>
      </c>
      <c r="M49" t="s">
        <v>641</v>
      </c>
      <c r="N49" t="s">
        <v>642</v>
      </c>
      <c r="O49" s="92">
        <v>270</v>
      </c>
      <c r="P49" s="92">
        <v>13500</v>
      </c>
      <c r="S49" s="206">
        <f>SUMIF('TOTAL FEED'!$J$6:$J$440,'7'!A49,'TOTAL FEED'!$AS$6:$AS$440)*T49</f>
        <v>8</v>
      </c>
      <c r="T49">
        <v>1</v>
      </c>
      <c r="V49" t="str">
        <f t="shared" si="1"/>
        <v>540F</v>
      </c>
    </row>
    <row r="50" spans="1:22" x14ac:dyDescent="0.25">
      <c r="A50" t="str">
        <f t="shared" si="0"/>
        <v>GD1425</v>
      </c>
      <c r="B50" s="211">
        <v>21135240000125</v>
      </c>
      <c r="C50">
        <v>0</v>
      </c>
      <c r="D50">
        <v>0</v>
      </c>
      <c r="E50">
        <v>1680213834</v>
      </c>
      <c r="F50" t="s">
        <v>257</v>
      </c>
      <c r="G50" t="s">
        <v>330</v>
      </c>
      <c r="H50">
        <v>25</v>
      </c>
      <c r="J50" s="211">
        <v>10004126104272</v>
      </c>
      <c r="K50">
        <v>2402</v>
      </c>
      <c r="L50" t="s">
        <v>798</v>
      </c>
      <c r="M50" t="s">
        <v>641</v>
      </c>
      <c r="N50" t="s">
        <v>642</v>
      </c>
      <c r="O50" s="92">
        <v>229</v>
      </c>
      <c r="P50" s="92">
        <v>5725</v>
      </c>
      <c r="S50" s="206">
        <f>SUMIF('TOTAL FEED'!$J$6:$J$440,'7'!A50,'TOTAL FEED'!$AS$6:$AS$440)*T50</f>
        <v>8</v>
      </c>
      <c r="T50">
        <v>1</v>
      </c>
      <c r="V50" t="str">
        <f t="shared" si="1"/>
        <v>GD14</v>
      </c>
    </row>
    <row r="51" spans="1:22" x14ac:dyDescent="0.25">
      <c r="A51" t="str">
        <f t="shared" si="0"/>
        <v>551FS5450</v>
      </c>
      <c r="B51" s="211">
        <v>21115510099250</v>
      </c>
      <c r="C51" t="s">
        <v>455</v>
      </c>
      <c r="D51">
        <v>0</v>
      </c>
      <c r="E51">
        <v>1680213835</v>
      </c>
      <c r="F51" t="s">
        <v>257</v>
      </c>
      <c r="G51" t="s">
        <v>170</v>
      </c>
      <c r="H51">
        <v>50</v>
      </c>
      <c r="I51" t="s">
        <v>455</v>
      </c>
      <c r="J51" s="211">
        <v>10004126104279</v>
      </c>
      <c r="K51">
        <v>2402</v>
      </c>
      <c r="L51" t="s">
        <v>777</v>
      </c>
      <c r="M51" t="s">
        <v>641</v>
      </c>
      <c r="N51" t="s">
        <v>642</v>
      </c>
      <c r="O51" s="92">
        <v>1437</v>
      </c>
      <c r="P51" s="92">
        <v>71850</v>
      </c>
      <c r="S51" s="206">
        <f>SUMIF('TOTAL FEED'!$J$6:$J$440,'7'!A51,'TOTAL FEED'!$AS$6:$AS$440)*T51</f>
        <v>8</v>
      </c>
      <c r="T51">
        <v>1</v>
      </c>
      <c r="V51" t="str">
        <f t="shared" si="1"/>
        <v>551FS54</v>
      </c>
    </row>
    <row r="52" spans="1:22" x14ac:dyDescent="0.25">
      <c r="A52" t="str">
        <f t="shared" si="0"/>
        <v>552S25</v>
      </c>
      <c r="B52" s="211">
        <v>21115521900125</v>
      </c>
      <c r="C52">
        <v>0</v>
      </c>
      <c r="D52">
        <v>0</v>
      </c>
      <c r="E52">
        <v>1680213836</v>
      </c>
      <c r="F52" t="s">
        <v>259</v>
      </c>
      <c r="G52" t="s">
        <v>40</v>
      </c>
      <c r="H52">
        <v>25</v>
      </c>
      <c r="J52" s="211">
        <v>10004126104270</v>
      </c>
      <c r="K52">
        <v>2402</v>
      </c>
      <c r="L52" t="s">
        <v>703</v>
      </c>
      <c r="M52" t="s">
        <v>641</v>
      </c>
      <c r="N52" t="s">
        <v>642</v>
      </c>
      <c r="O52" s="92">
        <v>220</v>
      </c>
      <c r="P52" s="92">
        <v>5500</v>
      </c>
      <c r="S52" s="206">
        <f>SUMIF('TOTAL FEED'!$J$6:$J$440,'7'!A52,'TOTAL FEED'!$AS$6:$AS$440)*T52</f>
        <v>8</v>
      </c>
      <c r="T52">
        <v>1</v>
      </c>
      <c r="V52" t="str">
        <f t="shared" si="1"/>
        <v>552S</v>
      </c>
    </row>
    <row r="53" spans="1:22" x14ac:dyDescent="0.25">
      <c r="A53" t="str">
        <f t="shared" si="0"/>
        <v>552S25</v>
      </c>
      <c r="B53" s="211">
        <v>21115521900125</v>
      </c>
      <c r="C53">
        <v>0</v>
      </c>
      <c r="D53">
        <v>0</v>
      </c>
      <c r="E53">
        <v>1680213836</v>
      </c>
      <c r="F53" t="s">
        <v>259</v>
      </c>
      <c r="G53" t="s">
        <v>40</v>
      </c>
      <c r="H53">
        <v>25</v>
      </c>
      <c r="J53" s="211">
        <v>10004126104270</v>
      </c>
      <c r="K53">
        <v>2402</v>
      </c>
      <c r="L53" t="s">
        <v>759</v>
      </c>
      <c r="M53" t="s">
        <v>641</v>
      </c>
      <c r="N53" t="s">
        <v>642</v>
      </c>
      <c r="O53" s="92">
        <v>893</v>
      </c>
      <c r="P53" s="92">
        <v>22325</v>
      </c>
      <c r="S53" s="206">
        <f>SUMIF('TOTAL FEED'!$J$6:$J$440,'7'!A53,'TOTAL FEED'!$AS$6:$AS$440)*T53</f>
        <v>8</v>
      </c>
      <c r="T53">
        <v>1</v>
      </c>
      <c r="V53" t="str">
        <f t="shared" si="1"/>
        <v>552S</v>
      </c>
    </row>
    <row r="54" spans="1:22" x14ac:dyDescent="0.25">
      <c r="A54" t="str">
        <f t="shared" si="0"/>
        <v>55125</v>
      </c>
      <c r="B54" s="211">
        <v>21115510000125</v>
      </c>
      <c r="C54">
        <v>0</v>
      </c>
      <c r="D54">
        <v>0</v>
      </c>
      <c r="E54">
        <v>1680213837</v>
      </c>
      <c r="F54" t="s">
        <v>259</v>
      </c>
      <c r="G54">
        <v>551</v>
      </c>
      <c r="H54">
        <v>25</v>
      </c>
      <c r="J54" s="211">
        <v>10004126104281</v>
      </c>
      <c r="K54">
        <v>2402</v>
      </c>
      <c r="L54" t="s">
        <v>698</v>
      </c>
      <c r="M54" t="s">
        <v>641</v>
      </c>
      <c r="N54" t="s">
        <v>642</v>
      </c>
      <c r="O54" s="92">
        <v>955</v>
      </c>
      <c r="P54" s="92">
        <v>23875</v>
      </c>
      <c r="S54" s="206">
        <f>SUMIF('TOTAL FEED'!$J$6:$J$440,'7'!A54,'TOTAL FEED'!$AS$6:$AS$440)*T54</f>
        <v>8</v>
      </c>
      <c r="T54">
        <v>1</v>
      </c>
      <c r="V54" t="str">
        <f t="shared" si="1"/>
        <v>551</v>
      </c>
    </row>
    <row r="55" spans="1:22" x14ac:dyDescent="0.25">
      <c r="A55" t="str">
        <f t="shared" si="0"/>
        <v>552S25</v>
      </c>
      <c r="B55" s="211">
        <v>21115521900125</v>
      </c>
      <c r="C55">
        <v>0</v>
      </c>
      <c r="D55">
        <v>0</v>
      </c>
      <c r="E55">
        <v>1680213838</v>
      </c>
      <c r="F55" t="s">
        <v>257</v>
      </c>
      <c r="G55" t="s">
        <v>40</v>
      </c>
      <c r="H55">
        <v>25</v>
      </c>
      <c r="J55" s="211">
        <v>10004126104285</v>
      </c>
      <c r="K55">
        <v>2402</v>
      </c>
      <c r="L55" t="s">
        <v>702</v>
      </c>
      <c r="M55" t="s">
        <v>641</v>
      </c>
      <c r="N55" t="s">
        <v>642</v>
      </c>
      <c r="O55" s="92">
        <v>110</v>
      </c>
      <c r="P55" s="92">
        <v>2750</v>
      </c>
      <c r="S55" s="206">
        <f>SUMIF('TOTAL FEED'!$J$6:$J$440,'7'!A55,'TOTAL FEED'!$AS$6:$AS$440)*T55</f>
        <v>8</v>
      </c>
      <c r="T55">
        <v>1</v>
      </c>
      <c r="V55" t="str">
        <f t="shared" si="1"/>
        <v>552S</v>
      </c>
    </row>
    <row r="56" spans="1:22" x14ac:dyDescent="0.25">
      <c r="A56" t="str">
        <f t="shared" si="0"/>
        <v>552SF50</v>
      </c>
      <c r="B56" s="211">
        <v>21115521900250</v>
      </c>
      <c r="C56">
        <v>0</v>
      </c>
      <c r="D56">
        <v>0</v>
      </c>
      <c r="E56">
        <v>1680213839</v>
      </c>
      <c r="F56" t="s">
        <v>255</v>
      </c>
      <c r="G56" t="s">
        <v>187</v>
      </c>
      <c r="H56">
        <v>50</v>
      </c>
      <c r="J56" s="211">
        <v>10004126104278</v>
      </c>
      <c r="K56">
        <v>2402</v>
      </c>
      <c r="L56" t="s">
        <v>680</v>
      </c>
      <c r="M56" t="s">
        <v>641</v>
      </c>
      <c r="N56" t="s">
        <v>642</v>
      </c>
      <c r="O56" s="92">
        <v>28</v>
      </c>
      <c r="P56" s="92">
        <v>1400</v>
      </c>
      <c r="S56" s="206">
        <f>SUMIF('TOTAL FEED'!$J$6:$J$440,'7'!A56,'TOTAL FEED'!$AS$6:$AS$440)*T56</f>
        <v>8</v>
      </c>
      <c r="T56">
        <v>1</v>
      </c>
      <c r="V56" t="str">
        <f t="shared" si="1"/>
        <v>552SF</v>
      </c>
    </row>
    <row r="57" spans="1:22" x14ac:dyDescent="0.25">
      <c r="A57" t="str">
        <f t="shared" si="0"/>
        <v/>
      </c>
      <c r="B57" s="211"/>
      <c r="G57"/>
      <c r="H57"/>
      <c r="J57" s="211"/>
      <c r="O57" s="92"/>
      <c r="P57" s="92"/>
      <c r="S57" s="206">
        <f>SUMIF('TOTAL FEED'!$J$6:$J$440,'7'!A57,'TOTAL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/>
      <c r="J58" s="211"/>
      <c r="O58" s="92"/>
      <c r="P58" s="92"/>
      <c r="S58" s="206">
        <f>SUMIF('TOTAL FEED'!$J$6:$J$440,'7'!A58,'TOTAL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O59" s="92"/>
      <c r="P59" s="92"/>
      <c r="S59" s="206">
        <f>SUMIF('TOTAL FEED'!$J$6:$J$440,'7'!A59,'TOTAL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/>
      <c r="J60" s="211"/>
      <c r="O60" s="92"/>
      <c r="P60" s="92"/>
      <c r="S60" s="206">
        <f>SUMIF('TOTAL FEED'!$J$6:$J$440,'7'!A60,'TOTAL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/>
      <c r="J61" s="211"/>
      <c r="O61" s="92"/>
      <c r="P61" s="92"/>
      <c r="S61" s="206">
        <f>SUMIF('TOTAL FEED'!$J$6:$J$440,'7'!A61,'TOTAL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/>
      <c r="J62" s="211"/>
      <c r="O62" s="92"/>
      <c r="P62" s="92"/>
      <c r="S62" s="206">
        <f>SUMIF('TOTAL FEED'!$J$6:$J$440,'7'!A62,'TOTAL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O63" s="92"/>
      <c r="P63" s="92"/>
      <c r="S63" s="206">
        <f>SUMIF('TOTAL FEED'!$J$6:$J$440,'7'!A63,'TOTAL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O64" s="92"/>
      <c r="P64" s="92"/>
      <c r="S64" s="206">
        <f>SUMIF('TOTAL FEED'!$J$6:$J$440,'7'!A64,'TOTAL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G65"/>
      <c r="H65"/>
      <c r="J65" s="211"/>
      <c r="O65" s="92"/>
      <c r="P65" s="92"/>
      <c r="S65" s="206">
        <f>SUMIF('TOTAL FEED'!$J$6:$J$440,'7'!A65,'TOTAL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G66"/>
      <c r="H66"/>
      <c r="J66" s="211"/>
      <c r="O66" s="92"/>
      <c r="P66" s="92"/>
      <c r="S66" s="206">
        <f>SUMIF('TOTAL FEED'!$J$6:$J$440,'7'!A66,'TOTAL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G67"/>
      <c r="H67"/>
      <c r="J67" s="211"/>
      <c r="O67" s="92"/>
      <c r="P67" s="92"/>
      <c r="S67" s="206">
        <f>SUMIF('TOTAL FEED'!$J$6:$J$440,'7'!A67,'TOTAL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G68"/>
      <c r="H68"/>
      <c r="J68" s="211"/>
      <c r="O68" s="92"/>
      <c r="P68" s="92"/>
      <c r="S68" s="206">
        <f>SUMIF('TOTAL FEED'!$J$6:$J$440,'7'!A68,'TOTAL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G69"/>
      <c r="H69"/>
      <c r="J69" s="211"/>
      <c r="O69" s="92"/>
      <c r="P69" s="92"/>
      <c r="S69" s="206">
        <f>SUMIF('TOTAL FEED'!$J$6:$J$440,'7'!A69,'TOTAL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11"/>
      <c r="G70"/>
      <c r="H70"/>
      <c r="J70" s="211"/>
      <c r="O70" s="92"/>
      <c r="P70" s="92"/>
      <c r="S70" s="206">
        <f>SUMIF('TOTAL FEED'!$J$6:$J$440,'7'!A70,'TOTAL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11"/>
      <c r="G71"/>
      <c r="H71"/>
      <c r="J71" s="211"/>
      <c r="O71" s="92"/>
      <c r="P71" s="92"/>
      <c r="S71" s="206">
        <f>SUMIF('TOTAL FEED'!$J$6:$J$440,'7'!A71,'TOTAL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O72" s="92"/>
      <c r="P72" s="92"/>
      <c r="S72" s="206">
        <f>SUMIF('TOTAL FEED'!$J$6:$J$440,'7'!A72,'TOTAL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11"/>
      <c r="G73"/>
      <c r="H73"/>
      <c r="J73" s="211"/>
      <c r="S73" s="206">
        <f>SUMIF('TOTAL FEED'!$J$6:$J$440,'7'!A73,'TOTAL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S74" s="206">
        <f>SUMIF('TOTAL FEED'!$J$6:$J$440,'7'!A74,'TOTAL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S75" s="206">
        <f>SUMIF('TOTAL FEED'!$J$6:$J$440,'7'!A75,'TOTAL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11"/>
      <c r="G76"/>
      <c r="H76"/>
      <c r="J76" s="211"/>
      <c r="S76" s="206">
        <f>SUMIF('TOTAL FEED'!$J$6:$J$440,'7'!A76,'TOTAL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S77" s="206">
        <f>SUMIF('TOTAL FEED'!$J$6:$J$440,'7'!A77,'TOTAL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11"/>
      <c r="G78"/>
      <c r="H78"/>
      <c r="S78" s="206">
        <f>SUMIF('TOTAL FEED'!$J$6:$J$440,'7'!A78,'TOTAL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11"/>
      <c r="G79"/>
      <c r="H79"/>
      <c r="S79" s="206">
        <f>SUMIF('TOTAL FEED'!$J$6:$J$440,'7'!A79,'TOTAL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211"/>
      <c r="G80"/>
      <c r="H80"/>
      <c r="S80" s="206">
        <f>SUMIF('TOTAL FEED'!$J$6:$J$440,'7'!A80,'TOTAL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211"/>
      <c r="G81"/>
      <c r="H81"/>
      <c r="S81" s="206">
        <f>SUMIF('TOTAL FEED'!$J$6:$J$440,'7'!A81,'TOTAL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11"/>
      <c r="G82"/>
      <c r="H82"/>
      <c r="J82" s="211"/>
      <c r="S82" s="206">
        <f>SUMIF('TOTAL FEED'!$J$6:$J$440,'7'!A82,'TOTAL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211"/>
      <c r="G83"/>
      <c r="H83"/>
      <c r="J83" s="211"/>
      <c r="S83" s="206">
        <f>SUMIF('TOTAL FEED'!$J$6:$J$440,'7'!A83,'TOTAL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211"/>
      <c r="G84"/>
      <c r="H84"/>
      <c r="J84" s="211"/>
      <c r="S84" s="206">
        <f>SUMIF('TOTAL FEED'!$J$6:$J$440,'7'!A84,'TOTAL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211"/>
      <c r="G85"/>
      <c r="H85"/>
      <c r="J85" s="211"/>
      <c r="S85" s="206">
        <f>SUMIF('TOTAL FEED'!$J$6:$J$440,'7'!A85,'TOTAL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211"/>
      <c r="G86"/>
      <c r="H86"/>
      <c r="J86" s="211"/>
      <c r="S86" s="206">
        <f>SUMIF('TOTAL FEED'!$J$6:$J$440,'7'!A86,'TOTAL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211"/>
      <c r="G87"/>
      <c r="H87"/>
      <c r="J87" s="211"/>
      <c r="S87" s="206">
        <f>SUMIF('TOTAL FEED'!$J$6:$J$440,'7'!A87,'TOTAL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211"/>
      <c r="G88"/>
      <c r="H88"/>
      <c r="J88" s="211"/>
      <c r="S88" s="206">
        <f>SUMIF('TOTAL FEED'!$J$6:$J$440,'7'!A88,'TOTAL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211"/>
      <c r="G89"/>
      <c r="H89"/>
      <c r="J89" s="211"/>
      <c r="S89" s="206">
        <f>SUMIF('TOTAL FEED'!$J$6:$J$440,'7'!A89,'TOTAL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2:V753"/>
  <sheetViews>
    <sheetView topLeftCell="A33" zoomScale="80" zoomScaleNormal="80" workbookViewId="0">
      <selection activeCell="B49" sqref="B49:P6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4.140625" customWidth="1"/>
    <col min="14" max="14" width="23.7109375" customWidth="1"/>
    <col min="15" max="15" width="10.140625" customWidth="1"/>
    <col min="16" max="16" width="14.42578125" bestFit="1" customWidth="1"/>
    <col min="21" max="21" width="16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1725650</v>
      </c>
    </row>
    <row r="3" spans="1:22" ht="30" x14ac:dyDescent="0.25">
      <c r="A3" t="str">
        <f>CONCATENATE(G3,I3,H3)</f>
        <v>551FS3150</v>
      </c>
      <c r="B3" s="227">
        <v>21115510099250</v>
      </c>
      <c r="C3" s="225" t="s">
        <v>481</v>
      </c>
      <c r="D3" s="225">
        <v>0</v>
      </c>
      <c r="E3" s="225">
        <v>1680213840</v>
      </c>
      <c r="F3" s="225" t="s">
        <v>238</v>
      </c>
      <c r="G3" s="225" t="s">
        <v>170</v>
      </c>
      <c r="H3" s="225">
        <v>50</v>
      </c>
      <c r="I3" s="225" t="s">
        <v>481</v>
      </c>
      <c r="J3" s="227">
        <v>10004126104293</v>
      </c>
      <c r="K3" s="225">
        <v>2402</v>
      </c>
      <c r="L3" s="225" t="s">
        <v>756</v>
      </c>
      <c r="M3" s="225" t="s">
        <v>641</v>
      </c>
      <c r="N3" s="228" t="s">
        <v>642</v>
      </c>
      <c r="O3" s="282">
        <v>1512</v>
      </c>
      <c r="P3" s="282">
        <v>75600</v>
      </c>
      <c r="S3" s="206">
        <f>SUMIF('TOTAL FEED'!$J$6:$J$440,'8'!A3,'TOTAL FEED'!$AS$6:$AS$440)*T3</f>
        <v>8</v>
      </c>
      <c r="T3">
        <v>1</v>
      </c>
      <c r="V3" t="str">
        <f>+G3&amp;I3</f>
        <v>551FS31</v>
      </c>
    </row>
    <row r="4" spans="1:22" ht="30" x14ac:dyDescent="0.25">
      <c r="A4" t="str">
        <f t="shared" ref="A4:A67" si="0">CONCATENATE(G4,I4,H4)</f>
        <v>551FS3150</v>
      </c>
      <c r="B4" s="227">
        <v>21115510099250</v>
      </c>
      <c r="C4" s="225" t="s">
        <v>481</v>
      </c>
      <c r="D4" s="225">
        <v>0</v>
      </c>
      <c r="E4" s="225">
        <v>1680213840</v>
      </c>
      <c r="F4" s="225" t="s">
        <v>238</v>
      </c>
      <c r="G4" s="225" t="s">
        <v>170</v>
      </c>
      <c r="H4" s="225">
        <v>50</v>
      </c>
      <c r="I4" s="225" t="s">
        <v>481</v>
      </c>
      <c r="J4" s="227">
        <v>10004126104293</v>
      </c>
      <c r="K4" s="225">
        <v>2402</v>
      </c>
      <c r="L4" s="225" t="s">
        <v>763</v>
      </c>
      <c r="M4" s="225" t="s">
        <v>641</v>
      </c>
      <c r="N4" s="228" t="s">
        <v>642</v>
      </c>
      <c r="O4" s="282">
        <v>96</v>
      </c>
      <c r="P4" s="282">
        <v>4800</v>
      </c>
      <c r="S4" s="206">
        <f>SUMIF('TOTAL FEED'!$J$6:$J$440,'8'!A4,'TOTAL FEED'!$AS$6:$AS$440)*T4</f>
        <v>8</v>
      </c>
      <c r="T4">
        <v>1</v>
      </c>
      <c r="V4" t="str">
        <f t="shared" ref="V4:V67" si="1">+G4&amp;I4</f>
        <v>551FS31</v>
      </c>
    </row>
    <row r="5" spans="1:22" ht="30" x14ac:dyDescent="0.25">
      <c r="A5" t="str">
        <f t="shared" si="0"/>
        <v>513F50</v>
      </c>
      <c r="B5" s="227">
        <v>21115130000250</v>
      </c>
      <c r="C5" s="225">
        <v>0</v>
      </c>
      <c r="D5" s="225">
        <v>0</v>
      </c>
      <c r="E5" s="225">
        <v>1680213841</v>
      </c>
      <c r="F5" s="225" t="s">
        <v>238</v>
      </c>
      <c r="G5" s="225" t="s">
        <v>110</v>
      </c>
      <c r="H5" s="225">
        <v>50</v>
      </c>
      <c r="I5" s="225"/>
      <c r="J5" s="227">
        <v>10004126104297</v>
      </c>
      <c r="K5" s="225">
        <v>2402</v>
      </c>
      <c r="L5" s="225" t="s">
        <v>799</v>
      </c>
      <c r="M5" s="225" t="s">
        <v>641</v>
      </c>
      <c r="N5" s="228" t="s">
        <v>642</v>
      </c>
      <c r="O5" s="282">
        <v>392</v>
      </c>
      <c r="P5" s="282">
        <v>19600</v>
      </c>
      <c r="S5" s="206">
        <f>SUMIF('TOTAL FEED'!$J$6:$J$440,'8'!A5,'TOTAL FEED'!$AS$6:$AS$440)*T5</f>
        <v>8</v>
      </c>
      <c r="T5">
        <v>1</v>
      </c>
      <c r="V5" t="str">
        <f t="shared" si="1"/>
        <v>513F</v>
      </c>
    </row>
    <row r="6" spans="1:22" ht="30" x14ac:dyDescent="0.25">
      <c r="A6" t="str">
        <f t="shared" si="0"/>
        <v>552F50</v>
      </c>
      <c r="B6" s="227">
        <v>21115520000250</v>
      </c>
      <c r="C6" s="225">
        <v>0</v>
      </c>
      <c r="D6" s="225">
        <v>0</v>
      </c>
      <c r="E6" s="225">
        <v>1680213842</v>
      </c>
      <c r="F6" s="225" t="s">
        <v>256</v>
      </c>
      <c r="G6" s="225" t="s">
        <v>179</v>
      </c>
      <c r="H6" s="225">
        <v>50</v>
      </c>
      <c r="I6" s="225"/>
      <c r="J6" s="227">
        <v>10004126104289</v>
      </c>
      <c r="K6" s="225">
        <v>2402</v>
      </c>
      <c r="L6" s="225" t="s">
        <v>688</v>
      </c>
      <c r="M6" s="225" t="s">
        <v>641</v>
      </c>
      <c r="N6" s="228" t="s">
        <v>642</v>
      </c>
      <c r="O6" s="282">
        <v>864</v>
      </c>
      <c r="P6" s="282">
        <v>43200</v>
      </c>
      <c r="S6" s="206">
        <f>SUMIF('TOTAL FEED'!$J$6:$J$440,'8'!A6,'TOTAL FEED'!$AS$6:$AS$440)*T6</f>
        <v>8</v>
      </c>
      <c r="T6">
        <v>1</v>
      </c>
      <c r="V6" t="str">
        <f t="shared" si="1"/>
        <v>552F</v>
      </c>
    </row>
    <row r="7" spans="1:22" ht="30" x14ac:dyDescent="0.25">
      <c r="A7" t="str">
        <f t="shared" si="0"/>
        <v>552F50</v>
      </c>
      <c r="B7" s="227">
        <v>21115520000250</v>
      </c>
      <c r="C7" s="225">
        <v>0</v>
      </c>
      <c r="D7" s="225">
        <v>0</v>
      </c>
      <c r="E7" s="225">
        <v>1680213842</v>
      </c>
      <c r="F7" s="225" t="s">
        <v>256</v>
      </c>
      <c r="G7" s="225" t="s">
        <v>179</v>
      </c>
      <c r="H7" s="225">
        <v>50</v>
      </c>
      <c r="I7" s="225"/>
      <c r="J7" s="227">
        <v>10004126104289</v>
      </c>
      <c r="K7" s="225">
        <v>2402</v>
      </c>
      <c r="L7" s="225" t="s">
        <v>713</v>
      </c>
      <c r="M7" s="225" t="s">
        <v>641</v>
      </c>
      <c r="N7" s="228" t="s">
        <v>642</v>
      </c>
      <c r="O7" s="282">
        <v>2646</v>
      </c>
      <c r="P7" s="282">
        <v>132300</v>
      </c>
      <c r="S7" s="206">
        <f>SUMIF('TOTAL FEED'!$J$6:$J$440,'8'!A7,'TOTAL FEED'!$AS$6:$AS$440)*T7</f>
        <v>8</v>
      </c>
      <c r="T7">
        <v>1</v>
      </c>
      <c r="V7" t="str">
        <f t="shared" si="1"/>
        <v>552F</v>
      </c>
    </row>
    <row r="8" spans="1:22" ht="30" x14ac:dyDescent="0.25">
      <c r="A8" t="str">
        <f t="shared" si="0"/>
        <v>552S25</v>
      </c>
      <c r="B8" s="227">
        <v>21115521900125</v>
      </c>
      <c r="C8" s="225">
        <v>0</v>
      </c>
      <c r="D8" s="225">
        <v>0</v>
      </c>
      <c r="E8" s="225">
        <v>1680213843</v>
      </c>
      <c r="F8" s="225" t="s">
        <v>257</v>
      </c>
      <c r="G8" s="225" t="s">
        <v>40</v>
      </c>
      <c r="H8" s="225">
        <v>25</v>
      </c>
      <c r="I8" s="225"/>
      <c r="J8" s="227">
        <v>10004126104288</v>
      </c>
      <c r="K8" s="225">
        <v>2402</v>
      </c>
      <c r="L8" s="225" t="s">
        <v>702</v>
      </c>
      <c r="M8" s="225" t="s">
        <v>641</v>
      </c>
      <c r="N8" s="228" t="s">
        <v>642</v>
      </c>
      <c r="O8" s="282">
        <v>1478</v>
      </c>
      <c r="P8" s="282">
        <v>36950</v>
      </c>
      <c r="S8" s="206">
        <f>SUMIF('TOTAL FEED'!$J$6:$J$440,'8'!A8,'TOTAL FEED'!$AS$6:$AS$440)*T8</f>
        <v>8</v>
      </c>
      <c r="T8">
        <v>1</v>
      </c>
      <c r="V8" t="str">
        <f t="shared" si="1"/>
        <v>552S</v>
      </c>
    </row>
    <row r="9" spans="1:22" ht="30" x14ac:dyDescent="0.25">
      <c r="A9" t="str">
        <f t="shared" si="0"/>
        <v>51025</v>
      </c>
      <c r="B9" s="227">
        <v>21115100000125</v>
      </c>
      <c r="C9" s="225">
        <v>0</v>
      </c>
      <c r="D9" s="225">
        <v>0</v>
      </c>
      <c r="E9" s="225">
        <v>1680213844</v>
      </c>
      <c r="F9" s="225" t="s">
        <v>259</v>
      </c>
      <c r="G9" s="225">
        <v>510</v>
      </c>
      <c r="H9" s="225">
        <v>25</v>
      </c>
      <c r="I9" s="225"/>
      <c r="J9" s="227">
        <v>10004126104287</v>
      </c>
      <c r="K9" s="225">
        <v>2402</v>
      </c>
      <c r="L9" s="225" t="s">
        <v>671</v>
      </c>
      <c r="M9" s="225" t="s">
        <v>641</v>
      </c>
      <c r="N9" s="228" t="s">
        <v>642</v>
      </c>
      <c r="O9" s="282">
        <v>1430</v>
      </c>
      <c r="P9" s="282">
        <v>35750</v>
      </c>
      <c r="S9" s="206">
        <f>SUMIF('TOTAL FEED'!$J$6:$J$440,'8'!A9,'TOTAL FEED'!$AS$6:$AS$440)*T9</f>
        <v>8</v>
      </c>
      <c r="T9">
        <v>1</v>
      </c>
      <c r="V9" t="str">
        <f t="shared" si="1"/>
        <v>510</v>
      </c>
    </row>
    <row r="10" spans="1:22" ht="30" x14ac:dyDescent="0.25">
      <c r="A10" t="str">
        <f t="shared" si="0"/>
        <v>551FS5450</v>
      </c>
      <c r="B10" s="227">
        <v>21115510099250</v>
      </c>
      <c r="C10" s="225" t="s">
        <v>455</v>
      </c>
      <c r="D10" s="225">
        <v>0</v>
      </c>
      <c r="E10" s="225">
        <v>1680213845</v>
      </c>
      <c r="F10" s="225" t="s">
        <v>564</v>
      </c>
      <c r="G10" s="225" t="s">
        <v>170</v>
      </c>
      <c r="H10" s="225">
        <v>50</v>
      </c>
      <c r="I10" s="225" t="s">
        <v>455</v>
      </c>
      <c r="J10" s="227">
        <v>209929</v>
      </c>
      <c r="K10" s="225">
        <v>2401</v>
      </c>
      <c r="L10" s="225" t="s">
        <v>706</v>
      </c>
      <c r="M10" s="225" t="s">
        <v>658</v>
      </c>
      <c r="N10" s="228" t="s">
        <v>659</v>
      </c>
      <c r="O10" s="282">
        <v>255</v>
      </c>
      <c r="P10" s="282">
        <v>12750</v>
      </c>
      <c r="S10" s="206">
        <f>SUMIF('TOTAL FEED'!$J$6:$J$440,'8'!A10,'TOTAL FEED'!$AS$6:$AS$440)*T10</f>
        <v>8</v>
      </c>
      <c r="T10">
        <v>1</v>
      </c>
      <c r="V10" t="str">
        <f t="shared" si="1"/>
        <v>551FS54</v>
      </c>
    </row>
    <row r="11" spans="1:22" ht="30" x14ac:dyDescent="0.25">
      <c r="A11" t="str">
        <f t="shared" si="0"/>
        <v>551FS5450</v>
      </c>
      <c r="B11" s="227">
        <v>21115510099250</v>
      </c>
      <c r="C11" s="225" t="s">
        <v>455</v>
      </c>
      <c r="D11" s="225">
        <v>0</v>
      </c>
      <c r="E11" s="225">
        <v>1680213845</v>
      </c>
      <c r="F11" s="225" t="s">
        <v>564</v>
      </c>
      <c r="G11" s="225" t="s">
        <v>170</v>
      </c>
      <c r="H11" s="225">
        <v>50</v>
      </c>
      <c r="I11" s="225" t="s">
        <v>455</v>
      </c>
      <c r="J11" s="227">
        <v>209929</v>
      </c>
      <c r="K11" s="225">
        <v>2401</v>
      </c>
      <c r="L11" s="225" t="s">
        <v>664</v>
      </c>
      <c r="M11" s="225" t="s">
        <v>658</v>
      </c>
      <c r="N11" s="228" t="s">
        <v>659</v>
      </c>
      <c r="O11" s="282">
        <v>486</v>
      </c>
      <c r="P11" s="282">
        <v>24300</v>
      </c>
      <c r="S11" s="206">
        <f>SUMIF('TOTAL FEED'!$J$6:$J$440,'8'!A11,'TOTAL FEED'!$AS$6:$AS$440)*T11</f>
        <v>8</v>
      </c>
      <c r="T11">
        <v>1</v>
      </c>
      <c r="V11" t="str">
        <f t="shared" si="1"/>
        <v>551FS54</v>
      </c>
    </row>
    <row r="12" spans="1:22" ht="30" x14ac:dyDescent="0.25">
      <c r="A12" t="str">
        <f t="shared" si="0"/>
        <v>552F50</v>
      </c>
      <c r="B12" s="227">
        <v>21115520000250</v>
      </c>
      <c r="C12" s="225">
        <v>0</v>
      </c>
      <c r="D12" s="225">
        <v>0</v>
      </c>
      <c r="E12" s="225">
        <v>1680213846</v>
      </c>
      <c r="F12" s="225" t="s">
        <v>562</v>
      </c>
      <c r="G12" s="225" t="s">
        <v>179</v>
      </c>
      <c r="H12" s="225">
        <v>50</v>
      </c>
      <c r="I12" s="225"/>
      <c r="J12" s="227">
        <v>209953</v>
      </c>
      <c r="K12" s="225">
        <v>2401</v>
      </c>
      <c r="L12" s="225" t="s">
        <v>770</v>
      </c>
      <c r="M12" s="225" t="s">
        <v>658</v>
      </c>
      <c r="N12" s="228" t="s">
        <v>659</v>
      </c>
      <c r="O12" s="282">
        <v>994</v>
      </c>
      <c r="P12" s="282">
        <v>49700</v>
      </c>
      <c r="S12" s="206">
        <f>SUMIF('TOTAL FEED'!$J$6:$J$440,'8'!A12,'TOTAL FEED'!$AS$6:$AS$440)*T12</f>
        <v>8</v>
      </c>
      <c r="T12">
        <v>1</v>
      </c>
      <c r="V12" t="str">
        <f t="shared" si="1"/>
        <v>552F</v>
      </c>
    </row>
    <row r="13" spans="1:22" ht="30" x14ac:dyDescent="0.25">
      <c r="A13" t="str">
        <f t="shared" si="0"/>
        <v>VT1225</v>
      </c>
      <c r="B13" s="227">
        <v>21135400000125</v>
      </c>
      <c r="C13" s="225">
        <v>0</v>
      </c>
      <c r="D13" s="225">
        <v>0</v>
      </c>
      <c r="E13" s="225">
        <v>1680213847</v>
      </c>
      <c r="F13" s="225" t="s">
        <v>564</v>
      </c>
      <c r="G13" s="225" t="s">
        <v>60</v>
      </c>
      <c r="H13" s="225">
        <v>25</v>
      </c>
      <c r="I13" s="225"/>
      <c r="J13" s="227">
        <v>209966</v>
      </c>
      <c r="K13" s="225">
        <v>2401</v>
      </c>
      <c r="L13" s="225" t="s">
        <v>730</v>
      </c>
      <c r="M13" s="225" t="s">
        <v>658</v>
      </c>
      <c r="N13" s="228" t="s">
        <v>659</v>
      </c>
      <c r="O13" s="282">
        <v>220</v>
      </c>
      <c r="P13" s="282">
        <v>5500</v>
      </c>
      <c r="S13" s="206">
        <f>SUMIF('TOTAL FEED'!$J$6:$J$440,'8'!A13,'TOTAL FEED'!$AS$6:$AS$440)*T13</f>
        <v>8</v>
      </c>
      <c r="T13">
        <v>1</v>
      </c>
      <c r="V13" t="str">
        <f t="shared" si="1"/>
        <v>VT12</v>
      </c>
    </row>
    <row r="14" spans="1:22" ht="30" x14ac:dyDescent="0.25">
      <c r="A14" t="str">
        <f t="shared" si="0"/>
        <v>540F50</v>
      </c>
      <c r="B14" s="227">
        <v>21115400000250</v>
      </c>
      <c r="C14" s="225">
        <v>0</v>
      </c>
      <c r="D14" s="225">
        <v>0</v>
      </c>
      <c r="E14" s="225">
        <v>1680213848</v>
      </c>
      <c r="F14" s="225" t="s">
        <v>251</v>
      </c>
      <c r="G14" s="225" t="s">
        <v>116</v>
      </c>
      <c r="H14" s="225">
        <v>50</v>
      </c>
      <c r="I14" s="225"/>
      <c r="J14" s="227">
        <v>10004126104290</v>
      </c>
      <c r="K14" s="225">
        <v>2402</v>
      </c>
      <c r="L14" s="225" t="s">
        <v>786</v>
      </c>
      <c r="M14" s="225" t="s">
        <v>641</v>
      </c>
      <c r="N14" s="228" t="s">
        <v>642</v>
      </c>
      <c r="O14" s="282">
        <v>499</v>
      </c>
      <c r="P14" s="282">
        <v>24950</v>
      </c>
      <c r="S14" s="206">
        <f>SUMIF('TOTAL FEED'!$J$6:$J$440,'8'!A14,'TOTAL FEED'!$AS$6:$AS$440)*T14</f>
        <v>8</v>
      </c>
      <c r="T14">
        <v>1</v>
      </c>
      <c r="V14" t="str">
        <f t="shared" si="1"/>
        <v>540F</v>
      </c>
    </row>
    <row r="15" spans="1:22" ht="30" x14ac:dyDescent="0.25">
      <c r="A15" t="str">
        <f t="shared" si="0"/>
        <v>553MF50</v>
      </c>
      <c r="B15" s="227">
        <v>21115531300250</v>
      </c>
      <c r="C15" s="225">
        <v>0</v>
      </c>
      <c r="D15" s="225">
        <v>0</v>
      </c>
      <c r="E15" s="225">
        <v>1680213849</v>
      </c>
      <c r="F15" s="225" t="s">
        <v>251</v>
      </c>
      <c r="G15" s="225" t="s">
        <v>196</v>
      </c>
      <c r="H15" s="225">
        <v>50</v>
      </c>
      <c r="I15" s="225"/>
      <c r="J15" s="227">
        <v>10004126104291</v>
      </c>
      <c r="K15" s="225">
        <v>2402</v>
      </c>
      <c r="L15" s="225" t="s">
        <v>681</v>
      </c>
      <c r="M15" s="225" t="s">
        <v>641</v>
      </c>
      <c r="N15" s="228" t="s">
        <v>642</v>
      </c>
      <c r="O15" s="282">
        <v>103</v>
      </c>
      <c r="P15" s="282">
        <v>5150</v>
      </c>
      <c r="S15" s="206">
        <f>SUMIF('TOTAL FEED'!$J$6:$J$440,'8'!A15,'TOTAL FEED'!$AS$6:$AS$440)*T15</f>
        <v>8</v>
      </c>
      <c r="T15">
        <v>1</v>
      </c>
      <c r="V15" t="str">
        <f t="shared" si="1"/>
        <v>553MF</v>
      </c>
    </row>
    <row r="16" spans="1:22" ht="30" x14ac:dyDescent="0.25">
      <c r="A16" t="str">
        <f t="shared" si="0"/>
        <v>55325</v>
      </c>
      <c r="B16" s="227">
        <v>21115530000125</v>
      </c>
      <c r="C16" s="225">
        <v>0</v>
      </c>
      <c r="D16" s="225">
        <v>0</v>
      </c>
      <c r="E16" s="225">
        <v>1680213850</v>
      </c>
      <c r="F16" s="225" t="s">
        <v>251</v>
      </c>
      <c r="G16" s="225">
        <v>553</v>
      </c>
      <c r="H16" s="225">
        <v>25</v>
      </c>
      <c r="I16" s="225"/>
      <c r="J16" s="227">
        <v>10004126104292</v>
      </c>
      <c r="K16" s="225">
        <v>2402</v>
      </c>
      <c r="L16" s="225" t="s">
        <v>689</v>
      </c>
      <c r="M16" s="225" t="s">
        <v>641</v>
      </c>
      <c r="N16" s="228" t="s">
        <v>642</v>
      </c>
      <c r="O16" s="282">
        <v>1210</v>
      </c>
      <c r="P16" s="282">
        <v>30250</v>
      </c>
      <c r="S16" s="206">
        <f>SUMIF('TOTAL FEED'!$J$6:$J$440,'8'!A16,'TOTAL FEED'!$AS$6:$AS$440)*T16</f>
        <v>8</v>
      </c>
      <c r="T16">
        <v>1</v>
      </c>
      <c r="V16" t="str">
        <f t="shared" si="1"/>
        <v>553</v>
      </c>
    </row>
    <row r="17" spans="1:22" ht="30" x14ac:dyDescent="0.25">
      <c r="A17" t="str">
        <f t="shared" si="0"/>
        <v>95325</v>
      </c>
      <c r="B17" s="227">
        <v>21125530000125</v>
      </c>
      <c r="C17" s="225">
        <v>0</v>
      </c>
      <c r="D17" s="225">
        <v>0</v>
      </c>
      <c r="E17" s="225">
        <v>1680213851</v>
      </c>
      <c r="F17" s="225" t="s">
        <v>251</v>
      </c>
      <c r="G17" s="225">
        <v>953</v>
      </c>
      <c r="H17" s="225">
        <v>25</v>
      </c>
      <c r="I17" s="225"/>
      <c r="J17" s="227">
        <v>10004126104292</v>
      </c>
      <c r="K17" s="225">
        <v>2402</v>
      </c>
      <c r="L17" s="225" t="s">
        <v>714</v>
      </c>
      <c r="M17" s="225" t="s">
        <v>641</v>
      </c>
      <c r="N17" s="228" t="s">
        <v>642</v>
      </c>
      <c r="O17" s="282">
        <v>416</v>
      </c>
      <c r="P17" s="282">
        <v>10400</v>
      </c>
      <c r="S17" s="206">
        <f>SUMIF('TOTAL FEED'!$J$6:$J$440,'8'!A17,'TOTAL FEED'!$AS$6:$AS$440)*T17</f>
        <v>8</v>
      </c>
      <c r="T17">
        <v>1</v>
      </c>
      <c r="V17" t="str">
        <f t="shared" si="1"/>
        <v>953</v>
      </c>
    </row>
    <row r="18" spans="1:22" ht="30" x14ac:dyDescent="0.25">
      <c r="A18" t="str">
        <f t="shared" si="0"/>
        <v>513F50</v>
      </c>
      <c r="B18" s="227">
        <v>21115130000250</v>
      </c>
      <c r="C18" s="225">
        <v>0</v>
      </c>
      <c r="D18" s="225">
        <v>0</v>
      </c>
      <c r="E18" s="225">
        <v>1680213852</v>
      </c>
      <c r="F18" s="225" t="s">
        <v>251</v>
      </c>
      <c r="G18" s="225" t="s">
        <v>110</v>
      </c>
      <c r="H18" s="225">
        <v>50</v>
      </c>
      <c r="I18" s="225"/>
      <c r="J18" s="227">
        <v>10004126104295</v>
      </c>
      <c r="K18" s="225">
        <v>2402</v>
      </c>
      <c r="L18" s="225" t="s">
        <v>799</v>
      </c>
      <c r="M18" s="225" t="s">
        <v>641</v>
      </c>
      <c r="N18" s="228" t="s">
        <v>642</v>
      </c>
      <c r="O18" s="282">
        <v>858</v>
      </c>
      <c r="P18" s="282">
        <v>42900</v>
      </c>
      <c r="S18" s="206">
        <f>SUMIF('TOTAL FEED'!$J$6:$J$440,'8'!A18,'TOTAL FEED'!$AS$6:$AS$440)*T18</f>
        <v>8</v>
      </c>
      <c r="T18">
        <v>1</v>
      </c>
      <c r="V18" t="str">
        <f t="shared" si="1"/>
        <v>513F</v>
      </c>
    </row>
    <row r="19" spans="1:22" ht="30" x14ac:dyDescent="0.25">
      <c r="A19" t="str">
        <f t="shared" si="0"/>
        <v>548F50</v>
      </c>
      <c r="B19" s="227">
        <v>21115480000250</v>
      </c>
      <c r="C19" s="225">
        <v>0</v>
      </c>
      <c r="D19" s="225">
        <v>0</v>
      </c>
      <c r="E19" s="225">
        <v>1680213853</v>
      </c>
      <c r="F19" s="225" t="s">
        <v>255</v>
      </c>
      <c r="G19" s="225" t="s">
        <v>117</v>
      </c>
      <c r="H19" s="225">
        <v>50</v>
      </c>
      <c r="I19" s="225"/>
      <c r="J19" s="227">
        <v>10004126104296</v>
      </c>
      <c r="K19" s="225">
        <v>2402</v>
      </c>
      <c r="L19" s="225" t="s">
        <v>742</v>
      </c>
      <c r="M19" s="225" t="s">
        <v>641</v>
      </c>
      <c r="N19" s="228" t="s">
        <v>642</v>
      </c>
      <c r="O19" s="282">
        <v>162</v>
      </c>
      <c r="P19" s="282">
        <v>8100</v>
      </c>
      <c r="S19" s="206">
        <f>SUMIF('TOTAL FEED'!$J$6:$J$440,'8'!A19,'TOTAL FEED'!$AS$6:$AS$440)*T19</f>
        <v>8</v>
      </c>
      <c r="T19">
        <v>1</v>
      </c>
      <c r="V19" t="str">
        <f t="shared" si="1"/>
        <v>548F</v>
      </c>
    </row>
    <row r="20" spans="1:22" x14ac:dyDescent="0.25">
      <c r="A20" t="str">
        <f t="shared" si="0"/>
        <v/>
      </c>
      <c r="B20" s="227"/>
      <c r="C20" s="225"/>
      <c r="D20" s="225"/>
      <c r="E20" s="225"/>
      <c r="F20" s="225"/>
      <c r="G20" s="225"/>
      <c r="H20" s="225"/>
      <c r="I20" s="225"/>
      <c r="J20" s="227"/>
      <c r="K20" s="225"/>
      <c r="L20" s="225"/>
      <c r="M20" s="225"/>
      <c r="N20" s="228"/>
      <c r="O20" s="282"/>
      <c r="P20" s="282"/>
      <c r="S20" s="206">
        <f>SUMIF('TOTAL FEED'!$J$6:$J$440,'8'!A20,'TOTAL FEED'!$AS$6:$AS$440)*T20</f>
        <v>16</v>
      </c>
      <c r="T20">
        <v>1</v>
      </c>
      <c r="V20" t="str">
        <f t="shared" si="1"/>
        <v/>
      </c>
    </row>
    <row r="21" spans="1:22" ht="30" x14ac:dyDescent="0.25">
      <c r="A21" t="str">
        <f t="shared" si="0"/>
        <v>548F50</v>
      </c>
      <c r="B21" s="225">
        <v>21115480000250</v>
      </c>
      <c r="C21" s="225">
        <v>0</v>
      </c>
      <c r="D21" s="225">
        <v>0</v>
      </c>
      <c r="E21" s="225">
        <v>1680213854</v>
      </c>
      <c r="F21" s="225" t="s">
        <v>255</v>
      </c>
      <c r="G21" s="225" t="s">
        <v>117</v>
      </c>
      <c r="H21" s="225">
        <v>50</v>
      </c>
      <c r="I21" s="225"/>
      <c r="J21" s="225">
        <v>10004126104296</v>
      </c>
      <c r="K21" s="225">
        <v>2402</v>
      </c>
      <c r="L21" s="225" t="s">
        <v>742</v>
      </c>
      <c r="M21" s="225" t="s">
        <v>641</v>
      </c>
      <c r="N21" s="228" t="s">
        <v>642</v>
      </c>
      <c r="O21" s="282">
        <v>116</v>
      </c>
      <c r="P21" s="282">
        <v>5800</v>
      </c>
      <c r="S21" s="206">
        <f>SUMIF('TOTAL FEED'!$J$6:$J$440,'8'!A21,'TOTAL FEED'!$AS$6:$AS$440)*T21</f>
        <v>8</v>
      </c>
      <c r="T21">
        <v>1</v>
      </c>
      <c r="V21" t="str">
        <f t="shared" si="1"/>
        <v>548F</v>
      </c>
    </row>
    <row r="22" spans="1:22" ht="30" x14ac:dyDescent="0.25">
      <c r="A22" t="str">
        <f t="shared" si="0"/>
        <v>30125</v>
      </c>
      <c r="B22" s="227">
        <v>21113010000125</v>
      </c>
      <c r="C22" s="225">
        <v>0</v>
      </c>
      <c r="D22" s="225">
        <v>0</v>
      </c>
      <c r="E22" s="225">
        <v>1680213855</v>
      </c>
      <c r="F22" s="225" t="s">
        <v>255</v>
      </c>
      <c r="G22" s="225">
        <v>301</v>
      </c>
      <c r="H22" s="225">
        <v>25</v>
      </c>
      <c r="I22" s="225"/>
      <c r="J22" s="227">
        <v>10004126104302</v>
      </c>
      <c r="K22" s="225">
        <v>2402</v>
      </c>
      <c r="L22" s="225" t="s">
        <v>716</v>
      </c>
      <c r="M22" s="225" t="s">
        <v>641</v>
      </c>
      <c r="N22" s="228" t="s">
        <v>642</v>
      </c>
      <c r="O22" s="282">
        <v>672</v>
      </c>
      <c r="P22" s="282">
        <v>16800</v>
      </c>
      <c r="S22" s="206">
        <f>SUMIF('TOTAL FEED'!$J$6:$J$440,'8'!A22,'TOTAL FEED'!$AS$6:$AS$440)*T22</f>
        <v>8</v>
      </c>
      <c r="T22">
        <v>1</v>
      </c>
      <c r="V22" t="str">
        <f t="shared" si="1"/>
        <v>301</v>
      </c>
    </row>
    <row r="23" spans="1:22" x14ac:dyDescent="0.25">
      <c r="A23" t="str">
        <f t="shared" si="0"/>
        <v>562P25</v>
      </c>
      <c r="B23" s="227">
        <v>21115621600125</v>
      </c>
      <c r="C23" s="225">
        <v>0</v>
      </c>
      <c r="D23" s="225">
        <v>0</v>
      </c>
      <c r="E23" s="225">
        <v>1680213856</v>
      </c>
      <c r="F23" s="225" t="s">
        <v>251</v>
      </c>
      <c r="G23" s="225" t="s">
        <v>42</v>
      </c>
      <c r="H23" s="225">
        <v>25</v>
      </c>
      <c r="I23" s="225"/>
      <c r="J23" s="225">
        <v>10004126104298</v>
      </c>
      <c r="K23" s="225">
        <v>2402</v>
      </c>
      <c r="L23" s="225" t="s">
        <v>800</v>
      </c>
      <c r="M23" s="225" t="s">
        <v>641</v>
      </c>
      <c r="N23" s="225" t="s">
        <v>642</v>
      </c>
      <c r="O23" s="282">
        <v>66</v>
      </c>
      <c r="P23" s="282">
        <v>1650</v>
      </c>
      <c r="S23" s="206">
        <f>SUMIF('TOTAL FEED'!$J$6:$J$440,'8'!A23,'TOTAL FEED'!$AS$6:$AS$440)*T23</f>
        <v>8</v>
      </c>
      <c r="T23">
        <v>1</v>
      </c>
      <c r="V23" t="str">
        <f t="shared" si="1"/>
        <v>562P</v>
      </c>
    </row>
    <row r="24" spans="1:22" ht="30" x14ac:dyDescent="0.25">
      <c r="A24" t="str">
        <f t="shared" si="0"/>
        <v>562P25</v>
      </c>
      <c r="B24" s="227">
        <v>21115621600125</v>
      </c>
      <c r="C24" s="225">
        <v>0</v>
      </c>
      <c r="D24" s="225">
        <v>0</v>
      </c>
      <c r="E24" s="225">
        <v>1680213856</v>
      </c>
      <c r="F24" s="225" t="s">
        <v>251</v>
      </c>
      <c r="G24" s="225" t="s">
        <v>42</v>
      </c>
      <c r="H24" s="225">
        <v>25</v>
      </c>
      <c r="I24" s="225"/>
      <c r="J24" s="227">
        <v>10004126104298</v>
      </c>
      <c r="K24" s="225">
        <v>2402</v>
      </c>
      <c r="L24" s="225" t="s">
        <v>749</v>
      </c>
      <c r="M24" s="225" t="s">
        <v>641</v>
      </c>
      <c r="N24" s="228" t="s">
        <v>642</v>
      </c>
      <c r="O24" s="282">
        <v>110</v>
      </c>
      <c r="P24" s="282">
        <v>2750</v>
      </c>
      <c r="S24" s="206">
        <f>SUMIF('TOTAL FEED'!$J$6:$J$440,'8'!A24,'TOTAL FEED'!$AS$6:$AS$440)*T24</f>
        <v>8</v>
      </c>
      <c r="T24">
        <v>1</v>
      </c>
      <c r="V24" t="str">
        <f t="shared" si="1"/>
        <v>562P</v>
      </c>
    </row>
    <row r="25" spans="1:22" ht="30" x14ac:dyDescent="0.25">
      <c r="A25" t="str">
        <f t="shared" si="0"/>
        <v>HG1625</v>
      </c>
      <c r="B25" s="227">
        <v>21135660000125</v>
      </c>
      <c r="C25" s="225">
        <v>0</v>
      </c>
      <c r="D25" s="225">
        <v>0</v>
      </c>
      <c r="E25" s="225">
        <v>1680213857</v>
      </c>
      <c r="F25" s="225" t="s">
        <v>251</v>
      </c>
      <c r="G25" s="225" t="s">
        <v>67</v>
      </c>
      <c r="H25" s="225">
        <v>25</v>
      </c>
      <c r="I25" s="225"/>
      <c r="J25" s="227">
        <v>10004126104301</v>
      </c>
      <c r="K25" s="225">
        <v>2402</v>
      </c>
      <c r="L25" s="225" t="s">
        <v>801</v>
      </c>
      <c r="M25" s="225" t="s">
        <v>641</v>
      </c>
      <c r="N25" s="228" t="s">
        <v>642</v>
      </c>
      <c r="O25" s="282">
        <v>202</v>
      </c>
      <c r="P25" s="282">
        <v>5050</v>
      </c>
      <c r="S25" s="206">
        <f>SUMIF('TOTAL FEED'!$J$6:$J$440,'8'!A25,'TOTAL FEED'!$AS$6:$AS$440)*T25</f>
        <v>8</v>
      </c>
      <c r="T25">
        <v>1</v>
      </c>
      <c r="V25" t="str">
        <f t="shared" si="1"/>
        <v>HG16</v>
      </c>
    </row>
    <row r="26" spans="1:22" ht="30" x14ac:dyDescent="0.25">
      <c r="A26" t="str">
        <f t="shared" si="0"/>
        <v>96625</v>
      </c>
      <c r="B26" s="227">
        <v>21125660000125</v>
      </c>
      <c r="C26" s="225">
        <v>0</v>
      </c>
      <c r="D26" s="225">
        <v>0</v>
      </c>
      <c r="E26" s="225">
        <v>1680213858</v>
      </c>
      <c r="F26" s="225" t="s">
        <v>251</v>
      </c>
      <c r="G26" s="225">
        <v>966</v>
      </c>
      <c r="H26" s="225">
        <v>25</v>
      </c>
      <c r="I26" s="225"/>
      <c r="J26" s="227">
        <v>10004126104301</v>
      </c>
      <c r="K26" s="225">
        <v>2402</v>
      </c>
      <c r="L26" s="225" t="s">
        <v>709</v>
      </c>
      <c r="M26" s="225" t="s">
        <v>641</v>
      </c>
      <c r="N26" s="228" t="s">
        <v>642</v>
      </c>
      <c r="O26" s="282">
        <v>400</v>
      </c>
      <c r="P26" s="282">
        <v>10000</v>
      </c>
      <c r="S26" s="206">
        <f>SUMIF('TOTAL FEED'!$J$6:$J$440,'8'!A26,'TOTAL FEED'!$AS$6:$AS$440)*T26</f>
        <v>8</v>
      </c>
      <c r="T26">
        <v>1</v>
      </c>
      <c r="V26" t="str">
        <f t="shared" si="1"/>
        <v>966</v>
      </c>
    </row>
    <row r="27" spans="1:22" ht="30" x14ac:dyDescent="0.25">
      <c r="A27" t="str">
        <f t="shared" si="0"/>
        <v>56625</v>
      </c>
      <c r="B27" s="227">
        <v>21115660000125</v>
      </c>
      <c r="C27" s="225">
        <v>0</v>
      </c>
      <c r="D27" s="225">
        <v>0</v>
      </c>
      <c r="E27" s="225">
        <v>1680213859</v>
      </c>
      <c r="F27" s="225" t="s">
        <v>251</v>
      </c>
      <c r="G27" s="225">
        <v>566</v>
      </c>
      <c r="H27" s="225">
        <v>25</v>
      </c>
      <c r="I27" s="225"/>
      <c r="J27" s="227">
        <v>10004126104301</v>
      </c>
      <c r="K27" s="225">
        <v>2402</v>
      </c>
      <c r="L27" s="225" t="s">
        <v>802</v>
      </c>
      <c r="M27" s="225" t="s">
        <v>641</v>
      </c>
      <c r="N27" s="228" t="s">
        <v>642</v>
      </c>
      <c r="O27" s="282">
        <v>74</v>
      </c>
      <c r="P27" s="282">
        <v>1850</v>
      </c>
      <c r="S27" s="206">
        <f>SUMIF('TOTAL FEED'!$J$6:$J$440,'8'!A27,'TOTAL FEED'!$AS$6:$AS$440)*T27</f>
        <v>8</v>
      </c>
      <c r="T27">
        <v>1</v>
      </c>
      <c r="V27" t="str">
        <f t="shared" si="1"/>
        <v>566</v>
      </c>
    </row>
    <row r="28" spans="1:22" ht="30" x14ac:dyDescent="0.25">
      <c r="A28" t="str">
        <f t="shared" si="0"/>
        <v>967S25</v>
      </c>
      <c r="B28" s="227">
        <v>21125671900125</v>
      </c>
      <c r="C28" s="225">
        <v>0</v>
      </c>
      <c r="D28" s="225">
        <v>0</v>
      </c>
      <c r="E28" s="225">
        <v>1680213860</v>
      </c>
      <c r="F28" s="225" t="s">
        <v>251</v>
      </c>
      <c r="G28" s="225" t="s">
        <v>54</v>
      </c>
      <c r="H28" s="225">
        <v>25</v>
      </c>
      <c r="I28" s="225"/>
      <c r="J28" s="227">
        <v>10004126104304</v>
      </c>
      <c r="K28" s="225">
        <v>2402</v>
      </c>
      <c r="L28" s="225" t="s">
        <v>803</v>
      </c>
      <c r="M28" s="225" t="s">
        <v>641</v>
      </c>
      <c r="N28" s="228" t="s">
        <v>642</v>
      </c>
      <c r="O28" s="282">
        <v>218</v>
      </c>
      <c r="P28" s="282">
        <v>5450</v>
      </c>
      <c r="S28" s="206">
        <f>SUMIF('TOTAL FEED'!$J$6:$J$440,'8'!A28,'TOTAL FEED'!$AS$6:$AS$440)*T28</f>
        <v>8</v>
      </c>
      <c r="T28">
        <v>1</v>
      </c>
      <c r="V28" t="str">
        <f t="shared" si="1"/>
        <v>967S</v>
      </c>
    </row>
    <row r="29" spans="1:22" ht="30" x14ac:dyDescent="0.25">
      <c r="A29" t="str">
        <f t="shared" si="0"/>
        <v>HG17S25</v>
      </c>
      <c r="B29" s="227">
        <v>21135671900125</v>
      </c>
      <c r="C29" s="225">
        <v>0</v>
      </c>
      <c r="D29" s="225">
        <v>0</v>
      </c>
      <c r="E29" s="225">
        <v>1680213865</v>
      </c>
      <c r="F29" s="225" t="s">
        <v>251</v>
      </c>
      <c r="G29" s="225" t="s">
        <v>337</v>
      </c>
      <c r="H29" s="225">
        <v>25</v>
      </c>
      <c r="I29" s="225"/>
      <c r="J29" s="227">
        <v>10004126104304</v>
      </c>
      <c r="K29" s="225">
        <v>2402</v>
      </c>
      <c r="L29" s="225" t="s">
        <v>804</v>
      </c>
      <c r="M29" s="225" t="s">
        <v>641</v>
      </c>
      <c r="N29" s="228" t="s">
        <v>642</v>
      </c>
      <c r="O29" s="282">
        <v>601</v>
      </c>
      <c r="P29" s="282">
        <v>15025</v>
      </c>
      <c r="S29" s="206">
        <f>SUMIF('TOTAL FEED'!$J$6:$J$440,'8'!A29,'TOTAL FEED'!$AS$6:$AS$440)*T29</f>
        <v>8</v>
      </c>
      <c r="T29">
        <v>1</v>
      </c>
      <c r="V29" t="str">
        <f t="shared" si="1"/>
        <v>HG17S</v>
      </c>
    </row>
    <row r="30" spans="1:22" ht="30" x14ac:dyDescent="0.25">
      <c r="A30" t="str">
        <f t="shared" si="0"/>
        <v>567S25</v>
      </c>
      <c r="B30" s="227">
        <v>21115671900125</v>
      </c>
      <c r="C30" s="225">
        <v>0</v>
      </c>
      <c r="D30" s="225">
        <v>0</v>
      </c>
      <c r="E30" s="225">
        <v>1680213866</v>
      </c>
      <c r="F30" s="225" t="s">
        <v>251</v>
      </c>
      <c r="G30" s="225" t="s">
        <v>43</v>
      </c>
      <c r="H30" s="225">
        <v>25</v>
      </c>
      <c r="I30" s="225"/>
      <c r="J30" s="227">
        <v>10004126104304</v>
      </c>
      <c r="K30" s="225">
        <v>2402</v>
      </c>
      <c r="L30" s="225" t="s">
        <v>664</v>
      </c>
      <c r="M30" s="225" t="s">
        <v>641</v>
      </c>
      <c r="N30" s="228" t="s">
        <v>642</v>
      </c>
      <c r="O30" s="282">
        <v>133</v>
      </c>
      <c r="P30" s="282">
        <v>3325</v>
      </c>
      <c r="S30" s="206">
        <f>SUMIF('TOTAL FEED'!$J$6:$J$440,'8'!A30,'TOTAL FEED'!$AS$6:$AS$440)*T30</f>
        <v>8</v>
      </c>
      <c r="T30">
        <v>1</v>
      </c>
      <c r="V30" t="str">
        <f t="shared" si="1"/>
        <v>567S</v>
      </c>
    </row>
    <row r="31" spans="1:22" ht="30" x14ac:dyDescent="0.25">
      <c r="A31" t="str">
        <f t="shared" si="0"/>
        <v>56625</v>
      </c>
      <c r="B31" s="227">
        <v>21115660000125</v>
      </c>
      <c r="C31" s="225">
        <v>0</v>
      </c>
      <c r="D31" s="225">
        <v>0</v>
      </c>
      <c r="E31" s="225">
        <v>1680213867</v>
      </c>
      <c r="F31" s="225" t="s">
        <v>251</v>
      </c>
      <c r="G31" s="225">
        <v>566</v>
      </c>
      <c r="H31" s="225">
        <v>25</v>
      </c>
      <c r="I31" s="225"/>
      <c r="J31" s="227">
        <v>10004126104305</v>
      </c>
      <c r="K31" s="225">
        <v>2402</v>
      </c>
      <c r="L31" s="225" t="s">
        <v>694</v>
      </c>
      <c r="M31" s="225" t="s">
        <v>641</v>
      </c>
      <c r="N31" s="228" t="s">
        <v>642</v>
      </c>
      <c r="O31" s="282">
        <v>884</v>
      </c>
      <c r="P31" s="282">
        <v>22100</v>
      </c>
      <c r="S31" s="206">
        <f>SUMIF('TOTAL FEED'!$J$6:$J$440,'8'!A31,'TOTAL FEED'!$AS$6:$AS$440)*T31</f>
        <v>8</v>
      </c>
      <c r="T31">
        <v>1</v>
      </c>
      <c r="V31" t="str">
        <f t="shared" si="1"/>
        <v>566</v>
      </c>
    </row>
    <row r="32" spans="1:22" ht="30" x14ac:dyDescent="0.25">
      <c r="A32" t="str">
        <f t="shared" si="0"/>
        <v>567S25</v>
      </c>
      <c r="B32" s="227">
        <v>21115671900125</v>
      </c>
      <c r="C32" s="225">
        <v>0</v>
      </c>
      <c r="D32" s="225">
        <v>0</v>
      </c>
      <c r="E32" s="225">
        <v>1680213868</v>
      </c>
      <c r="F32" s="225" t="s">
        <v>251</v>
      </c>
      <c r="G32" s="225" t="s">
        <v>43</v>
      </c>
      <c r="H32" s="225">
        <v>25</v>
      </c>
      <c r="I32" s="225"/>
      <c r="J32" s="227">
        <v>10004126104306</v>
      </c>
      <c r="K32" s="225">
        <v>2402</v>
      </c>
      <c r="L32" s="225" t="s">
        <v>714</v>
      </c>
      <c r="M32" s="225" t="s">
        <v>641</v>
      </c>
      <c r="N32" s="228" t="s">
        <v>642</v>
      </c>
      <c r="O32" s="282">
        <v>959</v>
      </c>
      <c r="P32" s="282">
        <v>23975</v>
      </c>
      <c r="S32" s="206">
        <f>SUMIF('TOTAL FEED'!$J$6:$J$440,'8'!A32,'TOTAL FEED'!$AS$6:$AS$440)*T32</f>
        <v>8</v>
      </c>
      <c r="T32">
        <v>1</v>
      </c>
      <c r="V32" t="str">
        <f t="shared" si="1"/>
        <v>567S</v>
      </c>
    </row>
    <row r="33" spans="1:22" ht="30" x14ac:dyDescent="0.25">
      <c r="A33" t="str">
        <f t="shared" si="0"/>
        <v>56625</v>
      </c>
      <c r="B33" s="227">
        <v>21115660000125</v>
      </c>
      <c r="C33" s="225">
        <v>0</v>
      </c>
      <c r="D33" s="225">
        <v>0</v>
      </c>
      <c r="E33" s="225">
        <v>1680213869</v>
      </c>
      <c r="F33" s="225" t="s">
        <v>251</v>
      </c>
      <c r="G33" s="225">
        <v>566</v>
      </c>
      <c r="H33" s="225">
        <v>25</v>
      </c>
      <c r="I33" s="225"/>
      <c r="J33" s="227">
        <v>10004126104308</v>
      </c>
      <c r="K33" s="225">
        <v>2402</v>
      </c>
      <c r="L33" s="225" t="s">
        <v>694</v>
      </c>
      <c r="M33" s="225" t="s">
        <v>641</v>
      </c>
      <c r="N33" s="228" t="s">
        <v>642</v>
      </c>
      <c r="O33" s="282">
        <v>242</v>
      </c>
      <c r="P33" s="282">
        <v>6050</v>
      </c>
      <c r="S33" s="206">
        <f>SUMIF('TOTAL FEED'!$J$6:$J$440,'8'!A33,'TOTAL FEED'!$AS$6:$AS$440)*T33</f>
        <v>8</v>
      </c>
      <c r="T33">
        <v>1</v>
      </c>
      <c r="V33" t="str">
        <f t="shared" si="1"/>
        <v>566</v>
      </c>
    </row>
    <row r="34" spans="1:22" ht="30" x14ac:dyDescent="0.25">
      <c r="A34" t="str">
        <f t="shared" si="0"/>
        <v>552SF50</v>
      </c>
      <c r="B34" s="227">
        <v>21115521900250</v>
      </c>
      <c r="C34" s="225">
        <v>0</v>
      </c>
      <c r="D34" s="225">
        <v>0</v>
      </c>
      <c r="E34" s="225">
        <v>1680213870</v>
      </c>
      <c r="F34" s="225" t="s">
        <v>251</v>
      </c>
      <c r="G34" s="225" t="s">
        <v>187</v>
      </c>
      <c r="H34" s="225">
        <v>50</v>
      </c>
      <c r="I34" s="225"/>
      <c r="J34" s="227">
        <v>10004126104309</v>
      </c>
      <c r="K34" s="225">
        <v>2402</v>
      </c>
      <c r="L34" s="225" t="s">
        <v>680</v>
      </c>
      <c r="M34" s="225" t="s">
        <v>641</v>
      </c>
      <c r="N34" s="228" t="s">
        <v>642</v>
      </c>
      <c r="O34" s="282">
        <v>212</v>
      </c>
      <c r="P34" s="282">
        <v>10600</v>
      </c>
      <c r="S34" s="206">
        <f>SUMIF('TOTAL FEED'!$J$6:$J$440,'8'!A34,'TOTAL FEED'!$AS$6:$AS$440)*T34</f>
        <v>8</v>
      </c>
      <c r="T34">
        <v>1</v>
      </c>
      <c r="V34" t="str">
        <f t="shared" si="1"/>
        <v>552SF</v>
      </c>
    </row>
    <row r="35" spans="1:22" ht="30" x14ac:dyDescent="0.25">
      <c r="A35" t="str">
        <f t="shared" si="0"/>
        <v>552SF50</v>
      </c>
      <c r="B35" s="227">
        <v>21115521900250</v>
      </c>
      <c r="C35" s="225">
        <v>0</v>
      </c>
      <c r="D35" s="225">
        <v>0</v>
      </c>
      <c r="E35" s="225">
        <v>1680213871</v>
      </c>
      <c r="F35" s="225" t="s">
        <v>238</v>
      </c>
      <c r="G35" s="225" t="s">
        <v>187</v>
      </c>
      <c r="H35" s="225">
        <v>50</v>
      </c>
      <c r="I35" s="225"/>
      <c r="J35" s="227">
        <v>10004126104303</v>
      </c>
      <c r="K35" s="225">
        <v>2402</v>
      </c>
      <c r="L35" s="225" t="s">
        <v>711</v>
      </c>
      <c r="M35" s="225" t="s">
        <v>641</v>
      </c>
      <c r="N35" s="228" t="s">
        <v>642</v>
      </c>
      <c r="O35" s="282">
        <v>756</v>
      </c>
      <c r="P35" s="282">
        <v>37800</v>
      </c>
      <c r="S35" s="206">
        <f>SUMIF('TOTAL FEED'!$J$6:$J$440,'8'!A35,'TOTAL FEED'!$AS$6:$AS$440)*T35</f>
        <v>8</v>
      </c>
      <c r="T35">
        <v>1</v>
      </c>
      <c r="V35" t="str">
        <f t="shared" si="1"/>
        <v>552SF</v>
      </c>
    </row>
    <row r="36" spans="1:22" ht="30" x14ac:dyDescent="0.25">
      <c r="A36" t="str">
        <f t="shared" si="0"/>
        <v>552SF50</v>
      </c>
      <c r="B36" s="227">
        <v>21115521900250</v>
      </c>
      <c r="C36" s="225">
        <v>0</v>
      </c>
      <c r="D36" s="225">
        <v>0</v>
      </c>
      <c r="E36" s="225">
        <v>1680213871</v>
      </c>
      <c r="F36" s="225" t="s">
        <v>238</v>
      </c>
      <c r="G36" s="225" t="s">
        <v>187</v>
      </c>
      <c r="H36" s="225">
        <v>50</v>
      </c>
      <c r="I36" s="225"/>
      <c r="J36" s="227">
        <v>10004126104303</v>
      </c>
      <c r="K36" s="225">
        <v>2402</v>
      </c>
      <c r="L36" s="225" t="s">
        <v>680</v>
      </c>
      <c r="M36" s="225" t="s">
        <v>641</v>
      </c>
      <c r="N36" s="228" t="s">
        <v>642</v>
      </c>
      <c r="O36" s="282">
        <v>1134</v>
      </c>
      <c r="P36" s="282">
        <v>56700</v>
      </c>
      <c r="S36" s="206">
        <f>SUMIF('TOTAL FEED'!$J$6:$J$440,'8'!A36,'TOTAL FEED'!$AS$6:$AS$440)*T36</f>
        <v>8</v>
      </c>
      <c r="T36">
        <v>1</v>
      </c>
      <c r="V36" t="str">
        <f t="shared" si="1"/>
        <v>552SF</v>
      </c>
    </row>
    <row r="37" spans="1:22" ht="30" x14ac:dyDescent="0.25">
      <c r="A37" t="str">
        <f t="shared" si="0"/>
        <v>552SF50</v>
      </c>
      <c r="B37" s="227">
        <v>21115521900250</v>
      </c>
      <c r="C37" s="225">
        <v>0</v>
      </c>
      <c r="D37" s="225">
        <v>0</v>
      </c>
      <c r="E37" s="225">
        <v>1680213871</v>
      </c>
      <c r="F37" s="225" t="s">
        <v>238</v>
      </c>
      <c r="G37" s="225" t="s">
        <v>187</v>
      </c>
      <c r="H37" s="225">
        <v>50</v>
      </c>
      <c r="I37" s="225"/>
      <c r="J37" s="227">
        <v>10004126104303</v>
      </c>
      <c r="K37" s="225">
        <v>2402</v>
      </c>
      <c r="L37" s="225" t="s">
        <v>763</v>
      </c>
      <c r="M37" s="225" t="s">
        <v>641</v>
      </c>
      <c r="N37" s="228" t="s">
        <v>642</v>
      </c>
      <c r="O37" s="282">
        <v>1242</v>
      </c>
      <c r="P37" s="282">
        <v>62100</v>
      </c>
      <c r="S37" s="206">
        <f>SUMIF('TOTAL FEED'!$J$6:$J$440,'8'!A37,'TOTAL FEED'!$AS$6:$AS$440)*T37</f>
        <v>8</v>
      </c>
      <c r="T37">
        <v>1</v>
      </c>
      <c r="V37" t="str">
        <f t="shared" si="1"/>
        <v>552SF</v>
      </c>
    </row>
    <row r="38" spans="1:22" ht="30" x14ac:dyDescent="0.25">
      <c r="A38" t="str">
        <f t="shared" si="0"/>
        <v>552F50</v>
      </c>
      <c r="B38" s="227">
        <v>21115520000250</v>
      </c>
      <c r="C38" s="225">
        <v>0</v>
      </c>
      <c r="D38" s="225">
        <v>0</v>
      </c>
      <c r="E38" s="225">
        <v>1680213872</v>
      </c>
      <c r="F38" s="225" t="s">
        <v>256</v>
      </c>
      <c r="G38" s="225" t="s">
        <v>179</v>
      </c>
      <c r="H38" s="225">
        <v>50</v>
      </c>
      <c r="I38" s="225"/>
      <c r="J38" s="227">
        <v>10004126104289</v>
      </c>
      <c r="K38" s="225">
        <v>2402</v>
      </c>
      <c r="L38" s="225" t="s">
        <v>688</v>
      </c>
      <c r="M38" s="225" t="s">
        <v>641</v>
      </c>
      <c r="N38" s="228" t="s">
        <v>642</v>
      </c>
      <c r="O38" s="282">
        <v>674</v>
      </c>
      <c r="P38" s="282">
        <v>33700</v>
      </c>
      <c r="S38" s="206">
        <f>SUMIF('TOTAL FEED'!$J$6:$J$440,'8'!A38,'TOTAL FEED'!$AS$6:$AS$440)*T38</f>
        <v>8</v>
      </c>
      <c r="T38">
        <v>1</v>
      </c>
      <c r="V38" t="str">
        <f t="shared" si="1"/>
        <v>552F</v>
      </c>
    </row>
    <row r="39" spans="1:22" ht="30" x14ac:dyDescent="0.25">
      <c r="A39" t="str">
        <f t="shared" si="0"/>
        <v>552F50</v>
      </c>
      <c r="B39" s="227">
        <v>21115520000250</v>
      </c>
      <c r="C39" s="225">
        <v>0</v>
      </c>
      <c r="D39" s="225">
        <v>0</v>
      </c>
      <c r="E39" s="225">
        <v>1680213872</v>
      </c>
      <c r="F39" s="225" t="s">
        <v>256</v>
      </c>
      <c r="G39" s="225" t="s">
        <v>179</v>
      </c>
      <c r="H39" s="225">
        <v>50</v>
      </c>
      <c r="I39" s="225"/>
      <c r="J39" s="227">
        <v>10004126104289</v>
      </c>
      <c r="K39" s="225">
        <v>2402</v>
      </c>
      <c r="L39" s="225" t="s">
        <v>713</v>
      </c>
      <c r="M39" s="225" t="s">
        <v>641</v>
      </c>
      <c r="N39" s="228" t="s">
        <v>642</v>
      </c>
      <c r="O39" s="282">
        <v>1242</v>
      </c>
      <c r="P39" s="282">
        <v>62100</v>
      </c>
      <c r="S39" s="206">
        <f>SUMIF('TOTAL FEED'!$J$6:$J$440,'8'!A39,'TOTAL FEED'!$AS$6:$AS$440)*T39</f>
        <v>8</v>
      </c>
      <c r="T39">
        <v>1</v>
      </c>
      <c r="V39" t="str">
        <f t="shared" si="1"/>
        <v>552F</v>
      </c>
    </row>
    <row r="40" spans="1:22" ht="30" x14ac:dyDescent="0.25">
      <c r="A40" t="str">
        <f t="shared" si="0"/>
        <v>511M25</v>
      </c>
      <c r="B40" s="227">
        <v>21115111300125</v>
      </c>
      <c r="C40" s="225">
        <v>0</v>
      </c>
      <c r="D40" s="225">
        <v>0</v>
      </c>
      <c r="E40" s="225">
        <v>1680213873</v>
      </c>
      <c r="F40" s="225" t="s">
        <v>257</v>
      </c>
      <c r="G40" s="225" t="s">
        <v>26</v>
      </c>
      <c r="H40" s="225">
        <v>25</v>
      </c>
      <c r="I40" s="225"/>
      <c r="J40" s="227">
        <v>10004126104300</v>
      </c>
      <c r="K40" s="225">
        <v>2402</v>
      </c>
      <c r="L40" s="225" t="s">
        <v>731</v>
      </c>
      <c r="M40" s="225" t="s">
        <v>641</v>
      </c>
      <c r="N40" s="228" t="s">
        <v>642</v>
      </c>
      <c r="O40" s="282">
        <v>1312</v>
      </c>
      <c r="P40" s="282">
        <v>32800</v>
      </c>
      <c r="S40" s="206">
        <f>SUMIF('TOTAL FEED'!$J$6:$J$440,'8'!A40,'TOTAL FEED'!$AS$6:$AS$440)*T40</f>
        <v>8</v>
      </c>
      <c r="T40">
        <v>1</v>
      </c>
      <c r="V40" t="str">
        <f t="shared" si="1"/>
        <v>511M</v>
      </c>
    </row>
    <row r="41" spans="1:22" s="101" customFormat="1" ht="30" x14ac:dyDescent="0.25">
      <c r="A41" t="str">
        <f t="shared" si="0"/>
        <v>511B25</v>
      </c>
      <c r="B41" s="225">
        <v>21115110200125</v>
      </c>
      <c r="C41" s="225">
        <v>0</v>
      </c>
      <c r="D41" s="225">
        <v>0</v>
      </c>
      <c r="E41" s="225">
        <v>1680213874</v>
      </c>
      <c r="F41" s="225" t="s">
        <v>257</v>
      </c>
      <c r="G41" s="225" t="s">
        <v>23</v>
      </c>
      <c r="H41" s="225">
        <v>25</v>
      </c>
      <c r="I41" s="225"/>
      <c r="J41" s="225">
        <v>10004126104307</v>
      </c>
      <c r="K41" s="225">
        <v>2402</v>
      </c>
      <c r="L41" s="225" t="s">
        <v>805</v>
      </c>
      <c r="M41" s="225" t="s">
        <v>641</v>
      </c>
      <c r="N41" s="228" t="s">
        <v>642</v>
      </c>
      <c r="O41" s="282">
        <v>550</v>
      </c>
      <c r="P41" s="282">
        <v>13750</v>
      </c>
      <c r="S41" s="206">
        <f>SUMIF('TOTAL FEED'!$J$6:$J$440,'8'!A41,'TOTAL FEED'!$AS$6:$AS$440)*T41</f>
        <v>8</v>
      </c>
      <c r="T41">
        <v>1</v>
      </c>
      <c r="V41" t="str">
        <f t="shared" si="1"/>
        <v>511B</v>
      </c>
    </row>
    <row r="42" spans="1:22" ht="30" x14ac:dyDescent="0.25">
      <c r="A42" t="str">
        <f t="shared" si="0"/>
        <v>51025</v>
      </c>
      <c r="B42" s="227">
        <v>21115100000125</v>
      </c>
      <c r="C42" s="225">
        <v>0</v>
      </c>
      <c r="D42" s="225">
        <v>0</v>
      </c>
      <c r="E42" s="225">
        <v>1680213875</v>
      </c>
      <c r="F42" s="225" t="s">
        <v>259</v>
      </c>
      <c r="G42" s="225">
        <v>510</v>
      </c>
      <c r="H42" s="225">
        <v>25</v>
      </c>
      <c r="I42" s="225"/>
      <c r="J42" s="227">
        <v>10004126104287</v>
      </c>
      <c r="K42" s="225">
        <v>2402</v>
      </c>
      <c r="L42" s="225" t="s">
        <v>671</v>
      </c>
      <c r="M42" s="225" t="s">
        <v>641</v>
      </c>
      <c r="N42" s="228" t="s">
        <v>642</v>
      </c>
      <c r="O42" s="282">
        <v>990</v>
      </c>
      <c r="P42" s="282">
        <v>24750</v>
      </c>
      <c r="S42" s="206">
        <f>SUMIF('TOTAL FEED'!$J$6:$J$440,'8'!A42,'TOTAL FEED'!$AS$6:$AS$440)*T42</f>
        <v>8</v>
      </c>
      <c r="T42">
        <v>1</v>
      </c>
      <c r="V42" t="str">
        <f t="shared" si="1"/>
        <v>510</v>
      </c>
    </row>
    <row r="43" spans="1:22" ht="30" x14ac:dyDescent="0.25">
      <c r="A43" t="str">
        <f t="shared" si="0"/>
        <v>51025</v>
      </c>
      <c r="B43" s="227">
        <v>21115100000125</v>
      </c>
      <c r="C43" s="225">
        <v>0</v>
      </c>
      <c r="D43" s="225">
        <v>0</v>
      </c>
      <c r="E43" s="225">
        <v>1680213875</v>
      </c>
      <c r="F43" s="225" t="s">
        <v>259</v>
      </c>
      <c r="G43" s="225">
        <v>510</v>
      </c>
      <c r="H43" s="225">
        <v>25</v>
      </c>
      <c r="I43" s="225"/>
      <c r="J43" s="227">
        <v>10004126104287</v>
      </c>
      <c r="K43" s="225">
        <v>2402</v>
      </c>
      <c r="L43" s="225" t="s">
        <v>747</v>
      </c>
      <c r="M43" s="225" t="s">
        <v>641</v>
      </c>
      <c r="N43" s="228" t="s">
        <v>642</v>
      </c>
      <c r="O43" s="282">
        <v>880</v>
      </c>
      <c r="P43" s="282">
        <v>22000</v>
      </c>
      <c r="S43" s="206">
        <f>SUMIF('TOTAL FEED'!$J$6:$J$440,'8'!A43,'TOTAL FEED'!$AS$6:$AS$440)*T43</f>
        <v>8</v>
      </c>
      <c r="T43">
        <v>1</v>
      </c>
      <c r="V43" t="str">
        <f t="shared" si="1"/>
        <v>510</v>
      </c>
    </row>
    <row r="44" spans="1:22" ht="30" x14ac:dyDescent="0.25">
      <c r="A44" t="str">
        <f t="shared" si="0"/>
        <v>552F50</v>
      </c>
      <c r="B44" s="227">
        <v>21115520000250</v>
      </c>
      <c r="C44" s="225">
        <v>0</v>
      </c>
      <c r="D44" s="225">
        <v>0</v>
      </c>
      <c r="E44" s="225">
        <v>1680213876</v>
      </c>
      <c r="F44" s="225" t="s">
        <v>562</v>
      </c>
      <c r="G44" s="225" t="s">
        <v>179</v>
      </c>
      <c r="H44" s="225">
        <v>50</v>
      </c>
      <c r="I44" s="225"/>
      <c r="J44" s="227">
        <v>209953</v>
      </c>
      <c r="K44" s="225">
        <v>2401</v>
      </c>
      <c r="L44" s="225" t="s">
        <v>770</v>
      </c>
      <c r="M44" s="225" t="s">
        <v>658</v>
      </c>
      <c r="N44" s="228" t="s">
        <v>659</v>
      </c>
      <c r="O44" s="282">
        <v>1242</v>
      </c>
      <c r="P44" s="282">
        <v>62100</v>
      </c>
      <c r="S44" s="206">
        <f>SUMIF('TOTAL FEED'!$J$6:$J$440,'8'!A44,'TOTAL FEED'!$AS$6:$AS$440)*T44</f>
        <v>8</v>
      </c>
      <c r="T44">
        <v>1</v>
      </c>
      <c r="V44" t="str">
        <f t="shared" si="1"/>
        <v>552F</v>
      </c>
    </row>
    <row r="45" spans="1:22" x14ac:dyDescent="0.25">
      <c r="A45" t="str">
        <f t="shared" si="0"/>
        <v>VT1225</v>
      </c>
      <c r="B45" s="227">
        <v>21135400000125</v>
      </c>
      <c r="C45" s="225">
        <v>0</v>
      </c>
      <c r="D45" s="225">
        <v>0</v>
      </c>
      <c r="E45" s="225">
        <v>1680213877</v>
      </c>
      <c r="F45" s="225" t="s">
        <v>564</v>
      </c>
      <c r="G45" s="225" t="s">
        <v>60</v>
      </c>
      <c r="H45" s="225">
        <v>25</v>
      </c>
      <c r="I45" s="225"/>
      <c r="J45" s="227">
        <v>209966</v>
      </c>
      <c r="K45" s="225">
        <v>2401</v>
      </c>
      <c r="L45" s="225" t="s">
        <v>806</v>
      </c>
      <c r="M45" s="225" t="s">
        <v>658</v>
      </c>
      <c r="N45" s="225" t="s">
        <v>659</v>
      </c>
      <c r="O45" s="282">
        <v>660</v>
      </c>
      <c r="P45" s="282">
        <v>16500</v>
      </c>
      <c r="S45" s="206">
        <f>SUMIF('TOTAL FEED'!$J$6:$J$440,'8'!A45,'TOTAL FEED'!$AS$6:$AS$440)*T45</f>
        <v>8</v>
      </c>
      <c r="T45">
        <v>1</v>
      </c>
      <c r="V45" t="str">
        <f t="shared" si="1"/>
        <v>VT12</v>
      </c>
    </row>
    <row r="46" spans="1:22" ht="30" x14ac:dyDescent="0.25">
      <c r="A46" t="str">
        <f t="shared" si="0"/>
        <v>94925</v>
      </c>
      <c r="B46" s="227">
        <v>21125490000125</v>
      </c>
      <c r="C46" s="225">
        <v>0</v>
      </c>
      <c r="D46" s="225">
        <v>0</v>
      </c>
      <c r="E46" s="225">
        <v>1680213878</v>
      </c>
      <c r="F46" s="225" t="s">
        <v>564</v>
      </c>
      <c r="G46" s="225">
        <v>949</v>
      </c>
      <c r="H46" s="225">
        <v>25</v>
      </c>
      <c r="I46" s="225"/>
      <c r="J46" s="227">
        <v>209966</v>
      </c>
      <c r="K46" s="225">
        <v>2401</v>
      </c>
      <c r="L46" s="225" t="s">
        <v>753</v>
      </c>
      <c r="M46" s="225" t="s">
        <v>658</v>
      </c>
      <c r="N46" s="228" t="s">
        <v>659</v>
      </c>
      <c r="O46" s="282">
        <v>440</v>
      </c>
      <c r="P46" s="282">
        <v>11000</v>
      </c>
      <c r="S46" s="206">
        <f>SUMIF('TOTAL FEED'!$J$6:$J$440,'8'!A46,'TOTAL FEED'!$AS$6:$AS$440)*T46</f>
        <v>8</v>
      </c>
      <c r="T46">
        <v>1</v>
      </c>
      <c r="V46" t="str">
        <f t="shared" si="1"/>
        <v>949</v>
      </c>
    </row>
    <row r="47" spans="1:22" ht="30" x14ac:dyDescent="0.25">
      <c r="A47" t="str">
        <f t="shared" si="0"/>
        <v>94925</v>
      </c>
      <c r="B47" s="227">
        <v>21125490000125</v>
      </c>
      <c r="C47" s="225">
        <v>0</v>
      </c>
      <c r="D47" s="225">
        <v>0</v>
      </c>
      <c r="E47" s="225">
        <v>1680213878</v>
      </c>
      <c r="F47" s="225" t="s">
        <v>564</v>
      </c>
      <c r="G47" s="225">
        <v>949</v>
      </c>
      <c r="H47" s="225">
        <v>25</v>
      </c>
      <c r="I47" s="225"/>
      <c r="J47" s="227">
        <v>209966</v>
      </c>
      <c r="K47" s="225">
        <v>2401</v>
      </c>
      <c r="L47" s="225" t="s">
        <v>752</v>
      </c>
      <c r="M47" s="225" t="s">
        <v>658</v>
      </c>
      <c r="N47" s="228" t="s">
        <v>659</v>
      </c>
      <c r="O47" s="282">
        <v>220</v>
      </c>
      <c r="P47" s="282">
        <v>5500</v>
      </c>
      <c r="S47" s="206">
        <f>SUMIF('TOTAL FEED'!$J$6:$J$440,'8'!A47,'TOTAL FEED'!$AS$6:$AS$440)*T47</f>
        <v>8</v>
      </c>
      <c r="T47">
        <v>1</v>
      </c>
      <c r="V47" t="str">
        <f t="shared" si="1"/>
        <v>949</v>
      </c>
    </row>
    <row r="48" spans="1:22" x14ac:dyDescent="0.25">
      <c r="A48" t="str">
        <f t="shared" si="0"/>
        <v/>
      </c>
      <c r="B48" s="227"/>
      <c r="C48" s="225"/>
      <c r="D48" s="225"/>
      <c r="E48" s="225"/>
      <c r="F48" s="225"/>
      <c r="G48" s="225"/>
      <c r="H48" s="225"/>
      <c r="I48" s="225"/>
      <c r="J48" s="227"/>
      <c r="K48" s="225"/>
      <c r="L48" s="225"/>
      <c r="M48" s="225"/>
      <c r="N48" s="228"/>
      <c r="O48" s="282"/>
      <c r="P48" s="282"/>
      <c r="S48" s="206">
        <f>SUMIF('TOTAL FEED'!$J$6:$J$440,'8'!A48,'TOTAL FEED'!$AS$6:$AS$440)*T48</f>
        <v>16</v>
      </c>
      <c r="T48">
        <v>1</v>
      </c>
      <c r="V48" t="str">
        <f t="shared" si="1"/>
        <v/>
      </c>
    </row>
    <row r="49" spans="1:22" ht="30" x14ac:dyDescent="0.25">
      <c r="A49" t="str">
        <f t="shared" si="0"/>
        <v>552SF50</v>
      </c>
      <c r="B49" s="227">
        <v>21115521900250</v>
      </c>
      <c r="C49" s="225">
        <v>0</v>
      </c>
      <c r="D49" s="225">
        <v>0</v>
      </c>
      <c r="E49" s="225">
        <v>1680213879</v>
      </c>
      <c r="F49" s="225" t="s">
        <v>238</v>
      </c>
      <c r="G49" s="225" t="s">
        <v>187</v>
      </c>
      <c r="H49" s="225">
        <v>50</v>
      </c>
      <c r="I49" s="225"/>
      <c r="J49" s="227">
        <v>10004126104303</v>
      </c>
      <c r="K49" s="225">
        <v>2402</v>
      </c>
      <c r="L49" s="225" t="s">
        <v>794</v>
      </c>
      <c r="M49" s="225" t="s">
        <v>641</v>
      </c>
      <c r="N49" s="228" t="s">
        <v>642</v>
      </c>
      <c r="O49" s="282">
        <v>810</v>
      </c>
      <c r="P49" s="282">
        <v>40500</v>
      </c>
      <c r="S49" s="206">
        <f>SUMIF('TOTAL FEED'!$J$6:$J$440,'8'!A49,'TOTAL FEED'!$AS$6:$AS$440)*T49</f>
        <v>8</v>
      </c>
      <c r="T49">
        <v>1</v>
      </c>
      <c r="V49" t="str">
        <f t="shared" si="1"/>
        <v>552SF</v>
      </c>
    </row>
    <row r="50" spans="1:22" ht="30" x14ac:dyDescent="0.25">
      <c r="A50" t="str">
        <f t="shared" si="0"/>
        <v>552SF50</v>
      </c>
      <c r="B50" s="227">
        <v>21115521900250</v>
      </c>
      <c r="C50" s="225">
        <v>0</v>
      </c>
      <c r="D50" s="225">
        <v>0</v>
      </c>
      <c r="E50" s="225">
        <v>1680213879</v>
      </c>
      <c r="F50" s="225" t="s">
        <v>238</v>
      </c>
      <c r="G50" s="225" t="s">
        <v>187</v>
      </c>
      <c r="H50" s="225">
        <v>50</v>
      </c>
      <c r="I50" s="225"/>
      <c r="J50" s="227">
        <v>10004126104303</v>
      </c>
      <c r="K50" s="225">
        <v>2402</v>
      </c>
      <c r="L50" s="225" t="s">
        <v>680</v>
      </c>
      <c r="M50" s="225" t="s">
        <v>641</v>
      </c>
      <c r="N50" s="228" t="s">
        <v>642</v>
      </c>
      <c r="O50" s="282">
        <v>864</v>
      </c>
      <c r="P50" s="282">
        <v>43200</v>
      </c>
      <c r="S50" s="206">
        <f>SUMIF('TOTAL FEED'!$J$6:$J$440,'8'!A50,'TOTAL FEED'!$AS$6:$AS$440)*T50</f>
        <v>8</v>
      </c>
      <c r="T50">
        <v>1</v>
      </c>
      <c r="V50" t="str">
        <f t="shared" si="1"/>
        <v>552SF</v>
      </c>
    </row>
    <row r="51" spans="1:22" ht="30" x14ac:dyDescent="0.25">
      <c r="A51" t="str">
        <f t="shared" si="0"/>
        <v>552SF50</v>
      </c>
      <c r="B51" s="227">
        <v>21115521900250</v>
      </c>
      <c r="C51" s="225">
        <v>0</v>
      </c>
      <c r="D51" s="225">
        <v>0</v>
      </c>
      <c r="E51" s="225">
        <v>1680213879</v>
      </c>
      <c r="F51" s="225" t="s">
        <v>238</v>
      </c>
      <c r="G51" s="225" t="s">
        <v>187</v>
      </c>
      <c r="H51" s="225">
        <v>50</v>
      </c>
      <c r="I51" s="225"/>
      <c r="J51" s="227">
        <v>10004126104303</v>
      </c>
      <c r="K51" s="225">
        <v>2402</v>
      </c>
      <c r="L51" s="225" t="s">
        <v>763</v>
      </c>
      <c r="M51" s="225" t="s">
        <v>641</v>
      </c>
      <c r="N51" s="228" t="s">
        <v>642</v>
      </c>
      <c r="O51" s="282">
        <v>864</v>
      </c>
      <c r="P51" s="282">
        <v>43200</v>
      </c>
      <c r="S51" s="206">
        <f>SUMIF('TOTAL FEED'!$J$6:$J$440,'8'!A51,'TOTAL FEED'!$AS$6:$AS$440)*T51</f>
        <v>8</v>
      </c>
      <c r="T51">
        <v>1</v>
      </c>
      <c r="V51" t="str">
        <f t="shared" si="1"/>
        <v>552SF</v>
      </c>
    </row>
    <row r="52" spans="1:22" ht="30" x14ac:dyDescent="0.25">
      <c r="A52" t="str">
        <f t="shared" si="0"/>
        <v>552SF50</v>
      </c>
      <c r="B52" s="227">
        <v>21115521900250</v>
      </c>
      <c r="C52" s="225">
        <v>0</v>
      </c>
      <c r="D52" s="225">
        <v>0</v>
      </c>
      <c r="E52" s="225">
        <v>1680213880</v>
      </c>
      <c r="F52" s="225" t="s">
        <v>256</v>
      </c>
      <c r="G52" s="225" t="s">
        <v>187</v>
      </c>
      <c r="H52" s="225">
        <v>50</v>
      </c>
      <c r="I52" s="225"/>
      <c r="J52" s="225">
        <v>10004126104312</v>
      </c>
      <c r="K52" s="225">
        <v>2402</v>
      </c>
      <c r="L52" s="225" t="s">
        <v>688</v>
      </c>
      <c r="M52" s="225" t="s">
        <v>641</v>
      </c>
      <c r="N52" s="228" t="s">
        <v>642</v>
      </c>
      <c r="O52" s="282">
        <v>864</v>
      </c>
      <c r="P52" s="282">
        <v>43200</v>
      </c>
      <c r="S52" s="206">
        <f>SUMIF('TOTAL FEED'!$J$6:$J$440,'8'!A52,'TOTAL FEED'!$AS$6:$AS$440)*T52</f>
        <v>8</v>
      </c>
      <c r="T52">
        <v>1</v>
      </c>
      <c r="V52" t="str">
        <f t="shared" si="1"/>
        <v>552SF</v>
      </c>
    </row>
    <row r="53" spans="1:22" ht="30" x14ac:dyDescent="0.25">
      <c r="A53" t="str">
        <f t="shared" si="0"/>
        <v>552SF50</v>
      </c>
      <c r="B53" s="227">
        <v>21115521900250</v>
      </c>
      <c r="C53" s="225">
        <v>0</v>
      </c>
      <c r="D53" s="225">
        <v>0</v>
      </c>
      <c r="E53" s="225">
        <v>1680213880</v>
      </c>
      <c r="F53" s="225" t="s">
        <v>256</v>
      </c>
      <c r="G53" s="225" t="s">
        <v>187</v>
      </c>
      <c r="H53" s="225">
        <v>50</v>
      </c>
      <c r="I53" s="225"/>
      <c r="J53" s="227">
        <v>10004126104312</v>
      </c>
      <c r="K53" s="225">
        <v>2402</v>
      </c>
      <c r="L53" s="225" t="s">
        <v>722</v>
      </c>
      <c r="M53" s="225" t="s">
        <v>641</v>
      </c>
      <c r="N53" s="228" t="s">
        <v>642</v>
      </c>
      <c r="O53" s="282">
        <v>858</v>
      </c>
      <c r="P53" s="282">
        <v>42900</v>
      </c>
      <c r="S53" s="206">
        <f>SUMIF('TOTAL FEED'!$J$6:$J$440,'8'!A53,'TOTAL FEED'!$AS$6:$AS$440)*T53</f>
        <v>8</v>
      </c>
      <c r="T53">
        <v>1</v>
      </c>
      <c r="V53" t="str">
        <f t="shared" si="1"/>
        <v>552SF</v>
      </c>
    </row>
    <row r="54" spans="1:22" ht="30" x14ac:dyDescent="0.25">
      <c r="A54" t="str">
        <f t="shared" si="0"/>
        <v>552F50</v>
      </c>
      <c r="B54" s="227">
        <v>21115520000250</v>
      </c>
      <c r="C54" s="225">
        <v>0</v>
      </c>
      <c r="D54" s="225">
        <v>0</v>
      </c>
      <c r="E54" s="225">
        <v>1680213881</v>
      </c>
      <c r="F54" s="225" t="s">
        <v>256</v>
      </c>
      <c r="G54" s="225" t="s">
        <v>179</v>
      </c>
      <c r="H54" s="225">
        <v>50</v>
      </c>
      <c r="I54" s="225"/>
      <c r="J54" s="227">
        <v>10004126104315</v>
      </c>
      <c r="K54" s="225">
        <v>2402</v>
      </c>
      <c r="L54" s="225" t="s">
        <v>679</v>
      </c>
      <c r="M54" s="225" t="s">
        <v>641</v>
      </c>
      <c r="N54" s="228" t="s">
        <v>642</v>
      </c>
      <c r="O54" s="282">
        <v>1242</v>
      </c>
      <c r="P54" s="282">
        <v>62100</v>
      </c>
      <c r="S54" s="206">
        <f>SUMIF('TOTAL FEED'!$J$6:$J$440,'8'!A54,'TOTAL FEED'!$AS$6:$AS$440)*T54</f>
        <v>8</v>
      </c>
      <c r="T54">
        <v>1</v>
      </c>
      <c r="V54" t="str">
        <f t="shared" si="1"/>
        <v>552F</v>
      </c>
    </row>
    <row r="55" spans="1:22" ht="30" x14ac:dyDescent="0.25">
      <c r="A55" t="str">
        <f t="shared" si="0"/>
        <v>552F50</v>
      </c>
      <c r="B55" s="227">
        <v>21115520000250</v>
      </c>
      <c r="C55" s="225">
        <v>0</v>
      </c>
      <c r="D55" s="225">
        <v>0</v>
      </c>
      <c r="E55" s="225">
        <v>1680213882</v>
      </c>
      <c r="F55" s="225" t="s">
        <v>562</v>
      </c>
      <c r="G55" s="225" t="s">
        <v>179</v>
      </c>
      <c r="H55" s="225">
        <v>50</v>
      </c>
      <c r="I55" s="225"/>
      <c r="J55" s="227">
        <v>209953</v>
      </c>
      <c r="K55" s="225">
        <v>2401</v>
      </c>
      <c r="L55" s="225" t="s">
        <v>770</v>
      </c>
      <c r="M55" s="225" t="s">
        <v>658</v>
      </c>
      <c r="N55" s="228" t="s">
        <v>659</v>
      </c>
      <c r="O55" s="282">
        <v>432</v>
      </c>
      <c r="P55" s="282">
        <v>21600</v>
      </c>
      <c r="S55" s="206">
        <f>SUMIF('TOTAL FEED'!$J$6:$J$440,'8'!A55,'TOTAL FEED'!$AS$6:$AS$440)*T55</f>
        <v>8</v>
      </c>
      <c r="T55">
        <v>1</v>
      </c>
      <c r="V55" t="str">
        <f t="shared" si="1"/>
        <v>552F</v>
      </c>
    </row>
    <row r="56" spans="1:22" ht="30" x14ac:dyDescent="0.25">
      <c r="A56" t="str">
        <f t="shared" si="0"/>
        <v>552F50</v>
      </c>
      <c r="B56" s="227">
        <v>21115520000250</v>
      </c>
      <c r="C56" s="225">
        <v>0</v>
      </c>
      <c r="D56" s="225">
        <v>0</v>
      </c>
      <c r="E56" s="225">
        <v>1680213882</v>
      </c>
      <c r="F56" s="225" t="s">
        <v>562</v>
      </c>
      <c r="G56" s="225" t="s">
        <v>179</v>
      </c>
      <c r="H56" s="225">
        <v>50</v>
      </c>
      <c r="I56" s="225"/>
      <c r="J56" s="227">
        <v>209953</v>
      </c>
      <c r="K56" s="225">
        <v>2401</v>
      </c>
      <c r="L56" s="225" t="s">
        <v>807</v>
      </c>
      <c r="M56" s="225" t="s">
        <v>658</v>
      </c>
      <c r="N56" s="228" t="s">
        <v>659</v>
      </c>
      <c r="O56" s="282">
        <v>515</v>
      </c>
      <c r="P56" s="282">
        <v>25750</v>
      </c>
      <c r="S56" s="206">
        <f>SUMIF('TOTAL FEED'!$J$6:$J$440,'8'!A56,'TOTAL FEED'!$AS$6:$AS$440)*T56</f>
        <v>8</v>
      </c>
      <c r="T56">
        <v>1</v>
      </c>
      <c r="V56" t="str">
        <f t="shared" si="1"/>
        <v>552F</v>
      </c>
    </row>
    <row r="57" spans="1:22" ht="30" x14ac:dyDescent="0.25">
      <c r="A57" t="str">
        <f t="shared" si="0"/>
        <v>94925</v>
      </c>
      <c r="B57" s="227">
        <v>21125490000125</v>
      </c>
      <c r="C57" s="225">
        <v>0</v>
      </c>
      <c r="D57" s="225">
        <v>0</v>
      </c>
      <c r="E57" s="225">
        <v>1680213883</v>
      </c>
      <c r="F57" s="225" t="s">
        <v>564</v>
      </c>
      <c r="G57" s="225">
        <v>949</v>
      </c>
      <c r="H57" s="225">
        <v>25</v>
      </c>
      <c r="I57" s="225"/>
      <c r="J57" s="227">
        <v>209966</v>
      </c>
      <c r="K57" s="225">
        <v>2401</v>
      </c>
      <c r="L57" s="225" t="s">
        <v>752</v>
      </c>
      <c r="M57" s="225" t="s">
        <v>658</v>
      </c>
      <c r="N57" s="228" t="s">
        <v>659</v>
      </c>
      <c r="O57" s="282">
        <v>141</v>
      </c>
      <c r="P57" s="282">
        <v>3525</v>
      </c>
      <c r="S57" s="206">
        <f>SUMIF('TOTAL FEED'!$J$6:$J$440,'8'!A57,'TOTAL FEED'!$AS$6:$AS$440)*T57</f>
        <v>8</v>
      </c>
      <c r="T57">
        <v>1</v>
      </c>
      <c r="V57" t="str">
        <f t="shared" si="1"/>
        <v>949</v>
      </c>
    </row>
    <row r="58" spans="1:22" ht="30" x14ac:dyDescent="0.25">
      <c r="A58" t="str">
        <f t="shared" si="0"/>
        <v>VT1225</v>
      </c>
      <c r="B58" s="227">
        <v>21135400000125</v>
      </c>
      <c r="C58" s="225">
        <v>0</v>
      </c>
      <c r="D58" s="225">
        <v>0</v>
      </c>
      <c r="E58" s="225">
        <v>1680213884</v>
      </c>
      <c r="F58" s="225" t="s">
        <v>564</v>
      </c>
      <c r="G58" s="225" t="s">
        <v>60</v>
      </c>
      <c r="H58" s="225">
        <v>25</v>
      </c>
      <c r="I58" s="225"/>
      <c r="J58" s="227">
        <v>209966</v>
      </c>
      <c r="K58" s="225">
        <v>2401</v>
      </c>
      <c r="L58" s="225" t="s">
        <v>806</v>
      </c>
      <c r="M58" s="225" t="s">
        <v>658</v>
      </c>
      <c r="N58" s="228" t="s">
        <v>659</v>
      </c>
      <c r="O58" s="282">
        <v>681</v>
      </c>
      <c r="P58" s="282">
        <v>17025</v>
      </c>
      <c r="S58" s="206">
        <f>SUMIF('TOTAL FEED'!$J$6:$J$440,'8'!A58,'TOTAL FEED'!$AS$6:$AS$440)*T58</f>
        <v>8</v>
      </c>
      <c r="T58">
        <v>1</v>
      </c>
      <c r="V58" t="str">
        <f t="shared" si="1"/>
        <v>VT12</v>
      </c>
    </row>
    <row r="59" spans="1:22" ht="30" x14ac:dyDescent="0.25">
      <c r="A59" t="str">
        <f t="shared" si="0"/>
        <v>511B25</v>
      </c>
      <c r="B59" s="227">
        <v>21115110200125</v>
      </c>
      <c r="C59" s="225">
        <v>0</v>
      </c>
      <c r="D59" s="225">
        <v>0</v>
      </c>
      <c r="E59" s="225">
        <v>1680213885</v>
      </c>
      <c r="F59" s="225" t="s">
        <v>257</v>
      </c>
      <c r="G59" s="225" t="s">
        <v>23</v>
      </c>
      <c r="H59" s="225">
        <v>25</v>
      </c>
      <c r="I59" s="225"/>
      <c r="J59" s="227">
        <v>10004126104307</v>
      </c>
      <c r="K59" s="225">
        <v>2402</v>
      </c>
      <c r="L59" s="225" t="s">
        <v>782</v>
      </c>
      <c r="M59" s="225" t="s">
        <v>641</v>
      </c>
      <c r="N59" s="228" t="s">
        <v>642</v>
      </c>
      <c r="O59" s="282">
        <v>1122</v>
      </c>
      <c r="P59" s="282">
        <v>28050</v>
      </c>
      <c r="S59" s="206">
        <f>SUMIF('TOTAL FEED'!$J$6:$J$440,'8'!A59,'TOTAL FEED'!$AS$6:$AS$440)*T59</f>
        <v>8</v>
      </c>
      <c r="T59">
        <v>1</v>
      </c>
      <c r="V59" t="str">
        <f t="shared" si="1"/>
        <v>511B</v>
      </c>
    </row>
    <row r="60" spans="1:22" ht="30" x14ac:dyDescent="0.25">
      <c r="A60" t="str">
        <f t="shared" si="0"/>
        <v>550SFS3150</v>
      </c>
      <c r="B60" s="227">
        <v>21115501999250</v>
      </c>
      <c r="C60" s="225" t="s">
        <v>481</v>
      </c>
      <c r="D60" s="225">
        <v>0</v>
      </c>
      <c r="E60" s="225">
        <v>1680213886</v>
      </c>
      <c r="F60" s="225" t="s">
        <v>257</v>
      </c>
      <c r="G60" s="225" t="s">
        <v>168</v>
      </c>
      <c r="H60" s="225">
        <v>50</v>
      </c>
      <c r="I60" s="225" t="s">
        <v>481</v>
      </c>
      <c r="J60" s="227">
        <v>10004126104314</v>
      </c>
      <c r="K60" s="225">
        <v>2402</v>
      </c>
      <c r="L60" s="225" t="s">
        <v>808</v>
      </c>
      <c r="M60" s="225" t="s">
        <v>641</v>
      </c>
      <c r="N60" s="228" t="s">
        <v>642</v>
      </c>
      <c r="O60" s="282">
        <v>1060</v>
      </c>
      <c r="P60" s="282">
        <v>53000</v>
      </c>
      <c r="S60" s="206">
        <f>SUMIF('TOTAL FEED'!$J$6:$J$440,'8'!A60,'TOTAL FEED'!$AS$6:$AS$440)*T60</f>
        <v>8</v>
      </c>
      <c r="T60">
        <v>1</v>
      </c>
      <c r="V60" t="str">
        <f t="shared" si="1"/>
        <v>550SFS31</v>
      </c>
    </row>
    <row r="61" spans="1:22" ht="30" x14ac:dyDescent="0.25">
      <c r="A61" t="str">
        <f t="shared" si="0"/>
        <v>51025</v>
      </c>
      <c r="B61" s="227">
        <v>21115100000125</v>
      </c>
      <c r="C61" s="225">
        <v>0</v>
      </c>
      <c r="D61" s="225">
        <v>0</v>
      </c>
      <c r="E61" s="225">
        <v>1680213887</v>
      </c>
      <c r="F61" s="225" t="s">
        <v>259</v>
      </c>
      <c r="G61" s="225">
        <v>510</v>
      </c>
      <c r="H61" s="225">
        <v>25</v>
      </c>
      <c r="I61" s="225"/>
      <c r="J61" s="227">
        <v>10004126104287</v>
      </c>
      <c r="K61" s="225">
        <v>2402</v>
      </c>
      <c r="L61" s="225" t="s">
        <v>747</v>
      </c>
      <c r="M61" s="225" t="s">
        <v>641</v>
      </c>
      <c r="N61" s="228" t="s">
        <v>642</v>
      </c>
      <c r="O61" s="282">
        <v>281</v>
      </c>
      <c r="P61" s="282">
        <v>7025</v>
      </c>
      <c r="S61" s="206">
        <f>SUMIF('TOTAL FEED'!$J$6:$J$440,'8'!A61,'TOTAL FEED'!$AS$6:$AS$440)*T61</f>
        <v>8</v>
      </c>
      <c r="T61">
        <v>1</v>
      </c>
      <c r="V61" t="str">
        <f t="shared" si="1"/>
        <v>510</v>
      </c>
    </row>
    <row r="62" spans="1:22" ht="30" x14ac:dyDescent="0.25">
      <c r="A62" t="str">
        <f t="shared" si="0"/>
        <v>552SPro25</v>
      </c>
      <c r="B62" s="227">
        <v>21115521916125</v>
      </c>
      <c r="C62" s="225">
        <v>0</v>
      </c>
      <c r="D62" s="225">
        <v>0</v>
      </c>
      <c r="E62" s="225">
        <v>1680213888</v>
      </c>
      <c r="F62" s="225" t="s">
        <v>259</v>
      </c>
      <c r="G62" s="225" t="s">
        <v>320</v>
      </c>
      <c r="H62" s="225">
        <v>25</v>
      </c>
      <c r="I62" s="225"/>
      <c r="J62" s="227">
        <v>10004126104313</v>
      </c>
      <c r="K62" s="225">
        <v>2402</v>
      </c>
      <c r="L62" s="225" t="s">
        <v>757</v>
      </c>
      <c r="M62" s="225" t="s">
        <v>641</v>
      </c>
      <c r="N62" s="228" t="s">
        <v>642</v>
      </c>
      <c r="O62" s="282">
        <v>960</v>
      </c>
      <c r="P62" s="282">
        <v>24000</v>
      </c>
      <c r="S62" s="206">
        <f>SUMIF('TOTAL FEED'!$J$6:$J$440,'8'!A62,'TOTAL FEED'!$AS$6:$AS$440)*T62</f>
        <v>8</v>
      </c>
      <c r="T62">
        <v>1</v>
      </c>
      <c r="V62" t="str">
        <f t="shared" si="1"/>
        <v>552SPro</v>
      </c>
    </row>
    <row r="63" spans="1:22" ht="30" x14ac:dyDescent="0.25">
      <c r="A63" t="str">
        <f t="shared" si="0"/>
        <v>553MF50</v>
      </c>
      <c r="B63" s="227">
        <v>21115531300250</v>
      </c>
      <c r="C63" s="225">
        <v>0</v>
      </c>
      <c r="D63" s="225">
        <v>0</v>
      </c>
      <c r="E63" s="225">
        <v>1680213889</v>
      </c>
      <c r="F63" s="225" t="s">
        <v>251</v>
      </c>
      <c r="G63" s="225" t="s">
        <v>196</v>
      </c>
      <c r="H63" s="225">
        <v>50</v>
      </c>
      <c r="I63" s="225"/>
      <c r="J63" s="227">
        <v>10004126104310</v>
      </c>
      <c r="K63" s="225">
        <v>2402</v>
      </c>
      <c r="L63" s="225" t="s">
        <v>809</v>
      </c>
      <c r="M63" s="225" t="s">
        <v>641</v>
      </c>
      <c r="N63" s="228" t="s">
        <v>642</v>
      </c>
      <c r="O63" s="282">
        <v>756</v>
      </c>
      <c r="P63" s="282">
        <v>37800</v>
      </c>
      <c r="S63" s="206">
        <f>SUMIF('TOTAL FEED'!$J$6:$J$440,'8'!A63,'TOTAL FEED'!$AS$6:$AS$440)*T63</f>
        <v>8</v>
      </c>
      <c r="T63">
        <v>1</v>
      </c>
      <c r="V63" t="str">
        <f t="shared" si="1"/>
        <v>553MF</v>
      </c>
    </row>
    <row r="64" spans="1:22" ht="30" x14ac:dyDescent="0.25">
      <c r="A64" t="str">
        <f t="shared" si="0"/>
        <v>553MF50</v>
      </c>
      <c r="B64" s="227">
        <v>21115531300250</v>
      </c>
      <c r="C64" s="225">
        <v>0</v>
      </c>
      <c r="D64" s="225">
        <v>0</v>
      </c>
      <c r="E64" s="225">
        <v>1680213889</v>
      </c>
      <c r="F64" s="225" t="s">
        <v>251</v>
      </c>
      <c r="G64" s="225" t="s">
        <v>196</v>
      </c>
      <c r="H64" s="225">
        <v>50</v>
      </c>
      <c r="I64" s="225"/>
      <c r="J64" s="227">
        <v>10004126104310</v>
      </c>
      <c r="K64" s="225">
        <v>2402</v>
      </c>
      <c r="L64" s="225" t="s">
        <v>766</v>
      </c>
      <c r="M64" s="225" t="s">
        <v>641</v>
      </c>
      <c r="N64" s="228" t="s">
        <v>642</v>
      </c>
      <c r="O64" s="282">
        <v>707</v>
      </c>
      <c r="P64" s="282">
        <v>35350</v>
      </c>
      <c r="S64" s="206">
        <f>SUMIF('TOTAL FEED'!$J$6:$J$440,'8'!A64,'TOTAL FEED'!$AS$6:$AS$440)*T64</f>
        <v>8</v>
      </c>
      <c r="T64">
        <v>1</v>
      </c>
      <c r="V64" t="str">
        <f t="shared" si="1"/>
        <v>553MF</v>
      </c>
    </row>
    <row r="65" spans="1:22" ht="30" x14ac:dyDescent="0.25">
      <c r="A65" t="str">
        <f t="shared" si="0"/>
        <v>553MF50</v>
      </c>
      <c r="B65" s="227">
        <v>21115531300250</v>
      </c>
      <c r="C65" s="225">
        <v>0</v>
      </c>
      <c r="D65" s="225">
        <v>0</v>
      </c>
      <c r="E65" s="225">
        <v>1680213889</v>
      </c>
      <c r="F65" s="225" t="s">
        <v>251</v>
      </c>
      <c r="G65" s="225" t="s">
        <v>196</v>
      </c>
      <c r="H65" s="225">
        <v>50</v>
      </c>
      <c r="I65" s="225"/>
      <c r="J65" s="227">
        <v>10004126104310</v>
      </c>
      <c r="K65" s="225">
        <v>2402</v>
      </c>
      <c r="L65" s="225" t="s">
        <v>643</v>
      </c>
      <c r="M65" s="225" t="s">
        <v>641</v>
      </c>
      <c r="N65" s="228" t="s">
        <v>642</v>
      </c>
      <c r="O65" s="282">
        <v>1080</v>
      </c>
      <c r="P65" s="282">
        <v>54000</v>
      </c>
      <c r="S65" s="206">
        <f>SUMIF('TOTAL FEED'!$J$6:$J$440,'8'!A65,'TOTAL FEED'!$AS$6:$AS$440)*T65</f>
        <v>8</v>
      </c>
      <c r="T65">
        <v>1</v>
      </c>
      <c r="V65" t="str">
        <f t="shared" si="1"/>
        <v>553MF</v>
      </c>
    </row>
    <row r="66" spans="1:22" ht="30" x14ac:dyDescent="0.25">
      <c r="A66" t="str">
        <f t="shared" si="0"/>
        <v>552S25</v>
      </c>
      <c r="B66" s="152">
        <v>21115521900125</v>
      </c>
      <c r="C66" s="153">
        <v>0</v>
      </c>
      <c r="D66" s="153">
        <v>0</v>
      </c>
      <c r="E66" s="153">
        <v>1680213890</v>
      </c>
      <c r="F66" s="153" t="s">
        <v>259</v>
      </c>
      <c r="G66" s="153" t="s">
        <v>40</v>
      </c>
      <c r="H66" s="153">
        <v>25</v>
      </c>
      <c r="I66" s="153"/>
      <c r="J66" s="152">
        <v>10004126104316</v>
      </c>
      <c r="K66" s="153">
        <v>2402</v>
      </c>
      <c r="L66" s="153" t="s">
        <v>810</v>
      </c>
      <c r="M66" s="153" t="s">
        <v>641</v>
      </c>
      <c r="N66" s="223" t="s">
        <v>642</v>
      </c>
      <c r="O66" s="285">
        <v>400</v>
      </c>
      <c r="P66" s="285">
        <v>10000</v>
      </c>
      <c r="S66" s="206">
        <f>SUMIF('TOTAL FEED'!$J$6:$J$440,'8'!A66,'TOTAL FEED'!$AS$6:$AS$440)*T66</f>
        <v>8</v>
      </c>
      <c r="T66">
        <v>1</v>
      </c>
      <c r="V66" t="str">
        <f t="shared" si="1"/>
        <v>552S</v>
      </c>
    </row>
    <row r="67" spans="1:22" x14ac:dyDescent="0.25">
      <c r="A67" t="str">
        <f t="shared" si="0"/>
        <v/>
      </c>
      <c r="G67"/>
      <c r="H67"/>
      <c r="O67" s="92"/>
      <c r="P67" s="92"/>
      <c r="S67" s="206">
        <f>SUMIF('TOTAL FEED'!$J$6:$J$440,'8'!A67,'TOTAL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O72" s="92"/>
      <c r="P72" s="92"/>
      <c r="S72" s="206">
        <f>SUMIF('TOTAL FEED'!$J$6:$J$440,'8'!A72,'TOTAL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O73" s="92"/>
      <c r="P73" s="92"/>
      <c r="S73" s="206">
        <f>SUMIF('TOTAL FEED'!$J$6:$J$440,'8'!A73,'TOTAL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0000"/>
  </sheetPr>
  <dimension ref="A2:V753"/>
  <sheetViews>
    <sheetView zoomScale="73" zoomScaleNormal="73" workbookViewId="0">
      <selection activeCell="B49" sqref="B49:P7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1.710937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22.15" customHeight="1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1671825</v>
      </c>
    </row>
    <row r="3" spans="1:22" x14ac:dyDescent="0.25">
      <c r="A3" t="str">
        <f>CONCATENATE(G3,I3,H3)</f>
        <v>552SF50</v>
      </c>
      <c r="B3" s="211">
        <v>21115521900250</v>
      </c>
      <c r="C3">
        <v>0</v>
      </c>
      <c r="D3">
        <v>0</v>
      </c>
      <c r="E3">
        <v>1680213891</v>
      </c>
      <c r="F3" t="s">
        <v>238</v>
      </c>
      <c r="G3" s="3" t="s">
        <v>187</v>
      </c>
      <c r="H3" s="1">
        <v>50</v>
      </c>
      <c r="J3" s="211">
        <v>10004126104319</v>
      </c>
      <c r="K3">
        <v>2402</v>
      </c>
      <c r="L3" t="s">
        <v>763</v>
      </c>
      <c r="M3" t="s">
        <v>641</v>
      </c>
      <c r="N3" t="s">
        <v>642</v>
      </c>
      <c r="O3" s="92">
        <v>530</v>
      </c>
      <c r="P3" s="92">
        <v>26500</v>
      </c>
      <c r="S3" s="206">
        <f>SUMIF('TOTAL FEED'!$J$6:$J$440,'9'!A3,'TOTAL FEED'!$AS$6:$AS$440)*T3</f>
        <v>8</v>
      </c>
      <c r="T3">
        <v>1</v>
      </c>
      <c r="V3" t="str">
        <f>+G3&amp;I3</f>
        <v>552SF</v>
      </c>
    </row>
    <row r="4" spans="1:22" x14ac:dyDescent="0.25">
      <c r="A4" t="str">
        <f t="shared" ref="A4:A67" si="0">CONCATENATE(G4,I4,H4)</f>
        <v>567SF50</v>
      </c>
      <c r="B4" s="211">
        <v>21115671900250</v>
      </c>
      <c r="C4">
        <v>0</v>
      </c>
      <c r="D4">
        <v>0</v>
      </c>
      <c r="E4">
        <v>1680213892</v>
      </c>
      <c r="F4" t="s">
        <v>238</v>
      </c>
      <c r="G4" s="3" t="s">
        <v>219</v>
      </c>
      <c r="H4" s="1">
        <v>50</v>
      </c>
      <c r="J4" s="211">
        <v>10004126104327</v>
      </c>
      <c r="K4">
        <v>2402</v>
      </c>
      <c r="L4" t="s">
        <v>711</v>
      </c>
      <c r="M4" t="s">
        <v>641</v>
      </c>
      <c r="N4" t="s">
        <v>642</v>
      </c>
      <c r="O4" s="92">
        <v>446</v>
      </c>
      <c r="P4" s="92">
        <v>22300</v>
      </c>
      <c r="S4" s="206">
        <f>SUMIF('TOTAL FEED'!$J$6:$J$440,'9'!A4,'TOTAL FEED'!$AS$6:$AS$440)*T4</f>
        <v>8</v>
      </c>
      <c r="T4">
        <v>1</v>
      </c>
      <c r="V4" t="str">
        <f t="shared" ref="V4:V67" si="1">+G4&amp;I4</f>
        <v>567SF</v>
      </c>
    </row>
    <row r="5" spans="1:22" x14ac:dyDescent="0.25">
      <c r="A5" t="str">
        <f t="shared" si="0"/>
        <v>552SF50</v>
      </c>
      <c r="B5" s="211">
        <v>21115521900250</v>
      </c>
      <c r="C5">
        <v>0</v>
      </c>
      <c r="D5">
        <v>0</v>
      </c>
      <c r="E5">
        <v>1680213893</v>
      </c>
      <c r="F5" t="s">
        <v>238</v>
      </c>
      <c r="G5" s="3" t="s">
        <v>187</v>
      </c>
      <c r="H5" s="1">
        <v>50</v>
      </c>
      <c r="J5" s="211">
        <v>10004126104331</v>
      </c>
      <c r="K5">
        <v>2402</v>
      </c>
      <c r="L5" t="s">
        <v>665</v>
      </c>
      <c r="M5" t="s">
        <v>641</v>
      </c>
      <c r="N5" t="s">
        <v>642</v>
      </c>
      <c r="O5" s="92">
        <v>852</v>
      </c>
      <c r="P5" s="92">
        <v>42600</v>
      </c>
      <c r="S5" s="206">
        <f>SUMIF('TOTAL FEED'!$J$6:$J$440,'9'!A5,'TOTAL FEED'!$AS$6:$AS$440)*T5</f>
        <v>8</v>
      </c>
      <c r="T5">
        <v>1</v>
      </c>
      <c r="V5" t="str">
        <f t="shared" si="1"/>
        <v>552SF</v>
      </c>
    </row>
    <row r="6" spans="1:22" x14ac:dyDescent="0.25">
      <c r="A6" t="str">
        <f t="shared" si="0"/>
        <v>552F50</v>
      </c>
      <c r="B6" s="211">
        <v>21115520000250</v>
      </c>
      <c r="C6">
        <v>0</v>
      </c>
      <c r="D6">
        <v>0</v>
      </c>
      <c r="E6">
        <v>1680213894</v>
      </c>
      <c r="F6" t="s">
        <v>256</v>
      </c>
      <c r="G6" s="3" t="s">
        <v>179</v>
      </c>
      <c r="H6" s="1">
        <v>50</v>
      </c>
      <c r="J6" s="211">
        <v>10004126104320</v>
      </c>
      <c r="K6">
        <v>2402</v>
      </c>
      <c r="L6" t="s">
        <v>712</v>
      </c>
      <c r="M6" t="s">
        <v>641</v>
      </c>
      <c r="N6" t="s">
        <v>642</v>
      </c>
      <c r="O6" s="92">
        <v>1836</v>
      </c>
      <c r="P6" s="92">
        <v>91800</v>
      </c>
      <c r="S6" s="206">
        <f>SUMIF('TOTAL FEED'!$J$6:$J$440,'9'!A6,'TOTAL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11">
        <v>21115520000250</v>
      </c>
      <c r="C7">
        <v>0</v>
      </c>
      <c r="D7">
        <v>0</v>
      </c>
      <c r="E7">
        <v>1680213894</v>
      </c>
      <c r="F7" t="s">
        <v>256</v>
      </c>
      <c r="G7" s="3" t="s">
        <v>179</v>
      </c>
      <c r="H7" s="1">
        <v>50</v>
      </c>
      <c r="J7" s="211">
        <v>10004126104320</v>
      </c>
      <c r="K7">
        <v>2402</v>
      </c>
      <c r="L7" t="s">
        <v>679</v>
      </c>
      <c r="M7" t="s">
        <v>641</v>
      </c>
      <c r="N7" t="s">
        <v>642</v>
      </c>
      <c r="O7" s="92">
        <v>864</v>
      </c>
      <c r="P7" s="92">
        <v>43200</v>
      </c>
      <c r="S7" s="206">
        <f>SUMIF('TOTAL FEED'!$J$6:$J$440,'9'!A7,'TOTAL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550SFS3150</v>
      </c>
      <c r="B8" s="211">
        <v>21115501999250</v>
      </c>
      <c r="C8" t="s">
        <v>481</v>
      </c>
      <c r="D8">
        <v>0</v>
      </c>
      <c r="E8">
        <v>1680213895</v>
      </c>
      <c r="F8" t="s">
        <v>257</v>
      </c>
      <c r="G8" s="3" t="s">
        <v>168</v>
      </c>
      <c r="H8" s="1">
        <v>50</v>
      </c>
      <c r="I8" t="s">
        <v>481</v>
      </c>
      <c r="J8" s="211">
        <v>10004126104321</v>
      </c>
      <c r="K8">
        <v>2402</v>
      </c>
      <c r="L8" t="s">
        <v>808</v>
      </c>
      <c r="M8" t="s">
        <v>641</v>
      </c>
      <c r="N8" t="s">
        <v>642</v>
      </c>
      <c r="O8" s="92">
        <v>329</v>
      </c>
      <c r="P8" s="92">
        <v>16450</v>
      </c>
      <c r="S8" s="206">
        <f>SUMIF('TOTAL FEED'!$J$6:$J$440,'9'!A8,'TOTAL FEED'!$AS$6:$AS$440)*T8</f>
        <v>8</v>
      </c>
      <c r="T8">
        <v>1</v>
      </c>
      <c r="V8" t="str">
        <f t="shared" si="1"/>
        <v>550SFS31</v>
      </c>
    </row>
    <row r="9" spans="1:22" x14ac:dyDescent="0.25">
      <c r="A9" t="str">
        <f t="shared" si="0"/>
        <v>550S25</v>
      </c>
      <c r="B9" s="211">
        <v>21115501900125</v>
      </c>
      <c r="C9">
        <v>0</v>
      </c>
      <c r="D9">
        <v>0</v>
      </c>
      <c r="E9">
        <v>1680213896</v>
      </c>
      <c r="F9" t="s">
        <v>257</v>
      </c>
      <c r="G9" s="3" t="s">
        <v>16</v>
      </c>
      <c r="H9" s="1">
        <v>25</v>
      </c>
      <c r="J9" s="211">
        <v>10004126104326</v>
      </c>
      <c r="K9">
        <v>2402</v>
      </c>
      <c r="L9" t="s">
        <v>715</v>
      </c>
      <c r="M9" t="s">
        <v>641</v>
      </c>
      <c r="N9" t="s">
        <v>642</v>
      </c>
      <c r="O9" s="92">
        <v>187</v>
      </c>
      <c r="P9" s="92">
        <v>4675</v>
      </c>
      <c r="S9" s="206">
        <f>SUMIF('TOTAL FEED'!$J$6:$J$440,'9'!A9,'TOTAL FEED'!$AS$6:$AS$440)*T9</f>
        <v>8</v>
      </c>
      <c r="T9">
        <v>1</v>
      </c>
      <c r="V9" t="str">
        <f t="shared" si="1"/>
        <v>550S</v>
      </c>
    </row>
    <row r="10" spans="1:22" x14ac:dyDescent="0.25">
      <c r="A10" t="str">
        <f t="shared" si="0"/>
        <v>694925</v>
      </c>
      <c r="B10" s="211">
        <v>21165490000125</v>
      </c>
      <c r="C10">
        <v>0</v>
      </c>
      <c r="D10">
        <v>0</v>
      </c>
      <c r="E10">
        <v>1680213897</v>
      </c>
      <c r="F10" t="s">
        <v>564</v>
      </c>
      <c r="G10" s="3">
        <v>6949</v>
      </c>
      <c r="H10" s="1">
        <v>25</v>
      </c>
      <c r="J10" s="211">
        <v>210008</v>
      </c>
      <c r="K10">
        <v>2401</v>
      </c>
      <c r="L10" t="s">
        <v>692</v>
      </c>
      <c r="M10" t="s">
        <v>658</v>
      </c>
      <c r="N10" t="s">
        <v>659</v>
      </c>
      <c r="O10" s="92">
        <v>239</v>
      </c>
      <c r="P10" s="92">
        <v>5975</v>
      </c>
      <c r="S10" s="206">
        <f>SUMIF('TOTAL FEED'!$J$6:$J$440,'9'!A10,'TOTAL FEED'!$AS$6:$AS$440)*T10</f>
        <v>8</v>
      </c>
      <c r="T10">
        <v>1</v>
      </c>
      <c r="V10" t="str">
        <f t="shared" si="1"/>
        <v>6949</v>
      </c>
    </row>
    <row r="11" spans="1:22" x14ac:dyDescent="0.25">
      <c r="A11" t="str">
        <f t="shared" si="0"/>
        <v>694925</v>
      </c>
      <c r="B11" s="211">
        <v>21165490000125</v>
      </c>
      <c r="C11">
        <v>0</v>
      </c>
      <c r="D11">
        <v>0</v>
      </c>
      <c r="E11">
        <v>1680213897</v>
      </c>
      <c r="F11" t="s">
        <v>564</v>
      </c>
      <c r="G11" s="3">
        <v>6949</v>
      </c>
      <c r="H11" s="1">
        <v>25</v>
      </c>
      <c r="J11" s="211">
        <v>210008</v>
      </c>
      <c r="K11">
        <v>2401</v>
      </c>
      <c r="L11" t="s">
        <v>730</v>
      </c>
      <c r="M11" t="s">
        <v>658</v>
      </c>
      <c r="N11" t="s">
        <v>659</v>
      </c>
      <c r="O11" s="92">
        <v>440</v>
      </c>
      <c r="P11" s="92">
        <v>11000</v>
      </c>
      <c r="S11" s="206">
        <f>SUMIF('TOTAL FEED'!$J$6:$J$440,'9'!A11,'TOTAL FEED'!$AS$6:$AS$440)*T11</f>
        <v>8</v>
      </c>
      <c r="T11">
        <v>1</v>
      </c>
      <c r="V11" t="str">
        <f t="shared" si="1"/>
        <v>6949</v>
      </c>
    </row>
    <row r="12" spans="1:22" x14ac:dyDescent="0.25">
      <c r="A12" t="str">
        <f t="shared" si="0"/>
        <v>550SFS3150</v>
      </c>
      <c r="B12" s="211">
        <v>21115501999250</v>
      </c>
      <c r="C12" t="s">
        <v>481</v>
      </c>
      <c r="D12">
        <v>0</v>
      </c>
      <c r="E12">
        <v>1680213898</v>
      </c>
      <c r="F12" t="s">
        <v>257</v>
      </c>
      <c r="G12" s="3" t="s">
        <v>168</v>
      </c>
      <c r="H12" s="1">
        <v>50</v>
      </c>
      <c r="I12" t="s">
        <v>481</v>
      </c>
      <c r="J12" s="211">
        <v>10004126104330</v>
      </c>
      <c r="K12">
        <v>2402</v>
      </c>
      <c r="L12" t="s">
        <v>808</v>
      </c>
      <c r="M12" t="s">
        <v>641</v>
      </c>
      <c r="N12" t="s">
        <v>642</v>
      </c>
      <c r="O12" s="92">
        <v>45</v>
      </c>
      <c r="P12" s="92">
        <v>2250</v>
      </c>
      <c r="S12" s="206">
        <f>SUMIF('TOTAL FEED'!$J$6:$J$440,'9'!A12,'TOTAL FEED'!$AS$6:$AS$440)*T12</f>
        <v>8</v>
      </c>
      <c r="T12">
        <v>1</v>
      </c>
      <c r="V12" t="str">
        <f t="shared" si="1"/>
        <v>550SFS31</v>
      </c>
    </row>
    <row r="13" spans="1:22" x14ac:dyDescent="0.25">
      <c r="A13" t="str">
        <f t="shared" si="0"/>
        <v>98425</v>
      </c>
      <c r="B13" s="211">
        <v>21125840000125</v>
      </c>
      <c r="C13">
        <v>0</v>
      </c>
      <c r="D13">
        <v>0</v>
      </c>
      <c r="E13">
        <v>1680213899</v>
      </c>
      <c r="F13" t="s">
        <v>564</v>
      </c>
      <c r="G13" s="3">
        <v>984</v>
      </c>
      <c r="H13" s="1">
        <v>25</v>
      </c>
      <c r="J13" s="211">
        <v>210017</v>
      </c>
      <c r="K13">
        <v>2401</v>
      </c>
      <c r="L13" t="s">
        <v>811</v>
      </c>
      <c r="M13" t="s">
        <v>658</v>
      </c>
      <c r="N13" t="s">
        <v>659</v>
      </c>
      <c r="O13" s="92">
        <v>201</v>
      </c>
      <c r="P13" s="92">
        <v>5025</v>
      </c>
      <c r="S13" s="206">
        <f>SUMIF('TOTAL FEED'!$J$6:$J$440,'9'!A13,'TOTAL FEED'!$AS$6:$AS$440)*T13</f>
        <v>8</v>
      </c>
      <c r="T13">
        <v>1</v>
      </c>
      <c r="V13" t="str">
        <f t="shared" si="1"/>
        <v>984</v>
      </c>
    </row>
    <row r="14" spans="1:22" x14ac:dyDescent="0.25">
      <c r="A14" t="str">
        <f t="shared" si="0"/>
        <v>552S25</v>
      </c>
      <c r="B14" s="211">
        <v>21115521900125</v>
      </c>
      <c r="C14">
        <v>0</v>
      </c>
      <c r="D14">
        <v>0</v>
      </c>
      <c r="E14">
        <v>1680213900</v>
      </c>
      <c r="F14" t="s">
        <v>259</v>
      </c>
      <c r="G14" s="3" t="s">
        <v>40</v>
      </c>
      <c r="H14" s="1">
        <v>25</v>
      </c>
      <c r="J14" s="211">
        <v>10004126104322</v>
      </c>
      <c r="K14">
        <v>2402</v>
      </c>
      <c r="L14" t="s">
        <v>810</v>
      </c>
      <c r="M14" t="s">
        <v>641</v>
      </c>
      <c r="N14" t="s">
        <v>642</v>
      </c>
      <c r="O14" s="92">
        <v>104</v>
      </c>
      <c r="P14" s="92">
        <v>2600</v>
      </c>
      <c r="S14" s="206">
        <f>SUMIF('TOTAL FEED'!$J$6:$J$440,'9'!A14,'TOTAL FEED'!$AS$6:$AS$440)*T14</f>
        <v>8</v>
      </c>
      <c r="T14">
        <v>1</v>
      </c>
      <c r="V14" t="str">
        <f t="shared" si="1"/>
        <v>552S</v>
      </c>
    </row>
    <row r="15" spans="1:22" x14ac:dyDescent="0.25">
      <c r="A15" t="str">
        <f t="shared" si="0"/>
        <v>550SF50</v>
      </c>
      <c r="B15" s="211">
        <v>21115501900250</v>
      </c>
      <c r="C15">
        <v>0</v>
      </c>
      <c r="D15">
        <v>0</v>
      </c>
      <c r="E15">
        <v>1680213901</v>
      </c>
      <c r="F15" t="s">
        <v>259</v>
      </c>
      <c r="G15" s="3" t="s">
        <v>168</v>
      </c>
      <c r="H15" s="1">
        <v>50</v>
      </c>
      <c r="J15" s="211">
        <v>10004126104325</v>
      </c>
      <c r="K15">
        <v>2402</v>
      </c>
      <c r="L15" t="s">
        <v>812</v>
      </c>
      <c r="M15" t="s">
        <v>641</v>
      </c>
      <c r="N15" t="s">
        <v>642</v>
      </c>
      <c r="O15" s="92">
        <v>93</v>
      </c>
      <c r="P15" s="92">
        <v>4650</v>
      </c>
      <c r="S15" s="206">
        <f>SUMIF('TOTAL FEED'!$J$6:$J$440,'9'!A15,'TOTAL FEED'!$AS$6:$AS$440)*T15</f>
        <v>8</v>
      </c>
      <c r="T15">
        <v>1</v>
      </c>
      <c r="V15" t="str">
        <f t="shared" si="1"/>
        <v>550SF</v>
      </c>
    </row>
    <row r="16" spans="1:22" x14ac:dyDescent="0.25">
      <c r="A16" t="str">
        <f t="shared" si="0"/>
        <v>552F50</v>
      </c>
      <c r="B16" s="211">
        <v>21115520000250</v>
      </c>
      <c r="C16">
        <v>0</v>
      </c>
      <c r="D16">
        <v>0</v>
      </c>
      <c r="E16">
        <v>1680213902</v>
      </c>
      <c r="F16" t="s">
        <v>562</v>
      </c>
      <c r="G16" s="3" t="s">
        <v>179</v>
      </c>
      <c r="H16" s="1">
        <v>50</v>
      </c>
      <c r="J16" s="211">
        <v>210010</v>
      </c>
      <c r="K16">
        <v>2401</v>
      </c>
      <c r="L16" t="s">
        <v>789</v>
      </c>
      <c r="M16" t="s">
        <v>658</v>
      </c>
      <c r="N16" t="s">
        <v>659</v>
      </c>
      <c r="O16" s="92">
        <v>1000</v>
      </c>
      <c r="P16" s="92">
        <v>50000</v>
      </c>
      <c r="S16" s="206">
        <f>SUMIF('TOTAL FEED'!$J$6:$J$440,'9'!A16,'TOTAL FEED'!$AS$6:$AS$440)*T16</f>
        <v>8</v>
      </c>
      <c r="T16">
        <v>1</v>
      </c>
      <c r="V16" t="str">
        <f t="shared" si="1"/>
        <v>552F</v>
      </c>
    </row>
    <row r="17" spans="1:22" x14ac:dyDescent="0.25">
      <c r="A17" t="str">
        <f t="shared" si="0"/>
        <v>HT12S25</v>
      </c>
      <c r="B17" s="211">
        <v>21135521900125</v>
      </c>
      <c r="C17">
        <v>0</v>
      </c>
      <c r="D17">
        <v>0</v>
      </c>
      <c r="E17">
        <v>1680213903</v>
      </c>
      <c r="F17" t="s">
        <v>259</v>
      </c>
      <c r="G17" t="s">
        <v>64</v>
      </c>
      <c r="H17">
        <v>25</v>
      </c>
      <c r="J17" s="211">
        <v>10004126104329</v>
      </c>
      <c r="K17">
        <v>2402</v>
      </c>
      <c r="L17" t="s">
        <v>775</v>
      </c>
      <c r="M17" t="s">
        <v>641</v>
      </c>
      <c r="N17" t="s">
        <v>642</v>
      </c>
      <c r="O17" s="92">
        <v>491</v>
      </c>
      <c r="P17" s="92">
        <v>12275</v>
      </c>
      <c r="S17" s="206">
        <f>SUMIF('TOTAL FEED'!$J$6:$J$440,'9'!A17,'TOTAL FEED'!$AS$6:$AS$440)*T17</f>
        <v>8</v>
      </c>
      <c r="T17">
        <v>1</v>
      </c>
      <c r="V17" t="str">
        <f t="shared" si="1"/>
        <v>HT12S</v>
      </c>
    </row>
    <row r="18" spans="1:22" x14ac:dyDescent="0.25">
      <c r="A18" t="str">
        <f t="shared" si="0"/>
        <v>567S25</v>
      </c>
      <c r="B18" s="211">
        <v>21115671900125</v>
      </c>
      <c r="C18">
        <v>0</v>
      </c>
      <c r="D18">
        <v>0</v>
      </c>
      <c r="E18">
        <v>1680213904</v>
      </c>
      <c r="F18" t="s">
        <v>251</v>
      </c>
      <c r="G18" t="s">
        <v>43</v>
      </c>
      <c r="H18">
        <v>25</v>
      </c>
      <c r="J18" s="211">
        <v>10004126104335</v>
      </c>
      <c r="K18">
        <v>2402</v>
      </c>
      <c r="L18" t="s">
        <v>730</v>
      </c>
      <c r="M18" t="s">
        <v>641</v>
      </c>
      <c r="N18" t="s">
        <v>642</v>
      </c>
      <c r="O18" s="92">
        <v>550</v>
      </c>
      <c r="P18" s="92">
        <v>13750</v>
      </c>
      <c r="S18" s="206">
        <f>SUMIF('TOTAL FEED'!$J$6:$J$440,'9'!A18,'TOTAL FEED'!$AS$6:$AS$440)*T18</f>
        <v>8</v>
      </c>
      <c r="T18">
        <v>1</v>
      </c>
      <c r="V18" t="str">
        <f t="shared" si="1"/>
        <v>567S</v>
      </c>
    </row>
    <row r="19" spans="1:22" x14ac:dyDescent="0.25">
      <c r="A19" t="str">
        <f t="shared" si="0"/>
        <v>88425</v>
      </c>
      <c r="B19" s="211">
        <v>21123840000125</v>
      </c>
      <c r="C19">
        <v>0</v>
      </c>
      <c r="D19">
        <v>0</v>
      </c>
      <c r="E19">
        <v>1680213905</v>
      </c>
      <c r="F19" t="s">
        <v>255</v>
      </c>
      <c r="G19">
        <v>884</v>
      </c>
      <c r="H19">
        <v>25</v>
      </c>
      <c r="J19" s="211">
        <v>10004126104318</v>
      </c>
      <c r="K19">
        <v>2402</v>
      </c>
      <c r="L19" t="s">
        <v>664</v>
      </c>
      <c r="M19" t="s">
        <v>641</v>
      </c>
      <c r="N19" t="s">
        <v>642</v>
      </c>
      <c r="O19" s="92">
        <v>25</v>
      </c>
      <c r="P19" s="92">
        <v>625</v>
      </c>
      <c r="S19" s="206">
        <f>SUMIF('TOTAL FEED'!$J$6:$J$440,'9'!A19,'TOTAL FEED'!$AS$6:$AS$440)*T19</f>
        <v>8</v>
      </c>
      <c r="T19">
        <v>1</v>
      </c>
      <c r="V19" t="str">
        <f t="shared" si="1"/>
        <v>884</v>
      </c>
    </row>
    <row r="20" spans="1:22" x14ac:dyDescent="0.25">
      <c r="A20" t="str">
        <f t="shared" si="0"/>
        <v>88425</v>
      </c>
      <c r="B20" s="211">
        <v>21123840000125</v>
      </c>
      <c r="C20">
        <v>0</v>
      </c>
      <c r="D20">
        <v>0</v>
      </c>
      <c r="E20">
        <v>1680213906</v>
      </c>
      <c r="F20" t="s">
        <v>255</v>
      </c>
      <c r="G20">
        <v>884</v>
      </c>
      <c r="H20">
        <v>25</v>
      </c>
      <c r="J20" s="211">
        <v>10004126104324</v>
      </c>
      <c r="K20">
        <v>2402</v>
      </c>
      <c r="L20" t="s">
        <v>664</v>
      </c>
      <c r="M20" t="s">
        <v>641</v>
      </c>
      <c r="N20" t="s">
        <v>642</v>
      </c>
      <c r="O20" s="92">
        <v>165</v>
      </c>
      <c r="P20" s="92">
        <v>4125</v>
      </c>
      <c r="S20" s="206">
        <f>SUMIF('TOTAL FEED'!$J$6:$J$440,'9'!A20,'TOTAL FEED'!$AS$6:$AS$440)*T20</f>
        <v>8</v>
      </c>
      <c r="T20">
        <v>1</v>
      </c>
      <c r="V20" t="str">
        <f t="shared" si="1"/>
        <v>884</v>
      </c>
    </row>
    <row r="21" spans="1:22" x14ac:dyDescent="0.25">
      <c r="A21" t="str">
        <f t="shared" si="0"/>
        <v>38425</v>
      </c>
      <c r="B21" s="211">
        <v>21113840000125</v>
      </c>
      <c r="C21">
        <v>0</v>
      </c>
      <c r="D21">
        <v>0</v>
      </c>
      <c r="E21">
        <v>1680213907</v>
      </c>
      <c r="F21" t="s">
        <v>255</v>
      </c>
      <c r="G21">
        <v>384</v>
      </c>
      <c r="H21">
        <v>25</v>
      </c>
      <c r="J21" s="211">
        <v>10004126104324</v>
      </c>
      <c r="K21">
        <v>2402</v>
      </c>
      <c r="L21" t="s">
        <v>813</v>
      </c>
      <c r="M21" t="s">
        <v>641</v>
      </c>
      <c r="N21" t="s">
        <v>642</v>
      </c>
      <c r="O21" s="92">
        <v>496</v>
      </c>
      <c r="P21" s="92">
        <v>12400</v>
      </c>
      <c r="S21" s="206">
        <f>SUMIF('TOTAL FEED'!$J$6:$J$440,'9'!A21,'TOTAL FEED'!$AS$6:$AS$440)*T21</f>
        <v>8</v>
      </c>
      <c r="T21">
        <v>1</v>
      </c>
      <c r="V21" t="str">
        <f t="shared" si="1"/>
        <v>384</v>
      </c>
    </row>
    <row r="22" spans="1:22" x14ac:dyDescent="0.25">
      <c r="A22" t="str">
        <f t="shared" si="0"/>
        <v>552SF50</v>
      </c>
      <c r="B22" s="211">
        <v>21115521900250</v>
      </c>
      <c r="C22">
        <v>0</v>
      </c>
      <c r="D22">
        <v>0</v>
      </c>
      <c r="E22">
        <v>1680213908</v>
      </c>
      <c r="F22" t="s">
        <v>255</v>
      </c>
      <c r="G22" t="s">
        <v>187</v>
      </c>
      <c r="H22">
        <v>50</v>
      </c>
      <c r="J22" s="211">
        <v>10004126104328</v>
      </c>
      <c r="K22">
        <v>2402</v>
      </c>
      <c r="L22" t="s">
        <v>678</v>
      </c>
      <c r="M22" t="s">
        <v>641</v>
      </c>
      <c r="N22" t="s">
        <v>642</v>
      </c>
      <c r="O22" s="92">
        <v>394</v>
      </c>
      <c r="P22" s="92">
        <v>19700</v>
      </c>
      <c r="S22" s="206">
        <f>SUMIF('TOTAL FEED'!$J$6:$J$440,'9'!A22,'TOTAL FEED'!$AS$6:$AS$440)*T22</f>
        <v>8</v>
      </c>
      <c r="T22">
        <v>1</v>
      </c>
      <c r="V22" t="str">
        <f t="shared" si="1"/>
        <v>552SF</v>
      </c>
    </row>
    <row r="23" spans="1:22" x14ac:dyDescent="0.25">
      <c r="A23" t="str">
        <f t="shared" si="0"/>
        <v>551GPFS3150</v>
      </c>
      <c r="B23" s="211">
        <v>21115517599250</v>
      </c>
      <c r="C23" t="s">
        <v>481</v>
      </c>
      <c r="D23">
        <v>0</v>
      </c>
      <c r="E23">
        <v>1680213909</v>
      </c>
      <c r="F23" t="s">
        <v>255</v>
      </c>
      <c r="G23" t="s">
        <v>175</v>
      </c>
      <c r="H23">
        <v>50</v>
      </c>
      <c r="I23" t="s">
        <v>481</v>
      </c>
      <c r="J23" s="211">
        <v>10004126104333</v>
      </c>
      <c r="K23">
        <v>2402</v>
      </c>
      <c r="L23" t="s">
        <v>804</v>
      </c>
      <c r="M23" t="s">
        <v>641</v>
      </c>
      <c r="N23" t="s">
        <v>642</v>
      </c>
      <c r="O23" s="92">
        <v>93</v>
      </c>
      <c r="P23" s="92">
        <v>4650</v>
      </c>
      <c r="S23" s="206">
        <f>SUMIF('TOTAL FEED'!$J$6:$J$440,'9'!A23,'TOTAL FEED'!$AS$6:$AS$440)*T23</f>
        <v>8</v>
      </c>
      <c r="T23">
        <v>1</v>
      </c>
      <c r="V23" t="str">
        <f t="shared" si="1"/>
        <v>551GPFS31</v>
      </c>
    </row>
    <row r="24" spans="1:22" x14ac:dyDescent="0.25">
      <c r="A24" t="str">
        <f t="shared" si="0"/>
        <v>552SF50</v>
      </c>
      <c r="B24" s="211">
        <v>21115521900250</v>
      </c>
      <c r="C24">
        <v>0</v>
      </c>
      <c r="D24">
        <v>0</v>
      </c>
      <c r="E24">
        <v>1680213910</v>
      </c>
      <c r="F24" t="s">
        <v>255</v>
      </c>
      <c r="G24" t="s">
        <v>187</v>
      </c>
      <c r="H24">
        <v>50</v>
      </c>
      <c r="J24" s="211">
        <v>10004126104334</v>
      </c>
      <c r="K24">
        <v>2402</v>
      </c>
      <c r="L24" t="s">
        <v>678</v>
      </c>
      <c r="M24" t="s">
        <v>641</v>
      </c>
      <c r="N24" t="s">
        <v>642</v>
      </c>
      <c r="O24" s="92">
        <v>489</v>
      </c>
      <c r="P24" s="92">
        <v>24450</v>
      </c>
      <c r="S24" s="206">
        <f>SUMIF('TOTAL FEED'!$J$6:$J$440,'9'!A24,'TOTAL FEED'!$AS$6:$AS$440)*T24</f>
        <v>8</v>
      </c>
      <c r="T24">
        <v>1</v>
      </c>
      <c r="V24" t="str">
        <f t="shared" si="1"/>
        <v>552SF</v>
      </c>
    </row>
    <row r="25" spans="1:22" x14ac:dyDescent="0.25">
      <c r="A25" t="str">
        <f t="shared" si="0"/>
        <v>551GPFS1350</v>
      </c>
      <c r="B25" s="211">
        <v>21115517599250</v>
      </c>
      <c r="C25" t="s">
        <v>471</v>
      </c>
      <c r="D25">
        <v>0</v>
      </c>
      <c r="E25">
        <v>1680213911</v>
      </c>
      <c r="F25" t="s">
        <v>238</v>
      </c>
      <c r="G25" t="s">
        <v>175</v>
      </c>
      <c r="H25">
        <v>50</v>
      </c>
      <c r="I25" t="s">
        <v>471</v>
      </c>
      <c r="J25" s="211">
        <v>10004126104336</v>
      </c>
      <c r="K25">
        <v>2402</v>
      </c>
      <c r="L25" t="s">
        <v>766</v>
      </c>
      <c r="M25" t="s">
        <v>641</v>
      </c>
      <c r="N25" t="s">
        <v>642</v>
      </c>
      <c r="O25" s="92">
        <v>324</v>
      </c>
      <c r="P25" s="92">
        <v>16200</v>
      </c>
      <c r="S25" s="206">
        <f>SUMIF('TOTAL FEED'!$J$6:$J$440,'9'!A25,'TOTAL FEED'!$AS$6:$AS$440)*T25</f>
        <v>8</v>
      </c>
      <c r="T25">
        <v>1</v>
      </c>
      <c r="V25" t="str">
        <f t="shared" si="1"/>
        <v>551GPFS13</v>
      </c>
    </row>
    <row r="26" spans="1:22" x14ac:dyDescent="0.25">
      <c r="A26" t="str">
        <f t="shared" si="0"/>
        <v/>
      </c>
      <c r="B26" s="211"/>
      <c r="G26"/>
      <c r="H26"/>
      <c r="J26" s="211"/>
      <c r="O26" s="92"/>
      <c r="P26" s="92"/>
      <c r="S26" s="206">
        <f>SUMIF('TOTAL FEED'!$J$6:$J$440,'9'!A26,'TOTAL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551GPFS1350</v>
      </c>
      <c r="B27" s="211">
        <v>21115517599250</v>
      </c>
      <c r="C27" t="s">
        <v>471</v>
      </c>
      <c r="D27">
        <v>0</v>
      </c>
      <c r="E27">
        <v>1680213912</v>
      </c>
      <c r="F27" t="s">
        <v>238</v>
      </c>
      <c r="G27" t="s">
        <v>175</v>
      </c>
      <c r="H27">
        <v>50</v>
      </c>
      <c r="I27" t="s">
        <v>471</v>
      </c>
      <c r="J27" s="211">
        <v>10004126104336</v>
      </c>
      <c r="K27">
        <v>2402</v>
      </c>
      <c r="L27" t="s">
        <v>799</v>
      </c>
      <c r="M27" t="s">
        <v>641</v>
      </c>
      <c r="N27" t="s">
        <v>642</v>
      </c>
      <c r="O27" s="92">
        <v>180</v>
      </c>
      <c r="P27" s="92">
        <v>9000</v>
      </c>
      <c r="S27" s="206">
        <f>SUMIF('TOTAL FEED'!$J$6:$J$440,'9'!A27,'TOTAL FEED'!$AS$6:$AS$440)*T27</f>
        <v>8</v>
      </c>
      <c r="T27">
        <v>1</v>
      </c>
      <c r="V27" t="str">
        <f t="shared" si="1"/>
        <v>551GPFS13</v>
      </c>
    </row>
    <row r="28" spans="1:22" x14ac:dyDescent="0.25">
      <c r="A28" t="str">
        <f t="shared" si="0"/>
        <v>540F50</v>
      </c>
      <c r="B28" s="211">
        <v>21115400000250</v>
      </c>
      <c r="C28">
        <v>0</v>
      </c>
      <c r="D28">
        <v>0</v>
      </c>
      <c r="E28">
        <v>1680213913</v>
      </c>
      <c r="F28" t="s">
        <v>238</v>
      </c>
      <c r="G28" t="s">
        <v>116</v>
      </c>
      <c r="H28">
        <v>50</v>
      </c>
      <c r="J28" s="211">
        <v>10004126104340</v>
      </c>
      <c r="K28">
        <v>2402</v>
      </c>
      <c r="L28" t="s">
        <v>765</v>
      </c>
      <c r="M28" t="s">
        <v>641</v>
      </c>
      <c r="N28" t="s">
        <v>642</v>
      </c>
      <c r="O28" s="92">
        <v>13</v>
      </c>
      <c r="P28" s="92">
        <v>650</v>
      </c>
      <c r="S28" s="206">
        <f>SUMIF('TOTAL FEED'!$J$6:$J$440,'9'!A28,'TOTAL FEED'!$AS$6:$AS$440)*T28</f>
        <v>8</v>
      </c>
      <c r="T28">
        <v>1</v>
      </c>
      <c r="V28" t="str">
        <f t="shared" si="1"/>
        <v>540F</v>
      </c>
    </row>
    <row r="29" spans="1:22" x14ac:dyDescent="0.25">
      <c r="A29" t="str">
        <f t="shared" si="0"/>
        <v>553MF50</v>
      </c>
      <c r="B29" s="211">
        <v>21115531300250</v>
      </c>
      <c r="C29">
        <v>0</v>
      </c>
      <c r="D29">
        <v>0</v>
      </c>
      <c r="E29">
        <v>1680213914</v>
      </c>
      <c r="F29" t="s">
        <v>238</v>
      </c>
      <c r="G29" t="s">
        <v>196</v>
      </c>
      <c r="H29">
        <v>50</v>
      </c>
      <c r="J29" s="211">
        <v>10004126104343</v>
      </c>
      <c r="K29">
        <v>2402</v>
      </c>
      <c r="L29" t="s">
        <v>814</v>
      </c>
      <c r="M29" t="s">
        <v>641</v>
      </c>
      <c r="N29" t="s">
        <v>642</v>
      </c>
      <c r="O29" s="92">
        <v>1350</v>
      </c>
      <c r="P29" s="92">
        <v>67500</v>
      </c>
      <c r="S29" s="206">
        <f>SUMIF('TOTAL FEED'!$J$6:$J$440,'9'!A29,'TOTAL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553MF50</v>
      </c>
      <c r="B30" s="212">
        <v>21115531300250</v>
      </c>
      <c r="C30">
        <v>0</v>
      </c>
      <c r="D30">
        <v>0</v>
      </c>
      <c r="E30">
        <v>1680213914</v>
      </c>
      <c r="F30" t="s">
        <v>238</v>
      </c>
      <c r="G30" t="s">
        <v>196</v>
      </c>
      <c r="H30">
        <v>50</v>
      </c>
      <c r="J30" s="211">
        <v>10004126104343</v>
      </c>
      <c r="K30">
        <v>2402</v>
      </c>
      <c r="L30" t="s">
        <v>766</v>
      </c>
      <c r="M30" t="s">
        <v>641</v>
      </c>
      <c r="N30" t="s">
        <v>642</v>
      </c>
      <c r="O30" s="92">
        <v>1242</v>
      </c>
      <c r="P30" s="92">
        <v>62100</v>
      </c>
      <c r="S30" s="206">
        <f>SUMIF('TOTAL FEED'!$J$6:$J$440,'9'!A30,'TOTAL FEED'!$AS$6:$AS$440)*T30</f>
        <v>8</v>
      </c>
      <c r="T30">
        <v>1</v>
      </c>
      <c r="V30" t="str">
        <f t="shared" si="1"/>
        <v>553MF</v>
      </c>
    </row>
    <row r="31" spans="1:22" x14ac:dyDescent="0.25">
      <c r="A31" t="str">
        <f t="shared" si="0"/>
        <v>552F50</v>
      </c>
      <c r="B31" s="211">
        <v>21115520000250</v>
      </c>
      <c r="C31">
        <v>0</v>
      </c>
      <c r="D31">
        <v>0</v>
      </c>
      <c r="E31">
        <v>1680213915</v>
      </c>
      <c r="F31" t="s">
        <v>256</v>
      </c>
      <c r="G31" t="s">
        <v>179</v>
      </c>
      <c r="H31">
        <v>50</v>
      </c>
      <c r="J31" s="211">
        <v>10004126104320</v>
      </c>
      <c r="K31">
        <v>2402</v>
      </c>
      <c r="L31" t="s">
        <v>688</v>
      </c>
      <c r="M31" t="s">
        <v>641</v>
      </c>
      <c r="N31" t="s">
        <v>642</v>
      </c>
      <c r="O31" s="92">
        <v>324</v>
      </c>
      <c r="P31" s="92">
        <v>16200</v>
      </c>
      <c r="S31" s="206">
        <f>SUMIF('TOTAL FEED'!$J$6:$J$440,'9'!A31,'TOTAL FEED'!$AS$6:$AS$440)*T31</f>
        <v>8</v>
      </c>
      <c r="T31">
        <v>1</v>
      </c>
      <c r="V31" t="str">
        <f t="shared" si="1"/>
        <v>552F</v>
      </c>
    </row>
    <row r="32" spans="1:22" x14ac:dyDescent="0.25">
      <c r="A32" t="str">
        <f t="shared" si="0"/>
        <v>552F50</v>
      </c>
      <c r="B32" s="213">
        <v>21115520000250</v>
      </c>
      <c r="C32" s="191">
        <v>0</v>
      </c>
      <c r="D32" s="191">
        <v>0</v>
      </c>
      <c r="E32" s="191">
        <v>1680213915</v>
      </c>
      <c r="F32" s="191" t="s">
        <v>256</v>
      </c>
      <c r="G32" s="191" t="s">
        <v>179</v>
      </c>
      <c r="H32" s="191">
        <v>50</v>
      </c>
      <c r="I32" s="191"/>
      <c r="J32" s="213">
        <v>10004126104320</v>
      </c>
      <c r="K32" s="191">
        <v>2402</v>
      </c>
      <c r="L32" s="191" t="s">
        <v>713</v>
      </c>
      <c r="M32" s="191" t="s">
        <v>641</v>
      </c>
      <c r="N32" s="191" t="s">
        <v>642</v>
      </c>
      <c r="O32" s="284">
        <v>1242</v>
      </c>
      <c r="P32" s="284">
        <v>62100</v>
      </c>
      <c r="S32" s="206">
        <f>SUMIF('TOTAL FEED'!$J$6:$J$440,'9'!A32,'TOTAL FEED'!$AS$6:$AS$440)*T32</f>
        <v>8</v>
      </c>
      <c r="T32">
        <v>1</v>
      </c>
      <c r="V32" t="str">
        <f t="shared" si="1"/>
        <v>552F</v>
      </c>
    </row>
    <row r="33" spans="1:22" x14ac:dyDescent="0.25">
      <c r="A33" t="str">
        <f t="shared" si="0"/>
        <v>552F50</v>
      </c>
      <c r="B33" s="191">
        <v>21115520000250</v>
      </c>
      <c r="C33" s="191">
        <v>0</v>
      </c>
      <c r="D33" s="191">
        <v>0</v>
      </c>
      <c r="E33" s="191">
        <v>1680213915</v>
      </c>
      <c r="F33" s="191" t="s">
        <v>256</v>
      </c>
      <c r="G33" s="191" t="s">
        <v>179</v>
      </c>
      <c r="H33" s="191">
        <v>50</v>
      </c>
      <c r="I33" s="191"/>
      <c r="J33" s="191">
        <v>10004126104320</v>
      </c>
      <c r="K33" s="191">
        <v>2402</v>
      </c>
      <c r="L33" s="191" t="s">
        <v>679</v>
      </c>
      <c r="M33" s="191" t="s">
        <v>641</v>
      </c>
      <c r="N33" s="191" t="s">
        <v>642</v>
      </c>
      <c r="O33" s="284">
        <v>1242</v>
      </c>
      <c r="P33" s="284">
        <v>62100</v>
      </c>
      <c r="S33" s="206">
        <f>SUMIF('TOTAL FEED'!$J$6:$J$440,'9'!A33,'TOTAL FEED'!$AS$6:$AS$440)*T33</f>
        <v>8</v>
      </c>
      <c r="T33">
        <v>1</v>
      </c>
      <c r="V33" t="str">
        <f t="shared" si="1"/>
        <v>552F</v>
      </c>
    </row>
    <row r="34" spans="1:22" x14ac:dyDescent="0.25">
      <c r="A34" t="str">
        <f t="shared" si="0"/>
        <v>567S25</v>
      </c>
      <c r="B34" s="211">
        <v>21115671900125</v>
      </c>
      <c r="C34">
        <v>0</v>
      </c>
      <c r="D34">
        <v>0</v>
      </c>
      <c r="E34">
        <v>1680213916</v>
      </c>
      <c r="F34" t="s">
        <v>251</v>
      </c>
      <c r="G34" t="s">
        <v>43</v>
      </c>
      <c r="H34">
        <v>25</v>
      </c>
      <c r="J34">
        <v>10004126104335</v>
      </c>
      <c r="K34">
        <v>2402</v>
      </c>
      <c r="L34" t="s">
        <v>730</v>
      </c>
      <c r="M34" t="s">
        <v>641</v>
      </c>
      <c r="N34" t="s">
        <v>642</v>
      </c>
      <c r="O34" s="92">
        <v>920</v>
      </c>
      <c r="P34" s="92">
        <v>23000</v>
      </c>
      <c r="S34" s="206">
        <f>SUMIF('TOTAL FEED'!$J$6:$J$440,'9'!A34,'TOTAL FEED'!$AS$6:$AS$440)*T34</f>
        <v>8</v>
      </c>
      <c r="T34">
        <v>1</v>
      </c>
      <c r="V34" t="str">
        <f t="shared" si="1"/>
        <v>567S</v>
      </c>
    </row>
    <row r="35" spans="1:22" x14ac:dyDescent="0.25">
      <c r="A35" t="str">
        <f t="shared" si="0"/>
        <v>553S25</v>
      </c>
      <c r="B35" s="211">
        <v>21115531900125</v>
      </c>
      <c r="C35">
        <v>0</v>
      </c>
      <c r="D35">
        <v>0</v>
      </c>
      <c r="E35">
        <v>1680213917</v>
      </c>
      <c r="F35" t="s">
        <v>251</v>
      </c>
      <c r="G35" t="s">
        <v>41</v>
      </c>
      <c r="H35">
        <v>25</v>
      </c>
      <c r="J35" s="211">
        <v>10004126104339</v>
      </c>
      <c r="K35">
        <v>2402</v>
      </c>
      <c r="L35" t="s">
        <v>692</v>
      </c>
      <c r="M35" t="s">
        <v>641</v>
      </c>
      <c r="N35" t="s">
        <v>642</v>
      </c>
      <c r="O35" s="92">
        <v>1081</v>
      </c>
      <c r="P35" s="92">
        <v>27025</v>
      </c>
      <c r="S35" s="206">
        <f>SUMIF('TOTAL FEED'!$J$6:$J$440,'9'!A35,'TOTAL FEED'!$AS$6:$AS$440)*T35</f>
        <v>8</v>
      </c>
      <c r="T35">
        <v>1</v>
      </c>
      <c r="V35" t="str">
        <f t="shared" si="1"/>
        <v>553S</v>
      </c>
    </row>
    <row r="36" spans="1:22" x14ac:dyDescent="0.25">
      <c r="A36" t="str">
        <f t="shared" si="0"/>
        <v>567S25</v>
      </c>
      <c r="B36" s="211">
        <v>21115671900125</v>
      </c>
      <c r="C36">
        <v>0</v>
      </c>
      <c r="D36">
        <v>0</v>
      </c>
      <c r="E36">
        <v>1680213918</v>
      </c>
      <c r="F36" t="s">
        <v>251</v>
      </c>
      <c r="G36" t="s">
        <v>43</v>
      </c>
      <c r="H36">
        <v>25</v>
      </c>
      <c r="J36">
        <v>10004126104344</v>
      </c>
      <c r="K36">
        <v>2402</v>
      </c>
      <c r="L36" t="s">
        <v>730</v>
      </c>
      <c r="M36" t="s">
        <v>641</v>
      </c>
      <c r="N36" t="s">
        <v>642</v>
      </c>
      <c r="O36" s="92">
        <v>440</v>
      </c>
      <c r="P36" s="92">
        <v>11000</v>
      </c>
      <c r="S36" s="206">
        <f>SUMIF('TOTAL FEED'!$J$6:$J$440,'9'!A36,'TOTAL FEED'!$AS$6:$AS$440)*T36</f>
        <v>8</v>
      </c>
      <c r="T36">
        <v>1</v>
      </c>
      <c r="V36" t="str">
        <f t="shared" si="1"/>
        <v>567S</v>
      </c>
    </row>
    <row r="37" spans="1:22" x14ac:dyDescent="0.25">
      <c r="A37" t="str">
        <f t="shared" si="0"/>
        <v>540F50</v>
      </c>
      <c r="B37" s="211">
        <v>21115400000250</v>
      </c>
      <c r="C37">
        <v>0</v>
      </c>
      <c r="D37">
        <v>0</v>
      </c>
      <c r="E37">
        <v>1680213919</v>
      </c>
      <c r="F37" t="s">
        <v>251</v>
      </c>
      <c r="G37" t="s">
        <v>116</v>
      </c>
      <c r="H37">
        <v>50</v>
      </c>
      <c r="J37">
        <v>10004126104345</v>
      </c>
      <c r="K37">
        <v>2402</v>
      </c>
      <c r="L37" t="s">
        <v>765</v>
      </c>
      <c r="M37" t="s">
        <v>641</v>
      </c>
      <c r="N37" t="s">
        <v>642</v>
      </c>
      <c r="O37" s="92">
        <v>702</v>
      </c>
      <c r="P37" s="92">
        <v>35100</v>
      </c>
      <c r="S37" s="206">
        <f>SUMIF('TOTAL FEED'!$J$6:$J$440,'9'!A37,'TOTAL FEED'!$AS$6:$AS$440)*T37</f>
        <v>8</v>
      </c>
      <c r="T37">
        <v>1</v>
      </c>
      <c r="V37" t="str">
        <f t="shared" si="1"/>
        <v>540F</v>
      </c>
    </row>
    <row r="38" spans="1:22" x14ac:dyDescent="0.25">
      <c r="A38" t="str">
        <f t="shared" si="0"/>
        <v>552SF50</v>
      </c>
      <c r="B38" s="211">
        <v>21115521900250</v>
      </c>
      <c r="C38">
        <v>0</v>
      </c>
      <c r="D38">
        <v>0</v>
      </c>
      <c r="E38">
        <v>1680213920</v>
      </c>
      <c r="F38" t="s">
        <v>255</v>
      </c>
      <c r="G38" t="s">
        <v>187</v>
      </c>
      <c r="H38">
        <v>50</v>
      </c>
      <c r="J38" s="211">
        <v>10004126104334</v>
      </c>
      <c r="K38">
        <v>2402</v>
      </c>
      <c r="L38" t="s">
        <v>678</v>
      </c>
      <c r="M38" t="s">
        <v>641</v>
      </c>
      <c r="N38" t="s">
        <v>642</v>
      </c>
      <c r="O38" s="92">
        <v>511</v>
      </c>
      <c r="P38" s="92">
        <v>25550</v>
      </c>
      <c r="S38" s="206">
        <f>SUMIF('TOTAL FEED'!$J$6:$J$440,'9'!A38,'TOTAL FEED'!$AS$6:$AS$440)*T38</f>
        <v>8</v>
      </c>
      <c r="T38">
        <v>1</v>
      </c>
      <c r="V38" t="str">
        <f t="shared" si="1"/>
        <v>552SF</v>
      </c>
    </row>
    <row r="39" spans="1:22" x14ac:dyDescent="0.25">
      <c r="A39" t="str">
        <f t="shared" si="0"/>
        <v>551GPFS1350</v>
      </c>
      <c r="B39" s="211">
        <v>21115517599250</v>
      </c>
      <c r="C39" t="s">
        <v>471</v>
      </c>
      <c r="D39">
        <v>0</v>
      </c>
      <c r="E39">
        <v>1680213921</v>
      </c>
      <c r="F39" t="s">
        <v>255</v>
      </c>
      <c r="G39" t="s">
        <v>175</v>
      </c>
      <c r="H39">
        <v>50</v>
      </c>
      <c r="I39" t="s">
        <v>471</v>
      </c>
      <c r="J39" s="211">
        <v>10004126104342</v>
      </c>
      <c r="K39">
        <v>2402</v>
      </c>
      <c r="L39" t="s">
        <v>773</v>
      </c>
      <c r="M39" t="s">
        <v>641</v>
      </c>
      <c r="N39" t="s">
        <v>642</v>
      </c>
      <c r="O39" s="92">
        <v>335</v>
      </c>
      <c r="P39" s="92">
        <v>16750</v>
      </c>
      <c r="S39" s="206">
        <f>SUMIF('TOTAL FEED'!$J$6:$J$440,'9'!A39,'TOTAL FEED'!$AS$6:$AS$440)*T39</f>
        <v>8</v>
      </c>
      <c r="T39">
        <v>1</v>
      </c>
      <c r="V39" t="str">
        <f t="shared" si="1"/>
        <v>551GPFS13</v>
      </c>
    </row>
    <row r="40" spans="1:22" x14ac:dyDescent="0.25">
      <c r="A40" t="str">
        <f t="shared" si="0"/>
        <v>552F50</v>
      </c>
      <c r="B40" s="211">
        <v>21115520000250</v>
      </c>
      <c r="C40">
        <v>0</v>
      </c>
      <c r="D40">
        <v>0</v>
      </c>
      <c r="E40">
        <v>1680213922</v>
      </c>
      <c r="F40" t="s">
        <v>255</v>
      </c>
      <c r="G40" t="s">
        <v>179</v>
      </c>
      <c r="H40">
        <v>50</v>
      </c>
      <c r="J40" s="211">
        <v>10004126104347</v>
      </c>
      <c r="K40">
        <v>2402</v>
      </c>
      <c r="L40" t="s">
        <v>722</v>
      </c>
      <c r="M40" t="s">
        <v>641</v>
      </c>
      <c r="N40" t="s">
        <v>642</v>
      </c>
      <c r="O40" s="92">
        <v>270</v>
      </c>
      <c r="P40" s="92">
        <v>13500</v>
      </c>
      <c r="S40" s="206">
        <f>SUMIF('TOTAL FEED'!$J$6:$J$440,'9'!A40,'TOTAL FEED'!$AS$6:$AS$440)*T40</f>
        <v>8</v>
      </c>
      <c r="T40">
        <v>1</v>
      </c>
      <c r="V40" t="str">
        <f t="shared" si="1"/>
        <v>552F</v>
      </c>
    </row>
    <row r="41" spans="1:22" x14ac:dyDescent="0.25">
      <c r="A41" t="str">
        <f t="shared" si="0"/>
        <v>552F50</v>
      </c>
      <c r="B41" s="211">
        <v>21115520000250</v>
      </c>
      <c r="C41">
        <v>0</v>
      </c>
      <c r="D41">
        <v>0</v>
      </c>
      <c r="E41">
        <v>1680213923</v>
      </c>
      <c r="F41" t="s">
        <v>562</v>
      </c>
      <c r="G41" t="s">
        <v>179</v>
      </c>
      <c r="H41">
        <v>50</v>
      </c>
      <c r="J41" s="211">
        <v>210010</v>
      </c>
      <c r="K41">
        <v>2401</v>
      </c>
      <c r="L41" t="s">
        <v>770</v>
      </c>
      <c r="M41" t="s">
        <v>658</v>
      </c>
      <c r="N41" t="s">
        <v>659</v>
      </c>
      <c r="O41" s="92">
        <v>864</v>
      </c>
      <c r="P41" s="92">
        <v>43200</v>
      </c>
      <c r="S41" s="206">
        <f>SUMIF('TOTAL FEED'!$J$6:$J$440,'9'!A41,'TOTAL FEED'!$AS$6:$AS$440)*T41</f>
        <v>8</v>
      </c>
      <c r="T41">
        <v>1</v>
      </c>
      <c r="V41" t="str">
        <f t="shared" si="1"/>
        <v>552F</v>
      </c>
    </row>
    <row r="42" spans="1:22" x14ac:dyDescent="0.25">
      <c r="A42" t="str">
        <f t="shared" si="0"/>
        <v>58425</v>
      </c>
      <c r="B42" s="211">
        <v>21115840000125</v>
      </c>
      <c r="C42">
        <v>0</v>
      </c>
      <c r="D42">
        <v>0</v>
      </c>
      <c r="E42">
        <v>1680213924</v>
      </c>
      <c r="F42" t="s">
        <v>564</v>
      </c>
      <c r="G42">
        <v>584</v>
      </c>
      <c r="H42">
        <v>25</v>
      </c>
      <c r="J42" s="211">
        <v>210017</v>
      </c>
      <c r="K42">
        <v>2401</v>
      </c>
      <c r="L42" t="s">
        <v>815</v>
      </c>
      <c r="M42" t="s">
        <v>658</v>
      </c>
      <c r="N42" t="s">
        <v>659</v>
      </c>
      <c r="O42" s="92">
        <v>409</v>
      </c>
      <c r="P42" s="92">
        <v>10225</v>
      </c>
      <c r="S42" s="206">
        <f>SUMIF('TOTAL FEED'!$J$6:$J$440,'9'!A42,'TOTAL FEED'!$AS$6:$AS$440)*T42</f>
        <v>8</v>
      </c>
      <c r="T42">
        <v>1</v>
      </c>
      <c r="V42" t="str">
        <f t="shared" si="1"/>
        <v>584</v>
      </c>
    </row>
    <row r="43" spans="1:22" x14ac:dyDescent="0.25">
      <c r="A43" t="str">
        <f t="shared" si="0"/>
        <v>59525</v>
      </c>
      <c r="B43" s="211">
        <v>21115950000125</v>
      </c>
      <c r="C43">
        <v>0</v>
      </c>
      <c r="D43">
        <v>0</v>
      </c>
      <c r="E43">
        <v>1680213925</v>
      </c>
      <c r="F43" t="s">
        <v>564</v>
      </c>
      <c r="G43">
        <v>595</v>
      </c>
      <c r="H43">
        <v>25</v>
      </c>
      <c r="J43" s="211">
        <v>210028</v>
      </c>
      <c r="K43">
        <v>2401</v>
      </c>
      <c r="L43" t="s">
        <v>727</v>
      </c>
      <c r="M43" t="s">
        <v>658</v>
      </c>
      <c r="N43" t="s">
        <v>659</v>
      </c>
      <c r="O43" s="92">
        <v>880</v>
      </c>
      <c r="P43" s="92">
        <v>22000</v>
      </c>
      <c r="S43" s="206">
        <f>SUMIF('TOTAL FEED'!$J$6:$J$440,'9'!A43,'TOTAL FEED'!$AS$6:$AS$440)*T43</f>
        <v>8</v>
      </c>
      <c r="T43">
        <v>1</v>
      </c>
      <c r="V43" t="str">
        <f t="shared" si="1"/>
        <v>595</v>
      </c>
    </row>
    <row r="44" spans="1:22" x14ac:dyDescent="0.25">
      <c r="A44" t="str">
        <f t="shared" si="0"/>
        <v>552SF50</v>
      </c>
      <c r="B44" s="211">
        <v>21115521900250</v>
      </c>
      <c r="C44">
        <v>0</v>
      </c>
      <c r="D44">
        <v>0</v>
      </c>
      <c r="E44">
        <v>1680213926</v>
      </c>
      <c r="F44" t="s">
        <v>257</v>
      </c>
      <c r="G44" t="s">
        <v>187</v>
      </c>
      <c r="H44">
        <v>50</v>
      </c>
      <c r="J44" s="211">
        <v>10004126104341</v>
      </c>
      <c r="K44">
        <v>2402</v>
      </c>
      <c r="L44" t="s">
        <v>772</v>
      </c>
      <c r="M44" t="s">
        <v>641</v>
      </c>
      <c r="N44" t="s">
        <v>642</v>
      </c>
      <c r="O44" s="92">
        <v>1458</v>
      </c>
      <c r="P44" s="92">
        <v>72900</v>
      </c>
      <c r="S44" s="206">
        <f>SUMIF('TOTAL FEED'!$J$6:$J$440,'9'!A44,'TOTAL FEED'!$AS$6:$AS$440)*T44</f>
        <v>8</v>
      </c>
      <c r="T44">
        <v>1</v>
      </c>
      <c r="V44" t="str">
        <f t="shared" si="1"/>
        <v>552SF</v>
      </c>
    </row>
    <row r="45" spans="1:22" x14ac:dyDescent="0.25">
      <c r="A45" t="str">
        <f t="shared" si="0"/>
        <v>551 (5*5)25</v>
      </c>
      <c r="B45" s="211">
        <v>21115510000425</v>
      </c>
      <c r="C45">
        <v>0</v>
      </c>
      <c r="D45">
        <v>0</v>
      </c>
      <c r="E45">
        <v>1680213927</v>
      </c>
      <c r="F45" t="s">
        <v>259</v>
      </c>
      <c r="G45" t="s">
        <v>644</v>
      </c>
      <c r="H45">
        <v>25</v>
      </c>
      <c r="J45" s="211">
        <v>10004126104337</v>
      </c>
      <c r="K45">
        <v>2402</v>
      </c>
      <c r="L45" t="s">
        <v>816</v>
      </c>
      <c r="M45" t="s">
        <v>641</v>
      </c>
      <c r="N45" t="s">
        <v>642</v>
      </c>
      <c r="O45" s="92">
        <v>40</v>
      </c>
      <c r="P45" s="92">
        <v>1000</v>
      </c>
      <c r="S45" s="206">
        <f>SUMIF('TOTAL FEED'!$J$6:$J$440,'9'!A45,'TOTAL FEED'!$AS$6:$AS$440)*T45</f>
        <v>8</v>
      </c>
      <c r="T45">
        <v>1</v>
      </c>
      <c r="V45" t="str">
        <f t="shared" si="1"/>
        <v>551 (5*5)</v>
      </c>
    </row>
    <row r="46" spans="1:22" x14ac:dyDescent="0.25">
      <c r="A46" t="str">
        <f t="shared" si="0"/>
        <v>55125</v>
      </c>
      <c r="B46" s="211">
        <v>21115510000125</v>
      </c>
      <c r="C46">
        <v>0</v>
      </c>
      <c r="D46">
        <v>0</v>
      </c>
      <c r="E46">
        <v>1680213928</v>
      </c>
      <c r="F46" t="s">
        <v>259</v>
      </c>
      <c r="G46">
        <v>551</v>
      </c>
      <c r="H46">
        <v>25</v>
      </c>
      <c r="J46" s="211">
        <v>10004126104337</v>
      </c>
      <c r="K46">
        <v>2402</v>
      </c>
      <c r="L46" t="s">
        <v>817</v>
      </c>
      <c r="M46" t="s">
        <v>641</v>
      </c>
      <c r="N46" t="s">
        <v>642</v>
      </c>
      <c r="O46" s="92">
        <v>427</v>
      </c>
      <c r="P46" s="92">
        <v>10675</v>
      </c>
      <c r="S46" s="206">
        <f>SUMIF('TOTAL FEED'!$J$6:$J$440,'9'!A46,'TOTAL FEED'!$AS$6:$AS$440)*T46</f>
        <v>8</v>
      </c>
      <c r="T46">
        <v>1</v>
      </c>
      <c r="V46" t="str">
        <f t="shared" si="1"/>
        <v>551</v>
      </c>
    </row>
    <row r="47" spans="1:22" x14ac:dyDescent="0.25">
      <c r="A47" t="str">
        <f t="shared" si="0"/>
        <v>521SPro25</v>
      </c>
      <c r="B47" s="211">
        <v>21115211916125</v>
      </c>
      <c r="C47">
        <v>0</v>
      </c>
      <c r="D47">
        <v>0</v>
      </c>
      <c r="E47">
        <v>1680213929</v>
      </c>
      <c r="F47" t="s">
        <v>259</v>
      </c>
      <c r="G47" t="s">
        <v>617</v>
      </c>
      <c r="H47">
        <v>25</v>
      </c>
      <c r="J47" s="211">
        <v>10004126104346</v>
      </c>
      <c r="K47">
        <v>2402</v>
      </c>
      <c r="L47" t="s">
        <v>759</v>
      </c>
      <c r="M47" t="s">
        <v>641</v>
      </c>
      <c r="N47" t="s">
        <v>642</v>
      </c>
      <c r="O47" s="92">
        <v>615</v>
      </c>
      <c r="P47" s="92">
        <v>15375</v>
      </c>
      <c r="S47" s="206">
        <f>SUMIF('TOTAL FEED'!$J$6:$J$440,'9'!A47,'TOTAL FEED'!$AS$6:$AS$440)*T47</f>
        <v>8</v>
      </c>
      <c r="T47">
        <v>1</v>
      </c>
      <c r="V47" t="str">
        <f t="shared" si="1"/>
        <v>521SPro</v>
      </c>
    </row>
    <row r="48" spans="1:22" x14ac:dyDescent="0.25">
      <c r="A48" t="str">
        <f t="shared" si="0"/>
        <v/>
      </c>
      <c r="B48" s="211"/>
      <c r="G48"/>
      <c r="H48"/>
      <c r="J48" s="211"/>
      <c r="O48" s="92"/>
      <c r="P48" s="92"/>
      <c r="S48" s="206">
        <f>SUMIF('TOTAL FEED'!$J$6:$J$440,'9'!A48,'TOTAL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>59525</v>
      </c>
      <c r="B49" s="211">
        <v>21115950000125</v>
      </c>
      <c r="C49">
        <v>0</v>
      </c>
      <c r="D49">
        <v>0</v>
      </c>
      <c r="E49">
        <v>1680213930</v>
      </c>
      <c r="F49" t="s">
        <v>564</v>
      </c>
      <c r="G49">
        <v>595</v>
      </c>
      <c r="H49">
        <v>25</v>
      </c>
      <c r="J49" s="211">
        <v>210028</v>
      </c>
      <c r="K49">
        <v>2401</v>
      </c>
      <c r="L49" t="s">
        <v>727</v>
      </c>
      <c r="M49" t="s">
        <v>658</v>
      </c>
      <c r="N49" t="s">
        <v>659</v>
      </c>
      <c r="O49" s="92">
        <v>788</v>
      </c>
      <c r="P49" s="92">
        <v>19700</v>
      </c>
      <c r="S49" s="206">
        <f>SUMIF('TOTAL FEED'!$J$6:$J$440,'9'!A49,'TOTAL FEED'!$AS$6:$AS$440)*T49</f>
        <v>8</v>
      </c>
      <c r="T49">
        <v>1</v>
      </c>
      <c r="V49" t="str">
        <f t="shared" si="1"/>
        <v>595</v>
      </c>
    </row>
    <row r="50" spans="1:22" x14ac:dyDescent="0.25">
      <c r="A50" t="str">
        <f t="shared" si="0"/>
        <v>552F50</v>
      </c>
      <c r="B50" s="211">
        <v>21115520000250</v>
      </c>
      <c r="C50">
        <v>0</v>
      </c>
      <c r="D50">
        <v>0</v>
      </c>
      <c r="E50">
        <v>1680213931</v>
      </c>
      <c r="F50" t="s">
        <v>562</v>
      </c>
      <c r="G50" t="s">
        <v>179</v>
      </c>
      <c r="H50">
        <v>50</v>
      </c>
      <c r="J50" s="211">
        <v>210010</v>
      </c>
      <c r="K50">
        <v>2401</v>
      </c>
      <c r="L50" t="s">
        <v>770</v>
      </c>
      <c r="M50" t="s">
        <v>658</v>
      </c>
      <c r="N50" t="s">
        <v>659</v>
      </c>
      <c r="O50" s="92">
        <v>610</v>
      </c>
      <c r="P50" s="92">
        <v>30500</v>
      </c>
      <c r="S50" s="206">
        <f>SUMIF('TOTAL FEED'!$J$6:$J$440,'9'!A50,'TOTAL FEED'!$AS$6:$AS$440)*T50</f>
        <v>8</v>
      </c>
      <c r="T50">
        <v>1</v>
      </c>
      <c r="V50" t="str">
        <f t="shared" si="1"/>
        <v>552F</v>
      </c>
    </row>
    <row r="51" spans="1:22" x14ac:dyDescent="0.25">
      <c r="A51" t="str">
        <f t="shared" si="0"/>
        <v>553MF50</v>
      </c>
      <c r="B51" s="211">
        <v>21115531300250</v>
      </c>
      <c r="C51">
        <v>0</v>
      </c>
      <c r="D51">
        <v>0</v>
      </c>
      <c r="E51">
        <v>1680213932</v>
      </c>
      <c r="F51" t="s">
        <v>238</v>
      </c>
      <c r="G51" t="s">
        <v>196</v>
      </c>
      <c r="H51">
        <v>50</v>
      </c>
      <c r="J51" s="211">
        <v>10004126104343</v>
      </c>
      <c r="K51">
        <v>2402</v>
      </c>
      <c r="L51" t="s">
        <v>643</v>
      </c>
      <c r="M51" t="s">
        <v>641</v>
      </c>
      <c r="N51" t="s">
        <v>642</v>
      </c>
      <c r="O51" s="92">
        <v>720</v>
      </c>
      <c r="P51" s="92">
        <v>36000</v>
      </c>
      <c r="S51" s="206">
        <f>SUMIF('TOTAL FEED'!$J$6:$J$440,'9'!A51,'TOTAL FEED'!$AS$6:$AS$440)*T51</f>
        <v>8</v>
      </c>
      <c r="T51">
        <v>1</v>
      </c>
      <c r="V51" t="str">
        <f t="shared" si="1"/>
        <v>553MF</v>
      </c>
    </row>
    <row r="52" spans="1:22" x14ac:dyDescent="0.25">
      <c r="A52" t="str">
        <f t="shared" si="0"/>
        <v>553MF50</v>
      </c>
      <c r="B52" s="211">
        <v>21115531300250</v>
      </c>
      <c r="C52">
        <v>0</v>
      </c>
      <c r="D52">
        <v>0</v>
      </c>
      <c r="E52">
        <v>1680213932</v>
      </c>
      <c r="F52" t="s">
        <v>238</v>
      </c>
      <c r="G52" t="s">
        <v>196</v>
      </c>
      <c r="H52">
        <v>50</v>
      </c>
      <c r="J52" s="211">
        <v>10004126104343</v>
      </c>
      <c r="K52">
        <v>2402</v>
      </c>
      <c r="L52" t="s">
        <v>799</v>
      </c>
      <c r="M52" t="s">
        <v>641</v>
      </c>
      <c r="N52" t="s">
        <v>642</v>
      </c>
      <c r="O52" s="92">
        <v>1080</v>
      </c>
      <c r="P52" s="92">
        <v>54000</v>
      </c>
      <c r="S52" s="206">
        <f>SUMIF('TOTAL FEED'!$J$6:$J$440,'9'!A52,'TOTAL FEED'!$AS$6:$AS$440)*T52</f>
        <v>8</v>
      </c>
      <c r="T52">
        <v>1</v>
      </c>
      <c r="V52" t="str">
        <f t="shared" si="1"/>
        <v>553MF</v>
      </c>
    </row>
    <row r="53" spans="1:22" x14ac:dyDescent="0.25">
      <c r="A53" t="str">
        <f t="shared" si="0"/>
        <v>540F50</v>
      </c>
      <c r="B53" s="211">
        <v>21115400000250</v>
      </c>
      <c r="C53">
        <v>0</v>
      </c>
      <c r="D53">
        <v>0</v>
      </c>
      <c r="E53">
        <v>1680213933</v>
      </c>
      <c r="F53" t="s">
        <v>251</v>
      </c>
      <c r="G53" t="s">
        <v>116</v>
      </c>
      <c r="H53">
        <v>50</v>
      </c>
      <c r="J53" s="211">
        <v>10004126104345</v>
      </c>
      <c r="K53">
        <v>2402</v>
      </c>
      <c r="L53" t="s">
        <v>765</v>
      </c>
      <c r="M53" t="s">
        <v>641</v>
      </c>
      <c r="N53" t="s">
        <v>642</v>
      </c>
      <c r="O53" s="92">
        <v>303</v>
      </c>
      <c r="P53" s="92">
        <v>15150</v>
      </c>
      <c r="S53" s="206">
        <f>SUMIF('TOTAL FEED'!$J$6:$J$440,'9'!A53,'TOTAL FEED'!$AS$6:$AS$440)*T53</f>
        <v>8</v>
      </c>
      <c r="T53">
        <v>1</v>
      </c>
      <c r="V53" t="str">
        <f t="shared" si="1"/>
        <v>540F</v>
      </c>
    </row>
    <row r="54" spans="1:22" x14ac:dyDescent="0.25">
      <c r="A54" t="str">
        <f t="shared" si="0"/>
        <v>540F50</v>
      </c>
      <c r="B54" s="211">
        <v>21115400000250</v>
      </c>
      <c r="C54">
        <v>0</v>
      </c>
      <c r="D54">
        <v>0</v>
      </c>
      <c r="E54">
        <v>1680213933</v>
      </c>
      <c r="F54" t="s">
        <v>251</v>
      </c>
      <c r="G54" t="s">
        <v>116</v>
      </c>
      <c r="H54">
        <v>50</v>
      </c>
      <c r="J54" s="211">
        <v>10004126104345</v>
      </c>
      <c r="K54">
        <v>2402</v>
      </c>
      <c r="L54" t="s">
        <v>666</v>
      </c>
      <c r="M54" t="s">
        <v>641</v>
      </c>
      <c r="N54" t="s">
        <v>642</v>
      </c>
      <c r="O54" s="92">
        <v>1026</v>
      </c>
      <c r="P54" s="92">
        <v>51300</v>
      </c>
      <c r="S54" s="206">
        <f>SUMIF('TOTAL FEED'!$J$6:$J$440,'9'!A54,'TOTAL FEED'!$AS$6:$AS$440)*T54</f>
        <v>8</v>
      </c>
      <c r="T54">
        <v>1</v>
      </c>
      <c r="V54" t="str">
        <f t="shared" si="1"/>
        <v>540F</v>
      </c>
    </row>
    <row r="55" spans="1:22" x14ac:dyDescent="0.25">
      <c r="A55" t="str">
        <f t="shared" si="0"/>
        <v>552SF50</v>
      </c>
      <c r="B55" s="211">
        <v>21115521900250</v>
      </c>
      <c r="C55">
        <v>0</v>
      </c>
      <c r="D55">
        <v>0</v>
      </c>
      <c r="E55">
        <v>1680213934</v>
      </c>
      <c r="F55" t="s">
        <v>251</v>
      </c>
      <c r="G55" t="s">
        <v>187</v>
      </c>
      <c r="H55">
        <v>50</v>
      </c>
      <c r="J55" s="211">
        <v>10004126104356</v>
      </c>
      <c r="K55">
        <v>2402</v>
      </c>
      <c r="L55" t="s">
        <v>678</v>
      </c>
      <c r="M55" t="s">
        <v>641</v>
      </c>
      <c r="N55" t="s">
        <v>642</v>
      </c>
      <c r="O55" s="92">
        <v>36</v>
      </c>
      <c r="P55" s="92">
        <v>1800</v>
      </c>
      <c r="S55" s="206">
        <f>SUMIF('TOTAL FEED'!$J$6:$J$440,'9'!A55,'TOTAL FEED'!$AS$6:$AS$440)*T55</f>
        <v>8</v>
      </c>
      <c r="T55">
        <v>1</v>
      </c>
      <c r="V55" t="str">
        <f t="shared" si="1"/>
        <v>552SF</v>
      </c>
    </row>
    <row r="56" spans="1:22" x14ac:dyDescent="0.25">
      <c r="A56" t="str">
        <f t="shared" si="0"/>
        <v>552SF50</v>
      </c>
      <c r="B56" s="211">
        <v>21115521900250</v>
      </c>
      <c r="C56">
        <v>0</v>
      </c>
      <c r="D56">
        <v>0</v>
      </c>
      <c r="E56">
        <v>1680213935</v>
      </c>
      <c r="F56" t="s">
        <v>251</v>
      </c>
      <c r="G56" t="s">
        <v>187</v>
      </c>
      <c r="H56">
        <v>50</v>
      </c>
      <c r="J56" s="211">
        <v>10004126104357</v>
      </c>
      <c r="K56">
        <v>2402</v>
      </c>
      <c r="L56" t="s">
        <v>678</v>
      </c>
      <c r="M56" t="s">
        <v>641</v>
      </c>
      <c r="N56" t="s">
        <v>642</v>
      </c>
      <c r="O56" s="92">
        <v>75</v>
      </c>
      <c r="P56" s="92">
        <v>3750</v>
      </c>
      <c r="S56" s="206">
        <f>SUMIF('TOTAL FEED'!$J$6:$J$440,'9'!A56,'TOTAL FEED'!$AS$6:$AS$440)*T56</f>
        <v>8</v>
      </c>
      <c r="T56">
        <v>1</v>
      </c>
      <c r="V56" t="str">
        <f t="shared" si="1"/>
        <v>552SF</v>
      </c>
    </row>
    <row r="57" spans="1:22" x14ac:dyDescent="0.25">
      <c r="A57" t="str">
        <f t="shared" si="0"/>
        <v>HT1225</v>
      </c>
      <c r="B57" s="211">
        <v>21135520000125</v>
      </c>
      <c r="C57">
        <v>0</v>
      </c>
      <c r="D57">
        <v>0</v>
      </c>
      <c r="E57">
        <v>1680213936</v>
      </c>
      <c r="F57" t="s">
        <v>251</v>
      </c>
      <c r="G57" t="s">
        <v>63</v>
      </c>
      <c r="H57">
        <v>25</v>
      </c>
      <c r="J57" s="211">
        <v>10004126104358</v>
      </c>
      <c r="K57">
        <v>2402</v>
      </c>
      <c r="L57" t="s">
        <v>714</v>
      </c>
      <c r="M57" t="s">
        <v>641</v>
      </c>
      <c r="N57" t="s">
        <v>642</v>
      </c>
      <c r="O57" s="92">
        <v>494</v>
      </c>
      <c r="P57" s="92">
        <v>12350</v>
      </c>
      <c r="S57" s="206">
        <f>SUMIF('TOTAL FEED'!$J$6:$J$440,'9'!A57,'TOTAL FEED'!$AS$6:$AS$440)*T57</f>
        <v>8</v>
      </c>
      <c r="T57">
        <v>1</v>
      </c>
      <c r="V57" t="str">
        <f t="shared" si="1"/>
        <v>HT12</v>
      </c>
    </row>
    <row r="58" spans="1:22" x14ac:dyDescent="0.25">
      <c r="A58" t="str">
        <f t="shared" si="0"/>
        <v>95225</v>
      </c>
      <c r="B58" s="211">
        <v>21125520000125</v>
      </c>
      <c r="C58">
        <v>0</v>
      </c>
      <c r="D58">
        <v>0</v>
      </c>
      <c r="E58">
        <v>1680213937</v>
      </c>
      <c r="F58" t="s">
        <v>251</v>
      </c>
      <c r="G58">
        <v>952</v>
      </c>
      <c r="H58">
        <v>25</v>
      </c>
      <c r="J58" s="211">
        <v>10004126104358</v>
      </c>
      <c r="K58">
        <v>2402</v>
      </c>
      <c r="L58" t="s">
        <v>735</v>
      </c>
      <c r="M58" t="s">
        <v>641</v>
      </c>
      <c r="N58" t="s">
        <v>642</v>
      </c>
      <c r="O58" s="92">
        <v>220</v>
      </c>
      <c r="P58" s="92">
        <v>5500</v>
      </c>
      <c r="S58" s="206">
        <f>SUMIF('TOTAL FEED'!$J$6:$J$440,'9'!A58,'TOTAL FEED'!$AS$6:$AS$440)*T58</f>
        <v>8</v>
      </c>
      <c r="T58">
        <v>1</v>
      </c>
      <c r="V58" t="str">
        <f t="shared" si="1"/>
        <v>952</v>
      </c>
    </row>
    <row r="59" spans="1:22" x14ac:dyDescent="0.25">
      <c r="A59" t="str">
        <f t="shared" si="0"/>
        <v>55225</v>
      </c>
      <c r="B59">
        <v>21115520000125</v>
      </c>
      <c r="C59">
        <v>0</v>
      </c>
      <c r="D59">
        <v>0</v>
      </c>
      <c r="E59">
        <v>1680213938</v>
      </c>
      <c r="F59" t="s">
        <v>251</v>
      </c>
      <c r="G59">
        <v>552</v>
      </c>
      <c r="H59">
        <v>25</v>
      </c>
      <c r="J59">
        <v>10004126104358</v>
      </c>
      <c r="K59">
        <v>2402</v>
      </c>
      <c r="L59" t="s">
        <v>693</v>
      </c>
      <c r="M59" t="s">
        <v>641</v>
      </c>
      <c r="N59" t="s">
        <v>642</v>
      </c>
      <c r="O59" s="92">
        <v>1320</v>
      </c>
      <c r="P59" s="92">
        <v>33000</v>
      </c>
      <c r="S59" s="206">
        <f>SUMIF('TOTAL FEED'!$J$6:$J$440,'9'!A59,'TOTAL FEED'!$AS$6:$AS$440)*T59</f>
        <v>8</v>
      </c>
      <c r="T59">
        <v>1</v>
      </c>
      <c r="V59" t="str">
        <f t="shared" si="1"/>
        <v>552</v>
      </c>
    </row>
    <row r="60" spans="1:22" x14ac:dyDescent="0.25">
      <c r="A60" t="str">
        <f t="shared" si="0"/>
        <v>552F50</v>
      </c>
      <c r="B60" s="211">
        <v>21115520000250</v>
      </c>
      <c r="C60">
        <v>0</v>
      </c>
      <c r="D60">
        <v>0</v>
      </c>
      <c r="E60">
        <v>1680213939</v>
      </c>
      <c r="F60" t="s">
        <v>255</v>
      </c>
      <c r="G60" t="s">
        <v>179</v>
      </c>
      <c r="H60">
        <v>50</v>
      </c>
      <c r="J60" s="211">
        <v>10004126104349</v>
      </c>
      <c r="K60">
        <v>2402</v>
      </c>
      <c r="L60" t="s">
        <v>722</v>
      </c>
      <c r="M60" t="s">
        <v>641</v>
      </c>
      <c r="N60" t="s">
        <v>642</v>
      </c>
      <c r="O60" s="92">
        <v>207</v>
      </c>
      <c r="P60" s="92">
        <v>10350</v>
      </c>
      <c r="S60" s="206">
        <f>SUMIF('TOTAL FEED'!$J$6:$J$440,'9'!A60,'TOTAL FEED'!$AS$6:$AS$440)*T60</f>
        <v>8</v>
      </c>
      <c r="T60">
        <v>1</v>
      </c>
      <c r="V60" t="str">
        <f t="shared" si="1"/>
        <v>552F</v>
      </c>
    </row>
    <row r="61" spans="1:22" x14ac:dyDescent="0.25">
      <c r="A61" t="str">
        <f t="shared" si="0"/>
        <v>552F50</v>
      </c>
      <c r="B61" s="211">
        <v>21115520000250</v>
      </c>
      <c r="C61">
        <v>0</v>
      </c>
      <c r="D61">
        <v>0</v>
      </c>
      <c r="E61">
        <v>1680213940</v>
      </c>
      <c r="F61" t="s">
        <v>255</v>
      </c>
      <c r="G61" t="s">
        <v>179</v>
      </c>
      <c r="H61">
        <v>50</v>
      </c>
      <c r="J61" s="211">
        <v>10004126104350</v>
      </c>
      <c r="K61">
        <v>2402</v>
      </c>
      <c r="L61" t="s">
        <v>722</v>
      </c>
      <c r="M61" t="s">
        <v>641</v>
      </c>
      <c r="N61" t="s">
        <v>642</v>
      </c>
      <c r="O61" s="92">
        <v>405</v>
      </c>
      <c r="P61" s="92">
        <v>20250</v>
      </c>
      <c r="S61" s="206">
        <f>SUMIF('TOTAL FEED'!$J$6:$J$440,'9'!A61,'TOTAL FEED'!$AS$6:$AS$440)*T61</f>
        <v>8</v>
      </c>
      <c r="T61">
        <v>1</v>
      </c>
      <c r="V61" t="str">
        <f t="shared" si="1"/>
        <v>552F</v>
      </c>
    </row>
    <row r="62" spans="1:22" x14ac:dyDescent="0.25">
      <c r="A62" t="str">
        <f t="shared" si="0"/>
        <v>553MF50</v>
      </c>
      <c r="B62" s="211">
        <v>21115531300250</v>
      </c>
      <c r="C62">
        <v>0</v>
      </c>
      <c r="D62">
        <v>0</v>
      </c>
      <c r="E62">
        <v>1680213941</v>
      </c>
      <c r="F62" t="s">
        <v>238</v>
      </c>
      <c r="G62" t="s">
        <v>196</v>
      </c>
      <c r="H62">
        <v>50</v>
      </c>
      <c r="J62" s="211">
        <v>10004126104359</v>
      </c>
      <c r="K62">
        <v>2402</v>
      </c>
      <c r="L62" t="s">
        <v>643</v>
      </c>
      <c r="M62" t="s">
        <v>641</v>
      </c>
      <c r="N62" t="s">
        <v>642</v>
      </c>
      <c r="O62" s="92">
        <v>594</v>
      </c>
      <c r="P62" s="92">
        <v>29700</v>
      </c>
      <c r="S62" s="206">
        <f>SUMIF('TOTAL FEED'!$J$6:$J$440,'9'!A62,'TOTAL FEED'!$AS$6:$AS$440)*T62</f>
        <v>8</v>
      </c>
      <c r="T62">
        <v>1</v>
      </c>
      <c r="V62" t="str">
        <f t="shared" si="1"/>
        <v>553MF</v>
      </c>
    </row>
    <row r="63" spans="1:22" x14ac:dyDescent="0.25">
      <c r="A63" t="str">
        <f t="shared" si="0"/>
        <v>552F50</v>
      </c>
      <c r="B63" s="211">
        <v>21115520000250</v>
      </c>
      <c r="C63">
        <v>0</v>
      </c>
      <c r="D63">
        <v>0</v>
      </c>
      <c r="E63">
        <v>1680213942</v>
      </c>
      <c r="F63" t="s">
        <v>255</v>
      </c>
      <c r="G63" t="s">
        <v>179</v>
      </c>
      <c r="H63">
        <v>50</v>
      </c>
      <c r="J63" s="211">
        <v>10004126104351</v>
      </c>
      <c r="K63">
        <v>2402</v>
      </c>
      <c r="L63" t="s">
        <v>722</v>
      </c>
      <c r="M63" t="s">
        <v>641</v>
      </c>
      <c r="N63" t="s">
        <v>642</v>
      </c>
      <c r="O63" s="92">
        <v>934</v>
      </c>
      <c r="P63" s="92">
        <v>46700</v>
      </c>
      <c r="S63" s="206">
        <f>SUMIF('TOTAL FEED'!$J$6:$J$440,'9'!A63,'TOTAL FEED'!$AS$6:$AS$440)*T63</f>
        <v>8</v>
      </c>
      <c r="T63">
        <v>1</v>
      </c>
      <c r="V63" t="str">
        <f t="shared" si="1"/>
        <v>552F</v>
      </c>
    </row>
    <row r="64" spans="1:22" x14ac:dyDescent="0.25">
      <c r="A64" t="str">
        <f t="shared" si="0"/>
        <v>552SF50</v>
      </c>
      <c r="B64" s="211">
        <v>21115521900250</v>
      </c>
      <c r="C64">
        <v>0</v>
      </c>
      <c r="D64">
        <v>0</v>
      </c>
      <c r="E64">
        <v>1680213943</v>
      </c>
      <c r="F64" t="s">
        <v>238</v>
      </c>
      <c r="G64" t="s">
        <v>187</v>
      </c>
      <c r="H64">
        <v>50</v>
      </c>
      <c r="J64" s="211">
        <v>10004126104361</v>
      </c>
      <c r="K64">
        <v>2402</v>
      </c>
      <c r="L64" t="s">
        <v>678</v>
      </c>
      <c r="M64" t="s">
        <v>641</v>
      </c>
      <c r="N64" t="s">
        <v>642</v>
      </c>
      <c r="O64" s="92">
        <v>292</v>
      </c>
      <c r="P64" s="92">
        <v>14600</v>
      </c>
      <c r="S64" s="206">
        <f>SUMIF('TOTAL FEED'!$J$6:$J$440,'9'!A64,'TOTAL FEED'!$AS$6:$AS$440)*T64</f>
        <v>8</v>
      </c>
      <c r="T64">
        <v>1</v>
      </c>
      <c r="V64" t="str">
        <f t="shared" si="1"/>
        <v>552SF</v>
      </c>
    </row>
    <row r="65" spans="1:22" x14ac:dyDescent="0.25">
      <c r="A65" t="str">
        <f t="shared" si="0"/>
        <v>552F50</v>
      </c>
      <c r="B65" s="211">
        <v>21115520000250</v>
      </c>
      <c r="C65">
        <v>0</v>
      </c>
      <c r="D65">
        <v>0</v>
      </c>
      <c r="E65">
        <v>1680213944</v>
      </c>
      <c r="F65" t="s">
        <v>256</v>
      </c>
      <c r="G65" t="s">
        <v>179</v>
      </c>
      <c r="H65">
        <v>50</v>
      </c>
      <c r="J65" s="211">
        <v>10004126104320</v>
      </c>
      <c r="K65">
        <v>2402</v>
      </c>
      <c r="L65" t="s">
        <v>710</v>
      </c>
      <c r="M65" t="s">
        <v>641</v>
      </c>
      <c r="N65" t="s">
        <v>642</v>
      </c>
      <c r="O65" s="92">
        <v>581</v>
      </c>
      <c r="P65" s="92">
        <v>29050</v>
      </c>
      <c r="S65" s="206">
        <f>SUMIF('TOTAL FEED'!$J$6:$J$440,'9'!A65,'TOTAL FEED'!$AS$6:$AS$440)*T65</f>
        <v>8</v>
      </c>
      <c r="T65">
        <v>1</v>
      </c>
      <c r="V65" t="str">
        <f t="shared" si="1"/>
        <v>552F</v>
      </c>
    </row>
    <row r="66" spans="1:22" x14ac:dyDescent="0.25">
      <c r="A66" t="str">
        <f t="shared" si="0"/>
        <v>552FS9050</v>
      </c>
      <c r="B66" s="211">
        <v>21115520099250</v>
      </c>
      <c r="C66" t="s">
        <v>302</v>
      </c>
      <c r="D66">
        <v>0</v>
      </c>
      <c r="E66">
        <v>1680213945</v>
      </c>
      <c r="F66" t="s">
        <v>256</v>
      </c>
      <c r="G66" t="s">
        <v>179</v>
      </c>
      <c r="H66">
        <v>50</v>
      </c>
      <c r="I66" t="s">
        <v>302</v>
      </c>
      <c r="J66" s="211">
        <v>10004126104353</v>
      </c>
      <c r="K66">
        <v>2402</v>
      </c>
      <c r="L66" t="s">
        <v>784</v>
      </c>
      <c r="M66" t="s">
        <v>641</v>
      </c>
      <c r="N66" t="s">
        <v>642</v>
      </c>
      <c r="O66" s="92">
        <v>54</v>
      </c>
      <c r="P66" s="92">
        <v>2700</v>
      </c>
      <c r="S66" s="206">
        <f>SUMIF('TOTAL FEED'!$J$6:$J$440,'9'!A66,'TOTAL FEED'!$AS$6:$AS$440)*T66</f>
        <v>8</v>
      </c>
      <c r="T66">
        <v>1</v>
      </c>
      <c r="V66" t="str">
        <f t="shared" si="1"/>
        <v>552FS90</v>
      </c>
    </row>
    <row r="67" spans="1:22" x14ac:dyDescent="0.25">
      <c r="A67" t="str">
        <f t="shared" si="0"/>
        <v>552FS9050</v>
      </c>
      <c r="B67" s="211">
        <v>21115520099250</v>
      </c>
      <c r="C67" t="s">
        <v>302</v>
      </c>
      <c r="D67">
        <v>0</v>
      </c>
      <c r="E67">
        <v>1680213946</v>
      </c>
      <c r="F67" t="s">
        <v>256</v>
      </c>
      <c r="G67" t="s">
        <v>179</v>
      </c>
      <c r="H67">
        <v>50</v>
      </c>
      <c r="I67" t="s">
        <v>302</v>
      </c>
      <c r="J67" s="211">
        <v>10004126104355</v>
      </c>
      <c r="K67">
        <v>2402</v>
      </c>
      <c r="L67" t="s">
        <v>818</v>
      </c>
      <c r="M67" t="s">
        <v>641</v>
      </c>
      <c r="N67" t="s">
        <v>642</v>
      </c>
      <c r="O67" s="92">
        <v>594</v>
      </c>
      <c r="P67" s="92">
        <v>29700</v>
      </c>
      <c r="S67" s="206">
        <f>SUMIF('TOTAL FEED'!$J$6:$J$440,'9'!A67,'TOTAL FEED'!$AS$6:$AS$440)*T67</f>
        <v>8</v>
      </c>
      <c r="T67">
        <v>1</v>
      </c>
      <c r="V67" t="str">
        <f t="shared" si="1"/>
        <v>552FS90</v>
      </c>
    </row>
    <row r="68" spans="1:22" x14ac:dyDescent="0.25">
      <c r="A68" t="str">
        <f t="shared" ref="A68:A131" si="2">CONCATENATE(G68,I68,H68)</f>
        <v>552FS9050</v>
      </c>
      <c r="B68" s="211">
        <v>21115520099250</v>
      </c>
      <c r="C68" t="s">
        <v>302</v>
      </c>
      <c r="D68">
        <v>0</v>
      </c>
      <c r="E68">
        <v>1680213946</v>
      </c>
      <c r="F68" t="s">
        <v>256</v>
      </c>
      <c r="G68" t="s">
        <v>179</v>
      </c>
      <c r="H68">
        <v>50</v>
      </c>
      <c r="I68" t="s">
        <v>302</v>
      </c>
      <c r="J68" s="211">
        <v>10004126104355</v>
      </c>
      <c r="K68">
        <v>2402</v>
      </c>
      <c r="L68" t="s">
        <v>784</v>
      </c>
      <c r="M68" t="s">
        <v>641</v>
      </c>
      <c r="N68" t="s">
        <v>642</v>
      </c>
      <c r="O68" s="92">
        <v>1188</v>
      </c>
      <c r="P68" s="92">
        <v>59400</v>
      </c>
      <c r="S68" s="206">
        <f>SUMIF('TOTAL FEED'!$J$6:$J$440,'9'!A68,'TOTAL FEED'!$AS$6:$AS$440)*T68</f>
        <v>8</v>
      </c>
      <c r="T68">
        <v>1</v>
      </c>
      <c r="V68" t="str">
        <f t="shared" ref="V68:V131" si="3">+G68&amp;I68</f>
        <v>552FS90</v>
      </c>
    </row>
    <row r="69" spans="1:22" x14ac:dyDescent="0.25">
      <c r="A69" t="str">
        <f t="shared" si="2"/>
        <v>552SF50</v>
      </c>
      <c r="B69" s="211">
        <v>21115521900250</v>
      </c>
      <c r="C69">
        <v>0</v>
      </c>
      <c r="D69">
        <v>0</v>
      </c>
      <c r="E69">
        <v>1680213947</v>
      </c>
      <c r="F69" t="s">
        <v>257</v>
      </c>
      <c r="G69" t="s">
        <v>187</v>
      </c>
      <c r="H69">
        <v>50</v>
      </c>
      <c r="J69" s="211">
        <v>10004126104341</v>
      </c>
      <c r="K69">
        <v>2402</v>
      </c>
      <c r="L69" t="s">
        <v>740</v>
      </c>
      <c r="M69" t="s">
        <v>641</v>
      </c>
      <c r="N69" t="s">
        <v>642</v>
      </c>
      <c r="O69" s="92">
        <v>839</v>
      </c>
      <c r="P69" s="92">
        <v>41950</v>
      </c>
      <c r="S69" s="206">
        <f>SUMIF('TOTAL FEED'!$J$6:$J$440,'9'!A69,'TOTAL FEED'!$AS$6:$AS$440)*T69</f>
        <v>8</v>
      </c>
      <c r="T69">
        <v>1</v>
      </c>
      <c r="V69" t="str">
        <f t="shared" si="3"/>
        <v>552SF</v>
      </c>
    </row>
    <row r="70" spans="1:22" x14ac:dyDescent="0.25">
      <c r="A70" t="str">
        <f t="shared" si="2"/>
        <v>550SFS3150</v>
      </c>
      <c r="B70" s="211">
        <v>21115501999250</v>
      </c>
      <c r="C70" t="s">
        <v>481</v>
      </c>
      <c r="D70">
        <v>0</v>
      </c>
      <c r="E70">
        <v>1680213948</v>
      </c>
      <c r="F70" t="s">
        <v>257</v>
      </c>
      <c r="G70" t="s">
        <v>168</v>
      </c>
      <c r="H70">
        <v>50</v>
      </c>
      <c r="I70" t="s">
        <v>481</v>
      </c>
      <c r="J70" s="211">
        <v>10004126104354</v>
      </c>
      <c r="K70">
        <v>2402</v>
      </c>
      <c r="L70" t="s">
        <v>808</v>
      </c>
      <c r="M70" t="s">
        <v>641</v>
      </c>
      <c r="N70" t="s">
        <v>642</v>
      </c>
      <c r="O70" s="92">
        <v>1186</v>
      </c>
      <c r="P70" s="92">
        <v>59300</v>
      </c>
      <c r="S70" s="206">
        <f>SUMIF('TOTAL FEED'!$J$6:$J$440,'9'!A70,'TOTAL FEED'!$AS$6:$AS$440)*T70</f>
        <v>8</v>
      </c>
      <c r="T70">
        <v>1</v>
      </c>
      <c r="V70" t="str">
        <f t="shared" si="3"/>
        <v>550SFS31</v>
      </c>
    </row>
    <row r="71" spans="1:22" x14ac:dyDescent="0.25">
      <c r="A71" t="str">
        <f t="shared" si="2"/>
        <v>510S25</v>
      </c>
      <c r="B71" s="211">
        <v>21115101900125</v>
      </c>
      <c r="C71">
        <v>0</v>
      </c>
      <c r="D71">
        <v>0</v>
      </c>
      <c r="E71">
        <v>1680213949</v>
      </c>
      <c r="F71" t="s">
        <v>259</v>
      </c>
      <c r="G71" t="s">
        <v>277</v>
      </c>
      <c r="H71">
        <v>25</v>
      </c>
      <c r="J71" s="211">
        <v>10004126104348</v>
      </c>
      <c r="K71">
        <v>2402</v>
      </c>
      <c r="L71" t="s">
        <v>696</v>
      </c>
      <c r="M71" t="s">
        <v>641</v>
      </c>
      <c r="N71" t="s">
        <v>642</v>
      </c>
      <c r="O71" s="92">
        <v>587</v>
      </c>
      <c r="P71" s="92">
        <v>14675</v>
      </c>
      <c r="S71" s="206">
        <f>SUMIF('TOTAL FEED'!$J$6:$J$440,'9'!A71,'TOTAL FEED'!$AS$6:$AS$440)*T71</f>
        <v>8</v>
      </c>
      <c r="T71">
        <v>1</v>
      </c>
      <c r="V71" t="str">
        <f t="shared" si="3"/>
        <v>510S</v>
      </c>
    </row>
    <row r="72" spans="1:22" x14ac:dyDescent="0.25">
      <c r="A72" t="str">
        <f t="shared" si="2"/>
        <v>GT11S25</v>
      </c>
      <c r="B72" s="211">
        <v>21135101900125</v>
      </c>
      <c r="C72">
        <v>0</v>
      </c>
      <c r="D72">
        <v>0</v>
      </c>
      <c r="E72">
        <v>1680213950</v>
      </c>
      <c r="F72" t="s">
        <v>259</v>
      </c>
      <c r="G72" t="s">
        <v>609</v>
      </c>
      <c r="H72">
        <v>25</v>
      </c>
      <c r="J72" s="211">
        <v>10004126104352</v>
      </c>
      <c r="K72">
        <v>2402</v>
      </c>
      <c r="L72" t="s">
        <v>819</v>
      </c>
      <c r="M72" t="s">
        <v>641</v>
      </c>
      <c r="N72" t="s">
        <v>642</v>
      </c>
      <c r="O72" s="92">
        <v>250</v>
      </c>
      <c r="P72" s="92">
        <v>6250</v>
      </c>
      <c r="S72" s="206">
        <f>SUMIF('TOTAL FEED'!$J$6:$J$440,'9'!A72,'TOTAL FEED'!$AS$6:$AS$440)*T72</f>
        <v>8</v>
      </c>
      <c r="T72">
        <v>1</v>
      </c>
      <c r="V72" t="str">
        <f t="shared" si="3"/>
        <v>GT11S</v>
      </c>
    </row>
    <row r="73" spans="1:22" x14ac:dyDescent="0.25">
      <c r="A73" t="str">
        <f t="shared" si="2"/>
        <v/>
      </c>
      <c r="B73" s="211"/>
      <c r="G73"/>
      <c r="H73"/>
      <c r="J73" s="211"/>
      <c r="S73" s="206">
        <f>SUMIF('TOTAL FEED'!$J$6:$J$440,'9'!A73,'TOTAL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11"/>
      <c r="G74"/>
      <c r="H74"/>
      <c r="S74" s="206">
        <f>SUMIF('TOTAL FEED'!$J$6:$J$440,'9'!A74,'TOTAL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S75" s="206">
        <f>SUMIF('TOTAL FEED'!$J$6:$J$440,'9'!A75,'TOTAL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211"/>
      <c r="G76"/>
      <c r="H76"/>
      <c r="J76" s="211"/>
      <c r="S76" s="206">
        <f>SUMIF('TOTAL FEED'!$J$6:$J$440,'9'!A76,'TOTAL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S77" s="206">
        <f>SUMIF('TOTAL FEED'!$J$6:$J$440,'9'!A77,'TOTAL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V753"/>
  <sheetViews>
    <sheetView topLeftCell="A51" zoomScale="83" zoomScaleNormal="83" workbookViewId="0">
      <selection activeCell="N24" sqref="N24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9.140625" customWidth="1"/>
    <col min="18" max="18" width="12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1976700</v>
      </c>
      <c r="R2" s="48"/>
    </row>
    <row r="3" spans="1:22" ht="30" x14ac:dyDescent="0.25">
      <c r="A3" t="str">
        <f>CONCATENATE(G3,I3,H3)</f>
        <v>552SFS9050</v>
      </c>
      <c r="B3" s="152">
        <v>21115521999250</v>
      </c>
      <c r="C3" s="153" t="s">
        <v>302</v>
      </c>
      <c r="D3" s="153">
        <v>0</v>
      </c>
      <c r="E3" s="153">
        <v>1680213951</v>
      </c>
      <c r="F3" s="153" t="s">
        <v>238</v>
      </c>
      <c r="G3" s="154" t="s">
        <v>187</v>
      </c>
      <c r="H3" s="155">
        <v>50</v>
      </c>
      <c r="I3" s="153" t="s">
        <v>302</v>
      </c>
      <c r="J3" s="153">
        <v>10004126104365</v>
      </c>
      <c r="K3" s="153">
        <v>2402</v>
      </c>
      <c r="L3" s="153" t="s">
        <v>711</v>
      </c>
      <c r="M3" s="153" t="s">
        <v>641</v>
      </c>
      <c r="N3" s="223" t="s">
        <v>642</v>
      </c>
      <c r="O3" s="285">
        <v>702</v>
      </c>
      <c r="P3" s="285">
        <v>35100</v>
      </c>
      <c r="S3" s="206">
        <f>SUMIF('TOTAL FEED'!$J$6:$J$440,'10'!A3,'TOTAL FEED'!$AS$6:$AS$440)*T3</f>
        <v>8</v>
      </c>
      <c r="T3">
        <v>1</v>
      </c>
      <c r="V3" t="str">
        <f>+G3&amp;I3</f>
        <v>552SFS90</v>
      </c>
    </row>
    <row r="4" spans="1:22" ht="30" x14ac:dyDescent="0.25">
      <c r="A4" t="str">
        <f t="shared" ref="A4:A67" si="0">CONCATENATE(G4,I4,H4)</f>
        <v>552SFS9050</v>
      </c>
      <c r="B4" s="152">
        <v>21115521999250</v>
      </c>
      <c r="C4" s="153" t="s">
        <v>302</v>
      </c>
      <c r="D4" s="153">
        <v>0</v>
      </c>
      <c r="E4" s="153">
        <v>1680213951</v>
      </c>
      <c r="F4" s="153" t="s">
        <v>238</v>
      </c>
      <c r="G4" s="154" t="s">
        <v>187</v>
      </c>
      <c r="H4" s="155">
        <v>50</v>
      </c>
      <c r="I4" s="153" t="s">
        <v>302</v>
      </c>
      <c r="J4" s="153">
        <v>10004126104365</v>
      </c>
      <c r="K4" s="153">
        <v>2402</v>
      </c>
      <c r="L4" s="153" t="s">
        <v>814</v>
      </c>
      <c r="M4" s="153" t="s">
        <v>641</v>
      </c>
      <c r="N4" s="223" t="s">
        <v>642</v>
      </c>
      <c r="O4" s="285">
        <v>756</v>
      </c>
      <c r="P4" s="285">
        <v>37800</v>
      </c>
      <c r="S4" s="206">
        <f>SUMIF('TOTAL FEED'!$J$6:$J$440,'10'!A4,'TOTAL FEED'!$AS$6:$AS$440)*T4</f>
        <v>8</v>
      </c>
      <c r="T4">
        <v>1</v>
      </c>
      <c r="V4" t="str">
        <f t="shared" ref="V4:V67" si="1">+G4&amp;I4</f>
        <v>552SFS90</v>
      </c>
    </row>
    <row r="5" spans="1:22" ht="30" x14ac:dyDescent="0.25">
      <c r="A5" t="str">
        <f t="shared" si="0"/>
        <v>552SFS9050</v>
      </c>
      <c r="B5" s="152">
        <v>21115521999250</v>
      </c>
      <c r="C5" s="153" t="s">
        <v>302</v>
      </c>
      <c r="D5" s="153">
        <v>0</v>
      </c>
      <c r="E5" s="153">
        <v>1680213951</v>
      </c>
      <c r="F5" s="153" t="s">
        <v>238</v>
      </c>
      <c r="G5" s="154" t="s">
        <v>187</v>
      </c>
      <c r="H5" s="155">
        <v>50</v>
      </c>
      <c r="I5" s="153" t="s">
        <v>302</v>
      </c>
      <c r="J5" s="153">
        <v>10004126104365</v>
      </c>
      <c r="K5" s="153">
        <v>2402</v>
      </c>
      <c r="L5" s="153" t="s">
        <v>763</v>
      </c>
      <c r="M5" s="153" t="s">
        <v>641</v>
      </c>
      <c r="N5" s="223" t="s">
        <v>642</v>
      </c>
      <c r="O5" s="285">
        <v>1242</v>
      </c>
      <c r="P5" s="285">
        <v>62100</v>
      </c>
      <c r="S5" s="206">
        <f>SUMIF('TOTAL FEED'!$J$6:$J$440,'10'!A5,'TOTAL FEED'!$AS$6:$AS$440)*T5</f>
        <v>8</v>
      </c>
      <c r="T5">
        <v>1</v>
      </c>
      <c r="V5" t="str">
        <f t="shared" si="1"/>
        <v>552SFS90</v>
      </c>
    </row>
    <row r="6" spans="1:22" ht="30" x14ac:dyDescent="0.25">
      <c r="A6" t="str">
        <f t="shared" si="0"/>
        <v>552SFS9050</v>
      </c>
      <c r="B6" s="152">
        <v>21115521999250</v>
      </c>
      <c r="C6" s="153" t="s">
        <v>302</v>
      </c>
      <c r="D6" s="153">
        <v>0</v>
      </c>
      <c r="E6" s="153">
        <v>1680213951</v>
      </c>
      <c r="F6" s="153" t="s">
        <v>238</v>
      </c>
      <c r="G6" s="154" t="s">
        <v>187</v>
      </c>
      <c r="H6" s="155">
        <v>50</v>
      </c>
      <c r="I6" s="153" t="s">
        <v>302</v>
      </c>
      <c r="J6" s="153">
        <v>10004126104365</v>
      </c>
      <c r="K6" s="153">
        <v>2402</v>
      </c>
      <c r="L6" s="153" t="s">
        <v>766</v>
      </c>
      <c r="M6" s="153" t="s">
        <v>641</v>
      </c>
      <c r="N6" s="223" t="s">
        <v>642</v>
      </c>
      <c r="O6" s="285">
        <v>1242</v>
      </c>
      <c r="P6" s="285">
        <v>62100</v>
      </c>
      <c r="S6" s="206">
        <f>SUMIF('TOTAL FEED'!$J$6:$J$440,'10'!A6,'TOTAL FEED'!$AS$6:$AS$440)*T6</f>
        <v>8</v>
      </c>
      <c r="T6">
        <v>1</v>
      </c>
      <c r="V6" t="str">
        <f t="shared" si="1"/>
        <v>552SFS90</v>
      </c>
    </row>
    <row r="7" spans="1:22" ht="30" x14ac:dyDescent="0.25">
      <c r="A7" t="str">
        <f t="shared" si="0"/>
        <v>552FS9050</v>
      </c>
      <c r="B7" s="152">
        <v>21115520099250</v>
      </c>
      <c r="C7" s="153" t="s">
        <v>302</v>
      </c>
      <c r="D7" s="153">
        <v>0</v>
      </c>
      <c r="E7" s="153">
        <v>1680213952</v>
      </c>
      <c r="F7" s="153" t="s">
        <v>256</v>
      </c>
      <c r="G7" s="154" t="s">
        <v>179</v>
      </c>
      <c r="H7" s="155">
        <v>50</v>
      </c>
      <c r="I7" s="153" t="s">
        <v>302</v>
      </c>
      <c r="J7" s="152">
        <v>10004126104366</v>
      </c>
      <c r="K7" s="153">
        <v>2402</v>
      </c>
      <c r="L7" s="153" t="s">
        <v>723</v>
      </c>
      <c r="M7" s="153" t="s">
        <v>641</v>
      </c>
      <c r="N7" s="223" t="s">
        <v>642</v>
      </c>
      <c r="O7" s="285">
        <v>756</v>
      </c>
      <c r="P7" s="285">
        <v>37800</v>
      </c>
      <c r="S7" s="206">
        <f>SUMIF('TOTAL FEED'!$J$6:$J$440,'10'!A7,'TOTAL FEED'!$AS$6:$AS$440)*T7</f>
        <v>8</v>
      </c>
      <c r="T7">
        <v>1</v>
      </c>
      <c r="V7" t="str">
        <f t="shared" si="1"/>
        <v>552FS90</v>
      </c>
    </row>
    <row r="8" spans="1:22" ht="30" x14ac:dyDescent="0.25">
      <c r="A8" t="str">
        <f t="shared" si="0"/>
        <v>552FS9050</v>
      </c>
      <c r="B8" s="152">
        <v>21115520099250</v>
      </c>
      <c r="C8" s="153" t="s">
        <v>302</v>
      </c>
      <c r="D8" s="153">
        <v>0</v>
      </c>
      <c r="E8" s="153">
        <v>1680213952</v>
      </c>
      <c r="F8" s="153" t="s">
        <v>256</v>
      </c>
      <c r="G8" s="154" t="s">
        <v>179</v>
      </c>
      <c r="H8" s="155">
        <v>50</v>
      </c>
      <c r="I8" s="153" t="s">
        <v>302</v>
      </c>
      <c r="J8" s="152">
        <v>10004126104366</v>
      </c>
      <c r="K8" s="153">
        <v>2402</v>
      </c>
      <c r="L8" s="153" t="s">
        <v>818</v>
      </c>
      <c r="M8" s="153" t="s">
        <v>641</v>
      </c>
      <c r="N8" s="223" t="s">
        <v>642</v>
      </c>
      <c r="O8" s="285">
        <v>162</v>
      </c>
      <c r="P8" s="285">
        <v>8100</v>
      </c>
      <c r="S8" s="206">
        <f>SUMIF('TOTAL FEED'!$J$6:$J$440,'10'!A8,'TOTAL FEED'!$AS$6:$AS$440)*T8</f>
        <v>8</v>
      </c>
      <c r="T8">
        <v>1</v>
      </c>
      <c r="V8" t="str">
        <f t="shared" si="1"/>
        <v>552FS90</v>
      </c>
    </row>
    <row r="9" spans="1:22" ht="30" x14ac:dyDescent="0.25">
      <c r="A9" t="str">
        <f t="shared" si="0"/>
        <v>552FS9050</v>
      </c>
      <c r="B9" s="152">
        <v>21115520099250</v>
      </c>
      <c r="C9" s="153" t="s">
        <v>302</v>
      </c>
      <c r="D9" s="153">
        <v>0</v>
      </c>
      <c r="E9" s="153">
        <v>1680213952</v>
      </c>
      <c r="F9" s="153" t="s">
        <v>256</v>
      </c>
      <c r="G9" s="154" t="s">
        <v>179</v>
      </c>
      <c r="H9" s="155">
        <v>50</v>
      </c>
      <c r="I9" s="153" t="s">
        <v>302</v>
      </c>
      <c r="J9" s="152">
        <v>10004126104366</v>
      </c>
      <c r="K9" s="153">
        <v>2402</v>
      </c>
      <c r="L9" s="153" t="s">
        <v>733</v>
      </c>
      <c r="M9" s="153" t="s">
        <v>641</v>
      </c>
      <c r="N9" s="223" t="s">
        <v>642</v>
      </c>
      <c r="O9" s="285">
        <v>1242</v>
      </c>
      <c r="P9" s="285">
        <v>62100</v>
      </c>
      <c r="S9" s="206">
        <f>SUMIF('TOTAL FEED'!$J$6:$J$440,'10'!A9,'TOTAL FEED'!$AS$6:$AS$440)*T9</f>
        <v>8</v>
      </c>
      <c r="T9">
        <v>1</v>
      </c>
      <c r="V9" t="str">
        <f t="shared" si="1"/>
        <v>552FS90</v>
      </c>
    </row>
    <row r="10" spans="1:22" ht="30" x14ac:dyDescent="0.25">
      <c r="A10" t="str">
        <f t="shared" si="0"/>
        <v>552FS9050</v>
      </c>
      <c r="B10" s="153">
        <v>21115520099250</v>
      </c>
      <c r="C10" s="153" t="s">
        <v>302</v>
      </c>
      <c r="D10" s="153">
        <v>0</v>
      </c>
      <c r="E10" s="153">
        <v>1680213952</v>
      </c>
      <c r="F10" s="153" t="s">
        <v>256</v>
      </c>
      <c r="G10" s="154" t="s">
        <v>179</v>
      </c>
      <c r="H10" s="155">
        <v>50</v>
      </c>
      <c r="I10" s="153" t="s">
        <v>302</v>
      </c>
      <c r="J10" s="152">
        <v>10004126104366</v>
      </c>
      <c r="K10" s="153">
        <v>2402</v>
      </c>
      <c r="L10" s="153" t="s">
        <v>750</v>
      </c>
      <c r="M10" s="153" t="s">
        <v>641</v>
      </c>
      <c r="N10" s="223" t="s">
        <v>642</v>
      </c>
      <c r="O10" s="285">
        <v>995</v>
      </c>
      <c r="P10" s="285">
        <v>49750</v>
      </c>
      <c r="S10" s="206">
        <f>SUMIF('TOTAL FEED'!$J$6:$J$440,'10'!A10,'TOTAL FEED'!$AS$6:$AS$440)*T10</f>
        <v>8</v>
      </c>
      <c r="T10">
        <v>1</v>
      </c>
      <c r="V10" t="str">
        <f t="shared" si="1"/>
        <v>552FS90</v>
      </c>
    </row>
    <row r="11" spans="1:22" ht="30" x14ac:dyDescent="0.25">
      <c r="A11" t="str">
        <f t="shared" si="0"/>
        <v>55225</v>
      </c>
      <c r="B11" s="152">
        <v>21115520000125</v>
      </c>
      <c r="C11" s="153">
        <v>0</v>
      </c>
      <c r="D11" s="153">
        <v>0</v>
      </c>
      <c r="E11" s="153">
        <v>1680213953</v>
      </c>
      <c r="F11" s="153" t="s">
        <v>251</v>
      </c>
      <c r="G11" s="154">
        <v>552</v>
      </c>
      <c r="H11" s="155">
        <v>25</v>
      </c>
      <c r="I11" s="153"/>
      <c r="J11" s="152">
        <v>10004126104363</v>
      </c>
      <c r="K11" s="153">
        <v>2402</v>
      </c>
      <c r="L11" s="153" t="s">
        <v>700</v>
      </c>
      <c r="M11" s="153" t="s">
        <v>641</v>
      </c>
      <c r="N11" s="223" t="s">
        <v>642</v>
      </c>
      <c r="O11" s="285">
        <v>220</v>
      </c>
      <c r="P11" s="285">
        <v>5500</v>
      </c>
      <c r="S11" s="206">
        <f>SUMIF('TOTAL FEED'!$J$6:$J$440,'10'!A11,'TOTAL FEED'!$AS$6:$AS$440)*T11</f>
        <v>8</v>
      </c>
      <c r="T11">
        <v>1</v>
      </c>
      <c r="V11" t="str">
        <f t="shared" si="1"/>
        <v>552</v>
      </c>
    </row>
    <row r="12" spans="1:22" ht="30" x14ac:dyDescent="0.25">
      <c r="A12" t="str">
        <f t="shared" si="0"/>
        <v>55225</v>
      </c>
      <c r="B12" s="152">
        <v>21115520000125</v>
      </c>
      <c r="C12" s="153">
        <v>0</v>
      </c>
      <c r="D12" s="153">
        <v>0</v>
      </c>
      <c r="E12" s="153">
        <v>1680213953</v>
      </c>
      <c r="F12" s="153" t="s">
        <v>251</v>
      </c>
      <c r="G12" s="154">
        <v>552</v>
      </c>
      <c r="H12" s="155">
        <v>25</v>
      </c>
      <c r="I12" s="153"/>
      <c r="J12" s="152">
        <v>10004126104363</v>
      </c>
      <c r="K12" s="153">
        <v>2402</v>
      </c>
      <c r="L12" s="153" t="s">
        <v>691</v>
      </c>
      <c r="M12" s="153" t="s">
        <v>641</v>
      </c>
      <c r="N12" s="223" t="s">
        <v>642</v>
      </c>
      <c r="O12" s="285">
        <v>972</v>
      </c>
      <c r="P12" s="285">
        <v>24300</v>
      </c>
      <c r="S12" s="206">
        <f>SUMIF('TOTAL FEED'!$J$6:$J$440,'10'!A12,'TOTAL FEED'!$AS$6:$AS$440)*T12</f>
        <v>8</v>
      </c>
      <c r="T12">
        <v>1</v>
      </c>
      <c r="V12" t="str">
        <f t="shared" si="1"/>
        <v>552</v>
      </c>
    </row>
    <row r="13" spans="1:22" ht="30" x14ac:dyDescent="0.25">
      <c r="A13" t="str">
        <f t="shared" si="0"/>
        <v>56625</v>
      </c>
      <c r="B13" s="152">
        <v>21115660000125</v>
      </c>
      <c r="C13" s="153">
        <v>0</v>
      </c>
      <c r="D13" s="153">
        <v>0</v>
      </c>
      <c r="E13" s="153">
        <v>1680213954</v>
      </c>
      <c r="F13" s="153" t="s">
        <v>251</v>
      </c>
      <c r="G13" s="154">
        <v>566</v>
      </c>
      <c r="H13" s="155">
        <v>25</v>
      </c>
      <c r="I13" s="153"/>
      <c r="J13" s="152">
        <v>10004126104370</v>
      </c>
      <c r="K13" s="153">
        <v>2402</v>
      </c>
      <c r="L13" s="153" t="s">
        <v>809</v>
      </c>
      <c r="M13" s="153" t="s">
        <v>641</v>
      </c>
      <c r="N13" s="223" t="s">
        <v>642</v>
      </c>
      <c r="O13" s="285">
        <v>1540</v>
      </c>
      <c r="P13" s="285">
        <v>38500</v>
      </c>
      <c r="S13" s="206">
        <f>SUMIF('TOTAL FEED'!$J$6:$J$440,'10'!A13,'TOTAL FEED'!$AS$6:$AS$440)*T13</f>
        <v>8</v>
      </c>
      <c r="T13">
        <v>1</v>
      </c>
      <c r="V13" t="str">
        <f t="shared" si="1"/>
        <v>566</v>
      </c>
    </row>
    <row r="14" spans="1:22" ht="30" x14ac:dyDescent="0.25">
      <c r="A14" t="str">
        <f t="shared" si="0"/>
        <v>56625</v>
      </c>
      <c r="B14" s="152">
        <v>21115660000125</v>
      </c>
      <c r="C14" s="153">
        <v>0</v>
      </c>
      <c r="D14" s="153">
        <v>0</v>
      </c>
      <c r="E14" s="153">
        <v>1680213954</v>
      </c>
      <c r="F14" s="153" t="s">
        <v>251</v>
      </c>
      <c r="G14" s="154">
        <v>566</v>
      </c>
      <c r="H14" s="155">
        <v>25</v>
      </c>
      <c r="I14" s="153"/>
      <c r="J14" s="152">
        <v>10004126104370</v>
      </c>
      <c r="K14" s="153">
        <v>2402</v>
      </c>
      <c r="L14" s="153" t="s">
        <v>693</v>
      </c>
      <c r="M14" s="153" t="s">
        <v>641</v>
      </c>
      <c r="N14" s="223" t="s">
        <v>642</v>
      </c>
      <c r="O14" s="285">
        <v>990</v>
      </c>
      <c r="P14" s="285">
        <v>24750</v>
      </c>
      <c r="S14" s="206">
        <f>SUMIF('TOTAL FEED'!$J$6:$J$440,'10'!A14,'TOTAL FEED'!$AS$6:$AS$440)*T14</f>
        <v>8</v>
      </c>
      <c r="T14">
        <v>1</v>
      </c>
      <c r="V14" t="str">
        <f t="shared" si="1"/>
        <v>566</v>
      </c>
    </row>
    <row r="15" spans="1:22" ht="30" x14ac:dyDescent="0.25">
      <c r="A15" t="str">
        <f t="shared" si="0"/>
        <v>56625</v>
      </c>
      <c r="B15" s="152">
        <v>21115660000125</v>
      </c>
      <c r="C15" s="153">
        <v>0</v>
      </c>
      <c r="D15" s="153">
        <v>0</v>
      </c>
      <c r="E15" s="153">
        <v>1680213955</v>
      </c>
      <c r="F15" s="153" t="s">
        <v>251</v>
      </c>
      <c r="G15" s="154">
        <v>566</v>
      </c>
      <c r="H15" s="155">
        <v>25</v>
      </c>
      <c r="I15" s="153"/>
      <c r="J15" s="152">
        <v>10004126104373</v>
      </c>
      <c r="K15" s="153">
        <v>2402</v>
      </c>
      <c r="L15" s="153" t="s">
        <v>693</v>
      </c>
      <c r="M15" s="153" t="s">
        <v>641</v>
      </c>
      <c r="N15" s="223" t="s">
        <v>642</v>
      </c>
      <c r="O15" s="285">
        <v>440</v>
      </c>
      <c r="P15" s="285">
        <v>11000</v>
      </c>
      <c r="S15" s="206">
        <f>SUMIF('TOTAL FEED'!$J$6:$J$440,'10'!A15,'TOTAL FEED'!$AS$6:$AS$440)*T15</f>
        <v>8</v>
      </c>
      <c r="T15">
        <v>1</v>
      </c>
      <c r="V15" t="str">
        <f t="shared" si="1"/>
        <v>566</v>
      </c>
    </row>
    <row r="16" spans="1:22" ht="30" x14ac:dyDescent="0.25">
      <c r="A16" t="str">
        <f t="shared" si="0"/>
        <v>56625</v>
      </c>
      <c r="B16" s="152">
        <v>21115660000125</v>
      </c>
      <c r="C16" s="153">
        <v>0</v>
      </c>
      <c r="D16" s="153">
        <v>0</v>
      </c>
      <c r="E16" s="153">
        <v>1680213955</v>
      </c>
      <c r="F16" s="153" t="s">
        <v>251</v>
      </c>
      <c r="G16" s="154">
        <v>566</v>
      </c>
      <c r="H16" s="155">
        <v>25</v>
      </c>
      <c r="I16" s="153"/>
      <c r="J16" s="152">
        <v>10004126104373</v>
      </c>
      <c r="K16" s="153">
        <v>2402</v>
      </c>
      <c r="L16" s="153" t="s">
        <v>778</v>
      </c>
      <c r="M16" s="153" t="s">
        <v>641</v>
      </c>
      <c r="N16" s="223" t="s">
        <v>642</v>
      </c>
      <c r="O16" s="285">
        <v>277</v>
      </c>
      <c r="P16" s="285">
        <v>6925</v>
      </c>
      <c r="S16" s="206">
        <f>SUMIF('TOTAL FEED'!$J$6:$J$440,'10'!A16,'TOTAL FEED'!$AS$6:$AS$440)*T16</f>
        <v>8</v>
      </c>
      <c r="T16">
        <v>1</v>
      </c>
      <c r="V16" t="str">
        <f t="shared" si="1"/>
        <v>566</v>
      </c>
    </row>
    <row r="17" spans="1:22" ht="30" x14ac:dyDescent="0.25">
      <c r="A17" t="str">
        <f t="shared" si="0"/>
        <v>513F50</v>
      </c>
      <c r="B17" s="152">
        <v>21115130000250</v>
      </c>
      <c r="C17" s="153">
        <v>0</v>
      </c>
      <c r="D17" s="153">
        <v>0</v>
      </c>
      <c r="E17" s="153">
        <v>1680213956</v>
      </c>
      <c r="F17" s="153" t="s">
        <v>251</v>
      </c>
      <c r="G17" s="153" t="s">
        <v>110</v>
      </c>
      <c r="H17" s="153">
        <v>50</v>
      </c>
      <c r="I17" s="153"/>
      <c r="J17" s="152">
        <v>10004126104374</v>
      </c>
      <c r="K17" s="153">
        <v>2402</v>
      </c>
      <c r="L17" s="153" t="s">
        <v>681</v>
      </c>
      <c r="M17" s="153" t="s">
        <v>641</v>
      </c>
      <c r="N17" s="223" t="s">
        <v>642</v>
      </c>
      <c r="O17" s="285">
        <v>216</v>
      </c>
      <c r="P17" s="285">
        <v>10800</v>
      </c>
      <c r="S17" s="206">
        <f>SUMIF('TOTAL FEED'!$J$6:$J$440,'10'!A17,'TOTAL FEED'!$AS$6:$AS$440)*T17</f>
        <v>8</v>
      </c>
      <c r="T17">
        <v>1</v>
      </c>
      <c r="V17" t="str">
        <f t="shared" si="1"/>
        <v>513F</v>
      </c>
    </row>
    <row r="18" spans="1:22" ht="30" x14ac:dyDescent="0.25">
      <c r="A18" t="str">
        <f t="shared" si="0"/>
        <v>552FS9050</v>
      </c>
      <c r="B18" s="152">
        <v>21115520099250</v>
      </c>
      <c r="C18" s="153" t="s">
        <v>302</v>
      </c>
      <c r="D18" s="153">
        <v>0</v>
      </c>
      <c r="E18" s="153">
        <v>1680213958</v>
      </c>
      <c r="F18" s="153" t="s">
        <v>255</v>
      </c>
      <c r="G18" s="153" t="s">
        <v>179</v>
      </c>
      <c r="H18" s="153">
        <v>50</v>
      </c>
      <c r="I18" s="153" t="s">
        <v>302</v>
      </c>
      <c r="J18" s="152">
        <v>10004126104371</v>
      </c>
      <c r="K18" s="153">
        <v>2402</v>
      </c>
      <c r="L18" s="153" t="s">
        <v>679</v>
      </c>
      <c r="M18" s="153" t="s">
        <v>641</v>
      </c>
      <c r="N18" s="223" t="s">
        <v>642</v>
      </c>
      <c r="O18" s="285">
        <v>580</v>
      </c>
      <c r="P18" s="285">
        <v>29000</v>
      </c>
      <c r="S18" s="206">
        <f>SUMIF('TOTAL FEED'!$J$6:$J$440,'10'!A18,'TOTAL FEED'!$AS$6:$AS$440)*T18</f>
        <v>8</v>
      </c>
      <c r="T18">
        <v>1</v>
      </c>
      <c r="V18" t="str">
        <f t="shared" si="1"/>
        <v>552FS90</v>
      </c>
    </row>
    <row r="19" spans="1:22" ht="30" x14ac:dyDescent="0.25">
      <c r="A19" t="str">
        <f t="shared" si="0"/>
        <v>552FS9050</v>
      </c>
      <c r="B19" s="152">
        <v>21115520099250</v>
      </c>
      <c r="C19" s="153" t="s">
        <v>302</v>
      </c>
      <c r="D19" s="153">
        <v>0</v>
      </c>
      <c r="E19" s="153">
        <v>1680213959</v>
      </c>
      <c r="F19" s="153" t="s">
        <v>255</v>
      </c>
      <c r="G19" s="153" t="s">
        <v>179</v>
      </c>
      <c r="H19" s="153">
        <v>50</v>
      </c>
      <c r="I19" s="153" t="s">
        <v>302</v>
      </c>
      <c r="J19" s="152">
        <v>10004126104372</v>
      </c>
      <c r="K19" s="153">
        <v>2402</v>
      </c>
      <c r="L19" s="153" t="s">
        <v>679</v>
      </c>
      <c r="M19" s="153" t="s">
        <v>641</v>
      </c>
      <c r="N19" s="223" t="s">
        <v>642</v>
      </c>
      <c r="O19" s="285">
        <v>540</v>
      </c>
      <c r="P19" s="285">
        <v>27000</v>
      </c>
      <c r="S19" s="206">
        <f>SUMIF('TOTAL FEED'!$J$6:$J$440,'10'!A19,'TOTAL FEED'!$AS$6:$AS$440)*T19</f>
        <v>8</v>
      </c>
      <c r="T19">
        <v>1</v>
      </c>
      <c r="V19" t="str">
        <f t="shared" si="1"/>
        <v>552FS90</v>
      </c>
    </row>
    <row r="20" spans="1:22" ht="30" x14ac:dyDescent="0.25">
      <c r="A20" t="str">
        <f t="shared" si="0"/>
        <v>552F50</v>
      </c>
      <c r="B20" s="152">
        <v>21115520000250</v>
      </c>
      <c r="C20" s="153">
        <v>0</v>
      </c>
      <c r="D20" s="153">
        <v>0</v>
      </c>
      <c r="E20" s="153">
        <v>1680213963</v>
      </c>
      <c r="F20" s="153" t="s">
        <v>562</v>
      </c>
      <c r="G20" s="153" t="s">
        <v>179</v>
      </c>
      <c r="H20" s="153">
        <v>50</v>
      </c>
      <c r="I20" s="153"/>
      <c r="J20" s="152">
        <v>210050</v>
      </c>
      <c r="K20" s="153">
        <v>2401</v>
      </c>
      <c r="L20" s="153" t="s">
        <v>807</v>
      </c>
      <c r="M20" s="153" t="s">
        <v>658</v>
      </c>
      <c r="N20" s="223" t="s">
        <v>659</v>
      </c>
      <c r="O20" s="285">
        <v>488</v>
      </c>
      <c r="P20" s="285">
        <v>24400</v>
      </c>
      <c r="S20" s="206">
        <f>SUMIF('TOTAL FEED'!$J$6:$J$440,'10'!A20,'TOTAL FEED'!$AS$6:$AS$440)*T20</f>
        <v>8</v>
      </c>
      <c r="T20">
        <v>1</v>
      </c>
      <c r="V20" t="str">
        <f t="shared" si="1"/>
        <v>552F</v>
      </c>
    </row>
    <row r="21" spans="1:22" ht="30" x14ac:dyDescent="0.25">
      <c r="A21" t="str">
        <f t="shared" si="0"/>
        <v>552FS9050</v>
      </c>
      <c r="B21" s="152">
        <v>21115520099250</v>
      </c>
      <c r="C21" s="153" t="s">
        <v>302</v>
      </c>
      <c r="D21" s="153">
        <v>0</v>
      </c>
      <c r="E21" s="153">
        <v>1680213964</v>
      </c>
      <c r="F21" s="153" t="s">
        <v>562</v>
      </c>
      <c r="G21" s="153" t="s">
        <v>179</v>
      </c>
      <c r="H21" s="153">
        <v>50</v>
      </c>
      <c r="I21" s="153" t="s">
        <v>302</v>
      </c>
      <c r="J21" s="152">
        <v>210072</v>
      </c>
      <c r="K21" s="153">
        <v>2401</v>
      </c>
      <c r="L21" s="153" t="s">
        <v>789</v>
      </c>
      <c r="M21" s="153" t="s">
        <v>658</v>
      </c>
      <c r="N21" s="223" t="s">
        <v>659</v>
      </c>
      <c r="O21" s="285">
        <v>269</v>
      </c>
      <c r="P21" s="285">
        <v>13450</v>
      </c>
      <c r="S21" s="206">
        <f>SUMIF('TOTAL FEED'!$J$6:$J$440,'10'!A21,'TOTAL FEED'!$AS$6:$AS$440)*T21</f>
        <v>8</v>
      </c>
      <c r="T21">
        <v>1</v>
      </c>
      <c r="V21" t="str">
        <f t="shared" si="1"/>
        <v>552FS90</v>
      </c>
    </row>
    <row r="22" spans="1:22" ht="30" x14ac:dyDescent="0.25">
      <c r="A22" t="str">
        <f t="shared" si="0"/>
        <v>VT1225</v>
      </c>
      <c r="B22" s="152">
        <v>21135400000125</v>
      </c>
      <c r="C22" s="153">
        <v>0</v>
      </c>
      <c r="D22" s="153">
        <v>0</v>
      </c>
      <c r="E22" s="153">
        <v>1680213965</v>
      </c>
      <c r="F22" s="153" t="s">
        <v>564</v>
      </c>
      <c r="G22" s="153" t="s">
        <v>60</v>
      </c>
      <c r="H22" s="153">
        <v>25</v>
      </c>
      <c r="I22" s="153"/>
      <c r="J22" s="152">
        <v>210066</v>
      </c>
      <c r="K22" s="153">
        <v>2401</v>
      </c>
      <c r="L22" s="153" t="s">
        <v>709</v>
      </c>
      <c r="M22" s="153" t="s">
        <v>658</v>
      </c>
      <c r="N22" s="223" t="s">
        <v>659</v>
      </c>
      <c r="O22" s="285">
        <v>1100</v>
      </c>
      <c r="P22" s="285">
        <v>27500</v>
      </c>
      <c r="S22" s="206">
        <f>SUMIF('TOTAL FEED'!$J$6:$J$440,'10'!A22,'TOTAL FEED'!$AS$6:$AS$440)*T22</f>
        <v>8</v>
      </c>
      <c r="T22">
        <v>1</v>
      </c>
      <c r="V22" t="str">
        <f t="shared" si="1"/>
        <v>VT12</v>
      </c>
    </row>
    <row r="23" spans="1:22" ht="30" x14ac:dyDescent="0.25">
      <c r="A23" t="str">
        <f t="shared" si="0"/>
        <v>550SFS3150</v>
      </c>
      <c r="B23" s="152">
        <v>21115501999250</v>
      </c>
      <c r="C23" s="153" t="s">
        <v>481</v>
      </c>
      <c r="D23" s="153">
        <v>0</v>
      </c>
      <c r="E23" s="153">
        <v>1680213966</v>
      </c>
      <c r="F23" s="153" t="s">
        <v>257</v>
      </c>
      <c r="G23" s="153" t="s">
        <v>168</v>
      </c>
      <c r="H23" s="153">
        <v>50</v>
      </c>
      <c r="I23" s="153" t="s">
        <v>481</v>
      </c>
      <c r="J23" s="152">
        <v>10004126104367</v>
      </c>
      <c r="K23" s="153">
        <v>2402</v>
      </c>
      <c r="L23" s="153" t="s">
        <v>757</v>
      </c>
      <c r="M23" s="153" t="s">
        <v>641</v>
      </c>
      <c r="N23" s="223" t="s">
        <v>642</v>
      </c>
      <c r="O23" s="285">
        <v>864</v>
      </c>
      <c r="P23" s="285">
        <v>43200</v>
      </c>
      <c r="S23" s="206">
        <f>SUMIF('TOTAL FEED'!$J$6:$J$440,'10'!A23,'TOTAL FEED'!$AS$6:$AS$440)*T23</f>
        <v>8</v>
      </c>
      <c r="T23">
        <v>1</v>
      </c>
      <c r="V23" t="str">
        <f t="shared" si="1"/>
        <v>550SFS31</v>
      </c>
    </row>
    <row r="24" spans="1:22" ht="30" x14ac:dyDescent="0.25">
      <c r="A24" t="str">
        <f t="shared" si="0"/>
        <v>550SFS3150</v>
      </c>
      <c r="B24" s="152">
        <v>21115501999250</v>
      </c>
      <c r="C24" s="153" t="s">
        <v>481</v>
      </c>
      <c r="D24" s="153">
        <v>0</v>
      </c>
      <c r="E24" s="153">
        <v>1680213966</v>
      </c>
      <c r="F24" s="153" t="s">
        <v>257</v>
      </c>
      <c r="G24" s="153" t="s">
        <v>168</v>
      </c>
      <c r="H24" s="153">
        <v>50</v>
      </c>
      <c r="I24" s="153" t="s">
        <v>481</v>
      </c>
      <c r="J24" s="152">
        <v>10004126104367</v>
      </c>
      <c r="K24" s="153">
        <v>2402</v>
      </c>
      <c r="L24" s="153" t="s">
        <v>820</v>
      </c>
      <c r="M24" s="153" t="s">
        <v>641</v>
      </c>
      <c r="N24" s="223" t="s">
        <v>642</v>
      </c>
      <c r="O24" s="285">
        <v>324</v>
      </c>
      <c r="P24" s="285">
        <v>16200</v>
      </c>
      <c r="S24" s="206">
        <f>SUMIF('TOTAL FEED'!$J$6:$J$440,'10'!A24,'TOTAL FEED'!$AS$6:$AS$440)*T24</f>
        <v>8</v>
      </c>
      <c r="T24">
        <v>1</v>
      </c>
      <c r="V24" t="str">
        <f t="shared" si="1"/>
        <v>550SFS31</v>
      </c>
    </row>
    <row r="25" spans="1:22" ht="30" x14ac:dyDescent="0.25">
      <c r="A25" t="str">
        <f t="shared" si="0"/>
        <v>550SFS3150</v>
      </c>
      <c r="B25" s="152">
        <v>21115501999250</v>
      </c>
      <c r="C25" s="153" t="s">
        <v>481</v>
      </c>
      <c r="D25" s="153">
        <v>0</v>
      </c>
      <c r="E25" s="153">
        <v>1680213966</v>
      </c>
      <c r="F25" s="153" t="s">
        <v>257</v>
      </c>
      <c r="G25" s="153" t="s">
        <v>168</v>
      </c>
      <c r="H25" s="153">
        <v>50</v>
      </c>
      <c r="I25" s="153" t="s">
        <v>481</v>
      </c>
      <c r="J25" s="152">
        <v>10004126104367</v>
      </c>
      <c r="K25" s="153">
        <v>2402</v>
      </c>
      <c r="L25" s="153" t="s">
        <v>821</v>
      </c>
      <c r="M25" s="153" t="s">
        <v>641</v>
      </c>
      <c r="N25" s="223" t="s">
        <v>642</v>
      </c>
      <c r="O25" s="285">
        <v>972</v>
      </c>
      <c r="P25" s="285">
        <v>48600</v>
      </c>
      <c r="S25" s="206">
        <f>SUMIF('TOTAL FEED'!$J$6:$J$440,'10'!A25,'TOTAL FEED'!$AS$6:$AS$440)*T25</f>
        <v>8</v>
      </c>
      <c r="T25">
        <v>1</v>
      </c>
      <c r="V25" t="str">
        <f t="shared" si="1"/>
        <v>550SFS31</v>
      </c>
    </row>
    <row r="26" spans="1:22" ht="30" x14ac:dyDescent="0.25">
      <c r="A26" t="str">
        <f t="shared" si="0"/>
        <v>550SFS3150</v>
      </c>
      <c r="B26" s="152">
        <v>21115501999250</v>
      </c>
      <c r="C26" s="153" t="s">
        <v>481</v>
      </c>
      <c r="D26" s="153">
        <v>0</v>
      </c>
      <c r="E26" s="153">
        <v>1680213966</v>
      </c>
      <c r="F26" s="153" t="s">
        <v>257</v>
      </c>
      <c r="G26" s="153" t="s">
        <v>168</v>
      </c>
      <c r="H26" s="153">
        <v>50</v>
      </c>
      <c r="I26" s="153" t="s">
        <v>481</v>
      </c>
      <c r="J26" s="152">
        <v>10004126104367</v>
      </c>
      <c r="K26" s="153">
        <v>2402</v>
      </c>
      <c r="L26" s="153" t="s">
        <v>808</v>
      </c>
      <c r="M26" s="153" t="s">
        <v>641</v>
      </c>
      <c r="N26" s="223" t="s">
        <v>642</v>
      </c>
      <c r="O26" s="285">
        <v>108</v>
      </c>
      <c r="P26" s="285">
        <v>5400</v>
      </c>
      <c r="S26" s="206">
        <f>SUMIF('TOTAL FEED'!$J$6:$J$440,'10'!A26,'TOTAL FEED'!$AS$6:$AS$440)*T26</f>
        <v>8</v>
      </c>
      <c r="T26">
        <v>1</v>
      </c>
      <c r="V26" t="str">
        <f t="shared" si="1"/>
        <v>550SFS31</v>
      </c>
    </row>
    <row r="27" spans="1:22" ht="30" x14ac:dyDescent="0.25">
      <c r="A27" t="str">
        <f t="shared" si="0"/>
        <v>51025</v>
      </c>
      <c r="B27" s="152">
        <v>21115100000125</v>
      </c>
      <c r="C27" s="153">
        <v>0</v>
      </c>
      <c r="D27" s="153">
        <v>0</v>
      </c>
      <c r="E27" s="153">
        <v>1680213967</v>
      </c>
      <c r="F27" s="153" t="s">
        <v>259</v>
      </c>
      <c r="G27" s="153">
        <v>510</v>
      </c>
      <c r="H27" s="153">
        <v>25</v>
      </c>
      <c r="I27" s="153"/>
      <c r="J27" s="152">
        <v>10004126104368</v>
      </c>
      <c r="K27" s="153">
        <v>2402</v>
      </c>
      <c r="L27" s="153" t="s">
        <v>687</v>
      </c>
      <c r="M27" s="153" t="s">
        <v>641</v>
      </c>
      <c r="N27" s="223" t="s">
        <v>642</v>
      </c>
      <c r="O27" s="285">
        <v>770</v>
      </c>
      <c r="P27" s="285">
        <v>19250</v>
      </c>
      <c r="S27" s="206">
        <f>SUMIF('TOTAL FEED'!$J$6:$J$440,'10'!A27,'TOTAL FEED'!$AS$6:$AS$440)*T27</f>
        <v>8</v>
      </c>
      <c r="T27">
        <v>1</v>
      </c>
      <c r="V27" t="str">
        <f t="shared" si="1"/>
        <v>510</v>
      </c>
    </row>
    <row r="28" spans="1:22" x14ac:dyDescent="0.25">
      <c r="A28" t="str">
        <f t="shared" si="0"/>
        <v/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285"/>
      <c r="P28" s="285"/>
      <c r="S28" s="206">
        <f>SUMIF('TOTAL FEED'!$J$6:$J$440,'10'!A28,'TOTAL FEED'!$AS$6:$AS$440)*T28</f>
        <v>16</v>
      </c>
      <c r="T28">
        <v>1</v>
      </c>
      <c r="V28" t="str">
        <f t="shared" si="1"/>
        <v/>
      </c>
    </row>
    <row r="29" spans="1:22" ht="30" x14ac:dyDescent="0.25">
      <c r="A29" t="str">
        <f t="shared" si="0"/>
        <v>552SFS9050</v>
      </c>
      <c r="B29" s="152">
        <v>21115521999250</v>
      </c>
      <c r="C29" s="153" t="s">
        <v>302</v>
      </c>
      <c r="D29" s="153">
        <v>0</v>
      </c>
      <c r="E29" s="153">
        <v>1680213968</v>
      </c>
      <c r="F29" s="153" t="s">
        <v>238</v>
      </c>
      <c r="G29" s="153" t="s">
        <v>187</v>
      </c>
      <c r="H29" s="153">
        <v>50</v>
      </c>
      <c r="I29" s="153" t="s">
        <v>302</v>
      </c>
      <c r="J29" s="152">
        <v>10004126104365</v>
      </c>
      <c r="K29" s="153">
        <v>2402</v>
      </c>
      <c r="L29" s="153" t="s">
        <v>661</v>
      </c>
      <c r="M29" s="153" t="s">
        <v>641</v>
      </c>
      <c r="N29" s="223" t="s">
        <v>642</v>
      </c>
      <c r="O29" s="285">
        <v>471</v>
      </c>
      <c r="P29" s="285">
        <v>23550</v>
      </c>
      <c r="S29" s="206">
        <f>SUMIF('TOTAL FEED'!$J$6:$J$440,'10'!A29,'TOTAL FEED'!$AS$6:$AS$440)*T29</f>
        <v>8</v>
      </c>
      <c r="T29">
        <v>1</v>
      </c>
      <c r="V29" t="str">
        <f t="shared" si="1"/>
        <v>552SFS90</v>
      </c>
    </row>
    <row r="30" spans="1:22" ht="30" x14ac:dyDescent="0.25">
      <c r="A30" t="str">
        <f t="shared" si="0"/>
        <v>511ANFP9250</v>
      </c>
      <c r="B30" s="152">
        <v>21115114399250</v>
      </c>
      <c r="C30" s="153" t="s">
        <v>382</v>
      </c>
      <c r="D30" s="153">
        <v>0</v>
      </c>
      <c r="E30" s="153">
        <v>1680213969</v>
      </c>
      <c r="F30" s="153" t="s">
        <v>238</v>
      </c>
      <c r="G30" s="153" t="s">
        <v>101</v>
      </c>
      <c r="H30" s="153">
        <v>50</v>
      </c>
      <c r="I30" s="153" t="s">
        <v>382</v>
      </c>
      <c r="J30" s="152">
        <v>10004126104378</v>
      </c>
      <c r="K30" s="153">
        <v>2402</v>
      </c>
      <c r="L30" s="153" t="s">
        <v>708</v>
      </c>
      <c r="M30" s="153" t="s">
        <v>641</v>
      </c>
      <c r="N30" s="223" t="s">
        <v>642</v>
      </c>
      <c r="O30" s="285">
        <v>938</v>
      </c>
      <c r="P30" s="285">
        <v>46900</v>
      </c>
      <c r="S30" s="206">
        <f>SUMIF('TOTAL FEED'!$J$6:$J$440,'10'!A30,'TOTAL FEED'!$AS$6:$AS$440)*T30</f>
        <v>8</v>
      </c>
      <c r="T30">
        <v>1</v>
      </c>
      <c r="V30" t="str">
        <f t="shared" si="1"/>
        <v>511ANFP92</v>
      </c>
    </row>
    <row r="31" spans="1:22" ht="30" x14ac:dyDescent="0.25">
      <c r="A31" t="str">
        <f t="shared" si="0"/>
        <v>510NFP9250</v>
      </c>
      <c r="B31" s="152">
        <v>21115101499250</v>
      </c>
      <c r="C31" s="153" t="s">
        <v>382</v>
      </c>
      <c r="D31" s="153">
        <v>0</v>
      </c>
      <c r="E31" s="153">
        <v>1680213970</v>
      </c>
      <c r="F31" s="153" t="s">
        <v>238</v>
      </c>
      <c r="G31" s="153" t="s">
        <v>94</v>
      </c>
      <c r="H31" s="153">
        <v>50</v>
      </c>
      <c r="I31" s="153" t="s">
        <v>382</v>
      </c>
      <c r="J31" s="152">
        <v>10004126104384</v>
      </c>
      <c r="K31" s="153">
        <v>2402</v>
      </c>
      <c r="L31" s="153" t="s">
        <v>705</v>
      </c>
      <c r="M31" s="153" t="s">
        <v>641</v>
      </c>
      <c r="N31" s="223" t="s">
        <v>642</v>
      </c>
      <c r="O31" s="285">
        <v>864</v>
      </c>
      <c r="P31" s="285">
        <v>43200</v>
      </c>
      <c r="S31" s="206">
        <f>SUMIF('TOTAL FEED'!$J$6:$J$440,'10'!A31,'TOTAL FEED'!$AS$6:$AS$440)*T31</f>
        <v>8</v>
      </c>
      <c r="T31">
        <v>1</v>
      </c>
      <c r="V31" t="str">
        <f t="shared" si="1"/>
        <v>510NFP92</v>
      </c>
    </row>
    <row r="32" spans="1:22" ht="30" x14ac:dyDescent="0.25">
      <c r="A32" t="str">
        <f t="shared" si="0"/>
        <v>513F50</v>
      </c>
      <c r="B32" s="152">
        <v>21115130000250</v>
      </c>
      <c r="C32" s="153">
        <v>0</v>
      </c>
      <c r="D32" s="153">
        <v>0</v>
      </c>
      <c r="E32" s="153">
        <v>1680213971</v>
      </c>
      <c r="F32" s="153" t="s">
        <v>256</v>
      </c>
      <c r="G32" s="153" t="s">
        <v>110</v>
      </c>
      <c r="H32" s="153">
        <v>50</v>
      </c>
      <c r="I32" s="153"/>
      <c r="J32" s="152">
        <v>10004126104376</v>
      </c>
      <c r="K32" s="153">
        <v>2402</v>
      </c>
      <c r="L32" s="153" t="s">
        <v>786</v>
      </c>
      <c r="M32" s="153" t="s">
        <v>641</v>
      </c>
      <c r="N32" s="223" t="s">
        <v>642</v>
      </c>
      <c r="O32" s="285">
        <v>813</v>
      </c>
      <c r="P32" s="285">
        <v>40650</v>
      </c>
      <c r="S32" s="206">
        <f>SUMIF('TOTAL FEED'!$J$6:$J$440,'10'!A32,'TOTAL FEED'!$AS$6:$AS$440)*T32</f>
        <v>8</v>
      </c>
      <c r="T32">
        <v>1</v>
      </c>
      <c r="V32" t="str">
        <f t="shared" si="1"/>
        <v>513F</v>
      </c>
    </row>
    <row r="33" spans="1:22" ht="30" x14ac:dyDescent="0.25">
      <c r="A33" t="str">
        <f t="shared" si="0"/>
        <v>552FS1350</v>
      </c>
      <c r="B33" s="152">
        <v>21115520099250</v>
      </c>
      <c r="C33" s="153" t="s">
        <v>471</v>
      </c>
      <c r="D33" s="153">
        <v>0</v>
      </c>
      <c r="E33" s="153">
        <v>1680213972</v>
      </c>
      <c r="F33" s="153" t="s">
        <v>256</v>
      </c>
      <c r="G33" s="153" t="s">
        <v>179</v>
      </c>
      <c r="H33" s="153">
        <v>50</v>
      </c>
      <c r="I33" s="153" t="s">
        <v>471</v>
      </c>
      <c r="J33" s="152">
        <v>10004126104382</v>
      </c>
      <c r="K33" s="153">
        <v>2402</v>
      </c>
      <c r="L33" s="153" t="s">
        <v>796</v>
      </c>
      <c r="M33" s="153" t="s">
        <v>641</v>
      </c>
      <c r="N33" s="223" t="s">
        <v>642</v>
      </c>
      <c r="O33" s="285">
        <v>1728</v>
      </c>
      <c r="P33" s="285">
        <v>86400</v>
      </c>
      <c r="S33" s="206">
        <f>SUMIF('TOTAL FEED'!$J$6:$J$440,'10'!A33,'TOTAL FEED'!$AS$6:$AS$440)*T33</f>
        <v>8</v>
      </c>
      <c r="T33">
        <v>1</v>
      </c>
      <c r="V33" t="str">
        <f t="shared" si="1"/>
        <v>552FS13</v>
      </c>
    </row>
    <row r="34" spans="1:22" ht="30" x14ac:dyDescent="0.25">
      <c r="A34" t="str">
        <f t="shared" si="0"/>
        <v>513F50</v>
      </c>
      <c r="B34" s="152">
        <v>21115130000250</v>
      </c>
      <c r="C34" s="153">
        <v>0</v>
      </c>
      <c r="D34" s="153">
        <v>0</v>
      </c>
      <c r="E34" s="153">
        <v>1680213973</v>
      </c>
      <c r="F34" s="153" t="s">
        <v>251</v>
      </c>
      <c r="G34" s="153" t="s">
        <v>110</v>
      </c>
      <c r="H34" s="153">
        <v>50</v>
      </c>
      <c r="I34" s="153"/>
      <c r="J34" s="152">
        <v>10004126104374</v>
      </c>
      <c r="K34" s="153">
        <v>2402</v>
      </c>
      <c r="L34" s="153" t="s">
        <v>681</v>
      </c>
      <c r="M34" s="153" t="s">
        <v>641</v>
      </c>
      <c r="N34" s="223" t="s">
        <v>642</v>
      </c>
      <c r="O34" s="285">
        <v>321</v>
      </c>
      <c r="P34" s="285">
        <v>16050</v>
      </c>
      <c r="S34" s="206">
        <f>SUMIF('TOTAL FEED'!$J$6:$J$440,'10'!A34,'TOTAL FEED'!$AS$6:$AS$440)*T34</f>
        <v>8</v>
      </c>
      <c r="T34">
        <v>1</v>
      </c>
      <c r="V34" t="str">
        <f t="shared" si="1"/>
        <v>513F</v>
      </c>
    </row>
    <row r="35" spans="1:22" ht="30" x14ac:dyDescent="0.25">
      <c r="A35" t="str">
        <f t="shared" si="0"/>
        <v>513F50</v>
      </c>
      <c r="B35" s="152">
        <v>21115130000250</v>
      </c>
      <c r="C35" s="153">
        <v>0</v>
      </c>
      <c r="D35" s="153">
        <v>0</v>
      </c>
      <c r="E35" s="153">
        <v>1680213974</v>
      </c>
      <c r="F35" s="153" t="s">
        <v>251</v>
      </c>
      <c r="G35" s="153" t="s">
        <v>110</v>
      </c>
      <c r="H35" s="153">
        <v>50</v>
      </c>
      <c r="I35" s="153"/>
      <c r="J35" s="152">
        <v>10004126104377</v>
      </c>
      <c r="K35" s="153">
        <v>2402</v>
      </c>
      <c r="L35" s="153" t="s">
        <v>681</v>
      </c>
      <c r="M35" s="153" t="s">
        <v>641</v>
      </c>
      <c r="N35" s="223" t="s">
        <v>642</v>
      </c>
      <c r="O35" s="285">
        <v>650</v>
      </c>
      <c r="P35" s="285">
        <v>32500</v>
      </c>
      <c r="S35" s="206">
        <f>SUMIF('TOTAL FEED'!$J$6:$J$440,'10'!A35,'TOTAL FEED'!$AS$6:$AS$440)*T35</f>
        <v>8</v>
      </c>
      <c r="T35">
        <v>1</v>
      </c>
      <c r="V35" t="str">
        <f t="shared" si="1"/>
        <v>513F</v>
      </c>
    </row>
    <row r="36" spans="1:22" ht="30" x14ac:dyDescent="0.25">
      <c r="A36" t="str">
        <f t="shared" si="0"/>
        <v>513F50</v>
      </c>
      <c r="B36" s="152">
        <v>21115130000250</v>
      </c>
      <c r="C36" s="153">
        <v>0</v>
      </c>
      <c r="D36" s="153">
        <v>0</v>
      </c>
      <c r="E36" s="153">
        <v>1680213975</v>
      </c>
      <c r="F36" s="153" t="s">
        <v>251</v>
      </c>
      <c r="G36" s="153" t="s">
        <v>110</v>
      </c>
      <c r="H36" s="153">
        <v>50</v>
      </c>
      <c r="I36" s="153"/>
      <c r="J36" s="152">
        <v>10004126104380</v>
      </c>
      <c r="K36" s="153">
        <v>2402</v>
      </c>
      <c r="L36" s="153" t="s">
        <v>681</v>
      </c>
      <c r="M36" s="153" t="s">
        <v>641</v>
      </c>
      <c r="N36" s="223" t="s">
        <v>642</v>
      </c>
      <c r="O36" s="285">
        <v>453</v>
      </c>
      <c r="P36" s="285">
        <v>22650</v>
      </c>
      <c r="S36" s="206">
        <f>SUMIF('TOTAL FEED'!$J$6:$J$440,'10'!A36,'TOTAL FEED'!$AS$6:$AS$440)*T36</f>
        <v>8</v>
      </c>
      <c r="T36">
        <v>1</v>
      </c>
      <c r="V36" t="str">
        <f t="shared" si="1"/>
        <v>513F</v>
      </c>
    </row>
    <row r="37" spans="1:22" ht="30" x14ac:dyDescent="0.25">
      <c r="A37" t="str">
        <f t="shared" si="0"/>
        <v>549F50</v>
      </c>
      <c r="B37" s="152">
        <v>21115490000250</v>
      </c>
      <c r="C37" s="153">
        <v>0</v>
      </c>
      <c r="D37" s="153">
        <v>0</v>
      </c>
      <c r="E37" s="153">
        <v>1680213976</v>
      </c>
      <c r="F37" s="153" t="s">
        <v>251</v>
      </c>
      <c r="G37" s="153" t="s">
        <v>119</v>
      </c>
      <c r="H37" s="153">
        <v>50</v>
      </c>
      <c r="I37" s="153"/>
      <c r="J37" s="153">
        <v>10004126104385</v>
      </c>
      <c r="K37" s="153">
        <v>2402</v>
      </c>
      <c r="L37" s="153" t="s">
        <v>767</v>
      </c>
      <c r="M37" s="153" t="s">
        <v>641</v>
      </c>
      <c r="N37" s="223" t="s">
        <v>642</v>
      </c>
      <c r="O37" s="285">
        <v>918</v>
      </c>
      <c r="P37" s="285">
        <v>45900</v>
      </c>
      <c r="S37" s="206">
        <f>SUMIF('TOTAL FEED'!$J$6:$J$440,'10'!A37,'TOTAL FEED'!$AS$6:$AS$440)*T37</f>
        <v>8</v>
      </c>
      <c r="T37">
        <v>1</v>
      </c>
      <c r="V37" t="str">
        <f t="shared" si="1"/>
        <v>549F</v>
      </c>
    </row>
    <row r="38" spans="1:22" ht="30" x14ac:dyDescent="0.25">
      <c r="A38" t="str">
        <f t="shared" si="0"/>
        <v>552FS9050</v>
      </c>
      <c r="B38" s="152">
        <v>21115520099250</v>
      </c>
      <c r="C38" s="153" t="s">
        <v>302</v>
      </c>
      <c r="D38" s="153">
        <v>0</v>
      </c>
      <c r="E38" s="153">
        <v>1680213977</v>
      </c>
      <c r="F38" s="153" t="s">
        <v>255</v>
      </c>
      <c r="G38" s="153" t="s">
        <v>179</v>
      </c>
      <c r="H38" s="153">
        <v>50</v>
      </c>
      <c r="I38" s="153" t="s">
        <v>302</v>
      </c>
      <c r="J38" s="153">
        <v>10004126104372</v>
      </c>
      <c r="K38" s="153">
        <v>2402</v>
      </c>
      <c r="L38" s="153" t="s">
        <v>699</v>
      </c>
      <c r="M38" s="153" t="s">
        <v>641</v>
      </c>
      <c r="N38" s="223" t="s">
        <v>642</v>
      </c>
      <c r="O38" s="285">
        <v>506</v>
      </c>
      <c r="P38" s="285">
        <v>25300</v>
      </c>
      <c r="S38" s="206">
        <f>SUMIF('TOTAL FEED'!$J$6:$J$440,'10'!A38,'TOTAL FEED'!$AS$6:$AS$440)*T38</f>
        <v>8</v>
      </c>
      <c r="T38">
        <v>1</v>
      </c>
      <c r="V38" t="str">
        <f t="shared" si="1"/>
        <v>552FS90</v>
      </c>
    </row>
    <row r="39" spans="1:22" ht="30" x14ac:dyDescent="0.25">
      <c r="A39" t="str">
        <f t="shared" si="0"/>
        <v>552FS9050</v>
      </c>
      <c r="B39" s="152">
        <v>21115520099250</v>
      </c>
      <c r="C39" s="153" t="s">
        <v>302</v>
      </c>
      <c r="D39" s="153">
        <v>0</v>
      </c>
      <c r="E39" s="153">
        <v>1680213978</v>
      </c>
      <c r="F39" s="153" t="s">
        <v>255</v>
      </c>
      <c r="G39" s="153" t="s">
        <v>179</v>
      </c>
      <c r="H39" s="153">
        <v>50</v>
      </c>
      <c r="I39" s="153" t="s">
        <v>302</v>
      </c>
      <c r="J39" s="153">
        <v>10004126104375</v>
      </c>
      <c r="K39" s="153">
        <v>2402</v>
      </c>
      <c r="L39" s="153" t="s">
        <v>699</v>
      </c>
      <c r="M39" s="153" t="s">
        <v>641</v>
      </c>
      <c r="N39" s="223" t="s">
        <v>642</v>
      </c>
      <c r="O39" s="285">
        <v>230</v>
      </c>
      <c r="P39" s="285">
        <v>11500</v>
      </c>
      <c r="S39" s="206">
        <f>SUMIF('TOTAL FEED'!$J$6:$J$440,'10'!A39,'TOTAL FEED'!$AS$6:$AS$440)*T39</f>
        <v>8</v>
      </c>
      <c r="T39">
        <v>1</v>
      </c>
      <c r="V39" t="str">
        <f t="shared" si="1"/>
        <v>552FS90</v>
      </c>
    </row>
    <row r="40" spans="1:22" ht="30" x14ac:dyDescent="0.25">
      <c r="A40" t="str">
        <f t="shared" si="0"/>
        <v>VT1225</v>
      </c>
      <c r="B40" s="152">
        <v>21135400000125</v>
      </c>
      <c r="C40" s="153">
        <v>0</v>
      </c>
      <c r="D40" s="153">
        <v>0</v>
      </c>
      <c r="E40" s="153">
        <v>1680213979</v>
      </c>
      <c r="F40" s="153" t="s">
        <v>564</v>
      </c>
      <c r="G40" s="153" t="s">
        <v>60</v>
      </c>
      <c r="H40" s="153">
        <v>25</v>
      </c>
      <c r="I40" s="153"/>
      <c r="J40" s="153">
        <v>210066</v>
      </c>
      <c r="K40" s="153">
        <v>2401</v>
      </c>
      <c r="L40" s="153" t="s">
        <v>709</v>
      </c>
      <c r="M40" s="153" t="s">
        <v>658</v>
      </c>
      <c r="N40" s="223" t="s">
        <v>659</v>
      </c>
      <c r="O40" s="285">
        <v>547</v>
      </c>
      <c r="P40" s="285">
        <v>13675</v>
      </c>
      <c r="S40" s="206">
        <f>SUMIF('TOTAL FEED'!$J$6:$J$440,'10'!A40,'TOTAL FEED'!$AS$6:$AS$440)*T40</f>
        <v>8</v>
      </c>
      <c r="T40">
        <v>1</v>
      </c>
      <c r="V40" t="str">
        <f t="shared" si="1"/>
        <v>VT12</v>
      </c>
    </row>
    <row r="41" spans="1:22" ht="30" x14ac:dyDescent="0.25">
      <c r="A41" t="str">
        <f t="shared" si="0"/>
        <v>94925</v>
      </c>
      <c r="B41" s="152">
        <v>21125490000125</v>
      </c>
      <c r="C41" s="153">
        <v>0</v>
      </c>
      <c r="D41" s="153">
        <v>0</v>
      </c>
      <c r="E41" s="153">
        <v>1680213980</v>
      </c>
      <c r="F41" s="153" t="s">
        <v>564</v>
      </c>
      <c r="G41" s="153">
        <v>949</v>
      </c>
      <c r="H41" s="153">
        <v>25</v>
      </c>
      <c r="I41" s="153"/>
      <c r="J41" s="153">
        <v>210066</v>
      </c>
      <c r="K41" s="153">
        <v>2401</v>
      </c>
      <c r="L41" s="153" t="s">
        <v>707</v>
      </c>
      <c r="M41" s="153" t="s">
        <v>658</v>
      </c>
      <c r="N41" s="223" t="s">
        <v>659</v>
      </c>
      <c r="O41" s="285">
        <v>220</v>
      </c>
      <c r="P41" s="285">
        <v>5500</v>
      </c>
      <c r="S41" s="206">
        <f>SUMIF('TOTAL FEED'!$J$6:$J$440,'10'!A41,'TOTAL FEED'!$AS$6:$AS$440)*T41</f>
        <v>8</v>
      </c>
      <c r="T41">
        <v>1</v>
      </c>
      <c r="V41" t="str">
        <f t="shared" si="1"/>
        <v>949</v>
      </c>
    </row>
    <row r="42" spans="1:22" ht="30" x14ac:dyDescent="0.25">
      <c r="A42" t="str">
        <f t="shared" si="0"/>
        <v>30225</v>
      </c>
      <c r="B42" s="152">
        <v>21113020000125</v>
      </c>
      <c r="C42" s="153">
        <v>0</v>
      </c>
      <c r="D42" s="153">
        <v>0</v>
      </c>
      <c r="E42" s="153">
        <v>1680213981</v>
      </c>
      <c r="F42" s="153" t="s">
        <v>255</v>
      </c>
      <c r="G42" s="153">
        <v>302</v>
      </c>
      <c r="H42" s="153">
        <v>25</v>
      </c>
      <c r="I42" s="153"/>
      <c r="J42" s="153">
        <v>10004126104379</v>
      </c>
      <c r="K42" s="153">
        <v>2402</v>
      </c>
      <c r="L42" s="153" t="s">
        <v>689</v>
      </c>
      <c r="M42" s="153" t="s">
        <v>641</v>
      </c>
      <c r="N42" s="223" t="s">
        <v>642</v>
      </c>
      <c r="O42" s="285">
        <v>866</v>
      </c>
      <c r="P42" s="285">
        <v>21650</v>
      </c>
      <c r="S42" s="206">
        <f>SUMIF('TOTAL FEED'!$J$6:$J$440,'10'!A42,'TOTAL FEED'!$AS$6:$AS$440)*T42</f>
        <v>8</v>
      </c>
      <c r="T42">
        <v>1</v>
      </c>
      <c r="V42" t="str">
        <f t="shared" si="1"/>
        <v>302</v>
      </c>
    </row>
    <row r="43" spans="1:22" ht="30" x14ac:dyDescent="0.25">
      <c r="A43" t="str">
        <f t="shared" si="0"/>
        <v>552FS9050</v>
      </c>
      <c r="B43" s="152">
        <v>21115520099250</v>
      </c>
      <c r="C43" s="153" t="s">
        <v>302</v>
      </c>
      <c r="D43" s="153">
        <v>0</v>
      </c>
      <c r="E43" s="153">
        <v>1680213982</v>
      </c>
      <c r="F43" s="153" t="s">
        <v>562</v>
      </c>
      <c r="G43" s="153" t="s">
        <v>179</v>
      </c>
      <c r="H43" s="153">
        <v>50</v>
      </c>
      <c r="I43" s="153" t="s">
        <v>302</v>
      </c>
      <c r="J43" s="153">
        <v>210072</v>
      </c>
      <c r="K43" s="153">
        <v>2401</v>
      </c>
      <c r="L43" s="153" t="s">
        <v>789</v>
      </c>
      <c r="M43" s="153" t="s">
        <v>658</v>
      </c>
      <c r="N43" s="223" t="s">
        <v>659</v>
      </c>
      <c r="O43" s="285">
        <v>800</v>
      </c>
      <c r="P43" s="285">
        <v>40000</v>
      </c>
      <c r="S43" s="206">
        <f>SUMIF('TOTAL FEED'!$J$6:$J$440,'10'!A43,'TOTAL FEED'!$AS$6:$AS$440)*T43</f>
        <v>8</v>
      </c>
      <c r="T43">
        <v>1</v>
      </c>
      <c r="V43" t="str">
        <f t="shared" si="1"/>
        <v>552FS90</v>
      </c>
    </row>
    <row r="44" spans="1:22" ht="30" x14ac:dyDescent="0.25">
      <c r="A44" t="str">
        <f t="shared" si="0"/>
        <v>550SFS3150</v>
      </c>
      <c r="B44" s="152">
        <v>21115501999250</v>
      </c>
      <c r="C44" s="153" t="s">
        <v>481</v>
      </c>
      <c r="D44" s="153">
        <v>0</v>
      </c>
      <c r="E44" s="153">
        <v>1680213983</v>
      </c>
      <c r="F44" s="153" t="s">
        <v>257</v>
      </c>
      <c r="G44" s="153" t="s">
        <v>168</v>
      </c>
      <c r="H44" s="153">
        <v>50</v>
      </c>
      <c r="I44" s="153" t="s">
        <v>481</v>
      </c>
      <c r="J44" s="152">
        <v>10004126104367</v>
      </c>
      <c r="K44" s="153">
        <v>2402</v>
      </c>
      <c r="L44" s="153" t="s">
        <v>757</v>
      </c>
      <c r="M44" s="153" t="s">
        <v>641</v>
      </c>
      <c r="N44" s="223" t="s">
        <v>642</v>
      </c>
      <c r="O44" s="285">
        <v>324</v>
      </c>
      <c r="P44" s="285">
        <v>16200</v>
      </c>
      <c r="S44" s="206">
        <f>SUMIF('TOTAL FEED'!$J$6:$J$440,'10'!A44,'TOTAL FEED'!$AS$6:$AS$440)*T44</f>
        <v>8</v>
      </c>
      <c r="T44">
        <v>1</v>
      </c>
      <c r="V44" t="str">
        <f t="shared" si="1"/>
        <v>550SFS31</v>
      </c>
    </row>
    <row r="45" spans="1:22" ht="30" x14ac:dyDescent="0.25">
      <c r="A45" t="str">
        <f t="shared" si="0"/>
        <v>550SFS3150</v>
      </c>
      <c r="B45" s="152">
        <v>21115501999250</v>
      </c>
      <c r="C45" s="153" t="s">
        <v>481</v>
      </c>
      <c r="D45" s="153">
        <v>0</v>
      </c>
      <c r="E45" s="153">
        <v>1680213983</v>
      </c>
      <c r="F45" s="153" t="s">
        <v>257</v>
      </c>
      <c r="G45" s="153" t="s">
        <v>168</v>
      </c>
      <c r="H45" s="153">
        <v>50</v>
      </c>
      <c r="I45" s="153" t="s">
        <v>481</v>
      </c>
      <c r="J45" s="152">
        <v>10004126104367</v>
      </c>
      <c r="K45" s="153">
        <v>2402</v>
      </c>
      <c r="L45" s="153" t="s">
        <v>822</v>
      </c>
      <c r="M45" s="153" t="s">
        <v>641</v>
      </c>
      <c r="N45" s="223" t="s">
        <v>642</v>
      </c>
      <c r="O45" s="285">
        <v>765</v>
      </c>
      <c r="P45" s="285">
        <v>38250</v>
      </c>
      <c r="S45" s="206">
        <f>SUMIF('TOTAL FEED'!$J$6:$J$440,'10'!A45,'TOTAL FEED'!$AS$6:$AS$440)*T45</f>
        <v>8</v>
      </c>
      <c r="T45">
        <v>1</v>
      </c>
      <c r="V45" t="str">
        <f t="shared" si="1"/>
        <v>550SFS31</v>
      </c>
    </row>
    <row r="46" spans="1:22" ht="30" x14ac:dyDescent="0.25">
      <c r="A46" t="str">
        <f t="shared" si="0"/>
        <v>30225</v>
      </c>
      <c r="B46" s="152">
        <v>21113020000125</v>
      </c>
      <c r="C46" s="153">
        <v>0</v>
      </c>
      <c r="D46" s="153">
        <v>0</v>
      </c>
      <c r="E46" s="153">
        <v>1680213984</v>
      </c>
      <c r="F46" s="153" t="s">
        <v>255</v>
      </c>
      <c r="G46" s="153">
        <v>302</v>
      </c>
      <c r="H46" s="153">
        <v>25</v>
      </c>
      <c r="I46" s="153"/>
      <c r="J46" s="152">
        <v>10004126104383</v>
      </c>
      <c r="K46" s="153">
        <v>2402</v>
      </c>
      <c r="L46" s="153" t="s">
        <v>689</v>
      </c>
      <c r="M46" s="153" t="s">
        <v>641</v>
      </c>
      <c r="N46" s="223" t="s">
        <v>642</v>
      </c>
      <c r="O46" s="285">
        <v>143</v>
      </c>
      <c r="P46" s="285">
        <v>3575</v>
      </c>
      <c r="S46" s="206">
        <f>SUMIF('TOTAL FEED'!$J$6:$J$440,'10'!A46,'TOTAL FEED'!$AS$6:$AS$440)*T46</f>
        <v>8</v>
      </c>
      <c r="T46">
        <v>1</v>
      </c>
      <c r="V46" t="str">
        <f t="shared" si="1"/>
        <v>302</v>
      </c>
    </row>
    <row r="47" spans="1:22" ht="30" x14ac:dyDescent="0.25">
      <c r="A47" t="str">
        <f t="shared" si="0"/>
        <v>550S25</v>
      </c>
      <c r="B47" s="152">
        <v>21115501900125</v>
      </c>
      <c r="C47" s="153">
        <v>0</v>
      </c>
      <c r="D47" s="153">
        <v>0</v>
      </c>
      <c r="E47" s="153">
        <v>1680213985</v>
      </c>
      <c r="F47" s="153" t="s">
        <v>257</v>
      </c>
      <c r="G47" s="153" t="s">
        <v>16</v>
      </c>
      <c r="H47" s="153">
        <v>25</v>
      </c>
      <c r="I47" s="153"/>
      <c r="J47" s="152">
        <v>10004126104381</v>
      </c>
      <c r="K47" s="153">
        <v>2402</v>
      </c>
      <c r="L47" s="153" t="s">
        <v>677</v>
      </c>
      <c r="M47" s="153" t="s">
        <v>641</v>
      </c>
      <c r="N47" s="223" t="s">
        <v>642</v>
      </c>
      <c r="O47" s="285">
        <v>394</v>
      </c>
      <c r="P47" s="285">
        <v>9850</v>
      </c>
      <c r="S47" s="206">
        <f>SUMIF('TOTAL FEED'!$J$6:$J$440,'10'!A47,'TOTAL FEED'!$AS$6:$AS$440)*T47</f>
        <v>8</v>
      </c>
      <c r="T47">
        <v>1</v>
      </c>
      <c r="V47" t="str">
        <f t="shared" si="1"/>
        <v>550S</v>
      </c>
    </row>
    <row r="48" spans="1:22" ht="30" x14ac:dyDescent="0.25">
      <c r="A48" t="str">
        <f t="shared" si="0"/>
        <v>51025</v>
      </c>
      <c r="B48" s="152">
        <v>21115100000125</v>
      </c>
      <c r="C48" s="153">
        <v>0</v>
      </c>
      <c r="D48" s="153">
        <v>0</v>
      </c>
      <c r="E48" s="153">
        <v>1680213986</v>
      </c>
      <c r="F48" s="153" t="s">
        <v>259</v>
      </c>
      <c r="G48" s="153">
        <v>510</v>
      </c>
      <c r="H48" s="153">
        <v>25</v>
      </c>
      <c r="I48" s="153"/>
      <c r="J48" s="152">
        <v>10004126104368</v>
      </c>
      <c r="K48" s="153">
        <v>2402</v>
      </c>
      <c r="L48" s="153" t="s">
        <v>817</v>
      </c>
      <c r="M48" s="153" t="s">
        <v>641</v>
      </c>
      <c r="N48" s="223" t="s">
        <v>642</v>
      </c>
      <c r="O48" s="285">
        <v>216</v>
      </c>
      <c r="P48" s="285">
        <v>5400</v>
      </c>
      <c r="S48" s="206">
        <f>SUMIF('TOTAL FEED'!$J$6:$J$440,'10'!A48,'TOTAL FEED'!$AS$6:$AS$440)*T48</f>
        <v>8</v>
      </c>
      <c r="T48">
        <v>1</v>
      </c>
      <c r="V48" t="str">
        <f t="shared" si="1"/>
        <v>510</v>
      </c>
    </row>
    <row r="49" spans="1:22" ht="30" x14ac:dyDescent="0.25">
      <c r="A49" t="str">
        <f t="shared" si="0"/>
        <v>51025</v>
      </c>
      <c r="B49" s="152">
        <v>21115100000125</v>
      </c>
      <c r="C49" s="153">
        <v>0</v>
      </c>
      <c r="D49" s="153">
        <v>0</v>
      </c>
      <c r="E49" s="153">
        <v>1680213986</v>
      </c>
      <c r="F49" s="153" t="s">
        <v>259</v>
      </c>
      <c r="G49" s="153">
        <v>510</v>
      </c>
      <c r="H49" s="153">
        <v>25</v>
      </c>
      <c r="I49" s="153"/>
      <c r="J49" s="152">
        <v>10004126104368</v>
      </c>
      <c r="K49" s="153">
        <v>2402</v>
      </c>
      <c r="L49" s="153" t="s">
        <v>687</v>
      </c>
      <c r="M49" s="153" t="s">
        <v>641</v>
      </c>
      <c r="N49" s="223" t="s">
        <v>642</v>
      </c>
      <c r="O49" s="285">
        <v>770</v>
      </c>
      <c r="P49" s="285">
        <v>19250</v>
      </c>
      <c r="S49" s="206">
        <f>SUMIF('TOTAL FEED'!$J$6:$J$440,'10'!A49,'TOTAL FEED'!$AS$6:$AS$440)*T49</f>
        <v>8</v>
      </c>
      <c r="T49">
        <v>1</v>
      </c>
      <c r="V49" t="str">
        <f t="shared" si="1"/>
        <v>510</v>
      </c>
    </row>
    <row r="50" spans="1:22" ht="30" x14ac:dyDescent="0.25">
      <c r="A50" t="str">
        <f t="shared" si="0"/>
        <v>HT12S25</v>
      </c>
      <c r="B50" s="152">
        <v>21135521900125</v>
      </c>
      <c r="C50" s="153">
        <v>0</v>
      </c>
      <c r="D50" s="153">
        <v>0</v>
      </c>
      <c r="E50" s="153">
        <v>1680213987</v>
      </c>
      <c r="F50" s="153" t="s">
        <v>259</v>
      </c>
      <c r="G50" s="153" t="s">
        <v>64</v>
      </c>
      <c r="H50" s="153">
        <v>25</v>
      </c>
      <c r="I50" s="153"/>
      <c r="J50" s="152">
        <v>10004126104386</v>
      </c>
      <c r="K50" s="153">
        <v>2402</v>
      </c>
      <c r="L50" s="153" t="s">
        <v>698</v>
      </c>
      <c r="M50" s="153" t="s">
        <v>641</v>
      </c>
      <c r="N50" s="223" t="s">
        <v>642</v>
      </c>
      <c r="O50" s="285">
        <v>440</v>
      </c>
      <c r="P50" s="285">
        <v>11000</v>
      </c>
      <c r="S50" s="206">
        <f>SUMIF('TOTAL FEED'!$J$6:$J$440,'10'!A50,'TOTAL FEED'!$AS$6:$AS$440)*T50</f>
        <v>8</v>
      </c>
      <c r="T50">
        <v>1</v>
      </c>
      <c r="V50" t="str">
        <f t="shared" si="1"/>
        <v>HT12S</v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223"/>
      <c r="O51" s="285"/>
      <c r="P51" s="285"/>
      <c r="S51" s="206">
        <f>SUMIF('TOTAL FEED'!$J$6:$J$440,'10'!A51,'TOTAL FEED'!$AS$6:$AS$440)*T51</f>
        <v>16</v>
      </c>
      <c r="T51">
        <v>1</v>
      </c>
      <c r="V51" t="str">
        <f t="shared" si="1"/>
        <v/>
      </c>
    </row>
    <row r="52" spans="1:22" ht="30" x14ac:dyDescent="0.25">
      <c r="A52" t="str">
        <f t="shared" si="0"/>
        <v>510NFP9250</v>
      </c>
      <c r="B52" s="153">
        <v>21115101499250</v>
      </c>
      <c r="C52" s="153" t="s">
        <v>382</v>
      </c>
      <c r="D52" s="153">
        <v>0</v>
      </c>
      <c r="E52" s="153">
        <v>1680213988</v>
      </c>
      <c r="F52" s="153" t="s">
        <v>238</v>
      </c>
      <c r="G52" s="153" t="s">
        <v>94</v>
      </c>
      <c r="H52" s="153">
        <v>50</v>
      </c>
      <c r="I52" s="153" t="s">
        <v>382</v>
      </c>
      <c r="J52" s="152">
        <v>10004126104384</v>
      </c>
      <c r="K52" s="153">
        <v>2402</v>
      </c>
      <c r="L52" s="153" t="s">
        <v>705</v>
      </c>
      <c r="M52" s="153" t="s">
        <v>641</v>
      </c>
      <c r="N52" s="223" t="s">
        <v>642</v>
      </c>
      <c r="O52" s="285">
        <v>642</v>
      </c>
      <c r="P52" s="285">
        <v>32100</v>
      </c>
      <c r="S52" s="206">
        <f>SUMIF('TOTAL FEED'!$J$6:$J$440,'10'!A52,'TOTAL FEED'!$AS$6:$AS$440)*T52</f>
        <v>8</v>
      </c>
      <c r="T52">
        <v>1</v>
      </c>
      <c r="V52" t="str">
        <f t="shared" si="1"/>
        <v>510NFP92</v>
      </c>
    </row>
    <row r="53" spans="1:22" x14ac:dyDescent="0.25">
      <c r="A53" t="str">
        <f t="shared" si="0"/>
        <v>551GPFS5450</v>
      </c>
      <c r="B53" s="153">
        <v>21115517599250</v>
      </c>
      <c r="C53" s="153" t="s">
        <v>455</v>
      </c>
      <c r="D53" s="153">
        <v>0</v>
      </c>
      <c r="E53" s="153">
        <v>1680213989</v>
      </c>
      <c r="F53" s="153" t="s">
        <v>238</v>
      </c>
      <c r="G53" s="153" t="s">
        <v>175</v>
      </c>
      <c r="H53" s="153">
        <v>50</v>
      </c>
      <c r="I53" s="153" t="s">
        <v>455</v>
      </c>
      <c r="J53" s="153">
        <v>10004126104390</v>
      </c>
      <c r="K53" s="153">
        <v>2402</v>
      </c>
      <c r="L53" s="153" t="s">
        <v>756</v>
      </c>
      <c r="M53" s="153" t="s">
        <v>641</v>
      </c>
      <c r="N53" s="153" t="s">
        <v>642</v>
      </c>
      <c r="O53" s="285">
        <v>601</v>
      </c>
      <c r="P53" s="285">
        <v>30050</v>
      </c>
      <c r="S53" s="206">
        <f>SUMIF('TOTAL FEED'!$J$6:$J$440,'10'!A53,'TOTAL FEED'!$AS$6:$AS$440)*T53</f>
        <v>8</v>
      </c>
      <c r="T53">
        <v>1</v>
      </c>
      <c r="V53" t="str">
        <f t="shared" si="1"/>
        <v>551GPFS54</v>
      </c>
    </row>
    <row r="54" spans="1:22" ht="30" x14ac:dyDescent="0.25">
      <c r="A54" t="str">
        <f t="shared" si="0"/>
        <v>551GPFS5450</v>
      </c>
      <c r="B54" s="152">
        <v>21115517599250</v>
      </c>
      <c r="C54" s="153" t="s">
        <v>455</v>
      </c>
      <c r="D54" s="153">
        <v>0</v>
      </c>
      <c r="E54" s="153">
        <v>1680213989</v>
      </c>
      <c r="F54" s="153" t="s">
        <v>238</v>
      </c>
      <c r="G54" s="153" t="s">
        <v>175</v>
      </c>
      <c r="H54" s="153">
        <v>50</v>
      </c>
      <c r="I54" s="153" t="s">
        <v>455</v>
      </c>
      <c r="J54" s="152">
        <v>10004126104390</v>
      </c>
      <c r="K54" s="153">
        <v>2402</v>
      </c>
      <c r="L54" s="153" t="s">
        <v>680</v>
      </c>
      <c r="M54" s="153" t="s">
        <v>641</v>
      </c>
      <c r="N54" s="223" t="s">
        <v>642</v>
      </c>
      <c r="O54" s="285">
        <v>1026</v>
      </c>
      <c r="P54" s="285">
        <v>51300</v>
      </c>
      <c r="S54" s="206">
        <f>SUMIF('TOTAL FEED'!$J$6:$J$440,'10'!A54,'TOTAL FEED'!$AS$6:$AS$440)*T54</f>
        <v>8</v>
      </c>
      <c r="T54">
        <v>1</v>
      </c>
      <c r="V54" t="str">
        <f t="shared" si="1"/>
        <v>551GPFS54</v>
      </c>
    </row>
    <row r="55" spans="1:22" ht="30" x14ac:dyDescent="0.25">
      <c r="A55" t="str">
        <f t="shared" si="0"/>
        <v>551GPFS3150</v>
      </c>
      <c r="B55" s="152">
        <v>21115517599250</v>
      </c>
      <c r="C55" s="153" t="s">
        <v>481</v>
      </c>
      <c r="D55" s="153">
        <v>0</v>
      </c>
      <c r="E55" s="153">
        <v>1680213990</v>
      </c>
      <c r="F55" s="153" t="s">
        <v>238</v>
      </c>
      <c r="G55" s="153" t="s">
        <v>175</v>
      </c>
      <c r="H55" s="153">
        <v>50</v>
      </c>
      <c r="I55" s="153" t="s">
        <v>481</v>
      </c>
      <c r="J55" s="152">
        <v>10004126104393</v>
      </c>
      <c r="K55" s="153">
        <v>2402</v>
      </c>
      <c r="L55" s="153" t="s">
        <v>657</v>
      </c>
      <c r="M55" s="153" t="s">
        <v>641</v>
      </c>
      <c r="N55" s="223" t="s">
        <v>642</v>
      </c>
      <c r="O55" s="285">
        <v>1134</v>
      </c>
      <c r="P55" s="285">
        <v>56700</v>
      </c>
      <c r="S55" s="206">
        <f>SUMIF('TOTAL FEED'!$J$6:$J$440,'10'!A55,'TOTAL FEED'!$AS$6:$AS$440)*T55</f>
        <v>8</v>
      </c>
      <c r="T55">
        <v>1</v>
      </c>
      <c r="V55" t="str">
        <f t="shared" si="1"/>
        <v>551GPFS31</v>
      </c>
    </row>
    <row r="56" spans="1:22" ht="30" x14ac:dyDescent="0.25">
      <c r="A56" t="str">
        <f t="shared" si="0"/>
        <v>552FS1350</v>
      </c>
      <c r="B56" s="152">
        <v>21115520099250</v>
      </c>
      <c r="C56" s="153" t="s">
        <v>471</v>
      </c>
      <c r="D56" s="153">
        <v>0</v>
      </c>
      <c r="E56" s="153">
        <v>1680213991</v>
      </c>
      <c r="F56" s="153" t="s">
        <v>256</v>
      </c>
      <c r="G56" s="153" t="s">
        <v>179</v>
      </c>
      <c r="H56" s="153">
        <v>50</v>
      </c>
      <c r="I56" s="153" t="s">
        <v>471</v>
      </c>
      <c r="J56" s="153">
        <v>10004126104382</v>
      </c>
      <c r="K56" s="153">
        <v>2402</v>
      </c>
      <c r="L56" s="153" t="s">
        <v>823</v>
      </c>
      <c r="M56" s="153" t="s">
        <v>641</v>
      </c>
      <c r="N56" s="223" t="s">
        <v>642</v>
      </c>
      <c r="O56" s="285">
        <v>686</v>
      </c>
      <c r="P56" s="285">
        <v>34300</v>
      </c>
      <c r="S56" s="206">
        <f>SUMIF('TOTAL FEED'!$J$6:$J$440,'10'!A56,'TOTAL FEED'!$AS$6:$AS$440)*T56</f>
        <v>8</v>
      </c>
      <c r="T56">
        <v>1</v>
      </c>
      <c r="V56" t="str">
        <f t="shared" si="1"/>
        <v>552FS13</v>
      </c>
    </row>
    <row r="57" spans="1:22" ht="30" x14ac:dyDescent="0.25">
      <c r="A57" t="str">
        <f t="shared" si="0"/>
        <v>562PFS9050</v>
      </c>
      <c r="B57" s="152">
        <v>21115621699250</v>
      </c>
      <c r="C57" s="153" t="s">
        <v>302</v>
      </c>
      <c r="D57" s="153">
        <v>0</v>
      </c>
      <c r="E57" s="153">
        <v>1680213992</v>
      </c>
      <c r="F57" s="153" t="s">
        <v>256</v>
      </c>
      <c r="G57" s="153" t="s">
        <v>204</v>
      </c>
      <c r="H57" s="153">
        <v>50</v>
      </c>
      <c r="I57" s="153" t="s">
        <v>302</v>
      </c>
      <c r="J57" s="152">
        <v>10004126104389</v>
      </c>
      <c r="K57" s="153">
        <v>2402</v>
      </c>
      <c r="L57" s="153" t="s">
        <v>697</v>
      </c>
      <c r="M57" s="153" t="s">
        <v>641</v>
      </c>
      <c r="N57" s="223" t="s">
        <v>642</v>
      </c>
      <c r="O57" s="285">
        <v>1021</v>
      </c>
      <c r="P57" s="285">
        <v>51050</v>
      </c>
      <c r="S57" s="206">
        <f>SUMIF('TOTAL FEED'!$J$6:$J$440,'10'!A57,'TOTAL FEED'!$AS$6:$AS$440)*T57</f>
        <v>8</v>
      </c>
      <c r="T57">
        <v>1</v>
      </c>
      <c r="V57" t="str">
        <f t="shared" si="1"/>
        <v>562PFS90</v>
      </c>
    </row>
    <row r="58" spans="1:22" ht="30" x14ac:dyDescent="0.25">
      <c r="A58" t="str">
        <f t="shared" si="0"/>
        <v>552FS9050</v>
      </c>
      <c r="B58" s="152">
        <v>21115520099250</v>
      </c>
      <c r="C58" s="153" t="s">
        <v>302</v>
      </c>
      <c r="D58" s="153">
        <v>0</v>
      </c>
      <c r="E58" s="153">
        <v>1680213993</v>
      </c>
      <c r="F58" s="153" t="s">
        <v>256</v>
      </c>
      <c r="G58" s="153" t="s">
        <v>179</v>
      </c>
      <c r="H58" s="153">
        <v>50</v>
      </c>
      <c r="I58" s="153" t="s">
        <v>302</v>
      </c>
      <c r="J58" s="153">
        <v>10004126104392</v>
      </c>
      <c r="K58" s="153">
        <v>2402</v>
      </c>
      <c r="L58" s="153" t="s">
        <v>719</v>
      </c>
      <c r="M58" s="153" t="s">
        <v>641</v>
      </c>
      <c r="N58" s="223" t="s">
        <v>642</v>
      </c>
      <c r="O58" s="285">
        <v>864</v>
      </c>
      <c r="P58" s="285">
        <v>43200</v>
      </c>
      <c r="S58" s="206">
        <f>SUMIF('TOTAL FEED'!$J$6:$J$440,'10'!A58,'TOTAL FEED'!$AS$6:$AS$440)*T58</f>
        <v>8</v>
      </c>
      <c r="T58">
        <v>1</v>
      </c>
      <c r="V58" t="str">
        <f t="shared" si="1"/>
        <v>552FS90</v>
      </c>
    </row>
    <row r="59" spans="1:22" ht="30" x14ac:dyDescent="0.25">
      <c r="A59" t="str">
        <f t="shared" si="0"/>
        <v>552FS9050</v>
      </c>
      <c r="B59" s="152">
        <v>21115520099250</v>
      </c>
      <c r="C59" s="153" t="s">
        <v>302</v>
      </c>
      <c r="D59" s="153">
        <v>0</v>
      </c>
      <c r="E59" s="153">
        <v>1680213993</v>
      </c>
      <c r="F59" s="153" t="s">
        <v>256</v>
      </c>
      <c r="G59" s="153" t="s">
        <v>179</v>
      </c>
      <c r="H59" s="153">
        <v>50</v>
      </c>
      <c r="I59" s="153" t="s">
        <v>302</v>
      </c>
      <c r="J59" s="152">
        <v>10004126104392</v>
      </c>
      <c r="K59" s="153">
        <v>2402</v>
      </c>
      <c r="L59" s="153" t="s">
        <v>717</v>
      </c>
      <c r="M59" s="153" t="s">
        <v>641</v>
      </c>
      <c r="N59" s="223" t="s">
        <v>642</v>
      </c>
      <c r="O59" s="285">
        <v>1242</v>
      </c>
      <c r="P59" s="285">
        <v>62100</v>
      </c>
      <c r="S59" s="206">
        <f>SUMIF('TOTAL FEED'!$J$6:$J$440,'10'!A59,'TOTAL FEED'!$AS$6:$AS$440)*T59</f>
        <v>8</v>
      </c>
      <c r="T59">
        <v>1</v>
      </c>
      <c r="V59" t="str">
        <f t="shared" si="1"/>
        <v>552FS90</v>
      </c>
    </row>
    <row r="60" spans="1:22" ht="30" x14ac:dyDescent="0.25">
      <c r="A60" t="str">
        <f t="shared" si="0"/>
        <v>552FS9050</v>
      </c>
      <c r="B60" s="152">
        <v>21115520099250</v>
      </c>
      <c r="C60" s="153" t="s">
        <v>302</v>
      </c>
      <c r="D60" s="153">
        <v>0</v>
      </c>
      <c r="E60" s="153">
        <v>1680213994</v>
      </c>
      <c r="F60" s="153" t="s">
        <v>562</v>
      </c>
      <c r="G60" s="153" t="s">
        <v>179</v>
      </c>
      <c r="H60" s="153">
        <v>50</v>
      </c>
      <c r="I60" s="153" t="s">
        <v>302</v>
      </c>
      <c r="J60" s="152">
        <v>210072</v>
      </c>
      <c r="K60" s="153">
        <v>2401</v>
      </c>
      <c r="L60" s="153" t="s">
        <v>763</v>
      </c>
      <c r="M60" s="153" t="s">
        <v>658</v>
      </c>
      <c r="N60" s="223" t="s">
        <v>659</v>
      </c>
      <c r="O60" s="285">
        <v>641</v>
      </c>
      <c r="P60" s="285">
        <v>32050</v>
      </c>
      <c r="S60" s="206">
        <f>SUMIF('TOTAL FEED'!$J$6:$J$440,'10'!A60,'TOTAL FEED'!$AS$6:$AS$440)*T60</f>
        <v>8</v>
      </c>
      <c r="T60">
        <v>1</v>
      </c>
      <c r="V60" t="str">
        <f t="shared" si="1"/>
        <v>552FS90</v>
      </c>
    </row>
    <row r="61" spans="1:22" ht="30" x14ac:dyDescent="0.25">
      <c r="A61" t="str">
        <f t="shared" si="0"/>
        <v>552FS9050</v>
      </c>
      <c r="B61" s="152">
        <v>21115520099250</v>
      </c>
      <c r="C61" s="153" t="s">
        <v>302</v>
      </c>
      <c r="D61" s="153">
        <v>0</v>
      </c>
      <c r="E61" s="153">
        <v>1680213994</v>
      </c>
      <c r="F61" s="153" t="s">
        <v>562</v>
      </c>
      <c r="G61" s="153" t="s">
        <v>179</v>
      </c>
      <c r="H61" s="153">
        <v>50</v>
      </c>
      <c r="I61" s="153" t="s">
        <v>302</v>
      </c>
      <c r="J61" s="152">
        <v>210072</v>
      </c>
      <c r="K61" s="153">
        <v>2401</v>
      </c>
      <c r="L61" s="153" t="s">
        <v>785</v>
      </c>
      <c r="M61" s="153" t="s">
        <v>658</v>
      </c>
      <c r="N61" s="223" t="s">
        <v>659</v>
      </c>
      <c r="O61" s="285">
        <v>432</v>
      </c>
      <c r="P61" s="285">
        <v>21600</v>
      </c>
      <c r="S61" s="206">
        <f>SUMIF('TOTAL FEED'!$J$6:$J$440,'10'!A61,'TOTAL FEED'!$AS$6:$AS$440)*T61</f>
        <v>8</v>
      </c>
      <c r="T61">
        <v>1</v>
      </c>
      <c r="V61" t="str">
        <f t="shared" si="1"/>
        <v>552FS90</v>
      </c>
    </row>
    <row r="62" spans="1:22" ht="30" x14ac:dyDescent="0.25">
      <c r="A62" t="str">
        <f t="shared" si="0"/>
        <v>94925</v>
      </c>
      <c r="B62" s="152">
        <v>21125490000125</v>
      </c>
      <c r="C62" s="153">
        <v>0</v>
      </c>
      <c r="D62" s="153">
        <v>0</v>
      </c>
      <c r="E62" s="153">
        <v>1680213995</v>
      </c>
      <c r="F62" s="153" t="s">
        <v>564</v>
      </c>
      <c r="G62" s="153">
        <v>949</v>
      </c>
      <c r="H62" s="153">
        <v>25</v>
      </c>
      <c r="I62" s="153"/>
      <c r="J62" s="152">
        <v>210066</v>
      </c>
      <c r="K62" s="153">
        <v>2401</v>
      </c>
      <c r="L62" s="153" t="s">
        <v>707</v>
      </c>
      <c r="M62" s="153" t="s">
        <v>658</v>
      </c>
      <c r="N62" s="223" t="s">
        <v>659</v>
      </c>
      <c r="O62" s="285">
        <v>224</v>
      </c>
      <c r="P62" s="285">
        <v>5600</v>
      </c>
      <c r="S62" s="206">
        <f>SUMIF('TOTAL FEED'!$J$6:$J$440,'10'!A62,'TOTAL FEED'!$AS$6:$AS$440)*T62</f>
        <v>8</v>
      </c>
      <c r="T62">
        <v>1</v>
      </c>
      <c r="V62" t="str">
        <f t="shared" si="1"/>
        <v>949</v>
      </c>
    </row>
    <row r="63" spans="1:22" ht="30" x14ac:dyDescent="0.25">
      <c r="A63" t="str">
        <f t="shared" si="0"/>
        <v>54925</v>
      </c>
      <c r="B63" s="152">
        <v>21115490000125</v>
      </c>
      <c r="C63" s="153">
        <v>0</v>
      </c>
      <c r="D63" s="153">
        <v>0</v>
      </c>
      <c r="E63" s="153">
        <v>1680213996</v>
      </c>
      <c r="F63" s="153" t="s">
        <v>564</v>
      </c>
      <c r="G63" s="153">
        <v>549</v>
      </c>
      <c r="H63" s="153">
        <v>25</v>
      </c>
      <c r="I63" s="153"/>
      <c r="J63" s="153">
        <v>210066</v>
      </c>
      <c r="K63" s="153">
        <v>2401</v>
      </c>
      <c r="L63" s="153" t="s">
        <v>824</v>
      </c>
      <c r="M63" s="153" t="s">
        <v>658</v>
      </c>
      <c r="N63" s="223" t="s">
        <v>659</v>
      </c>
      <c r="O63" s="285">
        <v>573</v>
      </c>
      <c r="P63" s="285">
        <v>14325</v>
      </c>
      <c r="S63" s="206">
        <f>SUMIF('TOTAL FEED'!$J$6:$J$440,'10'!A63,'TOTAL FEED'!$AS$6:$AS$440)*T63</f>
        <v>8</v>
      </c>
      <c r="T63">
        <v>1</v>
      </c>
      <c r="V63" t="str">
        <f t="shared" si="1"/>
        <v>549</v>
      </c>
    </row>
    <row r="64" spans="1:22" ht="30" x14ac:dyDescent="0.25">
      <c r="A64" t="str">
        <f t="shared" si="0"/>
        <v>551FS5450</v>
      </c>
      <c r="B64" s="152">
        <v>21115510099250</v>
      </c>
      <c r="C64" s="153" t="s">
        <v>455</v>
      </c>
      <c r="D64" s="153">
        <v>0</v>
      </c>
      <c r="E64" s="153">
        <v>1680213997</v>
      </c>
      <c r="F64" s="153" t="s">
        <v>564</v>
      </c>
      <c r="G64" s="153" t="s">
        <v>170</v>
      </c>
      <c r="H64" s="153">
        <v>50</v>
      </c>
      <c r="I64" s="153" t="s">
        <v>455</v>
      </c>
      <c r="J64" s="153">
        <v>210109</v>
      </c>
      <c r="K64" s="153">
        <v>2401</v>
      </c>
      <c r="L64" s="153" t="s">
        <v>680</v>
      </c>
      <c r="M64" s="153" t="s">
        <v>658</v>
      </c>
      <c r="N64" s="223" t="s">
        <v>659</v>
      </c>
      <c r="O64" s="285">
        <v>434</v>
      </c>
      <c r="P64" s="285">
        <v>21700</v>
      </c>
      <c r="S64" s="206">
        <f>SUMIF('TOTAL FEED'!$J$6:$J$440,'10'!A64,'TOTAL FEED'!$AS$6:$AS$440)*T64</f>
        <v>8</v>
      </c>
      <c r="T64">
        <v>1</v>
      </c>
      <c r="V64" t="str">
        <f t="shared" si="1"/>
        <v>551FS54</v>
      </c>
    </row>
    <row r="65" spans="1:22" ht="30" x14ac:dyDescent="0.25">
      <c r="A65" t="str">
        <f t="shared" si="0"/>
        <v>549F50</v>
      </c>
      <c r="B65" s="152">
        <v>21115490000250</v>
      </c>
      <c r="C65" s="153">
        <v>0</v>
      </c>
      <c r="D65" s="153">
        <v>0</v>
      </c>
      <c r="E65" s="153">
        <v>1680213998</v>
      </c>
      <c r="F65" s="153" t="s">
        <v>251</v>
      </c>
      <c r="G65" s="153" t="s">
        <v>119</v>
      </c>
      <c r="H65" s="153">
        <v>50</v>
      </c>
      <c r="I65" s="153"/>
      <c r="J65" s="152">
        <v>10004126104385</v>
      </c>
      <c r="K65" s="153">
        <v>2402</v>
      </c>
      <c r="L65" s="153" t="s">
        <v>767</v>
      </c>
      <c r="M65" s="153" t="s">
        <v>641</v>
      </c>
      <c r="N65" s="223" t="s">
        <v>642</v>
      </c>
      <c r="O65" s="285">
        <v>425</v>
      </c>
      <c r="P65" s="285">
        <v>21250</v>
      </c>
      <c r="S65" s="206">
        <f>SUMIF('TOTAL FEED'!$J$6:$J$440,'10'!A65,'TOTAL FEED'!$AS$6:$AS$440)*T65</f>
        <v>8</v>
      </c>
      <c r="T65">
        <v>1</v>
      </c>
      <c r="V65" t="str">
        <f t="shared" si="1"/>
        <v>549F</v>
      </c>
    </row>
    <row r="66" spans="1:22" ht="30" x14ac:dyDescent="0.25">
      <c r="A66" t="str">
        <f t="shared" si="0"/>
        <v>553S25</v>
      </c>
      <c r="B66" s="152">
        <v>21115531900125</v>
      </c>
      <c r="C66" s="153">
        <v>0</v>
      </c>
      <c r="D66" s="153">
        <v>0</v>
      </c>
      <c r="E66" s="153">
        <v>1680213999</v>
      </c>
      <c r="F66" s="153" t="s">
        <v>251</v>
      </c>
      <c r="G66" s="153" t="s">
        <v>41</v>
      </c>
      <c r="H66" s="153">
        <v>25</v>
      </c>
      <c r="I66" s="153"/>
      <c r="J66" s="152">
        <v>10004126104388</v>
      </c>
      <c r="K66" s="153">
        <v>2402</v>
      </c>
      <c r="L66" s="153" t="s">
        <v>692</v>
      </c>
      <c r="M66" s="153" t="s">
        <v>641</v>
      </c>
      <c r="N66" s="223" t="s">
        <v>642</v>
      </c>
      <c r="O66" s="285">
        <v>1430</v>
      </c>
      <c r="P66" s="285">
        <v>35750</v>
      </c>
      <c r="S66" s="206">
        <f>SUMIF('TOTAL FEED'!$J$6:$J$440,'10'!A66,'TOTAL FEED'!$AS$6:$AS$440)*T66</f>
        <v>8</v>
      </c>
      <c r="T66">
        <v>1</v>
      </c>
      <c r="V66" t="str">
        <f t="shared" si="1"/>
        <v>553S</v>
      </c>
    </row>
    <row r="67" spans="1:22" ht="30" x14ac:dyDescent="0.25">
      <c r="A67" t="str">
        <f t="shared" si="0"/>
        <v>553S25</v>
      </c>
      <c r="B67" s="152">
        <v>21115531900125</v>
      </c>
      <c r="C67" s="153">
        <v>0</v>
      </c>
      <c r="D67" s="153">
        <v>0</v>
      </c>
      <c r="E67" s="153">
        <v>1680213999</v>
      </c>
      <c r="F67" s="153" t="s">
        <v>251</v>
      </c>
      <c r="G67" s="153" t="s">
        <v>41</v>
      </c>
      <c r="H67" s="153">
        <v>25</v>
      </c>
      <c r="I67" s="153"/>
      <c r="J67" s="152">
        <v>10004126104388</v>
      </c>
      <c r="K67" s="153">
        <v>2402</v>
      </c>
      <c r="L67" s="153" t="s">
        <v>743</v>
      </c>
      <c r="M67" s="153" t="s">
        <v>641</v>
      </c>
      <c r="N67" s="223" t="s">
        <v>642</v>
      </c>
      <c r="O67" s="285">
        <v>1082</v>
      </c>
      <c r="P67" s="285">
        <v>27050</v>
      </c>
      <c r="S67" s="206">
        <f>SUMIF('TOTAL FEED'!$J$6:$J$440,'10'!A67,'TOTAL FEED'!$AS$6:$AS$440)*T67</f>
        <v>8</v>
      </c>
      <c r="T67">
        <v>1</v>
      </c>
      <c r="V67" t="str">
        <f t="shared" si="1"/>
        <v>553S</v>
      </c>
    </row>
    <row r="68" spans="1:22" ht="30" x14ac:dyDescent="0.25">
      <c r="A68" t="str">
        <f t="shared" ref="A68:A131" si="2">CONCATENATE(G68,I68,H68)</f>
        <v>562PFS9050</v>
      </c>
      <c r="B68" s="152">
        <v>21115621699250</v>
      </c>
      <c r="C68" s="153" t="s">
        <v>302</v>
      </c>
      <c r="D68" s="153">
        <v>0</v>
      </c>
      <c r="E68" s="153">
        <v>1680214001</v>
      </c>
      <c r="F68" s="153" t="s">
        <v>251</v>
      </c>
      <c r="G68" s="153" t="s">
        <v>204</v>
      </c>
      <c r="H68" s="153">
        <v>50</v>
      </c>
      <c r="I68" s="153" t="s">
        <v>302</v>
      </c>
      <c r="J68" s="152">
        <v>10004126104394</v>
      </c>
      <c r="K68" s="153">
        <v>2402</v>
      </c>
      <c r="L68" s="153" t="s">
        <v>745</v>
      </c>
      <c r="M68" s="153" t="s">
        <v>641</v>
      </c>
      <c r="N68" s="223" t="s">
        <v>642</v>
      </c>
      <c r="O68" s="285">
        <v>702</v>
      </c>
      <c r="P68" s="285">
        <v>35100</v>
      </c>
      <c r="S68" s="206">
        <f>SUMIF('TOTAL FEED'!$J$6:$J$440,'10'!A68,'TOTAL FEED'!$AS$6:$AS$440)*T68</f>
        <v>8</v>
      </c>
      <c r="T68">
        <v>1</v>
      </c>
      <c r="V68" t="str">
        <f t="shared" ref="V68:V131" si="3">+G68&amp;I68</f>
        <v>562PFS90</v>
      </c>
    </row>
    <row r="69" spans="1:22" ht="30" x14ac:dyDescent="0.25">
      <c r="A69" t="str">
        <f t="shared" si="2"/>
        <v>550SX25</v>
      </c>
      <c r="B69" s="152">
        <v>21115507800125</v>
      </c>
      <c r="C69" s="153">
        <v>0</v>
      </c>
      <c r="D69" s="153">
        <v>0</v>
      </c>
      <c r="E69" s="153">
        <v>1680214002</v>
      </c>
      <c r="F69" s="153" t="s">
        <v>257</v>
      </c>
      <c r="G69" s="153" t="s">
        <v>292</v>
      </c>
      <c r="H69" s="153">
        <v>25</v>
      </c>
      <c r="I69" s="153"/>
      <c r="J69" s="152">
        <v>10004126104387</v>
      </c>
      <c r="K69" s="153">
        <v>2402</v>
      </c>
      <c r="L69" s="153" t="s">
        <v>819</v>
      </c>
      <c r="M69" s="153" t="s">
        <v>641</v>
      </c>
      <c r="N69" s="223" t="s">
        <v>642</v>
      </c>
      <c r="O69" s="285">
        <v>281</v>
      </c>
      <c r="P69" s="285">
        <v>7025</v>
      </c>
      <c r="S69" s="206">
        <f>SUMIF('TOTAL FEED'!$J$6:$J$440,'10'!A69,'TOTAL FEED'!$AS$6:$AS$440)*T69</f>
        <v>8</v>
      </c>
      <c r="T69">
        <v>1</v>
      </c>
      <c r="V69" t="str">
        <f t="shared" si="3"/>
        <v>550SX</v>
      </c>
    </row>
    <row r="70" spans="1:22" ht="30" x14ac:dyDescent="0.25">
      <c r="A70" t="str">
        <f t="shared" si="2"/>
        <v>548F50</v>
      </c>
      <c r="B70" s="152">
        <v>21115480000250</v>
      </c>
      <c r="C70" s="153">
        <v>0</v>
      </c>
      <c r="D70" s="153">
        <v>0</v>
      </c>
      <c r="E70" s="153">
        <v>1680214003</v>
      </c>
      <c r="F70" s="153" t="s">
        <v>257</v>
      </c>
      <c r="G70" s="153" t="s">
        <v>117</v>
      </c>
      <c r="H70" s="153">
        <v>50</v>
      </c>
      <c r="I70" s="153"/>
      <c r="J70" s="152">
        <v>10004126104391</v>
      </c>
      <c r="K70" s="153">
        <v>2402</v>
      </c>
      <c r="L70" s="153" t="s">
        <v>825</v>
      </c>
      <c r="M70" s="153" t="s">
        <v>641</v>
      </c>
      <c r="N70" s="223" t="s">
        <v>642</v>
      </c>
      <c r="O70" s="285">
        <v>463</v>
      </c>
      <c r="P70" s="285">
        <v>23150</v>
      </c>
      <c r="S70" s="206">
        <f>SUMIF('TOTAL FEED'!$J$6:$J$440,'10'!A70,'TOTAL FEED'!$AS$6:$AS$440)*T70</f>
        <v>8</v>
      </c>
      <c r="T70">
        <v>1</v>
      </c>
      <c r="V70" t="str">
        <f t="shared" si="3"/>
        <v>548F</v>
      </c>
    </row>
    <row r="71" spans="1:22" ht="30" x14ac:dyDescent="0.25">
      <c r="A71" t="str">
        <f t="shared" si="2"/>
        <v>VT1125</v>
      </c>
      <c r="B71" s="152">
        <v>21135480000125</v>
      </c>
      <c r="C71" s="153">
        <v>0</v>
      </c>
      <c r="D71" s="153">
        <v>0</v>
      </c>
      <c r="E71" s="153">
        <v>1680214004</v>
      </c>
      <c r="F71" s="153" t="s">
        <v>257</v>
      </c>
      <c r="G71" s="153" t="s">
        <v>59</v>
      </c>
      <c r="H71" s="153">
        <v>25</v>
      </c>
      <c r="I71" s="153"/>
      <c r="J71" s="152">
        <v>10004126104396</v>
      </c>
      <c r="K71" s="153">
        <v>2402</v>
      </c>
      <c r="L71" s="153" t="s">
        <v>826</v>
      </c>
      <c r="M71" s="153" t="s">
        <v>641</v>
      </c>
      <c r="N71" s="223" t="s">
        <v>642</v>
      </c>
      <c r="O71" s="285">
        <v>220</v>
      </c>
      <c r="P71" s="285">
        <v>5500</v>
      </c>
      <c r="S71" s="206">
        <f>SUMIF('TOTAL FEED'!$J$6:$J$440,'10'!A71,'TOTAL FEED'!$AS$6:$AS$440)*T71</f>
        <v>8</v>
      </c>
      <c r="T71">
        <v>1</v>
      </c>
      <c r="V71" t="str">
        <f t="shared" si="3"/>
        <v>VT11</v>
      </c>
    </row>
    <row r="72" spans="1:22" ht="30" x14ac:dyDescent="0.25">
      <c r="A72" t="str">
        <f t="shared" si="2"/>
        <v>HT12S25</v>
      </c>
      <c r="B72" s="153">
        <v>21135521900125</v>
      </c>
      <c r="C72" s="153">
        <v>0</v>
      </c>
      <c r="D72" s="153">
        <v>0</v>
      </c>
      <c r="E72" s="153">
        <v>1680214005</v>
      </c>
      <c r="F72" s="153" t="s">
        <v>259</v>
      </c>
      <c r="G72" s="153" t="s">
        <v>64</v>
      </c>
      <c r="H72" s="153">
        <v>25</v>
      </c>
      <c r="I72" s="153"/>
      <c r="J72" s="152">
        <v>10004126104386</v>
      </c>
      <c r="K72" s="153">
        <v>2402</v>
      </c>
      <c r="L72" s="153" t="s">
        <v>698</v>
      </c>
      <c r="M72" s="153" t="s">
        <v>641</v>
      </c>
      <c r="N72" s="223" t="s">
        <v>642</v>
      </c>
      <c r="O72" s="153">
        <v>223</v>
      </c>
      <c r="P72" s="153">
        <v>5575</v>
      </c>
      <c r="S72" s="206">
        <f>SUMIF('TOTAL FEED'!$J$6:$J$440,'10'!A72,'TOTAL FEED'!$AS$6:$AS$440)*T72</f>
        <v>8</v>
      </c>
      <c r="T72">
        <v>1</v>
      </c>
      <c r="V72" t="str">
        <f t="shared" si="3"/>
        <v>HT12S</v>
      </c>
    </row>
    <row r="73" spans="1:22" ht="30" x14ac:dyDescent="0.25">
      <c r="A73" t="str">
        <f t="shared" si="2"/>
        <v>952S25</v>
      </c>
      <c r="B73" s="152">
        <v>21125521900125</v>
      </c>
      <c r="C73" s="153">
        <v>0</v>
      </c>
      <c r="D73" s="153">
        <v>0</v>
      </c>
      <c r="E73" s="153">
        <v>1680214006</v>
      </c>
      <c r="F73" s="153" t="s">
        <v>259</v>
      </c>
      <c r="G73" s="153" t="s">
        <v>52</v>
      </c>
      <c r="H73" s="153">
        <v>25</v>
      </c>
      <c r="I73" s="153"/>
      <c r="J73" s="152">
        <v>10004126104386</v>
      </c>
      <c r="K73" s="153">
        <v>2402</v>
      </c>
      <c r="L73" s="153" t="s">
        <v>663</v>
      </c>
      <c r="M73" s="153" t="s">
        <v>641</v>
      </c>
      <c r="N73" s="223" t="s">
        <v>642</v>
      </c>
      <c r="O73" s="153">
        <v>439</v>
      </c>
      <c r="P73" s="153">
        <v>10975</v>
      </c>
      <c r="S73" s="206">
        <f>SUMIF('TOTAL FEED'!$J$6:$J$440,'10'!A73,'TOTAL FEED'!$AS$6:$AS$440)*T73</f>
        <v>8</v>
      </c>
      <c r="T73">
        <v>1</v>
      </c>
      <c r="V73" t="str">
        <f t="shared" si="3"/>
        <v>952S</v>
      </c>
    </row>
    <row r="74" spans="1:22" ht="30" x14ac:dyDescent="0.25">
      <c r="A74" t="str">
        <f t="shared" si="2"/>
        <v>552S25</v>
      </c>
      <c r="B74" s="152">
        <v>21115521900125</v>
      </c>
      <c r="C74" s="153">
        <v>0</v>
      </c>
      <c r="D74" s="153">
        <v>0</v>
      </c>
      <c r="E74" s="153">
        <v>1680214007</v>
      </c>
      <c r="F74" s="153" t="s">
        <v>259</v>
      </c>
      <c r="G74" s="153" t="s">
        <v>40</v>
      </c>
      <c r="H74" s="153">
        <v>25</v>
      </c>
      <c r="I74" s="153"/>
      <c r="J74" s="152">
        <v>10004126104386</v>
      </c>
      <c r="K74" s="153">
        <v>2402</v>
      </c>
      <c r="L74" s="153" t="s">
        <v>676</v>
      </c>
      <c r="M74" s="153" t="s">
        <v>641</v>
      </c>
      <c r="N74" s="223" t="s">
        <v>642</v>
      </c>
      <c r="O74" s="153">
        <v>1187</v>
      </c>
      <c r="P74" s="153">
        <v>29675</v>
      </c>
      <c r="S74" s="206">
        <f>SUMIF('TOTAL FEED'!$J$6:$J$440,'10'!A74,'TOTAL FEED'!$AS$6:$AS$440)*T74</f>
        <v>8</v>
      </c>
      <c r="T74">
        <v>1</v>
      </c>
      <c r="V74" t="str">
        <f t="shared" si="3"/>
        <v>552S</v>
      </c>
    </row>
    <row r="75" spans="1:22" ht="30" x14ac:dyDescent="0.25">
      <c r="A75" t="str">
        <f t="shared" si="2"/>
        <v>552SX25</v>
      </c>
      <c r="B75" s="152">
        <v>21115527800125</v>
      </c>
      <c r="C75" s="153">
        <v>0</v>
      </c>
      <c r="D75" s="153">
        <v>0</v>
      </c>
      <c r="E75" s="153">
        <v>1680214008</v>
      </c>
      <c r="F75" s="153" t="s">
        <v>259</v>
      </c>
      <c r="G75" s="153" t="s">
        <v>631</v>
      </c>
      <c r="H75" s="153">
        <v>25</v>
      </c>
      <c r="I75" s="153"/>
      <c r="J75" s="152">
        <v>10004126104395</v>
      </c>
      <c r="K75" s="153">
        <v>2402</v>
      </c>
      <c r="L75" s="153" t="s">
        <v>676</v>
      </c>
      <c r="M75" s="153" t="s">
        <v>641</v>
      </c>
      <c r="N75" s="223" t="s">
        <v>642</v>
      </c>
      <c r="O75" s="153">
        <v>400</v>
      </c>
      <c r="P75" s="153">
        <v>10000</v>
      </c>
      <c r="S75" s="206">
        <f>SUMIF('TOTAL FEED'!$J$6:$J$440,'10'!A75,'TOTAL FEED'!$AS$6:$AS$440)*T75</f>
        <v>8</v>
      </c>
      <c r="T75">
        <v>1</v>
      </c>
      <c r="V75" t="str">
        <f t="shared" si="3"/>
        <v>552SX</v>
      </c>
    </row>
    <row r="76" spans="1:22" x14ac:dyDescent="0.25">
      <c r="A76" t="str">
        <f t="shared" si="2"/>
        <v/>
      </c>
      <c r="B76" s="152"/>
      <c r="C76" s="153"/>
      <c r="D76" s="153"/>
      <c r="E76" s="153"/>
      <c r="F76" s="153"/>
      <c r="G76" s="153"/>
      <c r="H76" s="153"/>
      <c r="I76" s="153"/>
      <c r="J76" s="152"/>
      <c r="K76" s="153"/>
      <c r="L76" s="153"/>
      <c r="M76" s="153"/>
      <c r="N76" s="223"/>
      <c r="O76" s="153"/>
      <c r="P76" s="153"/>
      <c r="S76" s="206">
        <f>SUMIF('TOTAL FEED'!$J$6:$J$440,'10'!A76,'TOTAL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52"/>
      <c r="C77" s="153"/>
      <c r="D77" s="153"/>
      <c r="E77" s="153"/>
      <c r="F77" s="153"/>
      <c r="G77" s="153"/>
      <c r="H77" s="153"/>
      <c r="I77" s="153"/>
      <c r="J77" s="152"/>
      <c r="K77" s="153"/>
      <c r="L77" s="153"/>
      <c r="M77" s="153"/>
      <c r="N77" s="223"/>
      <c r="O77" s="153"/>
      <c r="P77" s="153"/>
      <c r="S77" s="206">
        <f>SUMIF('TOTAL FEED'!$J$6:$J$440,'10'!A77,'TOTAL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FEED'!$J$6:$J$440,'10'!A78,'TOTAL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FEED'!$J$6:$J$440,'10'!A79,'TOTAL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FEED'!$J$6:$J$440,'10'!A80,'TOTAL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FEED'!$J$6:$J$440,'10'!A81,'TOTAL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FEED'!$J$6:$J$440,'10'!A82,'TOTAL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FEED'!$J$6:$J$440,'10'!A83,'TOTAL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FEED'!$J$6:$J$440,'10'!A84,'TOTAL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FEED'!$J$6:$J$440,'10'!A85,'TOTAL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FEED'!$J$6:$J$440,'10'!A86,'TOTAL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FEED'!$J$6:$J$440,'10'!A87,'TOTAL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FEED'!$J$6:$J$440,'10'!A88,'TOTAL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FEED'!$J$6:$J$440,'10'!A89,'TOTAL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FEED'!$J$6:$J$440,'10'!A90,'TOTAL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FEED'!$J$6:$J$440,'10'!A91,'TOTAL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FEED'!$J$6:$J$440,'10'!A92,'TOTAL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FEED'!$J$6:$J$440,'10'!A93,'TOTAL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FEED'!$J$6:$J$440,'10'!A94,'TOTAL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FEED'!$J$6:$J$440,'10'!A95,'TOTAL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FEED'!$J$6:$J$440,'10'!A96,'TOTAL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FEED'!$J$6:$J$440,'10'!A97,'TOTAL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FEED'!$J$6:$J$440,'10'!A98,'TOTAL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FEED'!$J$6:$J$440,'10'!A99,'TOTAL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FEED'!$J$6:$J$440,'10'!A100,'TOTAL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FEED'!$J$6:$J$440,'10'!A101,'TOTAL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FEED'!$J$6:$J$440,'10'!A102,'TOTAL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FEED'!$J$6:$J$440,'10'!A103,'TOTAL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FEED'!$J$6:$J$440,'10'!A104,'TOTAL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FEED'!$J$6:$J$440,'10'!A105,'TOTAL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FEED'!$J$6:$J$440,'10'!A106,'TOTAL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FEED'!$J$6:$J$440,'10'!A107,'TOTAL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FEED'!$J$6:$J$440,'10'!A108,'TOTAL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FEED'!$J$6:$J$440,'10'!A109,'TOTAL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FEED'!$J$6:$J$440,'10'!A110,'TOTAL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FEED'!$J$6:$J$440,'10'!A111,'TOTAL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FEED'!$J$6:$J$440,'10'!A112,'TOTAL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FEED'!$J$6:$J$440,'10'!A113,'TOTAL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FEED'!$J$6:$J$440,'10'!A114,'TOTAL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FEED'!$J$6:$J$440,'10'!A115,'TOTAL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FEED'!$J$6:$J$440,'10'!A116,'TOTAL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FEED'!$J$6:$J$440,'10'!A117,'TOTAL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FEED'!$J$6:$J$440,'10'!A118,'TOTAL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FEED'!$J$6:$J$440,'10'!A119,'TOTAL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FEED'!$J$6:$J$440,'10'!A120,'TOTAL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FEED'!$J$6:$J$440,'10'!A121,'TOTAL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FEED'!$J$6:$J$440,'10'!A122,'TOTAL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FEED'!$J$6:$J$440,'10'!A123,'TOTAL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FEED'!$J$6:$J$440,'10'!A124,'TOTAL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FEED'!$J$6:$J$440,'10'!A125,'TOTAL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FEED'!$J$6:$J$440,'10'!A126,'TOTAL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FEED'!$J$6:$J$440,'10'!A127,'TOTAL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FEED'!$J$6:$J$440,'10'!A128,'TOTAL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FEED'!$J$6:$J$440,'10'!A129,'TOTAL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FEED'!$J$6:$J$440,'10'!A130,'TOTAL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FEED'!$J$6:$J$440,'10'!A131,'TOTAL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FEED'!$J$6:$J$440,'10'!A132,'TOTAL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FEED'!$J$6:$J$440,'10'!A133,'TOTAL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FEED'!$J$6:$J$440,'10'!A134,'TOTAL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FEED'!$J$6:$J$440,'10'!A135,'TOTAL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FEED'!$J$6:$J$440,'10'!A136,'TOTAL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FEED'!$J$6:$J$440,'10'!A137,'TOTAL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FEED'!$J$6:$J$440,'10'!A138,'TOTAL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FEED'!$J$6:$J$440,'10'!A139,'TOTAL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FEED'!$J$6:$J$440,'10'!A140,'TOTAL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FEED'!$J$6:$J$440,'10'!A141,'TOTAL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FEED'!$J$6:$J$440,'10'!A142,'TOTAL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FEED'!$J$6:$J$440,'10'!A143,'TOTAL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FEED'!$J$6:$J$440,'10'!A144,'TOTAL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FEED'!$J$6:$J$440,'10'!A145,'TOTAL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FEED'!$J$6:$J$440,'10'!A146,'TOTAL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FEED'!$J$6:$J$440,'10'!A147,'TOTAL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FEED'!$J$6:$J$440,'10'!A148,'TOTAL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FEED'!$J$6:$J$440,'10'!A149,'TOTAL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FEED'!$J$6:$J$440,'10'!A150,'TOTAL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FEED'!$J$6:$J$440,'10'!A151,'TOTAL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FEED'!$J$6:$J$440,'10'!A152,'TOTAL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FEED'!$J$6:$J$440,'10'!A153,'TOTAL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FEED'!$J$6:$J$440,'10'!A154,'TOTAL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FEED'!$J$6:$J$440,'10'!A155,'TOTAL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FEED'!$J$6:$J$440,'10'!A156,'TOTAL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FEED'!$J$6:$J$440,'10'!A157,'TOTAL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FEED'!$J$6:$J$440,'10'!A158,'TOTAL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FEED'!$J$6:$J$440,'10'!A159,'TOTAL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FEED'!$J$6:$J$440,'10'!A160,'TOTAL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FEED'!$J$6:$J$440,'10'!A161,'TOTAL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FEED'!$J$6:$J$440,'10'!A162,'TOTAL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FEED'!$J$6:$J$440,'10'!A163,'TOTAL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FEED'!$J$6:$J$440,'10'!A164,'TOTAL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FEED'!$J$6:$J$440,'10'!A165,'TOTAL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FEED'!$J$6:$J$440,'10'!A166,'TOTAL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FEED'!$J$6:$J$440,'10'!A167,'TOTAL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FEED'!$J$6:$J$440,'10'!A168,'TOTAL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FEED'!$J$6:$J$440,'10'!A169,'TOTAL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FEED'!$J$6:$J$440,'10'!A170,'TOTAL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FEED'!$J$6:$J$440,'10'!A171,'TOTAL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FEED'!$J$6:$J$440,'10'!A172,'TOTAL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FEED'!$J$6:$J$440,'10'!A173,'TOTAL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FEED'!$J$6:$J$440,'10'!A174,'TOTAL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FEED'!$J$6:$J$440,'10'!A175,'TOTAL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FEED'!$J$6:$J$440,'10'!A176,'TOTAL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FEED'!$J$6:$J$440,'10'!A177,'TOTAL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FEED'!$J$6:$J$440,'10'!A178,'TOTAL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FEED'!$J$6:$J$440,'10'!A179,'TOTAL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FEED'!$J$6:$J$440,'10'!A180,'TOTAL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FEED'!$J$6:$J$440,'10'!A181,'TOTAL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FEED'!$J$6:$J$440,'10'!A182,'TOTAL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FEED'!$J$6:$J$440,'10'!A183,'TOTAL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FEED'!$J$6:$J$440,'10'!A184,'TOTAL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FEED'!$J$6:$J$440,'10'!A185,'TOTAL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FEED'!$J$6:$J$440,'10'!A186,'TOTAL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FEED'!$J$6:$J$440,'10'!A187,'TOTAL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FEED'!$J$6:$J$440,'10'!A188,'TOTAL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FEED'!$J$6:$J$440,'10'!A189,'TOTAL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FEED'!$J$6:$J$440,'10'!A190,'TOTAL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FEED'!$J$6:$J$440,'10'!A191,'TOTAL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FEED'!$J$6:$J$440,'10'!A192,'TOTAL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FEED'!$J$6:$J$440,'10'!A193,'TOTAL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FEED'!$J$6:$J$440,'10'!A194,'TOTAL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FEED'!$J$6:$J$440,'10'!A195,'TOTAL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FEED'!$J$6:$J$440,'10'!A196,'TOTAL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FEED'!$J$6:$J$440,'10'!A197,'TOTAL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FEED'!$J$6:$J$440,'10'!A198,'TOTAL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FEED'!$J$6:$J$440,'10'!A199,'TOTAL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FEED'!$J$6:$J$440,'10'!A200,'TOTAL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FEED'!$J$6:$J$440,'10'!A201,'TOTAL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FEED'!$J$6:$J$440,'10'!A202,'TOTAL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FEED'!$J$6:$J$440,'10'!A203,'TOTAL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FEED'!$J$6:$J$440,'10'!A204,'TOTAL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FEED'!$J$6:$J$440,'10'!A205,'TOTAL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FEED'!$J$6:$J$440,'10'!A206,'TOTAL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FEED'!$J$6:$J$440,'10'!A207,'TOTAL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FEED'!$J$6:$J$440,'10'!A208,'TOTAL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FEED'!$J$6:$J$440,'10'!A209,'TOTAL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FEED'!$J$6:$J$440,'10'!A210,'TOTAL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FEED'!$J$6:$J$440,'10'!A211,'TOTAL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FEED'!$J$6:$J$440,'10'!A212,'TOTAL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FEED'!$J$6:$J$440,'10'!A213,'TOTAL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FEED'!$J$6:$J$440,'10'!A214,'TOTAL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FEED'!$J$6:$J$440,'10'!A215,'TOTAL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FEED'!$J$6:$J$440,'10'!A216,'TOTAL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FEED'!$J$6:$J$440,'10'!A217,'TOTAL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FEED'!$J$6:$J$440,'10'!A218,'TOTAL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FEED'!$J$6:$J$440,'10'!A219,'TOTAL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FEED'!$J$6:$J$440,'10'!A220,'TOTAL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FEED'!$J$6:$J$440,'10'!A221,'TOTAL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FEED'!$J$6:$J$440,'10'!A222,'TOTAL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FEED'!$J$6:$J$440,'10'!A223,'TOTAL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FEED'!$J$6:$J$440,'10'!A224,'TOTAL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FEED'!$J$6:$J$440,'10'!A225,'TOTAL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FEED'!$J$6:$J$440,'10'!A226,'TOTAL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FEED'!$J$6:$J$440,'10'!A227,'TOTAL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FEED'!$J$6:$J$440,'10'!A228,'TOTAL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FEED'!$J$6:$J$440,'10'!A229,'TOTAL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FEED'!$J$6:$J$440,'10'!A230,'TOTAL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FEED'!$J$6:$J$440,'10'!A231,'TOTAL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FEED'!$J$6:$J$440,'10'!A232,'TOTAL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FEED'!$J$6:$J$440,'10'!A233,'TOTAL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FEED'!$J$6:$J$440,'10'!A234,'TOTAL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FEED'!$J$6:$J$440,'10'!A235,'TOTAL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FEED'!$J$6:$J$440,'10'!A236,'TOTAL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FEED'!$J$6:$J$440,'10'!A237,'TOTAL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FEED'!$J$6:$J$440,'10'!A238,'TOTAL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FEED'!$J$6:$J$440,'10'!A239,'TOTAL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FEED'!$J$6:$J$440,'10'!A240,'TOTAL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FEED'!$J$6:$J$440,'10'!A241,'TOTAL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FEED'!$J$6:$J$440,'10'!A242,'TOTAL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FEED'!$J$6:$J$440,'10'!A243,'TOTAL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FEED'!$J$6:$J$440,'10'!A244,'TOTAL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FEED'!$J$6:$J$440,'10'!A245,'TOTAL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FEED'!$J$6:$J$440,'10'!A246,'TOTAL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FEED'!$J$6:$J$440,'10'!A247,'TOTAL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FEED'!$J$6:$J$440,'10'!A248,'TOTAL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FEED'!$J$6:$J$440,'10'!A249,'TOTAL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FEED'!$J$6:$J$440,'10'!A250,'TOTAL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FEED'!$J$6:$J$440,'10'!A251,'TOTAL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FEED'!$J$6:$J$440,'10'!A252,'TOTAL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FEED'!$J$6:$J$440,'10'!A253,'TOTAL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FEED'!$J$6:$J$440,'10'!A254,'TOTAL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FEED'!$J$6:$J$440,'10'!A255,'TOTAL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FEED'!$J$6:$J$440,'10'!A256,'TOTAL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FEED'!$J$6:$J$440,'10'!A257,'TOTAL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FEED'!$J$6:$J$440,'10'!A258,'TOTAL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FEED'!$J$6:$J$440,'10'!A259,'TOTAL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FEED'!$J$6:$J$440,'10'!A260,'TOTAL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FEED'!$J$6:$J$440,'10'!A261,'TOTAL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FEED'!$J$6:$J$440,'10'!A262,'TOTAL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FEED'!$J$6:$J$440,'10'!A263,'TOTAL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FEED'!$J$6:$J$440,'10'!A264,'TOTAL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FEED'!$J$6:$J$440,'10'!A265,'TOTAL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FEED'!$J$6:$J$440,'10'!A266,'TOTAL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FEED'!$J$6:$J$440,'10'!A267,'TOTAL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FEED'!$J$6:$J$440,'10'!A268,'TOTAL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FEED'!$J$6:$J$440,'10'!A269,'TOTAL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FEED'!$J$6:$J$440,'10'!A270,'TOTAL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FEED'!$J$6:$J$440,'10'!A271,'TOTAL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FEED'!$J$6:$J$440,'10'!A272,'TOTAL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FEED'!$J$6:$J$440,'10'!A273,'TOTAL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FEED'!$J$6:$J$440,'10'!A274,'TOTAL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FEED'!$J$6:$J$440,'10'!A275,'TOTAL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FEED'!$J$6:$J$440,'10'!A276,'TOTAL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FEED'!$J$6:$J$440,'10'!A277,'TOTAL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FEED'!$J$6:$J$440,'10'!A278,'TOTAL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FEED'!$J$6:$J$440,'10'!A279,'TOTAL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FEED'!$J$6:$J$440,'10'!A280,'TOTAL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FEED'!$J$6:$J$440,'10'!A281,'TOTAL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FEED'!$J$6:$J$440,'10'!A282,'TOTAL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FEED'!$J$6:$J$440,'10'!A283,'TOTAL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FEED'!$J$6:$J$440,'10'!A284,'TOTAL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FEED'!$J$6:$J$440,'10'!A285,'TOTAL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FEED'!$J$6:$J$440,'10'!A286,'TOTAL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FEED'!$J$6:$J$440,'10'!A287,'TOTAL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FEED'!$J$6:$J$440,'10'!A288,'TOTAL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FEED'!$J$6:$J$440,'10'!A289,'TOTAL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FEED'!$J$6:$J$440,'10'!A290,'TOTAL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FEED'!$J$6:$J$440,'10'!A291,'TOTAL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FEED'!$J$6:$J$440,'10'!A292,'TOTAL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FEED'!$J$6:$J$440,'10'!A293,'TOTAL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FEED'!$J$6:$J$440,'10'!A294,'TOTAL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FEED'!$J$6:$J$440,'10'!A295,'TOTAL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FEED'!$J$6:$J$440,'10'!A296,'TOTAL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FEED'!$J$6:$J$440,'10'!A297,'TOTAL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FEED'!$J$6:$J$440,'10'!A298,'TOTAL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FEED'!$J$6:$J$440,'10'!A299,'TOTAL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FEED'!$J$6:$J$440,'10'!A300,'TOTAL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FEED'!$J$6:$J$440,'10'!A301,'TOTAL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FEED'!$J$6:$J$440,'10'!A302,'TOTAL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FEED'!$J$6:$J$440,'10'!A303,'TOTAL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FEED'!$J$6:$J$440,'10'!A304,'TOTAL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FEED'!$J$6:$J$440,'10'!A305,'TOTAL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FEED'!$J$6:$J$440,'10'!A306,'TOTAL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FEED'!$J$6:$J$440,'10'!A307,'TOTAL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FEED'!$J$6:$J$440,'10'!A308,'TOTAL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FEED'!$J$6:$J$440,'10'!A309,'TOTAL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FEED'!$J$6:$J$440,'10'!A310,'TOTAL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FEED'!$J$6:$J$440,'10'!A311,'TOTAL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FEED'!$J$6:$J$440,'10'!A312,'TOTAL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FEED'!$J$6:$J$440,'10'!A313,'TOTAL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FEED'!$J$6:$J$440,'10'!A314,'TOTAL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FEED'!$J$6:$J$440,'10'!A315,'TOTAL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FEED'!$J$6:$J$440,'10'!A316,'TOTAL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FEED'!$J$6:$J$440,'10'!A317,'TOTAL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FEED'!$J$6:$J$440,'10'!A318,'TOTAL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FEED'!$J$6:$J$440,'10'!A319,'TOTAL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FEED'!$J$6:$J$440,'10'!A320,'TOTAL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FEED'!$J$6:$J$440,'10'!A321,'TOTAL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FEED'!$J$6:$J$440,'10'!A322,'TOTAL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FEED'!$J$6:$J$440,'10'!A323,'TOTAL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FEED'!$J$6:$J$440,'10'!A324,'TOTAL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FEED'!$J$6:$J$440,'10'!A325,'TOTAL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FEED'!$J$6:$J$440,'10'!A326,'TOTAL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FEED'!$J$6:$J$440,'10'!A327,'TOTAL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FEED'!$J$6:$J$440,'10'!A328,'TOTAL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FEED'!$J$6:$J$440,'10'!A329,'TOTAL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FEED'!$J$6:$J$440,'10'!A330,'TOTAL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FEED'!$J$6:$J$440,'10'!A331,'TOTAL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FEED'!$J$6:$J$440,'10'!A332,'TOTAL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FEED'!$J$6:$J$440,'10'!A333,'TOTAL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FEED'!$J$6:$J$440,'10'!A334,'TOTAL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FEED'!$J$6:$J$440,'10'!A335,'TOTAL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FEED'!$J$6:$J$440,'10'!A336,'TOTAL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FEED'!$J$6:$J$440,'10'!A337,'TOTAL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FEED'!$J$6:$J$440,'10'!A338,'TOTAL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FEED'!$J$6:$J$440,'10'!A339,'TOTAL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FEED'!$J$6:$J$440,'10'!A340,'TOTAL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FEED'!$J$6:$J$440,'10'!A341,'TOTAL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FEED'!$J$6:$J$440,'10'!A342,'TOTAL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FEED'!$J$6:$J$440,'10'!A343,'TOTAL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FEED'!$J$6:$J$440,'10'!A344,'TOTAL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FEED'!$J$6:$J$440,'10'!A345,'TOTAL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FEED'!$J$6:$J$440,'10'!A346,'TOTAL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FEED'!$J$6:$J$440,'10'!A347,'TOTAL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FEED'!$J$6:$J$440,'10'!A348,'TOTAL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FEED'!$J$6:$J$440,'10'!A349,'TOTAL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FEED'!$J$6:$J$440,'10'!A350,'TOTAL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FEED'!$J$6:$J$440,'10'!A351,'TOTAL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FEED'!$J$6:$J$440,'10'!A352,'TOTAL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FEED'!$J$6:$J$440,'10'!A353,'TOTAL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FEED'!$J$6:$J$440,'10'!A354,'TOTAL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FEED'!$J$6:$J$440,'10'!A355,'TOTAL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FEED'!$J$6:$J$440,'10'!A356,'TOTAL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FEED'!$J$6:$J$440,'10'!A357,'TOTAL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FEED'!$J$6:$J$440,'10'!A358,'TOTAL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FEED'!$J$6:$J$440,'10'!A359,'TOTAL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FEED'!$J$6:$J$440,'10'!A360,'TOTAL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FEED'!$J$6:$J$440,'10'!A361,'TOTAL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FEED'!$J$6:$J$440,'10'!A362,'TOTAL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FEED'!$J$6:$J$440,'10'!A363,'TOTAL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FEED'!$J$6:$J$440,'10'!A364,'TOTAL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FEED'!$J$6:$J$440,'10'!A365,'TOTAL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FEED'!$J$6:$J$440,'10'!A366,'TOTAL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FEED'!$J$6:$J$440,'10'!A367,'TOTAL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FEED'!$J$6:$J$440,'10'!A368,'TOTAL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FEED'!$J$6:$J$440,'10'!A369,'TOTAL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FEED'!$J$6:$J$440,'10'!A370,'TOTAL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FEED'!$J$6:$J$440,'10'!A371,'TOTAL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FEED'!$J$6:$J$440,'10'!A372,'TOTAL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FEED'!$J$6:$J$440,'10'!A373,'TOTAL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FEED'!$J$6:$J$440,'10'!A374,'TOTAL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FEED'!$J$6:$J$440,'10'!A375,'TOTAL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FEED'!$J$6:$J$440,'10'!A376,'TOTAL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FEED'!$J$6:$J$440,'10'!A377,'TOTAL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FEED'!$J$6:$J$440,'10'!A378,'TOTAL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FEED'!$J$6:$J$440,'10'!A379,'TOTAL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FEED'!$J$6:$J$440,'10'!A380,'TOTAL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FEED'!$J$6:$J$440,'10'!A381,'TOTAL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FEED'!$J$6:$J$440,'10'!A382,'TOTAL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FEED'!$J$6:$J$440,'10'!A383,'TOTAL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FEED'!$J$6:$J$440,'10'!A384,'TOTAL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FEED'!$J$6:$J$440,'10'!A385,'TOTAL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FEED'!$J$6:$J$440,'10'!A386,'TOTAL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FEED'!$J$6:$J$440,'10'!A387,'TOTAL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FEED'!$J$6:$J$440,'10'!A388,'TOTAL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FEED'!$J$6:$J$440,'10'!A389,'TOTAL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FEED'!$J$6:$J$440,'10'!A390,'TOTAL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FEED'!$J$6:$J$440,'10'!A391,'TOTAL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FEED'!$J$6:$J$440,'10'!A392,'TOTAL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FEED'!$J$6:$J$440,'10'!A393,'TOTAL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FEED'!$J$6:$J$440,'10'!A394,'TOTAL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FEED'!$J$6:$J$440,'10'!A395,'TOTAL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FEED'!$J$6:$J$440,'10'!A396,'TOTAL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FEED'!$J$6:$J$440,'10'!A397,'TOTAL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FEED'!$J$6:$J$440,'10'!A398,'TOTAL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FEED'!$J$6:$J$440,'10'!A399,'TOTAL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FEED'!$J$6:$J$440,'10'!A400,'TOTAL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FEED'!$J$6:$J$440,'10'!A401,'TOTAL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FEED'!$J$6:$J$440,'10'!A402,'TOTAL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FEED'!$J$6:$J$440,'10'!A403,'TOTAL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FEED'!$J$6:$J$440,'10'!A404,'TOTAL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FEED'!$J$6:$J$440,'10'!A405,'TOTAL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FEED'!$J$6:$J$440,'10'!A406,'TOTAL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FEED'!$J$6:$J$440,'10'!A407,'TOTAL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FEED'!$J$6:$J$440,'10'!A408,'TOTAL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FEED'!$J$6:$J$440,'10'!A409,'TOTAL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FEED'!$J$6:$J$440,'10'!A410,'TOTAL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FEED'!$J$6:$J$440,'10'!A411,'TOTAL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FEED'!$J$6:$J$440,'10'!A412,'TOTAL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FEED'!$J$6:$J$440,'10'!A413,'TOTAL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FEED'!$J$6:$J$440,'10'!A414,'TOTAL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FEED'!$J$6:$J$440,'10'!A415,'TOTAL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FEED'!$J$6:$J$440,'10'!A416,'TOTAL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FEED'!$J$6:$J$440,'10'!A417,'TOTAL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FEED'!$J$6:$J$440,'10'!A418,'TOTAL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FEED'!$J$6:$J$440,'10'!A419,'TOTAL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FEED'!$J$6:$J$440,'10'!A420,'TOTAL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FEED'!$J$6:$J$440,'10'!A421,'TOTAL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FEED'!$J$6:$J$440,'10'!A422,'TOTAL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FEED'!$J$6:$J$440,'10'!A423,'TOTAL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FEED'!$J$6:$J$440,'10'!A424,'TOTAL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FEED'!$J$6:$J$440,'10'!A425,'TOTAL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FEED'!$J$6:$J$440,'10'!A426,'TOTAL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FEED'!$J$6:$J$440,'10'!A427,'TOTAL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FEED'!$J$6:$J$440,'10'!A428,'TOTAL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FEED'!$J$6:$J$440,'10'!A429,'TOTAL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FEED'!$J$6:$J$440,'10'!A430,'TOTAL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FEED'!$J$6:$J$440,'10'!A431,'TOTAL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FEED'!$J$6:$J$440,'10'!A432,'TOTAL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FEED'!$J$6:$J$440,'10'!A433,'TOTAL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FEED'!$J$6:$J$440,'10'!A434,'TOTAL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FEED'!$J$6:$J$440,'10'!A435,'TOTAL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FEED'!$J$6:$J$440,'10'!A436,'TOTAL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FEED'!$J$6:$J$440,'10'!A437,'TOTAL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FEED'!$J$6:$J$440,'10'!A438,'TOTAL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FEED'!$J$6:$J$440,'10'!A439,'TOTAL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FEED'!$J$6:$J$440,'10'!A440,'TOTAL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FEED'!$J$6:$J$440,'10'!A441,'TOTAL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FEED'!$J$6:$J$440,'10'!A442,'TOTAL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FEED'!$J$6:$J$440,'10'!A443,'TOTAL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FEED'!$J$6:$J$440,'10'!A444,'TOTAL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FEED'!$J$6:$J$440,'10'!A445,'TOTAL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FEED'!$J$6:$J$440,'10'!A446,'TOTAL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FEED'!$J$6:$J$440,'10'!A447,'TOTAL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FEED'!$J$6:$J$440,'10'!A448,'TOTAL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FEED'!$J$6:$J$440,'10'!A449,'TOTAL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FEED'!$J$6:$J$440,'10'!A450,'TOTAL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FEED'!$J$6:$J$440,'10'!A451,'TOTAL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FEED'!$J$6:$J$440,'10'!A452,'TOTAL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FEED'!$J$6:$J$440,'10'!A453,'TOTAL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FEED'!$J$6:$J$440,'10'!A454,'TOTAL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FEED'!$J$6:$J$440,'10'!A455,'TOTAL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FEED'!$J$6:$J$440,'10'!A456,'TOTAL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FEED'!$J$6:$J$440,'10'!A457,'TOTAL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FEED'!$J$6:$J$440,'10'!A458,'TOTAL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FEED'!$J$6:$J$440,'10'!A459,'TOTAL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FEED'!$J$6:$J$440,'10'!A460,'TOTAL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FEED'!$J$6:$J$440,'10'!A461,'TOTAL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FEED'!$J$6:$J$440,'10'!A462,'TOTAL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FEED'!$J$6:$J$440,'10'!A463,'TOTAL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FEED'!$J$6:$J$440,'10'!A464,'TOTAL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FEED'!$J$6:$J$440,'10'!A465,'TOTAL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FEED'!$J$6:$J$440,'10'!A466,'TOTAL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FEED'!$J$6:$J$440,'10'!A467,'TOTAL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FEED'!$J$6:$J$440,'10'!A468,'TOTAL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FEED'!$J$6:$J$440,'10'!A469,'TOTAL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FEED'!$J$6:$J$440,'10'!A470,'TOTAL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FEED'!$J$6:$J$440,'10'!A471,'TOTAL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FEED'!$J$6:$J$440,'10'!A472,'TOTAL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FEED'!$J$6:$J$440,'10'!A473,'TOTAL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FEED'!$J$6:$J$440,'10'!A474,'TOTAL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FEED'!$J$6:$J$440,'10'!A475,'TOTAL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FEED'!$J$6:$J$440,'10'!A476,'TOTAL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FEED'!$J$6:$J$440,'10'!A477,'TOTAL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FEED'!$J$6:$J$440,'10'!A478,'TOTAL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FEED'!$J$6:$J$440,'10'!A479,'TOTAL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FEED'!$J$6:$J$440,'10'!A480,'TOTAL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FEED'!$J$6:$J$440,'10'!A481,'TOTAL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FEED'!$J$6:$J$440,'10'!A482,'TOTAL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FEED'!$J$6:$J$440,'10'!A483,'TOTAL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FEED'!$J$6:$J$440,'10'!A484,'TOTAL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FEED'!$J$6:$J$440,'10'!A485,'TOTAL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FEED'!$J$6:$J$440,'10'!A486,'TOTAL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FEED'!$J$6:$J$440,'10'!A487,'TOTAL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FEED'!$J$6:$J$440,'10'!A488,'TOTAL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FEED'!$J$6:$J$440,'10'!A489,'TOTAL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FEED'!$J$6:$J$440,'10'!A490,'TOTAL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FEED'!$J$6:$J$440,'10'!A491,'TOTAL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FEED'!$J$6:$J$440,'10'!A492,'TOTAL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FEED'!$J$6:$J$440,'10'!A493,'TOTAL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FEED'!$J$6:$J$440,'10'!A494,'TOTAL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FEED'!$J$6:$J$440,'10'!A495,'TOTAL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FEED'!$J$6:$J$440,'10'!A496,'TOTAL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FEED'!$J$6:$J$440,'10'!A497,'TOTAL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FEED'!$J$6:$J$440,'10'!A498,'TOTAL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FEED'!$J$6:$J$440,'10'!A499,'TOTAL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FEED'!$J$6:$J$440,'10'!A500,'TOTAL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0000"/>
  </sheetPr>
  <dimension ref="A2:V753"/>
  <sheetViews>
    <sheetView topLeftCell="A37" zoomScale="80" zoomScaleNormal="80" workbookViewId="0">
      <selection activeCell="B48" sqref="B48:P75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27.425781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1675650</v>
      </c>
    </row>
    <row r="3" spans="1:22" ht="30" x14ac:dyDescent="0.25">
      <c r="A3" t="str">
        <f>CONCATENATE(G3,I3,H3)</f>
        <v>562PFS9050</v>
      </c>
      <c r="B3" s="152">
        <v>21115621699250</v>
      </c>
      <c r="C3" s="153" t="s">
        <v>302</v>
      </c>
      <c r="D3" s="153">
        <v>0</v>
      </c>
      <c r="E3" s="153">
        <v>1680214009</v>
      </c>
      <c r="F3" s="153" t="s">
        <v>251</v>
      </c>
      <c r="G3" s="154" t="s">
        <v>204</v>
      </c>
      <c r="H3" s="155">
        <v>50</v>
      </c>
      <c r="I3" s="153" t="s">
        <v>302</v>
      </c>
      <c r="J3" s="152">
        <v>10004126104398</v>
      </c>
      <c r="K3" s="153">
        <v>2402</v>
      </c>
      <c r="L3" s="153" t="s">
        <v>827</v>
      </c>
      <c r="M3" s="153" t="s">
        <v>641</v>
      </c>
      <c r="N3" s="223" t="s">
        <v>642</v>
      </c>
      <c r="O3" s="153">
        <v>1134</v>
      </c>
      <c r="P3" s="153">
        <v>56700</v>
      </c>
      <c r="R3" s="4"/>
      <c r="S3" s="207">
        <f>SUMIF('TOTAL FEED'!$J$6:$J$440,'11'!A3,'TOTAL FEED'!$AS$6:$AS$440)*T3</f>
        <v>8</v>
      </c>
      <c r="T3">
        <v>1</v>
      </c>
      <c r="V3" t="str">
        <f>+G3&amp;I3</f>
        <v>562PFS90</v>
      </c>
    </row>
    <row r="4" spans="1:22" ht="30" x14ac:dyDescent="0.25">
      <c r="A4" t="str">
        <f t="shared" ref="A4:A67" si="0">CONCATENATE(G4,I4,H4)</f>
        <v>562PFS9050</v>
      </c>
      <c r="B4" s="152">
        <v>21115621699250</v>
      </c>
      <c r="C4" s="153" t="s">
        <v>302</v>
      </c>
      <c r="D4" s="153">
        <v>0</v>
      </c>
      <c r="E4" s="153">
        <v>1680214009</v>
      </c>
      <c r="F4" s="153" t="s">
        <v>251</v>
      </c>
      <c r="G4" s="154" t="s">
        <v>204</v>
      </c>
      <c r="H4" s="155">
        <v>50</v>
      </c>
      <c r="I4" s="153" t="s">
        <v>302</v>
      </c>
      <c r="J4" s="152">
        <v>10004126104398</v>
      </c>
      <c r="K4" s="153">
        <v>2402</v>
      </c>
      <c r="L4" s="153" t="s">
        <v>828</v>
      </c>
      <c r="M4" s="153" t="s">
        <v>641</v>
      </c>
      <c r="N4" s="223" t="s">
        <v>642</v>
      </c>
      <c r="O4" s="153">
        <v>1099</v>
      </c>
      <c r="P4" s="153">
        <v>54950</v>
      </c>
      <c r="R4" s="4"/>
      <c r="S4" s="207">
        <f>SUMIF('TOTAL FEED'!$J$6:$J$440,'11'!A4,'TOTAL FEED'!$AS$6:$AS$440)*T4</f>
        <v>8</v>
      </c>
      <c r="T4">
        <v>1</v>
      </c>
      <c r="V4" t="str">
        <f t="shared" ref="V4:V67" si="1">+G4&amp;I4</f>
        <v>562PFS90</v>
      </c>
    </row>
    <row r="5" spans="1:22" ht="30" x14ac:dyDescent="0.25">
      <c r="A5" t="str">
        <f t="shared" si="0"/>
        <v>567SFS3150</v>
      </c>
      <c r="B5" s="152">
        <v>21115671999250</v>
      </c>
      <c r="C5" s="153" t="s">
        <v>481</v>
      </c>
      <c r="D5" s="153">
        <v>0</v>
      </c>
      <c r="E5" s="153">
        <v>1680214010</v>
      </c>
      <c r="F5" s="153" t="s">
        <v>251</v>
      </c>
      <c r="G5" s="154" t="s">
        <v>219</v>
      </c>
      <c r="H5" s="155">
        <v>50</v>
      </c>
      <c r="I5" s="153" t="s">
        <v>481</v>
      </c>
      <c r="J5" s="152">
        <v>10004126104405</v>
      </c>
      <c r="K5" s="153">
        <v>2402</v>
      </c>
      <c r="L5" s="153" t="s">
        <v>774</v>
      </c>
      <c r="M5" s="153" t="s">
        <v>641</v>
      </c>
      <c r="N5" s="223" t="s">
        <v>642</v>
      </c>
      <c r="O5" s="153">
        <v>268</v>
      </c>
      <c r="P5" s="153">
        <v>13400</v>
      </c>
      <c r="R5" s="4"/>
      <c r="S5" s="207">
        <f>SUMIF('TOTAL FEED'!$J$6:$J$440,'11'!A5,'TOTAL FEED'!$AS$6:$AS$440)*T5</f>
        <v>8</v>
      </c>
      <c r="T5">
        <v>1</v>
      </c>
      <c r="V5" t="str">
        <f t="shared" si="1"/>
        <v>567SFS31</v>
      </c>
    </row>
    <row r="6" spans="1:22" ht="30" x14ac:dyDescent="0.25">
      <c r="A6" t="str">
        <f t="shared" si="0"/>
        <v>95325</v>
      </c>
      <c r="B6" s="152">
        <v>21125530000125</v>
      </c>
      <c r="C6" s="153">
        <v>0</v>
      </c>
      <c r="D6" s="153">
        <v>0</v>
      </c>
      <c r="E6" s="153">
        <v>1680214011</v>
      </c>
      <c r="F6" s="153" t="s">
        <v>251</v>
      </c>
      <c r="G6" s="154">
        <v>953</v>
      </c>
      <c r="H6" s="155">
        <v>25</v>
      </c>
      <c r="I6" s="153"/>
      <c r="J6" s="152">
        <v>10004126104409</v>
      </c>
      <c r="K6" s="153">
        <v>2402</v>
      </c>
      <c r="L6" s="153" t="s">
        <v>829</v>
      </c>
      <c r="M6" s="153" t="s">
        <v>641</v>
      </c>
      <c r="N6" s="223" t="s">
        <v>642</v>
      </c>
      <c r="O6" s="153">
        <v>434</v>
      </c>
      <c r="P6" s="153">
        <v>10850</v>
      </c>
      <c r="R6" s="4"/>
      <c r="S6" s="207">
        <f>SUMIF('TOTAL FEED'!$J$6:$J$440,'11'!A6,'TOTAL FEED'!$AS$6:$AS$440)*T6</f>
        <v>8</v>
      </c>
      <c r="T6">
        <v>1</v>
      </c>
      <c r="V6" t="str">
        <f t="shared" si="1"/>
        <v>953</v>
      </c>
    </row>
    <row r="7" spans="1:22" ht="30" x14ac:dyDescent="0.25">
      <c r="A7" t="str">
        <f t="shared" si="0"/>
        <v>55325</v>
      </c>
      <c r="B7" s="152">
        <v>21115530000125</v>
      </c>
      <c r="C7" s="153">
        <v>0</v>
      </c>
      <c r="D7" s="153">
        <v>0</v>
      </c>
      <c r="E7" s="153">
        <v>1680214012</v>
      </c>
      <c r="F7" s="153" t="s">
        <v>251</v>
      </c>
      <c r="G7" s="154">
        <v>553</v>
      </c>
      <c r="H7" s="155">
        <v>25</v>
      </c>
      <c r="I7" s="153"/>
      <c r="J7" s="152">
        <v>10004126104409</v>
      </c>
      <c r="K7" s="153">
        <v>2402</v>
      </c>
      <c r="L7" s="153" t="s">
        <v>643</v>
      </c>
      <c r="M7" s="153" t="s">
        <v>641</v>
      </c>
      <c r="N7" s="223" t="s">
        <v>642</v>
      </c>
      <c r="O7" s="153">
        <v>220</v>
      </c>
      <c r="P7" s="153">
        <v>5500</v>
      </c>
      <c r="R7" s="4"/>
      <c r="S7" s="207">
        <f>SUMIF('TOTAL FEED'!$J$6:$J$440,'11'!A7,'TOTAL FEED'!$AS$6:$AS$440)*T7</f>
        <v>8</v>
      </c>
      <c r="T7">
        <v>1</v>
      </c>
      <c r="V7" t="str">
        <f t="shared" si="1"/>
        <v>553</v>
      </c>
    </row>
    <row r="8" spans="1:22" ht="30" x14ac:dyDescent="0.25">
      <c r="A8" t="str">
        <f t="shared" si="0"/>
        <v>551GPFS3150</v>
      </c>
      <c r="B8" s="152">
        <v>21115517599250</v>
      </c>
      <c r="C8" s="153" t="s">
        <v>481</v>
      </c>
      <c r="D8" s="153">
        <v>0</v>
      </c>
      <c r="E8" s="153">
        <v>1680214013</v>
      </c>
      <c r="F8" s="153" t="s">
        <v>238</v>
      </c>
      <c r="G8" s="154" t="s">
        <v>175</v>
      </c>
      <c r="H8" s="155">
        <v>50</v>
      </c>
      <c r="I8" s="153" t="s">
        <v>481</v>
      </c>
      <c r="J8" s="153">
        <v>10004126104397</v>
      </c>
      <c r="K8" s="153">
        <v>2402</v>
      </c>
      <c r="L8" s="153" t="s">
        <v>813</v>
      </c>
      <c r="M8" s="153" t="s">
        <v>641</v>
      </c>
      <c r="N8" s="223" t="s">
        <v>642</v>
      </c>
      <c r="O8" s="153">
        <v>201</v>
      </c>
      <c r="P8" s="153">
        <v>10050</v>
      </c>
      <c r="R8" s="4"/>
      <c r="S8" s="207">
        <f>SUMIF('TOTAL FEED'!$J$6:$J$440,'11'!A8,'TOTAL FEED'!$AS$6:$AS$440)*T8</f>
        <v>8</v>
      </c>
      <c r="T8">
        <v>1</v>
      </c>
      <c r="V8" t="str">
        <f t="shared" si="1"/>
        <v>551GPFS31</v>
      </c>
    </row>
    <row r="9" spans="1:22" ht="30" x14ac:dyDescent="0.25">
      <c r="A9" t="str">
        <f t="shared" si="0"/>
        <v>552SFS9050</v>
      </c>
      <c r="B9" s="152">
        <v>21115521999250</v>
      </c>
      <c r="C9" s="153" t="s">
        <v>302</v>
      </c>
      <c r="D9" s="153">
        <v>0</v>
      </c>
      <c r="E9" s="153">
        <v>1680214014</v>
      </c>
      <c r="F9" s="153" t="s">
        <v>238</v>
      </c>
      <c r="G9" s="154" t="s">
        <v>187</v>
      </c>
      <c r="H9" s="155">
        <v>50</v>
      </c>
      <c r="I9" s="153" t="s">
        <v>302</v>
      </c>
      <c r="J9" s="153">
        <v>10004126104402</v>
      </c>
      <c r="K9" s="153">
        <v>2402</v>
      </c>
      <c r="L9" s="153" t="s">
        <v>660</v>
      </c>
      <c r="M9" s="153" t="s">
        <v>641</v>
      </c>
      <c r="N9" s="223" t="s">
        <v>642</v>
      </c>
      <c r="O9" s="153">
        <v>1296</v>
      </c>
      <c r="P9" s="153">
        <v>64800</v>
      </c>
      <c r="R9" s="4"/>
      <c r="S9" s="207">
        <f>SUMIF('TOTAL FEED'!$J$6:$J$440,'11'!A9,'TOTAL FEED'!$AS$6:$AS$440)*T9</f>
        <v>8</v>
      </c>
      <c r="T9">
        <v>1</v>
      </c>
      <c r="V9" t="str">
        <f t="shared" si="1"/>
        <v>552SFS90</v>
      </c>
    </row>
    <row r="10" spans="1:22" ht="30" x14ac:dyDescent="0.25">
      <c r="A10" t="str">
        <f t="shared" si="0"/>
        <v>552SFS9050</v>
      </c>
      <c r="B10" s="152">
        <v>21115521999250</v>
      </c>
      <c r="C10" s="153" t="s">
        <v>302</v>
      </c>
      <c r="D10" s="153">
        <v>0</v>
      </c>
      <c r="E10" s="153">
        <v>1680214014</v>
      </c>
      <c r="F10" s="153" t="s">
        <v>238</v>
      </c>
      <c r="G10" s="154" t="s">
        <v>187</v>
      </c>
      <c r="H10" s="155">
        <v>50</v>
      </c>
      <c r="I10" s="153" t="s">
        <v>302</v>
      </c>
      <c r="J10" s="153">
        <v>10004126104402</v>
      </c>
      <c r="K10" s="153">
        <v>2402</v>
      </c>
      <c r="L10" s="153" t="s">
        <v>712</v>
      </c>
      <c r="M10" s="153" t="s">
        <v>641</v>
      </c>
      <c r="N10" s="223" t="s">
        <v>642</v>
      </c>
      <c r="O10" s="153">
        <v>486</v>
      </c>
      <c r="P10" s="153">
        <v>24300</v>
      </c>
      <c r="R10" s="4"/>
      <c r="S10" s="207">
        <f>SUMIF('TOTAL FEED'!$J$6:$J$440,'11'!A10,'TOTAL FEED'!$AS$6:$AS$440)*T10</f>
        <v>8</v>
      </c>
      <c r="T10">
        <v>1</v>
      </c>
      <c r="V10" t="str">
        <f t="shared" si="1"/>
        <v>552SFS90</v>
      </c>
    </row>
    <row r="11" spans="1:22" ht="30" x14ac:dyDescent="0.25">
      <c r="A11" t="str">
        <f t="shared" si="0"/>
        <v>552SFS9050</v>
      </c>
      <c r="B11" s="152">
        <v>21115521999250</v>
      </c>
      <c r="C11" s="153" t="s">
        <v>302</v>
      </c>
      <c r="D11" s="153">
        <v>0</v>
      </c>
      <c r="E11" s="153">
        <v>1680214015</v>
      </c>
      <c r="F11" s="153" t="s">
        <v>238</v>
      </c>
      <c r="G11" s="154" t="s">
        <v>187</v>
      </c>
      <c r="H11" s="155">
        <v>50</v>
      </c>
      <c r="I11" s="153" t="s">
        <v>302</v>
      </c>
      <c r="J11" s="153">
        <v>10004126104404</v>
      </c>
      <c r="K11" s="153">
        <v>2402</v>
      </c>
      <c r="L11" s="153" t="s">
        <v>712</v>
      </c>
      <c r="M11" s="153" t="s">
        <v>641</v>
      </c>
      <c r="N11" s="223" t="s">
        <v>642</v>
      </c>
      <c r="O11" s="153">
        <v>1296</v>
      </c>
      <c r="P11" s="153">
        <v>64800</v>
      </c>
      <c r="R11" s="4"/>
      <c r="S11" s="207">
        <f>SUMIF('TOTAL FEED'!$J$6:$J$440,'11'!A11,'TOTAL FEED'!$AS$6:$AS$440)*T11</f>
        <v>8</v>
      </c>
      <c r="T11">
        <v>1</v>
      </c>
      <c r="V11" t="str">
        <f t="shared" si="1"/>
        <v>552SFS90</v>
      </c>
    </row>
    <row r="12" spans="1:22" ht="30" x14ac:dyDescent="0.25">
      <c r="A12" t="str">
        <f t="shared" si="0"/>
        <v>552FS9050</v>
      </c>
      <c r="B12" s="152">
        <v>21115520099250</v>
      </c>
      <c r="C12" s="153" t="s">
        <v>302</v>
      </c>
      <c r="D12" s="153">
        <v>0</v>
      </c>
      <c r="E12" s="153">
        <v>1680214017</v>
      </c>
      <c r="F12" s="153" t="s">
        <v>256</v>
      </c>
      <c r="G12" s="154" t="s">
        <v>179</v>
      </c>
      <c r="H12" s="155">
        <v>50</v>
      </c>
      <c r="I12" s="153" t="s">
        <v>302</v>
      </c>
      <c r="J12" s="152">
        <v>10004126104401</v>
      </c>
      <c r="K12" s="153">
        <v>2402</v>
      </c>
      <c r="L12" s="153" t="s">
        <v>783</v>
      </c>
      <c r="M12" s="153" t="s">
        <v>641</v>
      </c>
      <c r="N12" s="223" t="s">
        <v>642</v>
      </c>
      <c r="O12" s="153">
        <v>394</v>
      </c>
      <c r="P12" s="153">
        <v>19700</v>
      </c>
      <c r="R12" s="4"/>
      <c r="S12" s="207">
        <f>SUMIF('TOTAL FEED'!$J$6:$J$440,'11'!A12,'TOTAL FEED'!$AS$6:$AS$440)*T12</f>
        <v>8</v>
      </c>
      <c r="T12">
        <v>1</v>
      </c>
      <c r="V12" t="str">
        <f t="shared" si="1"/>
        <v>552FS90</v>
      </c>
    </row>
    <row r="13" spans="1:22" ht="30" x14ac:dyDescent="0.25">
      <c r="A13" t="str">
        <f t="shared" si="0"/>
        <v>552SFS9050</v>
      </c>
      <c r="B13" s="152">
        <v>21115521999250</v>
      </c>
      <c r="C13" s="153" t="s">
        <v>302</v>
      </c>
      <c r="D13" s="153">
        <v>0</v>
      </c>
      <c r="E13" s="153">
        <v>1680214018</v>
      </c>
      <c r="F13" s="153" t="s">
        <v>256</v>
      </c>
      <c r="G13" s="154" t="s">
        <v>187</v>
      </c>
      <c r="H13" s="155">
        <v>50</v>
      </c>
      <c r="I13" s="153" t="s">
        <v>302</v>
      </c>
      <c r="J13" s="152">
        <v>10004126104403</v>
      </c>
      <c r="K13" s="153">
        <v>2402</v>
      </c>
      <c r="L13" s="153" t="s">
        <v>688</v>
      </c>
      <c r="M13" s="153" t="s">
        <v>641</v>
      </c>
      <c r="N13" s="223" t="s">
        <v>642</v>
      </c>
      <c r="O13" s="153">
        <v>668</v>
      </c>
      <c r="P13" s="153">
        <v>33400</v>
      </c>
      <c r="R13" s="4"/>
      <c r="S13" s="207">
        <f>SUMIF('TOTAL FEED'!$J$6:$J$440,'11'!A13,'TOTAL FEED'!$AS$6:$AS$440)*T13</f>
        <v>8</v>
      </c>
      <c r="T13">
        <v>1</v>
      </c>
      <c r="V13" t="str">
        <f t="shared" si="1"/>
        <v>552SFS90</v>
      </c>
    </row>
    <row r="14" spans="1:22" ht="30" x14ac:dyDescent="0.25">
      <c r="A14" t="str">
        <f t="shared" si="0"/>
        <v>552SFS9050</v>
      </c>
      <c r="B14" s="152">
        <v>21115521999250</v>
      </c>
      <c r="C14" s="153" t="s">
        <v>302</v>
      </c>
      <c r="D14" s="153">
        <v>0</v>
      </c>
      <c r="E14" s="153">
        <v>1680214018</v>
      </c>
      <c r="F14" s="153" t="s">
        <v>256</v>
      </c>
      <c r="G14" s="154" t="s">
        <v>187</v>
      </c>
      <c r="H14" s="155">
        <v>50</v>
      </c>
      <c r="I14" s="153" t="s">
        <v>302</v>
      </c>
      <c r="J14" s="152">
        <v>10004126104403</v>
      </c>
      <c r="K14" s="153">
        <v>2402</v>
      </c>
      <c r="L14" s="153" t="s">
        <v>674</v>
      </c>
      <c r="M14" s="153" t="s">
        <v>641</v>
      </c>
      <c r="N14" s="223" t="s">
        <v>642</v>
      </c>
      <c r="O14" s="153">
        <v>486</v>
      </c>
      <c r="P14" s="153">
        <v>24300</v>
      </c>
      <c r="R14" s="4"/>
      <c r="S14" s="207">
        <f>SUMIF('TOTAL FEED'!$J$6:$J$440,'11'!A14,'TOTAL FEED'!$AS$6:$AS$440)*T14</f>
        <v>8</v>
      </c>
      <c r="T14">
        <v>1</v>
      </c>
      <c r="V14" t="str">
        <f t="shared" si="1"/>
        <v>552SFS90</v>
      </c>
    </row>
    <row r="15" spans="1:22" ht="30" x14ac:dyDescent="0.25">
      <c r="A15" t="str">
        <f t="shared" si="0"/>
        <v>552SFS9050</v>
      </c>
      <c r="B15" s="152">
        <v>21115521999250</v>
      </c>
      <c r="C15" s="153" t="s">
        <v>302</v>
      </c>
      <c r="D15" s="153">
        <v>0</v>
      </c>
      <c r="E15" s="153">
        <v>1680214020</v>
      </c>
      <c r="F15" s="153" t="s">
        <v>238</v>
      </c>
      <c r="G15" s="154" t="s">
        <v>187</v>
      </c>
      <c r="H15" s="155">
        <v>50</v>
      </c>
      <c r="I15" s="153" t="s">
        <v>302</v>
      </c>
      <c r="J15" s="152">
        <v>10004126104411</v>
      </c>
      <c r="K15" s="153">
        <v>2402</v>
      </c>
      <c r="L15" s="153" t="s">
        <v>730</v>
      </c>
      <c r="M15" s="153" t="s">
        <v>641</v>
      </c>
      <c r="N15" s="223" t="s">
        <v>642</v>
      </c>
      <c r="O15" s="153">
        <v>98</v>
      </c>
      <c r="P15" s="153">
        <v>4900</v>
      </c>
      <c r="R15" s="4"/>
      <c r="S15" s="207">
        <f>SUMIF('TOTAL FEED'!$J$6:$J$440,'11'!A15,'TOTAL FEED'!$AS$6:$AS$440)*T15</f>
        <v>8</v>
      </c>
      <c r="T15">
        <v>1</v>
      </c>
      <c r="V15" t="str">
        <f t="shared" si="1"/>
        <v>552SFS90</v>
      </c>
    </row>
    <row r="16" spans="1:22" ht="30" x14ac:dyDescent="0.25">
      <c r="A16" t="str">
        <f t="shared" si="0"/>
        <v>552FS9050</v>
      </c>
      <c r="B16" s="152">
        <v>21115520099250</v>
      </c>
      <c r="C16" s="153" t="s">
        <v>302</v>
      </c>
      <c r="D16" s="153">
        <v>0</v>
      </c>
      <c r="E16" s="153">
        <v>1680214021</v>
      </c>
      <c r="F16" s="153" t="s">
        <v>562</v>
      </c>
      <c r="G16" s="154" t="s">
        <v>179</v>
      </c>
      <c r="H16" s="155">
        <v>50</v>
      </c>
      <c r="I16" s="153" t="s">
        <v>302</v>
      </c>
      <c r="J16" s="152">
        <v>210134</v>
      </c>
      <c r="K16" s="153">
        <v>2401</v>
      </c>
      <c r="L16" s="153" t="s">
        <v>709</v>
      </c>
      <c r="M16" s="153" t="s">
        <v>658</v>
      </c>
      <c r="N16" s="223" t="s">
        <v>659</v>
      </c>
      <c r="O16" s="153">
        <v>918</v>
      </c>
      <c r="P16" s="153">
        <v>45900</v>
      </c>
      <c r="S16" s="207">
        <f>SUMIF('TOTAL FEED'!$J$6:$J$440,'11'!A16,'TOTAL FEED'!$AS$6:$AS$440)*T16</f>
        <v>8</v>
      </c>
      <c r="T16">
        <v>1</v>
      </c>
      <c r="V16" t="str">
        <f t="shared" si="1"/>
        <v>552FS90</v>
      </c>
    </row>
    <row r="17" spans="1:22" ht="30" x14ac:dyDescent="0.25">
      <c r="A17" t="str">
        <f t="shared" si="0"/>
        <v>551FS5450</v>
      </c>
      <c r="B17" s="152">
        <v>21115510099250</v>
      </c>
      <c r="C17" s="153" t="s">
        <v>455</v>
      </c>
      <c r="D17" s="153">
        <v>0</v>
      </c>
      <c r="E17" s="153">
        <v>1680214022</v>
      </c>
      <c r="F17" s="153" t="s">
        <v>564</v>
      </c>
      <c r="G17" s="153" t="s">
        <v>170</v>
      </c>
      <c r="H17" s="153">
        <v>50</v>
      </c>
      <c r="I17" s="153" t="s">
        <v>455</v>
      </c>
      <c r="J17" s="152">
        <v>210141</v>
      </c>
      <c r="K17" s="153">
        <v>2401</v>
      </c>
      <c r="L17" s="153" t="s">
        <v>799</v>
      </c>
      <c r="M17" s="153" t="s">
        <v>658</v>
      </c>
      <c r="N17" s="223" t="s">
        <v>659</v>
      </c>
      <c r="O17" s="153">
        <v>864</v>
      </c>
      <c r="P17" s="153">
        <v>43200</v>
      </c>
      <c r="R17" s="4"/>
      <c r="S17" s="207">
        <f>SUMIF('TOTAL FEED'!$J$6:$J$440,'11'!A17,'TOTAL FEED'!$AS$6:$AS$440)*T17</f>
        <v>8</v>
      </c>
      <c r="T17">
        <v>1</v>
      </c>
      <c r="V17" t="str">
        <f t="shared" si="1"/>
        <v>551FS54</v>
      </c>
    </row>
    <row r="18" spans="1:22" ht="30" x14ac:dyDescent="0.25">
      <c r="A18" t="str">
        <f t="shared" si="0"/>
        <v>551GPFS1350</v>
      </c>
      <c r="B18" s="152">
        <v>21115517599250</v>
      </c>
      <c r="C18" s="153" t="s">
        <v>471</v>
      </c>
      <c r="D18" s="153">
        <v>0</v>
      </c>
      <c r="E18" s="153">
        <v>1680214023</v>
      </c>
      <c r="F18" s="153" t="s">
        <v>256</v>
      </c>
      <c r="G18" s="153" t="s">
        <v>175</v>
      </c>
      <c r="H18" s="153">
        <v>50</v>
      </c>
      <c r="I18" s="153" t="s">
        <v>471</v>
      </c>
      <c r="J18" s="152">
        <v>10004126104408</v>
      </c>
      <c r="K18" s="153">
        <v>2402</v>
      </c>
      <c r="L18" s="153" t="s">
        <v>671</v>
      </c>
      <c r="M18" s="153" t="s">
        <v>641</v>
      </c>
      <c r="N18" s="223" t="s">
        <v>642</v>
      </c>
      <c r="O18" s="153">
        <v>864</v>
      </c>
      <c r="P18" s="153">
        <v>43200</v>
      </c>
      <c r="R18" s="4"/>
      <c r="S18" s="207">
        <f>SUMIF('TOTAL FEED'!$J$6:$J$440,'11'!A18,'TOTAL FEED'!$AS$6:$AS$440)*T18</f>
        <v>8</v>
      </c>
      <c r="T18">
        <v>1</v>
      </c>
      <c r="V18" t="str">
        <f t="shared" si="1"/>
        <v>551GPFS13</v>
      </c>
    </row>
    <row r="19" spans="1:22" ht="30" x14ac:dyDescent="0.25">
      <c r="A19" t="str">
        <f t="shared" si="0"/>
        <v>VT1125</v>
      </c>
      <c r="B19" s="152">
        <v>21135480000125</v>
      </c>
      <c r="C19" s="153">
        <v>0</v>
      </c>
      <c r="D19" s="153">
        <v>0</v>
      </c>
      <c r="E19" s="153">
        <v>1680214024</v>
      </c>
      <c r="F19" s="153" t="s">
        <v>257</v>
      </c>
      <c r="G19" s="153" t="s">
        <v>59</v>
      </c>
      <c r="H19" s="153">
        <v>25</v>
      </c>
      <c r="I19" s="153"/>
      <c r="J19" s="152">
        <v>10004126104399</v>
      </c>
      <c r="K19" s="153">
        <v>2402</v>
      </c>
      <c r="L19" s="153" t="s">
        <v>826</v>
      </c>
      <c r="M19" s="153" t="s">
        <v>641</v>
      </c>
      <c r="N19" s="223" t="s">
        <v>642</v>
      </c>
      <c r="O19" s="153">
        <v>399</v>
      </c>
      <c r="P19" s="153">
        <v>9975</v>
      </c>
      <c r="R19" s="4"/>
      <c r="S19" s="207">
        <f>SUMIF('TOTAL FEED'!$J$6:$J$440,'11'!A19,'TOTAL FEED'!$AS$6:$AS$440)*T19</f>
        <v>8</v>
      </c>
      <c r="T19">
        <v>1</v>
      </c>
      <c r="V19" t="str">
        <f t="shared" si="1"/>
        <v>VT11</v>
      </c>
    </row>
    <row r="20" spans="1:22" ht="30" x14ac:dyDescent="0.25">
      <c r="A20" t="str">
        <f t="shared" si="0"/>
        <v>54825</v>
      </c>
      <c r="B20" s="152">
        <v>21115480000125</v>
      </c>
      <c r="C20" s="153">
        <v>0</v>
      </c>
      <c r="D20" s="153">
        <v>0</v>
      </c>
      <c r="E20" s="153">
        <v>1680214025</v>
      </c>
      <c r="F20" s="153" t="s">
        <v>257</v>
      </c>
      <c r="G20" s="153">
        <v>548</v>
      </c>
      <c r="H20" s="153">
        <v>25</v>
      </c>
      <c r="I20" s="153"/>
      <c r="J20" s="152">
        <v>10004126104399</v>
      </c>
      <c r="K20" s="153">
        <v>2402</v>
      </c>
      <c r="L20" s="153" t="s">
        <v>813</v>
      </c>
      <c r="M20" s="153" t="s">
        <v>641</v>
      </c>
      <c r="N20" s="223" t="s">
        <v>642</v>
      </c>
      <c r="O20" s="153">
        <v>1112</v>
      </c>
      <c r="P20" s="153">
        <v>27800</v>
      </c>
      <c r="R20" s="4"/>
      <c r="S20" s="207">
        <f>SUMIF('TOTAL FEED'!$J$6:$J$440,'11'!A20,'TOTAL FEED'!$AS$6:$AS$440)*T20</f>
        <v>8</v>
      </c>
      <c r="T20">
        <v>1</v>
      </c>
      <c r="V20" t="str">
        <f t="shared" si="1"/>
        <v>548</v>
      </c>
    </row>
    <row r="21" spans="1:22" ht="30" x14ac:dyDescent="0.25">
      <c r="A21" t="str">
        <f t="shared" si="0"/>
        <v>550Pro25</v>
      </c>
      <c r="B21" s="153">
        <v>21115501600125</v>
      </c>
      <c r="C21" s="153">
        <v>0</v>
      </c>
      <c r="D21" s="153">
        <v>0</v>
      </c>
      <c r="E21" s="153">
        <v>1680214026</v>
      </c>
      <c r="F21" s="153" t="s">
        <v>257</v>
      </c>
      <c r="G21" s="153" t="s">
        <v>315</v>
      </c>
      <c r="H21" s="153">
        <v>25</v>
      </c>
      <c r="I21" s="153"/>
      <c r="J21" s="152">
        <v>10004126104407</v>
      </c>
      <c r="K21" s="153">
        <v>2402</v>
      </c>
      <c r="L21" s="153" t="s">
        <v>830</v>
      </c>
      <c r="M21" s="153" t="s">
        <v>641</v>
      </c>
      <c r="N21" s="223" t="s">
        <v>642</v>
      </c>
      <c r="O21" s="153">
        <v>880</v>
      </c>
      <c r="P21" s="153">
        <v>22000</v>
      </c>
      <c r="R21" s="4"/>
      <c r="S21" s="207">
        <f>SUMIF('TOTAL FEED'!$J$6:$J$440,'11'!A21,'TOTAL FEED'!$AS$6:$AS$440)*T21</f>
        <v>8</v>
      </c>
      <c r="T21">
        <v>1</v>
      </c>
      <c r="V21" t="str">
        <f t="shared" si="1"/>
        <v>550Pro</v>
      </c>
    </row>
    <row r="22" spans="1:22" ht="15.75" x14ac:dyDescent="0.25">
      <c r="A22" t="str">
        <f t="shared" si="0"/>
        <v>552SX25</v>
      </c>
      <c r="B22" s="153">
        <v>21115527800125</v>
      </c>
      <c r="C22" s="153">
        <v>0</v>
      </c>
      <c r="D22" s="153">
        <v>0</v>
      </c>
      <c r="E22" s="153">
        <v>1680214027</v>
      </c>
      <c r="F22" s="153" t="s">
        <v>259</v>
      </c>
      <c r="G22" s="153" t="s">
        <v>631</v>
      </c>
      <c r="H22" s="153">
        <v>25</v>
      </c>
      <c r="I22" s="153"/>
      <c r="J22" s="153">
        <v>10004126104400</v>
      </c>
      <c r="K22" s="153">
        <v>2402</v>
      </c>
      <c r="L22" s="153" t="s">
        <v>676</v>
      </c>
      <c r="M22" s="153" t="s">
        <v>641</v>
      </c>
      <c r="N22" s="153" t="s">
        <v>642</v>
      </c>
      <c r="O22" s="153">
        <v>1505</v>
      </c>
      <c r="P22" s="153">
        <v>37625</v>
      </c>
      <c r="R22" s="4"/>
      <c r="S22" s="207">
        <f>SUMIF('TOTAL FEED'!$J$6:$J$440,'11'!A22,'TOTAL FEED'!$AS$6:$AS$440)*T22</f>
        <v>8</v>
      </c>
      <c r="T22">
        <v>1</v>
      </c>
      <c r="V22" t="str">
        <f t="shared" si="1"/>
        <v>552SX</v>
      </c>
    </row>
    <row r="23" spans="1:22" ht="15.75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223"/>
      <c r="O23" s="153"/>
      <c r="P23" s="153"/>
      <c r="R23" s="4"/>
      <c r="S23" s="207">
        <f>SUMIF('TOTAL FEED'!$J$6:$J$440,'11'!A23,'TOTAL FEED'!$AS$6:$AS$440)*T23</f>
        <v>16</v>
      </c>
      <c r="T23">
        <v>1</v>
      </c>
      <c r="V23" t="str">
        <f t="shared" si="1"/>
        <v/>
      </c>
    </row>
    <row r="24" spans="1:22" ht="30" x14ac:dyDescent="0.25">
      <c r="A24" t="str">
        <f t="shared" si="0"/>
        <v>552FS9050</v>
      </c>
      <c r="B24" s="152">
        <v>21115520099250</v>
      </c>
      <c r="C24" s="153" t="s">
        <v>302</v>
      </c>
      <c r="D24" s="153">
        <v>0</v>
      </c>
      <c r="E24" s="153">
        <v>1680214029</v>
      </c>
      <c r="F24" s="153" t="s">
        <v>562</v>
      </c>
      <c r="G24" s="153" t="s">
        <v>179</v>
      </c>
      <c r="H24" s="153">
        <v>50</v>
      </c>
      <c r="I24" s="153" t="s">
        <v>302</v>
      </c>
      <c r="J24" s="152">
        <v>210134</v>
      </c>
      <c r="K24" s="153">
        <v>2401</v>
      </c>
      <c r="L24" s="153" t="s">
        <v>794</v>
      </c>
      <c r="M24" s="153" t="s">
        <v>658</v>
      </c>
      <c r="N24" s="223" t="s">
        <v>659</v>
      </c>
      <c r="O24" s="153">
        <v>1080</v>
      </c>
      <c r="P24" s="153">
        <v>54000</v>
      </c>
      <c r="R24" s="4"/>
      <c r="S24" s="207">
        <f>SUMIF('TOTAL FEED'!$J$6:$J$440,'11'!A24,'TOTAL FEED'!$AS$6:$AS$440)*T24</f>
        <v>8</v>
      </c>
      <c r="T24">
        <v>1</v>
      </c>
      <c r="V24" t="str">
        <f t="shared" si="1"/>
        <v>552FS90</v>
      </c>
    </row>
    <row r="25" spans="1:22" ht="30" x14ac:dyDescent="0.25">
      <c r="A25" t="str">
        <f t="shared" si="0"/>
        <v>551FS5450</v>
      </c>
      <c r="B25" s="152">
        <v>21115510099250</v>
      </c>
      <c r="C25" s="153" t="s">
        <v>455</v>
      </c>
      <c r="D25" s="153">
        <v>0</v>
      </c>
      <c r="E25" s="153">
        <v>1680214030</v>
      </c>
      <c r="F25" s="153" t="s">
        <v>564</v>
      </c>
      <c r="G25" s="153" t="s">
        <v>170</v>
      </c>
      <c r="H25" s="153">
        <v>50</v>
      </c>
      <c r="I25" s="153" t="s">
        <v>455</v>
      </c>
      <c r="J25" s="152">
        <v>210141</v>
      </c>
      <c r="K25" s="153">
        <v>2401</v>
      </c>
      <c r="L25" s="153" t="s">
        <v>711</v>
      </c>
      <c r="M25" s="153" t="s">
        <v>658</v>
      </c>
      <c r="N25" s="223" t="s">
        <v>659</v>
      </c>
      <c r="O25" s="153">
        <v>1080</v>
      </c>
      <c r="P25" s="153">
        <v>54000</v>
      </c>
      <c r="R25" s="4"/>
      <c r="S25" s="207">
        <f>SUMIF('TOTAL FEED'!$J$6:$J$440,'11'!A25,'TOTAL FEED'!$AS$6:$AS$440)*T25</f>
        <v>8</v>
      </c>
      <c r="T25">
        <v>1</v>
      </c>
      <c r="V25" t="str">
        <f t="shared" si="1"/>
        <v>551FS54</v>
      </c>
    </row>
    <row r="26" spans="1:22" ht="30" x14ac:dyDescent="0.25">
      <c r="A26" t="str">
        <f t="shared" si="0"/>
        <v>550Pro25</v>
      </c>
      <c r="B26" s="152">
        <v>21115501600125</v>
      </c>
      <c r="C26" s="153">
        <v>0</v>
      </c>
      <c r="D26" s="153">
        <v>0</v>
      </c>
      <c r="E26" s="153">
        <v>1680214031</v>
      </c>
      <c r="F26" s="153" t="s">
        <v>257</v>
      </c>
      <c r="G26" s="153" t="s">
        <v>315</v>
      </c>
      <c r="H26" s="153">
        <v>25</v>
      </c>
      <c r="I26" s="153"/>
      <c r="J26" s="152">
        <v>10004126104407</v>
      </c>
      <c r="K26" s="153">
        <v>2402</v>
      </c>
      <c r="L26" s="153" t="s">
        <v>771</v>
      </c>
      <c r="M26" s="153" t="s">
        <v>641</v>
      </c>
      <c r="N26" s="223" t="s">
        <v>642</v>
      </c>
      <c r="O26" s="153">
        <v>388</v>
      </c>
      <c r="P26" s="153">
        <v>9700</v>
      </c>
      <c r="R26" s="4"/>
      <c r="S26" s="207">
        <f>SUMIF('TOTAL FEED'!$J$6:$J$440,'11'!A26,'TOTAL FEED'!$AS$6:$AS$440)*T26</f>
        <v>8</v>
      </c>
      <c r="T26">
        <v>1</v>
      </c>
      <c r="V26" t="str">
        <f t="shared" si="1"/>
        <v>550Pro</v>
      </c>
    </row>
    <row r="27" spans="1:22" ht="30" x14ac:dyDescent="0.25">
      <c r="A27" t="str">
        <f t="shared" si="0"/>
        <v>511L25</v>
      </c>
      <c r="B27" s="152">
        <v>21115111200125</v>
      </c>
      <c r="C27" s="153">
        <v>0</v>
      </c>
      <c r="D27" s="153">
        <v>0</v>
      </c>
      <c r="E27" s="153">
        <v>1680214032</v>
      </c>
      <c r="F27" s="153" t="s">
        <v>257</v>
      </c>
      <c r="G27" s="153" t="s">
        <v>25</v>
      </c>
      <c r="H27" s="153">
        <v>25</v>
      </c>
      <c r="I27" s="153"/>
      <c r="J27" s="152">
        <v>10004126104422</v>
      </c>
      <c r="K27" s="153">
        <v>2402</v>
      </c>
      <c r="L27" s="153" t="s">
        <v>818</v>
      </c>
      <c r="M27" s="153" t="s">
        <v>641</v>
      </c>
      <c r="N27" s="223" t="s">
        <v>642</v>
      </c>
      <c r="O27" s="153">
        <v>225</v>
      </c>
      <c r="P27" s="153">
        <v>5625</v>
      </c>
      <c r="R27" s="4"/>
      <c r="S27" s="207">
        <f>SUMIF('TOTAL FEED'!$J$6:$J$440,'11'!A27,'TOTAL FEED'!$AS$6:$AS$440)*T27</f>
        <v>8</v>
      </c>
      <c r="T27">
        <v>1</v>
      </c>
      <c r="V27" t="str">
        <f t="shared" si="1"/>
        <v>511L</v>
      </c>
    </row>
    <row r="28" spans="1:22" ht="30" x14ac:dyDescent="0.25">
      <c r="A28" t="str">
        <f t="shared" si="0"/>
        <v>HT11GP25</v>
      </c>
      <c r="B28" s="152">
        <v>21135517500125</v>
      </c>
      <c r="C28" s="153">
        <v>0</v>
      </c>
      <c r="D28" s="153">
        <v>0</v>
      </c>
      <c r="E28" s="153">
        <v>1680214033</v>
      </c>
      <c r="F28" s="153" t="s">
        <v>259</v>
      </c>
      <c r="G28" s="153" t="s">
        <v>332</v>
      </c>
      <c r="H28" s="153">
        <v>25</v>
      </c>
      <c r="I28" s="153"/>
      <c r="J28" s="152">
        <v>10004126104414</v>
      </c>
      <c r="K28" s="153">
        <v>2402</v>
      </c>
      <c r="L28" s="153" t="s">
        <v>741</v>
      </c>
      <c r="M28" s="153" t="s">
        <v>641</v>
      </c>
      <c r="N28" s="223" t="s">
        <v>642</v>
      </c>
      <c r="O28" s="153">
        <v>277</v>
      </c>
      <c r="P28" s="153">
        <v>6925</v>
      </c>
      <c r="R28" s="4"/>
      <c r="S28" s="207">
        <f>SUMIF('TOTAL FEED'!$J$6:$J$440,'11'!A28,'TOTAL FEED'!$AS$6:$AS$440)*T28</f>
        <v>8</v>
      </c>
      <c r="T28">
        <v>1</v>
      </c>
      <c r="V28" t="str">
        <f t="shared" si="1"/>
        <v>HT11GP</v>
      </c>
    </row>
    <row r="29" spans="1:22" ht="30" x14ac:dyDescent="0.25">
      <c r="A29" t="str">
        <f t="shared" si="0"/>
        <v>551GP25</v>
      </c>
      <c r="B29" s="152">
        <v>21115517500125</v>
      </c>
      <c r="C29" s="153">
        <v>0</v>
      </c>
      <c r="D29" s="153">
        <v>0</v>
      </c>
      <c r="E29" s="153">
        <v>1680214034</v>
      </c>
      <c r="F29" s="153" t="s">
        <v>259</v>
      </c>
      <c r="G29" s="153" t="s">
        <v>38</v>
      </c>
      <c r="H29" s="153">
        <v>25</v>
      </c>
      <c r="I29" s="153"/>
      <c r="J29" s="153">
        <v>10004126104414</v>
      </c>
      <c r="K29" s="153">
        <v>2402</v>
      </c>
      <c r="L29" s="153" t="s">
        <v>817</v>
      </c>
      <c r="M29" s="153" t="s">
        <v>641</v>
      </c>
      <c r="N29" s="223" t="s">
        <v>642</v>
      </c>
      <c r="O29" s="153">
        <v>307</v>
      </c>
      <c r="P29" s="153">
        <v>7675</v>
      </c>
      <c r="R29" s="24"/>
      <c r="S29" s="207">
        <f>SUMIF('TOTAL FEED'!$J$6:$J$440,'11'!A29,'TOTAL FEED'!$AS$6:$AS$440)*T29</f>
        <v>8</v>
      </c>
      <c r="T29">
        <v>1</v>
      </c>
      <c r="V29" t="str">
        <f t="shared" si="1"/>
        <v>551GP</v>
      </c>
    </row>
    <row r="30" spans="1:22" ht="30" x14ac:dyDescent="0.25">
      <c r="A30" t="str">
        <f t="shared" si="0"/>
        <v>54825</v>
      </c>
      <c r="B30" s="152">
        <v>21115480000125</v>
      </c>
      <c r="C30" s="153">
        <v>0</v>
      </c>
      <c r="D30" s="153">
        <v>0</v>
      </c>
      <c r="E30" s="153">
        <v>1680214035</v>
      </c>
      <c r="F30" s="153" t="s">
        <v>259</v>
      </c>
      <c r="G30" s="153">
        <v>548</v>
      </c>
      <c r="H30" s="153">
        <v>25</v>
      </c>
      <c r="I30" s="153"/>
      <c r="J30" s="153">
        <v>10004126104419</v>
      </c>
      <c r="K30" s="153">
        <v>2402</v>
      </c>
      <c r="L30" s="153" t="s">
        <v>707</v>
      </c>
      <c r="M30" s="153" t="s">
        <v>641</v>
      </c>
      <c r="N30" s="223" t="s">
        <v>642</v>
      </c>
      <c r="O30" s="153">
        <v>502</v>
      </c>
      <c r="P30" s="153">
        <v>12550</v>
      </c>
      <c r="R30" s="24"/>
      <c r="S30" s="207">
        <f>SUMIF('TOTAL FEED'!$J$6:$J$440,'11'!A30,'TOTAL FEED'!$AS$6:$AS$440)*T30</f>
        <v>8</v>
      </c>
      <c r="T30">
        <v>1</v>
      </c>
      <c r="V30" t="str">
        <f t="shared" si="1"/>
        <v>548</v>
      </c>
    </row>
    <row r="31" spans="1:22" ht="30" x14ac:dyDescent="0.25">
      <c r="A31" t="str">
        <f t="shared" si="0"/>
        <v>55325</v>
      </c>
      <c r="B31" s="152">
        <v>21115530000125</v>
      </c>
      <c r="C31" s="153">
        <v>0</v>
      </c>
      <c r="D31" s="153">
        <v>0</v>
      </c>
      <c r="E31" s="153">
        <v>1680214036</v>
      </c>
      <c r="F31" s="153" t="s">
        <v>251</v>
      </c>
      <c r="G31" s="153">
        <v>553</v>
      </c>
      <c r="H31" s="153">
        <v>25</v>
      </c>
      <c r="I31" s="153"/>
      <c r="J31" s="153">
        <v>10004126104409</v>
      </c>
      <c r="K31" s="153">
        <v>2402</v>
      </c>
      <c r="L31" s="153" t="s">
        <v>678</v>
      </c>
      <c r="M31" s="153" t="s">
        <v>641</v>
      </c>
      <c r="N31" s="223" t="s">
        <v>642</v>
      </c>
      <c r="O31" s="153">
        <v>1110</v>
      </c>
      <c r="P31" s="153">
        <v>27750</v>
      </c>
      <c r="R31" s="24"/>
      <c r="S31" s="207">
        <f>SUMIF('TOTAL FEED'!$J$6:$J$440,'11'!A31,'TOTAL FEED'!$AS$6:$AS$440)*T31</f>
        <v>8</v>
      </c>
      <c r="T31">
        <v>1</v>
      </c>
      <c r="V31" t="str">
        <f t="shared" si="1"/>
        <v>553</v>
      </c>
    </row>
    <row r="32" spans="1:22" ht="30" x14ac:dyDescent="0.25">
      <c r="A32" t="str">
        <f t="shared" si="0"/>
        <v>95325</v>
      </c>
      <c r="B32" s="152">
        <v>21125530000125</v>
      </c>
      <c r="C32" s="153">
        <v>0</v>
      </c>
      <c r="D32" s="153">
        <v>0</v>
      </c>
      <c r="E32" s="153">
        <v>1680214037</v>
      </c>
      <c r="F32" s="153" t="s">
        <v>251</v>
      </c>
      <c r="G32" s="153">
        <v>953</v>
      </c>
      <c r="H32" s="153">
        <v>25</v>
      </c>
      <c r="I32" s="153"/>
      <c r="J32" s="153">
        <v>10004126104409</v>
      </c>
      <c r="K32" s="153">
        <v>2402</v>
      </c>
      <c r="L32" s="153" t="s">
        <v>831</v>
      </c>
      <c r="M32" s="153" t="s">
        <v>641</v>
      </c>
      <c r="N32" s="223" t="s">
        <v>642</v>
      </c>
      <c r="O32" s="153">
        <v>185</v>
      </c>
      <c r="P32" s="153">
        <v>4625</v>
      </c>
      <c r="R32" s="24"/>
      <c r="S32" s="207">
        <f>SUMIF('TOTAL FEED'!$J$6:$J$440,'11'!A32,'TOTAL FEED'!$AS$6:$AS$440)*T32</f>
        <v>8</v>
      </c>
      <c r="T32">
        <v>1</v>
      </c>
      <c r="V32" t="str">
        <f t="shared" si="1"/>
        <v>953</v>
      </c>
    </row>
    <row r="33" spans="1:22" ht="30" x14ac:dyDescent="0.25">
      <c r="A33" t="str">
        <f t="shared" si="0"/>
        <v>551Pro25</v>
      </c>
      <c r="B33" s="152">
        <v>21115511600125</v>
      </c>
      <c r="C33" s="153">
        <v>0</v>
      </c>
      <c r="D33" s="153">
        <v>0</v>
      </c>
      <c r="E33" s="153">
        <v>1680214038</v>
      </c>
      <c r="F33" s="153" t="s">
        <v>259</v>
      </c>
      <c r="G33" s="153" t="s">
        <v>317</v>
      </c>
      <c r="H33" s="153">
        <v>25</v>
      </c>
      <c r="I33" s="153"/>
      <c r="J33" s="153">
        <v>10004126104421</v>
      </c>
      <c r="K33" s="153">
        <v>2402</v>
      </c>
      <c r="L33" s="153" t="s">
        <v>696</v>
      </c>
      <c r="M33" s="153" t="s">
        <v>641</v>
      </c>
      <c r="N33" s="223" t="s">
        <v>642</v>
      </c>
      <c r="O33" s="153">
        <v>486</v>
      </c>
      <c r="P33" s="153">
        <v>12150</v>
      </c>
      <c r="R33" s="24"/>
      <c r="S33" s="207">
        <f>SUMIF('TOTAL FEED'!$J$6:$J$440,'11'!A33,'TOTAL FEED'!$AS$6:$AS$440)*T33</f>
        <v>8</v>
      </c>
      <c r="T33">
        <v>1</v>
      </c>
      <c r="V33" t="str">
        <f t="shared" si="1"/>
        <v>551Pro</v>
      </c>
    </row>
    <row r="34" spans="1:22" ht="30" x14ac:dyDescent="0.25">
      <c r="A34" t="str">
        <f t="shared" si="0"/>
        <v>552FS9050</v>
      </c>
      <c r="B34" s="152">
        <v>21115520099250</v>
      </c>
      <c r="C34" s="153" t="s">
        <v>302</v>
      </c>
      <c r="D34" s="153">
        <v>0</v>
      </c>
      <c r="E34" s="153">
        <v>1680214039</v>
      </c>
      <c r="F34" s="153" t="s">
        <v>251</v>
      </c>
      <c r="G34" s="153" t="s">
        <v>179</v>
      </c>
      <c r="H34" s="153">
        <v>50</v>
      </c>
      <c r="I34" s="153" t="s">
        <v>302</v>
      </c>
      <c r="J34" s="153">
        <v>10004126104416</v>
      </c>
      <c r="K34" s="153">
        <v>2402</v>
      </c>
      <c r="L34" s="153" t="s">
        <v>699</v>
      </c>
      <c r="M34" s="153" t="s">
        <v>641</v>
      </c>
      <c r="N34" s="223" t="s">
        <v>642</v>
      </c>
      <c r="O34" s="153">
        <v>475</v>
      </c>
      <c r="P34" s="153">
        <v>23750</v>
      </c>
      <c r="R34" s="123"/>
      <c r="S34" s="207">
        <f>SUMIF('TOTAL FEED'!$J$6:$J$440,'11'!A34,'TOTAL FEED'!$AS$6:$AS$440)*T34</f>
        <v>8</v>
      </c>
      <c r="T34">
        <v>1</v>
      </c>
      <c r="V34" t="str">
        <f t="shared" si="1"/>
        <v>552FS90</v>
      </c>
    </row>
    <row r="35" spans="1:22" ht="30" x14ac:dyDescent="0.25">
      <c r="A35" t="str">
        <f t="shared" si="0"/>
        <v>HT1225</v>
      </c>
      <c r="B35" s="152">
        <v>21135520000125</v>
      </c>
      <c r="C35" s="153">
        <v>0</v>
      </c>
      <c r="D35" s="153">
        <v>0</v>
      </c>
      <c r="E35" s="153">
        <v>1680214040</v>
      </c>
      <c r="F35" s="153" t="s">
        <v>251</v>
      </c>
      <c r="G35" s="153" t="s">
        <v>63</v>
      </c>
      <c r="H35" s="153">
        <v>25</v>
      </c>
      <c r="I35" s="153"/>
      <c r="J35" s="152">
        <v>10004126104420</v>
      </c>
      <c r="K35" s="153">
        <v>2402</v>
      </c>
      <c r="L35" s="153" t="s">
        <v>663</v>
      </c>
      <c r="M35" s="153" t="s">
        <v>641</v>
      </c>
      <c r="N35" s="223" t="s">
        <v>642</v>
      </c>
      <c r="O35" s="153">
        <v>696</v>
      </c>
      <c r="P35" s="153">
        <v>17400</v>
      </c>
      <c r="R35" s="24"/>
      <c r="S35" s="207">
        <f>SUMIF('TOTAL FEED'!$J$6:$J$440,'11'!A35,'TOTAL FEED'!$AS$6:$AS$440)*T35</f>
        <v>8</v>
      </c>
      <c r="T35">
        <v>1</v>
      </c>
      <c r="V35" t="str">
        <f t="shared" si="1"/>
        <v>HT12</v>
      </c>
    </row>
    <row r="36" spans="1:22" ht="30" x14ac:dyDescent="0.25">
      <c r="A36" t="str">
        <f t="shared" si="0"/>
        <v>513F50</v>
      </c>
      <c r="B36" s="152">
        <v>21115130000250</v>
      </c>
      <c r="C36" s="153">
        <v>0</v>
      </c>
      <c r="D36" s="153">
        <v>0</v>
      </c>
      <c r="E36" s="153">
        <v>1680214041</v>
      </c>
      <c r="F36" s="153" t="s">
        <v>238</v>
      </c>
      <c r="G36" s="153" t="s">
        <v>110</v>
      </c>
      <c r="H36" s="153">
        <v>50</v>
      </c>
      <c r="I36" s="153"/>
      <c r="J36" s="152">
        <v>10004126104413</v>
      </c>
      <c r="K36" s="153">
        <v>2402</v>
      </c>
      <c r="L36" s="153" t="s">
        <v>814</v>
      </c>
      <c r="M36" s="153" t="s">
        <v>641</v>
      </c>
      <c r="N36" s="223" t="s">
        <v>642</v>
      </c>
      <c r="O36" s="153">
        <v>438</v>
      </c>
      <c r="P36" s="153">
        <v>21900</v>
      </c>
      <c r="R36" s="24"/>
      <c r="S36" s="207">
        <f>SUMIF('TOTAL FEED'!$J$6:$J$440,'11'!A36,'TOTAL FEED'!$AS$6:$AS$440)*T36</f>
        <v>8</v>
      </c>
      <c r="T36">
        <v>1</v>
      </c>
      <c r="V36" t="str">
        <f t="shared" si="1"/>
        <v>513F</v>
      </c>
    </row>
    <row r="37" spans="1:22" ht="30" x14ac:dyDescent="0.25">
      <c r="A37" t="str">
        <f t="shared" si="0"/>
        <v>567SFS3150</v>
      </c>
      <c r="B37" s="153">
        <v>21115671999250</v>
      </c>
      <c r="C37" s="153" t="s">
        <v>481</v>
      </c>
      <c r="D37" s="153">
        <v>0</v>
      </c>
      <c r="E37" s="153">
        <v>1680214042</v>
      </c>
      <c r="F37" s="153" t="s">
        <v>238</v>
      </c>
      <c r="G37" s="153" t="s">
        <v>219</v>
      </c>
      <c r="H37" s="153">
        <v>50</v>
      </c>
      <c r="I37" s="153" t="s">
        <v>481</v>
      </c>
      <c r="J37" s="152">
        <v>10004126104418</v>
      </c>
      <c r="K37" s="153">
        <v>2402</v>
      </c>
      <c r="L37" s="153" t="s">
        <v>814</v>
      </c>
      <c r="M37" s="153" t="s">
        <v>641</v>
      </c>
      <c r="N37" s="223" t="s">
        <v>642</v>
      </c>
      <c r="O37" s="153">
        <v>131</v>
      </c>
      <c r="P37" s="153">
        <v>6550</v>
      </c>
      <c r="R37" s="24"/>
      <c r="S37" s="207">
        <f>SUMIF('TOTAL FEED'!$J$6:$J$440,'11'!A37,'TOTAL FEED'!$AS$6:$AS$440)*T37</f>
        <v>8</v>
      </c>
      <c r="T37">
        <v>1</v>
      </c>
      <c r="V37" t="str">
        <f t="shared" si="1"/>
        <v>567SFS31</v>
      </c>
    </row>
    <row r="38" spans="1:22" ht="30" x14ac:dyDescent="0.25">
      <c r="A38" t="str">
        <f t="shared" si="0"/>
        <v>55225</v>
      </c>
      <c r="B38" s="152">
        <v>21115520000125</v>
      </c>
      <c r="C38" s="153">
        <v>0</v>
      </c>
      <c r="D38" s="153">
        <v>0</v>
      </c>
      <c r="E38" s="153">
        <v>1680214043</v>
      </c>
      <c r="F38" s="153" t="s">
        <v>251</v>
      </c>
      <c r="G38" s="153">
        <v>552</v>
      </c>
      <c r="H38" s="153">
        <v>25</v>
      </c>
      <c r="I38" s="153"/>
      <c r="J38" s="152">
        <v>10004126104420</v>
      </c>
      <c r="K38" s="153">
        <v>2402</v>
      </c>
      <c r="L38" s="153" t="s">
        <v>663</v>
      </c>
      <c r="M38" s="153" t="s">
        <v>641</v>
      </c>
      <c r="N38" s="223" t="s">
        <v>642</v>
      </c>
      <c r="O38" s="153">
        <v>319</v>
      </c>
      <c r="P38" s="153">
        <v>7975</v>
      </c>
      <c r="R38" s="24"/>
      <c r="S38" s="207">
        <f>SUMIF('TOTAL FEED'!$J$6:$J$440,'11'!A38,'TOTAL FEED'!$AS$6:$AS$440)*T38</f>
        <v>8</v>
      </c>
      <c r="T38">
        <v>1</v>
      </c>
      <c r="V38" t="str">
        <f t="shared" si="1"/>
        <v>552</v>
      </c>
    </row>
    <row r="39" spans="1:22" ht="30" x14ac:dyDescent="0.25">
      <c r="A39" t="str">
        <f t="shared" si="0"/>
        <v>552SFS9050</v>
      </c>
      <c r="B39" s="152">
        <v>21115521999250</v>
      </c>
      <c r="C39" s="153" t="s">
        <v>302</v>
      </c>
      <c r="D39" s="153">
        <v>0</v>
      </c>
      <c r="E39" s="153">
        <v>1680214044</v>
      </c>
      <c r="F39" s="153" t="s">
        <v>238</v>
      </c>
      <c r="G39" s="153" t="s">
        <v>187</v>
      </c>
      <c r="H39" s="153">
        <v>50</v>
      </c>
      <c r="I39" s="153" t="s">
        <v>302</v>
      </c>
      <c r="J39" s="152">
        <v>10004126104424</v>
      </c>
      <c r="K39" s="153">
        <v>2402</v>
      </c>
      <c r="L39" s="153" t="s">
        <v>763</v>
      </c>
      <c r="M39" s="153" t="s">
        <v>641</v>
      </c>
      <c r="N39" s="223" t="s">
        <v>642</v>
      </c>
      <c r="O39" s="153">
        <v>702</v>
      </c>
      <c r="P39" s="153">
        <v>35100</v>
      </c>
      <c r="S39" s="207">
        <f>SUMIF('TOTAL FEED'!$J$6:$J$440,'11'!A39,'TOTAL FEED'!$AS$6:$AS$440)*T39</f>
        <v>8</v>
      </c>
      <c r="T39">
        <v>1</v>
      </c>
      <c r="V39" t="str">
        <f t="shared" si="1"/>
        <v>552SFS90</v>
      </c>
    </row>
    <row r="40" spans="1:22" ht="30" x14ac:dyDescent="0.25">
      <c r="A40" t="str">
        <f t="shared" si="0"/>
        <v>GD1425</v>
      </c>
      <c r="B40" s="152">
        <v>21135240000125</v>
      </c>
      <c r="C40" s="153">
        <v>0</v>
      </c>
      <c r="D40" s="153">
        <v>0</v>
      </c>
      <c r="E40" s="153">
        <v>1680214045</v>
      </c>
      <c r="F40" s="153" t="s">
        <v>251</v>
      </c>
      <c r="G40" s="153" t="s">
        <v>330</v>
      </c>
      <c r="H40" s="153">
        <v>25</v>
      </c>
      <c r="I40" s="153"/>
      <c r="J40" s="152">
        <v>10004126104423</v>
      </c>
      <c r="K40" s="153">
        <v>2402</v>
      </c>
      <c r="L40" s="153" t="s">
        <v>832</v>
      </c>
      <c r="M40" s="153" t="s">
        <v>641</v>
      </c>
      <c r="N40" s="223" t="s">
        <v>642</v>
      </c>
      <c r="O40" s="153">
        <v>680</v>
      </c>
      <c r="P40" s="153">
        <v>17000</v>
      </c>
      <c r="S40" s="207">
        <f>SUMIF('TOTAL FEED'!$J$6:$J$440,'11'!A40,'TOTAL FEED'!$AS$6:$AS$440)*T40</f>
        <v>8</v>
      </c>
      <c r="T40">
        <v>1</v>
      </c>
      <c r="V40" t="str">
        <f t="shared" si="1"/>
        <v>GD14</v>
      </c>
    </row>
    <row r="41" spans="1:22" ht="30" x14ac:dyDescent="0.25">
      <c r="A41" t="str">
        <f t="shared" si="0"/>
        <v>551GPFS1350</v>
      </c>
      <c r="B41" s="152">
        <v>21115517599250</v>
      </c>
      <c r="C41" s="153" t="s">
        <v>471</v>
      </c>
      <c r="D41" s="153">
        <v>0</v>
      </c>
      <c r="E41" s="153">
        <v>1680214046</v>
      </c>
      <c r="F41" s="153" t="s">
        <v>256</v>
      </c>
      <c r="G41" s="153" t="s">
        <v>175</v>
      </c>
      <c r="H41" s="153">
        <v>50</v>
      </c>
      <c r="I41" s="153" t="s">
        <v>471</v>
      </c>
      <c r="J41" s="152">
        <v>10004126104408</v>
      </c>
      <c r="K41" s="153">
        <v>2402</v>
      </c>
      <c r="L41" s="153" t="s">
        <v>750</v>
      </c>
      <c r="M41" s="153" t="s">
        <v>641</v>
      </c>
      <c r="N41" s="223" t="s">
        <v>642</v>
      </c>
      <c r="O41" s="153">
        <v>738</v>
      </c>
      <c r="P41" s="153">
        <v>36900</v>
      </c>
      <c r="S41" s="207">
        <f>SUMIF('TOTAL FEED'!$J$6:$J$440,'11'!A41,'TOTAL FEED'!$AS$6:$AS$440)*T41</f>
        <v>8</v>
      </c>
      <c r="T41">
        <v>1</v>
      </c>
      <c r="V41" t="str">
        <f t="shared" si="1"/>
        <v>551GPFS13</v>
      </c>
    </row>
    <row r="42" spans="1:22" ht="15.75" x14ac:dyDescent="0.25">
      <c r="A42" t="str">
        <f t="shared" si="0"/>
        <v>551GPFS1350</v>
      </c>
      <c r="B42" s="153">
        <v>21115517599250</v>
      </c>
      <c r="C42" s="153" t="s">
        <v>471</v>
      </c>
      <c r="D42" s="153">
        <v>0</v>
      </c>
      <c r="E42" s="153">
        <v>1680214046</v>
      </c>
      <c r="F42" s="153" t="s">
        <v>256</v>
      </c>
      <c r="G42" s="153" t="s">
        <v>175</v>
      </c>
      <c r="H42" s="153">
        <v>50</v>
      </c>
      <c r="I42" s="153" t="s">
        <v>471</v>
      </c>
      <c r="J42" s="153">
        <v>10004126104408</v>
      </c>
      <c r="K42" s="153">
        <v>2402</v>
      </c>
      <c r="L42" s="153" t="s">
        <v>675</v>
      </c>
      <c r="M42" s="153" t="s">
        <v>641</v>
      </c>
      <c r="N42" s="153" t="s">
        <v>642</v>
      </c>
      <c r="O42" s="153">
        <v>324</v>
      </c>
      <c r="P42" s="153">
        <v>16200</v>
      </c>
      <c r="S42" s="207">
        <f>SUMIF('TOTAL FEED'!$J$6:$J$440,'11'!A42,'TOTAL FEED'!$AS$6:$AS$440)*T42</f>
        <v>8</v>
      </c>
      <c r="T42">
        <v>1</v>
      </c>
      <c r="V42" t="str">
        <f t="shared" si="1"/>
        <v>551GPFS13</v>
      </c>
    </row>
    <row r="43" spans="1:22" ht="30" x14ac:dyDescent="0.25">
      <c r="A43" t="str">
        <f t="shared" si="0"/>
        <v>52425</v>
      </c>
      <c r="B43" s="152">
        <v>21115240000125</v>
      </c>
      <c r="C43" s="153">
        <v>0</v>
      </c>
      <c r="D43" s="153">
        <v>0</v>
      </c>
      <c r="E43" s="153">
        <v>1680214047</v>
      </c>
      <c r="F43" s="153" t="s">
        <v>251</v>
      </c>
      <c r="G43" s="153">
        <v>524</v>
      </c>
      <c r="H43" s="153">
        <v>25</v>
      </c>
      <c r="I43" s="153"/>
      <c r="J43" s="152">
        <v>10004126104423</v>
      </c>
      <c r="K43" s="153">
        <v>2402</v>
      </c>
      <c r="L43" s="153" t="s">
        <v>833</v>
      </c>
      <c r="M43" s="153" t="s">
        <v>641</v>
      </c>
      <c r="N43" s="223" t="s">
        <v>642</v>
      </c>
      <c r="O43" s="153">
        <v>550</v>
      </c>
      <c r="P43" s="153">
        <v>13750</v>
      </c>
      <c r="S43" s="207">
        <f>SUMIF('TOTAL FEED'!$J$6:$J$440,'11'!A43,'TOTAL FEED'!$AS$6:$AS$440)*T43</f>
        <v>8</v>
      </c>
      <c r="T43">
        <v>1</v>
      </c>
      <c r="V43" t="str">
        <f t="shared" si="1"/>
        <v>524</v>
      </c>
    </row>
    <row r="44" spans="1:22" ht="30" x14ac:dyDescent="0.25">
      <c r="A44" t="str">
        <f t="shared" si="0"/>
        <v>553MF50</v>
      </c>
      <c r="B44" s="152">
        <v>21115531300250</v>
      </c>
      <c r="C44" s="153">
        <v>0</v>
      </c>
      <c r="D44" s="153">
        <v>0</v>
      </c>
      <c r="E44" s="153">
        <v>1680214048</v>
      </c>
      <c r="F44" s="153" t="s">
        <v>256</v>
      </c>
      <c r="G44" s="153" t="s">
        <v>196</v>
      </c>
      <c r="H44" s="153">
        <v>50</v>
      </c>
      <c r="I44" s="153"/>
      <c r="J44" s="152">
        <v>10004126104425</v>
      </c>
      <c r="K44" s="153">
        <v>2402</v>
      </c>
      <c r="L44" s="153" t="s">
        <v>666</v>
      </c>
      <c r="M44" s="153" t="s">
        <v>641</v>
      </c>
      <c r="N44" s="223" t="s">
        <v>642</v>
      </c>
      <c r="O44" s="153">
        <v>540</v>
      </c>
      <c r="P44" s="153">
        <v>27000</v>
      </c>
      <c r="S44" s="207">
        <f>SUMIF('TOTAL FEED'!$J$6:$J$440,'11'!A44,'TOTAL FEED'!$AS$6:$AS$440)*T44</f>
        <v>8</v>
      </c>
      <c r="T44">
        <v>1</v>
      </c>
      <c r="V44" t="str">
        <f t="shared" si="1"/>
        <v>553MF</v>
      </c>
    </row>
    <row r="45" spans="1:22" ht="30" x14ac:dyDescent="0.25">
      <c r="A45" t="str">
        <f t="shared" si="0"/>
        <v>50225</v>
      </c>
      <c r="B45" s="152">
        <v>21115020000125</v>
      </c>
      <c r="C45" s="153">
        <v>0</v>
      </c>
      <c r="D45" s="153">
        <v>0</v>
      </c>
      <c r="E45" s="153">
        <v>1680214049</v>
      </c>
      <c r="F45" s="153" t="s">
        <v>255</v>
      </c>
      <c r="G45" s="153">
        <v>502</v>
      </c>
      <c r="H45" s="153">
        <v>25</v>
      </c>
      <c r="I45" s="153"/>
      <c r="J45" s="152">
        <v>10004126104417</v>
      </c>
      <c r="K45" s="153">
        <v>2402</v>
      </c>
      <c r="L45" s="153" t="s">
        <v>834</v>
      </c>
      <c r="M45" s="153" t="s">
        <v>641</v>
      </c>
      <c r="N45" s="223" t="s">
        <v>642</v>
      </c>
      <c r="O45" s="153">
        <v>167</v>
      </c>
      <c r="P45" s="153">
        <v>4175</v>
      </c>
      <c r="S45" s="207">
        <f>SUMIF('TOTAL FEED'!$J$6:$J$440,'11'!A45,'TOTAL FEED'!$AS$6:$AS$440)*T45</f>
        <v>8</v>
      </c>
      <c r="T45">
        <v>1</v>
      </c>
      <c r="V45" t="str">
        <f t="shared" si="1"/>
        <v>502</v>
      </c>
    </row>
    <row r="46" spans="1:22" ht="30" x14ac:dyDescent="0.25">
      <c r="A46" t="str">
        <f t="shared" si="0"/>
        <v>550SF50</v>
      </c>
      <c r="B46" s="152">
        <v>21115501900250</v>
      </c>
      <c r="C46" s="153">
        <v>0</v>
      </c>
      <c r="D46" s="153">
        <v>0</v>
      </c>
      <c r="E46" s="153">
        <v>1680214050</v>
      </c>
      <c r="F46" s="153" t="s">
        <v>257</v>
      </c>
      <c r="G46" s="153" t="s">
        <v>168</v>
      </c>
      <c r="H46" s="153">
        <v>50</v>
      </c>
      <c r="I46" s="153"/>
      <c r="J46" s="152">
        <v>10004126104426</v>
      </c>
      <c r="K46" s="153">
        <v>2402</v>
      </c>
      <c r="L46" s="153" t="s">
        <v>835</v>
      </c>
      <c r="M46" s="153" t="s">
        <v>641</v>
      </c>
      <c r="N46" s="223" t="s">
        <v>642</v>
      </c>
      <c r="O46" s="153">
        <v>108</v>
      </c>
      <c r="P46" s="153">
        <v>5400</v>
      </c>
      <c r="S46" s="207">
        <f>SUMIF('TOTAL FEED'!$J$6:$J$440,'11'!A46,'TOTAL FEED'!$AS$6:$AS$440)*T46</f>
        <v>8</v>
      </c>
      <c r="T46">
        <v>1</v>
      </c>
      <c r="V46" t="str">
        <f t="shared" si="1"/>
        <v>550SF</v>
      </c>
    </row>
    <row r="47" spans="1:22" ht="15.75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223"/>
      <c r="O47" s="153"/>
      <c r="P47" s="153"/>
      <c r="S47" s="207">
        <f>SUMIF('TOTAL FEED'!$J$6:$J$440,'11'!A47,'TOTAL FEED'!$AS$6:$AS$440)*T47</f>
        <v>16</v>
      </c>
      <c r="T47">
        <v>1</v>
      </c>
      <c r="V47" t="str">
        <f t="shared" si="1"/>
        <v/>
      </c>
    </row>
    <row r="48" spans="1:22" ht="30" x14ac:dyDescent="0.25">
      <c r="A48" t="str">
        <f t="shared" si="0"/>
        <v>552SFS9050</v>
      </c>
      <c r="B48" s="152">
        <v>21115521999250</v>
      </c>
      <c r="C48" s="153" t="s">
        <v>302</v>
      </c>
      <c r="D48" s="153">
        <v>0</v>
      </c>
      <c r="E48" s="153">
        <v>1680214051</v>
      </c>
      <c r="F48" s="153" t="s">
        <v>238</v>
      </c>
      <c r="G48" s="153" t="s">
        <v>187</v>
      </c>
      <c r="H48" s="153">
        <v>50</v>
      </c>
      <c r="I48" s="153" t="s">
        <v>302</v>
      </c>
      <c r="J48" s="152">
        <v>10004126104424</v>
      </c>
      <c r="K48" s="153">
        <v>2402</v>
      </c>
      <c r="L48" s="153" t="s">
        <v>763</v>
      </c>
      <c r="M48" s="153" t="s">
        <v>641</v>
      </c>
      <c r="N48" s="223" t="s">
        <v>642</v>
      </c>
      <c r="O48" s="153">
        <v>584</v>
      </c>
      <c r="P48" s="153">
        <v>29200</v>
      </c>
      <c r="S48" s="207">
        <f>SUMIF('TOTAL FEED'!$J$6:$J$440,'11'!A48,'TOTAL FEED'!$AS$6:$AS$440)*T48</f>
        <v>8</v>
      </c>
      <c r="T48">
        <v>1</v>
      </c>
      <c r="V48" t="str">
        <f t="shared" si="1"/>
        <v>552SFS90</v>
      </c>
    </row>
    <row r="49" spans="1:22" ht="30" x14ac:dyDescent="0.25">
      <c r="A49" t="str">
        <f t="shared" si="0"/>
        <v>553MF50</v>
      </c>
      <c r="B49" s="152">
        <v>21115531300250</v>
      </c>
      <c r="C49" s="153">
        <v>0</v>
      </c>
      <c r="D49" s="153">
        <v>0</v>
      </c>
      <c r="E49" s="153">
        <v>1680214052</v>
      </c>
      <c r="F49" s="153" t="s">
        <v>238</v>
      </c>
      <c r="G49" s="153" t="s">
        <v>196</v>
      </c>
      <c r="H49" s="153">
        <v>50</v>
      </c>
      <c r="I49" s="153"/>
      <c r="J49" s="153">
        <v>10004126104434</v>
      </c>
      <c r="K49" s="153">
        <v>2402</v>
      </c>
      <c r="L49" s="153" t="s">
        <v>766</v>
      </c>
      <c r="M49" s="153" t="s">
        <v>641</v>
      </c>
      <c r="N49" s="223" t="s">
        <v>642</v>
      </c>
      <c r="O49" s="153">
        <v>213</v>
      </c>
      <c r="P49" s="153">
        <v>10650</v>
      </c>
      <c r="S49" s="207">
        <f>SUMIF('TOTAL FEED'!$J$6:$J$440,'11'!A49,'TOTAL FEED'!$AS$6:$AS$440)*T49</f>
        <v>8</v>
      </c>
      <c r="T49">
        <v>1</v>
      </c>
      <c r="V49" t="str">
        <f t="shared" si="1"/>
        <v>553MF</v>
      </c>
    </row>
    <row r="50" spans="1:22" ht="30" x14ac:dyDescent="0.25">
      <c r="A50" t="str">
        <f t="shared" si="0"/>
        <v>566F50</v>
      </c>
      <c r="B50" s="152">
        <v>21115660000250</v>
      </c>
      <c r="C50" s="153">
        <v>0</v>
      </c>
      <c r="D50" s="153">
        <v>0</v>
      </c>
      <c r="E50" s="153">
        <v>1680214053</v>
      </c>
      <c r="F50" s="153" t="s">
        <v>238</v>
      </c>
      <c r="G50" s="153" t="s">
        <v>212</v>
      </c>
      <c r="H50" s="153">
        <v>50</v>
      </c>
      <c r="I50" s="153"/>
      <c r="J50" s="153">
        <v>10004126104437</v>
      </c>
      <c r="K50" s="153">
        <v>2402</v>
      </c>
      <c r="L50" s="153" t="s">
        <v>756</v>
      </c>
      <c r="M50" s="153" t="s">
        <v>641</v>
      </c>
      <c r="N50" s="223" t="s">
        <v>642</v>
      </c>
      <c r="O50" s="153">
        <v>62</v>
      </c>
      <c r="P50" s="153">
        <v>3100</v>
      </c>
      <c r="S50" s="207">
        <f>SUMIF('TOTAL FEED'!$J$6:$J$440,'11'!A50,'TOTAL FEED'!$AS$6:$AS$440)*T50</f>
        <v>8</v>
      </c>
      <c r="T50">
        <v>1</v>
      </c>
      <c r="V50" t="str">
        <f t="shared" si="1"/>
        <v>566F</v>
      </c>
    </row>
    <row r="51" spans="1:22" ht="30" x14ac:dyDescent="0.25">
      <c r="A51" t="str">
        <f t="shared" si="0"/>
        <v>552SFS9050</v>
      </c>
      <c r="B51" s="152">
        <v>21115521999250</v>
      </c>
      <c r="C51" s="153" t="s">
        <v>302</v>
      </c>
      <c r="D51" s="153">
        <v>0</v>
      </c>
      <c r="E51" s="153">
        <v>1680214054</v>
      </c>
      <c r="F51" s="153" t="s">
        <v>238</v>
      </c>
      <c r="G51" s="153" t="s">
        <v>187</v>
      </c>
      <c r="H51" s="153">
        <v>50</v>
      </c>
      <c r="I51" s="153" t="s">
        <v>302</v>
      </c>
      <c r="J51" s="153">
        <v>10004126104438</v>
      </c>
      <c r="K51" s="153">
        <v>2402</v>
      </c>
      <c r="L51" s="153" t="s">
        <v>794</v>
      </c>
      <c r="M51" s="153" t="s">
        <v>641</v>
      </c>
      <c r="N51" s="223" t="s">
        <v>642</v>
      </c>
      <c r="O51" s="153">
        <v>918</v>
      </c>
      <c r="P51" s="153">
        <v>45900</v>
      </c>
      <c r="S51" s="207">
        <f>SUMIF('TOTAL FEED'!$J$6:$J$440,'11'!A51,'TOTAL FEED'!$AS$6:$AS$440)*T51</f>
        <v>8</v>
      </c>
      <c r="T51">
        <v>1</v>
      </c>
      <c r="V51" t="str">
        <f t="shared" si="1"/>
        <v>552SFS90</v>
      </c>
    </row>
    <row r="52" spans="1:22" ht="30" x14ac:dyDescent="0.25">
      <c r="A52" t="str">
        <f t="shared" si="0"/>
        <v>552SFS9050</v>
      </c>
      <c r="B52" s="152">
        <v>21115521999250</v>
      </c>
      <c r="C52" s="153" t="s">
        <v>302</v>
      </c>
      <c r="D52" s="153">
        <v>0</v>
      </c>
      <c r="E52" s="153">
        <v>1680214054</v>
      </c>
      <c r="F52" s="153" t="s">
        <v>238</v>
      </c>
      <c r="G52" s="153" t="s">
        <v>187</v>
      </c>
      <c r="H52" s="153">
        <v>50</v>
      </c>
      <c r="I52" s="153" t="s">
        <v>302</v>
      </c>
      <c r="J52" s="153">
        <v>10004126104438</v>
      </c>
      <c r="K52" s="153">
        <v>2402</v>
      </c>
      <c r="L52" s="153" t="s">
        <v>711</v>
      </c>
      <c r="M52" s="153" t="s">
        <v>641</v>
      </c>
      <c r="N52" s="223" t="s">
        <v>642</v>
      </c>
      <c r="O52" s="153">
        <v>702</v>
      </c>
      <c r="P52" s="153">
        <v>35100</v>
      </c>
      <c r="S52" s="207">
        <f>SUMIF('TOTAL FEED'!$J$6:$J$440,'11'!A52,'TOTAL FEED'!$AS$6:$AS$440)*T52</f>
        <v>8</v>
      </c>
      <c r="T52">
        <v>1</v>
      </c>
      <c r="V52" t="str">
        <f t="shared" si="1"/>
        <v>552SFS90</v>
      </c>
    </row>
    <row r="53" spans="1:22" ht="30" x14ac:dyDescent="0.25">
      <c r="A53" t="str">
        <f t="shared" si="0"/>
        <v>552SFS9050</v>
      </c>
      <c r="B53" s="152">
        <v>21115521999250</v>
      </c>
      <c r="C53" s="153" t="s">
        <v>302</v>
      </c>
      <c r="D53" s="153">
        <v>0</v>
      </c>
      <c r="E53" s="153">
        <v>1680214054</v>
      </c>
      <c r="F53" s="153" t="s">
        <v>238</v>
      </c>
      <c r="G53" s="153" t="s">
        <v>187</v>
      </c>
      <c r="H53" s="153">
        <v>50</v>
      </c>
      <c r="I53" s="153" t="s">
        <v>302</v>
      </c>
      <c r="J53" s="153">
        <v>10004126104438</v>
      </c>
      <c r="K53" s="153">
        <v>2402</v>
      </c>
      <c r="L53" s="153" t="s">
        <v>814</v>
      </c>
      <c r="M53" s="153" t="s">
        <v>641</v>
      </c>
      <c r="N53" s="223" t="s">
        <v>642</v>
      </c>
      <c r="O53" s="153">
        <v>594</v>
      </c>
      <c r="P53" s="153">
        <v>29700</v>
      </c>
      <c r="S53" s="207">
        <f>SUMIF('TOTAL FEED'!$J$6:$J$440,'11'!A53,'TOTAL FEED'!$AS$6:$AS$440)*T53</f>
        <v>8</v>
      </c>
      <c r="T53">
        <v>1</v>
      </c>
      <c r="V53" t="str">
        <f t="shared" si="1"/>
        <v>552SFS90</v>
      </c>
    </row>
    <row r="54" spans="1:22" ht="30" x14ac:dyDescent="0.25">
      <c r="A54" t="str">
        <f t="shared" si="0"/>
        <v>552SFS9050</v>
      </c>
      <c r="B54" s="152">
        <v>21115521999250</v>
      </c>
      <c r="C54" s="153" t="s">
        <v>302</v>
      </c>
      <c r="D54" s="153">
        <v>0</v>
      </c>
      <c r="E54" s="153">
        <v>1680214054</v>
      </c>
      <c r="F54" s="153" t="s">
        <v>238</v>
      </c>
      <c r="G54" s="153" t="s">
        <v>187</v>
      </c>
      <c r="H54" s="153">
        <v>50</v>
      </c>
      <c r="I54" s="153" t="s">
        <v>302</v>
      </c>
      <c r="J54" s="152">
        <v>10004126104438</v>
      </c>
      <c r="K54" s="153">
        <v>2402</v>
      </c>
      <c r="L54" s="153" t="s">
        <v>672</v>
      </c>
      <c r="M54" s="153" t="s">
        <v>641</v>
      </c>
      <c r="N54" s="223" t="s">
        <v>642</v>
      </c>
      <c r="O54" s="153">
        <v>756</v>
      </c>
      <c r="P54" s="153">
        <v>37800</v>
      </c>
      <c r="S54" s="207">
        <f>SUMIF('TOTAL FEED'!$J$6:$J$440,'11'!A54,'TOTAL FEED'!$AS$6:$AS$440)*T54</f>
        <v>8</v>
      </c>
      <c r="T54">
        <v>1</v>
      </c>
      <c r="V54" t="str">
        <f t="shared" si="1"/>
        <v>552SFS90</v>
      </c>
    </row>
    <row r="55" spans="1:22" ht="30" x14ac:dyDescent="0.25">
      <c r="A55" t="str">
        <f t="shared" si="0"/>
        <v>552SFS9050</v>
      </c>
      <c r="B55" s="152">
        <v>21115521999250</v>
      </c>
      <c r="C55" s="153" t="s">
        <v>302</v>
      </c>
      <c r="D55" s="153">
        <v>0</v>
      </c>
      <c r="E55" s="153">
        <v>1680214054</v>
      </c>
      <c r="F55" s="153" t="s">
        <v>238</v>
      </c>
      <c r="G55" s="153" t="s">
        <v>187</v>
      </c>
      <c r="H55" s="153">
        <v>50</v>
      </c>
      <c r="I55" s="153" t="s">
        <v>302</v>
      </c>
      <c r="J55" s="152">
        <v>10004126104438</v>
      </c>
      <c r="K55" s="153">
        <v>2402</v>
      </c>
      <c r="L55" s="153" t="s">
        <v>799</v>
      </c>
      <c r="M55" s="153" t="s">
        <v>641</v>
      </c>
      <c r="N55" s="223" t="s">
        <v>642</v>
      </c>
      <c r="O55" s="153">
        <v>432</v>
      </c>
      <c r="P55" s="153">
        <v>21600</v>
      </c>
      <c r="S55" s="207">
        <f>SUMIF('TOTAL FEED'!$J$6:$J$440,'11'!A55,'TOTAL FEED'!$AS$6:$AS$440)*T55</f>
        <v>8</v>
      </c>
      <c r="T55">
        <v>1</v>
      </c>
      <c r="V55" t="str">
        <f t="shared" si="1"/>
        <v>552SFS90</v>
      </c>
    </row>
    <row r="56" spans="1:22" ht="30" x14ac:dyDescent="0.25">
      <c r="A56" t="str">
        <f t="shared" si="0"/>
        <v>553MF50</v>
      </c>
      <c r="B56" s="152">
        <v>21115531300250</v>
      </c>
      <c r="C56" s="153">
        <v>0</v>
      </c>
      <c r="D56" s="153">
        <v>0</v>
      </c>
      <c r="E56" s="153">
        <v>1680214055</v>
      </c>
      <c r="F56" s="153" t="s">
        <v>256</v>
      </c>
      <c r="G56" s="153" t="s">
        <v>196</v>
      </c>
      <c r="H56" s="153">
        <v>50</v>
      </c>
      <c r="I56" s="153"/>
      <c r="J56" s="152">
        <v>10004126104425</v>
      </c>
      <c r="K56" s="153">
        <v>2402</v>
      </c>
      <c r="L56" s="153" t="s">
        <v>666</v>
      </c>
      <c r="M56" s="153" t="s">
        <v>641</v>
      </c>
      <c r="N56" s="223" t="s">
        <v>642</v>
      </c>
      <c r="O56" s="153">
        <v>299</v>
      </c>
      <c r="P56" s="153">
        <v>14950</v>
      </c>
      <c r="S56" s="207">
        <f>SUMIF('TOTAL FEED'!$J$6:$J$440,'11'!A56,'TOTAL FEED'!$AS$6:$AS$440)*T56</f>
        <v>8</v>
      </c>
      <c r="T56">
        <v>1</v>
      </c>
      <c r="V56" t="str">
        <f t="shared" si="1"/>
        <v>553MF</v>
      </c>
    </row>
    <row r="57" spans="1:22" ht="30" x14ac:dyDescent="0.25">
      <c r="A57" t="str">
        <f t="shared" si="0"/>
        <v>566FS3150</v>
      </c>
      <c r="B57" s="152">
        <v>21115660099250</v>
      </c>
      <c r="C57" s="153" t="s">
        <v>481</v>
      </c>
      <c r="D57" s="153">
        <v>0</v>
      </c>
      <c r="E57" s="153">
        <v>1680214056</v>
      </c>
      <c r="F57" s="153" t="s">
        <v>256</v>
      </c>
      <c r="G57" s="153" t="s">
        <v>212</v>
      </c>
      <c r="H57" s="153">
        <v>50</v>
      </c>
      <c r="I57" s="153" t="s">
        <v>481</v>
      </c>
      <c r="J57" s="152">
        <v>10004126104436</v>
      </c>
      <c r="K57" s="153">
        <v>2402</v>
      </c>
      <c r="L57" s="153" t="s">
        <v>716</v>
      </c>
      <c r="M57" s="153" t="s">
        <v>641</v>
      </c>
      <c r="N57" s="223" t="s">
        <v>642</v>
      </c>
      <c r="O57" s="153">
        <v>404</v>
      </c>
      <c r="P57" s="153">
        <v>20200</v>
      </c>
      <c r="S57" s="207">
        <f>SUMIF('TOTAL FEED'!$J$6:$J$440,'11'!A57,'TOTAL FEED'!$AS$6:$AS$440)*T57</f>
        <v>8</v>
      </c>
      <c r="T57">
        <v>1</v>
      </c>
      <c r="V57" t="str">
        <f t="shared" si="1"/>
        <v>566FS31</v>
      </c>
    </row>
    <row r="58" spans="1:22" ht="30" x14ac:dyDescent="0.25">
      <c r="A58" t="str">
        <f t="shared" si="0"/>
        <v>552SFS9050</v>
      </c>
      <c r="B58" s="152">
        <v>21115521999250</v>
      </c>
      <c r="C58" s="153" t="s">
        <v>302</v>
      </c>
      <c r="D58" s="153">
        <v>0</v>
      </c>
      <c r="E58" s="153">
        <v>1680214057</v>
      </c>
      <c r="F58" s="153" t="s">
        <v>256</v>
      </c>
      <c r="G58" s="153" t="s">
        <v>187</v>
      </c>
      <c r="H58" s="153">
        <v>50</v>
      </c>
      <c r="I58" s="153" t="s">
        <v>302</v>
      </c>
      <c r="J58" s="152">
        <v>10004126104440</v>
      </c>
      <c r="K58" s="153">
        <v>2402</v>
      </c>
      <c r="L58" s="153" t="s">
        <v>660</v>
      </c>
      <c r="M58" s="153" t="s">
        <v>641</v>
      </c>
      <c r="N58" s="223" t="s">
        <v>642</v>
      </c>
      <c r="O58" s="153">
        <v>1026</v>
      </c>
      <c r="P58" s="153">
        <v>51300</v>
      </c>
      <c r="S58" s="207">
        <f>SUMIF('TOTAL FEED'!$J$6:$J$440,'11'!A58,'TOTAL FEED'!$AS$6:$AS$440)*T58</f>
        <v>8</v>
      </c>
      <c r="T58">
        <v>1</v>
      </c>
      <c r="V58" t="str">
        <f t="shared" si="1"/>
        <v>552SFS90</v>
      </c>
    </row>
    <row r="59" spans="1:22" ht="30" x14ac:dyDescent="0.25">
      <c r="A59" t="str">
        <f t="shared" si="0"/>
        <v>552SFS9050</v>
      </c>
      <c r="B59" s="152">
        <v>21115521999250</v>
      </c>
      <c r="C59" s="153" t="s">
        <v>302</v>
      </c>
      <c r="D59" s="153">
        <v>0</v>
      </c>
      <c r="E59" s="153">
        <v>1680214057</v>
      </c>
      <c r="F59" s="153" t="s">
        <v>256</v>
      </c>
      <c r="G59" s="153" t="s">
        <v>187</v>
      </c>
      <c r="H59" s="153">
        <v>50</v>
      </c>
      <c r="I59" s="153" t="s">
        <v>302</v>
      </c>
      <c r="J59" s="152">
        <v>10004126104440</v>
      </c>
      <c r="K59" s="153">
        <v>2402</v>
      </c>
      <c r="L59" s="153" t="s">
        <v>787</v>
      </c>
      <c r="M59" s="153" t="s">
        <v>641</v>
      </c>
      <c r="N59" s="223" t="s">
        <v>642</v>
      </c>
      <c r="O59" s="153">
        <v>1404</v>
      </c>
      <c r="P59" s="153">
        <v>70200</v>
      </c>
      <c r="S59" s="207">
        <f>SUMIF('TOTAL FEED'!$J$6:$J$440,'11'!A59,'TOTAL FEED'!$AS$6:$AS$440)*T59</f>
        <v>8</v>
      </c>
      <c r="T59">
        <v>1</v>
      </c>
      <c r="V59" t="str">
        <f t="shared" si="1"/>
        <v>552SFS90</v>
      </c>
    </row>
    <row r="60" spans="1:22" ht="30" x14ac:dyDescent="0.25">
      <c r="A60" t="str">
        <f t="shared" si="0"/>
        <v>552FS9050</v>
      </c>
      <c r="B60" s="152">
        <v>21115520099250</v>
      </c>
      <c r="C60" s="153" t="s">
        <v>302</v>
      </c>
      <c r="D60" s="153">
        <v>0</v>
      </c>
      <c r="E60" s="153">
        <v>1680214058</v>
      </c>
      <c r="F60" s="153" t="s">
        <v>562</v>
      </c>
      <c r="G60" s="153" t="s">
        <v>179</v>
      </c>
      <c r="H60" s="153">
        <v>50</v>
      </c>
      <c r="I60" s="153" t="s">
        <v>302</v>
      </c>
      <c r="J60" s="152">
        <v>210134</v>
      </c>
      <c r="K60" s="153">
        <v>2401</v>
      </c>
      <c r="L60" s="153" t="s">
        <v>789</v>
      </c>
      <c r="M60" s="153" t="s">
        <v>658</v>
      </c>
      <c r="N60" s="223" t="s">
        <v>659</v>
      </c>
      <c r="O60" s="153">
        <v>680</v>
      </c>
      <c r="P60" s="153">
        <v>34000</v>
      </c>
      <c r="S60" s="207">
        <f>SUMIF('TOTAL FEED'!$J$6:$J$440,'11'!A60,'TOTAL FEED'!$AS$6:$AS$440)*T60</f>
        <v>8</v>
      </c>
      <c r="T60">
        <v>1</v>
      </c>
      <c r="V60" t="str">
        <f t="shared" si="1"/>
        <v>552FS90</v>
      </c>
    </row>
    <row r="61" spans="1:22" ht="30" x14ac:dyDescent="0.25">
      <c r="A61" t="str">
        <f t="shared" si="0"/>
        <v>551FS5450</v>
      </c>
      <c r="B61" s="152">
        <v>21115510099250</v>
      </c>
      <c r="C61" s="153" t="s">
        <v>455</v>
      </c>
      <c r="D61" s="153">
        <v>0</v>
      </c>
      <c r="E61" s="153">
        <v>1680214059</v>
      </c>
      <c r="F61" s="153" t="s">
        <v>564</v>
      </c>
      <c r="G61" s="153" t="s">
        <v>170</v>
      </c>
      <c r="H61" s="153">
        <v>50</v>
      </c>
      <c r="I61" s="153" t="s">
        <v>455</v>
      </c>
      <c r="J61" s="152">
        <v>210141</v>
      </c>
      <c r="K61" s="153">
        <v>2401</v>
      </c>
      <c r="L61" s="153" t="s">
        <v>738</v>
      </c>
      <c r="M61" s="153" t="s">
        <v>658</v>
      </c>
      <c r="N61" s="223" t="s">
        <v>659</v>
      </c>
      <c r="O61" s="153">
        <v>864</v>
      </c>
      <c r="P61" s="153">
        <v>43200</v>
      </c>
      <c r="S61" s="207">
        <f>SUMIF('TOTAL FEED'!$J$6:$J$440,'11'!A61,'TOTAL FEED'!$AS$6:$AS$440)*T61</f>
        <v>8</v>
      </c>
      <c r="T61">
        <v>1</v>
      </c>
      <c r="V61" t="str">
        <f t="shared" si="1"/>
        <v>551FS54</v>
      </c>
    </row>
    <row r="62" spans="1:22" ht="30" x14ac:dyDescent="0.25">
      <c r="A62" t="str">
        <f t="shared" si="0"/>
        <v>551FS5450</v>
      </c>
      <c r="B62" s="152">
        <v>21115510099250</v>
      </c>
      <c r="C62" s="153" t="s">
        <v>455</v>
      </c>
      <c r="D62" s="153">
        <v>0</v>
      </c>
      <c r="E62" s="153">
        <v>1680214059</v>
      </c>
      <c r="F62" s="153" t="s">
        <v>564</v>
      </c>
      <c r="G62" s="153" t="s">
        <v>170</v>
      </c>
      <c r="H62" s="153">
        <v>50</v>
      </c>
      <c r="I62" s="153" t="s">
        <v>455</v>
      </c>
      <c r="J62" s="152">
        <v>210141</v>
      </c>
      <c r="K62" s="153">
        <v>2401</v>
      </c>
      <c r="L62" s="153" t="s">
        <v>836</v>
      </c>
      <c r="M62" s="153" t="s">
        <v>658</v>
      </c>
      <c r="N62" s="223" t="s">
        <v>659</v>
      </c>
      <c r="O62" s="153">
        <v>321</v>
      </c>
      <c r="P62" s="153">
        <v>16050</v>
      </c>
      <c r="S62" s="207">
        <f>SUMIF('TOTAL FEED'!$J$6:$J$440,'11'!A62,'TOTAL FEED'!$AS$6:$AS$440)*T62</f>
        <v>8</v>
      </c>
      <c r="T62">
        <v>1</v>
      </c>
      <c r="V62" t="str">
        <f t="shared" si="1"/>
        <v>551FS54</v>
      </c>
    </row>
    <row r="63" spans="1:22" ht="30" x14ac:dyDescent="0.25">
      <c r="A63" t="str">
        <f t="shared" si="0"/>
        <v>550SF50</v>
      </c>
      <c r="B63" s="152">
        <v>21115501900250</v>
      </c>
      <c r="C63" s="153">
        <v>0</v>
      </c>
      <c r="D63" s="153">
        <v>0</v>
      </c>
      <c r="E63" s="153">
        <v>1680214060</v>
      </c>
      <c r="F63" s="153" t="s">
        <v>257</v>
      </c>
      <c r="G63" s="153" t="s">
        <v>168</v>
      </c>
      <c r="H63" s="153">
        <v>50</v>
      </c>
      <c r="I63" s="153"/>
      <c r="J63" s="152">
        <v>10004126104426</v>
      </c>
      <c r="K63" s="153">
        <v>2402</v>
      </c>
      <c r="L63" s="153" t="s">
        <v>837</v>
      </c>
      <c r="M63" s="153" t="s">
        <v>641</v>
      </c>
      <c r="N63" s="223" t="s">
        <v>642</v>
      </c>
      <c r="O63" s="153">
        <v>10</v>
      </c>
      <c r="P63" s="153">
        <v>500</v>
      </c>
      <c r="S63" s="207">
        <f>SUMIF('TOTAL FEED'!$J$6:$J$440,'11'!A63,'TOTAL FEED'!$AS$6:$AS$440)*T63</f>
        <v>8</v>
      </c>
      <c r="T63">
        <v>1</v>
      </c>
      <c r="V63" t="str">
        <f t="shared" si="1"/>
        <v>550SF</v>
      </c>
    </row>
    <row r="64" spans="1:22" ht="30" x14ac:dyDescent="0.25">
      <c r="A64" t="str">
        <f t="shared" si="0"/>
        <v>52425</v>
      </c>
      <c r="B64" s="152">
        <v>21115240000125</v>
      </c>
      <c r="C64" s="153">
        <v>0</v>
      </c>
      <c r="D64" s="153">
        <v>0</v>
      </c>
      <c r="E64" s="153">
        <v>1680214061</v>
      </c>
      <c r="F64" s="153" t="s">
        <v>251</v>
      </c>
      <c r="G64" s="153">
        <v>524</v>
      </c>
      <c r="H64" s="153">
        <v>25</v>
      </c>
      <c r="I64" s="153"/>
      <c r="J64" s="152">
        <v>10004126104428</v>
      </c>
      <c r="K64" s="153">
        <v>2402</v>
      </c>
      <c r="L64" s="153" t="s">
        <v>833</v>
      </c>
      <c r="M64" s="153" t="s">
        <v>641</v>
      </c>
      <c r="N64" s="223" t="s">
        <v>642</v>
      </c>
      <c r="O64" s="153">
        <v>220</v>
      </c>
      <c r="P64" s="153">
        <v>5500</v>
      </c>
      <c r="S64" s="207">
        <f>SUMIF('TOTAL FEED'!$J$6:$J$440,'11'!A64,'TOTAL FEED'!$AS$6:$AS$440)*T64</f>
        <v>8</v>
      </c>
      <c r="T64">
        <v>1</v>
      </c>
      <c r="V64" t="str">
        <f t="shared" si="1"/>
        <v>524</v>
      </c>
    </row>
    <row r="65" spans="1:22" ht="30" x14ac:dyDescent="0.25">
      <c r="A65" t="str">
        <f t="shared" si="0"/>
        <v>52425</v>
      </c>
      <c r="B65" s="152">
        <v>21115240000125</v>
      </c>
      <c r="C65" s="153">
        <v>0</v>
      </c>
      <c r="D65" s="153">
        <v>0</v>
      </c>
      <c r="E65" s="153">
        <v>1680214061</v>
      </c>
      <c r="F65" s="153" t="s">
        <v>251</v>
      </c>
      <c r="G65" s="153">
        <v>524</v>
      </c>
      <c r="H65" s="153">
        <v>25</v>
      </c>
      <c r="I65" s="153"/>
      <c r="J65" s="152">
        <v>10004126104428</v>
      </c>
      <c r="K65" s="153">
        <v>2402</v>
      </c>
      <c r="L65" s="153" t="s">
        <v>838</v>
      </c>
      <c r="M65" s="153" t="s">
        <v>641</v>
      </c>
      <c r="N65" s="223" t="s">
        <v>642</v>
      </c>
      <c r="O65" s="153">
        <v>345</v>
      </c>
      <c r="P65" s="153">
        <v>8625</v>
      </c>
      <c r="S65" s="207">
        <f>SUMIF('TOTAL FEED'!$J$6:$J$440,'11'!A65,'TOTAL FEED'!$AS$6:$AS$440)*T65</f>
        <v>8</v>
      </c>
      <c r="T65">
        <v>1</v>
      </c>
      <c r="V65" t="str">
        <f t="shared" si="1"/>
        <v>524</v>
      </c>
    </row>
    <row r="66" spans="1:22" ht="15.75" x14ac:dyDescent="0.25">
      <c r="A66" t="str">
        <f t="shared" si="0"/>
        <v>96725</v>
      </c>
      <c r="B66">
        <v>21125670000125</v>
      </c>
      <c r="C66">
        <v>0</v>
      </c>
      <c r="D66">
        <v>0</v>
      </c>
      <c r="E66">
        <v>1680214062</v>
      </c>
      <c r="F66" t="s">
        <v>251</v>
      </c>
      <c r="G66">
        <v>967</v>
      </c>
      <c r="H66">
        <v>25</v>
      </c>
      <c r="J66">
        <v>10004126104439</v>
      </c>
      <c r="K66">
        <v>2402</v>
      </c>
      <c r="L66" t="s">
        <v>744</v>
      </c>
      <c r="M66" t="s">
        <v>641</v>
      </c>
      <c r="N66" t="s">
        <v>642</v>
      </c>
      <c r="O66">
        <v>142</v>
      </c>
      <c r="P66">
        <v>3550</v>
      </c>
      <c r="S66" s="207">
        <f>SUMIF('TOTAL FEED'!$J$6:$J$440,'11'!A66,'TOTAL FEED'!$AS$6:$AS$440)*T66</f>
        <v>8</v>
      </c>
      <c r="T66">
        <v>1</v>
      </c>
      <c r="V66" t="str">
        <f t="shared" si="1"/>
        <v>967</v>
      </c>
    </row>
    <row r="67" spans="1:22" ht="15.75" x14ac:dyDescent="0.25">
      <c r="A67" t="str">
        <f t="shared" si="0"/>
        <v>56725</v>
      </c>
      <c r="B67">
        <v>21115670000125</v>
      </c>
      <c r="C67">
        <v>0</v>
      </c>
      <c r="D67">
        <v>0</v>
      </c>
      <c r="E67">
        <v>1680214063</v>
      </c>
      <c r="F67" t="s">
        <v>251</v>
      </c>
      <c r="G67">
        <v>567</v>
      </c>
      <c r="H67">
        <v>25</v>
      </c>
      <c r="J67">
        <v>10004126104439</v>
      </c>
      <c r="K67">
        <v>2402</v>
      </c>
      <c r="L67" t="s">
        <v>826</v>
      </c>
      <c r="M67" t="s">
        <v>641</v>
      </c>
      <c r="N67" t="s">
        <v>642</v>
      </c>
      <c r="O67">
        <v>826</v>
      </c>
      <c r="P67">
        <v>20650</v>
      </c>
      <c r="S67" s="207">
        <f>SUMIF('TOTAL FEED'!$J$6:$J$440,'11'!A67,'TOTAL FEED'!$AS$6:$AS$440)*T67</f>
        <v>8</v>
      </c>
      <c r="T67">
        <v>1</v>
      </c>
      <c r="V67" t="str">
        <f t="shared" si="1"/>
        <v>567</v>
      </c>
    </row>
    <row r="68" spans="1:22" ht="15.75" x14ac:dyDescent="0.25">
      <c r="A68" t="str">
        <f t="shared" ref="A68:A131" si="2">CONCATENATE(G68,I68,H68)</f>
        <v>553S25</v>
      </c>
      <c r="B68">
        <v>21115531900125</v>
      </c>
      <c r="C68">
        <v>0</v>
      </c>
      <c r="D68">
        <v>0</v>
      </c>
      <c r="E68">
        <v>1680214064</v>
      </c>
      <c r="F68" t="s">
        <v>251</v>
      </c>
      <c r="G68" t="s">
        <v>41</v>
      </c>
      <c r="H68">
        <v>25</v>
      </c>
      <c r="J68">
        <v>10004126104442</v>
      </c>
      <c r="K68">
        <v>2402</v>
      </c>
      <c r="L68" t="s">
        <v>661</v>
      </c>
      <c r="M68" t="s">
        <v>641</v>
      </c>
      <c r="N68" t="s">
        <v>642</v>
      </c>
      <c r="O68">
        <v>569</v>
      </c>
      <c r="P68">
        <v>14225</v>
      </c>
      <c r="S68" s="207">
        <f>SUMIF('TOTAL FEED'!$J$6:$J$440,'11'!A68,'TOTAL FEED'!$AS$6:$AS$440)*T68</f>
        <v>8</v>
      </c>
      <c r="T68">
        <v>1</v>
      </c>
      <c r="V68" t="str">
        <f t="shared" ref="V68:V131" si="3">+G68&amp;I68</f>
        <v>553S</v>
      </c>
    </row>
    <row r="69" spans="1:22" ht="15.75" x14ac:dyDescent="0.25">
      <c r="A69" t="str">
        <f t="shared" si="2"/>
        <v>511AS25</v>
      </c>
      <c r="B69">
        <v>21115110119125</v>
      </c>
      <c r="C69">
        <v>0</v>
      </c>
      <c r="D69">
        <v>0</v>
      </c>
      <c r="E69">
        <v>1680214065</v>
      </c>
      <c r="F69" t="s">
        <v>257</v>
      </c>
      <c r="G69" t="s">
        <v>599</v>
      </c>
      <c r="H69">
        <v>25</v>
      </c>
      <c r="J69">
        <v>10004126104431</v>
      </c>
      <c r="K69">
        <v>2402</v>
      </c>
      <c r="L69" t="s">
        <v>839</v>
      </c>
      <c r="M69" t="s">
        <v>641</v>
      </c>
      <c r="N69" t="s">
        <v>642</v>
      </c>
      <c r="O69">
        <v>1118</v>
      </c>
      <c r="P69">
        <v>27950</v>
      </c>
      <c r="S69" s="207">
        <f>SUMIF('TOTAL FEED'!$J$6:$J$440,'11'!A69,'TOTAL FEED'!$AS$6:$AS$440)*T69</f>
        <v>8</v>
      </c>
      <c r="T69">
        <v>1</v>
      </c>
      <c r="V69" t="str">
        <f t="shared" si="3"/>
        <v>511AS</v>
      </c>
    </row>
    <row r="70" spans="1:22" ht="15.75" x14ac:dyDescent="0.25">
      <c r="A70" t="str">
        <f t="shared" si="2"/>
        <v>6951X25</v>
      </c>
      <c r="B70">
        <v>21165512400125</v>
      </c>
      <c r="C70">
        <v>0</v>
      </c>
      <c r="D70">
        <v>0</v>
      </c>
      <c r="E70">
        <v>1680214066</v>
      </c>
      <c r="F70" t="s">
        <v>257</v>
      </c>
      <c r="G70" t="s">
        <v>651</v>
      </c>
      <c r="H70">
        <v>25</v>
      </c>
      <c r="J70">
        <v>10004126104443</v>
      </c>
      <c r="K70">
        <v>2402</v>
      </c>
      <c r="L70" t="s">
        <v>840</v>
      </c>
      <c r="M70" t="s">
        <v>641</v>
      </c>
      <c r="N70" t="s">
        <v>642</v>
      </c>
      <c r="O70">
        <v>330</v>
      </c>
      <c r="P70">
        <v>8250</v>
      </c>
      <c r="S70" s="207">
        <f>SUMIF('TOTAL FEED'!$J$6:$J$440,'11'!A70,'TOTAL FEED'!$AS$6:$AS$440)*T70</f>
        <v>8</v>
      </c>
      <c r="T70">
        <v>1</v>
      </c>
      <c r="V70" t="str">
        <f t="shared" si="3"/>
        <v>6951X</v>
      </c>
    </row>
    <row r="71" spans="1:22" ht="15.75" x14ac:dyDescent="0.25">
      <c r="A71" t="str">
        <f t="shared" si="2"/>
        <v>552SFS9050</v>
      </c>
      <c r="B71">
        <v>21115521999250</v>
      </c>
      <c r="C71" t="s">
        <v>302</v>
      </c>
      <c r="D71">
        <v>0</v>
      </c>
      <c r="E71">
        <v>1680214067</v>
      </c>
      <c r="F71" t="s">
        <v>255</v>
      </c>
      <c r="G71" t="s">
        <v>187</v>
      </c>
      <c r="H71">
        <v>50</v>
      </c>
      <c r="I71" t="s">
        <v>302</v>
      </c>
      <c r="J71">
        <v>10004126104430</v>
      </c>
      <c r="K71">
        <v>2402</v>
      </c>
      <c r="L71" t="s">
        <v>799</v>
      </c>
      <c r="M71" t="s">
        <v>641</v>
      </c>
      <c r="N71" t="s">
        <v>642</v>
      </c>
      <c r="O71">
        <v>14</v>
      </c>
      <c r="P71">
        <v>700</v>
      </c>
      <c r="S71" s="207">
        <f>SUMIF('TOTAL FEED'!$J$6:$J$440,'11'!A71,'TOTAL FEED'!$AS$6:$AS$440)*T71</f>
        <v>8</v>
      </c>
      <c r="T71">
        <v>1</v>
      </c>
      <c r="V71" t="str">
        <f t="shared" si="3"/>
        <v>552SFS90</v>
      </c>
    </row>
    <row r="72" spans="1:22" ht="15.75" x14ac:dyDescent="0.25">
      <c r="A72" t="str">
        <f t="shared" si="2"/>
        <v>552SFS9050</v>
      </c>
      <c r="B72">
        <v>21115521999250</v>
      </c>
      <c r="C72" t="s">
        <v>302</v>
      </c>
      <c r="D72">
        <v>0</v>
      </c>
      <c r="E72">
        <v>1680214068</v>
      </c>
      <c r="F72" t="s">
        <v>255</v>
      </c>
      <c r="G72" t="s">
        <v>187</v>
      </c>
      <c r="H72">
        <v>50</v>
      </c>
      <c r="I72" t="s">
        <v>302</v>
      </c>
      <c r="J72">
        <v>10004126104432</v>
      </c>
      <c r="K72">
        <v>2402</v>
      </c>
      <c r="L72" t="s">
        <v>799</v>
      </c>
      <c r="M72" t="s">
        <v>641</v>
      </c>
      <c r="N72" t="s">
        <v>642</v>
      </c>
      <c r="O72">
        <v>612</v>
      </c>
      <c r="P72">
        <v>30600</v>
      </c>
      <c r="S72" s="207">
        <f>SUMIF('TOTAL FEED'!$J$6:$J$440,'11'!A72,'TOTAL FEED'!$AS$6:$AS$440)*T72</f>
        <v>8</v>
      </c>
      <c r="T72">
        <v>1</v>
      </c>
      <c r="V72" t="str">
        <f t="shared" si="3"/>
        <v>552SFS90</v>
      </c>
    </row>
    <row r="73" spans="1:22" ht="15.75" x14ac:dyDescent="0.25">
      <c r="A73" t="str">
        <f t="shared" si="2"/>
        <v>511AS25</v>
      </c>
      <c r="B73">
        <v>21115110119125</v>
      </c>
      <c r="C73">
        <v>0</v>
      </c>
      <c r="D73">
        <v>0</v>
      </c>
      <c r="E73">
        <v>1680214069</v>
      </c>
      <c r="F73" t="s">
        <v>259</v>
      </c>
      <c r="G73" t="s">
        <v>599</v>
      </c>
      <c r="H73">
        <v>25</v>
      </c>
      <c r="J73">
        <v>10004126104427</v>
      </c>
      <c r="K73">
        <v>2402</v>
      </c>
      <c r="L73" t="s">
        <v>839</v>
      </c>
      <c r="M73" t="s">
        <v>641</v>
      </c>
      <c r="N73" t="s">
        <v>642</v>
      </c>
      <c r="O73">
        <v>165</v>
      </c>
      <c r="P73">
        <v>4125</v>
      </c>
      <c r="S73" s="207">
        <f>SUMIF('TOTAL FEED'!$J$6:$J$440,'11'!A73,'TOTAL FEED'!$AS$6:$AS$440)*T73</f>
        <v>8</v>
      </c>
      <c r="T73">
        <v>1</v>
      </c>
      <c r="V73" t="str">
        <f t="shared" si="3"/>
        <v>511AS</v>
      </c>
    </row>
    <row r="74" spans="1:22" ht="15.75" x14ac:dyDescent="0.25">
      <c r="A74" t="str">
        <f t="shared" si="2"/>
        <v>552SFS9050</v>
      </c>
      <c r="B74">
        <v>21115521999250</v>
      </c>
      <c r="C74" t="s">
        <v>302</v>
      </c>
      <c r="D74">
        <v>0</v>
      </c>
      <c r="E74">
        <v>1680214070</v>
      </c>
      <c r="F74" t="s">
        <v>255</v>
      </c>
      <c r="G74" t="s">
        <v>187</v>
      </c>
      <c r="H74">
        <v>50</v>
      </c>
      <c r="I74" t="s">
        <v>302</v>
      </c>
      <c r="J74">
        <v>10004126104441</v>
      </c>
      <c r="K74">
        <v>2402</v>
      </c>
      <c r="L74" t="s">
        <v>814</v>
      </c>
      <c r="M74" t="s">
        <v>641</v>
      </c>
      <c r="N74" t="s">
        <v>642</v>
      </c>
      <c r="O74">
        <v>540</v>
      </c>
      <c r="P74">
        <v>27000</v>
      </c>
      <c r="S74" s="207">
        <f>SUMIF('TOTAL FEED'!$J$6:$J$440,'11'!A74,'TOTAL FEED'!$AS$6:$AS$440)*T74</f>
        <v>8</v>
      </c>
      <c r="T74">
        <v>1</v>
      </c>
      <c r="V74" t="str">
        <f t="shared" si="3"/>
        <v>552SFS90</v>
      </c>
    </row>
    <row r="75" spans="1:22" ht="15.75" x14ac:dyDescent="0.25">
      <c r="A75" t="str">
        <f t="shared" si="2"/>
        <v>50225</v>
      </c>
      <c r="B75">
        <v>21115020000125</v>
      </c>
      <c r="C75">
        <v>0</v>
      </c>
      <c r="D75">
        <v>0</v>
      </c>
      <c r="E75">
        <v>1680214071</v>
      </c>
      <c r="F75" t="s">
        <v>259</v>
      </c>
      <c r="G75">
        <v>502</v>
      </c>
      <c r="H75">
        <v>25</v>
      </c>
      <c r="J75">
        <v>10004126104433</v>
      </c>
      <c r="K75">
        <v>2402</v>
      </c>
      <c r="L75" t="s">
        <v>688</v>
      </c>
      <c r="M75" t="s">
        <v>641</v>
      </c>
      <c r="N75" t="s">
        <v>642</v>
      </c>
      <c r="O75">
        <v>623</v>
      </c>
      <c r="P75">
        <v>15575</v>
      </c>
      <c r="S75" s="207">
        <f>SUMIF('TOTAL FEED'!$J$6:$J$440,'11'!A75,'TOTAL FEED'!$AS$6:$AS$440)*T75</f>
        <v>8</v>
      </c>
      <c r="T75">
        <v>1</v>
      </c>
      <c r="V75" t="str">
        <f t="shared" si="3"/>
        <v>502</v>
      </c>
    </row>
    <row r="76" spans="1:22" ht="15.75" x14ac:dyDescent="0.25">
      <c r="A76" t="str">
        <f t="shared" si="2"/>
        <v/>
      </c>
      <c r="G76"/>
      <c r="H76"/>
      <c r="S76" s="207">
        <f>SUMIF('TOTAL FEED'!$J$6:$J$440,'11'!A76,'TOTAL FEED'!$AS$6:$AS$440)*T76</f>
        <v>16</v>
      </c>
      <c r="T76">
        <v>1</v>
      </c>
      <c r="V76" t="str">
        <f t="shared" si="3"/>
        <v/>
      </c>
    </row>
    <row r="77" spans="1:22" ht="15.75" x14ac:dyDescent="0.25">
      <c r="A77" t="str">
        <f t="shared" si="2"/>
        <v/>
      </c>
      <c r="G77"/>
      <c r="H77"/>
      <c r="S77" s="207">
        <f>SUMIF('TOTAL FEED'!$J$6:$J$440,'11'!A77,'TOTAL FEED'!$AS$6:$AS$440)*T77</f>
        <v>16</v>
      </c>
      <c r="T77">
        <v>1</v>
      </c>
      <c r="V77" t="str">
        <f t="shared" si="3"/>
        <v/>
      </c>
    </row>
    <row r="78" spans="1:22" ht="15.75" x14ac:dyDescent="0.25">
      <c r="A78" t="str">
        <f t="shared" si="2"/>
        <v/>
      </c>
      <c r="G78"/>
      <c r="H78"/>
      <c r="S78" s="207">
        <f>SUMIF('TOTAL FEED'!$J$6:$J$440,'11'!A78,'TOTAL FEED'!$AS$6:$AS$440)*T78</f>
        <v>16</v>
      </c>
      <c r="T78">
        <v>1</v>
      </c>
      <c r="V78" t="str">
        <f t="shared" si="3"/>
        <v/>
      </c>
    </row>
    <row r="79" spans="1:22" ht="15.75" x14ac:dyDescent="0.25">
      <c r="A79" t="str">
        <f t="shared" si="2"/>
        <v/>
      </c>
      <c r="G79"/>
      <c r="H79"/>
      <c r="S79" s="207">
        <f>SUMIF('TOTAL FEED'!$J$6:$J$440,'11'!A79,'TOTAL FEED'!$AS$6:$AS$440)*T79</f>
        <v>16</v>
      </c>
      <c r="T79">
        <v>1</v>
      </c>
      <c r="V79" t="str">
        <f t="shared" si="3"/>
        <v/>
      </c>
    </row>
    <row r="80" spans="1:22" ht="15.75" x14ac:dyDescent="0.25">
      <c r="A80" t="str">
        <f t="shared" si="2"/>
        <v/>
      </c>
      <c r="G80"/>
      <c r="H80"/>
      <c r="S80" s="207">
        <f>SUMIF('TOTAL FEED'!$J$6:$J$440,'11'!A80,'TOTAL FEED'!$AS$6:$AS$440)*T80</f>
        <v>16</v>
      </c>
      <c r="T80">
        <v>1</v>
      </c>
      <c r="V80" t="str">
        <f t="shared" si="3"/>
        <v/>
      </c>
    </row>
    <row r="81" spans="1:22" ht="15.75" x14ac:dyDescent="0.25">
      <c r="A81" t="str">
        <f t="shared" si="2"/>
        <v/>
      </c>
      <c r="G81"/>
      <c r="H81"/>
      <c r="S81" s="207">
        <f>SUMIF('TOTAL FEED'!$J$6:$J$440,'11'!A81,'TOTAL FEED'!$AS$6:$AS$440)*T81</f>
        <v>16</v>
      </c>
      <c r="T81">
        <v>1</v>
      </c>
      <c r="V81" t="str">
        <f t="shared" si="3"/>
        <v/>
      </c>
    </row>
    <row r="82" spans="1:22" ht="15.75" x14ac:dyDescent="0.25">
      <c r="A82" t="str">
        <f t="shared" si="2"/>
        <v/>
      </c>
      <c r="G82"/>
      <c r="H82"/>
      <c r="S82" s="207">
        <f>SUMIF('TOTAL FEED'!$J$6:$J$440,'11'!A82,'TOTAL FEED'!$AS$6:$AS$440)*T82</f>
        <v>16</v>
      </c>
      <c r="T82">
        <v>1</v>
      </c>
      <c r="V82" t="str">
        <f t="shared" si="3"/>
        <v/>
      </c>
    </row>
    <row r="83" spans="1:22" ht="15.75" x14ac:dyDescent="0.25">
      <c r="A83" t="str">
        <f t="shared" si="2"/>
        <v/>
      </c>
      <c r="G83"/>
      <c r="H83"/>
      <c r="S83" s="207">
        <f>SUMIF('TOTAL FEED'!$J$6:$J$440,'11'!A83,'TOTAL FEED'!$AS$6:$AS$440)*T83</f>
        <v>16</v>
      </c>
      <c r="T83">
        <v>1</v>
      </c>
      <c r="V83" t="str">
        <f t="shared" si="3"/>
        <v/>
      </c>
    </row>
    <row r="84" spans="1:22" ht="15.75" x14ac:dyDescent="0.25">
      <c r="A84" t="str">
        <f t="shared" si="2"/>
        <v/>
      </c>
      <c r="G84"/>
      <c r="H84"/>
      <c r="S84" s="207">
        <f>SUMIF('TOTAL FEED'!$J$6:$J$440,'11'!A84,'TOTAL FEED'!$AS$6:$AS$440)*T84</f>
        <v>16</v>
      </c>
      <c r="T84">
        <v>1</v>
      </c>
      <c r="V84" t="str">
        <f t="shared" si="3"/>
        <v/>
      </c>
    </row>
    <row r="85" spans="1:22" ht="15.75" x14ac:dyDescent="0.25">
      <c r="A85" t="str">
        <f t="shared" si="2"/>
        <v/>
      </c>
      <c r="G85"/>
      <c r="H85"/>
      <c r="S85" s="207">
        <f>SUMIF('TOTAL FEED'!$J$6:$J$440,'11'!A85,'TOTAL FEED'!$AS$6:$AS$440)*T85</f>
        <v>16</v>
      </c>
      <c r="T85">
        <v>1</v>
      </c>
      <c r="V85" t="str">
        <f t="shared" si="3"/>
        <v/>
      </c>
    </row>
    <row r="86" spans="1:22" ht="15.75" x14ac:dyDescent="0.25">
      <c r="A86" t="str">
        <f t="shared" si="2"/>
        <v/>
      </c>
      <c r="G86"/>
      <c r="H86"/>
      <c r="S86" s="207">
        <f>SUMIF('TOTAL FEED'!$J$6:$J$440,'11'!A86,'TOTAL FEED'!$AS$6:$AS$440)*T86</f>
        <v>16</v>
      </c>
      <c r="T86">
        <v>1</v>
      </c>
      <c r="V86" t="str">
        <f t="shared" si="3"/>
        <v/>
      </c>
    </row>
    <row r="87" spans="1:22" ht="15.75" x14ac:dyDescent="0.25">
      <c r="A87" t="str">
        <f t="shared" si="2"/>
        <v/>
      </c>
      <c r="G87"/>
      <c r="H87"/>
      <c r="S87" s="207">
        <f>SUMIF('TOTAL FEED'!$J$6:$J$440,'11'!A87,'TOTAL FEED'!$AS$6:$AS$440)*T87</f>
        <v>16</v>
      </c>
      <c r="T87">
        <v>1</v>
      </c>
      <c r="V87" t="str">
        <f t="shared" si="3"/>
        <v/>
      </c>
    </row>
    <row r="88" spans="1:22" ht="15.75" x14ac:dyDescent="0.25">
      <c r="A88" t="str">
        <f t="shared" si="2"/>
        <v/>
      </c>
      <c r="G88"/>
      <c r="H88"/>
      <c r="S88" s="207">
        <f>SUMIF('TOTAL FEED'!$J$6:$J$440,'11'!A88,'TOTAL FEED'!$AS$6:$AS$440)*T88</f>
        <v>16</v>
      </c>
      <c r="T88">
        <v>1</v>
      </c>
      <c r="V88" t="str">
        <f t="shared" si="3"/>
        <v/>
      </c>
    </row>
    <row r="89" spans="1:22" ht="15.75" x14ac:dyDescent="0.25">
      <c r="A89" t="str">
        <f t="shared" si="2"/>
        <v/>
      </c>
      <c r="G89"/>
      <c r="H89"/>
      <c r="S89" s="207">
        <f>SUMIF('TOTAL FEED'!$J$6:$J$440,'11'!A89,'TOTAL FEED'!$AS$6:$AS$440)*T89</f>
        <v>16</v>
      </c>
      <c r="T89">
        <v>1</v>
      </c>
      <c r="V89" t="str">
        <f t="shared" si="3"/>
        <v/>
      </c>
    </row>
    <row r="90" spans="1:22" ht="15.75" x14ac:dyDescent="0.25">
      <c r="A90" t="str">
        <f t="shared" si="2"/>
        <v/>
      </c>
      <c r="G90"/>
      <c r="H90"/>
      <c r="S90" s="207">
        <f>SUMIF('TOTAL FEED'!$J$6:$J$440,'11'!A90,'TOTAL FEED'!$AS$6:$AS$440)*T90</f>
        <v>16</v>
      </c>
      <c r="T90">
        <v>1</v>
      </c>
      <c r="V90" t="str">
        <f t="shared" si="3"/>
        <v/>
      </c>
    </row>
    <row r="91" spans="1:22" ht="15.75" x14ac:dyDescent="0.25">
      <c r="A91" t="str">
        <f t="shared" si="2"/>
        <v/>
      </c>
      <c r="G91"/>
      <c r="H91"/>
      <c r="S91" s="207">
        <f>SUMIF('TOTAL FEED'!$J$6:$J$440,'11'!A91,'TOTAL FEED'!$AS$6:$AS$440)*T91</f>
        <v>16</v>
      </c>
      <c r="T91">
        <v>1</v>
      </c>
      <c r="V91" t="str">
        <f t="shared" si="3"/>
        <v/>
      </c>
    </row>
    <row r="92" spans="1:22" ht="15.75" x14ac:dyDescent="0.25">
      <c r="A92" t="str">
        <f t="shared" si="2"/>
        <v/>
      </c>
      <c r="G92"/>
      <c r="H92"/>
      <c r="S92" s="207">
        <f>SUMIF('TOTAL FEED'!$J$6:$J$440,'11'!A92,'TOTAL FEED'!$AS$6:$AS$440)*T92</f>
        <v>16</v>
      </c>
      <c r="T92">
        <v>1</v>
      </c>
      <c r="V92" t="str">
        <f t="shared" si="3"/>
        <v/>
      </c>
    </row>
    <row r="93" spans="1:22" ht="15.75" x14ac:dyDescent="0.25">
      <c r="A93" t="str">
        <f t="shared" si="2"/>
        <v/>
      </c>
      <c r="G93"/>
      <c r="H93"/>
      <c r="S93" s="207">
        <f>SUMIF('TOTAL FEED'!$J$6:$J$440,'11'!A93,'TOTAL FEED'!$AS$6:$AS$440)*T93</f>
        <v>16</v>
      </c>
      <c r="T93">
        <v>1</v>
      </c>
      <c r="V93" t="str">
        <f t="shared" si="3"/>
        <v/>
      </c>
    </row>
    <row r="94" spans="1:22" ht="15.75" x14ac:dyDescent="0.25">
      <c r="A94" t="str">
        <f t="shared" si="2"/>
        <v/>
      </c>
      <c r="S94" s="207">
        <f>SUMIF('TOTAL FEED'!$J$6:$J$440,'11'!A94,'TOTAL FEED'!$AS$6:$AS$440)*T94</f>
        <v>16</v>
      </c>
      <c r="T94">
        <v>1</v>
      </c>
      <c r="V94" t="str">
        <f t="shared" si="3"/>
        <v/>
      </c>
    </row>
    <row r="95" spans="1:22" ht="15.75" x14ac:dyDescent="0.25">
      <c r="A95" t="str">
        <f t="shared" si="2"/>
        <v/>
      </c>
      <c r="S95" s="207">
        <f>SUMIF('TOTAL FEED'!$J$6:$J$440,'11'!A95,'TOTAL FEED'!$AS$6:$AS$440)*T95</f>
        <v>16</v>
      </c>
      <c r="T95">
        <v>1</v>
      </c>
      <c r="V95" t="str">
        <f t="shared" si="3"/>
        <v/>
      </c>
    </row>
    <row r="96" spans="1:22" ht="15.75" x14ac:dyDescent="0.25">
      <c r="A96" t="str">
        <f t="shared" si="2"/>
        <v/>
      </c>
      <c r="S96" s="207">
        <f>SUMIF('TOTAL FEED'!$J$6:$J$440,'11'!A96,'TOTAL FEED'!$AS$6:$AS$440)*T96</f>
        <v>16</v>
      </c>
      <c r="T96">
        <v>1</v>
      </c>
      <c r="V96" t="str">
        <f t="shared" si="3"/>
        <v/>
      </c>
    </row>
    <row r="97" spans="1:22" ht="15.75" x14ac:dyDescent="0.25">
      <c r="A97" t="str">
        <f t="shared" si="2"/>
        <v/>
      </c>
      <c r="G97"/>
      <c r="H97"/>
      <c r="S97" s="207">
        <f>SUMIF('TOTAL FEED'!$J$6:$J$440,'11'!A97,'TOTAL FEED'!$AS$6:$AS$440)*T97</f>
        <v>16</v>
      </c>
      <c r="T97">
        <v>1</v>
      </c>
      <c r="V97" t="str">
        <f t="shared" si="3"/>
        <v/>
      </c>
    </row>
    <row r="98" spans="1:22" ht="15.75" x14ac:dyDescent="0.25">
      <c r="A98" t="str">
        <f t="shared" si="2"/>
        <v/>
      </c>
      <c r="G98"/>
      <c r="H98"/>
      <c r="S98" s="207">
        <f>SUMIF('TOTAL FEED'!$J$6:$J$440,'11'!A98,'TOTAL FEED'!$AS$6:$AS$440)*T98</f>
        <v>16</v>
      </c>
      <c r="T98">
        <v>1</v>
      </c>
      <c r="V98" t="str">
        <f t="shared" si="3"/>
        <v/>
      </c>
    </row>
    <row r="99" spans="1:22" ht="15.75" x14ac:dyDescent="0.25">
      <c r="A99" t="str">
        <f t="shared" si="2"/>
        <v/>
      </c>
      <c r="G99"/>
      <c r="H99"/>
      <c r="S99" s="207">
        <f>SUMIF('TOTAL FEED'!$J$6:$J$440,'11'!A99,'TOTAL FEED'!$AS$6:$AS$440)*T99</f>
        <v>16</v>
      </c>
      <c r="T99">
        <v>1</v>
      </c>
      <c r="V99" t="str">
        <f t="shared" si="3"/>
        <v/>
      </c>
    </row>
    <row r="100" spans="1:22" ht="15.75" x14ac:dyDescent="0.25">
      <c r="A100" t="str">
        <f t="shared" si="2"/>
        <v/>
      </c>
      <c r="G100"/>
      <c r="H100"/>
      <c r="S100" s="207">
        <f>SUMIF('TOTAL FEED'!$J$6:$J$440,'11'!A100,'TOTAL FEED'!$AS$6:$AS$440)*T100</f>
        <v>16</v>
      </c>
      <c r="T100">
        <v>1</v>
      </c>
      <c r="V100" t="str">
        <f t="shared" si="3"/>
        <v/>
      </c>
    </row>
    <row r="101" spans="1:22" ht="15.75" x14ac:dyDescent="0.25">
      <c r="A101" t="str">
        <f t="shared" si="2"/>
        <v/>
      </c>
      <c r="G101"/>
      <c r="H101"/>
      <c r="S101" s="207">
        <f>SUMIF('TOTAL FEED'!$J$6:$J$440,'11'!A101,'TOTAL FEED'!$AS$6:$AS$440)*T101</f>
        <v>16</v>
      </c>
      <c r="T101">
        <v>1</v>
      </c>
      <c r="V101" t="str">
        <f t="shared" si="3"/>
        <v/>
      </c>
    </row>
    <row r="102" spans="1:22" ht="15.75" x14ac:dyDescent="0.25">
      <c r="A102" t="str">
        <f t="shared" si="2"/>
        <v/>
      </c>
      <c r="G102"/>
      <c r="H102"/>
      <c r="S102" s="207">
        <f>SUMIF('TOTAL FEED'!$J$6:$J$440,'11'!A102,'TOTAL FEED'!$AS$6:$AS$440)*T102</f>
        <v>16</v>
      </c>
      <c r="T102">
        <v>1</v>
      </c>
      <c r="V102" t="str">
        <f t="shared" si="3"/>
        <v/>
      </c>
    </row>
    <row r="103" spans="1:22" ht="15.75" x14ac:dyDescent="0.25">
      <c r="A103" t="str">
        <f t="shared" si="2"/>
        <v/>
      </c>
      <c r="G103"/>
      <c r="H103"/>
      <c r="S103" s="207">
        <f>SUMIF('TOTAL FEED'!$J$6:$J$440,'11'!A103,'TOTAL FEED'!$AS$6:$AS$440)*T103</f>
        <v>16</v>
      </c>
      <c r="T103">
        <v>1</v>
      </c>
      <c r="V103" t="str">
        <f t="shared" si="3"/>
        <v/>
      </c>
    </row>
    <row r="104" spans="1:22" ht="15.75" x14ac:dyDescent="0.25">
      <c r="A104" t="str">
        <f t="shared" si="2"/>
        <v/>
      </c>
      <c r="G104"/>
      <c r="H104"/>
      <c r="S104" s="207">
        <f>SUMIF('TOTAL FEED'!$J$6:$J$440,'11'!A104,'TOTAL FEED'!$AS$6:$AS$440)*T104</f>
        <v>16</v>
      </c>
      <c r="T104">
        <v>1</v>
      </c>
      <c r="V104" t="str">
        <f t="shared" si="3"/>
        <v/>
      </c>
    </row>
    <row r="105" spans="1:22" ht="15.75" x14ac:dyDescent="0.25">
      <c r="A105" t="str">
        <f t="shared" si="2"/>
        <v/>
      </c>
      <c r="G105"/>
      <c r="H105"/>
      <c r="S105" s="207">
        <f>SUMIF('TOTAL FEED'!$J$6:$J$440,'11'!A105,'TOTAL FEED'!$AS$6:$AS$440)*T105</f>
        <v>16</v>
      </c>
      <c r="T105">
        <v>1</v>
      </c>
      <c r="V105" t="str">
        <f t="shared" si="3"/>
        <v/>
      </c>
    </row>
    <row r="106" spans="1:22" ht="15.75" x14ac:dyDescent="0.25">
      <c r="A106" t="str">
        <f t="shared" si="2"/>
        <v/>
      </c>
      <c r="G106"/>
      <c r="H106"/>
      <c r="S106" s="207">
        <f>SUMIF('TOTAL FEED'!$J$6:$J$440,'11'!A106,'TOTAL FEED'!$AS$6:$AS$440)*T106</f>
        <v>16</v>
      </c>
      <c r="T106">
        <v>1</v>
      </c>
      <c r="V106" t="str">
        <f t="shared" si="3"/>
        <v/>
      </c>
    </row>
    <row r="107" spans="1:22" ht="15.75" x14ac:dyDescent="0.25">
      <c r="A107" t="str">
        <f t="shared" si="2"/>
        <v/>
      </c>
      <c r="G107"/>
      <c r="H107"/>
      <c r="S107" s="207">
        <f>SUMIF('TOTAL FEED'!$J$6:$J$440,'11'!A107,'TOTAL FEED'!$AS$6:$AS$440)*T107</f>
        <v>16</v>
      </c>
      <c r="T107">
        <v>1</v>
      </c>
      <c r="V107" t="str">
        <f t="shared" si="3"/>
        <v/>
      </c>
    </row>
    <row r="108" spans="1:22" ht="15.75" x14ac:dyDescent="0.25">
      <c r="A108" t="str">
        <f t="shared" si="2"/>
        <v/>
      </c>
      <c r="G108"/>
      <c r="H108"/>
      <c r="S108" s="207">
        <f>SUMIF('TOTAL FEED'!$J$6:$J$440,'11'!A108,'TOTAL FEED'!$AS$6:$AS$440)*T108</f>
        <v>16</v>
      </c>
      <c r="T108">
        <v>1</v>
      </c>
      <c r="V108" t="str">
        <f t="shared" si="3"/>
        <v/>
      </c>
    </row>
    <row r="109" spans="1:22" ht="15.75" x14ac:dyDescent="0.25">
      <c r="A109" t="str">
        <f t="shared" si="2"/>
        <v/>
      </c>
      <c r="G109"/>
      <c r="H109"/>
      <c r="S109" s="207">
        <f>SUMIF('TOTAL FEED'!$J$6:$J$440,'11'!A109,'TOTAL FEED'!$AS$6:$AS$440)*T109</f>
        <v>16</v>
      </c>
      <c r="T109">
        <v>1</v>
      </c>
      <c r="V109" t="str">
        <f t="shared" si="3"/>
        <v/>
      </c>
    </row>
    <row r="110" spans="1:22" ht="15.75" x14ac:dyDescent="0.25">
      <c r="A110" t="str">
        <f t="shared" si="2"/>
        <v/>
      </c>
      <c r="G110"/>
      <c r="H110"/>
      <c r="S110" s="207">
        <f>SUMIF('TOTAL FEED'!$J$6:$J$440,'11'!A110,'TOTAL FEED'!$AS$6:$AS$440)*T110</f>
        <v>16</v>
      </c>
      <c r="T110">
        <v>1</v>
      </c>
      <c r="V110" t="str">
        <f t="shared" si="3"/>
        <v/>
      </c>
    </row>
    <row r="111" spans="1:22" ht="15.75" x14ac:dyDescent="0.25">
      <c r="A111" t="str">
        <f t="shared" si="2"/>
        <v/>
      </c>
      <c r="G111"/>
      <c r="H111"/>
      <c r="S111" s="207">
        <f>SUMIF('TOTAL FEED'!$J$6:$J$440,'11'!A111,'TOTAL FEED'!$AS$6:$AS$440)*T111</f>
        <v>16</v>
      </c>
      <c r="T111">
        <v>1</v>
      </c>
      <c r="V111" t="str">
        <f t="shared" si="3"/>
        <v/>
      </c>
    </row>
    <row r="112" spans="1:22" ht="15.75" x14ac:dyDescent="0.25">
      <c r="A112" t="str">
        <f t="shared" si="2"/>
        <v/>
      </c>
      <c r="G112"/>
      <c r="H112"/>
      <c r="S112" s="207">
        <f>SUMIF('TOTAL FEED'!$J$6:$J$440,'11'!A112,'TOTAL FEED'!$AS$6:$AS$440)*T112</f>
        <v>16</v>
      </c>
      <c r="T112">
        <v>1</v>
      </c>
      <c r="V112" t="str">
        <f t="shared" si="3"/>
        <v/>
      </c>
    </row>
    <row r="113" spans="1:22" ht="15.75" x14ac:dyDescent="0.25">
      <c r="A113" t="str">
        <f t="shared" si="2"/>
        <v/>
      </c>
      <c r="G113"/>
      <c r="H113"/>
      <c r="S113" s="207">
        <f>SUMIF('TOTAL FEED'!$J$6:$J$440,'11'!A113,'TOTAL FEED'!$AS$6:$AS$440)*T113</f>
        <v>16</v>
      </c>
      <c r="T113">
        <v>1</v>
      </c>
      <c r="V113" t="str">
        <f t="shared" si="3"/>
        <v/>
      </c>
    </row>
    <row r="114" spans="1:22" ht="15.75" x14ac:dyDescent="0.25">
      <c r="A114" t="str">
        <f t="shared" si="2"/>
        <v/>
      </c>
      <c r="G114"/>
      <c r="H114"/>
      <c r="S114" s="207">
        <f>SUMIF('TOTAL FEED'!$J$6:$J$440,'11'!A114,'TOTAL FEED'!$AS$6:$AS$440)*T114</f>
        <v>16</v>
      </c>
      <c r="T114">
        <v>1</v>
      </c>
      <c r="V114" t="str">
        <f t="shared" si="3"/>
        <v/>
      </c>
    </row>
    <row r="115" spans="1:22" ht="15.75" x14ac:dyDescent="0.25">
      <c r="A115" t="str">
        <f t="shared" si="2"/>
        <v/>
      </c>
      <c r="G115"/>
      <c r="H115"/>
      <c r="S115" s="207">
        <f>SUMIF('TOTAL FEED'!$J$6:$J$440,'11'!A115,'TOTAL FEED'!$AS$6:$AS$440)*T115</f>
        <v>16</v>
      </c>
      <c r="T115">
        <v>1</v>
      </c>
      <c r="V115" t="str">
        <f t="shared" si="3"/>
        <v/>
      </c>
    </row>
    <row r="116" spans="1:22" ht="15.75" x14ac:dyDescent="0.25">
      <c r="A116" t="str">
        <f t="shared" si="2"/>
        <v/>
      </c>
      <c r="G116"/>
      <c r="H116"/>
      <c r="S116" s="207">
        <f>SUMIF('TOTAL FEED'!$J$6:$J$440,'11'!A116,'TOTAL FEED'!$AS$6:$AS$440)*T116</f>
        <v>16</v>
      </c>
      <c r="T116">
        <v>1</v>
      </c>
      <c r="V116" t="str">
        <f t="shared" si="3"/>
        <v/>
      </c>
    </row>
    <row r="117" spans="1:22" ht="15.75" x14ac:dyDescent="0.25">
      <c r="A117" t="str">
        <f t="shared" si="2"/>
        <v/>
      </c>
      <c r="G117"/>
      <c r="H117"/>
      <c r="S117" s="207">
        <f>SUMIF('TOTAL FEED'!$J$6:$J$440,'11'!A117,'TOTAL FEED'!$AS$6:$AS$440)*T117</f>
        <v>16</v>
      </c>
      <c r="T117">
        <v>1</v>
      </c>
      <c r="V117" t="str">
        <f t="shared" si="3"/>
        <v/>
      </c>
    </row>
    <row r="118" spans="1:22" ht="15.75" x14ac:dyDescent="0.25">
      <c r="A118" t="str">
        <f t="shared" si="2"/>
        <v/>
      </c>
      <c r="G118"/>
      <c r="H118"/>
      <c r="S118" s="207">
        <f>SUMIF('TOTAL FEED'!$J$6:$J$440,'11'!A118,'TOTAL FEED'!$AS$6:$AS$440)*T118</f>
        <v>16</v>
      </c>
      <c r="T118">
        <v>1</v>
      </c>
      <c r="V118" t="str">
        <f t="shared" si="3"/>
        <v/>
      </c>
    </row>
    <row r="119" spans="1:22" ht="15.75" x14ac:dyDescent="0.25">
      <c r="A119" t="str">
        <f t="shared" si="2"/>
        <v/>
      </c>
      <c r="G119"/>
      <c r="H119"/>
      <c r="S119" s="207">
        <f>SUMIF('TOTAL FEED'!$J$6:$J$440,'11'!A119,'TOTAL FEED'!$AS$6:$AS$440)*T119</f>
        <v>16</v>
      </c>
      <c r="T119">
        <v>1</v>
      </c>
      <c r="V119" t="str">
        <f t="shared" si="3"/>
        <v/>
      </c>
    </row>
    <row r="120" spans="1:22" ht="15.75" x14ac:dyDescent="0.25">
      <c r="A120" t="str">
        <f t="shared" si="2"/>
        <v/>
      </c>
      <c r="G120"/>
      <c r="H120"/>
      <c r="S120" s="207">
        <f>SUMIF('TOTAL FEED'!$J$6:$J$440,'11'!A120,'TOTAL FEED'!$AS$6:$AS$440)*T120</f>
        <v>16</v>
      </c>
      <c r="T120">
        <v>1</v>
      </c>
      <c r="V120" t="str">
        <f t="shared" si="3"/>
        <v/>
      </c>
    </row>
    <row r="121" spans="1:22" ht="15.75" x14ac:dyDescent="0.25">
      <c r="A121" t="str">
        <f t="shared" si="2"/>
        <v/>
      </c>
      <c r="G121"/>
      <c r="H121"/>
      <c r="S121" s="207">
        <f>SUMIF('TOTAL FEED'!$J$6:$J$440,'11'!A121,'TOTAL FEED'!$AS$6:$AS$440)*T121</f>
        <v>16</v>
      </c>
      <c r="T121">
        <v>1</v>
      </c>
      <c r="V121" t="str">
        <f t="shared" si="3"/>
        <v/>
      </c>
    </row>
    <row r="122" spans="1:22" ht="15.75" x14ac:dyDescent="0.25">
      <c r="A122" t="str">
        <f t="shared" si="2"/>
        <v/>
      </c>
      <c r="G122"/>
      <c r="H122"/>
      <c r="S122" s="207">
        <f>SUMIF('TOTAL FEED'!$J$6:$J$440,'11'!A122,'TOTAL FEED'!$AS$6:$AS$440)*T122</f>
        <v>16</v>
      </c>
      <c r="T122">
        <v>1</v>
      </c>
      <c r="V122" t="str">
        <f t="shared" si="3"/>
        <v/>
      </c>
    </row>
    <row r="123" spans="1:22" ht="15.75" x14ac:dyDescent="0.25">
      <c r="A123" t="str">
        <f t="shared" si="2"/>
        <v/>
      </c>
      <c r="G123"/>
      <c r="H123"/>
      <c r="S123" s="207">
        <f>SUMIF('TOTAL FEED'!$J$6:$J$440,'11'!A123,'TOTAL FEED'!$AS$6:$AS$440)*T123</f>
        <v>16</v>
      </c>
      <c r="T123">
        <v>1</v>
      </c>
      <c r="V123" t="str">
        <f t="shared" si="3"/>
        <v/>
      </c>
    </row>
    <row r="124" spans="1:22" ht="15.75" x14ac:dyDescent="0.25">
      <c r="A124" t="str">
        <f t="shared" si="2"/>
        <v/>
      </c>
      <c r="G124"/>
      <c r="H124"/>
      <c r="S124" s="207">
        <f>SUMIF('TOTAL FEED'!$J$6:$J$440,'11'!A124,'TOTAL FEED'!$AS$6:$AS$440)*T124</f>
        <v>16</v>
      </c>
      <c r="T124">
        <v>1</v>
      </c>
      <c r="V124" t="str">
        <f t="shared" si="3"/>
        <v/>
      </c>
    </row>
    <row r="125" spans="1:22" ht="15.75" x14ac:dyDescent="0.25">
      <c r="A125" t="str">
        <f t="shared" si="2"/>
        <v/>
      </c>
      <c r="G125"/>
      <c r="H125"/>
      <c r="S125" s="207">
        <f>SUMIF('TOTAL FEED'!$J$6:$J$440,'11'!A125,'TOTAL FEED'!$AS$6:$AS$440)*T125</f>
        <v>16</v>
      </c>
      <c r="T125">
        <v>1</v>
      </c>
      <c r="V125" t="str">
        <f t="shared" si="3"/>
        <v/>
      </c>
    </row>
    <row r="126" spans="1:22" ht="15.75" x14ac:dyDescent="0.25">
      <c r="A126" t="str">
        <f t="shared" si="2"/>
        <v/>
      </c>
      <c r="G126"/>
      <c r="H126"/>
      <c r="S126" s="207">
        <f>SUMIF('TOTAL FEED'!$J$6:$J$440,'11'!A126,'TOTAL FEED'!$AS$6:$AS$440)*T126</f>
        <v>16</v>
      </c>
      <c r="T126">
        <v>1</v>
      </c>
      <c r="V126" t="str">
        <f t="shared" si="3"/>
        <v/>
      </c>
    </row>
    <row r="127" spans="1:22" ht="15.75" x14ac:dyDescent="0.25">
      <c r="A127" t="str">
        <f t="shared" si="2"/>
        <v/>
      </c>
      <c r="G127"/>
      <c r="H127"/>
      <c r="S127" s="207">
        <f>SUMIF('TOTAL FEED'!$J$6:$J$440,'11'!A127,'TOTAL FEED'!$AS$6:$AS$440)*T127</f>
        <v>16</v>
      </c>
      <c r="T127">
        <v>1</v>
      </c>
      <c r="V127" t="str">
        <f t="shared" si="3"/>
        <v/>
      </c>
    </row>
    <row r="128" spans="1:22" ht="15.75" x14ac:dyDescent="0.25">
      <c r="A128" t="str">
        <f t="shared" si="2"/>
        <v/>
      </c>
      <c r="G128"/>
      <c r="H128"/>
      <c r="S128" s="207">
        <f>SUMIF('TOTAL FEED'!$J$6:$J$440,'11'!A128,'TOTAL FEED'!$AS$6:$AS$440)*T128</f>
        <v>16</v>
      </c>
      <c r="T128">
        <v>1</v>
      </c>
      <c r="V128" t="str">
        <f t="shared" si="3"/>
        <v/>
      </c>
    </row>
    <row r="129" spans="1:22" ht="15.75" x14ac:dyDescent="0.25">
      <c r="A129" t="str">
        <f t="shared" si="2"/>
        <v/>
      </c>
      <c r="G129"/>
      <c r="H129"/>
      <c r="S129" s="207">
        <f>SUMIF('TOTAL FEED'!$J$6:$J$440,'11'!A129,'TOTAL FEED'!$AS$6:$AS$440)*T129</f>
        <v>16</v>
      </c>
      <c r="T129">
        <v>1</v>
      </c>
      <c r="V129" t="str">
        <f t="shared" si="3"/>
        <v/>
      </c>
    </row>
    <row r="130" spans="1:22" ht="15.75" x14ac:dyDescent="0.25">
      <c r="A130" t="str">
        <f t="shared" si="2"/>
        <v/>
      </c>
      <c r="G130"/>
      <c r="H130"/>
      <c r="S130" s="207">
        <f>SUMIF('TOTAL FEED'!$J$6:$J$440,'11'!A130,'TOTAL FEED'!$AS$6:$AS$440)*T130</f>
        <v>16</v>
      </c>
      <c r="T130">
        <v>1</v>
      </c>
      <c r="V130" t="str">
        <f t="shared" si="3"/>
        <v/>
      </c>
    </row>
    <row r="131" spans="1:22" ht="15.75" x14ac:dyDescent="0.25">
      <c r="A131" t="str">
        <f t="shared" si="2"/>
        <v/>
      </c>
      <c r="G131"/>
      <c r="H131"/>
      <c r="S131" s="207">
        <f>SUMIF('TOTAL FEED'!$J$6:$J$440,'11'!A131,'TOTAL FEED'!$AS$6:$AS$440)*T131</f>
        <v>16</v>
      </c>
      <c r="T131">
        <v>1</v>
      </c>
      <c r="V131" t="str">
        <f t="shared" si="3"/>
        <v/>
      </c>
    </row>
    <row r="132" spans="1:22" ht="15.75" x14ac:dyDescent="0.25">
      <c r="A132" t="str">
        <f t="shared" ref="A132:A195" si="4">CONCATENATE(G132,I132,H132)</f>
        <v/>
      </c>
      <c r="G132"/>
      <c r="H132"/>
      <c r="S132" s="207">
        <f>SUMIF('TOTAL FEED'!$J$6:$J$440,'11'!A132,'TOTAL FEED'!$AS$6:$AS$440)*T132</f>
        <v>16</v>
      </c>
      <c r="T132">
        <v>1</v>
      </c>
      <c r="V132" t="str">
        <f t="shared" ref="V132:V167" si="5">+G132&amp;I132</f>
        <v/>
      </c>
    </row>
    <row r="133" spans="1:22" ht="15.75" x14ac:dyDescent="0.25">
      <c r="A133" t="str">
        <f t="shared" si="4"/>
        <v/>
      </c>
      <c r="G133"/>
      <c r="H133"/>
      <c r="S133" s="207">
        <f>SUMIF('TOTAL FEED'!$J$6:$J$440,'11'!A133,'TOTAL FEED'!$AS$6:$AS$440)*T133</f>
        <v>16</v>
      </c>
      <c r="T133">
        <v>1</v>
      </c>
      <c r="V133" t="str">
        <f t="shared" si="5"/>
        <v/>
      </c>
    </row>
    <row r="134" spans="1:22" ht="15.75" x14ac:dyDescent="0.25">
      <c r="A134" t="str">
        <f t="shared" si="4"/>
        <v/>
      </c>
      <c r="G134"/>
      <c r="H134"/>
      <c r="S134" s="207">
        <f>SUMIF('TOTAL FEED'!$J$6:$J$440,'11'!A134,'TOTAL FEED'!$AS$6:$AS$440)*T134</f>
        <v>16</v>
      </c>
      <c r="T134">
        <v>1</v>
      </c>
      <c r="V134" t="str">
        <f t="shared" si="5"/>
        <v/>
      </c>
    </row>
    <row r="135" spans="1:22" ht="15.75" x14ac:dyDescent="0.25">
      <c r="A135" t="str">
        <f t="shared" si="4"/>
        <v/>
      </c>
      <c r="G135"/>
      <c r="H135"/>
      <c r="S135" s="207">
        <f>SUMIF('TOTAL FEED'!$J$6:$J$440,'11'!A135,'TOTAL FEED'!$AS$6:$AS$440)*T135</f>
        <v>16</v>
      </c>
      <c r="T135">
        <v>1</v>
      </c>
      <c r="V135" t="str">
        <f t="shared" si="5"/>
        <v/>
      </c>
    </row>
    <row r="136" spans="1:22" ht="15.75" x14ac:dyDescent="0.25">
      <c r="A136" t="str">
        <f t="shared" si="4"/>
        <v/>
      </c>
      <c r="G136"/>
      <c r="H136"/>
      <c r="S136" s="207">
        <f>SUMIF('TOTAL FEED'!$J$6:$J$440,'11'!A136,'TOTAL FEED'!$AS$6:$AS$440)*T136</f>
        <v>16</v>
      </c>
      <c r="T136">
        <v>1</v>
      </c>
      <c r="V136" t="str">
        <f t="shared" si="5"/>
        <v/>
      </c>
    </row>
    <row r="137" spans="1:22" ht="15.75" x14ac:dyDescent="0.25">
      <c r="A137" t="str">
        <f t="shared" si="4"/>
        <v/>
      </c>
      <c r="G137"/>
      <c r="H137"/>
      <c r="S137" s="207">
        <f>SUMIF('TOTAL FEED'!$J$6:$J$440,'11'!A137,'TOTAL FEED'!$AS$6:$AS$440)*T137</f>
        <v>16</v>
      </c>
      <c r="T137">
        <v>1</v>
      </c>
      <c r="V137" t="str">
        <f t="shared" si="5"/>
        <v/>
      </c>
    </row>
    <row r="138" spans="1:22" ht="15.75" x14ac:dyDescent="0.25">
      <c r="A138" t="str">
        <f t="shared" si="4"/>
        <v/>
      </c>
      <c r="G138"/>
      <c r="H138"/>
      <c r="S138" s="207">
        <f>SUMIF('TOTAL FEED'!$J$6:$J$440,'11'!A138,'TOTAL FEED'!$AS$6:$AS$440)*T138</f>
        <v>16</v>
      </c>
      <c r="T138">
        <v>1</v>
      </c>
      <c r="V138" t="str">
        <f t="shared" si="5"/>
        <v/>
      </c>
    </row>
    <row r="139" spans="1:22" ht="15.75" x14ac:dyDescent="0.25">
      <c r="A139" t="str">
        <f t="shared" si="4"/>
        <v/>
      </c>
      <c r="G139"/>
      <c r="H139"/>
      <c r="S139" s="207">
        <f>SUMIF('TOTAL FEED'!$J$6:$J$440,'11'!A139,'TOTAL FEED'!$AS$6:$AS$440)*T139</f>
        <v>16</v>
      </c>
      <c r="T139">
        <v>1</v>
      </c>
      <c r="V139" t="str">
        <f t="shared" si="5"/>
        <v/>
      </c>
    </row>
    <row r="140" spans="1:22" ht="15.75" x14ac:dyDescent="0.25">
      <c r="A140" t="str">
        <f t="shared" si="4"/>
        <v/>
      </c>
      <c r="G140"/>
      <c r="H140"/>
      <c r="S140" s="207">
        <f>SUMIF('TOTAL FEED'!$J$6:$J$440,'11'!A140,'TOTAL FEED'!$AS$6:$AS$440)*T140</f>
        <v>16</v>
      </c>
      <c r="T140">
        <v>1</v>
      </c>
      <c r="V140" t="str">
        <f t="shared" si="5"/>
        <v/>
      </c>
    </row>
    <row r="141" spans="1:22" ht="15.75" x14ac:dyDescent="0.25">
      <c r="A141" t="str">
        <f t="shared" si="4"/>
        <v/>
      </c>
      <c r="G141"/>
      <c r="H141"/>
      <c r="S141" s="207">
        <f>SUMIF('TOTAL FEED'!$J$6:$J$440,'11'!A141,'TOTAL FEED'!$AS$6:$AS$440)*T141</f>
        <v>16</v>
      </c>
      <c r="T141">
        <v>1</v>
      </c>
      <c r="V141" t="str">
        <f t="shared" si="5"/>
        <v/>
      </c>
    </row>
    <row r="142" spans="1:22" ht="15.75" x14ac:dyDescent="0.25">
      <c r="A142" t="str">
        <f t="shared" si="4"/>
        <v/>
      </c>
      <c r="G142"/>
      <c r="H142"/>
      <c r="S142" s="207">
        <f>SUMIF('TOTAL FEED'!$J$6:$J$440,'11'!A142,'TOTAL FEED'!$AS$6:$AS$440)*T142</f>
        <v>16</v>
      </c>
      <c r="T142">
        <v>1</v>
      </c>
      <c r="V142" t="str">
        <f t="shared" si="5"/>
        <v/>
      </c>
    </row>
    <row r="143" spans="1:22" ht="15.75" x14ac:dyDescent="0.25">
      <c r="A143" t="str">
        <f t="shared" si="4"/>
        <v/>
      </c>
      <c r="G143"/>
      <c r="H143"/>
      <c r="S143" s="207">
        <f>SUMIF('TOTAL FEED'!$J$6:$J$440,'11'!A143,'TOTAL FEED'!$AS$6:$AS$440)*T143</f>
        <v>16</v>
      </c>
      <c r="T143">
        <v>1</v>
      </c>
      <c r="V143" t="str">
        <f t="shared" si="5"/>
        <v/>
      </c>
    </row>
    <row r="144" spans="1:22" ht="15.75" x14ac:dyDescent="0.25">
      <c r="A144" t="str">
        <f t="shared" si="4"/>
        <v/>
      </c>
      <c r="G144"/>
      <c r="H144"/>
      <c r="S144" s="207">
        <f>SUMIF('TOTAL FEED'!$J$6:$J$440,'11'!A144,'TOTAL FEED'!$AS$6:$AS$440)*T144</f>
        <v>16</v>
      </c>
      <c r="T144">
        <v>1</v>
      </c>
      <c r="V144" t="str">
        <f t="shared" si="5"/>
        <v/>
      </c>
    </row>
    <row r="145" spans="1:22" ht="15.75" x14ac:dyDescent="0.25">
      <c r="A145" t="str">
        <f t="shared" si="4"/>
        <v/>
      </c>
      <c r="G145"/>
      <c r="H145"/>
      <c r="S145" s="207">
        <f>SUMIF('TOTAL FEED'!$J$6:$J$440,'11'!A145,'TOTAL FEED'!$AS$6:$AS$440)*T145</f>
        <v>16</v>
      </c>
      <c r="T145">
        <v>1</v>
      </c>
      <c r="V145" t="str">
        <f t="shared" si="5"/>
        <v/>
      </c>
    </row>
    <row r="146" spans="1:22" ht="15.75" x14ac:dyDescent="0.25">
      <c r="A146" t="str">
        <f t="shared" si="4"/>
        <v/>
      </c>
      <c r="G146"/>
      <c r="H146"/>
      <c r="S146" s="207">
        <f>SUMIF('TOTAL FEED'!$J$6:$J$440,'11'!A146,'TOTAL FEED'!$AS$6:$AS$440)*T146</f>
        <v>16</v>
      </c>
      <c r="T146">
        <v>1</v>
      </c>
      <c r="V146" t="str">
        <f t="shared" si="5"/>
        <v/>
      </c>
    </row>
    <row r="147" spans="1:22" ht="15.75" x14ac:dyDescent="0.25">
      <c r="A147" t="str">
        <f t="shared" si="4"/>
        <v/>
      </c>
      <c r="G147"/>
      <c r="H147"/>
      <c r="S147" s="207">
        <f>SUMIF('TOTAL FEED'!$J$6:$J$440,'11'!A147,'TOTAL FEED'!$AS$6:$AS$440)*T147</f>
        <v>16</v>
      </c>
      <c r="T147">
        <v>1</v>
      </c>
      <c r="V147" t="str">
        <f t="shared" si="5"/>
        <v/>
      </c>
    </row>
    <row r="148" spans="1:22" ht="15.75" x14ac:dyDescent="0.25">
      <c r="A148" t="str">
        <f t="shared" si="4"/>
        <v/>
      </c>
      <c r="G148"/>
      <c r="H148"/>
      <c r="S148" s="207">
        <f>SUMIF('TOTAL FEED'!$J$6:$J$440,'11'!A148,'TOTAL FEED'!$AS$6:$AS$440)*T148</f>
        <v>16</v>
      </c>
      <c r="T148">
        <v>1</v>
      </c>
      <c r="V148" t="str">
        <f t="shared" si="5"/>
        <v/>
      </c>
    </row>
    <row r="149" spans="1:22" ht="15.75" x14ac:dyDescent="0.25">
      <c r="A149" t="str">
        <f t="shared" si="4"/>
        <v/>
      </c>
      <c r="G149"/>
      <c r="H149"/>
      <c r="S149" s="207">
        <f>SUMIF('TOTAL FEED'!$J$6:$J$440,'11'!A149,'TOTAL FEED'!$AS$6:$AS$440)*T149</f>
        <v>16</v>
      </c>
      <c r="T149">
        <v>1</v>
      </c>
      <c r="V149" t="str">
        <f t="shared" si="5"/>
        <v/>
      </c>
    </row>
    <row r="150" spans="1:22" ht="15.75" x14ac:dyDescent="0.25">
      <c r="A150" t="str">
        <f t="shared" si="4"/>
        <v/>
      </c>
      <c r="G150"/>
      <c r="H150"/>
      <c r="S150" s="207">
        <f>SUMIF('TOTAL FEED'!$J$6:$J$440,'11'!A150,'TOTAL FEED'!$AS$6:$AS$440)*T150</f>
        <v>16</v>
      </c>
      <c r="T150">
        <v>1</v>
      </c>
      <c r="V150" t="str">
        <f t="shared" si="5"/>
        <v/>
      </c>
    </row>
    <row r="151" spans="1:22" ht="15.75" x14ac:dyDescent="0.25">
      <c r="A151" t="str">
        <f t="shared" si="4"/>
        <v/>
      </c>
      <c r="G151"/>
      <c r="H151"/>
      <c r="S151" s="207">
        <f>SUMIF('TOTAL FEED'!$J$6:$J$440,'11'!A151,'TOTAL FEED'!$AS$6:$AS$440)*T151</f>
        <v>16</v>
      </c>
      <c r="T151">
        <v>1</v>
      </c>
      <c r="V151" t="str">
        <f t="shared" si="5"/>
        <v/>
      </c>
    </row>
    <row r="152" spans="1:22" ht="15.75" x14ac:dyDescent="0.25">
      <c r="A152" t="str">
        <f t="shared" si="4"/>
        <v/>
      </c>
      <c r="G152"/>
      <c r="H152"/>
      <c r="S152" s="207">
        <f>SUMIF('TOTAL FEED'!$J$6:$J$440,'11'!A152,'TOTAL FEED'!$AS$6:$AS$440)*T152</f>
        <v>16</v>
      </c>
      <c r="T152">
        <v>1</v>
      </c>
      <c r="V152" t="str">
        <f t="shared" si="5"/>
        <v/>
      </c>
    </row>
    <row r="153" spans="1:22" ht="15.75" x14ac:dyDescent="0.25">
      <c r="A153" t="str">
        <f t="shared" si="4"/>
        <v/>
      </c>
      <c r="G153"/>
      <c r="H153"/>
      <c r="S153" s="207">
        <f>SUMIF('TOTAL FEED'!$J$6:$J$440,'11'!A153,'TOTAL FEED'!$AS$6:$AS$440)*T153</f>
        <v>16</v>
      </c>
      <c r="T153">
        <v>1</v>
      </c>
      <c r="V153" t="str">
        <f t="shared" si="5"/>
        <v/>
      </c>
    </row>
    <row r="154" spans="1:22" ht="15.75" x14ac:dyDescent="0.25">
      <c r="A154" t="str">
        <f t="shared" si="4"/>
        <v/>
      </c>
      <c r="G154"/>
      <c r="H154"/>
      <c r="S154" s="207">
        <f>SUMIF('TOTAL FEED'!$J$6:$J$440,'11'!A154,'TOTAL FEED'!$AS$6:$AS$440)*T154</f>
        <v>16</v>
      </c>
      <c r="T154">
        <v>1</v>
      </c>
      <c r="V154" t="str">
        <f t="shared" si="5"/>
        <v/>
      </c>
    </row>
    <row r="155" spans="1:22" ht="15.75" x14ac:dyDescent="0.25">
      <c r="A155" t="str">
        <f t="shared" si="4"/>
        <v/>
      </c>
      <c r="G155"/>
      <c r="H155"/>
      <c r="S155" s="207">
        <f>SUMIF('TOTAL FEED'!$J$6:$J$440,'11'!A155,'TOTAL FEED'!$AS$6:$AS$440)*T155</f>
        <v>16</v>
      </c>
      <c r="T155">
        <v>1</v>
      </c>
      <c r="V155" t="str">
        <f t="shared" si="5"/>
        <v/>
      </c>
    </row>
    <row r="156" spans="1:22" ht="15.75" x14ac:dyDescent="0.25">
      <c r="A156" t="str">
        <f t="shared" si="4"/>
        <v/>
      </c>
      <c r="G156"/>
      <c r="H156"/>
      <c r="S156" s="207">
        <f>SUMIF('TOTAL FEED'!$J$6:$J$440,'11'!A156,'TOTAL FEED'!$AS$6:$AS$440)*T156</f>
        <v>16</v>
      </c>
      <c r="T156">
        <v>1</v>
      </c>
      <c r="V156" t="str">
        <f t="shared" si="5"/>
        <v/>
      </c>
    </row>
    <row r="157" spans="1:22" ht="15.75" x14ac:dyDescent="0.25">
      <c r="A157" t="str">
        <f t="shared" si="4"/>
        <v/>
      </c>
      <c r="G157"/>
      <c r="H157"/>
      <c r="S157" s="207">
        <f>SUMIF('TOTAL FEED'!$J$6:$J$440,'11'!A157,'TOTAL FEED'!$AS$6:$AS$440)*T157</f>
        <v>16</v>
      </c>
      <c r="T157">
        <v>1</v>
      </c>
      <c r="V157" t="str">
        <f t="shared" si="5"/>
        <v/>
      </c>
    </row>
    <row r="158" spans="1:22" ht="15.75" x14ac:dyDescent="0.25">
      <c r="A158" t="str">
        <f t="shared" si="4"/>
        <v/>
      </c>
      <c r="G158"/>
      <c r="H158"/>
      <c r="S158" s="207">
        <f>SUMIF('TOTAL FEED'!$J$6:$J$440,'11'!A158,'TOTAL FEED'!$AS$6:$AS$440)*T158</f>
        <v>16</v>
      </c>
      <c r="T158">
        <v>1</v>
      </c>
      <c r="V158" t="str">
        <f t="shared" si="5"/>
        <v/>
      </c>
    </row>
    <row r="159" spans="1:22" ht="15.75" x14ac:dyDescent="0.25">
      <c r="A159" t="str">
        <f t="shared" si="4"/>
        <v/>
      </c>
      <c r="G159"/>
      <c r="H159"/>
      <c r="S159" s="207">
        <f>SUMIF('TOTAL FEED'!$J$6:$J$440,'11'!A159,'TOTAL FEED'!$AS$6:$AS$440)*T159</f>
        <v>16</v>
      </c>
      <c r="T159">
        <v>1</v>
      </c>
      <c r="V159" t="str">
        <f t="shared" si="5"/>
        <v/>
      </c>
    </row>
    <row r="160" spans="1:22" ht="15.75" x14ac:dyDescent="0.25">
      <c r="A160" t="str">
        <f t="shared" si="4"/>
        <v/>
      </c>
      <c r="G160"/>
      <c r="H160"/>
      <c r="S160" s="207">
        <f>SUMIF('TOTAL FEED'!$J$6:$J$440,'11'!A160,'TOTAL FEED'!$AS$6:$AS$440)*T160</f>
        <v>16</v>
      </c>
      <c r="T160">
        <v>1</v>
      </c>
      <c r="V160" t="str">
        <f t="shared" si="5"/>
        <v/>
      </c>
    </row>
    <row r="161" spans="1:22" ht="15.75" x14ac:dyDescent="0.25">
      <c r="A161" t="str">
        <f t="shared" si="4"/>
        <v/>
      </c>
      <c r="G161"/>
      <c r="H161"/>
      <c r="S161" s="207">
        <f>SUMIF('TOTAL FEED'!$J$6:$J$440,'11'!A161,'TOTAL FEED'!$AS$6:$AS$440)*T161</f>
        <v>16</v>
      </c>
      <c r="T161">
        <v>1</v>
      </c>
      <c r="V161" t="str">
        <f t="shared" si="5"/>
        <v/>
      </c>
    </row>
    <row r="162" spans="1:22" ht="15.75" x14ac:dyDescent="0.25">
      <c r="A162" t="str">
        <f t="shared" si="4"/>
        <v/>
      </c>
      <c r="G162"/>
      <c r="H162"/>
      <c r="S162" s="207">
        <f>SUMIF('TOTAL FEED'!$J$6:$J$440,'11'!A162,'TOTAL FEED'!$AS$6:$AS$440)*T162</f>
        <v>16</v>
      </c>
      <c r="T162">
        <v>1</v>
      </c>
      <c r="V162" t="str">
        <f t="shared" si="5"/>
        <v/>
      </c>
    </row>
    <row r="163" spans="1:22" ht="15.75" x14ac:dyDescent="0.25">
      <c r="A163" t="str">
        <f t="shared" si="4"/>
        <v/>
      </c>
      <c r="G163"/>
      <c r="H163"/>
      <c r="S163" s="207">
        <f>SUMIF('TOTAL FEED'!$J$6:$J$440,'11'!A163,'TOTAL FEED'!$AS$6:$AS$440)*T163</f>
        <v>16</v>
      </c>
      <c r="T163">
        <v>1</v>
      </c>
      <c r="V163" t="str">
        <f t="shared" si="5"/>
        <v/>
      </c>
    </row>
    <row r="164" spans="1:22" ht="15.75" x14ac:dyDescent="0.25">
      <c r="A164" t="str">
        <f t="shared" si="4"/>
        <v/>
      </c>
      <c r="G164"/>
      <c r="H164"/>
      <c r="S164" s="207">
        <f>SUMIF('TOTAL FEED'!$J$6:$J$440,'11'!A164,'TOTAL FEED'!$AS$6:$AS$440)*T164</f>
        <v>16</v>
      </c>
      <c r="T164">
        <v>1</v>
      </c>
      <c r="V164" t="str">
        <f t="shared" si="5"/>
        <v/>
      </c>
    </row>
    <row r="165" spans="1:22" ht="15.75" x14ac:dyDescent="0.25">
      <c r="A165" t="str">
        <f t="shared" si="4"/>
        <v/>
      </c>
      <c r="G165"/>
      <c r="H165"/>
      <c r="S165" s="207">
        <f>SUMIF('TOTAL FEED'!$J$6:$J$440,'11'!A165,'TOTAL FEED'!$AS$6:$AS$440)*T165</f>
        <v>16</v>
      </c>
      <c r="T165">
        <v>1</v>
      </c>
      <c r="V165" t="str">
        <f t="shared" si="5"/>
        <v/>
      </c>
    </row>
    <row r="166" spans="1:22" ht="15.75" x14ac:dyDescent="0.25">
      <c r="A166" t="str">
        <f t="shared" si="4"/>
        <v/>
      </c>
      <c r="G166"/>
      <c r="H166"/>
      <c r="S166" s="207">
        <f>SUMIF('TOTAL FEED'!$J$6:$J$440,'11'!A166,'TOTAL FEED'!$AS$6:$AS$440)*T166</f>
        <v>16</v>
      </c>
      <c r="T166">
        <v>1</v>
      </c>
      <c r="V166" t="str">
        <f t="shared" si="5"/>
        <v/>
      </c>
    </row>
    <row r="167" spans="1:22" ht="15.75" x14ac:dyDescent="0.25">
      <c r="A167" t="str">
        <f t="shared" si="4"/>
        <v/>
      </c>
      <c r="G167"/>
      <c r="H167"/>
      <c r="S167" s="207">
        <f>SUMIF('TOTAL FEED'!$J$6:$J$440,'11'!A167,'TOTAL FEED'!$AS$6:$AS$440)*T167</f>
        <v>16</v>
      </c>
      <c r="T167">
        <v>1</v>
      </c>
      <c r="V167" t="str">
        <f t="shared" si="5"/>
        <v/>
      </c>
    </row>
    <row r="168" spans="1:22" ht="15.75" x14ac:dyDescent="0.25">
      <c r="A168" t="str">
        <f t="shared" si="4"/>
        <v/>
      </c>
      <c r="G168"/>
      <c r="H168"/>
      <c r="S168" s="207">
        <f>SUMIF('TOTAL FEED'!$J$6:$J$440,'11'!A168,'TOTAL FEED'!$AS$6:$AS$440)*T168</f>
        <v>16</v>
      </c>
      <c r="T168">
        <v>1</v>
      </c>
    </row>
    <row r="169" spans="1:22" ht="15.75" x14ac:dyDescent="0.25">
      <c r="A169" t="str">
        <f t="shared" si="4"/>
        <v/>
      </c>
      <c r="G169"/>
      <c r="H169"/>
      <c r="S169" s="207">
        <f>SUMIF('TOTAL FEED'!$J$6:$J$440,'11'!A169,'TOTAL FEED'!$AS$6:$AS$440)*T169</f>
        <v>16</v>
      </c>
      <c r="T169">
        <v>1</v>
      </c>
    </row>
    <row r="170" spans="1:22" ht="15.75" x14ac:dyDescent="0.25">
      <c r="A170" t="str">
        <f t="shared" si="4"/>
        <v/>
      </c>
      <c r="G170"/>
      <c r="H170"/>
      <c r="S170" s="207">
        <f>SUMIF('TOTAL FEED'!$J$6:$J$440,'11'!A170,'TOTAL FEED'!$AS$6:$AS$440)*T170</f>
        <v>16</v>
      </c>
      <c r="T170">
        <v>1</v>
      </c>
    </row>
    <row r="171" spans="1:22" ht="15.75" x14ac:dyDescent="0.25">
      <c r="A171" t="str">
        <f t="shared" si="4"/>
        <v/>
      </c>
      <c r="G171"/>
      <c r="H171"/>
      <c r="S171" s="207">
        <f>SUMIF('TOTAL FEED'!$J$6:$J$440,'11'!A171,'TOTAL FEED'!$AS$6:$AS$440)*T171</f>
        <v>16</v>
      </c>
      <c r="T171">
        <v>1</v>
      </c>
    </row>
    <row r="172" spans="1:22" ht="15.75" x14ac:dyDescent="0.25">
      <c r="A172" t="str">
        <f t="shared" si="4"/>
        <v/>
      </c>
      <c r="G172"/>
      <c r="H172"/>
      <c r="S172" s="207">
        <f>SUMIF('TOTAL FEED'!$J$6:$J$440,'11'!A172,'TOTAL FEED'!$AS$6:$AS$440)*T172</f>
        <v>16</v>
      </c>
      <c r="T172">
        <v>1</v>
      </c>
    </row>
    <row r="173" spans="1:22" ht="15.75" x14ac:dyDescent="0.25">
      <c r="A173" t="str">
        <f t="shared" si="4"/>
        <v/>
      </c>
      <c r="G173"/>
      <c r="H173"/>
      <c r="S173" s="207">
        <f>SUMIF('TOTAL FEED'!$J$6:$J$440,'11'!A173,'TOTAL FEED'!$AS$6:$AS$440)*T173</f>
        <v>16</v>
      </c>
      <c r="T173">
        <v>1</v>
      </c>
    </row>
    <row r="174" spans="1:22" ht="15.75" x14ac:dyDescent="0.25">
      <c r="A174" t="str">
        <f t="shared" si="4"/>
        <v/>
      </c>
      <c r="G174"/>
      <c r="H174"/>
      <c r="S174" s="207">
        <f>SUMIF('TOTAL FEED'!$J$6:$J$440,'11'!A174,'TOTAL FEED'!$AS$6:$AS$440)*T174</f>
        <v>16</v>
      </c>
      <c r="T174">
        <v>1</v>
      </c>
    </row>
    <row r="175" spans="1:22" ht="15.75" x14ac:dyDescent="0.25">
      <c r="A175" t="str">
        <f t="shared" si="4"/>
        <v/>
      </c>
      <c r="G175"/>
      <c r="H175"/>
      <c r="S175" s="207">
        <f>SUMIF('TOTAL FEED'!$J$6:$J$440,'11'!A175,'TOTAL FEED'!$AS$6:$AS$440)*T175</f>
        <v>16</v>
      </c>
      <c r="T175">
        <v>1</v>
      </c>
    </row>
    <row r="176" spans="1:22" ht="15.75" x14ac:dyDescent="0.25">
      <c r="A176" t="str">
        <f t="shared" si="4"/>
        <v/>
      </c>
      <c r="G176"/>
      <c r="H176"/>
      <c r="S176" s="207">
        <f>SUMIF('TOTAL FEED'!$J$6:$J$440,'11'!A176,'TOTAL FEED'!$AS$6:$AS$440)*T176</f>
        <v>16</v>
      </c>
      <c r="T176">
        <v>1</v>
      </c>
    </row>
    <row r="177" spans="1:20" ht="15.75" x14ac:dyDescent="0.25">
      <c r="A177" t="str">
        <f t="shared" si="4"/>
        <v/>
      </c>
      <c r="G177"/>
      <c r="H177"/>
      <c r="S177" s="207">
        <f>SUMIF('TOTAL FEED'!$J$6:$J$440,'11'!A177,'TOTAL FEED'!$AS$6:$AS$440)*T177</f>
        <v>16</v>
      </c>
      <c r="T177">
        <v>1</v>
      </c>
    </row>
    <row r="178" spans="1:20" ht="15.75" x14ac:dyDescent="0.25">
      <c r="A178" t="str">
        <f t="shared" si="4"/>
        <v/>
      </c>
      <c r="G178"/>
      <c r="H178"/>
      <c r="S178" s="207">
        <f>SUMIF('TOTAL FEED'!$J$6:$J$440,'11'!A178,'TOTAL FEED'!$AS$6:$AS$440)*T178</f>
        <v>16</v>
      </c>
      <c r="T178">
        <v>1</v>
      </c>
    </row>
    <row r="179" spans="1:20" ht="15.75" x14ac:dyDescent="0.25">
      <c r="A179" t="str">
        <f t="shared" si="4"/>
        <v/>
      </c>
      <c r="G179"/>
      <c r="H179"/>
      <c r="S179" s="207">
        <f>SUMIF('TOTAL FEED'!$J$6:$J$440,'11'!A179,'TOTAL FEED'!$AS$6:$AS$440)*T179</f>
        <v>16</v>
      </c>
      <c r="T179">
        <v>1</v>
      </c>
    </row>
    <row r="180" spans="1:20" ht="15.75" x14ac:dyDescent="0.25">
      <c r="A180" t="str">
        <f t="shared" si="4"/>
        <v/>
      </c>
      <c r="G180"/>
      <c r="H180"/>
      <c r="S180" s="207">
        <f>SUMIF('TOTAL FEED'!$J$6:$J$440,'11'!A180,'TOTAL FEED'!$AS$6:$AS$440)*T180</f>
        <v>16</v>
      </c>
      <c r="T180">
        <v>1</v>
      </c>
    </row>
    <row r="181" spans="1:20" ht="15.75" x14ac:dyDescent="0.25">
      <c r="A181" t="str">
        <f t="shared" si="4"/>
        <v/>
      </c>
      <c r="G181"/>
      <c r="H181"/>
      <c r="S181" s="207">
        <f>SUMIF('TOTAL FEED'!$J$6:$J$440,'11'!A181,'TOTAL FEED'!$AS$6:$AS$440)*T181</f>
        <v>16</v>
      </c>
      <c r="T181">
        <v>1</v>
      </c>
    </row>
    <row r="182" spans="1:20" ht="15.75" x14ac:dyDescent="0.25">
      <c r="A182" t="str">
        <f t="shared" si="4"/>
        <v/>
      </c>
      <c r="G182"/>
      <c r="H182"/>
      <c r="S182" s="207">
        <f>SUMIF('TOTAL FEED'!$J$6:$J$440,'11'!A182,'TOTAL FEED'!$AS$6:$AS$440)*T182</f>
        <v>16</v>
      </c>
      <c r="T182">
        <v>1</v>
      </c>
    </row>
    <row r="183" spans="1:20" ht="15.75" x14ac:dyDescent="0.25">
      <c r="A183" t="str">
        <f t="shared" si="4"/>
        <v/>
      </c>
      <c r="G183"/>
      <c r="H183"/>
      <c r="S183" s="207">
        <f>SUMIF('TOTAL FEED'!$J$6:$J$440,'11'!A183,'TOTAL FEED'!$AS$6:$AS$440)*T183</f>
        <v>16</v>
      </c>
      <c r="T183">
        <v>1</v>
      </c>
    </row>
    <row r="184" spans="1:20" ht="15.75" x14ac:dyDescent="0.25">
      <c r="A184" t="str">
        <f t="shared" si="4"/>
        <v/>
      </c>
      <c r="G184"/>
      <c r="H184"/>
      <c r="S184" s="207">
        <f>SUMIF('TOTAL FEED'!$J$6:$J$440,'11'!A184,'TOTAL FEED'!$AS$6:$AS$440)*T184</f>
        <v>16</v>
      </c>
      <c r="T184">
        <v>1</v>
      </c>
    </row>
    <row r="185" spans="1:20" ht="15.75" x14ac:dyDescent="0.25">
      <c r="A185" t="str">
        <f t="shared" si="4"/>
        <v/>
      </c>
      <c r="G185"/>
      <c r="H185"/>
      <c r="S185" s="207">
        <f>SUMIF('TOTAL FEED'!$J$6:$J$440,'11'!A185,'TOTAL FEED'!$AS$6:$AS$440)*T185</f>
        <v>16</v>
      </c>
      <c r="T185">
        <v>1</v>
      </c>
    </row>
    <row r="186" spans="1:20" ht="15.75" x14ac:dyDescent="0.25">
      <c r="A186" t="str">
        <f t="shared" si="4"/>
        <v/>
      </c>
      <c r="G186"/>
      <c r="H186"/>
      <c r="S186" s="207">
        <f>SUMIF('TOTAL FEED'!$J$6:$J$440,'11'!A186,'TOTAL FEED'!$AS$6:$AS$440)*T186</f>
        <v>16</v>
      </c>
      <c r="T186">
        <v>1</v>
      </c>
    </row>
    <row r="187" spans="1:20" ht="15.75" x14ac:dyDescent="0.25">
      <c r="A187" t="str">
        <f t="shared" si="4"/>
        <v/>
      </c>
      <c r="G187"/>
      <c r="H187"/>
      <c r="S187" s="207">
        <f>SUMIF('TOTAL FEED'!$J$6:$J$440,'11'!A187,'TOTAL FEED'!$AS$6:$AS$440)*T187</f>
        <v>16</v>
      </c>
      <c r="T187">
        <v>1</v>
      </c>
    </row>
    <row r="188" spans="1:20" ht="15.75" x14ac:dyDescent="0.25">
      <c r="A188" t="str">
        <f t="shared" si="4"/>
        <v/>
      </c>
      <c r="G188"/>
      <c r="H188"/>
      <c r="S188" s="207">
        <f>SUMIF('TOTAL FEED'!$J$6:$J$440,'11'!A188,'TOTAL FEED'!$AS$6:$AS$440)*T188</f>
        <v>16</v>
      </c>
      <c r="T188">
        <v>1</v>
      </c>
    </row>
    <row r="189" spans="1:20" ht="15.75" x14ac:dyDescent="0.25">
      <c r="A189" t="str">
        <f t="shared" si="4"/>
        <v/>
      </c>
      <c r="G189"/>
      <c r="H189"/>
      <c r="S189" s="207">
        <f>SUMIF('TOTAL FEED'!$J$6:$J$440,'11'!A189,'TOTAL FEED'!$AS$6:$AS$440)*T189</f>
        <v>16</v>
      </c>
      <c r="T189">
        <v>1</v>
      </c>
    </row>
    <row r="190" spans="1:20" ht="15.75" x14ac:dyDescent="0.25">
      <c r="A190" t="str">
        <f t="shared" si="4"/>
        <v/>
      </c>
      <c r="G190"/>
      <c r="H190"/>
      <c r="S190" s="207">
        <f>SUMIF('TOTAL FEED'!$J$6:$J$440,'11'!A190,'TOTAL FEED'!$AS$6:$AS$440)*T190</f>
        <v>16</v>
      </c>
      <c r="T190">
        <v>1</v>
      </c>
    </row>
    <row r="191" spans="1:20" ht="15.75" x14ac:dyDescent="0.25">
      <c r="A191" t="str">
        <f t="shared" si="4"/>
        <v/>
      </c>
      <c r="G191"/>
      <c r="H191"/>
      <c r="S191" s="207">
        <f>SUMIF('TOTAL FEED'!$J$6:$J$440,'11'!A191,'TOTAL FEED'!$AS$6:$AS$440)*T191</f>
        <v>16</v>
      </c>
      <c r="T191">
        <v>1</v>
      </c>
    </row>
    <row r="192" spans="1:20" ht="15.75" x14ac:dyDescent="0.25">
      <c r="A192" t="str">
        <f t="shared" si="4"/>
        <v/>
      </c>
      <c r="G192"/>
      <c r="H192"/>
      <c r="S192" s="207">
        <f>SUMIF('TOTAL FEED'!$J$6:$J$440,'11'!A192,'TOTAL FEED'!$AS$6:$AS$440)*T192</f>
        <v>16</v>
      </c>
      <c r="T192">
        <v>1</v>
      </c>
    </row>
    <row r="193" spans="1:20" ht="15.75" x14ac:dyDescent="0.25">
      <c r="A193" t="str">
        <f t="shared" si="4"/>
        <v/>
      </c>
      <c r="G193"/>
      <c r="H193"/>
      <c r="S193" s="207">
        <f>SUMIF('TOTAL FEED'!$J$6:$J$440,'11'!A193,'TOTAL FEED'!$AS$6:$AS$440)*T193</f>
        <v>16</v>
      </c>
      <c r="T193">
        <v>1</v>
      </c>
    </row>
    <row r="194" spans="1:20" ht="15.75" x14ac:dyDescent="0.25">
      <c r="A194" t="str">
        <f t="shared" si="4"/>
        <v/>
      </c>
      <c r="G194"/>
      <c r="H194"/>
      <c r="S194" s="207">
        <f>SUMIF('TOTAL FEED'!$J$6:$J$440,'11'!A194,'TOTAL FEED'!$AS$6:$AS$440)*T194</f>
        <v>16</v>
      </c>
      <c r="T194">
        <v>1</v>
      </c>
    </row>
    <row r="195" spans="1:20" ht="15.75" x14ac:dyDescent="0.25">
      <c r="A195" t="str">
        <f t="shared" si="4"/>
        <v/>
      </c>
      <c r="G195"/>
      <c r="H195"/>
      <c r="S195" s="207">
        <f>SUMIF('TOTAL FEED'!$J$6:$J$440,'11'!A195,'TOTAL FEED'!$AS$6:$AS$440)*T195</f>
        <v>16</v>
      </c>
      <c r="T195">
        <v>1</v>
      </c>
    </row>
    <row r="196" spans="1:20" ht="15.75" x14ac:dyDescent="0.25">
      <c r="A196" t="str">
        <f t="shared" ref="A196:A259" si="6">CONCATENATE(G196,I196,H196)</f>
        <v/>
      </c>
      <c r="G196"/>
      <c r="H196"/>
      <c r="S196" s="207">
        <f>SUMIF('TOTAL FEED'!$J$6:$J$440,'11'!A196,'TOTAL FEED'!$AS$6:$AS$440)*T196</f>
        <v>16</v>
      </c>
      <c r="T196">
        <v>1</v>
      </c>
    </row>
    <row r="197" spans="1:20" ht="15.75" x14ac:dyDescent="0.25">
      <c r="A197" t="str">
        <f t="shared" si="6"/>
        <v/>
      </c>
      <c r="G197"/>
      <c r="H197"/>
      <c r="S197" s="207">
        <f>SUMIF('TOTAL FEED'!$J$6:$J$440,'11'!A197,'TOTAL FEED'!$AS$6:$AS$440)*T197</f>
        <v>16</v>
      </c>
      <c r="T197">
        <v>1</v>
      </c>
    </row>
    <row r="198" spans="1:20" ht="15.75" x14ac:dyDescent="0.25">
      <c r="A198" t="str">
        <f t="shared" si="6"/>
        <v/>
      </c>
      <c r="G198"/>
      <c r="H198"/>
      <c r="S198" s="207">
        <f>SUMIF('TOTAL FEED'!$J$6:$J$440,'11'!A198,'TOTAL FEED'!$AS$6:$AS$440)*T198</f>
        <v>16</v>
      </c>
      <c r="T198">
        <v>1</v>
      </c>
    </row>
    <row r="199" spans="1:20" ht="15.75" x14ac:dyDescent="0.25">
      <c r="A199" t="str">
        <f t="shared" si="6"/>
        <v/>
      </c>
      <c r="G199"/>
      <c r="H199"/>
      <c r="S199" s="207">
        <f>SUMIF('TOTAL FEED'!$J$6:$J$440,'11'!A199,'TOTAL FEED'!$AS$6:$AS$440)*T199</f>
        <v>16</v>
      </c>
      <c r="T199">
        <v>1</v>
      </c>
    </row>
    <row r="200" spans="1:20" ht="15.75" x14ac:dyDescent="0.25">
      <c r="A200" t="str">
        <f t="shared" si="6"/>
        <v/>
      </c>
      <c r="G200"/>
      <c r="H200"/>
      <c r="S200" s="207">
        <f>SUMIF('TOTAL FEED'!$J$6:$J$440,'11'!A200,'TOTAL FEED'!$AS$6:$AS$440)*T200</f>
        <v>16</v>
      </c>
      <c r="T200">
        <v>1</v>
      </c>
    </row>
    <row r="201" spans="1:20" ht="15.75" x14ac:dyDescent="0.25">
      <c r="A201" t="str">
        <f t="shared" si="6"/>
        <v/>
      </c>
      <c r="G201"/>
      <c r="H201"/>
      <c r="S201" s="207">
        <f>SUMIF('TOTAL FEED'!$J$6:$J$440,'11'!A201,'TOTAL FEED'!$AS$6:$AS$440)*T201</f>
        <v>16</v>
      </c>
      <c r="T201">
        <v>1</v>
      </c>
    </row>
    <row r="202" spans="1:20" ht="15.75" x14ac:dyDescent="0.25">
      <c r="A202" t="str">
        <f t="shared" si="6"/>
        <v/>
      </c>
      <c r="G202"/>
      <c r="H202"/>
      <c r="S202" s="207">
        <f>SUMIF('TOTAL FEED'!$J$6:$J$440,'11'!A202,'TOTAL FEED'!$AS$6:$AS$440)*T202</f>
        <v>16</v>
      </c>
      <c r="T202">
        <v>1</v>
      </c>
    </row>
    <row r="203" spans="1:20" ht="15.75" x14ac:dyDescent="0.25">
      <c r="A203" t="str">
        <f t="shared" si="6"/>
        <v/>
      </c>
      <c r="G203"/>
      <c r="H203"/>
      <c r="S203" s="207">
        <f>SUMIF('TOTAL FEED'!$J$6:$J$440,'11'!A203,'TOTAL FEED'!$AS$6:$AS$440)*T203</f>
        <v>16</v>
      </c>
      <c r="T203">
        <v>1</v>
      </c>
    </row>
    <row r="204" spans="1:20" ht="15.75" x14ac:dyDescent="0.25">
      <c r="A204" t="str">
        <f t="shared" si="6"/>
        <v/>
      </c>
      <c r="G204"/>
      <c r="H204"/>
      <c r="S204" s="207">
        <f>SUMIF('TOTAL FEED'!$J$6:$J$440,'11'!A204,'TOTAL FEED'!$AS$6:$AS$440)*T204</f>
        <v>16</v>
      </c>
      <c r="T204">
        <v>1</v>
      </c>
    </row>
    <row r="205" spans="1:20" ht="15.75" x14ac:dyDescent="0.25">
      <c r="A205" t="str">
        <f t="shared" si="6"/>
        <v/>
      </c>
      <c r="G205"/>
      <c r="H205"/>
      <c r="S205" s="207">
        <f>SUMIF('TOTAL FEED'!$J$6:$J$440,'11'!A205,'TOTAL FEED'!$AS$6:$AS$440)*T205</f>
        <v>16</v>
      </c>
      <c r="T205">
        <v>1</v>
      </c>
    </row>
    <row r="206" spans="1:20" ht="15.75" x14ac:dyDescent="0.25">
      <c r="A206" t="str">
        <f t="shared" si="6"/>
        <v/>
      </c>
      <c r="G206"/>
      <c r="H206"/>
      <c r="S206" s="207">
        <f>SUMIF('TOTAL FEED'!$J$6:$J$440,'11'!A206,'TOTAL FEED'!$AS$6:$AS$440)*T206</f>
        <v>16</v>
      </c>
      <c r="T206">
        <v>1</v>
      </c>
    </row>
    <row r="207" spans="1:20" ht="15.75" x14ac:dyDescent="0.25">
      <c r="A207" t="str">
        <f t="shared" si="6"/>
        <v/>
      </c>
      <c r="G207"/>
      <c r="H207"/>
      <c r="S207" s="207">
        <f>SUMIF('TOTAL FEED'!$J$6:$J$440,'11'!A207,'TOTAL FEED'!$AS$6:$AS$440)*T207</f>
        <v>16</v>
      </c>
      <c r="T207">
        <v>1</v>
      </c>
    </row>
    <row r="208" spans="1:20" ht="15.75" x14ac:dyDescent="0.25">
      <c r="A208" t="str">
        <f t="shared" si="6"/>
        <v/>
      </c>
      <c r="G208"/>
      <c r="H208"/>
      <c r="S208" s="207">
        <f>SUMIF('TOTAL FEED'!$J$6:$J$440,'11'!A208,'TOTAL FEED'!$AS$6:$AS$440)*T208</f>
        <v>16</v>
      </c>
      <c r="T208">
        <v>1</v>
      </c>
    </row>
    <row r="209" spans="1:20" ht="15.75" x14ac:dyDescent="0.25">
      <c r="A209" t="str">
        <f t="shared" si="6"/>
        <v/>
      </c>
      <c r="G209"/>
      <c r="H209"/>
      <c r="S209" s="207">
        <f>SUMIF('TOTAL FEED'!$J$6:$J$440,'11'!A209,'TOTAL FEED'!$AS$6:$AS$440)*T209</f>
        <v>16</v>
      </c>
      <c r="T209">
        <v>1</v>
      </c>
    </row>
    <row r="210" spans="1:20" ht="15.75" x14ac:dyDescent="0.25">
      <c r="A210" t="str">
        <f t="shared" si="6"/>
        <v/>
      </c>
      <c r="G210"/>
      <c r="H210"/>
      <c r="S210" s="207">
        <f>SUMIF('TOTAL FEED'!$J$6:$J$440,'11'!A210,'TOTAL FEED'!$AS$6:$AS$440)*T210</f>
        <v>16</v>
      </c>
      <c r="T210">
        <v>1</v>
      </c>
    </row>
    <row r="211" spans="1:20" ht="15.75" x14ac:dyDescent="0.25">
      <c r="A211" t="str">
        <f t="shared" si="6"/>
        <v/>
      </c>
      <c r="G211"/>
      <c r="H211"/>
      <c r="S211" s="207">
        <f>SUMIF('TOTAL FEED'!$J$6:$J$440,'11'!A211,'TOTAL FEED'!$AS$6:$AS$440)*T211</f>
        <v>16</v>
      </c>
      <c r="T211">
        <v>1</v>
      </c>
    </row>
    <row r="212" spans="1:20" ht="15.75" x14ac:dyDescent="0.25">
      <c r="A212" t="str">
        <f t="shared" si="6"/>
        <v/>
      </c>
      <c r="G212"/>
      <c r="H212"/>
      <c r="S212" s="207">
        <f>SUMIF('TOTAL FEED'!$J$6:$J$440,'11'!A212,'TOTAL FEED'!$AS$6:$AS$440)*T212</f>
        <v>16</v>
      </c>
      <c r="T212">
        <v>1</v>
      </c>
    </row>
    <row r="213" spans="1:20" ht="15.75" x14ac:dyDescent="0.25">
      <c r="A213" t="str">
        <f t="shared" si="6"/>
        <v/>
      </c>
      <c r="G213"/>
      <c r="H213"/>
      <c r="S213" s="207">
        <f>SUMIF('TOTAL FEED'!$J$6:$J$440,'11'!A213,'TOTAL FEED'!$AS$6:$AS$440)*T213</f>
        <v>16</v>
      </c>
      <c r="T213">
        <v>1</v>
      </c>
    </row>
    <row r="214" spans="1:20" ht="15.75" x14ac:dyDescent="0.25">
      <c r="A214" t="str">
        <f t="shared" si="6"/>
        <v/>
      </c>
      <c r="G214"/>
      <c r="H214"/>
      <c r="S214" s="207">
        <f>SUMIF('TOTAL FEED'!$J$6:$J$440,'11'!A214,'TOTAL FEED'!$AS$6:$AS$440)*T214</f>
        <v>16</v>
      </c>
      <c r="T214">
        <v>1</v>
      </c>
    </row>
    <row r="215" spans="1:20" ht="15.75" x14ac:dyDescent="0.25">
      <c r="A215" t="str">
        <f t="shared" si="6"/>
        <v/>
      </c>
      <c r="G215"/>
      <c r="H215"/>
      <c r="S215" s="207">
        <f>SUMIF('TOTAL FEED'!$J$6:$J$440,'11'!A215,'TOTAL FEED'!$AS$6:$AS$440)*T215</f>
        <v>16</v>
      </c>
      <c r="T215">
        <v>1</v>
      </c>
    </row>
    <row r="216" spans="1:20" ht="15.75" x14ac:dyDescent="0.25">
      <c r="A216" t="str">
        <f t="shared" si="6"/>
        <v/>
      </c>
      <c r="G216"/>
      <c r="H216"/>
      <c r="S216" s="207">
        <f>SUMIF('TOTAL FEED'!$J$6:$J$440,'11'!A216,'TOTAL FEED'!$AS$6:$AS$440)*T216</f>
        <v>16</v>
      </c>
      <c r="T216">
        <v>1</v>
      </c>
    </row>
    <row r="217" spans="1:20" ht="15.75" x14ac:dyDescent="0.25">
      <c r="A217" t="str">
        <f t="shared" si="6"/>
        <v/>
      </c>
      <c r="G217"/>
      <c r="H217"/>
      <c r="S217" s="207">
        <f>SUMIF('TOTAL FEED'!$J$6:$J$440,'11'!A217,'TOTAL FEED'!$AS$6:$AS$440)*T217</f>
        <v>16</v>
      </c>
      <c r="T217">
        <v>1</v>
      </c>
    </row>
    <row r="218" spans="1:20" ht="15.75" x14ac:dyDescent="0.25">
      <c r="A218" t="str">
        <f t="shared" si="6"/>
        <v/>
      </c>
      <c r="G218"/>
      <c r="H218"/>
      <c r="S218" s="207">
        <f>SUMIF('TOTAL FEED'!$J$6:$J$440,'11'!A218,'TOTAL FEED'!$AS$6:$AS$440)*T218</f>
        <v>16</v>
      </c>
      <c r="T218">
        <v>1</v>
      </c>
    </row>
    <row r="219" spans="1:20" ht="15.75" x14ac:dyDescent="0.25">
      <c r="A219" t="str">
        <f t="shared" si="6"/>
        <v/>
      </c>
      <c r="G219"/>
      <c r="H219"/>
      <c r="S219" s="207">
        <f>SUMIF('TOTAL FEED'!$J$6:$J$440,'11'!A219,'TOTAL FEED'!$AS$6:$AS$440)*T219</f>
        <v>16</v>
      </c>
      <c r="T219">
        <v>1</v>
      </c>
    </row>
    <row r="220" spans="1:20" ht="15.75" x14ac:dyDescent="0.25">
      <c r="A220" t="str">
        <f t="shared" si="6"/>
        <v/>
      </c>
      <c r="G220"/>
      <c r="H220"/>
      <c r="S220" s="207">
        <f>SUMIF('TOTAL FEED'!$J$6:$J$440,'11'!A220,'TOTAL FEED'!$AS$6:$AS$440)*T220</f>
        <v>16</v>
      </c>
      <c r="T220">
        <v>1</v>
      </c>
    </row>
    <row r="221" spans="1:20" ht="15.75" x14ac:dyDescent="0.25">
      <c r="A221" t="str">
        <f t="shared" si="6"/>
        <v/>
      </c>
      <c r="G221"/>
      <c r="H221"/>
      <c r="S221" s="207">
        <f>SUMIF('TOTAL FEED'!$J$6:$J$440,'11'!A221,'TOTAL FEED'!$AS$6:$AS$440)*T221</f>
        <v>16</v>
      </c>
      <c r="T221">
        <v>1</v>
      </c>
    </row>
    <row r="222" spans="1:20" ht="15.75" x14ac:dyDescent="0.25">
      <c r="A222" t="str">
        <f t="shared" si="6"/>
        <v/>
      </c>
      <c r="G222"/>
      <c r="H222"/>
      <c r="S222" s="207">
        <f>SUMIF('TOTAL FEED'!$J$6:$J$440,'11'!A222,'TOTAL FEED'!$AS$6:$AS$440)*T222</f>
        <v>16</v>
      </c>
      <c r="T222">
        <v>1</v>
      </c>
    </row>
    <row r="223" spans="1:20" ht="15.75" x14ac:dyDescent="0.25">
      <c r="A223" t="str">
        <f t="shared" si="6"/>
        <v/>
      </c>
      <c r="G223"/>
      <c r="H223"/>
      <c r="S223" s="207">
        <f>SUMIF('TOTAL FEED'!$J$6:$J$440,'11'!A223,'TOTAL FEED'!$AS$6:$AS$440)*T223</f>
        <v>16</v>
      </c>
      <c r="T223">
        <v>1</v>
      </c>
    </row>
    <row r="224" spans="1:20" ht="15.75" x14ac:dyDescent="0.25">
      <c r="A224" t="str">
        <f t="shared" si="6"/>
        <v/>
      </c>
      <c r="G224"/>
      <c r="H224"/>
      <c r="S224" s="207">
        <f>SUMIF('TOTAL FEED'!$J$6:$J$440,'11'!A224,'TOTAL FEED'!$AS$6:$AS$440)*T224</f>
        <v>16</v>
      </c>
      <c r="T224">
        <v>1</v>
      </c>
    </row>
    <row r="225" spans="1:20" ht="15.75" x14ac:dyDescent="0.25">
      <c r="A225" t="str">
        <f t="shared" si="6"/>
        <v/>
      </c>
      <c r="G225"/>
      <c r="H225"/>
      <c r="S225" s="207">
        <f>SUMIF('TOTAL FEED'!$J$6:$J$440,'11'!A225,'TOTAL FEED'!$AS$6:$AS$440)*T225</f>
        <v>16</v>
      </c>
      <c r="T225">
        <v>1</v>
      </c>
    </row>
    <row r="226" spans="1:20" ht="15.75" x14ac:dyDescent="0.25">
      <c r="A226" t="str">
        <f t="shared" si="6"/>
        <v/>
      </c>
      <c r="G226"/>
      <c r="H226"/>
      <c r="S226" s="207">
        <f>SUMIF('TOTAL FEED'!$J$6:$J$440,'11'!A226,'TOTAL FEED'!$AS$6:$AS$440)*T226</f>
        <v>16</v>
      </c>
      <c r="T226">
        <v>1</v>
      </c>
    </row>
    <row r="227" spans="1:20" ht="15.75" x14ac:dyDescent="0.25">
      <c r="A227" t="str">
        <f t="shared" si="6"/>
        <v/>
      </c>
      <c r="G227"/>
      <c r="H227"/>
      <c r="S227" s="207">
        <f>SUMIF('TOTAL FEED'!$J$6:$J$440,'11'!A227,'TOTAL FEED'!$AS$6:$AS$440)*T227</f>
        <v>16</v>
      </c>
      <c r="T227">
        <v>1</v>
      </c>
    </row>
    <row r="228" spans="1:20" ht="15.75" x14ac:dyDescent="0.25">
      <c r="A228" t="str">
        <f t="shared" si="6"/>
        <v/>
      </c>
      <c r="G228"/>
      <c r="H228"/>
      <c r="S228" s="207">
        <f>SUMIF('TOTAL FEED'!$J$6:$J$440,'11'!A228,'TOTAL FEED'!$AS$6:$AS$440)*T228</f>
        <v>16</v>
      </c>
      <c r="T228">
        <v>1</v>
      </c>
    </row>
    <row r="229" spans="1:20" ht="15.75" x14ac:dyDescent="0.25">
      <c r="A229" t="str">
        <f t="shared" si="6"/>
        <v/>
      </c>
      <c r="G229"/>
      <c r="H229"/>
      <c r="S229" s="207">
        <f>SUMIF('TOTAL FEED'!$J$6:$J$440,'11'!A229,'TOTAL FEED'!$AS$6:$AS$440)*T229</f>
        <v>16</v>
      </c>
      <c r="T229">
        <v>1</v>
      </c>
    </row>
    <row r="230" spans="1:20" ht="15.75" x14ac:dyDescent="0.25">
      <c r="A230" t="str">
        <f t="shared" si="6"/>
        <v/>
      </c>
      <c r="G230"/>
      <c r="H230"/>
      <c r="S230" s="207">
        <f>SUMIF('TOTAL FEED'!$J$6:$J$440,'11'!A230,'TOTAL FEED'!$AS$6:$AS$440)*T230</f>
        <v>16</v>
      </c>
      <c r="T230">
        <v>1</v>
      </c>
    </row>
    <row r="231" spans="1:20" ht="15.75" x14ac:dyDescent="0.25">
      <c r="A231" t="str">
        <f t="shared" si="6"/>
        <v/>
      </c>
      <c r="G231"/>
      <c r="H231"/>
      <c r="S231" s="207">
        <f>SUMIF('TOTAL FEED'!$J$6:$J$440,'11'!A231,'TOTAL FEED'!$AS$6:$AS$440)*T231</f>
        <v>16</v>
      </c>
      <c r="T231">
        <v>1</v>
      </c>
    </row>
    <row r="232" spans="1:20" ht="15.75" x14ac:dyDescent="0.25">
      <c r="A232" t="str">
        <f t="shared" si="6"/>
        <v/>
      </c>
      <c r="G232"/>
      <c r="H232"/>
      <c r="S232" s="207">
        <f>SUMIF('TOTAL FEED'!$J$6:$J$440,'11'!A232,'TOTAL FEED'!$AS$6:$AS$440)*T232</f>
        <v>16</v>
      </c>
      <c r="T232">
        <v>1</v>
      </c>
    </row>
    <row r="233" spans="1:20" ht="15.75" x14ac:dyDescent="0.25">
      <c r="A233" t="str">
        <f t="shared" si="6"/>
        <v/>
      </c>
      <c r="G233"/>
      <c r="H233"/>
      <c r="S233" s="207">
        <f>SUMIF('TOTAL FEED'!$J$6:$J$440,'11'!A233,'TOTAL FEED'!$AS$6:$AS$440)*T233</f>
        <v>16</v>
      </c>
      <c r="T233">
        <v>1</v>
      </c>
    </row>
    <row r="234" spans="1:20" ht="15.75" x14ac:dyDescent="0.25">
      <c r="A234" t="str">
        <f t="shared" si="6"/>
        <v/>
      </c>
      <c r="G234"/>
      <c r="H234"/>
      <c r="S234" s="207">
        <f>SUMIF('TOTAL FEED'!$J$6:$J$440,'11'!A234,'TOTAL FEED'!$AS$6:$AS$440)*T234</f>
        <v>16</v>
      </c>
      <c r="T234">
        <v>1</v>
      </c>
    </row>
    <row r="235" spans="1:20" ht="15.75" x14ac:dyDescent="0.25">
      <c r="A235" t="str">
        <f t="shared" si="6"/>
        <v/>
      </c>
      <c r="G235"/>
      <c r="H235"/>
      <c r="S235" s="207">
        <f>SUMIF('TOTAL FEED'!$J$6:$J$440,'11'!A235,'TOTAL FEED'!$AS$6:$AS$440)*T235</f>
        <v>16</v>
      </c>
      <c r="T235">
        <v>1</v>
      </c>
    </row>
    <row r="236" spans="1:20" ht="15.75" x14ac:dyDescent="0.25">
      <c r="A236" t="str">
        <f t="shared" si="6"/>
        <v/>
      </c>
      <c r="G236"/>
      <c r="H236"/>
      <c r="S236" s="207">
        <f>SUMIF('TOTAL FEED'!$J$6:$J$440,'11'!A236,'TOTAL FEED'!$AS$6:$AS$440)*T236</f>
        <v>16</v>
      </c>
      <c r="T236">
        <v>1</v>
      </c>
    </row>
    <row r="237" spans="1:20" ht="15.75" x14ac:dyDescent="0.25">
      <c r="A237" t="str">
        <f t="shared" si="6"/>
        <v/>
      </c>
      <c r="G237"/>
      <c r="H237"/>
      <c r="S237" s="207">
        <f>SUMIF('TOTAL FEED'!$J$6:$J$440,'11'!A237,'TOTAL FEED'!$AS$6:$AS$440)*T237</f>
        <v>16</v>
      </c>
      <c r="T237">
        <v>1</v>
      </c>
    </row>
    <row r="238" spans="1:20" ht="15.75" x14ac:dyDescent="0.25">
      <c r="A238" t="str">
        <f t="shared" si="6"/>
        <v/>
      </c>
      <c r="G238"/>
      <c r="H238"/>
      <c r="S238" s="207">
        <f>SUMIF('TOTAL FEED'!$J$6:$J$440,'11'!A238,'TOTAL FEED'!$AS$6:$AS$440)*T238</f>
        <v>16</v>
      </c>
      <c r="T238">
        <v>1</v>
      </c>
    </row>
    <row r="239" spans="1:20" ht="15.75" x14ac:dyDescent="0.25">
      <c r="A239" t="str">
        <f t="shared" si="6"/>
        <v/>
      </c>
      <c r="G239"/>
      <c r="H239"/>
      <c r="S239" s="207">
        <f>SUMIF('TOTAL FEED'!$J$6:$J$440,'11'!A239,'TOTAL FEED'!$AS$6:$AS$440)*T239</f>
        <v>16</v>
      </c>
      <c r="T239">
        <v>1</v>
      </c>
    </row>
    <row r="240" spans="1:20" ht="15.75" x14ac:dyDescent="0.25">
      <c r="A240" t="str">
        <f t="shared" si="6"/>
        <v/>
      </c>
      <c r="G240"/>
      <c r="H240"/>
      <c r="S240" s="207">
        <f>SUMIF('TOTAL FEED'!$J$6:$J$440,'11'!A240,'TOTAL FEED'!$AS$6:$AS$440)*T240</f>
        <v>16</v>
      </c>
      <c r="T240">
        <v>1</v>
      </c>
    </row>
    <row r="241" spans="1:20" ht="15.75" x14ac:dyDescent="0.25">
      <c r="A241" t="str">
        <f t="shared" si="6"/>
        <v/>
      </c>
      <c r="G241"/>
      <c r="H241"/>
      <c r="S241" s="207">
        <f>SUMIF('TOTAL FEED'!$J$6:$J$440,'11'!A241,'TOTAL FEED'!$AS$6:$AS$440)*T241</f>
        <v>16</v>
      </c>
      <c r="T241">
        <v>1</v>
      </c>
    </row>
    <row r="242" spans="1:20" ht="15.75" x14ac:dyDescent="0.25">
      <c r="A242" t="str">
        <f t="shared" si="6"/>
        <v/>
      </c>
      <c r="G242"/>
      <c r="H242"/>
      <c r="S242" s="207">
        <f>SUMIF('TOTAL FEED'!$J$6:$J$440,'11'!A242,'TOTAL FEED'!$AS$6:$AS$440)*T242</f>
        <v>16</v>
      </c>
      <c r="T242">
        <v>1</v>
      </c>
    </row>
    <row r="243" spans="1:20" ht="15.75" x14ac:dyDescent="0.25">
      <c r="A243" t="str">
        <f t="shared" si="6"/>
        <v/>
      </c>
      <c r="G243"/>
      <c r="H243"/>
      <c r="S243" s="207">
        <f>SUMIF('TOTAL FEED'!$J$6:$J$440,'11'!A243,'TOTAL FEED'!$AS$6:$AS$440)*T243</f>
        <v>16</v>
      </c>
      <c r="T243">
        <v>1</v>
      </c>
    </row>
    <row r="244" spans="1:20" ht="15.75" x14ac:dyDescent="0.25">
      <c r="A244" t="str">
        <f t="shared" si="6"/>
        <v/>
      </c>
      <c r="G244"/>
      <c r="H244"/>
      <c r="S244" s="207">
        <f>SUMIF('TOTAL FEED'!$J$6:$J$440,'11'!A244,'TOTAL FEED'!$AS$6:$AS$440)*T244</f>
        <v>16</v>
      </c>
      <c r="T244">
        <v>1</v>
      </c>
    </row>
    <row r="245" spans="1:20" ht="15.75" x14ac:dyDescent="0.25">
      <c r="A245" t="str">
        <f t="shared" si="6"/>
        <v/>
      </c>
      <c r="G245"/>
      <c r="H245"/>
      <c r="S245" s="207">
        <f>SUMIF('TOTAL FEED'!$J$6:$J$440,'11'!A245,'TOTAL FEED'!$AS$6:$AS$440)*T245</f>
        <v>16</v>
      </c>
      <c r="T245">
        <v>1</v>
      </c>
    </row>
    <row r="246" spans="1:20" ht="15.75" x14ac:dyDescent="0.25">
      <c r="A246" t="str">
        <f t="shared" si="6"/>
        <v/>
      </c>
      <c r="G246"/>
      <c r="H246"/>
      <c r="S246" s="207">
        <f>SUMIF('TOTAL FEED'!$J$6:$J$440,'11'!A246,'TOTAL FEED'!$AS$6:$AS$440)*T246</f>
        <v>16</v>
      </c>
      <c r="T246">
        <v>1</v>
      </c>
    </row>
    <row r="247" spans="1:20" ht="15.75" x14ac:dyDescent="0.25">
      <c r="A247" t="str">
        <f t="shared" si="6"/>
        <v/>
      </c>
      <c r="G247"/>
      <c r="H247"/>
      <c r="S247" s="207">
        <f>SUMIF('TOTAL FEED'!$J$6:$J$440,'11'!A247,'TOTAL FEED'!$AS$6:$AS$440)*T247</f>
        <v>16</v>
      </c>
      <c r="T247">
        <v>1</v>
      </c>
    </row>
    <row r="248" spans="1:20" ht="15.75" x14ac:dyDescent="0.25">
      <c r="A248" t="str">
        <f t="shared" si="6"/>
        <v/>
      </c>
      <c r="G248"/>
      <c r="H248"/>
      <c r="S248" s="207">
        <f>SUMIF('TOTAL FEED'!$J$6:$J$440,'11'!A248,'TOTAL FEED'!$AS$6:$AS$440)*T248</f>
        <v>16</v>
      </c>
      <c r="T248">
        <v>1</v>
      </c>
    </row>
    <row r="249" spans="1:20" ht="15.75" x14ac:dyDescent="0.25">
      <c r="A249" t="str">
        <f t="shared" si="6"/>
        <v/>
      </c>
      <c r="G249"/>
      <c r="H249"/>
      <c r="S249" s="207">
        <f>SUMIF('TOTAL FEED'!$J$6:$J$440,'11'!A249,'TOTAL FEED'!$AS$6:$AS$440)*T249</f>
        <v>16</v>
      </c>
      <c r="T249">
        <v>1</v>
      </c>
    </row>
    <row r="250" spans="1:20" ht="15.75" x14ac:dyDescent="0.25">
      <c r="A250" t="str">
        <f t="shared" si="6"/>
        <v/>
      </c>
      <c r="G250"/>
      <c r="H250"/>
      <c r="S250" s="207">
        <f>SUMIF('TOTAL FEED'!$J$6:$J$440,'11'!A250,'TOTAL FEED'!$AS$6:$AS$440)*T250</f>
        <v>16</v>
      </c>
      <c r="T250">
        <v>1</v>
      </c>
    </row>
    <row r="251" spans="1:20" ht="15.75" x14ac:dyDescent="0.25">
      <c r="A251" t="str">
        <f t="shared" si="6"/>
        <v/>
      </c>
      <c r="G251"/>
      <c r="H251"/>
      <c r="S251" s="207">
        <f>SUMIF('TOTAL FEED'!$J$6:$J$440,'11'!A251,'TOTAL FEED'!$AS$6:$AS$440)*T251</f>
        <v>16</v>
      </c>
      <c r="T251">
        <v>1</v>
      </c>
    </row>
    <row r="252" spans="1:20" ht="15.75" x14ac:dyDescent="0.25">
      <c r="A252" t="str">
        <f t="shared" si="6"/>
        <v/>
      </c>
      <c r="G252"/>
      <c r="H252"/>
      <c r="S252" s="207">
        <f>SUMIF('TOTAL FEED'!$J$6:$J$440,'11'!A252,'TOTAL FEED'!$AS$6:$AS$440)*T252</f>
        <v>16</v>
      </c>
      <c r="T252">
        <v>1</v>
      </c>
    </row>
    <row r="253" spans="1:20" ht="15.75" x14ac:dyDescent="0.25">
      <c r="A253" t="str">
        <f t="shared" si="6"/>
        <v/>
      </c>
      <c r="G253"/>
      <c r="H253"/>
      <c r="S253" s="207">
        <f>SUMIF('TOTAL FEED'!$J$6:$J$440,'11'!A253,'TOTAL FEED'!$AS$6:$AS$440)*T253</f>
        <v>16</v>
      </c>
      <c r="T253">
        <v>1</v>
      </c>
    </row>
    <row r="254" spans="1:20" ht="15.75" x14ac:dyDescent="0.25">
      <c r="A254" t="str">
        <f t="shared" si="6"/>
        <v/>
      </c>
      <c r="G254"/>
      <c r="H254"/>
      <c r="S254" s="207">
        <f>SUMIF('TOTAL FEED'!$J$6:$J$440,'11'!A254,'TOTAL FEED'!$AS$6:$AS$440)*T254</f>
        <v>16</v>
      </c>
      <c r="T254">
        <v>1</v>
      </c>
    </row>
    <row r="255" spans="1:20" ht="15.75" x14ac:dyDescent="0.25">
      <c r="A255" t="str">
        <f t="shared" si="6"/>
        <v/>
      </c>
      <c r="G255"/>
      <c r="H255"/>
      <c r="S255" s="207">
        <f>SUMIF('TOTAL FEED'!$J$6:$J$440,'11'!A255,'TOTAL FEED'!$AS$6:$AS$440)*T255</f>
        <v>16</v>
      </c>
      <c r="T255">
        <v>1</v>
      </c>
    </row>
    <row r="256" spans="1:20" ht="15.75" x14ac:dyDescent="0.25">
      <c r="A256" t="str">
        <f t="shared" si="6"/>
        <v/>
      </c>
      <c r="G256"/>
      <c r="H256"/>
      <c r="S256" s="207">
        <f>SUMIF('TOTAL FEED'!$J$6:$J$440,'11'!A256,'TOTAL FEED'!$AS$6:$AS$440)*T256</f>
        <v>16</v>
      </c>
      <c r="T256">
        <v>1</v>
      </c>
    </row>
    <row r="257" spans="1:20" ht="15.75" x14ac:dyDescent="0.25">
      <c r="A257" t="str">
        <f t="shared" si="6"/>
        <v/>
      </c>
      <c r="G257"/>
      <c r="H257"/>
      <c r="S257" s="207">
        <f>SUMIF('TOTAL FEED'!$J$6:$J$440,'11'!A257,'TOTAL FEED'!$AS$6:$AS$440)*T257</f>
        <v>16</v>
      </c>
      <c r="T257">
        <v>1</v>
      </c>
    </row>
    <row r="258" spans="1:20" ht="15.75" x14ac:dyDescent="0.25">
      <c r="A258" t="str">
        <f t="shared" si="6"/>
        <v/>
      </c>
      <c r="G258"/>
      <c r="H258"/>
      <c r="S258" s="207">
        <f>SUMIF('TOTAL FEED'!$J$6:$J$440,'11'!A258,'TOTAL FEED'!$AS$6:$AS$440)*T258</f>
        <v>16</v>
      </c>
      <c r="T258">
        <v>1</v>
      </c>
    </row>
    <row r="259" spans="1:20" ht="15.75" x14ac:dyDescent="0.25">
      <c r="A259" t="str">
        <f t="shared" si="6"/>
        <v/>
      </c>
      <c r="G259"/>
      <c r="H259"/>
      <c r="S259" s="207">
        <f>SUMIF('TOTAL FEED'!$J$6:$J$440,'11'!A259,'TOTAL FEED'!$AS$6:$AS$440)*T259</f>
        <v>16</v>
      </c>
      <c r="T259">
        <v>1</v>
      </c>
    </row>
    <row r="260" spans="1:20" ht="15.75" x14ac:dyDescent="0.25">
      <c r="A260" t="str">
        <f t="shared" ref="A260:A323" si="7">CONCATENATE(G260,I260,H260)</f>
        <v/>
      </c>
      <c r="G260"/>
      <c r="H260"/>
      <c r="S260" s="207">
        <f>SUMIF('TOTAL FEED'!$J$6:$J$440,'11'!A260,'TOTAL FEED'!$AS$6:$AS$440)*T260</f>
        <v>16</v>
      </c>
      <c r="T260">
        <v>1</v>
      </c>
    </row>
    <row r="261" spans="1:20" ht="15.75" x14ac:dyDescent="0.25">
      <c r="A261" t="str">
        <f t="shared" si="7"/>
        <v/>
      </c>
      <c r="G261"/>
      <c r="H261"/>
      <c r="S261" s="207">
        <f>SUMIF('TOTAL FEED'!$J$6:$J$440,'11'!A261,'TOTAL FEED'!$AS$6:$AS$440)*T261</f>
        <v>16</v>
      </c>
      <c r="T261">
        <v>1</v>
      </c>
    </row>
    <row r="262" spans="1:20" ht="15.75" x14ac:dyDescent="0.25">
      <c r="A262" t="str">
        <f t="shared" si="7"/>
        <v/>
      </c>
      <c r="G262"/>
      <c r="H262"/>
      <c r="S262" s="207">
        <f>SUMIF('TOTAL FEED'!$J$6:$J$440,'11'!A262,'TOTAL FEED'!$AS$6:$AS$440)*T262</f>
        <v>16</v>
      </c>
      <c r="T262">
        <v>1</v>
      </c>
    </row>
    <row r="263" spans="1:20" ht="15.75" x14ac:dyDescent="0.25">
      <c r="A263" t="str">
        <f t="shared" si="7"/>
        <v/>
      </c>
      <c r="G263"/>
      <c r="H263"/>
      <c r="S263" s="207">
        <f>SUMIF('TOTAL FEED'!$J$6:$J$440,'11'!A263,'TOTAL FEED'!$AS$6:$AS$440)*T263</f>
        <v>16</v>
      </c>
      <c r="T263">
        <v>1</v>
      </c>
    </row>
    <row r="264" spans="1:20" ht="15.75" x14ac:dyDescent="0.25">
      <c r="A264" t="str">
        <f t="shared" si="7"/>
        <v/>
      </c>
      <c r="G264"/>
      <c r="H264"/>
      <c r="S264" s="207">
        <f>SUMIF('TOTAL FEED'!$J$6:$J$440,'11'!A264,'TOTAL FEED'!$AS$6:$AS$440)*T264</f>
        <v>16</v>
      </c>
      <c r="T264">
        <v>1</v>
      </c>
    </row>
    <row r="265" spans="1:20" ht="15.75" x14ac:dyDescent="0.25">
      <c r="A265" t="str">
        <f t="shared" si="7"/>
        <v/>
      </c>
      <c r="G265"/>
      <c r="H265"/>
      <c r="S265" s="207">
        <f>SUMIF('TOTAL FEED'!$J$6:$J$440,'11'!A265,'TOTAL FEED'!$AS$6:$AS$440)*T265</f>
        <v>16</v>
      </c>
      <c r="T265">
        <v>1</v>
      </c>
    </row>
    <row r="266" spans="1:20" ht="15.75" x14ac:dyDescent="0.25">
      <c r="A266" t="str">
        <f t="shared" si="7"/>
        <v/>
      </c>
      <c r="G266"/>
      <c r="H266"/>
      <c r="S266" s="207">
        <f>SUMIF('TOTAL FEED'!$J$6:$J$440,'11'!A266,'TOTAL FEED'!$AS$6:$AS$440)*T266</f>
        <v>16</v>
      </c>
      <c r="T266">
        <v>1</v>
      </c>
    </row>
    <row r="267" spans="1:20" ht="15.75" x14ac:dyDescent="0.25">
      <c r="A267" t="str">
        <f t="shared" si="7"/>
        <v/>
      </c>
      <c r="G267"/>
      <c r="H267"/>
      <c r="S267" s="207">
        <f>SUMIF('TOTAL FEED'!$J$6:$J$440,'11'!A267,'TOTAL FEED'!$AS$6:$AS$440)*T267</f>
        <v>16</v>
      </c>
      <c r="T267">
        <v>1</v>
      </c>
    </row>
    <row r="268" spans="1:20" ht="15.75" x14ac:dyDescent="0.25">
      <c r="A268" t="str">
        <f t="shared" si="7"/>
        <v/>
      </c>
      <c r="G268"/>
      <c r="H268"/>
      <c r="S268" s="207">
        <f>SUMIF('TOTAL FEED'!$J$6:$J$440,'11'!A268,'TOTAL FEED'!$AS$6:$AS$440)*T268</f>
        <v>16</v>
      </c>
      <c r="T268">
        <v>1</v>
      </c>
    </row>
    <row r="269" spans="1:20" ht="15.75" x14ac:dyDescent="0.25">
      <c r="A269" t="str">
        <f t="shared" si="7"/>
        <v/>
      </c>
      <c r="G269"/>
      <c r="H269"/>
      <c r="S269" s="207">
        <f>SUMIF('TOTAL FEED'!$J$6:$J$440,'11'!A269,'TOTAL FEED'!$AS$6:$AS$440)*T269</f>
        <v>16</v>
      </c>
      <c r="T269">
        <v>1</v>
      </c>
    </row>
    <row r="270" spans="1:20" ht="15.75" x14ac:dyDescent="0.25">
      <c r="A270" t="str">
        <f t="shared" si="7"/>
        <v/>
      </c>
      <c r="G270"/>
      <c r="H270"/>
      <c r="S270" s="207">
        <f>SUMIF('TOTAL FEED'!$J$6:$J$440,'11'!A270,'TOTAL FEED'!$AS$6:$AS$440)*T270</f>
        <v>16</v>
      </c>
      <c r="T270">
        <v>1</v>
      </c>
    </row>
    <row r="271" spans="1:20" ht="15.75" x14ac:dyDescent="0.25">
      <c r="A271" t="str">
        <f t="shared" si="7"/>
        <v/>
      </c>
      <c r="G271"/>
      <c r="H271"/>
      <c r="S271" s="207">
        <f>SUMIF('TOTAL FEED'!$J$6:$J$440,'11'!A271,'TOTAL FEED'!$AS$6:$AS$440)*T271</f>
        <v>16</v>
      </c>
      <c r="T271">
        <v>1</v>
      </c>
    </row>
    <row r="272" spans="1:20" ht="15.75" x14ac:dyDescent="0.25">
      <c r="A272" t="str">
        <f t="shared" si="7"/>
        <v/>
      </c>
      <c r="G272"/>
      <c r="H272"/>
      <c r="S272" s="207">
        <f>SUMIF('TOTAL FEED'!$J$6:$J$440,'11'!A272,'TOTAL FEED'!$AS$6:$AS$440)*T272</f>
        <v>16</v>
      </c>
      <c r="T272">
        <v>1</v>
      </c>
    </row>
    <row r="273" spans="1:20" ht="15.75" x14ac:dyDescent="0.25">
      <c r="A273" t="str">
        <f t="shared" si="7"/>
        <v/>
      </c>
      <c r="G273"/>
      <c r="H273"/>
      <c r="S273" s="207">
        <f>SUMIF('TOTAL FEED'!$J$6:$J$440,'11'!A273,'TOTAL FEED'!$AS$6:$AS$440)*T273</f>
        <v>16</v>
      </c>
      <c r="T273">
        <v>1</v>
      </c>
    </row>
    <row r="274" spans="1:20" ht="15.75" x14ac:dyDescent="0.25">
      <c r="A274" t="str">
        <f t="shared" si="7"/>
        <v/>
      </c>
      <c r="G274"/>
      <c r="H274"/>
      <c r="S274" s="207">
        <f>SUMIF('TOTAL FEED'!$J$6:$J$440,'11'!A274,'TOTAL FEED'!$AS$6:$AS$440)*T274</f>
        <v>16</v>
      </c>
      <c r="T274">
        <v>1</v>
      </c>
    </row>
    <row r="275" spans="1:20" ht="15.75" x14ac:dyDescent="0.25">
      <c r="A275" t="str">
        <f t="shared" si="7"/>
        <v/>
      </c>
      <c r="G275"/>
      <c r="H275"/>
      <c r="S275" s="207">
        <f>SUMIF('TOTAL FEED'!$J$6:$J$440,'11'!A275,'TOTAL FEED'!$AS$6:$AS$440)*T275</f>
        <v>16</v>
      </c>
      <c r="T275">
        <v>1</v>
      </c>
    </row>
    <row r="276" spans="1:20" ht="15.75" x14ac:dyDescent="0.25">
      <c r="A276" t="str">
        <f t="shared" si="7"/>
        <v/>
      </c>
      <c r="G276"/>
      <c r="H276"/>
      <c r="S276" s="207">
        <f>SUMIF('TOTAL FEED'!$J$6:$J$440,'11'!A276,'TOTAL FEED'!$AS$6:$AS$440)*T276</f>
        <v>16</v>
      </c>
      <c r="T276">
        <v>1</v>
      </c>
    </row>
    <row r="277" spans="1:20" ht="15.75" x14ac:dyDescent="0.25">
      <c r="A277" t="str">
        <f t="shared" si="7"/>
        <v/>
      </c>
      <c r="G277"/>
      <c r="H277"/>
      <c r="S277" s="207">
        <f>SUMIF('TOTAL FEED'!$J$6:$J$440,'11'!A277,'TOTAL FEED'!$AS$6:$AS$440)*T277</f>
        <v>16</v>
      </c>
      <c r="T277">
        <v>1</v>
      </c>
    </row>
    <row r="278" spans="1:20" ht="15.75" x14ac:dyDescent="0.25">
      <c r="A278" t="str">
        <f t="shared" si="7"/>
        <v/>
      </c>
      <c r="G278"/>
      <c r="H278"/>
      <c r="S278" s="207">
        <f>SUMIF('TOTAL FEED'!$J$6:$J$440,'11'!A278,'TOTAL FEED'!$AS$6:$AS$440)*T278</f>
        <v>16</v>
      </c>
      <c r="T278">
        <v>1</v>
      </c>
    </row>
    <row r="279" spans="1:20" ht="15.75" x14ac:dyDescent="0.25">
      <c r="A279" t="str">
        <f t="shared" si="7"/>
        <v/>
      </c>
      <c r="G279"/>
      <c r="H279"/>
      <c r="S279" s="207">
        <f>SUMIF('TOTAL FEED'!$J$6:$J$440,'11'!A279,'TOTAL FEED'!$AS$6:$AS$440)*T279</f>
        <v>16</v>
      </c>
      <c r="T279">
        <v>1</v>
      </c>
    </row>
    <row r="280" spans="1:20" ht="15.75" x14ac:dyDescent="0.25">
      <c r="A280" t="str">
        <f t="shared" si="7"/>
        <v/>
      </c>
      <c r="G280"/>
      <c r="H280"/>
      <c r="S280" s="207">
        <f>SUMIF('TOTAL FEED'!$J$6:$J$440,'11'!A280,'TOTAL FEED'!$AS$6:$AS$440)*T280</f>
        <v>16</v>
      </c>
      <c r="T280">
        <v>1</v>
      </c>
    </row>
    <row r="281" spans="1:20" ht="15.75" x14ac:dyDescent="0.25">
      <c r="A281" t="str">
        <f t="shared" si="7"/>
        <v/>
      </c>
      <c r="G281"/>
      <c r="H281"/>
      <c r="S281" s="207">
        <f>SUMIF('TOTAL FEED'!$J$6:$J$440,'11'!A281,'TOTAL FEED'!$AS$6:$AS$440)*T281</f>
        <v>16</v>
      </c>
      <c r="T281">
        <v>1</v>
      </c>
    </row>
    <row r="282" spans="1:20" ht="15.75" x14ac:dyDescent="0.25">
      <c r="A282" t="str">
        <f t="shared" si="7"/>
        <v/>
      </c>
      <c r="G282"/>
      <c r="H282"/>
      <c r="S282" s="207">
        <f>SUMIF('TOTAL FEED'!$J$6:$J$440,'11'!A282,'TOTAL FEED'!$AS$6:$AS$440)*T282</f>
        <v>16</v>
      </c>
      <c r="T282">
        <v>1</v>
      </c>
    </row>
    <row r="283" spans="1:20" ht="15.75" x14ac:dyDescent="0.25">
      <c r="A283" t="str">
        <f t="shared" si="7"/>
        <v/>
      </c>
      <c r="G283"/>
      <c r="H283"/>
      <c r="S283" s="207">
        <f>SUMIF('TOTAL FEED'!$J$6:$J$440,'11'!A283,'TOTAL FEED'!$AS$6:$AS$440)*T283</f>
        <v>16</v>
      </c>
      <c r="T283">
        <v>1</v>
      </c>
    </row>
    <row r="284" spans="1:20" ht="15.75" x14ac:dyDescent="0.25">
      <c r="A284" t="str">
        <f t="shared" si="7"/>
        <v/>
      </c>
      <c r="G284"/>
      <c r="H284"/>
      <c r="S284" s="207">
        <f>SUMIF('TOTAL FEED'!$J$6:$J$440,'11'!A284,'TOTAL FEED'!$AS$6:$AS$440)*T284</f>
        <v>16</v>
      </c>
      <c r="T284">
        <v>1</v>
      </c>
    </row>
    <row r="285" spans="1:20" ht="15.75" x14ac:dyDescent="0.25">
      <c r="A285" t="str">
        <f t="shared" si="7"/>
        <v/>
      </c>
      <c r="G285"/>
      <c r="H285"/>
      <c r="S285" s="207">
        <f>SUMIF('TOTAL FEED'!$J$6:$J$440,'11'!A285,'TOTAL FEED'!$AS$6:$AS$440)*T285</f>
        <v>16</v>
      </c>
      <c r="T285">
        <v>1</v>
      </c>
    </row>
    <row r="286" spans="1:20" ht="15.75" x14ac:dyDescent="0.25">
      <c r="A286" t="str">
        <f t="shared" si="7"/>
        <v/>
      </c>
      <c r="G286"/>
      <c r="H286"/>
      <c r="S286" s="207">
        <f>SUMIF('TOTAL FEED'!$J$6:$J$440,'11'!A286,'TOTAL FEED'!$AS$6:$AS$440)*T286</f>
        <v>16</v>
      </c>
      <c r="T286">
        <v>1</v>
      </c>
    </row>
    <row r="287" spans="1:20" ht="15.75" x14ac:dyDescent="0.25">
      <c r="A287" t="str">
        <f t="shared" si="7"/>
        <v/>
      </c>
      <c r="G287"/>
      <c r="H287"/>
      <c r="S287" s="207">
        <f>SUMIF('TOTAL FEED'!$J$6:$J$440,'11'!A287,'TOTAL FEED'!$AS$6:$AS$440)*T287</f>
        <v>16</v>
      </c>
      <c r="T287">
        <v>1</v>
      </c>
    </row>
    <row r="288" spans="1:20" ht="15.75" x14ac:dyDescent="0.25">
      <c r="A288" t="str">
        <f t="shared" si="7"/>
        <v/>
      </c>
      <c r="G288"/>
      <c r="H288"/>
      <c r="S288" s="207">
        <f>SUMIF('TOTAL FEED'!$J$6:$J$440,'11'!A288,'TOTAL FEED'!$AS$6:$AS$440)*T288</f>
        <v>16</v>
      </c>
      <c r="T288">
        <v>1</v>
      </c>
    </row>
    <row r="289" spans="1:20" ht="15.75" x14ac:dyDescent="0.25">
      <c r="A289" t="str">
        <f t="shared" si="7"/>
        <v/>
      </c>
      <c r="G289"/>
      <c r="H289"/>
      <c r="S289" s="207">
        <f>SUMIF('TOTAL FEED'!$J$6:$J$440,'11'!A289,'TOTAL FEED'!$AS$6:$AS$440)*T289</f>
        <v>16</v>
      </c>
      <c r="T289">
        <v>1</v>
      </c>
    </row>
    <row r="290" spans="1:20" ht="15.75" x14ac:dyDescent="0.25">
      <c r="A290" t="str">
        <f t="shared" si="7"/>
        <v/>
      </c>
      <c r="G290"/>
      <c r="H290"/>
      <c r="S290" s="207">
        <f>SUMIF('TOTAL FEED'!$J$6:$J$440,'11'!A290,'TOTAL FEED'!$AS$6:$AS$440)*T290</f>
        <v>16</v>
      </c>
      <c r="T290">
        <v>1</v>
      </c>
    </row>
    <row r="291" spans="1:20" ht="15.75" x14ac:dyDescent="0.25">
      <c r="A291" t="str">
        <f t="shared" si="7"/>
        <v/>
      </c>
      <c r="G291"/>
      <c r="H291"/>
      <c r="S291" s="207">
        <f>SUMIF('TOTAL FEED'!$J$6:$J$440,'11'!A291,'TOTAL FEED'!$AS$6:$AS$440)*T291</f>
        <v>16</v>
      </c>
      <c r="T291">
        <v>1</v>
      </c>
    </row>
    <row r="292" spans="1:20" ht="15.75" x14ac:dyDescent="0.25">
      <c r="A292" t="str">
        <f t="shared" si="7"/>
        <v/>
      </c>
      <c r="G292"/>
      <c r="H292"/>
      <c r="S292" s="207">
        <f>SUMIF('TOTAL FEED'!$J$6:$J$440,'11'!A292,'TOTAL FEED'!$AS$6:$AS$440)*T292</f>
        <v>16</v>
      </c>
      <c r="T292">
        <v>1</v>
      </c>
    </row>
    <row r="293" spans="1:20" ht="15.75" x14ac:dyDescent="0.25">
      <c r="A293" t="str">
        <f t="shared" si="7"/>
        <v/>
      </c>
      <c r="G293"/>
      <c r="H293"/>
      <c r="S293" s="207">
        <f>SUMIF('TOTAL FEED'!$J$6:$J$440,'11'!A293,'TOTAL FEED'!$AS$6:$AS$440)*T293</f>
        <v>16</v>
      </c>
      <c r="T293">
        <v>1</v>
      </c>
    </row>
    <row r="294" spans="1:20" ht="15.75" x14ac:dyDescent="0.25">
      <c r="A294" t="str">
        <f t="shared" si="7"/>
        <v/>
      </c>
      <c r="G294"/>
      <c r="H294"/>
      <c r="S294" s="207">
        <f>SUMIF('TOTAL FEED'!$J$6:$J$440,'11'!A294,'TOTAL FEED'!$AS$6:$AS$440)*T294</f>
        <v>16</v>
      </c>
      <c r="T294">
        <v>1</v>
      </c>
    </row>
    <row r="295" spans="1:20" ht="15.75" x14ac:dyDescent="0.25">
      <c r="A295" t="str">
        <f t="shared" si="7"/>
        <v/>
      </c>
      <c r="G295"/>
      <c r="H295"/>
      <c r="S295" s="207">
        <f>SUMIF('TOTAL FEED'!$J$6:$J$440,'11'!A295,'TOTAL FEED'!$AS$6:$AS$440)*T295</f>
        <v>16</v>
      </c>
      <c r="T295">
        <v>1</v>
      </c>
    </row>
    <row r="296" spans="1:20" ht="15.75" x14ac:dyDescent="0.25">
      <c r="A296" t="str">
        <f t="shared" si="7"/>
        <v/>
      </c>
      <c r="G296"/>
      <c r="H296"/>
      <c r="S296" s="207">
        <f>SUMIF('TOTAL FEED'!$J$6:$J$440,'11'!A296,'TOTAL FEED'!$AS$6:$AS$440)*T296</f>
        <v>16</v>
      </c>
      <c r="T296">
        <v>1</v>
      </c>
    </row>
    <row r="297" spans="1:20" ht="15.75" x14ac:dyDescent="0.25">
      <c r="A297" t="str">
        <f t="shared" si="7"/>
        <v/>
      </c>
      <c r="G297"/>
      <c r="H297"/>
      <c r="S297" s="207">
        <f>SUMIF('TOTAL FEED'!$J$6:$J$440,'11'!A297,'TOTAL FEED'!$AS$6:$AS$440)*T297</f>
        <v>16</v>
      </c>
      <c r="T297">
        <v>1</v>
      </c>
    </row>
    <row r="298" spans="1:20" ht="15.75" x14ac:dyDescent="0.25">
      <c r="A298" t="str">
        <f t="shared" si="7"/>
        <v/>
      </c>
      <c r="G298"/>
      <c r="H298"/>
      <c r="S298" s="207">
        <f>SUMIF('TOTAL FEED'!$J$6:$J$440,'11'!A298,'TOTAL FEED'!$AS$6:$AS$440)*T298</f>
        <v>16</v>
      </c>
      <c r="T298">
        <v>1</v>
      </c>
    </row>
    <row r="299" spans="1:20" ht="15.75" x14ac:dyDescent="0.25">
      <c r="A299" t="str">
        <f t="shared" si="7"/>
        <v/>
      </c>
      <c r="G299"/>
      <c r="H299"/>
      <c r="S299" s="207">
        <f>SUMIF('TOTAL FEED'!$J$6:$J$440,'11'!A299,'TOTAL FEED'!$AS$6:$AS$440)*T299</f>
        <v>16</v>
      </c>
      <c r="T299">
        <v>1</v>
      </c>
    </row>
    <row r="300" spans="1:20" ht="15.75" x14ac:dyDescent="0.25">
      <c r="A300" t="str">
        <f t="shared" si="7"/>
        <v/>
      </c>
      <c r="G300"/>
      <c r="H300"/>
      <c r="S300" s="207">
        <f>SUMIF('TOTAL FEED'!$J$6:$J$440,'11'!A300,'TOTAL FEED'!$AS$6:$AS$440)*T300</f>
        <v>16</v>
      </c>
      <c r="T300">
        <v>1</v>
      </c>
    </row>
    <row r="301" spans="1:20" ht="15.75" x14ac:dyDescent="0.25">
      <c r="A301" t="str">
        <f t="shared" si="7"/>
        <v/>
      </c>
      <c r="G301"/>
      <c r="H301"/>
      <c r="S301" s="207">
        <f>SUMIF('TOTAL FEED'!$J$6:$J$440,'11'!A301,'TOTAL FEED'!$AS$6:$AS$440)*T301</f>
        <v>16</v>
      </c>
      <c r="T301">
        <v>1</v>
      </c>
    </row>
    <row r="302" spans="1:20" ht="15.75" x14ac:dyDescent="0.25">
      <c r="A302" t="str">
        <f t="shared" si="7"/>
        <v/>
      </c>
      <c r="G302"/>
      <c r="H302"/>
      <c r="S302" s="207">
        <f>SUMIF('TOTAL FEED'!$J$6:$J$440,'11'!A302,'TOTAL FEED'!$AS$6:$AS$440)*T302</f>
        <v>16</v>
      </c>
      <c r="T302">
        <v>1</v>
      </c>
    </row>
    <row r="303" spans="1:20" ht="15.75" x14ac:dyDescent="0.25">
      <c r="A303" t="str">
        <f t="shared" si="7"/>
        <v/>
      </c>
      <c r="G303"/>
      <c r="H303"/>
      <c r="S303" s="207">
        <f>SUMIF('TOTAL FEED'!$J$6:$J$440,'11'!A303,'TOTAL FEED'!$AS$6:$AS$440)*T303</f>
        <v>16</v>
      </c>
      <c r="T303">
        <v>1</v>
      </c>
    </row>
    <row r="304" spans="1:20" ht="15.75" x14ac:dyDescent="0.25">
      <c r="A304" t="str">
        <f t="shared" si="7"/>
        <v/>
      </c>
      <c r="G304"/>
      <c r="H304"/>
      <c r="S304" s="207">
        <f>SUMIF('TOTAL FEED'!$J$6:$J$440,'11'!A304,'TOTAL FEED'!$AS$6:$AS$440)*T304</f>
        <v>16</v>
      </c>
      <c r="T304">
        <v>1</v>
      </c>
    </row>
    <row r="305" spans="1:20" ht="15.75" x14ac:dyDescent="0.25">
      <c r="A305" t="str">
        <f t="shared" si="7"/>
        <v/>
      </c>
      <c r="G305"/>
      <c r="H305"/>
      <c r="S305" s="207">
        <f>SUMIF('TOTAL FEED'!$J$6:$J$440,'11'!A305,'TOTAL FEED'!$AS$6:$AS$440)*T305</f>
        <v>16</v>
      </c>
      <c r="T305">
        <v>1</v>
      </c>
    </row>
    <row r="306" spans="1:20" ht="15.75" x14ac:dyDescent="0.25">
      <c r="A306" t="str">
        <f t="shared" si="7"/>
        <v/>
      </c>
      <c r="G306"/>
      <c r="H306"/>
      <c r="S306" s="207">
        <f>SUMIF('TOTAL FEED'!$J$6:$J$440,'11'!A306,'TOTAL FEED'!$AS$6:$AS$440)*T306</f>
        <v>16</v>
      </c>
      <c r="T306">
        <v>1</v>
      </c>
    </row>
    <row r="307" spans="1:20" ht="15.75" x14ac:dyDescent="0.25">
      <c r="A307" t="str">
        <f t="shared" si="7"/>
        <v/>
      </c>
      <c r="G307"/>
      <c r="H307"/>
      <c r="S307" s="207">
        <f>SUMIF('TOTAL FEED'!$J$6:$J$440,'11'!A307,'TOTAL FEED'!$AS$6:$AS$440)*T307</f>
        <v>16</v>
      </c>
      <c r="T307">
        <v>1</v>
      </c>
    </row>
    <row r="308" spans="1:20" ht="15.75" x14ac:dyDescent="0.25">
      <c r="A308" t="str">
        <f t="shared" si="7"/>
        <v/>
      </c>
      <c r="G308"/>
      <c r="H308"/>
      <c r="S308" s="207">
        <f>SUMIF('TOTAL FEED'!$J$6:$J$440,'11'!A308,'TOTAL FEED'!$AS$6:$AS$440)*T308</f>
        <v>16</v>
      </c>
      <c r="T308">
        <v>1</v>
      </c>
    </row>
    <row r="309" spans="1:20" ht="15.75" x14ac:dyDescent="0.25">
      <c r="A309" t="str">
        <f t="shared" si="7"/>
        <v/>
      </c>
      <c r="G309"/>
      <c r="H309"/>
      <c r="S309" s="207">
        <f>SUMIF('TOTAL FEED'!$J$6:$J$440,'11'!A309,'TOTAL FEED'!$AS$6:$AS$440)*T309</f>
        <v>16</v>
      </c>
      <c r="T309">
        <v>1</v>
      </c>
    </row>
    <row r="310" spans="1:20" ht="15.75" x14ac:dyDescent="0.25">
      <c r="A310" t="str">
        <f t="shared" si="7"/>
        <v/>
      </c>
      <c r="G310"/>
      <c r="H310"/>
      <c r="S310" s="207">
        <f>SUMIF('TOTAL FEED'!$J$6:$J$440,'11'!A310,'TOTAL FEED'!$AS$6:$AS$440)*T310</f>
        <v>16</v>
      </c>
      <c r="T310">
        <v>1</v>
      </c>
    </row>
    <row r="311" spans="1:20" ht="15.75" x14ac:dyDescent="0.25">
      <c r="A311" t="str">
        <f t="shared" si="7"/>
        <v/>
      </c>
      <c r="G311"/>
      <c r="H311"/>
      <c r="S311" s="207">
        <f>SUMIF('TOTAL FEED'!$J$6:$J$440,'11'!A311,'TOTAL FEED'!$AS$6:$AS$440)*T311</f>
        <v>16</v>
      </c>
      <c r="T311">
        <v>1</v>
      </c>
    </row>
    <row r="312" spans="1:20" ht="15.75" x14ac:dyDescent="0.25">
      <c r="A312" t="str">
        <f t="shared" si="7"/>
        <v/>
      </c>
      <c r="G312"/>
      <c r="H312"/>
      <c r="S312" s="207">
        <f>SUMIF('TOTAL FEED'!$J$6:$J$440,'11'!A312,'TOTAL FEED'!$AS$6:$AS$440)*T312</f>
        <v>16</v>
      </c>
      <c r="T312">
        <v>1</v>
      </c>
    </row>
    <row r="313" spans="1:20" ht="15.75" x14ac:dyDescent="0.25">
      <c r="A313" t="str">
        <f t="shared" si="7"/>
        <v/>
      </c>
      <c r="G313"/>
      <c r="H313"/>
      <c r="S313" s="207">
        <f>SUMIF('TOTAL FEED'!$J$6:$J$440,'11'!A313,'TOTAL FEED'!$AS$6:$AS$440)*T313</f>
        <v>16</v>
      </c>
      <c r="T313">
        <v>1</v>
      </c>
    </row>
    <row r="314" spans="1:20" ht="15.75" x14ac:dyDescent="0.25">
      <c r="A314" t="str">
        <f t="shared" si="7"/>
        <v/>
      </c>
      <c r="G314"/>
      <c r="H314"/>
      <c r="S314" s="207">
        <f>SUMIF('TOTAL FEED'!$J$6:$J$440,'11'!A314,'TOTAL FEED'!$AS$6:$AS$440)*T314</f>
        <v>16</v>
      </c>
      <c r="T314">
        <v>1</v>
      </c>
    </row>
    <row r="315" spans="1:20" ht="15.75" x14ac:dyDescent="0.25">
      <c r="A315" t="str">
        <f t="shared" si="7"/>
        <v/>
      </c>
      <c r="G315"/>
      <c r="H315"/>
      <c r="S315" s="207">
        <f>SUMIF('TOTAL FEED'!$J$6:$J$440,'11'!A315,'TOTAL FEED'!$AS$6:$AS$440)*T315</f>
        <v>16</v>
      </c>
      <c r="T315">
        <v>1</v>
      </c>
    </row>
    <row r="316" spans="1:20" ht="15.75" x14ac:dyDescent="0.25">
      <c r="A316" t="str">
        <f t="shared" si="7"/>
        <v/>
      </c>
      <c r="G316"/>
      <c r="H316"/>
      <c r="S316" s="207">
        <f>SUMIF('TOTAL FEED'!$J$6:$J$440,'11'!A316,'TOTAL FEED'!$AS$6:$AS$440)*T316</f>
        <v>16</v>
      </c>
      <c r="T316">
        <v>1</v>
      </c>
    </row>
    <row r="317" spans="1:20" ht="15.75" x14ac:dyDescent="0.25">
      <c r="A317" t="str">
        <f t="shared" si="7"/>
        <v/>
      </c>
      <c r="G317"/>
      <c r="H317"/>
      <c r="S317" s="207">
        <f>SUMIF('TOTAL FEED'!$J$6:$J$440,'11'!A317,'TOTAL FEED'!$AS$6:$AS$440)*T317</f>
        <v>16</v>
      </c>
      <c r="T317">
        <v>1</v>
      </c>
    </row>
    <row r="318" spans="1:20" ht="15.75" x14ac:dyDescent="0.25">
      <c r="A318" t="str">
        <f t="shared" si="7"/>
        <v/>
      </c>
      <c r="G318"/>
      <c r="H318"/>
      <c r="S318" s="207">
        <f>SUMIF('TOTAL FEED'!$J$6:$J$440,'11'!A318,'TOTAL FEED'!$AS$6:$AS$440)*T318</f>
        <v>16</v>
      </c>
      <c r="T318">
        <v>1</v>
      </c>
    </row>
    <row r="319" spans="1:20" ht="15.75" x14ac:dyDescent="0.25">
      <c r="A319" t="str">
        <f t="shared" si="7"/>
        <v/>
      </c>
      <c r="G319"/>
      <c r="H319"/>
      <c r="S319" s="207">
        <f>SUMIF('TOTAL FEED'!$J$6:$J$440,'11'!A319,'TOTAL FEED'!$AS$6:$AS$440)*T319</f>
        <v>16</v>
      </c>
      <c r="T319">
        <v>1</v>
      </c>
    </row>
    <row r="320" spans="1:20" ht="15.75" x14ac:dyDescent="0.25">
      <c r="A320" t="str">
        <f t="shared" si="7"/>
        <v/>
      </c>
      <c r="G320"/>
      <c r="H320"/>
      <c r="S320" s="207">
        <f>SUMIF('TOTAL FEED'!$J$6:$J$440,'11'!A320,'TOTAL FEED'!$AS$6:$AS$440)*T320</f>
        <v>16</v>
      </c>
      <c r="T320">
        <v>1</v>
      </c>
    </row>
    <row r="321" spans="1:20" ht="15.75" x14ac:dyDescent="0.25">
      <c r="A321" t="str">
        <f t="shared" si="7"/>
        <v/>
      </c>
      <c r="G321"/>
      <c r="H321"/>
      <c r="S321" s="207">
        <f>SUMIF('TOTAL FEED'!$J$6:$J$440,'11'!A321,'TOTAL FEED'!$AS$6:$AS$440)*T321</f>
        <v>16</v>
      </c>
      <c r="T321">
        <v>1</v>
      </c>
    </row>
    <row r="322" spans="1:20" ht="15.75" x14ac:dyDescent="0.25">
      <c r="A322" t="str">
        <f t="shared" si="7"/>
        <v/>
      </c>
      <c r="G322"/>
      <c r="H322"/>
      <c r="S322" s="207">
        <f>SUMIF('TOTAL FEED'!$J$6:$J$440,'11'!A322,'TOTAL FEED'!$AS$6:$AS$440)*T322</f>
        <v>16</v>
      </c>
      <c r="T322">
        <v>1</v>
      </c>
    </row>
    <row r="323" spans="1:20" ht="15.75" x14ac:dyDescent="0.25">
      <c r="A323" t="str">
        <f t="shared" si="7"/>
        <v/>
      </c>
      <c r="G323"/>
      <c r="H323"/>
      <c r="S323" s="207">
        <f>SUMIF('TOTAL FEED'!$J$6:$J$440,'11'!A323,'TOTAL FEED'!$AS$6:$AS$440)*T323</f>
        <v>16</v>
      </c>
      <c r="T323">
        <v>1</v>
      </c>
    </row>
    <row r="324" spans="1:20" ht="15.75" x14ac:dyDescent="0.25">
      <c r="A324" t="str">
        <f t="shared" ref="A324:A387" si="8">CONCATENATE(G324,I324,H324)</f>
        <v/>
      </c>
      <c r="G324"/>
      <c r="H324"/>
      <c r="S324" s="207">
        <f>SUMIF('TOTAL FEED'!$J$6:$J$440,'11'!A324,'TOTAL FEED'!$AS$6:$AS$440)*T324</f>
        <v>16</v>
      </c>
      <c r="T324">
        <v>1</v>
      </c>
    </row>
    <row r="325" spans="1:20" ht="15.75" x14ac:dyDescent="0.25">
      <c r="A325" t="str">
        <f t="shared" si="8"/>
        <v/>
      </c>
      <c r="G325"/>
      <c r="H325"/>
      <c r="S325" s="207">
        <f>SUMIF('TOTAL FEED'!$J$6:$J$440,'11'!A325,'TOTAL FEED'!$AS$6:$AS$440)*T325</f>
        <v>16</v>
      </c>
      <c r="T325">
        <v>1</v>
      </c>
    </row>
    <row r="326" spans="1:20" ht="15.75" x14ac:dyDescent="0.25">
      <c r="A326" t="str">
        <f t="shared" si="8"/>
        <v/>
      </c>
      <c r="G326"/>
      <c r="H326"/>
      <c r="S326" s="207">
        <f>SUMIF('TOTAL FEED'!$J$6:$J$440,'11'!A326,'TOTAL FEED'!$AS$6:$AS$440)*T326</f>
        <v>16</v>
      </c>
      <c r="T326">
        <v>1</v>
      </c>
    </row>
    <row r="327" spans="1:20" ht="15.75" x14ac:dyDescent="0.25">
      <c r="A327" t="str">
        <f t="shared" si="8"/>
        <v/>
      </c>
      <c r="G327"/>
      <c r="H327"/>
      <c r="S327" s="207">
        <f>SUMIF('TOTAL FEED'!$J$6:$J$440,'11'!A327,'TOTAL FEED'!$AS$6:$AS$440)*T327</f>
        <v>16</v>
      </c>
      <c r="T327">
        <v>1</v>
      </c>
    </row>
    <row r="328" spans="1:20" ht="15.75" x14ac:dyDescent="0.25">
      <c r="A328" t="str">
        <f t="shared" si="8"/>
        <v/>
      </c>
      <c r="G328"/>
      <c r="H328"/>
      <c r="S328" s="207">
        <f>SUMIF('TOTAL FEED'!$J$6:$J$440,'11'!A328,'TOTAL FEED'!$AS$6:$AS$440)*T328</f>
        <v>16</v>
      </c>
      <c r="T328">
        <v>1</v>
      </c>
    </row>
    <row r="329" spans="1:20" ht="15.75" x14ac:dyDescent="0.25">
      <c r="A329" t="str">
        <f t="shared" si="8"/>
        <v/>
      </c>
      <c r="G329"/>
      <c r="H329"/>
      <c r="S329" s="207">
        <f>SUMIF('TOTAL FEED'!$J$6:$J$440,'11'!A329,'TOTAL FEED'!$AS$6:$AS$440)*T329</f>
        <v>16</v>
      </c>
      <c r="T329">
        <v>1</v>
      </c>
    </row>
    <row r="330" spans="1:20" ht="15.75" x14ac:dyDescent="0.25">
      <c r="A330" t="str">
        <f t="shared" si="8"/>
        <v/>
      </c>
      <c r="G330"/>
      <c r="H330"/>
      <c r="S330" s="207">
        <f>SUMIF('TOTAL FEED'!$J$6:$J$440,'11'!A330,'TOTAL FEED'!$AS$6:$AS$440)*T330</f>
        <v>16</v>
      </c>
      <c r="T330">
        <v>1</v>
      </c>
    </row>
    <row r="331" spans="1:20" ht="15.75" x14ac:dyDescent="0.25">
      <c r="A331" t="str">
        <f t="shared" si="8"/>
        <v/>
      </c>
      <c r="G331"/>
      <c r="H331"/>
      <c r="S331" s="207">
        <f>SUMIF('TOTAL FEED'!$J$6:$J$440,'11'!A331,'TOTAL FEED'!$AS$6:$AS$440)*T331</f>
        <v>16</v>
      </c>
      <c r="T331">
        <v>1</v>
      </c>
    </row>
    <row r="332" spans="1:20" ht="15.75" x14ac:dyDescent="0.25">
      <c r="A332" t="str">
        <f t="shared" si="8"/>
        <v/>
      </c>
      <c r="G332"/>
      <c r="H332"/>
      <c r="S332" s="207">
        <f>SUMIF('TOTAL FEED'!$J$6:$J$440,'11'!A332,'TOTAL FEED'!$AS$6:$AS$440)*T332</f>
        <v>16</v>
      </c>
      <c r="T332">
        <v>1</v>
      </c>
    </row>
    <row r="333" spans="1:20" ht="15.75" x14ac:dyDescent="0.25">
      <c r="A333" t="str">
        <f t="shared" si="8"/>
        <v/>
      </c>
      <c r="G333"/>
      <c r="H333"/>
      <c r="S333" s="207">
        <f>SUMIF('TOTAL FEED'!$J$6:$J$440,'11'!A333,'TOTAL FEED'!$AS$6:$AS$440)*T333</f>
        <v>16</v>
      </c>
      <c r="T333">
        <v>1</v>
      </c>
    </row>
    <row r="334" spans="1:20" ht="15.75" x14ac:dyDescent="0.25">
      <c r="A334" t="str">
        <f t="shared" si="8"/>
        <v/>
      </c>
      <c r="G334"/>
      <c r="H334"/>
      <c r="S334" s="207">
        <f>SUMIF('TOTAL FEED'!$J$6:$J$440,'11'!A334,'TOTAL FEED'!$AS$6:$AS$440)*T334</f>
        <v>16</v>
      </c>
      <c r="T334">
        <v>1</v>
      </c>
    </row>
    <row r="335" spans="1:20" ht="15.75" x14ac:dyDescent="0.25">
      <c r="A335" t="str">
        <f t="shared" si="8"/>
        <v/>
      </c>
      <c r="G335"/>
      <c r="H335"/>
      <c r="S335" s="207">
        <f>SUMIF('TOTAL FEED'!$J$6:$J$440,'11'!A335,'TOTAL FEED'!$AS$6:$AS$440)*T335</f>
        <v>16</v>
      </c>
      <c r="T335">
        <v>1</v>
      </c>
    </row>
    <row r="336" spans="1:20" ht="15.75" x14ac:dyDescent="0.25">
      <c r="A336" t="str">
        <f t="shared" si="8"/>
        <v/>
      </c>
      <c r="G336"/>
      <c r="H336"/>
      <c r="S336" s="207">
        <f>SUMIF('TOTAL FEED'!$J$6:$J$440,'11'!A336,'TOTAL FEED'!$AS$6:$AS$440)*T336</f>
        <v>16</v>
      </c>
      <c r="T336">
        <v>1</v>
      </c>
    </row>
    <row r="337" spans="1:20" ht="15.75" x14ac:dyDescent="0.25">
      <c r="A337" t="str">
        <f t="shared" si="8"/>
        <v/>
      </c>
      <c r="G337"/>
      <c r="H337"/>
      <c r="S337" s="207">
        <f>SUMIF('TOTAL FEED'!$J$6:$J$440,'11'!A337,'TOTAL FEED'!$AS$6:$AS$440)*T337</f>
        <v>16</v>
      </c>
      <c r="T337">
        <v>1</v>
      </c>
    </row>
    <row r="338" spans="1:20" ht="15.75" x14ac:dyDescent="0.25">
      <c r="A338" t="str">
        <f t="shared" si="8"/>
        <v/>
      </c>
      <c r="G338"/>
      <c r="H338"/>
      <c r="S338" s="207">
        <f>SUMIF('TOTAL FEED'!$J$6:$J$440,'11'!A338,'TOTAL FEED'!$AS$6:$AS$440)*T338</f>
        <v>16</v>
      </c>
      <c r="T338">
        <v>1</v>
      </c>
    </row>
    <row r="339" spans="1:20" ht="15.75" x14ac:dyDescent="0.25">
      <c r="A339" t="str">
        <f t="shared" si="8"/>
        <v/>
      </c>
      <c r="G339"/>
      <c r="H339"/>
      <c r="S339" s="207">
        <f>SUMIF('TOTAL FEED'!$J$6:$J$440,'11'!A339,'TOTAL FEED'!$AS$6:$AS$440)*T339</f>
        <v>16</v>
      </c>
      <c r="T339">
        <v>1</v>
      </c>
    </row>
    <row r="340" spans="1:20" ht="15.75" x14ac:dyDescent="0.25">
      <c r="A340" t="str">
        <f t="shared" si="8"/>
        <v/>
      </c>
      <c r="G340"/>
      <c r="H340"/>
      <c r="S340" s="207">
        <f>SUMIF('TOTAL FEED'!$J$6:$J$440,'11'!A340,'TOTAL FEED'!$AS$6:$AS$440)*T340</f>
        <v>16</v>
      </c>
      <c r="T340">
        <v>1</v>
      </c>
    </row>
    <row r="341" spans="1:20" ht="15.75" x14ac:dyDescent="0.25">
      <c r="A341" t="str">
        <f t="shared" si="8"/>
        <v/>
      </c>
      <c r="G341"/>
      <c r="H341"/>
      <c r="S341" s="207">
        <f>SUMIF('TOTAL FEED'!$J$6:$J$440,'11'!A341,'TOTAL FEED'!$AS$6:$AS$440)*T341</f>
        <v>16</v>
      </c>
      <c r="T341">
        <v>1</v>
      </c>
    </row>
    <row r="342" spans="1:20" ht="15.75" x14ac:dyDescent="0.25">
      <c r="A342" t="str">
        <f t="shared" si="8"/>
        <v/>
      </c>
      <c r="G342"/>
      <c r="H342"/>
      <c r="S342" s="207">
        <f>SUMIF('TOTAL FEED'!$J$6:$J$440,'11'!A342,'TOTAL FEED'!$AS$6:$AS$440)*T342</f>
        <v>16</v>
      </c>
      <c r="T342">
        <v>1</v>
      </c>
    </row>
    <row r="343" spans="1:20" ht="15.75" x14ac:dyDescent="0.25">
      <c r="A343" t="str">
        <f t="shared" si="8"/>
        <v/>
      </c>
      <c r="G343"/>
      <c r="H343"/>
      <c r="S343" s="207">
        <f>SUMIF('TOTAL FEED'!$J$6:$J$440,'11'!A343,'TOTAL FEED'!$AS$6:$AS$440)*T343</f>
        <v>16</v>
      </c>
      <c r="T343">
        <v>1</v>
      </c>
    </row>
    <row r="344" spans="1:20" ht="15.75" x14ac:dyDescent="0.25">
      <c r="A344" t="str">
        <f t="shared" si="8"/>
        <v/>
      </c>
      <c r="G344"/>
      <c r="H344"/>
      <c r="S344" s="207">
        <f>SUMIF('TOTAL FEED'!$J$6:$J$440,'11'!A344,'TOTAL FEED'!$AS$6:$AS$440)*T344</f>
        <v>16</v>
      </c>
      <c r="T344">
        <v>1</v>
      </c>
    </row>
    <row r="345" spans="1:20" ht="15.75" x14ac:dyDescent="0.25">
      <c r="A345" t="str">
        <f t="shared" si="8"/>
        <v/>
      </c>
      <c r="G345"/>
      <c r="H345"/>
      <c r="S345" s="207">
        <f>SUMIF('TOTAL FEED'!$J$6:$J$440,'11'!A345,'TOTAL FEED'!$AS$6:$AS$440)*T345</f>
        <v>16</v>
      </c>
      <c r="T345">
        <v>1</v>
      </c>
    </row>
    <row r="346" spans="1:20" ht="15.75" x14ac:dyDescent="0.25">
      <c r="A346" t="str">
        <f t="shared" si="8"/>
        <v/>
      </c>
      <c r="G346"/>
      <c r="H346"/>
      <c r="S346" s="207">
        <f>SUMIF('TOTAL FEED'!$J$6:$J$440,'11'!A346,'TOTAL FEED'!$AS$6:$AS$440)*T346</f>
        <v>16</v>
      </c>
      <c r="T346">
        <v>1</v>
      </c>
    </row>
    <row r="347" spans="1:20" ht="15.75" x14ac:dyDescent="0.25">
      <c r="A347" t="str">
        <f t="shared" si="8"/>
        <v/>
      </c>
      <c r="G347"/>
      <c r="H347"/>
      <c r="S347" s="207">
        <f>SUMIF('TOTAL FEED'!$J$6:$J$440,'11'!A347,'TOTAL FEED'!$AS$6:$AS$440)*T347</f>
        <v>16</v>
      </c>
      <c r="T347">
        <v>1</v>
      </c>
    </row>
    <row r="348" spans="1:20" ht="15.75" x14ac:dyDescent="0.25">
      <c r="A348" t="str">
        <f t="shared" si="8"/>
        <v/>
      </c>
      <c r="G348"/>
      <c r="H348"/>
      <c r="S348" s="207">
        <f>SUMIF('TOTAL FEED'!$J$6:$J$440,'11'!A348,'TOTAL FEED'!$AS$6:$AS$440)*T348</f>
        <v>16</v>
      </c>
      <c r="T348">
        <v>1</v>
      </c>
    </row>
    <row r="349" spans="1:20" ht="15.75" x14ac:dyDescent="0.25">
      <c r="A349" t="str">
        <f t="shared" si="8"/>
        <v/>
      </c>
      <c r="G349"/>
      <c r="H349"/>
      <c r="S349" s="207">
        <f>SUMIF('TOTAL FEED'!$J$6:$J$440,'11'!A349,'TOTAL FEED'!$AS$6:$AS$440)*T349</f>
        <v>16</v>
      </c>
      <c r="T349">
        <v>1</v>
      </c>
    </row>
    <row r="350" spans="1:20" ht="15.75" x14ac:dyDescent="0.25">
      <c r="A350" t="str">
        <f t="shared" si="8"/>
        <v/>
      </c>
      <c r="G350"/>
      <c r="H350"/>
      <c r="S350" s="207">
        <f>SUMIF('TOTAL FEED'!$J$6:$J$440,'11'!A350,'TOTAL FEED'!$AS$6:$AS$440)*T350</f>
        <v>16</v>
      </c>
      <c r="T350">
        <v>1</v>
      </c>
    </row>
    <row r="351" spans="1:20" ht="15.75" x14ac:dyDescent="0.25">
      <c r="A351" t="str">
        <f t="shared" si="8"/>
        <v/>
      </c>
      <c r="G351"/>
      <c r="H351"/>
      <c r="S351" s="207">
        <f>SUMIF('TOTAL FEED'!$J$6:$J$440,'11'!A351,'TOTAL FEED'!$AS$6:$AS$440)*T351</f>
        <v>16</v>
      </c>
      <c r="T351">
        <v>1</v>
      </c>
    </row>
    <row r="352" spans="1:20" ht="15.75" x14ac:dyDescent="0.25">
      <c r="A352" t="str">
        <f t="shared" si="8"/>
        <v/>
      </c>
      <c r="G352"/>
      <c r="H352"/>
      <c r="S352" s="207">
        <f>SUMIF('TOTAL FEED'!$J$6:$J$440,'11'!A352,'TOTAL FEED'!$AS$6:$AS$440)*T352</f>
        <v>16</v>
      </c>
      <c r="T352">
        <v>1</v>
      </c>
    </row>
    <row r="353" spans="1:20" ht="15.75" x14ac:dyDescent="0.25">
      <c r="A353" t="str">
        <f t="shared" si="8"/>
        <v/>
      </c>
      <c r="G353"/>
      <c r="H353"/>
      <c r="S353" s="207">
        <f>SUMIF('TOTAL FEED'!$J$6:$J$440,'11'!A353,'TOTAL FEED'!$AS$6:$AS$440)*T353</f>
        <v>16</v>
      </c>
      <c r="T353">
        <v>1</v>
      </c>
    </row>
    <row r="354" spans="1:20" ht="15.75" x14ac:dyDescent="0.25">
      <c r="A354" t="str">
        <f t="shared" si="8"/>
        <v/>
      </c>
      <c r="G354"/>
      <c r="H354"/>
      <c r="S354" s="207">
        <f>SUMIF('TOTAL FEED'!$J$6:$J$440,'11'!A354,'TOTAL FEED'!$AS$6:$AS$440)*T354</f>
        <v>16</v>
      </c>
      <c r="T354">
        <v>1</v>
      </c>
    </row>
    <row r="355" spans="1:20" ht="15.75" x14ac:dyDescent="0.25">
      <c r="A355" t="str">
        <f t="shared" si="8"/>
        <v/>
      </c>
      <c r="G355"/>
      <c r="H355"/>
      <c r="S355" s="207">
        <f>SUMIF('TOTAL FEED'!$J$6:$J$440,'11'!A355,'TOTAL FEED'!$AS$6:$AS$440)*T355</f>
        <v>16</v>
      </c>
      <c r="T355">
        <v>1</v>
      </c>
    </row>
    <row r="356" spans="1:20" ht="15.75" x14ac:dyDescent="0.25">
      <c r="A356" t="str">
        <f t="shared" si="8"/>
        <v/>
      </c>
      <c r="G356"/>
      <c r="H356"/>
      <c r="S356" s="207">
        <f>SUMIF('TOTAL FEED'!$J$6:$J$440,'11'!A356,'TOTAL FEED'!$AS$6:$AS$440)*T356</f>
        <v>16</v>
      </c>
      <c r="T356">
        <v>1</v>
      </c>
    </row>
    <row r="357" spans="1:20" ht="15.75" x14ac:dyDescent="0.25">
      <c r="A357" t="str">
        <f t="shared" si="8"/>
        <v/>
      </c>
      <c r="G357"/>
      <c r="H357"/>
      <c r="S357" s="207">
        <f>SUMIF('TOTAL FEED'!$J$6:$J$440,'11'!A357,'TOTAL FEED'!$AS$6:$AS$440)*T357</f>
        <v>16</v>
      </c>
      <c r="T357">
        <v>1</v>
      </c>
    </row>
    <row r="358" spans="1:20" ht="15.75" x14ac:dyDescent="0.25">
      <c r="A358" t="str">
        <f t="shared" si="8"/>
        <v/>
      </c>
      <c r="G358"/>
      <c r="H358"/>
      <c r="S358" s="207">
        <f>SUMIF('TOTAL FEED'!$J$6:$J$440,'11'!A358,'TOTAL FEED'!$AS$6:$AS$440)*T358</f>
        <v>16</v>
      </c>
      <c r="T358">
        <v>1</v>
      </c>
    </row>
    <row r="359" spans="1:20" ht="15.75" x14ac:dyDescent="0.25">
      <c r="A359" t="str">
        <f t="shared" si="8"/>
        <v/>
      </c>
      <c r="G359"/>
      <c r="H359"/>
      <c r="S359" s="207">
        <f>SUMIF('TOTAL FEED'!$J$6:$J$440,'11'!A359,'TOTAL FEED'!$AS$6:$AS$440)*T359</f>
        <v>16</v>
      </c>
      <c r="T359">
        <v>1</v>
      </c>
    </row>
    <row r="360" spans="1:20" ht="15.75" x14ac:dyDescent="0.25">
      <c r="A360" t="str">
        <f t="shared" si="8"/>
        <v/>
      </c>
      <c r="G360"/>
      <c r="H360"/>
      <c r="S360" s="207">
        <f>SUMIF('TOTAL FEED'!$J$6:$J$440,'11'!A360,'TOTAL FEED'!$AS$6:$AS$440)*T360</f>
        <v>16</v>
      </c>
      <c r="T360">
        <v>1</v>
      </c>
    </row>
    <row r="361" spans="1:20" ht="15.75" x14ac:dyDescent="0.25">
      <c r="A361" t="str">
        <f t="shared" si="8"/>
        <v/>
      </c>
      <c r="G361"/>
      <c r="H361"/>
      <c r="S361" s="207">
        <f>SUMIF('TOTAL FEED'!$J$6:$J$440,'11'!A361,'TOTAL FEED'!$AS$6:$AS$440)*T361</f>
        <v>16</v>
      </c>
      <c r="T361">
        <v>1</v>
      </c>
    </row>
    <row r="362" spans="1:20" ht="15.75" x14ac:dyDescent="0.25">
      <c r="A362" t="str">
        <f t="shared" si="8"/>
        <v/>
      </c>
      <c r="G362"/>
      <c r="H362"/>
      <c r="S362" s="207">
        <f>SUMIF('TOTAL FEED'!$J$6:$J$440,'11'!A362,'TOTAL FEED'!$AS$6:$AS$440)*T362</f>
        <v>16</v>
      </c>
      <c r="T362">
        <v>1</v>
      </c>
    </row>
    <row r="363" spans="1:20" ht="15.75" x14ac:dyDescent="0.25">
      <c r="A363" t="str">
        <f t="shared" si="8"/>
        <v/>
      </c>
      <c r="G363"/>
      <c r="H363"/>
      <c r="S363" s="207">
        <f>SUMIF('TOTAL FEED'!$J$6:$J$440,'11'!A363,'TOTAL FEED'!$AS$6:$AS$440)*T363</f>
        <v>16</v>
      </c>
      <c r="T363">
        <v>1</v>
      </c>
    </row>
    <row r="364" spans="1:20" ht="15.75" x14ac:dyDescent="0.25">
      <c r="A364" t="str">
        <f t="shared" si="8"/>
        <v/>
      </c>
      <c r="G364"/>
      <c r="H364"/>
      <c r="S364" s="207">
        <f>SUMIF('TOTAL FEED'!$J$6:$J$440,'11'!A364,'TOTAL FEED'!$AS$6:$AS$440)*T364</f>
        <v>16</v>
      </c>
      <c r="T364">
        <v>1</v>
      </c>
    </row>
    <row r="365" spans="1:20" ht="15.75" x14ac:dyDescent="0.25">
      <c r="A365" t="str">
        <f t="shared" si="8"/>
        <v/>
      </c>
      <c r="G365"/>
      <c r="H365"/>
      <c r="S365" s="207">
        <f>SUMIF('TOTAL FEED'!$J$6:$J$440,'11'!A365,'TOTAL FEED'!$AS$6:$AS$440)*T365</f>
        <v>16</v>
      </c>
      <c r="T365">
        <v>1</v>
      </c>
    </row>
    <row r="366" spans="1:20" ht="15.75" x14ac:dyDescent="0.25">
      <c r="A366" t="str">
        <f t="shared" si="8"/>
        <v/>
      </c>
      <c r="G366"/>
      <c r="H366"/>
      <c r="S366" s="207">
        <f>SUMIF('TOTAL FEED'!$J$6:$J$440,'11'!A366,'TOTAL FEED'!$AS$6:$AS$440)*T366</f>
        <v>16</v>
      </c>
      <c r="T366">
        <v>1</v>
      </c>
    </row>
    <row r="367" spans="1:20" ht="15.75" x14ac:dyDescent="0.25">
      <c r="A367" t="str">
        <f t="shared" si="8"/>
        <v/>
      </c>
      <c r="G367"/>
      <c r="H367"/>
      <c r="S367" s="207">
        <f>SUMIF('TOTAL FEED'!$J$6:$J$440,'11'!A367,'TOTAL FEED'!$AS$6:$AS$440)*T367</f>
        <v>16</v>
      </c>
      <c r="T367">
        <v>1</v>
      </c>
    </row>
    <row r="368" spans="1:20" ht="15.75" x14ac:dyDescent="0.25">
      <c r="A368" t="str">
        <f t="shared" si="8"/>
        <v/>
      </c>
      <c r="G368"/>
      <c r="H368"/>
      <c r="S368" s="207">
        <f>SUMIF('TOTAL FEED'!$J$6:$J$440,'11'!A368,'TOTAL FEED'!$AS$6:$AS$440)*T368</f>
        <v>16</v>
      </c>
      <c r="T368">
        <v>1</v>
      </c>
    </row>
    <row r="369" spans="1:20" ht="15.75" x14ac:dyDescent="0.25">
      <c r="A369" t="str">
        <f t="shared" si="8"/>
        <v/>
      </c>
      <c r="G369"/>
      <c r="H369"/>
      <c r="S369" s="207">
        <f>SUMIF('TOTAL FEED'!$J$6:$J$440,'11'!A369,'TOTAL FEED'!$AS$6:$AS$440)*T369</f>
        <v>16</v>
      </c>
      <c r="T369">
        <v>1</v>
      </c>
    </row>
    <row r="370" spans="1:20" ht="15.75" x14ac:dyDescent="0.25">
      <c r="A370" t="str">
        <f t="shared" si="8"/>
        <v/>
      </c>
      <c r="G370"/>
      <c r="H370"/>
      <c r="S370" s="207">
        <f>SUMIF('TOTAL FEED'!$J$6:$J$440,'11'!A370,'TOTAL FEED'!$AS$6:$AS$440)*T370</f>
        <v>16</v>
      </c>
      <c r="T370">
        <v>1</v>
      </c>
    </row>
    <row r="371" spans="1:20" ht="15.75" x14ac:dyDescent="0.25">
      <c r="A371" t="str">
        <f t="shared" si="8"/>
        <v/>
      </c>
      <c r="G371"/>
      <c r="H371"/>
      <c r="S371" s="207">
        <f>SUMIF('TOTAL FEED'!$J$6:$J$440,'11'!A371,'TOTAL FEED'!$AS$6:$AS$440)*T371</f>
        <v>16</v>
      </c>
      <c r="T371">
        <v>1</v>
      </c>
    </row>
    <row r="372" spans="1:20" ht="15.75" x14ac:dyDescent="0.25">
      <c r="A372" t="str">
        <f t="shared" si="8"/>
        <v/>
      </c>
      <c r="G372"/>
      <c r="H372"/>
      <c r="S372" s="207">
        <f>SUMIF('TOTAL FEED'!$J$6:$J$440,'11'!A372,'TOTAL FEED'!$AS$6:$AS$440)*T372</f>
        <v>16</v>
      </c>
      <c r="T372">
        <v>1</v>
      </c>
    </row>
    <row r="373" spans="1:20" ht="15.75" x14ac:dyDescent="0.25">
      <c r="A373" t="str">
        <f t="shared" si="8"/>
        <v/>
      </c>
      <c r="G373"/>
      <c r="H373"/>
      <c r="S373" s="207">
        <f>SUMIF('TOTAL FEED'!$J$6:$J$440,'11'!A373,'TOTAL FEED'!$AS$6:$AS$440)*T373</f>
        <v>16</v>
      </c>
      <c r="T373">
        <v>1</v>
      </c>
    </row>
    <row r="374" spans="1:20" ht="15.75" x14ac:dyDescent="0.25">
      <c r="A374" t="str">
        <f t="shared" si="8"/>
        <v/>
      </c>
      <c r="G374"/>
      <c r="H374"/>
      <c r="S374" s="207">
        <f>SUMIF('TOTAL FEED'!$J$6:$J$440,'11'!A374,'TOTAL FEED'!$AS$6:$AS$440)*T374</f>
        <v>16</v>
      </c>
      <c r="T374">
        <v>1</v>
      </c>
    </row>
    <row r="375" spans="1:20" ht="15.75" x14ac:dyDescent="0.25">
      <c r="A375" t="str">
        <f t="shared" si="8"/>
        <v/>
      </c>
      <c r="G375"/>
      <c r="H375"/>
      <c r="S375" s="207">
        <f>SUMIF('TOTAL FEED'!$J$6:$J$440,'11'!A375,'TOTAL FEED'!$AS$6:$AS$440)*T375</f>
        <v>16</v>
      </c>
      <c r="T375">
        <v>1</v>
      </c>
    </row>
    <row r="376" spans="1:20" ht="15.75" x14ac:dyDescent="0.25">
      <c r="A376" t="str">
        <f t="shared" si="8"/>
        <v/>
      </c>
      <c r="G376"/>
      <c r="H376"/>
      <c r="S376" s="207">
        <f>SUMIF('TOTAL FEED'!$J$6:$J$440,'11'!A376,'TOTAL FEED'!$AS$6:$AS$440)*T376</f>
        <v>16</v>
      </c>
      <c r="T376">
        <v>1</v>
      </c>
    </row>
    <row r="377" spans="1:20" ht="15.75" x14ac:dyDescent="0.25">
      <c r="A377" t="str">
        <f t="shared" si="8"/>
        <v/>
      </c>
      <c r="G377"/>
      <c r="H377"/>
      <c r="S377" s="207">
        <f>SUMIF('TOTAL FEED'!$J$6:$J$440,'11'!A377,'TOTAL FEED'!$AS$6:$AS$440)*T377</f>
        <v>16</v>
      </c>
      <c r="T377">
        <v>1</v>
      </c>
    </row>
    <row r="378" spans="1:20" ht="15.75" x14ac:dyDescent="0.25">
      <c r="A378" t="str">
        <f t="shared" si="8"/>
        <v/>
      </c>
      <c r="G378"/>
      <c r="H378"/>
      <c r="S378" s="207">
        <f>SUMIF('TOTAL FEED'!$J$6:$J$440,'11'!A378,'TOTAL FEED'!$AS$6:$AS$440)*T378</f>
        <v>16</v>
      </c>
      <c r="T378">
        <v>1</v>
      </c>
    </row>
    <row r="379" spans="1:20" ht="15.75" x14ac:dyDescent="0.25">
      <c r="A379" t="str">
        <f t="shared" si="8"/>
        <v/>
      </c>
      <c r="G379"/>
      <c r="H379"/>
      <c r="S379" s="207">
        <f>SUMIF('TOTAL FEED'!$J$6:$J$440,'11'!A379,'TOTAL FEED'!$AS$6:$AS$440)*T379</f>
        <v>16</v>
      </c>
      <c r="T379">
        <v>1</v>
      </c>
    </row>
    <row r="380" spans="1:20" ht="15.75" x14ac:dyDescent="0.25">
      <c r="A380" t="str">
        <f t="shared" si="8"/>
        <v/>
      </c>
      <c r="G380"/>
      <c r="H380"/>
      <c r="S380" s="207">
        <f>SUMIF('TOTAL FEED'!$J$6:$J$440,'11'!A380,'TOTAL FEED'!$AS$6:$AS$440)*T380</f>
        <v>16</v>
      </c>
      <c r="T380">
        <v>1</v>
      </c>
    </row>
    <row r="381" spans="1:20" ht="15.75" x14ac:dyDescent="0.25">
      <c r="A381" t="str">
        <f t="shared" si="8"/>
        <v/>
      </c>
      <c r="G381"/>
      <c r="H381"/>
      <c r="S381" s="207">
        <f>SUMIF('TOTAL FEED'!$J$6:$J$440,'11'!A381,'TOTAL FEED'!$AS$6:$AS$440)*T381</f>
        <v>16</v>
      </c>
      <c r="T381">
        <v>1</v>
      </c>
    </row>
    <row r="382" spans="1:20" ht="15.75" x14ac:dyDescent="0.25">
      <c r="A382" t="str">
        <f t="shared" si="8"/>
        <v/>
      </c>
      <c r="G382"/>
      <c r="H382"/>
      <c r="S382" s="207">
        <f>SUMIF('TOTAL FEED'!$J$6:$J$440,'11'!A382,'TOTAL FEED'!$AS$6:$AS$440)*T382</f>
        <v>16</v>
      </c>
      <c r="T382">
        <v>1</v>
      </c>
    </row>
    <row r="383" spans="1:20" ht="15.75" x14ac:dyDescent="0.25">
      <c r="A383" t="str">
        <f t="shared" si="8"/>
        <v/>
      </c>
      <c r="G383"/>
      <c r="H383"/>
      <c r="S383" s="207">
        <f>SUMIF('TOTAL FEED'!$J$6:$J$440,'11'!A383,'TOTAL FEED'!$AS$6:$AS$440)*T383</f>
        <v>16</v>
      </c>
      <c r="T383">
        <v>1</v>
      </c>
    </row>
    <row r="384" spans="1:20" ht="15.75" x14ac:dyDescent="0.25">
      <c r="A384" t="str">
        <f t="shared" si="8"/>
        <v/>
      </c>
      <c r="G384"/>
      <c r="H384"/>
      <c r="S384" s="207">
        <f>SUMIF('TOTAL FEED'!$J$6:$J$440,'11'!A384,'TOTAL FEED'!$AS$6:$AS$440)*T384</f>
        <v>16</v>
      </c>
      <c r="T384">
        <v>1</v>
      </c>
    </row>
    <row r="385" spans="1:20" ht="15.75" x14ac:dyDescent="0.25">
      <c r="A385" t="str">
        <f t="shared" si="8"/>
        <v/>
      </c>
      <c r="G385"/>
      <c r="H385"/>
      <c r="S385" s="207">
        <f>SUMIF('TOTAL FEED'!$J$6:$J$440,'11'!A385,'TOTAL FEED'!$AS$6:$AS$440)*T385</f>
        <v>16</v>
      </c>
      <c r="T385">
        <v>1</v>
      </c>
    </row>
    <row r="386" spans="1:20" ht="15.75" x14ac:dyDescent="0.25">
      <c r="A386" t="str">
        <f t="shared" si="8"/>
        <v/>
      </c>
      <c r="G386"/>
      <c r="H386"/>
      <c r="S386" s="207">
        <f>SUMIF('TOTAL FEED'!$J$6:$J$440,'11'!A386,'TOTAL FEED'!$AS$6:$AS$440)*T386</f>
        <v>16</v>
      </c>
      <c r="T386">
        <v>1</v>
      </c>
    </row>
    <row r="387" spans="1:20" ht="15.75" x14ac:dyDescent="0.25">
      <c r="A387" t="str">
        <f t="shared" si="8"/>
        <v/>
      </c>
      <c r="G387"/>
      <c r="H387"/>
      <c r="S387" s="207">
        <f>SUMIF('TOTAL FEED'!$J$6:$J$440,'11'!A387,'TOTAL FEED'!$AS$6:$AS$440)*T387</f>
        <v>16</v>
      </c>
      <c r="T387">
        <v>1</v>
      </c>
    </row>
    <row r="388" spans="1:20" ht="15.75" x14ac:dyDescent="0.25">
      <c r="A388" t="str">
        <f t="shared" ref="A388:A451" si="9">CONCATENATE(G388,I388,H388)</f>
        <v/>
      </c>
      <c r="G388"/>
      <c r="H388"/>
      <c r="S388" s="207">
        <f>SUMIF('TOTAL FEED'!$J$6:$J$440,'11'!A388,'TOTAL FEED'!$AS$6:$AS$440)*T388</f>
        <v>16</v>
      </c>
      <c r="T388">
        <v>1</v>
      </c>
    </row>
    <row r="389" spans="1:20" ht="15.75" x14ac:dyDescent="0.25">
      <c r="A389" t="str">
        <f t="shared" si="9"/>
        <v/>
      </c>
      <c r="G389"/>
      <c r="H389"/>
      <c r="S389" s="207">
        <f>SUMIF('TOTAL FEED'!$J$6:$J$440,'11'!A389,'TOTAL FEED'!$AS$6:$AS$440)*T389</f>
        <v>16</v>
      </c>
      <c r="T389">
        <v>1</v>
      </c>
    </row>
    <row r="390" spans="1:20" ht="15.75" x14ac:dyDescent="0.25">
      <c r="A390" t="str">
        <f t="shared" si="9"/>
        <v/>
      </c>
      <c r="G390"/>
      <c r="H390"/>
      <c r="S390" s="207">
        <f>SUMIF('TOTAL FEED'!$J$6:$J$440,'11'!A390,'TOTAL FEED'!$AS$6:$AS$440)*T390</f>
        <v>16</v>
      </c>
      <c r="T390">
        <v>1</v>
      </c>
    </row>
    <row r="391" spans="1:20" ht="15.75" x14ac:dyDescent="0.25">
      <c r="A391" t="str">
        <f t="shared" si="9"/>
        <v/>
      </c>
      <c r="G391"/>
      <c r="H391"/>
      <c r="S391" s="207">
        <f>SUMIF('TOTAL FEED'!$J$6:$J$440,'11'!A391,'TOTAL FEED'!$AS$6:$AS$440)*T391</f>
        <v>16</v>
      </c>
      <c r="T391">
        <v>1</v>
      </c>
    </row>
    <row r="392" spans="1:20" ht="15.75" x14ac:dyDescent="0.25">
      <c r="A392" t="str">
        <f t="shared" si="9"/>
        <v/>
      </c>
      <c r="G392"/>
      <c r="H392"/>
      <c r="S392" s="207">
        <f>SUMIF('TOTAL FEED'!$J$6:$J$440,'11'!A392,'TOTAL FEED'!$AS$6:$AS$440)*T392</f>
        <v>16</v>
      </c>
      <c r="T392">
        <v>1</v>
      </c>
    </row>
    <row r="393" spans="1:20" ht="15.75" x14ac:dyDescent="0.25">
      <c r="A393" t="str">
        <f t="shared" si="9"/>
        <v/>
      </c>
      <c r="G393"/>
      <c r="H393"/>
      <c r="S393" s="207">
        <f>SUMIF('TOTAL FEED'!$J$6:$J$440,'11'!A393,'TOTAL FEED'!$AS$6:$AS$440)*T393</f>
        <v>16</v>
      </c>
      <c r="T393">
        <v>1</v>
      </c>
    </row>
    <row r="394" spans="1:20" ht="15.75" x14ac:dyDescent="0.25">
      <c r="A394" t="str">
        <f t="shared" si="9"/>
        <v/>
      </c>
      <c r="G394"/>
      <c r="H394"/>
      <c r="S394" s="207">
        <f>SUMIF('TOTAL FEED'!$J$6:$J$440,'11'!A394,'TOTAL FEED'!$AS$6:$AS$440)*T394</f>
        <v>16</v>
      </c>
      <c r="T394">
        <v>1</v>
      </c>
    </row>
    <row r="395" spans="1:20" ht="15.75" x14ac:dyDescent="0.25">
      <c r="A395" t="str">
        <f t="shared" si="9"/>
        <v/>
      </c>
      <c r="G395"/>
      <c r="H395"/>
      <c r="S395" s="207">
        <f>SUMIF('TOTAL FEED'!$J$6:$J$440,'11'!A395,'TOTAL FEED'!$AS$6:$AS$440)*T395</f>
        <v>16</v>
      </c>
      <c r="T395">
        <v>1</v>
      </c>
    </row>
    <row r="396" spans="1:20" ht="15.75" x14ac:dyDescent="0.25">
      <c r="A396" t="str">
        <f t="shared" si="9"/>
        <v/>
      </c>
      <c r="G396"/>
      <c r="H396"/>
      <c r="S396" s="207">
        <f>SUMIF('TOTAL FEED'!$J$6:$J$440,'11'!A396,'TOTAL FEED'!$AS$6:$AS$440)*T396</f>
        <v>16</v>
      </c>
      <c r="T396">
        <v>1</v>
      </c>
    </row>
    <row r="397" spans="1:20" ht="15.75" x14ac:dyDescent="0.25">
      <c r="A397" t="str">
        <f t="shared" si="9"/>
        <v/>
      </c>
      <c r="G397"/>
      <c r="H397"/>
      <c r="S397" s="207">
        <f>SUMIF('TOTAL FEED'!$J$6:$J$440,'11'!A397,'TOTAL FEED'!$AS$6:$AS$440)*T397</f>
        <v>16</v>
      </c>
      <c r="T397">
        <v>1</v>
      </c>
    </row>
    <row r="398" spans="1:20" ht="15.75" x14ac:dyDescent="0.25">
      <c r="A398" t="str">
        <f t="shared" si="9"/>
        <v/>
      </c>
      <c r="G398"/>
      <c r="H398"/>
      <c r="S398" s="207">
        <f>SUMIF('TOTAL FEED'!$J$6:$J$440,'11'!A398,'TOTAL FEED'!$AS$6:$AS$440)*T398</f>
        <v>16</v>
      </c>
      <c r="T398">
        <v>1</v>
      </c>
    </row>
    <row r="399" spans="1:20" ht="15.75" x14ac:dyDescent="0.25">
      <c r="A399" t="str">
        <f t="shared" si="9"/>
        <v/>
      </c>
      <c r="G399"/>
      <c r="H399"/>
      <c r="S399" s="207">
        <f>SUMIF('TOTAL FEED'!$J$6:$J$440,'11'!A399,'TOTAL FEED'!$AS$6:$AS$440)*T399</f>
        <v>16</v>
      </c>
      <c r="T399">
        <v>1</v>
      </c>
    </row>
    <row r="400" spans="1:20" ht="15.75" x14ac:dyDescent="0.25">
      <c r="A400" t="str">
        <f t="shared" si="9"/>
        <v/>
      </c>
      <c r="G400"/>
      <c r="H400"/>
      <c r="S400" s="207">
        <f>SUMIF('TOTAL FEED'!$J$6:$J$440,'11'!A400,'TOTAL FEED'!$AS$6:$AS$440)*T400</f>
        <v>16</v>
      </c>
      <c r="T400">
        <v>1</v>
      </c>
    </row>
    <row r="401" spans="1:20" ht="15.75" x14ac:dyDescent="0.25">
      <c r="A401" t="str">
        <f t="shared" si="9"/>
        <v/>
      </c>
      <c r="G401"/>
      <c r="H401"/>
      <c r="S401" s="207">
        <f>SUMIF('TOTAL FEED'!$J$6:$J$440,'11'!A401,'TOTAL FEED'!$AS$6:$AS$440)*T401</f>
        <v>16</v>
      </c>
      <c r="T401">
        <v>1</v>
      </c>
    </row>
    <row r="402" spans="1:20" ht="15.75" x14ac:dyDescent="0.25">
      <c r="A402" t="str">
        <f t="shared" si="9"/>
        <v/>
      </c>
      <c r="G402"/>
      <c r="H402"/>
      <c r="S402" s="207">
        <f>SUMIF('TOTAL FEED'!$J$6:$J$440,'11'!A402,'TOTAL FEED'!$AS$6:$AS$440)*T402</f>
        <v>16</v>
      </c>
      <c r="T402">
        <v>1</v>
      </c>
    </row>
    <row r="403" spans="1:20" ht="15.75" x14ac:dyDescent="0.25">
      <c r="A403" t="str">
        <f t="shared" si="9"/>
        <v/>
      </c>
      <c r="G403"/>
      <c r="H403"/>
      <c r="S403" s="207">
        <f>SUMIF('TOTAL FEED'!$J$6:$J$440,'11'!A403,'TOTAL FEED'!$AS$6:$AS$440)*T403</f>
        <v>16</v>
      </c>
      <c r="T403">
        <v>1</v>
      </c>
    </row>
    <row r="404" spans="1:20" ht="15.75" x14ac:dyDescent="0.25">
      <c r="A404" t="str">
        <f t="shared" si="9"/>
        <v/>
      </c>
      <c r="G404"/>
      <c r="H404"/>
      <c r="S404" s="207">
        <f>SUMIF('TOTAL FEED'!$J$6:$J$440,'11'!A404,'TOTAL FEED'!$AS$6:$AS$440)*T404</f>
        <v>16</v>
      </c>
      <c r="T404">
        <v>1</v>
      </c>
    </row>
    <row r="405" spans="1:20" ht="15.75" x14ac:dyDescent="0.25">
      <c r="A405" t="str">
        <f t="shared" si="9"/>
        <v/>
      </c>
      <c r="G405"/>
      <c r="H405"/>
      <c r="S405" s="207">
        <f>SUMIF('TOTAL FEED'!$J$6:$J$440,'11'!A405,'TOTAL FEED'!$AS$6:$AS$440)*T405</f>
        <v>16</v>
      </c>
      <c r="T405">
        <v>1</v>
      </c>
    </row>
    <row r="406" spans="1:20" ht="15.75" x14ac:dyDescent="0.25">
      <c r="A406" t="str">
        <f t="shared" si="9"/>
        <v/>
      </c>
      <c r="G406"/>
      <c r="H406"/>
      <c r="S406" s="207">
        <f>SUMIF('TOTAL FEED'!$J$6:$J$440,'11'!A406,'TOTAL FEED'!$AS$6:$AS$440)*T406</f>
        <v>16</v>
      </c>
      <c r="T406">
        <v>1</v>
      </c>
    </row>
    <row r="407" spans="1:20" ht="15.75" x14ac:dyDescent="0.25">
      <c r="A407" t="str">
        <f t="shared" si="9"/>
        <v/>
      </c>
      <c r="G407"/>
      <c r="H407"/>
      <c r="S407" s="207">
        <f>SUMIF('TOTAL FEED'!$J$6:$J$440,'11'!A407,'TOTAL FEED'!$AS$6:$AS$440)*T407</f>
        <v>16</v>
      </c>
      <c r="T407">
        <v>1</v>
      </c>
    </row>
    <row r="408" spans="1:20" ht="15.75" x14ac:dyDescent="0.25">
      <c r="A408" t="str">
        <f t="shared" si="9"/>
        <v/>
      </c>
      <c r="G408"/>
      <c r="H408"/>
      <c r="S408" s="207">
        <f>SUMIF('TOTAL FEED'!$J$6:$J$440,'11'!A408,'TOTAL FEED'!$AS$6:$AS$440)*T408</f>
        <v>16</v>
      </c>
      <c r="T408">
        <v>1</v>
      </c>
    </row>
    <row r="409" spans="1:20" ht="15.75" x14ac:dyDescent="0.25">
      <c r="A409" t="str">
        <f t="shared" si="9"/>
        <v/>
      </c>
      <c r="G409"/>
      <c r="H409"/>
      <c r="S409" s="207">
        <f>SUMIF('TOTAL FEED'!$J$6:$J$440,'11'!A409,'TOTAL FEED'!$AS$6:$AS$440)*T409</f>
        <v>16</v>
      </c>
      <c r="T409">
        <v>1</v>
      </c>
    </row>
    <row r="410" spans="1:20" ht="15.75" x14ac:dyDescent="0.25">
      <c r="A410" t="str">
        <f t="shared" si="9"/>
        <v/>
      </c>
      <c r="G410"/>
      <c r="H410"/>
      <c r="S410" s="207">
        <f>SUMIF('TOTAL FEED'!$J$6:$J$440,'11'!A410,'TOTAL FEED'!$AS$6:$AS$440)*T410</f>
        <v>16</v>
      </c>
      <c r="T410">
        <v>1</v>
      </c>
    </row>
    <row r="411" spans="1:20" ht="15.75" x14ac:dyDescent="0.25">
      <c r="A411" t="str">
        <f t="shared" si="9"/>
        <v/>
      </c>
      <c r="G411"/>
      <c r="H411"/>
      <c r="S411" s="207">
        <f>SUMIF('TOTAL FEED'!$J$6:$J$440,'11'!A411,'TOTAL FEED'!$AS$6:$AS$440)*T411</f>
        <v>16</v>
      </c>
      <c r="T411">
        <v>1</v>
      </c>
    </row>
    <row r="412" spans="1:20" ht="15.75" x14ac:dyDescent="0.25">
      <c r="A412" t="str">
        <f t="shared" si="9"/>
        <v/>
      </c>
      <c r="G412"/>
      <c r="H412"/>
      <c r="S412" s="207">
        <f>SUMIF('TOTAL FEED'!$J$6:$J$440,'11'!A412,'TOTAL FEED'!$AS$6:$AS$440)*T412</f>
        <v>16</v>
      </c>
      <c r="T412">
        <v>1</v>
      </c>
    </row>
    <row r="413" spans="1:20" ht="15.75" x14ac:dyDescent="0.25">
      <c r="A413" t="str">
        <f t="shared" si="9"/>
        <v/>
      </c>
      <c r="G413"/>
      <c r="H413"/>
      <c r="S413" s="207">
        <f>SUMIF('TOTAL FEED'!$J$6:$J$440,'11'!A413,'TOTAL FEED'!$AS$6:$AS$440)*T413</f>
        <v>16</v>
      </c>
      <c r="T413">
        <v>1</v>
      </c>
    </row>
    <row r="414" spans="1:20" ht="15.75" x14ac:dyDescent="0.25">
      <c r="A414" t="str">
        <f t="shared" si="9"/>
        <v/>
      </c>
      <c r="G414"/>
      <c r="H414"/>
      <c r="S414" s="207">
        <f>SUMIF('TOTAL FEED'!$J$6:$J$440,'11'!A414,'TOTAL FEED'!$AS$6:$AS$440)*T414</f>
        <v>16</v>
      </c>
      <c r="T414">
        <v>1</v>
      </c>
    </row>
    <row r="415" spans="1:20" ht="15.75" x14ac:dyDescent="0.25">
      <c r="A415" t="str">
        <f t="shared" si="9"/>
        <v/>
      </c>
      <c r="G415"/>
      <c r="H415"/>
      <c r="S415" s="207">
        <f>SUMIF('TOTAL FEED'!$J$6:$J$440,'11'!A415,'TOTAL FEED'!$AS$6:$AS$440)*T415</f>
        <v>16</v>
      </c>
      <c r="T415">
        <v>1</v>
      </c>
    </row>
    <row r="416" spans="1:20" ht="15.75" x14ac:dyDescent="0.25">
      <c r="A416" t="str">
        <f t="shared" si="9"/>
        <v/>
      </c>
      <c r="G416"/>
      <c r="H416"/>
      <c r="S416" s="207">
        <f>SUMIF('TOTAL FEED'!$J$6:$J$440,'11'!A416,'TOTAL FEED'!$AS$6:$AS$440)*T416</f>
        <v>16</v>
      </c>
      <c r="T416">
        <v>1</v>
      </c>
    </row>
    <row r="417" spans="1:20" ht="15.75" x14ac:dyDescent="0.25">
      <c r="A417" t="str">
        <f t="shared" si="9"/>
        <v/>
      </c>
      <c r="G417"/>
      <c r="H417"/>
      <c r="S417" s="207">
        <f>SUMIF('TOTAL FEED'!$J$6:$J$440,'11'!A417,'TOTAL FEED'!$AS$6:$AS$440)*T417</f>
        <v>16</v>
      </c>
      <c r="T417">
        <v>1</v>
      </c>
    </row>
    <row r="418" spans="1:20" ht="15.75" x14ac:dyDescent="0.25">
      <c r="A418" t="str">
        <f t="shared" si="9"/>
        <v/>
      </c>
      <c r="G418"/>
      <c r="H418"/>
      <c r="S418" s="207">
        <f>SUMIF('TOTAL FEED'!$J$6:$J$440,'11'!A418,'TOTAL FEED'!$AS$6:$AS$440)*T418</f>
        <v>16</v>
      </c>
      <c r="T418">
        <v>1</v>
      </c>
    </row>
    <row r="419" spans="1:20" ht="15.75" x14ac:dyDescent="0.25">
      <c r="A419" t="str">
        <f t="shared" si="9"/>
        <v/>
      </c>
      <c r="G419"/>
      <c r="H419"/>
      <c r="S419" s="207">
        <f>SUMIF('TOTAL FEED'!$J$6:$J$440,'11'!A419,'TOTAL FEED'!$AS$6:$AS$440)*T419</f>
        <v>16</v>
      </c>
      <c r="T419">
        <v>1</v>
      </c>
    </row>
    <row r="420" spans="1:20" ht="15.75" x14ac:dyDescent="0.25">
      <c r="A420" t="str">
        <f t="shared" si="9"/>
        <v/>
      </c>
      <c r="G420"/>
      <c r="H420"/>
      <c r="S420" s="207">
        <f>SUMIF('TOTAL FEED'!$J$6:$J$440,'11'!A420,'TOTAL FEED'!$AS$6:$AS$440)*T420</f>
        <v>16</v>
      </c>
      <c r="T420">
        <v>1</v>
      </c>
    </row>
    <row r="421" spans="1:20" ht="15.75" x14ac:dyDescent="0.25">
      <c r="A421" t="str">
        <f t="shared" si="9"/>
        <v/>
      </c>
      <c r="G421"/>
      <c r="H421"/>
      <c r="S421" s="207">
        <f>SUMIF('TOTAL FEED'!$J$6:$J$440,'11'!A421,'TOTAL FEED'!$AS$6:$AS$440)*T421</f>
        <v>16</v>
      </c>
      <c r="T421">
        <v>1</v>
      </c>
    </row>
    <row r="422" spans="1:20" ht="15.75" x14ac:dyDescent="0.25">
      <c r="A422" t="str">
        <f t="shared" si="9"/>
        <v/>
      </c>
      <c r="G422"/>
      <c r="H422"/>
      <c r="S422" s="207">
        <f>SUMIF('TOTAL FEED'!$J$6:$J$440,'11'!A422,'TOTAL FEED'!$AS$6:$AS$440)*T422</f>
        <v>16</v>
      </c>
      <c r="T422">
        <v>1</v>
      </c>
    </row>
    <row r="423" spans="1:20" ht="15.75" x14ac:dyDescent="0.25">
      <c r="A423" t="str">
        <f t="shared" si="9"/>
        <v/>
      </c>
      <c r="G423"/>
      <c r="H423"/>
      <c r="S423" s="207">
        <f>SUMIF('TOTAL FEED'!$J$6:$J$440,'11'!A423,'TOTAL FEED'!$AS$6:$AS$440)*T423</f>
        <v>16</v>
      </c>
      <c r="T423">
        <v>1</v>
      </c>
    </row>
    <row r="424" spans="1:20" ht="15.75" x14ac:dyDescent="0.25">
      <c r="A424" t="str">
        <f t="shared" si="9"/>
        <v/>
      </c>
      <c r="G424"/>
      <c r="H424"/>
      <c r="S424" s="207">
        <f>SUMIF('TOTAL FEED'!$J$6:$J$440,'11'!A424,'TOTAL FEED'!$AS$6:$AS$440)*T424</f>
        <v>16</v>
      </c>
      <c r="T424">
        <v>1</v>
      </c>
    </row>
    <row r="425" spans="1:20" ht="15.75" x14ac:dyDescent="0.25">
      <c r="A425" t="str">
        <f t="shared" si="9"/>
        <v/>
      </c>
      <c r="G425"/>
      <c r="H425"/>
      <c r="S425" s="207">
        <f>SUMIF('TOTAL FEED'!$J$6:$J$440,'11'!A425,'TOTAL FEED'!$AS$6:$AS$440)*T425</f>
        <v>16</v>
      </c>
      <c r="T425">
        <v>1</v>
      </c>
    </row>
    <row r="426" spans="1:20" ht="15.75" x14ac:dyDescent="0.25">
      <c r="A426" t="str">
        <f t="shared" si="9"/>
        <v/>
      </c>
      <c r="G426"/>
      <c r="H426"/>
      <c r="S426" s="207">
        <f>SUMIF('TOTAL FEED'!$J$6:$J$440,'11'!A426,'TOTAL FEED'!$AS$6:$AS$440)*T426</f>
        <v>16</v>
      </c>
      <c r="T426">
        <v>1</v>
      </c>
    </row>
    <row r="427" spans="1:20" ht="15.75" x14ac:dyDescent="0.25">
      <c r="A427" t="str">
        <f t="shared" si="9"/>
        <v/>
      </c>
      <c r="G427"/>
      <c r="H427"/>
      <c r="S427" s="207">
        <f>SUMIF('TOTAL FEED'!$J$6:$J$440,'11'!A427,'TOTAL FEED'!$AS$6:$AS$440)*T427</f>
        <v>16</v>
      </c>
      <c r="T427">
        <v>1</v>
      </c>
    </row>
    <row r="428" spans="1:20" ht="15.75" x14ac:dyDescent="0.25">
      <c r="A428" t="str">
        <f t="shared" si="9"/>
        <v/>
      </c>
      <c r="G428"/>
      <c r="H428"/>
      <c r="S428" s="207">
        <f>SUMIF('TOTAL FEED'!$J$6:$J$440,'11'!A428,'TOTAL FEED'!$AS$6:$AS$440)*T428</f>
        <v>16</v>
      </c>
      <c r="T428">
        <v>1</v>
      </c>
    </row>
    <row r="429" spans="1:20" ht="15.75" x14ac:dyDescent="0.25">
      <c r="A429" t="str">
        <f t="shared" si="9"/>
        <v/>
      </c>
      <c r="G429"/>
      <c r="H429"/>
      <c r="S429" s="207">
        <f>SUMIF('TOTAL FEED'!$J$6:$J$440,'11'!A429,'TOTAL FEED'!$AS$6:$AS$440)*T429</f>
        <v>16</v>
      </c>
      <c r="T429">
        <v>1</v>
      </c>
    </row>
    <row r="430" spans="1:20" ht="15.75" x14ac:dyDescent="0.25">
      <c r="A430" t="str">
        <f t="shared" si="9"/>
        <v/>
      </c>
      <c r="G430"/>
      <c r="H430"/>
      <c r="S430" s="207">
        <f>SUMIF('TOTAL FEED'!$J$6:$J$440,'11'!A430,'TOTAL FEED'!$AS$6:$AS$440)*T430</f>
        <v>16</v>
      </c>
      <c r="T430">
        <v>1</v>
      </c>
    </row>
    <row r="431" spans="1:20" ht="15.75" x14ac:dyDescent="0.25">
      <c r="A431" t="str">
        <f t="shared" si="9"/>
        <v/>
      </c>
      <c r="G431"/>
      <c r="H431"/>
      <c r="S431" s="207">
        <f>SUMIF('TOTAL FEED'!$J$6:$J$440,'11'!A431,'TOTAL FEED'!$AS$6:$AS$440)*T431</f>
        <v>16</v>
      </c>
      <c r="T431">
        <v>1</v>
      </c>
    </row>
    <row r="432" spans="1:20" ht="15.75" x14ac:dyDescent="0.25">
      <c r="A432" t="str">
        <f t="shared" si="9"/>
        <v/>
      </c>
      <c r="G432"/>
      <c r="H432"/>
      <c r="S432" s="207">
        <f>SUMIF('TOTAL FEED'!$J$6:$J$440,'11'!A432,'TOTAL FEED'!$AS$6:$AS$440)*T432</f>
        <v>16</v>
      </c>
      <c r="T432">
        <v>1</v>
      </c>
    </row>
    <row r="433" spans="1:20" ht="15.75" x14ac:dyDescent="0.25">
      <c r="A433" t="str">
        <f t="shared" si="9"/>
        <v/>
      </c>
      <c r="G433"/>
      <c r="H433"/>
      <c r="S433" s="207">
        <f>SUMIF('TOTAL FEED'!$J$6:$J$440,'11'!A433,'TOTAL FEED'!$AS$6:$AS$440)*T433</f>
        <v>16</v>
      </c>
      <c r="T433">
        <v>1</v>
      </c>
    </row>
    <row r="434" spans="1:20" ht="15.75" x14ac:dyDescent="0.25">
      <c r="A434" t="str">
        <f t="shared" si="9"/>
        <v/>
      </c>
      <c r="G434"/>
      <c r="H434"/>
      <c r="S434" s="207">
        <f>SUMIF('TOTAL FEED'!$J$6:$J$440,'11'!A434,'TOTAL FEED'!$AS$6:$AS$440)*T434</f>
        <v>16</v>
      </c>
      <c r="T434">
        <v>1</v>
      </c>
    </row>
    <row r="435" spans="1:20" ht="15.75" x14ac:dyDescent="0.25">
      <c r="A435" t="str">
        <f t="shared" si="9"/>
        <v/>
      </c>
      <c r="G435"/>
      <c r="H435"/>
      <c r="S435" s="207">
        <f>SUMIF('TOTAL FEED'!$J$6:$J$440,'11'!A435,'TOTAL FEED'!$AS$6:$AS$440)*T435</f>
        <v>16</v>
      </c>
      <c r="T435">
        <v>1</v>
      </c>
    </row>
    <row r="436" spans="1:20" ht="15.75" x14ac:dyDescent="0.25">
      <c r="A436" t="str">
        <f t="shared" si="9"/>
        <v/>
      </c>
      <c r="G436"/>
      <c r="H436"/>
      <c r="S436" s="207">
        <f>SUMIF('TOTAL FEED'!$J$6:$J$440,'11'!A436,'TOTAL FEED'!$AS$6:$AS$440)*T436</f>
        <v>16</v>
      </c>
      <c r="T436">
        <v>1</v>
      </c>
    </row>
    <row r="437" spans="1:20" ht="15.75" x14ac:dyDescent="0.25">
      <c r="A437" t="str">
        <f t="shared" si="9"/>
        <v/>
      </c>
      <c r="G437"/>
      <c r="H437"/>
      <c r="S437" s="207">
        <f>SUMIF('TOTAL FEED'!$J$6:$J$440,'11'!A437,'TOTAL FEED'!$AS$6:$AS$440)*T437</f>
        <v>16</v>
      </c>
      <c r="T437">
        <v>1</v>
      </c>
    </row>
    <row r="438" spans="1:20" ht="15.75" x14ac:dyDescent="0.25">
      <c r="A438" t="str">
        <f t="shared" si="9"/>
        <v/>
      </c>
      <c r="G438"/>
      <c r="H438"/>
      <c r="S438" s="207">
        <f>SUMIF('TOTAL FEED'!$J$6:$J$440,'11'!A438,'TOTAL FEED'!$AS$6:$AS$440)*T438</f>
        <v>16</v>
      </c>
      <c r="T438">
        <v>1</v>
      </c>
    </row>
    <row r="439" spans="1:20" ht="15.75" x14ac:dyDescent="0.25">
      <c r="A439" t="str">
        <f t="shared" si="9"/>
        <v/>
      </c>
      <c r="G439"/>
      <c r="H439"/>
      <c r="S439" s="207">
        <f>SUMIF('TOTAL FEED'!$J$6:$J$440,'11'!A439,'TOTAL FEED'!$AS$6:$AS$440)*T439</f>
        <v>16</v>
      </c>
      <c r="T439">
        <v>1</v>
      </c>
    </row>
    <row r="440" spans="1:20" ht="15.75" x14ac:dyDescent="0.25">
      <c r="A440" t="str">
        <f t="shared" si="9"/>
        <v/>
      </c>
      <c r="G440"/>
      <c r="H440"/>
      <c r="S440" s="207">
        <f>SUMIF('TOTAL FEED'!$J$6:$J$440,'11'!A440,'TOTAL FEED'!$AS$6:$AS$440)*T440</f>
        <v>16</v>
      </c>
      <c r="T440">
        <v>1</v>
      </c>
    </row>
    <row r="441" spans="1:20" ht="15.75" x14ac:dyDescent="0.25">
      <c r="A441" t="str">
        <f t="shared" si="9"/>
        <v/>
      </c>
      <c r="G441"/>
      <c r="H441"/>
      <c r="S441" s="207">
        <f>SUMIF('TOTAL FEED'!$J$6:$J$440,'11'!A441,'TOTAL FEED'!$AS$6:$AS$440)*T441</f>
        <v>16</v>
      </c>
      <c r="T441">
        <v>1</v>
      </c>
    </row>
    <row r="442" spans="1:20" ht="15.75" x14ac:dyDescent="0.25">
      <c r="A442" t="str">
        <f t="shared" si="9"/>
        <v/>
      </c>
      <c r="G442"/>
      <c r="H442"/>
      <c r="S442" s="207">
        <f>SUMIF('TOTAL FEED'!$J$6:$J$440,'11'!A442,'TOTAL FEED'!$AS$6:$AS$440)*T442</f>
        <v>16</v>
      </c>
      <c r="T442">
        <v>1</v>
      </c>
    </row>
    <row r="443" spans="1:20" ht="15.75" x14ac:dyDescent="0.25">
      <c r="A443" t="str">
        <f t="shared" si="9"/>
        <v/>
      </c>
      <c r="G443"/>
      <c r="H443"/>
      <c r="S443" s="207">
        <f>SUMIF('TOTAL FEED'!$J$6:$J$440,'11'!A443,'TOTAL FEED'!$AS$6:$AS$440)*T443</f>
        <v>16</v>
      </c>
      <c r="T443">
        <v>1</v>
      </c>
    </row>
    <row r="444" spans="1:20" ht="15.75" x14ac:dyDescent="0.25">
      <c r="A444" t="str">
        <f t="shared" si="9"/>
        <v/>
      </c>
      <c r="G444"/>
      <c r="H444"/>
      <c r="S444" s="207">
        <f>SUMIF('TOTAL FEED'!$J$6:$J$440,'11'!A444,'TOTAL FEED'!$AS$6:$AS$440)*T444</f>
        <v>16</v>
      </c>
      <c r="T444">
        <v>1</v>
      </c>
    </row>
    <row r="445" spans="1:20" ht="15.75" x14ac:dyDescent="0.25">
      <c r="A445" t="str">
        <f t="shared" si="9"/>
        <v/>
      </c>
      <c r="G445"/>
      <c r="H445"/>
      <c r="S445" s="207">
        <f>SUMIF('TOTAL FEED'!$J$6:$J$440,'11'!A445,'TOTAL FEED'!$AS$6:$AS$440)*T445</f>
        <v>16</v>
      </c>
      <c r="T445">
        <v>1</v>
      </c>
    </row>
    <row r="446" spans="1:20" ht="15.75" x14ac:dyDescent="0.25">
      <c r="A446" t="str">
        <f t="shared" si="9"/>
        <v/>
      </c>
      <c r="G446"/>
      <c r="H446"/>
      <c r="S446" s="207">
        <f>SUMIF('TOTAL FEED'!$J$6:$J$440,'11'!A446,'TOTAL FEED'!$AS$6:$AS$440)*T446</f>
        <v>16</v>
      </c>
      <c r="T446">
        <v>1</v>
      </c>
    </row>
    <row r="447" spans="1:20" ht="15.75" x14ac:dyDescent="0.25">
      <c r="A447" t="str">
        <f t="shared" si="9"/>
        <v/>
      </c>
      <c r="G447"/>
      <c r="H447"/>
      <c r="S447" s="207">
        <f>SUMIF('TOTAL FEED'!$J$6:$J$440,'11'!A447,'TOTAL FEED'!$AS$6:$AS$440)*T447</f>
        <v>16</v>
      </c>
      <c r="T447">
        <v>1</v>
      </c>
    </row>
    <row r="448" spans="1:20" ht="15.75" x14ac:dyDescent="0.25">
      <c r="A448" t="str">
        <f t="shared" si="9"/>
        <v/>
      </c>
      <c r="G448"/>
      <c r="H448"/>
      <c r="S448" s="207">
        <f>SUMIF('TOTAL FEED'!$J$6:$J$440,'11'!A448,'TOTAL FEED'!$AS$6:$AS$440)*T448</f>
        <v>16</v>
      </c>
      <c r="T448">
        <v>1</v>
      </c>
    </row>
    <row r="449" spans="1:20" ht="15.75" x14ac:dyDescent="0.25">
      <c r="A449" t="str">
        <f t="shared" si="9"/>
        <v/>
      </c>
      <c r="G449"/>
      <c r="H449"/>
      <c r="S449" s="207">
        <f>SUMIF('TOTAL FEED'!$J$6:$J$440,'11'!A449,'TOTAL FEED'!$AS$6:$AS$440)*T449</f>
        <v>16</v>
      </c>
      <c r="T449">
        <v>1</v>
      </c>
    </row>
    <row r="450" spans="1:20" ht="15.75" x14ac:dyDescent="0.25">
      <c r="A450" t="str">
        <f t="shared" si="9"/>
        <v/>
      </c>
      <c r="G450"/>
      <c r="H450"/>
      <c r="S450" s="207">
        <f>SUMIF('TOTAL FEED'!$J$6:$J$440,'11'!A450,'TOTAL FEED'!$AS$6:$AS$440)*T450</f>
        <v>16</v>
      </c>
      <c r="T450">
        <v>1</v>
      </c>
    </row>
    <row r="451" spans="1:20" ht="15.75" x14ac:dyDescent="0.25">
      <c r="A451" t="str">
        <f t="shared" si="9"/>
        <v/>
      </c>
      <c r="G451"/>
      <c r="H451"/>
      <c r="S451" s="207">
        <f>SUMIF('TOTAL FEED'!$J$6:$J$440,'11'!A451,'TOTAL FEED'!$AS$6:$AS$440)*T451</f>
        <v>16</v>
      </c>
      <c r="T451">
        <v>1</v>
      </c>
    </row>
    <row r="452" spans="1:20" ht="15.75" x14ac:dyDescent="0.25">
      <c r="A452" t="str">
        <f t="shared" ref="A452:A500" si="10">CONCATENATE(G452,I452,H452)</f>
        <v/>
      </c>
      <c r="G452"/>
      <c r="H452"/>
      <c r="S452" s="207">
        <f>SUMIF('TOTAL FEED'!$J$6:$J$440,'11'!A452,'TOTAL FEED'!$AS$6:$AS$440)*T452</f>
        <v>16</v>
      </c>
      <c r="T452">
        <v>1</v>
      </c>
    </row>
    <row r="453" spans="1:20" ht="15.75" x14ac:dyDescent="0.25">
      <c r="A453" t="str">
        <f t="shared" si="10"/>
        <v/>
      </c>
      <c r="G453"/>
      <c r="H453"/>
      <c r="S453" s="207">
        <f>SUMIF('TOTAL FEED'!$J$6:$J$440,'11'!A453,'TOTAL FEED'!$AS$6:$AS$440)*T453</f>
        <v>16</v>
      </c>
      <c r="T453">
        <v>1</v>
      </c>
    </row>
    <row r="454" spans="1:20" ht="15.75" x14ac:dyDescent="0.25">
      <c r="A454" t="str">
        <f t="shared" si="10"/>
        <v/>
      </c>
      <c r="G454"/>
      <c r="H454"/>
      <c r="S454" s="207">
        <f>SUMIF('TOTAL FEED'!$J$6:$J$440,'11'!A454,'TOTAL FEED'!$AS$6:$AS$440)*T454</f>
        <v>16</v>
      </c>
      <c r="T454">
        <v>1</v>
      </c>
    </row>
    <row r="455" spans="1:20" ht="15.75" x14ac:dyDescent="0.25">
      <c r="A455" t="str">
        <f t="shared" si="10"/>
        <v/>
      </c>
      <c r="G455"/>
      <c r="H455"/>
      <c r="S455" s="207">
        <f>SUMIF('TOTAL FEED'!$J$6:$J$440,'11'!A455,'TOTAL FEED'!$AS$6:$AS$440)*T455</f>
        <v>16</v>
      </c>
      <c r="T455">
        <v>1</v>
      </c>
    </row>
    <row r="456" spans="1:20" ht="15.75" x14ac:dyDescent="0.25">
      <c r="A456" t="str">
        <f t="shared" si="10"/>
        <v/>
      </c>
      <c r="G456"/>
      <c r="H456"/>
      <c r="S456" s="207">
        <f>SUMIF('TOTAL FEED'!$J$6:$J$440,'11'!A456,'TOTAL FEED'!$AS$6:$AS$440)*T456</f>
        <v>16</v>
      </c>
      <c r="T456">
        <v>1</v>
      </c>
    </row>
    <row r="457" spans="1:20" ht="15.75" x14ac:dyDescent="0.25">
      <c r="A457" t="str">
        <f t="shared" si="10"/>
        <v/>
      </c>
      <c r="G457"/>
      <c r="H457"/>
      <c r="S457" s="207">
        <f>SUMIF('TOTAL FEED'!$J$6:$J$440,'11'!A457,'TOTAL FEED'!$AS$6:$AS$440)*T457</f>
        <v>16</v>
      </c>
      <c r="T457">
        <v>1</v>
      </c>
    </row>
    <row r="458" spans="1:20" ht="15.75" x14ac:dyDescent="0.25">
      <c r="A458" t="str">
        <f t="shared" si="10"/>
        <v/>
      </c>
      <c r="G458"/>
      <c r="H458"/>
      <c r="S458" s="207">
        <f>SUMIF('TOTAL FEED'!$J$6:$J$440,'11'!A458,'TOTAL FEED'!$AS$6:$AS$440)*T458</f>
        <v>16</v>
      </c>
      <c r="T458">
        <v>1</v>
      </c>
    </row>
    <row r="459" spans="1:20" ht="15.75" x14ac:dyDescent="0.25">
      <c r="A459" t="str">
        <f t="shared" si="10"/>
        <v/>
      </c>
      <c r="G459"/>
      <c r="H459"/>
      <c r="S459" s="207">
        <f>SUMIF('TOTAL FEED'!$J$6:$J$440,'11'!A459,'TOTAL FEED'!$AS$6:$AS$440)*T459</f>
        <v>16</v>
      </c>
      <c r="T459">
        <v>1</v>
      </c>
    </row>
    <row r="460" spans="1:20" ht="15.75" x14ac:dyDescent="0.25">
      <c r="A460" t="str">
        <f t="shared" si="10"/>
        <v/>
      </c>
      <c r="G460"/>
      <c r="H460"/>
      <c r="S460" s="207">
        <f>SUMIF('TOTAL FEED'!$J$6:$J$440,'11'!A460,'TOTAL FEED'!$AS$6:$AS$440)*T460</f>
        <v>16</v>
      </c>
      <c r="T460">
        <v>1</v>
      </c>
    </row>
    <row r="461" spans="1:20" ht="15.75" x14ac:dyDescent="0.25">
      <c r="A461" t="str">
        <f t="shared" si="10"/>
        <v/>
      </c>
      <c r="G461"/>
      <c r="H461"/>
      <c r="S461" s="207">
        <f>SUMIF('TOTAL FEED'!$J$6:$J$440,'11'!A461,'TOTAL FEED'!$AS$6:$AS$440)*T461</f>
        <v>16</v>
      </c>
      <c r="T461">
        <v>1</v>
      </c>
    </row>
    <row r="462" spans="1:20" ht="15.75" x14ac:dyDescent="0.25">
      <c r="A462" t="str">
        <f t="shared" si="10"/>
        <v/>
      </c>
      <c r="G462"/>
      <c r="H462"/>
      <c r="S462" s="207">
        <f>SUMIF('TOTAL FEED'!$J$6:$J$440,'11'!A462,'TOTAL FEED'!$AS$6:$AS$440)*T462</f>
        <v>16</v>
      </c>
      <c r="T462">
        <v>1</v>
      </c>
    </row>
    <row r="463" spans="1:20" ht="15.75" x14ac:dyDescent="0.25">
      <c r="A463" t="str">
        <f t="shared" si="10"/>
        <v/>
      </c>
      <c r="G463"/>
      <c r="H463"/>
      <c r="S463" s="207">
        <f>SUMIF('TOTAL FEED'!$J$6:$J$440,'11'!A463,'TOTAL FEED'!$AS$6:$AS$440)*T463</f>
        <v>16</v>
      </c>
      <c r="T463">
        <v>1</v>
      </c>
    </row>
    <row r="464" spans="1:20" ht="15.75" x14ac:dyDescent="0.25">
      <c r="A464" t="str">
        <f t="shared" si="10"/>
        <v/>
      </c>
      <c r="G464"/>
      <c r="H464"/>
      <c r="S464" s="207">
        <f>SUMIF('TOTAL FEED'!$J$6:$J$440,'11'!A464,'TOTAL FEED'!$AS$6:$AS$440)*T464</f>
        <v>16</v>
      </c>
      <c r="T464">
        <v>1</v>
      </c>
    </row>
    <row r="465" spans="1:20" ht="15.75" x14ac:dyDescent="0.25">
      <c r="A465" t="str">
        <f t="shared" si="10"/>
        <v/>
      </c>
      <c r="G465"/>
      <c r="H465"/>
      <c r="S465" s="207">
        <f>SUMIF('TOTAL FEED'!$J$6:$J$440,'11'!A465,'TOTAL FEED'!$AS$6:$AS$440)*T465</f>
        <v>16</v>
      </c>
      <c r="T465">
        <v>1</v>
      </c>
    </row>
    <row r="466" spans="1:20" ht="15.75" x14ac:dyDescent="0.25">
      <c r="A466" t="str">
        <f t="shared" si="10"/>
        <v/>
      </c>
      <c r="G466"/>
      <c r="H466"/>
      <c r="S466" s="207">
        <f>SUMIF('TOTAL FEED'!$J$6:$J$440,'11'!A466,'TOTAL FEED'!$AS$6:$AS$440)*T466</f>
        <v>16</v>
      </c>
      <c r="T466">
        <v>1</v>
      </c>
    </row>
    <row r="467" spans="1:20" ht="15.75" x14ac:dyDescent="0.25">
      <c r="A467" t="str">
        <f t="shared" si="10"/>
        <v/>
      </c>
      <c r="G467"/>
      <c r="H467"/>
      <c r="S467" s="207">
        <f>SUMIF('TOTAL FEED'!$J$6:$J$440,'11'!A467,'TOTAL FEED'!$AS$6:$AS$440)*T467</f>
        <v>16</v>
      </c>
      <c r="T467">
        <v>1</v>
      </c>
    </row>
    <row r="468" spans="1:20" ht="15.75" x14ac:dyDescent="0.25">
      <c r="A468" t="str">
        <f t="shared" si="10"/>
        <v/>
      </c>
      <c r="G468"/>
      <c r="H468"/>
      <c r="S468" s="207">
        <f>SUMIF('TOTAL FEED'!$J$6:$J$440,'11'!A468,'TOTAL FEED'!$AS$6:$AS$440)*T468</f>
        <v>16</v>
      </c>
      <c r="T468">
        <v>1</v>
      </c>
    </row>
    <row r="469" spans="1:20" ht="15.75" x14ac:dyDescent="0.25">
      <c r="A469" t="str">
        <f t="shared" si="10"/>
        <v/>
      </c>
      <c r="G469"/>
      <c r="H469"/>
      <c r="S469" s="207">
        <f>SUMIF('TOTAL FEED'!$J$6:$J$440,'11'!A469,'TOTAL FEED'!$AS$6:$AS$440)*T469</f>
        <v>16</v>
      </c>
      <c r="T469">
        <v>1</v>
      </c>
    </row>
    <row r="470" spans="1:20" ht="15.75" x14ac:dyDescent="0.25">
      <c r="A470" t="str">
        <f t="shared" si="10"/>
        <v/>
      </c>
      <c r="G470"/>
      <c r="H470"/>
      <c r="S470" s="207">
        <f>SUMIF('TOTAL FEED'!$J$6:$J$440,'11'!A470,'TOTAL FEED'!$AS$6:$AS$440)*T470</f>
        <v>16</v>
      </c>
      <c r="T470">
        <v>1</v>
      </c>
    </row>
    <row r="471" spans="1:20" ht="15.75" x14ac:dyDescent="0.25">
      <c r="A471" t="str">
        <f t="shared" si="10"/>
        <v/>
      </c>
      <c r="G471"/>
      <c r="H471"/>
      <c r="S471" s="207">
        <f>SUMIF('TOTAL FEED'!$J$6:$J$440,'11'!A471,'TOTAL FEED'!$AS$6:$AS$440)*T471</f>
        <v>16</v>
      </c>
      <c r="T471">
        <v>1</v>
      </c>
    </row>
    <row r="472" spans="1:20" ht="15.75" x14ac:dyDescent="0.25">
      <c r="A472" t="str">
        <f t="shared" si="10"/>
        <v/>
      </c>
      <c r="G472"/>
      <c r="H472"/>
      <c r="S472" s="207">
        <f>SUMIF('TOTAL FEED'!$J$6:$J$440,'11'!A472,'TOTAL FEED'!$AS$6:$AS$440)*T472</f>
        <v>16</v>
      </c>
      <c r="T472">
        <v>1</v>
      </c>
    </row>
    <row r="473" spans="1:20" ht="15.75" x14ac:dyDescent="0.25">
      <c r="A473" t="str">
        <f t="shared" si="10"/>
        <v/>
      </c>
      <c r="G473"/>
      <c r="H473"/>
      <c r="S473" s="207">
        <f>SUMIF('TOTAL FEED'!$J$6:$J$440,'11'!A473,'TOTAL FEED'!$AS$6:$AS$440)*T473</f>
        <v>16</v>
      </c>
      <c r="T473">
        <v>1</v>
      </c>
    </row>
    <row r="474" spans="1:20" ht="15.75" x14ac:dyDescent="0.25">
      <c r="A474" t="str">
        <f t="shared" si="10"/>
        <v/>
      </c>
      <c r="G474"/>
      <c r="H474"/>
      <c r="S474" s="207">
        <f>SUMIF('TOTAL FEED'!$J$6:$J$440,'11'!A474,'TOTAL FEED'!$AS$6:$AS$440)*T474</f>
        <v>16</v>
      </c>
      <c r="T474">
        <v>1</v>
      </c>
    </row>
    <row r="475" spans="1:20" ht="15.75" x14ac:dyDescent="0.25">
      <c r="A475" t="str">
        <f t="shared" si="10"/>
        <v/>
      </c>
      <c r="G475"/>
      <c r="H475"/>
      <c r="S475" s="207">
        <f>SUMIF('TOTAL FEED'!$J$6:$J$440,'11'!A475,'TOTAL FEED'!$AS$6:$AS$440)*T475</f>
        <v>16</v>
      </c>
      <c r="T475">
        <v>1</v>
      </c>
    </row>
    <row r="476" spans="1:20" ht="15.75" x14ac:dyDescent="0.25">
      <c r="A476" t="str">
        <f t="shared" si="10"/>
        <v/>
      </c>
      <c r="G476"/>
      <c r="H476"/>
      <c r="S476" s="207">
        <f>SUMIF('TOTAL FEED'!$J$6:$J$440,'11'!A476,'TOTAL FEED'!$AS$6:$AS$440)*T476</f>
        <v>16</v>
      </c>
      <c r="T476">
        <v>1</v>
      </c>
    </row>
    <row r="477" spans="1:20" ht="15.75" x14ac:dyDescent="0.25">
      <c r="A477" t="str">
        <f t="shared" si="10"/>
        <v/>
      </c>
      <c r="G477"/>
      <c r="H477"/>
      <c r="S477" s="207">
        <f>SUMIF('TOTAL FEED'!$J$6:$J$440,'11'!A477,'TOTAL FEED'!$AS$6:$AS$440)*T477</f>
        <v>16</v>
      </c>
      <c r="T477">
        <v>1</v>
      </c>
    </row>
    <row r="478" spans="1:20" ht="15.75" x14ac:dyDescent="0.25">
      <c r="A478" t="str">
        <f t="shared" si="10"/>
        <v/>
      </c>
      <c r="G478"/>
      <c r="H478"/>
      <c r="S478" s="207">
        <f>SUMIF('TOTAL FEED'!$J$6:$J$440,'11'!A478,'TOTAL FEED'!$AS$6:$AS$440)*T478</f>
        <v>16</v>
      </c>
      <c r="T478">
        <v>1</v>
      </c>
    </row>
    <row r="479" spans="1:20" ht="15.75" x14ac:dyDescent="0.25">
      <c r="A479" t="str">
        <f t="shared" si="10"/>
        <v/>
      </c>
      <c r="G479"/>
      <c r="H479"/>
      <c r="S479" s="207">
        <f>SUMIF('TOTAL FEED'!$J$6:$J$440,'11'!A479,'TOTAL FEED'!$AS$6:$AS$440)*T479</f>
        <v>16</v>
      </c>
      <c r="T479">
        <v>1</v>
      </c>
    </row>
    <row r="480" spans="1:20" ht="15.75" x14ac:dyDescent="0.25">
      <c r="A480" t="str">
        <f t="shared" si="10"/>
        <v/>
      </c>
      <c r="G480"/>
      <c r="H480"/>
      <c r="S480" s="207">
        <f>SUMIF('TOTAL FEED'!$J$6:$J$440,'11'!A480,'TOTAL FEED'!$AS$6:$AS$440)*T480</f>
        <v>16</v>
      </c>
      <c r="T480">
        <v>1</v>
      </c>
    </row>
    <row r="481" spans="1:20" ht="15.75" x14ac:dyDescent="0.25">
      <c r="A481" t="str">
        <f t="shared" si="10"/>
        <v/>
      </c>
      <c r="G481"/>
      <c r="H481"/>
      <c r="S481" s="207">
        <f>SUMIF('TOTAL FEED'!$J$6:$J$440,'11'!A481,'TOTAL FEED'!$AS$6:$AS$440)*T481</f>
        <v>16</v>
      </c>
      <c r="T481">
        <v>1</v>
      </c>
    </row>
    <row r="482" spans="1:20" ht="15.75" x14ac:dyDescent="0.25">
      <c r="A482" t="str">
        <f t="shared" si="10"/>
        <v/>
      </c>
      <c r="G482"/>
      <c r="H482"/>
      <c r="S482" s="207">
        <f>SUMIF('TOTAL FEED'!$J$6:$J$440,'11'!A482,'TOTAL FEED'!$AS$6:$AS$440)*T482</f>
        <v>16</v>
      </c>
      <c r="T482">
        <v>1</v>
      </c>
    </row>
    <row r="483" spans="1:20" ht="15.75" x14ac:dyDescent="0.25">
      <c r="A483" t="str">
        <f t="shared" si="10"/>
        <v/>
      </c>
      <c r="G483"/>
      <c r="H483"/>
      <c r="S483" s="207">
        <f>SUMIF('TOTAL FEED'!$J$6:$J$440,'11'!A483,'TOTAL FEED'!$AS$6:$AS$440)*T483</f>
        <v>16</v>
      </c>
      <c r="T483">
        <v>1</v>
      </c>
    </row>
    <row r="484" spans="1:20" ht="15.75" x14ac:dyDescent="0.25">
      <c r="A484" t="str">
        <f t="shared" si="10"/>
        <v/>
      </c>
      <c r="G484"/>
      <c r="H484"/>
      <c r="S484" s="207">
        <f>SUMIF('TOTAL FEED'!$J$6:$J$440,'11'!A484,'TOTAL FEED'!$AS$6:$AS$440)*T484</f>
        <v>16</v>
      </c>
      <c r="T484">
        <v>1</v>
      </c>
    </row>
    <row r="485" spans="1:20" ht="15.75" x14ac:dyDescent="0.25">
      <c r="A485" t="str">
        <f t="shared" si="10"/>
        <v/>
      </c>
      <c r="G485"/>
      <c r="H485"/>
      <c r="S485" s="207">
        <f>SUMIF('TOTAL FEED'!$J$6:$J$440,'11'!A485,'TOTAL FEED'!$AS$6:$AS$440)*T485</f>
        <v>16</v>
      </c>
      <c r="T485">
        <v>1</v>
      </c>
    </row>
    <row r="486" spans="1:20" ht="15.75" x14ac:dyDescent="0.25">
      <c r="A486" t="str">
        <f t="shared" si="10"/>
        <v/>
      </c>
      <c r="G486"/>
      <c r="H486"/>
      <c r="S486" s="207">
        <f>SUMIF('TOTAL FEED'!$J$6:$J$440,'11'!A486,'TOTAL FEED'!$AS$6:$AS$440)*T486</f>
        <v>16</v>
      </c>
      <c r="T486">
        <v>1</v>
      </c>
    </row>
    <row r="487" spans="1:20" ht="15.75" x14ac:dyDescent="0.25">
      <c r="A487" t="str">
        <f t="shared" si="10"/>
        <v/>
      </c>
      <c r="G487"/>
      <c r="H487"/>
      <c r="S487" s="207">
        <f>SUMIF('TOTAL FEED'!$J$6:$J$440,'11'!A487,'TOTAL FEED'!$AS$6:$AS$440)*T487</f>
        <v>16</v>
      </c>
      <c r="T487">
        <v>1</v>
      </c>
    </row>
    <row r="488" spans="1:20" ht="15.75" x14ac:dyDescent="0.25">
      <c r="A488" t="str">
        <f t="shared" si="10"/>
        <v/>
      </c>
      <c r="G488"/>
      <c r="H488"/>
      <c r="S488" s="207">
        <f>SUMIF('TOTAL FEED'!$J$6:$J$440,'11'!A488,'TOTAL FEED'!$AS$6:$AS$440)*T488</f>
        <v>16</v>
      </c>
      <c r="T488">
        <v>1</v>
      </c>
    </row>
    <row r="489" spans="1:20" ht="15.75" x14ac:dyDescent="0.25">
      <c r="A489" t="str">
        <f t="shared" si="10"/>
        <v/>
      </c>
      <c r="G489"/>
      <c r="H489"/>
      <c r="S489" s="207">
        <f>SUMIF('TOTAL FEED'!$J$6:$J$440,'11'!A489,'TOTAL FEED'!$AS$6:$AS$440)*T489</f>
        <v>16</v>
      </c>
      <c r="T489">
        <v>1</v>
      </c>
    </row>
    <row r="490" spans="1:20" ht="15.75" x14ac:dyDescent="0.25">
      <c r="A490" t="str">
        <f t="shared" si="10"/>
        <v/>
      </c>
      <c r="G490"/>
      <c r="H490"/>
      <c r="S490" s="207">
        <f>SUMIF('TOTAL FEED'!$J$6:$J$440,'11'!A490,'TOTAL FEED'!$AS$6:$AS$440)*T490</f>
        <v>16</v>
      </c>
      <c r="T490">
        <v>1</v>
      </c>
    </row>
    <row r="491" spans="1:20" ht="15.75" x14ac:dyDescent="0.25">
      <c r="A491" t="str">
        <f t="shared" si="10"/>
        <v/>
      </c>
      <c r="G491"/>
      <c r="H491"/>
      <c r="S491" s="207">
        <f>SUMIF('TOTAL FEED'!$J$6:$J$440,'11'!A491,'TOTAL FEED'!$AS$6:$AS$440)*T491</f>
        <v>16</v>
      </c>
      <c r="T491">
        <v>1</v>
      </c>
    </row>
    <row r="492" spans="1:20" ht="15.75" x14ac:dyDescent="0.25">
      <c r="A492" t="str">
        <f t="shared" si="10"/>
        <v/>
      </c>
      <c r="G492"/>
      <c r="H492"/>
      <c r="S492" s="207">
        <f>SUMIF('TOTAL FEED'!$J$6:$J$440,'11'!A492,'TOTAL FEED'!$AS$6:$AS$440)*T492</f>
        <v>16</v>
      </c>
      <c r="T492">
        <v>1</v>
      </c>
    </row>
    <row r="493" spans="1:20" ht="15.75" x14ac:dyDescent="0.25">
      <c r="A493" t="str">
        <f t="shared" si="10"/>
        <v/>
      </c>
      <c r="G493"/>
      <c r="H493"/>
      <c r="S493" s="207">
        <f>SUMIF('TOTAL FEED'!$J$6:$J$440,'11'!A493,'TOTAL FEED'!$AS$6:$AS$440)*T493</f>
        <v>16</v>
      </c>
      <c r="T493">
        <v>1</v>
      </c>
    </row>
    <row r="494" spans="1:20" ht="15.75" x14ac:dyDescent="0.25">
      <c r="A494" t="str">
        <f t="shared" si="10"/>
        <v/>
      </c>
      <c r="G494"/>
      <c r="H494"/>
      <c r="S494" s="207">
        <f>SUMIF('TOTAL FEED'!$J$6:$J$440,'11'!A494,'TOTAL FEED'!$AS$6:$AS$440)*T494</f>
        <v>16</v>
      </c>
      <c r="T494">
        <v>1</v>
      </c>
    </row>
    <row r="495" spans="1:20" ht="15.75" x14ac:dyDescent="0.25">
      <c r="A495" t="str">
        <f t="shared" si="10"/>
        <v/>
      </c>
      <c r="G495"/>
      <c r="H495"/>
      <c r="S495" s="207">
        <f>SUMIF('TOTAL FEED'!$J$6:$J$440,'11'!A495,'TOTAL FEED'!$AS$6:$AS$440)*T495</f>
        <v>16</v>
      </c>
      <c r="T495">
        <v>1</v>
      </c>
    </row>
    <row r="496" spans="1:20" ht="15.75" x14ac:dyDescent="0.25">
      <c r="A496" t="str">
        <f t="shared" si="10"/>
        <v/>
      </c>
      <c r="G496"/>
      <c r="H496"/>
      <c r="S496" s="207">
        <f>SUMIF('TOTAL FEED'!$J$6:$J$440,'11'!A496,'TOTAL FEED'!$AS$6:$AS$440)*T496</f>
        <v>16</v>
      </c>
      <c r="T496">
        <v>1</v>
      </c>
    </row>
    <row r="497" spans="1:20" ht="15.75" x14ac:dyDescent="0.25">
      <c r="A497" t="str">
        <f t="shared" si="10"/>
        <v/>
      </c>
      <c r="G497"/>
      <c r="H497"/>
      <c r="S497" s="207">
        <f>SUMIF('TOTAL FEED'!$J$6:$J$440,'11'!A497,'TOTAL FEED'!$AS$6:$AS$440)*T497</f>
        <v>16</v>
      </c>
      <c r="T497">
        <v>1</v>
      </c>
    </row>
    <row r="498" spans="1:20" ht="15.75" x14ac:dyDescent="0.25">
      <c r="A498" t="str">
        <f t="shared" si="10"/>
        <v/>
      </c>
      <c r="G498"/>
      <c r="H498"/>
      <c r="S498" s="207">
        <f>SUMIF('TOTAL FEED'!$J$6:$J$440,'11'!A498,'TOTAL FEED'!$AS$6:$AS$440)*T498</f>
        <v>16</v>
      </c>
      <c r="T498">
        <v>1</v>
      </c>
    </row>
    <row r="499" spans="1:20" ht="15.75" x14ac:dyDescent="0.25">
      <c r="A499" t="str">
        <f t="shared" si="10"/>
        <v/>
      </c>
      <c r="G499"/>
      <c r="H499"/>
      <c r="S499" s="207">
        <f>SUMIF('TOTAL FEED'!$J$6:$J$440,'11'!A499,'TOTAL FEED'!$AS$6:$AS$440)*T499</f>
        <v>16</v>
      </c>
      <c r="T499">
        <v>1</v>
      </c>
    </row>
    <row r="500" spans="1:20" ht="15.75" x14ac:dyDescent="0.25">
      <c r="A500" t="str">
        <f t="shared" si="10"/>
        <v/>
      </c>
      <c r="G500"/>
      <c r="H500"/>
      <c r="S500" s="207">
        <f>SUMIF('TOTAL FEED'!$J$6:$J$440,'11'!A500,'TOTAL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0000"/>
  </sheetPr>
  <dimension ref="A2:V758"/>
  <sheetViews>
    <sheetView zoomScale="70" zoomScaleNormal="70" workbookViewId="0">
      <selection activeCell="B48" sqref="B48:P65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26.140625" customWidth="1"/>
    <col min="14" max="14" width="23.7109375" customWidth="1"/>
    <col min="15" max="15" width="10.140625" customWidth="1"/>
    <col min="16" max="16" width="14.42578125" bestFit="1" customWidth="1"/>
    <col min="18" max="18" width="16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1329825</v>
      </c>
      <c r="R2" s="48"/>
    </row>
    <row r="3" spans="1:22" x14ac:dyDescent="0.25">
      <c r="A3" t="str">
        <f>CONCATENATE(G3,I3,H3)</f>
        <v>552FS9050</v>
      </c>
      <c r="B3" s="152">
        <v>21115520099250</v>
      </c>
      <c r="C3" s="153" t="s">
        <v>302</v>
      </c>
      <c r="D3" s="153">
        <v>0</v>
      </c>
      <c r="E3" s="153">
        <v>1680214072</v>
      </c>
      <c r="F3" s="153" t="s">
        <v>562</v>
      </c>
      <c r="G3" s="154" t="s">
        <v>179</v>
      </c>
      <c r="H3" s="155">
        <v>50</v>
      </c>
      <c r="I3" s="153" t="s">
        <v>302</v>
      </c>
      <c r="J3" s="152">
        <v>210196</v>
      </c>
      <c r="K3" s="153">
        <v>2401</v>
      </c>
      <c r="L3" s="153" t="s">
        <v>664</v>
      </c>
      <c r="M3" s="153" t="s">
        <v>658</v>
      </c>
      <c r="N3" s="153" t="s">
        <v>659</v>
      </c>
      <c r="O3" s="285">
        <v>864</v>
      </c>
      <c r="P3" s="285">
        <v>43200</v>
      </c>
      <c r="S3" s="206">
        <f>SUMIF('TOTAL FEED'!$J$6:$J$440,'12'!A3,'TOTAL FEED'!$AS$6:$AS$440)*T3</f>
        <v>8</v>
      </c>
      <c r="T3">
        <v>1</v>
      </c>
      <c r="V3" t="str">
        <f>+G3&amp;I3</f>
        <v>552FS90</v>
      </c>
    </row>
    <row r="4" spans="1:22" x14ac:dyDescent="0.25">
      <c r="A4" t="str">
        <f t="shared" ref="A4:A67" si="0">CONCATENATE(G4,I4,H4)</f>
        <v>551FS5450</v>
      </c>
      <c r="B4" s="152">
        <v>21115510099250</v>
      </c>
      <c r="C4" s="153" t="s">
        <v>455</v>
      </c>
      <c r="D4" s="153">
        <v>0</v>
      </c>
      <c r="E4" s="153">
        <v>1680214073</v>
      </c>
      <c r="F4" s="153" t="s">
        <v>564</v>
      </c>
      <c r="G4" s="154" t="s">
        <v>170</v>
      </c>
      <c r="H4" s="155">
        <v>50</v>
      </c>
      <c r="I4" s="153" t="s">
        <v>455</v>
      </c>
      <c r="J4" s="152">
        <v>210198</v>
      </c>
      <c r="K4" s="153">
        <v>2401</v>
      </c>
      <c r="L4" s="153" t="s">
        <v>836</v>
      </c>
      <c r="M4" s="153" t="s">
        <v>658</v>
      </c>
      <c r="N4" s="153" t="s">
        <v>659</v>
      </c>
      <c r="O4" s="285">
        <v>778</v>
      </c>
      <c r="P4" s="285">
        <v>38900</v>
      </c>
      <c r="S4" s="206">
        <f>SUMIF('TOTAL FEED'!$J$6:$J$440,'12'!A4,'TOTAL FEED'!$AS$6:$AS$440)*T4</f>
        <v>8</v>
      </c>
      <c r="T4">
        <v>1</v>
      </c>
      <c r="V4" t="str">
        <f t="shared" ref="V4:V67" si="1">+G4&amp;I4</f>
        <v>551FS54</v>
      </c>
    </row>
    <row r="5" spans="1:22" x14ac:dyDescent="0.25">
      <c r="A5" t="str">
        <f t="shared" si="0"/>
        <v>511NFP3550</v>
      </c>
      <c r="B5" s="152">
        <v>21115111499250</v>
      </c>
      <c r="C5" s="153" t="s">
        <v>397</v>
      </c>
      <c r="D5" s="153">
        <v>0</v>
      </c>
      <c r="E5" s="153">
        <v>1680214074</v>
      </c>
      <c r="F5" s="153" t="s">
        <v>564</v>
      </c>
      <c r="G5" s="154" t="s">
        <v>107</v>
      </c>
      <c r="H5" s="155">
        <v>50</v>
      </c>
      <c r="I5" s="153" t="s">
        <v>397</v>
      </c>
      <c r="J5" s="152">
        <v>210218</v>
      </c>
      <c r="K5" s="153">
        <v>2401</v>
      </c>
      <c r="L5" s="153" t="s">
        <v>730</v>
      </c>
      <c r="M5" s="153" t="s">
        <v>658</v>
      </c>
      <c r="N5" s="153" t="s">
        <v>659</v>
      </c>
      <c r="O5" s="285">
        <v>108</v>
      </c>
      <c r="P5" s="285">
        <v>5400</v>
      </c>
      <c r="S5" s="206">
        <f>SUMIF('TOTAL FEED'!$J$6:$J$440,'12'!A5,'TOTAL FEED'!$AS$6:$AS$440)*T5</f>
        <v>8</v>
      </c>
      <c r="T5">
        <v>1</v>
      </c>
      <c r="V5" t="str">
        <f t="shared" si="1"/>
        <v>511NFP35</v>
      </c>
    </row>
    <row r="6" spans="1:22" x14ac:dyDescent="0.25">
      <c r="A6" t="str">
        <f t="shared" si="0"/>
        <v>552SFS9050</v>
      </c>
      <c r="B6" s="153">
        <v>21115521999250</v>
      </c>
      <c r="C6" s="153" t="s">
        <v>302</v>
      </c>
      <c r="D6" s="153">
        <v>0</v>
      </c>
      <c r="E6" s="153">
        <v>1680214075</v>
      </c>
      <c r="F6" s="153" t="s">
        <v>238</v>
      </c>
      <c r="G6" s="154" t="s">
        <v>187</v>
      </c>
      <c r="H6" s="155">
        <v>50</v>
      </c>
      <c r="I6" s="153" t="s">
        <v>302</v>
      </c>
      <c r="J6" s="152">
        <v>10004126104452</v>
      </c>
      <c r="K6" s="153">
        <v>2402</v>
      </c>
      <c r="L6" s="153" t="s">
        <v>786</v>
      </c>
      <c r="M6" s="153" t="s">
        <v>641</v>
      </c>
      <c r="N6" s="153" t="s">
        <v>642</v>
      </c>
      <c r="O6" s="285">
        <v>260</v>
      </c>
      <c r="P6" s="285">
        <v>13000</v>
      </c>
      <c r="S6" s="206">
        <f>SUMIF('TOTAL FEED'!$J$6:$J$440,'12'!A6,'TOTAL FEED'!$AS$6:$AS$440)*T6</f>
        <v>8</v>
      </c>
      <c r="T6">
        <v>1</v>
      </c>
      <c r="V6" t="str">
        <f t="shared" si="1"/>
        <v>552SFS90</v>
      </c>
    </row>
    <row r="7" spans="1:22" x14ac:dyDescent="0.25">
      <c r="A7" t="str">
        <f t="shared" si="0"/>
        <v>567SFS2550</v>
      </c>
      <c r="B7" s="152">
        <v>21115671999250</v>
      </c>
      <c r="C7" s="153" t="s">
        <v>598</v>
      </c>
      <c r="D7" s="153">
        <v>0</v>
      </c>
      <c r="E7" s="153">
        <v>1680214076</v>
      </c>
      <c r="F7" s="153" t="s">
        <v>238</v>
      </c>
      <c r="G7" s="154" t="s">
        <v>219</v>
      </c>
      <c r="H7" s="155">
        <v>50</v>
      </c>
      <c r="I7" s="153" t="s">
        <v>598</v>
      </c>
      <c r="J7" s="152">
        <v>10004126104456</v>
      </c>
      <c r="K7" s="153">
        <v>2402</v>
      </c>
      <c r="L7" s="153" t="s">
        <v>814</v>
      </c>
      <c r="M7" s="153" t="s">
        <v>641</v>
      </c>
      <c r="N7" s="153" t="s">
        <v>642</v>
      </c>
      <c r="O7" s="285">
        <v>226</v>
      </c>
      <c r="P7" s="285">
        <v>11300</v>
      </c>
      <c r="S7" s="206">
        <f>SUMIF('TOTAL FEED'!$J$6:$J$440,'12'!A7,'TOTAL FEED'!$AS$6:$AS$440)*T7</f>
        <v>8</v>
      </c>
      <c r="T7">
        <v>1</v>
      </c>
      <c r="V7" t="str">
        <f t="shared" si="1"/>
        <v>567SFS25</v>
      </c>
    </row>
    <row r="8" spans="1:22" x14ac:dyDescent="0.25">
      <c r="A8" t="str">
        <f t="shared" si="0"/>
        <v>553MF50</v>
      </c>
      <c r="B8" s="152">
        <v>21115531300250</v>
      </c>
      <c r="C8" s="153">
        <v>0</v>
      </c>
      <c r="D8" s="153">
        <v>0</v>
      </c>
      <c r="E8" s="153">
        <v>1680214077</v>
      </c>
      <c r="F8" s="153" t="s">
        <v>238</v>
      </c>
      <c r="G8" s="154" t="s">
        <v>196</v>
      </c>
      <c r="H8" s="155">
        <v>50</v>
      </c>
      <c r="I8" s="153"/>
      <c r="J8" s="152">
        <v>10004126104461</v>
      </c>
      <c r="K8" s="153">
        <v>2402</v>
      </c>
      <c r="L8" s="153" t="s">
        <v>682</v>
      </c>
      <c r="M8" s="153" t="s">
        <v>641</v>
      </c>
      <c r="N8" s="153" t="s">
        <v>642</v>
      </c>
      <c r="O8" s="285">
        <v>163</v>
      </c>
      <c r="P8" s="285">
        <v>8150</v>
      </c>
      <c r="S8" s="206">
        <f>SUMIF('TOTAL FEED'!$J$6:$J$440,'12'!A8,'TOTAL FEED'!$AS$6:$AS$440)*T8</f>
        <v>8</v>
      </c>
      <c r="T8">
        <v>1</v>
      </c>
      <c r="V8" t="str">
        <f t="shared" si="1"/>
        <v>553MF</v>
      </c>
    </row>
    <row r="9" spans="1:22" x14ac:dyDescent="0.25">
      <c r="A9" t="str">
        <f t="shared" si="0"/>
        <v>552SFS9050</v>
      </c>
      <c r="B9" s="152">
        <v>21115521999250</v>
      </c>
      <c r="C9" s="153" t="s">
        <v>302</v>
      </c>
      <c r="D9" s="153">
        <v>0</v>
      </c>
      <c r="E9" s="153">
        <v>1680214078</v>
      </c>
      <c r="F9" s="153" t="s">
        <v>256</v>
      </c>
      <c r="G9" s="154" t="s">
        <v>187</v>
      </c>
      <c r="H9" s="155">
        <v>50</v>
      </c>
      <c r="I9" s="153" t="s">
        <v>302</v>
      </c>
      <c r="J9" s="152">
        <v>10004126104449</v>
      </c>
      <c r="K9" s="153">
        <v>2402</v>
      </c>
      <c r="L9" s="153" t="s">
        <v>787</v>
      </c>
      <c r="M9" s="153" t="s">
        <v>641</v>
      </c>
      <c r="N9" s="153" t="s">
        <v>642</v>
      </c>
      <c r="O9" s="285">
        <v>499</v>
      </c>
      <c r="P9" s="285">
        <v>24950</v>
      </c>
      <c r="S9" s="206">
        <f>SUMIF('TOTAL FEED'!$J$6:$J$440,'12'!A9,'TOTAL FEED'!$AS$6:$AS$440)*T9</f>
        <v>8</v>
      </c>
      <c r="T9">
        <v>1</v>
      </c>
      <c r="V9" t="str">
        <f t="shared" si="1"/>
        <v>552SFS90</v>
      </c>
    </row>
    <row r="10" spans="1:22" x14ac:dyDescent="0.25">
      <c r="A10" t="str">
        <f t="shared" si="0"/>
        <v>552FS9050</v>
      </c>
      <c r="B10" s="152">
        <v>21115520099250</v>
      </c>
      <c r="C10" s="153" t="s">
        <v>302</v>
      </c>
      <c r="D10" s="153">
        <v>0</v>
      </c>
      <c r="E10" s="153">
        <v>1680214079</v>
      </c>
      <c r="F10" s="153" t="s">
        <v>256</v>
      </c>
      <c r="G10" s="154" t="s">
        <v>179</v>
      </c>
      <c r="H10" s="155">
        <v>50</v>
      </c>
      <c r="I10" s="153" t="s">
        <v>302</v>
      </c>
      <c r="J10" s="153">
        <v>10004126104454</v>
      </c>
      <c r="K10" s="153">
        <v>2402</v>
      </c>
      <c r="L10" s="153" t="s">
        <v>808</v>
      </c>
      <c r="M10" s="153" t="s">
        <v>641</v>
      </c>
      <c r="N10" s="153" t="s">
        <v>642</v>
      </c>
      <c r="O10" s="285">
        <v>675</v>
      </c>
      <c r="P10" s="285">
        <v>33750</v>
      </c>
      <c r="S10" s="206">
        <f>SUMIF('TOTAL FEED'!$J$6:$J$440,'12'!A10,'TOTAL FEED'!$AS$6:$AS$440)*T10</f>
        <v>8</v>
      </c>
      <c r="T10">
        <v>1</v>
      </c>
      <c r="V10" t="str">
        <f t="shared" si="1"/>
        <v>552FS90</v>
      </c>
    </row>
    <row r="11" spans="1:22" x14ac:dyDescent="0.25">
      <c r="A11" t="str">
        <f t="shared" si="0"/>
        <v>6951X25</v>
      </c>
      <c r="B11" s="152">
        <v>21165512400125</v>
      </c>
      <c r="C11" s="153">
        <v>0</v>
      </c>
      <c r="D11" s="153">
        <v>0</v>
      </c>
      <c r="E11" s="153">
        <v>1680214080</v>
      </c>
      <c r="F11" s="153" t="s">
        <v>257</v>
      </c>
      <c r="G11" s="154" t="s">
        <v>651</v>
      </c>
      <c r="H11" s="155">
        <v>25</v>
      </c>
      <c r="I11" s="153"/>
      <c r="J11" s="152">
        <v>10004126104450</v>
      </c>
      <c r="K11" s="153">
        <v>2402</v>
      </c>
      <c r="L11" s="153" t="s">
        <v>841</v>
      </c>
      <c r="M11" s="153" t="s">
        <v>641</v>
      </c>
      <c r="N11" s="153" t="s">
        <v>642</v>
      </c>
      <c r="O11" s="285">
        <v>284</v>
      </c>
      <c r="P11" s="285">
        <v>7100</v>
      </c>
      <c r="S11" s="206">
        <f>SUMIF('TOTAL FEED'!$J$6:$J$440,'12'!A11,'TOTAL FEED'!$AS$6:$AS$440)*T11</f>
        <v>8</v>
      </c>
      <c r="T11">
        <v>1</v>
      </c>
      <c r="V11" t="str">
        <f t="shared" si="1"/>
        <v>6951X</v>
      </c>
    </row>
    <row r="12" spans="1:22" x14ac:dyDescent="0.25">
      <c r="A12" t="str">
        <f t="shared" si="0"/>
        <v>551X25</v>
      </c>
      <c r="B12" s="152">
        <v>21115512400125</v>
      </c>
      <c r="C12" s="153">
        <v>0</v>
      </c>
      <c r="D12" s="153">
        <v>0</v>
      </c>
      <c r="E12" s="153">
        <v>1680214081</v>
      </c>
      <c r="F12" s="153" t="s">
        <v>257</v>
      </c>
      <c r="G12" s="154" t="s">
        <v>318</v>
      </c>
      <c r="H12" s="155">
        <v>25</v>
      </c>
      <c r="I12" s="153"/>
      <c r="J12" s="152">
        <v>10004126104453</v>
      </c>
      <c r="K12" s="153">
        <v>2402</v>
      </c>
      <c r="L12" s="153" t="s">
        <v>675</v>
      </c>
      <c r="M12" s="153" t="s">
        <v>641</v>
      </c>
      <c r="N12" s="153" t="s">
        <v>642</v>
      </c>
      <c r="O12" s="285">
        <v>627</v>
      </c>
      <c r="P12" s="285">
        <v>15675</v>
      </c>
      <c r="S12" s="206">
        <f>SUMIF('TOTAL FEED'!$J$6:$J$440,'12'!A12,'TOTAL FEED'!$AS$6:$AS$440)*T12</f>
        <v>8</v>
      </c>
      <c r="T12">
        <v>1</v>
      </c>
      <c r="V12" t="str">
        <f t="shared" si="1"/>
        <v>551X</v>
      </c>
    </row>
    <row r="13" spans="1:22" x14ac:dyDescent="0.25">
      <c r="A13" t="str">
        <f t="shared" si="0"/>
        <v>695125</v>
      </c>
      <c r="B13" s="152">
        <v>21165510000125</v>
      </c>
      <c r="C13" s="153">
        <v>0</v>
      </c>
      <c r="D13" s="153">
        <v>0</v>
      </c>
      <c r="E13" s="153">
        <v>1680214082</v>
      </c>
      <c r="F13" s="153" t="s">
        <v>257</v>
      </c>
      <c r="G13" s="154">
        <v>6951</v>
      </c>
      <c r="H13" s="155">
        <v>25</v>
      </c>
      <c r="I13" s="153"/>
      <c r="J13" s="152">
        <v>10004126104457</v>
      </c>
      <c r="K13" s="153">
        <v>2402</v>
      </c>
      <c r="L13" s="153" t="s">
        <v>771</v>
      </c>
      <c r="M13" s="153" t="s">
        <v>641</v>
      </c>
      <c r="N13" s="153" t="s">
        <v>642</v>
      </c>
      <c r="O13" s="285">
        <v>1000</v>
      </c>
      <c r="P13" s="285">
        <v>25000</v>
      </c>
      <c r="S13" s="206">
        <f>SUMIF('TOTAL FEED'!$J$6:$J$440,'12'!A13,'TOTAL FEED'!$AS$6:$AS$440)*T13</f>
        <v>8</v>
      </c>
      <c r="T13">
        <v>1</v>
      </c>
      <c r="V13" t="str">
        <f t="shared" si="1"/>
        <v>6951</v>
      </c>
    </row>
    <row r="14" spans="1:22" x14ac:dyDescent="0.25">
      <c r="A14" t="str">
        <f t="shared" si="0"/>
        <v>552M25</v>
      </c>
      <c r="B14" s="152">
        <v>21115521300125</v>
      </c>
      <c r="C14" s="153">
        <v>0</v>
      </c>
      <c r="D14" s="153">
        <v>0</v>
      </c>
      <c r="E14" s="153">
        <v>1680214083</v>
      </c>
      <c r="F14" s="153" t="s">
        <v>257</v>
      </c>
      <c r="G14" s="154" t="s">
        <v>39</v>
      </c>
      <c r="H14" s="155">
        <v>25</v>
      </c>
      <c r="I14" s="153"/>
      <c r="J14" s="152">
        <v>10004126104464</v>
      </c>
      <c r="K14" s="153">
        <v>2402</v>
      </c>
      <c r="L14" s="153" t="s">
        <v>703</v>
      </c>
      <c r="M14" s="153" t="s">
        <v>641</v>
      </c>
      <c r="N14" s="153" t="s">
        <v>642</v>
      </c>
      <c r="O14" s="285">
        <v>220</v>
      </c>
      <c r="P14" s="285">
        <v>5500</v>
      </c>
      <c r="S14" s="206">
        <f>SUMIF('TOTAL FEED'!$J$6:$J$440,'12'!A14,'TOTAL FEED'!$AS$6:$AS$440)*T14</f>
        <v>8</v>
      </c>
      <c r="T14">
        <v>1</v>
      </c>
      <c r="V14" t="str">
        <f t="shared" si="1"/>
        <v>552M</v>
      </c>
    </row>
    <row r="15" spans="1:22" x14ac:dyDescent="0.25">
      <c r="A15" t="str">
        <f t="shared" si="0"/>
        <v>95125</v>
      </c>
      <c r="B15" s="152">
        <v>21125510000125</v>
      </c>
      <c r="C15" s="153">
        <v>0</v>
      </c>
      <c r="D15" s="153">
        <v>0</v>
      </c>
      <c r="E15" s="153">
        <v>1680214084</v>
      </c>
      <c r="F15" s="153" t="s">
        <v>259</v>
      </c>
      <c r="G15" s="154">
        <v>951</v>
      </c>
      <c r="H15" s="155">
        <v>25</v>
      </c>
      <c r="I15" s="153"/>
      <c r="J15" s="152">
        <v>10004126104451</v>
      </c>
      <c r="K15" s="153">
        <v>2402</v>
      </c>
      <c r="L15" s="153" t="s">
        <v>695</v>
      </c>
      <c r="M15" s="153" t="s">
        <v>641</v>
      </c>
      <c r="N15" s="153" t="s">
        <v>642</v>
      </c>
      <c r="O15" s="285">
        <v>301</v>
      </c>
      <c r="P15" s="285">
        <v>7525</v>
      </c>
      <c r="S15" s="206">
        <f>SUMIF('TOTAL FEED'!$J$6:$J$440,'12'!A15,'TOTAL FEED'!$AS$6:$AS$440)*T15</f>
        <v>8</v>
      </c>
      <c r="T15">
        <v>1</v>
      </c>
      <c r="V15" t="str">
        <f t="shared" si="1"/>
        <v>951</v>
      </c>
    </row>
    <row r="16" spans="1:22" x14ac:dyDescent="0.25">
      <c r="A16" t="str">
        <f t="shared" si="0"/>
        <v>55125</v>
      </c>
      <c r="B16" s="152">
        <v>21115510000125</v>
      </c>
      <c r="C16" s="153">
        <v>0</v>
      </c>
      <c r="D16" s="153">
        <v>0</v>
      </c>
      <c r="E16" s="153">
        <v>1680214085</v>
      </c>
      <c r="F16" s="153" t="s">
        <v>259</v>
      </c>
      <c r="G16" s="154">
        <v>551</v>
      </c>
      <c r="H16" s="155">
        <v>25</v>
      </c>
      <c r="I16" s="153"/>
      <c r="J16" s="153">
        <v>10004126104451</v>
      </c>
      <c r="K16" s="153">
        <v>2402</v>
      </c>
      <c r="L16" s="153" t="s">
        <v>703</v>
      </c>
      <c r="M16" s="153" t="s">
        <v>641</v>
      </c>
      <c r="N16" s="153" t="s">
        <v>642</v>
      </c>
      <c r="O16" s="285">
        <v>584</v>
      </c>
      <c r="P16" s="285">
        <v>14600</v>
      </c>
      <c r="S16" s="206">
        <f>SUMIF('TOTAL FEED'!$J$6:$J$440,'12'!A16,'TOTAL FEED'!$AS$6:$AS$440)*T16</f>
        <v>8</v>
      </c>
      <c r="T16">
        <v>1</v>
      </c>
      <c r="V16" t="str">
        <f t="shared" si="1"/>
        <v>551</v>
      </c>
    </row>
    <row r="17" spans="1:22" x14ac:dyDescent="0.25">
      <c r="A17" t="str">
        <f t="shared" si="0"/>
        <v>567S25</v>
      </c>
      <c r="B17" s="152">
        <v>21115671900125</v>
      </c>
      <c r="C17" s="153">
        <v>0</v>
      </c>
      <c r="D17" s="153">
        <v>0</v>
      </c>
      <c r="E17" s="153">
        <v>1680214086</v>
      </c>
      <c r="F17" s="153" t="s">
        <v>251</v>
      </c>
      <c r="G17" s="153" t="s">
        <v>43</v>
      </c>
      <c r="H17" s="153">
        <v>25</v>
      </c>
      <c r="I17" s="153"/>
      <c r="J17" s="152">
        <v>10004126104447</v>
      </c>
      <c r="K17" s="153">
        <v>2402</v>
      </c>
      <c r="L17" s="153" t="s">
        <v>643</v>
      </c>
      <c r="M17" s="153" t="s">
        <v>641</v>
      </c>
      <c r="N17" s="153" t="s">
        <v>642</v>
      </c>
      <c r="O17" s="285">
        <v>2547</v>
      </c>
      <c r="P17" s="285">
        <v>63675</v>
      </c>
      <c r="S17" s="206">
        <f>SUMIF('TOTAL FEED'!$J$6:$J$440,'12'!A17,'TOTAL FEED'!$AS$6:$AS$440)*T17</f>
        <v>8</v>
      </c>
      <c r="T17">
        <v>1</v>
      </c>
      <c r="V17" t="str">
        <f t="shared" si="1"/>
        <v>567S</v>
      </c>
    </row>
    <row r="18" spans="1:22" x14ac:dyDescent="0.25">
      <c r="A18" t="str">
        <f t="shared" si="0"/>
        <v>HT1225</v>
      </c>
      <c r="B18" s="152">
        <v>21135520000125</v>
      </c>
      <c r="C18" s="153">
        <v>0</v>
      </c>
      <c r="D18" s="153">
        <v>0</v>
      </c>
      <c r="E18" s="153">
        <v>1680214087</v>
      </c>
      <c r="F18" s="153" t="s">
        <v>251</v>
      </c>
      <c r="G18" s="153" t="s">
        <v>63</v>
      </c>
      <c r="H18" s="153">
        <v>25</v>
      </c>
      <c r="I18" s="153"/>
      <c r="J18" s="153">
        <v>10004126104460</v>
      </c>
      <c r="K18" s="153">
        <v>2402</v>
      </c>
      <c r="L18" s="153" t="s">
        <v>675</v>
      </c>
      <c r="M18" s="153" t="s">
        <v>641</v>
      </c>
      <c r="N18" s="153" t="s">
        <v>642</v>
      </c>
      <c r="O18" s="285">
        <v>394</v>
      </c>
      <c r="P18" s="285">
        <v>9850</v>
      </c>
      <c r="S18" s="206">
        <f>SUMIF('TOTAL FEED'!$J$6:$J$440,'12'!A18,'TOTAL FEED'!$AS$6:$AS$440)*T18</f>
        <v>8</v>
      </c>
      <c r="T18">
        <v>1</v>
      </c>
      <c r="V18" t="str">
        <f t="shared" si="1"/>
        <v>HT12</v>
      </c>
    </row>
    <row r="19" spans="1:22" x14ac:dyDescent="0.25">
      <c r="A19" t="str">
        <f t="shared" si="0"/>
        <v>HT1125</v>
      </c>
      <c r="B19" s="152">
        <v>21135510000125</v>
      </c>
      <c r="C19" s="153">
        <v>0</v>
      </c>
      <c r="D19" s="153">
        <v>0</v>
      </c>
      <c r="E19" s="153">
        <v>1680214088</v>
      </c>
      <c r="F19" s="153" t="s">
        <v>259</v>
      </c>
      <c r="G19" s="153" t="s">
        <v>62</v>
      </c>
      <c r="H19" s="153">
        <v>25</v>
      </c>
      <c r="I19" s="153"/>
      <c r="J19" s="152">
        <v>10004126104451</v>
      </c>
      <c r="K19" s="153">
        <v>2402</v>
      </c>
      <c r="L19" s="153" t="s">
        <v>775</v>
      </c>
      <c r="M19" s="153" t="s">
        <v>641</v>
      </c>
      <c r="N19" s="153" t="s">
        <v>642</v>
      </c>
      <c r="O19" s="285">
        <v>205</v>
      </c>
      <c r="P19" s="285">
        <v>5125</v>
      </c>
      <c r="S19" s="206">
        <f>SUMIF('TOTAL FEED'!$J$6:$J$440,'12'!A19,'TOTAL FEED'!$AS$6:$AS$440)*T19</f>
        <v>8</v>
      </c>
      <c r="T19">
        <v>1</v>
      </c>
      <c r="V19" t="str">
        <f t="shared" si="1"/>
        <v>HT11</v>
      </c>
    </row>
    <row r="20" spans="1:22" x14ac:dyDescent="0.25">
      <c r="A20" t="str">
        <f t="shared" si="0"/>
        <v>95225</v>
      </c>
      <c r="B20" s="152">
        <v>21125520000125</v>
      </c>
      <c r="C20" s="153">
        <v>0</v>
      </c>
      <c r="D20" s="153">
        <v>0</v>
      </c>
      <c r="E20" s="153">
        <v>1680214089</v>
      </c>
      <c r="F20" s="153" t="s">
        <v>251</v>
      </c>
      <c r="G20" s="153">
        <v>952</v>
      </c>
      <c r="H20" s="153">
        <v>25</v>
      </c>
      <c r="I20" s="153"/>
      <c r="J20" s="152">
        <v>10004126104460</v>
      </c>
      <c r="K20" s="153">
        <v>2402</v>
      </c>
      <c r="L20" s="153" t="s">
        <v>842</v>
      </c>
      <c r="M20" s="153" t="s">
        <v>641</v>
      </c>
      <c r="N20" s="153" t="s">
        <v>642</v>
      </c>
      <c r="O20" s="285">
        <v>607</v>
      </c>
      <c r="P20" s="285">
        <v>15175</v>
      </c>
      <c r="S20" s="206">
        <f>SUMIF('TOTAL FEED'!$J$6:$J$440,'12'!A20,'TOTAL FEED'!$AS$6:$AS$440)*T20</f>
        <v>8</v>
      </c>
      <c r="T20">
        <v>1</v>
      </c>
      <c r="V20" t="str">
        <f t="shared" si="1"/>
        <v>952</v>
      </c>
    </row>
    <row r="21" spans="1:22" x14ac:dyDescent="0.25">
      <c r="A21" t="str">
        <f t="shared" si="0"/>
        <v>55225</v>
      </c>
      <c r="B21" s="152">
        <v>21115520000125</v>
      </c>
      <c r="C21" s="153">
        <v>0</v>
      </c>
      <c r="D21" s="153">
        <v>0</v>
      </c>
      <c r="E21" s="153">
        <v>1680214090</v>
      </c>
      <c r="F21" s="153" t="s">
        <v>251</v>
      </c>
      <c r="G21" s="153">
        <v>552</v>
      </c>
      <c r="H21" s="153">
        <v>25</v>
      </c>
      <c r="I21" s="153"/>
      <c r="J21" s="152">
        <v>10004126104460</v>
      </c>
      <c r="K21" s="153">
        <v>2402</v>
      </c>
      <c r="L21" s="153" t="s">
        <v>681</v>
      </c>
      <c r="M21" s="153" t="s">
        <v>641</v>
      </c>
      <c r="N21" s="153" t="s">
        <v>642</v>
      </c>
      <c r="O21" s="285">
        <v>645</v>
      </c>
      <c r="P21" s="285">
        <v>16125</v>
      </c>
      <c r="S21" s="206">
        <f>SUMIF('TOTAL FEED'!$J$6:$J$440,'12'!A21,'TOTAL FEED'!$AS$6:$AS$440)*T21</f>
        <v>8</v>
      </c>
      <c r="T21">
        <v>1</v>
      </c>
      <c r="V21" t="str">
        <f t="shared" si="1"/>
        <v>552</v>
      </c>
    </row>
    <row r="22" spans="1:22" x14ac:dyDescent="0.25">
      <c r="A22" t="str">
        <f t="shared" si="0"/>
        <v>52425</v>
      </c>
      <c r="B22" s="152">
        <v>21115240000125</v>
      </c>
      <c r="C22" s="153">
        <v>0</v>
      </c>
      <c r="D22" s="153">
        <v>0</v>
      </c>
      <c r="E22" s="153">
        <v>1680214091</v>
      </c>
      <c r="F22" s="153" t="s">
        <v>251</v>
      </c>
      <c r="G22" s="153">
        <v>524</v>
      </c>
      <c r="H22" s="153">
        <v>25</v>
      </c>
      <c r="I22" s="153"/>
      <c r="J22" s="152">
        <v>10004126104467</v>
      </c>
      <c r="K22" s="153">
        <v>2402</v>
      </c>
      <c r="L22" s="153" t="s">
        <v>843</v>
      </c>
      <c r="M22" s="153" t="s">
        <v>641</v>
      </c>
      <c r="N22" s="153" t="s">
        <v>642</v>
      </c>
      <c r="O22" s="285">
        <v>550</v>
      </c>
      <c r="P22" s="285">
        <v>13750</v>
      </c>
      <c r="S22" s="206">
        <f>SUMIF('TOTAL FEED'!$J$6:$J$440,'12'!A22,'TOTAL FEED'!$AS$6:$AS$440)*T22</f>
        <v>8</v>
      </c>
      <c r="T22">
        <v>1</v>
      </c>
      <c r="V22" t="str">
        <f t="shared" si="1"/>
        <v>524</v>
      </c>
    </row>
    <row r="23" spans="1:22" x14ac:dyDescent="0.25">
      <c r="A23" t="str">
        <f t="shared" si="0"/>
        <v>552SX25</v>
      </c>
      <c r="B23" s="152">
        <v>21115527800125</v>
      </c>
      <c r="C23" s="153">
        <v>0</v>
      </c>
      <c r="D23" s="153">
        <v>0</v>
      </c>
      <c r="E23" s="153">
        <v>1680214092</v>
      </c>
      <c r="F23" s="153" t="s">
        <v>259</v>
      </c>
      <c r="G23" s="153" t="s">
        <v>631</v>
      </c>
      <c r="H23" s="153">
        <v>25</v>
      </c>
      <c r="I23" s="153"/>
      <c r="J23" s="152">
        <v>10004126104463</v>
      </c>
      <c r="K23" s="153">
        <v>2402</v>
      </c>
      <c r="L23" s="153" t="s">
        <v>844</v>
      </c>
      <c r="M23" s="153" t="s">
        <v>641</v>
      </c>
      <c r="N23" s="153" t="s">
        <v>642</v>
      </c>
      <c r="O23" s="285">
        <v>220</v>
      </c>
      <c r="P23" s="285">
        <v>5500</v>
      </c>
      <c r="S23" s="206">
        <f>SUMIF('TOTAL FEED'!$J$6:$J$440,'12'!A23,'TOTAL FEED'!$AS$6:$AS$440)*T23</f>
        <v>8</v>
      </c>
      <c r="T23">
        <v>1</v>
      </c>
      <c r="V23" t="str">
        <f t="shared" si="1"/>
        <v>552SX</v>
      </c>
    </row>
    <row r="24" spans="1:22" x14ac:dyDescent="0.25">
      <c r="A24" t="str">
        <f t="shared" si="0"/>
        <v>552SFS9050</v>
      </c>
      <c r="B24" s="152">
        <v>21115521999250</v>
      </c>
      <c r="C24" s="153" t="s">
        <v>302</v>
      </c>
      <c r="D24" s="153">
        <v>0</v>
      </c>
      <c r="E24" s="153">
        <v>1680214093</v>
      </c>
      <c r="F24" s="153" t="s">
        <v>255</v>
      </c>
      <c r="G24" s="153" t="s">
        <v>187</v>
      </c>
      <c r="H24" s="153">
        <v>50</v>
      </c>
      <c r="I24" s="153" t="s">
        <v>302</v>
      </c>
      <c r="J24" s="152">
        <v>10004126104448</v>
      </c>
      <c r="K24" s="153">
        <v>2402</v>
      </c>
      <c r="L24" s="153" t="s">
        <v>814</v>
      </c>
      <c r="M24" s="153" t="s">
        <v>641</v>
      </c>
      <c r="N24" s="153" t="s">
        <v>642</v>
      </c>
      <c r="O24" s="285">
        <v>301</v>
      </c>
      <c r="P24" s="285">
        <v>15050</v>
      </c>
      <c r="S24" s="206">
        <f>SUMIF('TOTAL FEED'!$J$6:$J$440,'12'!A24,'TOTAL FEED'!$AS$6:$AS$440)*T24</f>
        <v>8</v>
      </c>
      <c r="T24">
        <v>1</v>
      </c>
      <c r="V24" t="str">
        <f t="shared" si="1"/>
        <v>552SFS90</v>
      </c>
    </row>
    <row r="25" spans="1:22" x14ac:dyDescent="0.25">
      <c r="A25" t="str">
        <f t="shared" si="0"/>
        <v>551GPFS3150</v>
      </c>
      <c r="B25" s="152">
        <v>21115517599250</v>
      </c>
      <c r="C25" s="153" t="s">
        <v>481</v>
      </c>
      <c r="D25" s="153">
        <v>0</v>
      </c>
      <c r="E25" s="153">
        <v>1680214094</v>
      </c>
      <c r="F25" s="153" t="s">
        <v>255</v>
      </c>
      <c r="G25" s="153" t="s">
        <v>175</v>
      </c>
      <c r="H25" s="153">
        <v>50</v>
      </c>
      <c r="I25" s="153" t="s">
        <v>481</v>
      </c>
      <c r="J25" s="152">
        <v>10004126104455</v>
      </c>
      <c r="K25" s="153">
        <v>2402</v>
      </c>
      <c r="L25" s="153" t="s">
        <v>845</v>
      </c>
      <c r="M25" s="153" t="s">
        <v>641</v>
      </c>
      <c r="N25" s="153" t="s">
        <v>642</v>
      </c>
      <c r="O25" s="285">
        <v>79</v>
      </c>
      <c r="P25" s="285">
        <v>3950</v>
      </c>
      <c r="S25" s="206">
        <f>SUMIF('TOTAL FEED'!$J$6:$J$440,'12'!A25,'TOTAL FEED'!$AS$6:$AS$440)*T25</f>
        <v>8</v>
      </c>
      <c r="T25">
        <v>1</v>
      </c>
      <c r="V25" t="str">
        <f t="shared" si="1"/>
        <v>551GPFS31</v>
      </c>
    </row>
    <row r="26" spans="1:22" x14ac:dyDescent="0.25">
      <c r="A26" t="str">
        <f t="shared" si="0"/>
        <v>30125</v>
      </c>
      <c r="B26" s="152">
        <v>21113010000125</v>
      </c>
      <c r="C26" s="153">
        <v>0</v>
      </c>
      <c r="D26" s="153">
        <v>0</v>
      </c>
      <c r="E26" s="153">
        <v>1680214095</v>
      </c>
      <c r="F26" s="153" t="s">
        <v>255</v>
      </c>
      <c r="G26" s="153">
        <v>301</v>
      </c>
      <c r="H26" s="153">
        <v>25</v>
      </c>
      <c r="I26" s="153"/>
      <c r="J26" s="152">
        <v>10004126104462</v>
      </c>
      <c r="K26" s="153">
        <v>2402</v>
      </c>
      <c r="L26" s="153" t="s">
        <v>743</v>
      </c>
      <c r="M26" s="153" t="s">
        <v>641</v>
      </c>
      <c r="N26" s="153" t="s">
        <v>642</v>
      </c>
      <c r="O26" s="285">
        <v>671</v>
      </c>
      <c r="P26" s="285">
        <v>16775</v>
      </c>
      <c r="S26" s="206">
        <f>SUMIF('TOTAL FEED'!$J$6:$J$440,'12'!A26,'TOTAL FEED'!$AS$6:$AS$440)*T26</f>
        <v>8</v>
      </c>
      <c r="T26">
        <v>1</v>
      </c>
      <c r="V26" t="str">
        <f t="shared" si="1"/>
        <v>301</v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285"/>
      <c r="P27" s="285"/>
      <c r="S27" s="206">
        <f>SUMIF('TOTAL FEED'!$J$6:$J$440,'12'!A27,'TOTAL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>552FS9050</v>
      </c>
      <c r="B28" s="153">
        <v>21115520099250</v>
      </c>
      <c r="C28" s="153" t="s">
        <v>302</v>
      </c>
      <c r="D28" s="153">
        <v>0</v>
      </c>
      <c r="E28" s="153">
        <v>1680214096</v>
      </c>
      <c r="F28" s="153" t="s">
        <v>562</v>
      </c>
      <c r="G28" s="153" t="s">
        <v>179</v>
      </c>
      <c r="H28" s="153">
        <v>50</v>
      </c>
      <c r="I28" s="153" t="s">
        <v>302</v>
      </c>
      <c r="J28" s="153">
        <v>210196</v>
      </c>
      <c r="K28" s="153">
        <v>2401</v>
      </c>
      <c r="L28" s="153" t="s">
        <v>664</v>
      </c>
      <c r="M28" s="153" t="s">
        <v>658</v>
      </c>
      <c r="N28" s="153" t="s">
        <v>659</v>
      </c>
      <c r="O28" s="285">
        <v>465</v>
      </c>
      <c r="P28" s="285">
        <v>23250</v>
      </c>
      <c r="S28" s="206">
        <f>SUMIF('TOTAL FEED'!$J$6:$J$440,'12'!A28,'TOTAL FEED'!$AS$6:$AS$440)*T28</f>
        <v>8</v>
      </c>
      <c r="T28">
        <v>1</v>
      </c>
      <c r="V28" t="str">
        <f t="shared" si="1"/>
        <v>552FS90</v>
      </c>
    </row>
    <row r="29" spans="1:22" x14ac:dyDescent="0.25">
      <c r="A29" t="str">
        <f t="shared" si="0"/>
        <v>54425</v>
      </c>
      <c r="B29" s="152">
        <v>21115440000125</v>
      </c>
      <c r="C29" s="153">
        <v>0</v>
      </c>
      <c r="D29" s="153">
        <v>0</v>
      </c>
      <c r="E29" s="153">
        <v>1680214097</v>
      </c>
      <c r="F29" s="153" t="s">
        <v>562</v>
      </c>
      <c r="G29" s="153">
        <v>544</v>
      </c>
      <c r="H29" s="153">
        <v>25</v>
      </c>
      <c r="I29" s="153"/>
      <c r="J29" s="153">
        <v>210230</v>
      </c>
      <c r="K29" s="153">
        <v>2401</v>
      </c>
      <c r="L29" s="153" t="s">
        <v>754</v>
      </c>
      <c r="M29" s="153" t="s">
        <v>658</v>
      </c>
      <c r="N29" s="153" t="s">
        <v>659</v>
      </c>
      <c r="O29" s="285">
        <v>660</v>
      </c>
      <c r="P29" s="285">
        <v>16500</v>
      </c>
      <c r="S29" s="206">
        <f>SUMIF('TOTAL FEED'!$J$6:$J$440,'12'!A29,'TOTAL FEED'!$AS$6:$AS$440)*T29</f>
        <v>8</v>
      </c>
      <c r="T29">
        <v>1</v>
      </c>
      <c r="V29" t="str">
        <f t="shared" si="1"/>
        <v>544</v>
      </c>
    </row>
    <row r="30" spans="1:22" x14ac:dyDescent="0.25">
      <c r="A30" t="str">
        <f t="shared" si="0"/>
        <v>511NFP3550</v>
      </c>
      <c r="B30" s="152">
        <v>21115111499250</v>
      </c>
      <c r="C30" s="153" t="s">
        <v>397</v>
      </c>
      <c r="D30" s="153">
        <v>0</v>
      </c>
      <c r="E30" s="153">
        <v>1680214098</v>
      </c>
      <c r="F30" s="153" t="s">
        <v>564</v>
      </c>
      <c r="G30" s="153" t="s">
        <v>107</v>
      </c>
      <c r="H30" s="153">
        <v>50</v>
      </c>
      <c r="I30" s="153" t="s">
        <v>397</v>
      </c>
      <c r="J30" s="153">
        <v>210218</v>
      </c>
      <c r="K30" s="153">
        <v>2401</v>
      </c>
      <c r="L30" s="153" t="s">
        <v>846</v>
      </c>
      <c r="M30" s="153" t="s">
        <v>658</v>
      </c>
      <c r="N30" s="153" t="s">
        <v>659</v>
      </c>
      <c r="O30" s="285">
        <v>1200</v>
      </c>
      <c r="P30" s="285">
        <v>60000</v>
      </c>
      <c r="S30" s="206">
        <f>SUMIF('TOTAL FEED'!$J$6:$J$440,'12'!A30,'TOTAL FEED'!$AS$6:$AS$440)*T30</f>
        <v>8</v>
      </c>
      <c r="T30">
        <v>1</v>
      </c>
      <c r="V30" t="str">
        <f t="shared" si="1"/>
        <v>511NFP35</v>
      </c>
    </row>
    <row r="31" spans="1:22" x14ac:dyDescent="0.25">
      <c r="A31" t="str">
        <f t="shared" si="0"/>
        <v>567SF50</v>
      </c>
      <c r="B31" s="153">
        <v>21115671900250</v>
      </c>
      <c r="C31" s="153">
        <v>0</v>
      </c>
      <c r="D31" s="153">
        <v>0</v>
      </c>
      <c r="E31" s="153">
        <v>1680214099</v>
      </c>
      <c r="F31" s="153" t="s">
        <v>238</v>
      </c>
      <c r="G31" s="153" t="s">
        <v>219</v>
      </c>
      <c r="H31" s="153">
        <v>50</v>
      </c>
      <c r="I31" s="153"/>
      <c r="J31" s="152">
        <v>10004126104470</v>
      </c>
      <c r="K31" s="153">
        <v>2402</v>
      </c>
      <c r="L31" s="153" t="s">
        <v>803</v>
      </c>
      <c r="M31" s="153" t="s">
        <v>641</v>
      </c>
      <c r="N31" s="153" t="s">
        <v>642</v>
      </c>
      <c r="O31" s="285">
        <v>81</v>
      </c>
      <c r="P31" s="285">
        <v>4050</v>
      </c>
      <c r="S31" s="206">
        <f>SUMIF('TOTAL FEED'!$J$6:$J$440,'12'!A31,'TOTAL FEED'!$AS$6:$AS$440)*T31</f>
        <v>8</v>
      </c>
      <c r="T31">
        <v>1</v>
      </c>
      <c r="V31" t="str">
        <f t="shared" si="1"/>
        <v>567SF</v>
      </c>
    </row>
    <row r="32" spans="1:22" x14ac:dyDescent="0.25">
      <c r="A32" t="str">
        <f t="shared" si="0"/>
        <v>551GPFS1350</v>
      </c>
      <c r="B32" s="152">
        <v>21115517599250</v>
      </c>
      <c r="C32" s="153" t="s">
        <v>471</v>
      </c>
      <c r="D32" s="153">
        <v>0</v>
      </c>
      <c r="E32" s="153">
        <v>1680214100</v>
      </c>
      <c r="F32" s="153" t="s">
        <v>256</v>
      </c>
      <c r="G32" s="153" t="s">
        <v>175</v>
      </c>
      <c r="H32" s="153">
        <v>50</v>
      </c>
      <c r="I32" s="153" t="s">
        <v>471</v>
      </c>
      <c r="J32" s="152">
        <v>10004126104465</v>
      </c>
      <c r="K32" s="153">
        <v>2402</v>
      </c>
      <c r="L32" s="153" t="s">
        <v>790</v>
      </c>
      <c r="M32" s="153" t="s">
        <v>641</v>
      </c>
      <c r="N32" s="153" t="s">
        <v>642</v>
      </c>
      <c r="O32" s="285">
        <v>432</v>
      </c>
      <c r="P32" s="285">
        <v>21600</v>
      </c>
      <c r="S32" s="206">
        <f>SUMIF('TOTAL FEED'!$J$6:$J$440,'12'!A32,'TOTAL FEED'!$AS$6:$AS$440)*T32</f>
        <v>8</v>
      </c>
      <c r="T32">
        <v>1</v>
      </c>
      <c r="V32" t="str">
        <f t="shared" si="1"/>
        <v>551GPFS13</v>
      </c>
    </row>
    <row r="33" spans="1:22" x14ac:dyDescent="0.25">
      <c r="A33" t="str">
        <f t="shared" si="0"/>
        <v>GD1425</v>
      </c>
      <c r="B33" s="152">
        <v>21135240000125</v>
      </c>
      <c r="C33" s="153">
        <v>0</v>
      </c>
      <c r="D33" s="153">
        <v>0</v>
      </c>
      <c r="E33" s="153">
        <v>1680214101</v>
      </c>
      <c r="F33" s="153" t="s">
        <v>251</v>
      </c>
      <c r="G33" s="153" t="s">
        <v>330</v>
      </c>
      <c r="H33" s="153">
        <v>25</v>
      </c>
      <c r="I33" s="153"/>
      <c r="J33" s="152">
        <v>10004126104467</v>
      </c>
      <c r="K33" s="153">
        <v>2402</v>
      </c>
      <c r="L33" s="153" t="s">
        <v>847</v>
      </c>
      <c r="M33" s="153" t="s">
        <v>641</v>
      </c>
      <c r="N33" s="153" t="s">
        <v>642</v>
      </c>
      <c r="O33" s="285">
        <v>991</v>
      </c>
      <c r="P33" s="285">
        <v>24775</v>
      </c>
      <c r="S33" s="206">
        <f>SUMIF('TOTAL FEED'!$J$6:$J$440,'12'!A33,'TOTAL FEED'!$AS$6:$AS$440)*T33</f>
        <v>8</v>
      </c>
      <c r="T33">
        <v>1</v>
      </c>
      <c r="V33" t="str">
        <f t="shared" si="1"/>
        <v>GD14</v>
      </c>
    </row>
    <row r="34" spans="1:22" x14ac:dyDescent="0.25">
      <c r="A34" t="str">
        <f t="shared" si="0"/>
        <v>52425</v>
      </c>
      <c r="B34" s="152">
        <v>21115240000125</v>
      </c>
      <c r="C34" s="153">
        <v>0</v>
      </c>
      <c r="D34" s="153">
        <v>0</v>
      </c>
      <c r="E34" s="153">
        <v>1680214102</v>
      </c>
      <c r="F34" s="153" t="s">
        <v>251</v>
      </c>
      <c r="G34" s="153">
        <v>524</v>
      </c>
      <c r="H34" s="153">
        <v>25</v>
      </c>
      <c r="I34" s="153"/>
      <c r="J34" s="152">
        <v>10004126104467</v>
      </c>
      <c r="K34" s="153">
        <v>2402</v>
      </c>
      <c r="L34" s="153" t="s">
        <v>848</v>
      </c>
      <c r="M34" s="153" t="s">
        <v>641</v>
      </c>
      <c r="N34" s="153" t="s">
        <v>642</v>
      </c>
      <c r="O34" s="285">
        <v>2750</v>
      </c>
      <c r="P34" s="285">
        <v>68750</v>
      </c>
      <c r="S34" s="206">
        <f>SUMIF('TOTAL FEED'!$J$6:$J$440,'12'!A34,'TOTAL FEED'!$AS$6:$AS$440)*T34</f>
        <v>8</v>
      </c>
      <c r="T34">
        <v>1</v>
      </c>
      <c r="V34" t="str">
        <f t="shared" si="1"/>
        <v>524</v>
      </c>
    </row>
    <row r="35" spans="1:22" x14ac:dyDescent="0.25">
      <c r="A35" t="str">
        <f t="shared" si="0"/>
        <v>52425</v>
      </c>
      <c r="B35" s="152">
        <v>21115240000125</v>
      </c>
      <c r="C35" s="153">
        <v>0</v>
      </c>
      <c r="D35" s="153">
        <v>0</v>
      </c>
      <c r="E35" s="153">
        <v>1680214102</v>
      </c>
      <c r="F35" s="153" t="s">
        <v>251</v>
      </c>
      <c r="G35" s="153">
        <v>524</v>
      </c>
      <c r="H35" s="153">
        <v>25</v>
      </c>
      <c r="I35" s="153"/>
      <c r="J35" s="152">
        <v>10004126104467</v>
      </c>
      <c r="K35" s="153">
        <v>2402</v>
      </c>
      <c r="L35" s="153" t="s">
        <v>843</v>
      </c>
      <c r="M35" s="153" t="s">
        <v>641</v>
      </c>
      <c r="N35" s="153" t="s">
        <v>642</v>
      </c>
      <c r="O35" s="285">
        <v>1329</v>
      </c>
      <c r="P35" s="285">
        <v>33225</v>
      </c>
      <c r="S35" s="206">
        <f>SUMIF('TOTAL FEED'!$J$6:$J$440,'12'!A35,'TOTAL FEED'!$AS$6:$AS$440)*T35</f>
        <v>8</v>
      </c>
      <c r="T35">
        <v>1</v>
      </c>
      <c r="V35" t="str">
        <f t="shared" si="1"/>
        <v>524</v>
      </c>
    </row>
    <row r="36" spans="1:22" x14ac:dyDescent="0.25">
      <c r="A36" t="str">
        <f t="shared" si="0"/>
        <v>88425</v>
      </c>
      <c r="B36" s="152">
        <v>21123840000125</v>
      </c>
      <c r="C36" s="153">
        <v>0</v>
      </c>
      <c r="D36" s="153">
        <v>0</v>
      </c>
      <c r="E36" s="153">
        <v>1680214103</v>
      </c>
      <c r="F36" s="153" t="s">
        <v>255</v>
      </c>
      <c r="G36" s="153">
        <v>884</v>
      </c>
      <c r="H36" s="153">
        <v>25</v>
      </c>
      <c r="I36" s="153"/>
      <c r="J36" s="152">
        <v>10004126104469</v>
      </c>
      <c r="K36" s="153">
        <v>2402</v>
      </c>
      <c r="L36" s="153" t="s">
        <v>743</v>
      </c>
      <c r="M36" s="153" t="s">
        <v>641</v>
      </c>
      <c r="N36" s="153" t="s">
        <v>642</v>
      </c>
      <c r="O36" s="285">
        <v>399</v>
      </c>
      <c r="P36" s="285">
        <v>9975</v>
      </c>
      <c r="S36" s="206">
        <f>SUMIF('TOTAL FEED'!$J$6:$J$440,'12'!A36,'TOTAL FEED'!$AS$6:$AS$440)*T36</f>
        <v>8</v>
      </c>
      <c r="T36">
        <v>1</v>
      </c>
      <c r="V36" t="str">
        <f t="shared" si="1"/>
        <v>884</v>
      </c>
    </row>
    <row r="37" spans="1:22" x14ac:dyDescent="0.25">
      <c r="A37" t="str">
        <f t="shared" si="0"/>
        <v>38425</v>
      </c>
      <c r="B37" s="152">
        <v>21113840000125</v>
      </c>
      <c r="C37" s="153">
        <v>0</v>
      </c>
      <c r="D37" s="153">
        <v>0</v>
      </c>
      <c r="E37" s="153">
        <v>1680214104</v>
      </c>
      <c r="F37" s="153" t="s">
        <v>255</v>
      </c>
      <c r="G37" s="153">
        <v>384</v>
      </c>
      <c r="H37" s="153">
        <v>25</v>
      </c>
      <c r="I37" s="153"/>
      <c r="J37" s="152">
        <v>10004126104469</v>
      </c>
      <c r="K37" s="153">
        <v>2402</v>
      </c>
      <c r="L37" s="153" t="s">
        <v>685</v>
      </c>
      <c r="M37" s="153" t="s">
        <v>641</v>
      </c>
      <c r="N37" s="153" t="s">
        <v>642</v>
      </c>
      <c r="O37" s="285">
        <v>285</v>
      </c>
      <c r="P37" s="285">
        <v>7125</v>
      </c>
      <c r="S37" s="206">
        <f>SUMIF('TOTAL FEED'!$J$6:$J$440,'12'!A37,'TOTAL FEED'!$AS$6:$AS$440)*T37</f>
        <v>8</v>
      </c>
      <c r="T37">
        <v>1</v>
      </c>
      <c r="V37" t="str">
        <f t="shared" si="1"/>
        <v>384</v>
      </c>
    </row>
    <row r="38" spans="1:22" x14ac:dyDescent="0.25">
      <c r="A38" t="str">
        <f t="shared" si="0"/>
        <v>552M25</v>
      </c>
      <c r="B38" s="152">
        <v>21115521300125</v>
      </c>
      <c r="C38" s="153">
        <v>0</v>
      </c>
      <c r="D38" s="153">
        <v>0</v>
      </c>
      <c r="E38" s="153">
        <v>1680214105</v>
      </c>
      <c r="F38" s="153" t="s">
        <v>257</v>
      </c>
      <c r="G38" s="153" t="s">
        <v>39</v>
      </c>
      <c r="H38" s="153">
        <v>25</v>
      </c>
      <c r="I38" s="153"/>
      <c r="J38" s="152">
        <v>10004126104464</v>
      </c>
      <c r="K38" s="153">
        <v>2402</v>
      </c>
      <c r="L38" s="153" t="s">
        <v>747</v>
      </c>
      <c r="M38" s="153" t="s">
        <v>641</v>
      </c>
      <c r="N38" s="153" t="s">
        <v>642</v>
      </c>
      <c r="O38" s="285">
        <v>892</v>
      </c>
      <c r="P38" s="285">
        <v>22300</v>
      </c>
      <c r="S38" s="206">
        <f>SUMIF('TOTAL FEED'!$J$6:$J$440,'12'!A38,'TOTAL FEED'!$AS$6:$AS$440)*T38</f>
        <v>8</v>
      </c>
      <c r="T38">
        <v>1</v>
      </c>
      <c r="V38" t="str">
        <f t="shared" si="1"/>
        <v>552M</v>
      </c>
    </row>
    <row r="39" spans="1:22" x14ac:dyDescent="0.25">
      <c r="A39" t="str">
        <f t="shared" si="0"/>
        <v>552M25</v>
      </c>
      <c r="B39" s="153">
        <v>21115521300125</v>
      </c>
      <c r="C39" s="153">
        <v>0</v>
      </c>
      <c r="D39" s="153">
        <v>0</v>
      </c>
      <c r="E39" s="153">
        <v>1680214105</v>
      </c>
      <c r="F39" s="153" t="s">
        <v>257</v>
      </c>
      <c r="G39" s="153" t="s">
        <v>39</v>
      </c>
      <c r="H39" s="153">
        <v>25</v>
      </c>
      <c r="I39" s="153"/>
      <c r="J39" s="153">
        <v>10004126104464</v>
      </c>
      <c r="K39" s="153">
        <v>2402</v>
      </c>
      <c r="L39" s="153" t="s">
        <v>703</v>
      </c>
      <c r="M39" s="153" t="s">
        <v>641</v>
      </c>
      <c r="N39" s="153" t="s">
        <v>642</v>
      </c>
      <c r="O39" s="285">
        <v>880</v>
      </c>
      <c r="P39" s="285">
        <v>22000</v>
      </c>
      <c r="S39" s="206">
        <f>SUMIF('TOTAL FEED'!$J$6:$J$440,'12'!A39,'TOTAL FEED'!$AS$6:$AS$440)*T39</f>
        <v>8</v>
      </c>
      <c r="T39">
        <v>1</v>
      </c>
      <c r="V39" t="str">
        <f t="shared" si="1"/>
        <v>552M</v>
      </c>
    </row>
    <row r="40" spans="1:22" x14ac:dyDescent="0.25">
      <c r="A40" t="str">
        <f t="shared" si="0"/>
        <v>511B25</v>
      </c>
      <c r="B40" s="152">
        <v>21115110200125</v>
      </c>
      <c r="C40" s="153">
        <v>0</v>
      </c>
      <c r="D40" s="153">
        <v>0</v>
      </c>
      <c r="E40" s="153">
        <v>1680214106</v>
      </c>
      <c r="F40" s="153" t="s">
        <v>257</v>
      </c>
      <c r="G40" s="153" t="s">
        <v>23</v>
      </c>
      <c r="H40" s="153">
        <v>25</v>
      </c>
      <c r="I40" s="153"/>
      <c r="J40" s="152">
        <v>10004126104471</v>
      </c>
      <c r="K40" s="153">
        <v>2402</v>
      </c>
      <c r="L40" s="153" t="s">
        <v>746</v>
      </c>
      <c r="M40" s="153" t="s">
        <v>641</v>
      </c>
      <c r="N40" s="153" t="s">
        <v>642</v>
      </c>
      <c r="O40" s="285">
        <v>70</v>
      </c>
      <c r="P40" s="285">
        <v>1750</v>
      </c>
      <c r="S40" s="206">
        <f>SUMIF('TOTAL FEED'!$J$6:$J$440,'12'!A40,'TOTAL FEED'!$AS$6:$AS$440)*T40</f>
        <v>8</v>
      </c>
      <c r="T40">
        <v>1</v>
      </c>
      <c r="V40" t="str">
        <f t="shared" si="1"/>
        <v>511B</v>
      </c>
    </row>
    <row r="41" spans="1:22" x14ac:dyDescent="0.25">
      <c r="A41" t="str">
        <f t="shared" si="0"/>
        <v>GT12BS25</v>
      </c>
      <c r="B41" s="152">
        <v>21135117200125</v>
      </c>
      <c r="C41" s="153">
        <v>0</v>
      </c>
      <c r="D41" s="153">
        <v>0</v>
      </c>
      <c r="E41" s="153">
        <v>1680214107</v>
      </c>
      <c r="F41" s="153" t="s">
        <v>257</v>
      </c>
      <c r="G41" s="153" t="s">
        <v>618</v>
      </c>
      <c r="H41" s="153">
        <v>25</v>
      </c>
      <c r="I41" s="153"/>
      <c r="J41" s="152">
        <v>10004126104472</v>
      </c>
      <c r="K41" s="153">
        <v>2402</v>
      </c>
      <c r="L41" s="153" t="s">
        <v>732</v>
      </c>
      <c r="M41" s="153" t="s">
        <v>641</v>
      </c>
      <c r="N41" s="153" t="s">
        <v>642</v>
      </c>
      <c r="O41" s="285">
        <v>606</v>
      </c>
      <c r="P41" s="285">
        <v>15150</v>
      </c>
      <c r="S41" s="206">
        <f>SUMIF('TOTAL FEED'!$J$6:$J$440,'12'!A41,'TOTAL FEED'!$AS$6:$AS$440)*T41</f>
        <v>8</v>
      </c>
      <c r="T41">
        <v>1</v>
      </c>
      <c r="V41" t="str">
        <f t="shared" si="1"/>
        <v>GT12BS</v>
      </c>
    </row>
    <row r="42" spans="1:22" x14ac:dyDescent="0.25">
      <c r="A42" t="str">
        <f t="shared" si="0"/>
        <v>552SX25</v>
      </c>
      <c r="B42" s="152">
        <v>21115527800125</v>
      </c>
      <c r="C42" s="153">
        <v>0</v>
      </c>
      <c r="D42" s="153">
        <v>0</v>
      </c>
      <c r="E42" s="153">
        <v>1680214108</v>
      </c>
      <c r="F42" s="153" t="s">
        <v>259</v>
      </c>
      <c r="G42" s="153" t="s">
        <v>631</v>
      </c>
      <c r="H42" s="153">
        <v>25</v>
      </c>
      <c r="I42" s="153"/>
      <c r="J42" s="152">
        <v>10004126104463</v>
      </c>
      <c r="K42" s="153">
        <v>2402</v>
      </c>
      <c r="L42" s="153" t="s">
        <v>844</v>
      </c>
      <c r="M42" s="153" t="s">
        <v>641</v>
      </c>
      <c r="N42" s="153" t="s">
        <v>642</v>
      </c>
      <c r="O42" s="285">
        <v>880</v>
      </c>
      <c r="P42" s="285">
        <v>22000</v>
      </c>
      <c r="S42" s="206">
        <f>SUMIF('TOTAL FEED'!$J$6:$J$440,'12'!A42,'TOTAL FEED'!$AS$6:$AS$440)*T42</f>
        <v>8</v>
      </c>
      <c r="T42">
        <v>1</v>
      </c>
      <c r="V42" t="str">
        <f t="shared" si="1"/>
        <v>552SX</v>
      </c>
    </row>
    <row r="43" spans="1:22" x14ac:dyDescent="0.25">
      <c r="A43" t="str">
        <f t="shared" si="0"/>
        <v>552SX25</v>
      </c>
      <c r="B43" s="152">
        <v>21115527800125</v>
      </c>
      <c r="C43" s="153">
        <v>0</v>
      </c>
      <c r="D43" s="153">
        <v>0</v>
      </c>
      <c r="E43" s="153">
        <v>1680214108</v>
      </c>
      <c r="F43" s="153" t="s">
        <v>259</v>
      </c>
      <c r="G43" s="153" t="s">
        <v>631</v>
      </c>
      <c r="H43" s="153">
        <v>25</v>
      </c>
      <c r="I43" s="153"/>
      <c r="J43" s="152">
        <v>10004126104463</v>
      </c>
      <c r="K43" s="153">
        <v>2402</v>
      </c>
      <c r="L43" s="153" t="s">
        <v>849</v>
      </c>
      <c r="M43" s="153" t="s">
        <v>641</v>
      </c>
      <c r="N43" s="153" t="s">
        <v>642</v>
      </c>
      <c r="O43" s="285">
        <v>487</v>
      </c>
      <c r="P43" s="285">
        <v>12175</v>
      </c>
      <c r="S43" s="206">
        <f>SUMIF('TOTAL FEED'!$J$6:$J$440,'12'!A43,'TOTAL FEED'!$AS$6:$AS$440)*T43</f>
        <v>8</v>
      </c>
      <c r="T43">
        <v>1</v>
      </c>
      <c r="V43" t="str">
        <f t="shared" si="1"/>
        <v>552SX</v>
      </c>
    </row>
    <row r="44" spans="1:22" x14ac:dyDescent="0.25">
      <c r="A44" t="str">
        <f t="shared" si="0"/>
        <v>552S25</v>
      </c>
      <c r="B44" s="152">
        <v>21115521900125</v>
      </c>
      <c r="C44" s="153">
        <v>0</v>
      </c>
      <c r="D44" s="153">
        <v>0</v>
      </c>
      <c r="E44" s="153">
        <v>1680214109</v>
      </c>
      <c r="F44" s="153" t="s">
        <v>259</v>
      </c>
      <c r="G44" s="153" t="s">
        <v>40</v>
      </c>
      <c r="H44" s="153">
        <v>25</v>
      </c>
      <c r="I44" s="153"/>
      <c r="J44" s="152">
        <v>10004126104475</v>
      </c>
      <c r="K44" s="153">
        <v>2402</v>
      </c>
      <c r="L44" s="153" t="s">
        <v>741</v>
      </c>
      <c r="M44" s="153" t="s">
        <v>641</v>
      </c>
      <c r="N44" s="153" t="s">
        <v>642</v>
      </c>
      <c r="O44" s="285">
        <v>533</v>
      </c>
      <c r="P44" s="285">
        <v>13325</v>
      </c>
      <c r="S44" s="206">
        <f>SUMIF('TOTAL FEED'!$J$6:$J$440,'12'!A44,'TOTAL FEED'!$AS$6:$AS$440)*T44</f>
        <v>8</v>
      </c>
      <c r="T44">
        <v>1</v>
      </c>
      <c r="V44" t="str">
        <f t="shared" si="1"/>
        <v>552S</v>
      </c>
    </row>
    <row r="45" spans="1:22" x14ac:dyDescent="0.25">
      <c r="A45" t="str">
        <f t="shared" si="0"/>
        <v>HT12S25</v>
      </c>
      <c r="B45" s="152">
        <v>21135521900125</v>
      </c>
      <c r="C45" s="153">
        <v>0</v>
      </c>
      <c r="D45" s="153">
        <v>0</v>
      </c>
      <c r="E45" s="153">
        <v>1680214110</v>
      </c>
      <c r="F45" s="153" t="s">
        <v>259</v>
      </c>
      <c r="G45" s="153" t="s">
        <v>64</v>
      </c>
      <c r="H45" s="153">
        <v>25</v>
      </c>
      <c r="I45" s="153"/>
      <c r="J45" s="152">
        <v>10004126104475</v>
      </c>
      <c r="K45" s="153">
        <v>2402</v>
      </c>
      <c r="L45" s="153" t="s">
        <v>696</v>
      </c>
      <c r="M45" s="153" t="s">
        <v>641</v>
      </c>
      <c r="N45" s="153" t="s">
        <v>642</v>
      </c>
      <c r="O45" s="285">
        <v>330</v>
      </c>
      <c r="P45" s="285">
        <v>8250</v>
      </c>
      <c r="S45" s="206">
        <f>SUMIF('TOTAL FEED'!$J$6:$J$440,'12'!A45,'TOTAL FEED'!$AS$6:$AS$440)*T45</f>
        <v>8</v>
      </c>
      <c r="T45">
        <v>1</v>
      </c>
      <c r="V45" t="str">
        <f t="shared" si="1"/>
        <v>HT12S</v>
      </c>
    </row>
    <row r="46" spans="1:22" x14ac:dyDescent="0.25">
      <c r="A46" t="str">
        <f t="shared" si="0"/>
        <v>551GPFS1350</v>
      </c>
      <c r="B46" s="152">
        <v>21115517599250</v>
      </c>
      <c r="C46" s="153" t="s">
        <v>471</v>
      </c>
      <c r="D46" s="153">
        <v>0</v>
      </c>
      <c r="E46" s="153">
        <v>1680214111</v>
      </c>
      <c r="F46" s="153" t="s">
        <v>256</v>
      </c>
      <c r="G46" s="153" t="s">
        <v>175</v>
      </c>
      <c r="H46" s="153">
        <v>50</v>
      </c>
      <c r="I46" s="153" t="s">
        <v>471</v>
      </c>
      <c r="J46" s="152">
        <v>10004126104476</v>
      </c>
      <c r="K46" s="153">
        <v>2402</v>
      </c>
      <c r="L46" s="153" t="s">
        <v>790</v>
      </c>
      <c r="M46" s="153" t="s">
        <v>641</v>
      </c>
      <c r="N46" s="153" t="s">
        <v>642</v>
      </c>
      <c r="O46" s="285">
        <v>918</v>
      </c>
      <c r="P46" s="285">
        <v>45900</v>
      </c>
      <c r="S46" s="206">
        <f>SUMIF('TOTAL FEED'!$J$6:$J$440,'12'!A46,'TOTAL FEED'!$AS$6:$AS$440)*T46</f>
        <v>8</v>
      </c>
      <c r="T46">
        <v>1</v>
      </c>
      <c r="V46" t="str">
        <f t="shared" si="1"/>
        <v>551GPFS13</v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285"/>
      <c r="P47" s="285"/>
      <c r="S47" s="206">
        <f>SUMIF('TOTAL FEED'!$J$6:$J$440,'12'!A47,'TOTAL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>552SFS9050</v>
      </c>
      <c r="B48" s="152">
        <v>21115521999250</v>
      </c>
      <c r="C48" s="153" t="s">
        <v>302</v>
      </c>
      <c r="D48" s="153">
        <v>0</v>
      </c>
      <c r="E48" s="153">
        <v>1680214112</v>
      </c>
      <c r="F48" s="153" t="s">
        <v>238</v>
      </c>
      <c r="G48" s="153" t="s">
        <v>187</v>
      </c>
      <c r="H48" s="153">
        <v>50</v>
      </c>
      <c r="I48" s="153" t="s">
        <v>302</v>
      </c>
      <c r="J48" s="152">
        <v>10004126104479</v>
      </c>
      <c r="K48" s="153">
        <v>2402</v>
      </c>
      <c r="L48" s="153" t="s">
        <v>730</v>
      </c>
      <c r="M48" s="153" t="s">
        <v>641</v>
      </c>
      <c r="N48" s="153" t="s">
        <v>642</v>
      </c>
      <c r="O48" s="285">
        <v>47</v>
      </c>
      <c r="P48" s="285">
        <v>2350</v>
      </c>
      <c r="S48" s="206">
        <f>SUMIF('TOTAL FEED'!$J$6:$J$440,'12'!A48,'TOTAL FEED'!$AS$6:$AS$440)*T48</f>
        <v>8</v>
      </c>
      <c r="T48">
        <v>1</v>
      </c>
      <c r="V48" t="str">
        <f t="shared" si="1"/>
        <v>552SFS90</v>
      </c>
    </row>
    <row r="49" spans="1:22" x14ac:dyDescent="0.25">
      <c r="A49" t="str">
        <f t="shared" si="0"/>
        <v>551FS2550</v>
      </c>
      <c r="B49" s="152">
        <v>21115510099250</v>
      </c>
      <c r="C49" s="153" t="s">
        <v>598</v>
      </c>
      <c r="D49" s="153">
        <v>0</v>
      </c>
      <c r="E49" s="153">
        <v>1680214113</v>
      </c>
      <c r="F49" s="153" t="s">
        <v>238</v>
      </c>
      <c r="G49" s="153" t="s">
        <v>170</v>
      </c>
      <c r="H49" s="153">
        <v>50</v>
      </c>
      <c r="I49" s="153" t="s">
        <v>598</v>
      </c>
      <c r="J49" s="152">
        <v>10004126104480</v>
      </c>
      <c r="K49" s="153">
        <v>2402</v>
      </c>
      <c r="L49" s="153" t="s">
        <v>665</v>
      </c>
      <c r="M49" s="153" t="s">
        <v>641</v>
      </c>
      <c r="N49" s="153" t="s">
        <v>642</v>
      </c>
      <c r="O49" s="285">
        <v>469</v>
      </c>
      <c r="P49" s="285">
        <v>23450</v>
      </c>
      <c r="S49" s="206">
        <f>SUMIF('TOTAL FEED'!$J$6:$J$440,'12'!A49,'TOTAL FEED'!$AS$6:$AS$440)*T49</f>
        <v>8</v>
      </c>
      <c r="T49">
        <v>1</v>
      </c>
      <c r="V49" t="str">
        <f t="shared" si="1"/>
        <v>551FS25</v>
      </c>
    </row>
    <row r="50" spans="1:22" x14ac:dyDescent="0.25">
      <c r="A50" t="str">
        <f t="shared" si="0"/>
        <v>551GPFS1350</v>
      </c>
      <c r="B50" s="152">
        <v>21115517599250</v>
      </c>
      <c r="C50" s="153" t="s">
        <v>471</v>
      </c>
      <c r="D50" s="153">
        <v>0</v>
      </c>
      <c r="E50" s="153">
        <v>1680214114</v>
      </c>
      <c r="F50" s="153" t="s">
        <v>256</v>
      </c>
      <c r="G50" s="153" t="s">
        <v>175</v>
      </c>
      <c r="H50" s="153">
        <v>50</v>
      </c>
      <c r="I50" s="153" t="s">
        <v>471</v>
      </c>
      <c r="J50" s="152">
        <v>10004126104476</v>
      </c>
      <c r="K50" s="153">
        <v>2402</v>
      </c>
      <c r="L50" s="153" t="s">
        <v>779</v>
      </c>
      <c r="M50" s="153" t="s">
        <v>641</v>
      </c>
      <c r="N50" s="153" t="s">
        <v>642</v>
      </c>
      <c r="O50" s="285">
        <v>630</v>
      </c>
      <c r="P50" s="285">
        <v>31500</v>
      </c>
      <c r="S50" s="206">
        <f>SUMIF('TOTAL FEED'!$J$6:$J$440,'12'!A50,'TOTAL FEED'!$AS$6:$AS$440)*T50</f>
        <v>8</v>
      </c>
      <c r="T50">
        <v>1</v>
      </c>
      <c r="V50" t="str">
        <f t="shared" si="1"/>
        <v>551GPFS13</v>
      </c>
    </row>
    <row r="51" spans="1:22" x14ac:dyDescent="0.25">
      <c r="A51" t="str">
        <f t="shared" si="0"/>
        <v>551GPFS1350</v>
      </c>
      <c r="B51" s="152">
        <v>21115517599250</v>
      </c>
      <c r="C51" s="153" t="s">
        <v>471</v>
      </c>
      <c r="D51" s="153">
        <v>0</v>
      </c>
      <c r="E51" s="153">
        <v>1680214114</v>
      </c>
      <c r="F51" s="153" t="s">
        <v>256</v>
      </c>
      <c r="G51" s="153" t="s">
        <v>175</v>
      </c>
      <c r="H51" s="153">
        <v>50</v>
      </c>
      <c r="I51" s="153" t="s">
        <v>471</v>
      </c>
      <c r="J51" s="152">
        <v>10004126104476</v>
      </c>
      <c r="K51" s="153">
        <v>2402</v>
      </c>
      <c r="L51" s="153" t="s">
        <v>790</v>
      </c>
      <c r="M51" s="153" t="s">
        <v>641</v>
      </c>
      <c r="N51" s="153" t="s">
        <v>642</v>
      </c>
      <c r="O51" s="285">
        <v>864</v>
      </c>
      <c r="P51" s="285">
        <v>43200</v>
      </c>
      <c r="S51" s="206">
        <f>SUMIF('TOTAL FEED'!$J$6:$J$440,'12'!A51,'TOTAL FEED'!$AS$6:$AS$440)*T51</f>
        <v>8</v>
      </c>
      <c r="T51">
        <v>1</v>
      </c>
      <c r="V51" t="str">
        <f t="shared" si="1"/>
        <v>551GPFS13</v>
      </c>
    </row>
    <row r="52" spans="1:22" x14ac:dyDescent="0.25">
      <c r="A52" t="str">
        <f t="shared" si="0"/>
        <v>552SFS9050</v>
      </c>
      <c r="B52" s="152">
        <v>21115521999250</v>
      </c>
      <c r="C52" s="153" t="s">
        <v>302</v>
      </c>
      <c r="D52" s="153">
        <v>0</v>
      </c>
      <c r="E52" s="153">
        <v>1680214115</v>
      </c>
      <c r="F52" s="153" t="s">
        <v>256</v>
      </c>
      <c r="G52" s="153" t="s">
        <v>187</v>
      </c>
      <c r="H52" s="153">
        <v>50</v>
      </c>
      <c r="I52" s="153" t="s">
        <v>302</v>
      </c>
      <c r="J52" s="152">
        <v>10004126104481</v>
      </c>
      <c r="K52" s="153">
        <v>2402</v>
      </c>
      <c r="L52" s="153" t="s">
        <v>782</v>
      </c>
      <c r="M52" s="153" t="s">
        <v>641</v>
      </c>
      <c r="N52" s="153" t="s">
        <v>642</v>
      </c>
      <c r="O52" s="285">
        <v>756</v>
      </c>
      <c r="P52" s="285">
        <v>37800</v>
      </c>
      <c r="S52" s="206">
        <f>SUMIF('TOTAL FEED'!$J$6:$J$440,'12'!A52,'TOTAL FEED'!$AS$6:$AS$440)*T52</f>
        <v>8</v>
      </c>
      <c r="T52">
        <v>1</v>
      </c>
      <c r="V52" t="str">
        <f t="shared" si="1"/>
        <v>552SFS90</v>
      </c>
    </row>
    <row r="53" spans="1:22" x14ac:dyDescent="0.25">
      <c r="A53" t="str">
        <f t="shared" si="0"/>
        <v>511NFP3550</v>
      </c>
      <c r="B53" s="152">
        <v>21115111499250</v>
      </c>
      <c r="C53" s="153" t="s">
        <v>397</v>
      </c>
      <c r="D53" s="153">
        <v>0</v>
      </c>
      <c r="E53" s="153">
        <v>1680214116</v>
      </c>
      <c r="F53" s="153" t="s">
        <v>564</v>
      </c>
      <c r="G53" s="153" t="s">
        <v>107</v>
      </c>
      <c r="H53" s="153">
        <v>50</v>
      </c>
      <c r="I53" s="153" t="s">
        <v>397</v>
      </c>
      <c r="J53" s="152">
        <v>210218</v>
      </c>
      <c r="K53" s="153">
        <v>2401</v>
      </c>
      <c r="L53" s="153" t="s">
        <v>794</v>
      </c>
      <c r="M53" s="153" t="s">
        <v>658</v>
      </c>
      <c r="N53" s="153" t="s">
        <v>659</v>
      </c>
      <c r="O53" s="285">
        <v>584</v>
      </c>
      <c r="P53" s="285">
        <v>29200</v>
      </c>
      <c r="S53" s="206">
        <f>SUMIF('TOTAL FEED'!$J$6:$J$440,'12'!A53,'TOTAL FEED'!$AS$6:$AS$440)*T53</f>
        <v>8</v>
      </c>
      <c r="T53">
        <v>1</v>
      </c>
      <c r="V53" t="str">
        <f t="shared" si="1"/>
        <v>511NFP35</v>
      </c>
    </row>
    <row r="54" spans="1:22" x14ac:dyDescent="0.25">
      <c r="A54" t="str">
        <f t="shared" si="0"/>
        <v>511NFP3550</v>
      </c>
      <c r="B54" s="152">
        <v>21115111499250</v>
      </c>
      <c r="C54" s="153" t="s">
        <v>397</v>
      </c>
      <c r="D54" s="153">
        <v>0</v>
      </c>
      <c r="E54" s="153">
        <v>1680214116</v>
      </c>
      <c r="F54" s="153" t="s">
        <v>564</v>
      </c>
      <c r="G54" s="153" t="s">
        <v>107</v>
      </c>
      <c r="H54" s="153">
        <v>50</v>
      </c>
      <c r="I54" s="153" t="s">
        <v>397</v>
      </c>
      <c r="J54" s="152">
        <v>210218</v>
      </c>
      <c r="K54" s="153">
        <v>2401</v>
      </c>
      <c r="L54" s="153" t="s">
        <v>789</v>
      </c>
      <c r="M54" s="153" t="s">
        <v>658</v>
      </c>
      <c r="N54" s="153" t="s">
        <v>659</v>
      </c>
      <c r="O54" s="285">
        <v>540</v>
      </c>
      <c r="P54" s="285">
        <v>27000</v>
      </c>
      <c r="S54" s="206">
        <f>SUMIF('TOTAL FEED'!$J$6:$J$440,'12'!A54,'TOTAL FEED'!$AS$6:$AS$440)*T54</f>
        <v>8</v>
      </c>
      <c r="T54">
        <v>1</v>
      </c>
      <c r="V54" t="str">
        <f t="shared" si="1"/>
        <v>511NFP35</v>
      </c>
    </row>
    <row r="55" spans="1:22" x14ac:dyDescent="0.25">
      <c r="A55" t="str">
        <f t="shared" si="0"/>
        <v>511B25</v>
      </c>
      <c r="B55" s="152">
        <v>21115110200125</v>
      </c>
      <c r="C55" s="153">
        <v>0</v>
      </c>
      <c r="D55" s="153">
        <v>0</v>
      </c>
      <c r="E55" s="153">
        <v>1680214117</v>
      </c>
      <c r="F55" s="153" t="s">
        <v>257</v>
      </c>
      <c r="G55" s="153" t="s">
        <v>23</v>
      </c>
      <c r="H55" s="153">
        <v>25</v>
      </c>
      <c r="I55" s="153"/>
      <c r="J55" s="152">
        <v>10004126104477</v>
      </c>
      <c r="K55" s="153">
        <v>2402</v>
      </c>
      <c r="L55" s="153" t="s">
        <v>750</v>
      </c>
      <c r="M55" s="153" t="s">
        <v>641</v>
      </c>
      <c r="N55" s="153" t="s">
        <v>642</v>
      </c>
      <c r="O55" s="285">
        <v>2860</v>
      </c>
      <c r="P55" s="285">
        <v>71500</v>
      </c>
      <c r="S55" s="206">
        <f>SUMIF('TOTAL FEED'!$J$6:$J$440,'12'!A55,'TOTAL FEED'!$AS$6:$AS$440)*T55</f>
        <v>8</v>
      </c>
      <c r="T55">
        <v>1</v>
      </c>
      <c r="V55" t="str">
        <f t="shared" si="1"/>
        <v>511B</v>
      </c>
    </row>
    <row r="56" spans="1:22" x14ac:dyDescent="0.25">
      <c r="A56" t="str">
        <f t="shared" si="0"/>
        <v>54425</v>
      </c>
      <c r="B56" s="152">
        <v>21115440000125</v>
      </c>
      <c r="C56" s="153">
        <v>0</v>
      </c>
      <c r="D56" s="153">
        <v>0</v>
      </c>
      <c r="E56" s="153">
        <v>1680214118</v>
      </c>
      <c r="F56" s="153" t="s">
        <v>562</v>
      </c>
      <c r="G56" s="153">
        <v>544</v>
      </c>
      <c r="H56" s="153">
        <v>25</v>
      </c>
      <c r="I56" s="153"/>
      <c r="J56" s="152">
        <v>210230</v>
      </c>
      <c r="K56" s="153">
        <v>2401</v>
      </c>
      <c r="L56" s="153" t="s">
        <v>694</v>
      </c>
      <c r="M56" s="153" t="s">
        <v>658</v>
      </c>
      <c r="N56" s="153" t="s">
        <v>659</v>
      </c>
      <c r="O56" s="285">
        <v>340</v>
      </c>
      <c r="P56" s="285">
        <v>8500</v>
      </c>
      <c r="S56" s="206">
        <f>SUMIF('TOTAL FEED'!$J$6:$J$440,'12'!A56,'TOTAL FEED'!$AS$6:$AS$440)*T56</f>
        <v>8</v>
      </c>
      <c r="T56">
        <v>1</v>
      </c>
      <c r="V56" t="str">
        <f t="shared" si="1"/>
        <v>544</v>
      </c>
    </row>
    <row r="57" spans="1:22" x14ac:dyDescent="0.25">
      <c r="A57" t="str">
        <f t="shared" si="0"/>
        <v>VT1225</v>
      </c>
      <c r="B57" s="152">
        <v>21135400000125</v>
      </c>
      <c r="C57" s="153">
        <v>0</v>
      </c>
      <c r="D57" s="153">
        <v>0</v>
      </c>
      <c r="E57" s="153">
        <v>1680214119</v>
      </c>
      <c r="F57" s="153" t="s">
        <v>562</v>
      </c>
      <c r="G57" s="153" t="s">
        <v>60</v>
      </c>
      <c r="H57" s="153">
        <v>25</v>
      </c>
      <c r="I57" s="153"/>
      <c r="J57" s="152">
        <v>210251</v>
      </c>
      <c r="K57" s="153">
        <v>2401</v>
      </c>
      <c r="L57" s="153" t="s">
        <v>850</v>
      </c>
      <c r="M57" s="153" t="s">
        <v>658</v>
      </c>
      <c r="N57" s="153" t="s">
        <v>659</v>
      </c>
      <c r="O57" s="285">
        <v>623</v>
      </c>
      <c r="P57" s="285">
        <v>15575</v>
      </c>
      <c r="S57" s="206">
        <f>SUMIF('TOTAL FEED'!$J$6:$J$440,'12'!A57,'TOTAL FEED'!$AS$6:$AS$440)*T57</f>
        <v>8</v>
      </c>
      <c r="T57">
        <v>1</v>
      </c>
      <c r="V57" t="str">
        <f t="shared" si="1"/>
        <v>VT12</v>
      </c>
    </row>
    <row r="58" spans="1:22" x14ac:dyDescent="0.25">
      <c r="A58" t="str">
        <f t="shared" si="0"/>
        <v>HT12S25</v>
      </c>
      <c r="B58" s="152">
        <v>21135521900125</v>
      </c>
      <c r="C58" s="153">
        <v>0</v>
      </c>
      <c r="D58" s="153">
        <v>0</v>
      </c>
      <c r="E58" s="153">
        <v>1680214120</v>
      </c>
      <c r="F58" s="153" t="s">
        <v>259</v>
      </c>
      <c r="G58" s="153" t="s">
        <v>64</v>
      </c>
      <c r="H58" s="153">
        <v>25</v>
      </c>
      <c r="I58" s="153"/>
      <c r="J58" s="152">
        <v>10004126104475</v>
      </c>
      <c r="K58" s="153">
        <v>2402</v>
      </c>
      <c r="L58" s="153" t="s">
        <v>771</v>
      </c>
      <c r="M58" s="153" t="s">
        <v>641</v>
      </c>
      <c r="N58" s="153" t="s">
        <v>642</v>
      </c>
      <c r="O58" s="285">
        <v>317</v>
      </c>
      <c r="P58" s="285">
        <v>7925</v>
      </c>
      <c r="S58" s="206">
        <f>SUMIF('TOTAL FEED'!$J$6:$J$440,'12'!A58,'TOTAL FEED'!$AS$6:$AS$440)*T58</f>
        <v>8</v>
      </c>
      <c r="T58">
        <v>1</v>
      </c>
      <c r="V58" t="str">
        <f t="shared" si="1"/>
        <v>HT12S</v>
      </c>
    </row>
    <row r="59" spans="1:22" x14ac:dyDescent="0.25">
      <c r="A59" t="str">
        <f t="shared" si="0"/>
        <v>HT12S25</v>
      </c>
      <c r="B59" s="152">
        <v>21135521900125</v>
      </c>
      <c r="C59" s="153">
        <v>0</v>
      </c>
      <c r="D59" s="153">
        <v>0</v>
      </c>
      <c r="E59" s="153">
        <v>1680214120</v>
      </c>
      <c r="F59" s="153" t="s">
        <v>259</v>
      </c>
      <c r="G59" s="153" t="s">
        <v>64</v>
      </c>
      <c r="H59" s="153">
        <v>25</v>
      </c>
      <c r="I59" s="153"/>
      <c r="J59" s="152">
        <v>10004126104475</v>
      </c>
      <c r="K59" s="153">
        <v>2402</v>
      </c>
      <c r="L59" s="153" t="s">
        <v>732</v>
      </c>
      <c r="M59" s="153" t="s">
        <v>641</v>
      </c>
      <c r="N59" s="153" t="s">
        <v>642</v>
      </c>
      <c r="O59" s="285">
        <v>330</v>
      </c>
      <c r="P59" s="285">
        <v>8250</v>
      </c>
      <c r="S59" s="206">
        <f>SUMIF('TOTAL FEED'!$J$6:$J$440,'12'!A59,'TOTAL FEED'!$AS$6:$AS$440)*T59</f>
        <v>8</v>
      </c>
      <c r="T59">
        <v>1</v>
      </c>
      <c r="V59" t="str">
        <f t="shared" si="1"/>
        <v>HT12S</v>
      </c>
    </row>
    <row r="60" spans="1:22" x14ac:dyDescent="0.25">
      <c r="A60" t="str">
        <f t="shared" si="0"/>
        <v>952S25</v>
      </c>
      <c r="B60" s="152">
        <v>21125521900125</v>
      </c>
      <c r="C60" s="153">
        <v>0</v>
      </c>
      <c r="D60" s="153">
        <v>0</v>
      </c>
      <c r="E60" s="153">
        <v>1680214121</v>
      </c>
      <c r="F60" s="153" t="s">
        <v>259</v>
      </c>
      <c r="G60" s="153" t="s">
        <v>52</v>
      </c>
      <c r="H60" s="153">
        <v>25</v>
      </c>
      <c r="I60" s="153"/>
      <c r="J60" s="152">
        <v>10004126104475</v>
      </c>
      <c r="K60" s="153">
        <v>2402</v>
      </c>
      <c r="L60" s="153" t="s">
        <v>742</v>
      </c>
      <c r="M60" s="153" t="s">
        <v>641</v>
      </c>
      <c r="N60" s="153" t="s">
        <v>642</v>
      </c>
      <c r="O60" s="285">
        <v>722</v>
      </c>
      <c r="P60" s="285">
        <v>18050</v>
      </c>
      <c r="S60" s="206">
        <f>SUMIF('TOTAL FEED'!$J$6:$J$440,'12'!A60,'TOTAL FEED'!$AS$6:$AS$440)*T60</f>
        <v>8</v>
      </c>
      <c r="T60">
        <v>1</v>
      </c>
      <c r="V60" t="str">
        <f t="shared" si="1"/>
        <v>952S</v>
      </c>
    </row>
    <row r="61" spans="1:22" x14ac:dyDescent="0.25">
      <c r="A61" t="str">
        <f t="shared" si="0"/>
        <v>552S25</v>
      </c>
      <c r="B61" s="152">
        <v>21115521900125</v>
      </c>
      <c r="C61" s="153">
        <v>0</v>
      </c>
      <c r="D61" s="153">
        <v>0</v>
      </c>
      <c r="E61" s="153">
        <v>1680214122</v>
      </c>
      <c r="F61" s="153" t="s">
        <v>259</v>
      </c>
      <c r="G61" s="153" t="s">
        <v>40</v>
      </c>
      <c r="H61" s="153">
        <v>25</v>
      </c>
      <c r="I61" s="153"/>
      <c r="J61" s="152">
        <v>10004126104475</v>
      </c>
      <c r="K61" s="153">
        <v>2402</v>
      </c>
      <c r="L61" s="153" t="s">
        <v>784</v>
      </c>
      <c r="M61" s="153" t="s">
        <v>641</v>
      </c>
      <c r="N61" s="153" t="s">
        <v>642</v>
      </c>
      <c r="O61" s="285">
        <v>865</v>
      </c>
      <c r="P61" s="285">
        <v>21625</v>
      </c>
      <c r="S61" s="206">
        <f>SUMIF('TOTAL FEED'!$J$6:$J$440,'12'!A61,'TOTAL FEED'!$AS$6:$AS$440)*T61</f>
        <v>8</v>
      </c>
      <c r="T61">
        <v>1</v>
      </c>
      <c r="V61" t="str">
        <f t="shared" si="1"/>
        <v>552S</v>
      </c>
    </row>
    <row r="62" spans="1:22" x14ac:dyDescent="0.25">
      <c r="A62" t="str">
        <f t="shared" si="0"/>
        <v>52425</v>
      </c>
      <c r="B62" s="152">
        <v>21115240000125</v>
      </c>
      <c r="C62" s="153">
        <v>0</v>
      </c>
      <c r="D62" s="153">
        <v>0</v>
      </c>
      <c r="E62" s="153">
        <v>1680214123</v>
      </c>
      <c r="F62" s="153" t="s">
        <v>251</v>
      </c>
      <c r="G62" s="153">
        <v>524</v>
      </c>
      <c r="H62" s="153">
        <v>25</v>
      </c>
      <c r="I62" s="153"/>
      <c r="J62" s="152">
        <v>10004126104467</v>
      </c>
      <c r="K62" s="153">
        <v>2402</v>
      </c>
      <c r="L62" s="153" t="s">
        <v>851</v>
      </c>
      <c r="M62" s="153" t="s">
        <v>641</v>
      </c>
      <c r="N62" s="153" t="s">
        <v>642</v>
      </c>
      <c r="O62" s="285">
        <v>2333</v>
      </c>
      <c r="P62" s="285">
        <v>58325</v>
      </c>
      <c r="S62" s="206">
        <f>SUMIF('TOTAL FEED'!$J$6:$J$440,'12'!A62,'TOTAL FEED'!$AS$6:$AS$440)*T62</f>
        <v>8</v>
      </c>
      <c r="T62">
        <v>1</v>
      </c>
      <c r="V62" t="str">
        <f t="shared" si="1"/>
        <v>524</v>
      </c>
    </row>
    <row r="63" spans="1:22" x14ac:dyDescent="0.25">
      <c r="A63" t="str">
        <f t="shared" si="0"/>
        <v>GD1425</v>
      </c>
      <c r="B63" s="152">
        <v>21135240000125</v>
      </c>
      <c r="C63" s="153">
        <v>0</v>
      </c>
      <c r="D63" s="153">
        <v>0</v>
      </c>
      <c r="E63" s="153">
        <v>1680214124</v>
      </c>
      <c r="F63" s="153" t="s">
        <v>251</v>
      </c>
      <c r="G63" s="153" t="s">
        <v>330</v>
      </c>
      <c r="H63" s="153">
        <v>25</v>
      </c>
      <c r="I63" s="153"/>
      <c r="J63" s="152">
        <v>10004126104467</v>
      </c>
      <c r="K63" s="153">
        <v>2402</v>
      </c>
      <c r="L63" s="153" t="s">
        <v>847</v>
      </c>
      <c r="M63" s="153" t="s">
        <v>641</v>
      </c>
      <c r="N63" s="153" t="s">
        <v>642</v>
      </c>
      <c r="O63" s="285">
        <v>110</v>
      </c>
      <c r="P63" s="285">
        <v>2750</v>
      </c>
      <c r="S63" s="206">
        <f>SUMIF('TOTAL FEED'!$J$6:$J$440,'12'!A63,'TOTAL FEED'!$AS$6:$AS$440)*T63</f>
        <v>8</v>
      </c>
      <c r="T63">
        <v>1</v>
      </c>
      <c r="V63" t="str">
        <f t="shared" si="1"/>
        <v>GD14</v>
      </c>
    </row>
    <row r="64" spans="1:22" x14ac:dyDescent="0.25">
      <c r="A64" t="str">
        <f t="shared" si="0"/>
        <v>GD1425</v>
      </c>
      <c r="B64" s="152">
        <v>21135240000125</v>
      </c>
      <c r="C64" s="153">
        <v>0</v>
      </c>
      <c r="D64" s="153">
        <v>0</v>
      </c>
      <c r="E64" s="153">
        <v>1680214124</v>
      </c>
      <c r="F64" s="153" t="s">
        <v>251</v>
      </c>
      <c r="G64" s="153" t="s">
        <v>330</v>
      </c>
      <c r="H64" s="153">
        <v>25</v>
      </c>
      <c r="I64" s="153"/>
      <c r="J64" s="152">
        <v>10004126104467</v>
      </c>
      <c r="K64" s="153">
        <v>2402</v>
      </c>
      <c r="L64" s="153" t="s">
        <v>852</v>
      </c>
      <c r="M64" s="153" t="s">
        <v>641</v>
      </c>
      <c r="N64" s="153" t="s">
        <v>642</v>
      </c>
      <c r="O64" s="285">
        <v>2530</v>
      </c>
      <c r="P64" s="285">
        <v>63250</v>
      </c>
      <c r="S64" s="206">
        <f>SUMIF('TOTAL FEED'!$J$6:$J$440,'12'!A64,'TOTAL FEED'!$AS$6:$AS$440)*T64</f>
        <v>8</v>
      </c>
      <c r="T64">
        <v>1</v>
      </c>
      <c r="V64" t="str">
        <f t="shared" si="1"/>
        <v>GD14</v>
      </c>
    </row>
    <row r="65" spans="1:22" x14ac:dyDescent="0.25">
      <c r="A65" t="str">
        <f t="shared" si="0"/>
        <v>BS045A25</v>
      </c>
      <c r="B65" s="152" t="s">
        <v>776</v>
      </c>
      <c r="C65" s="153">
        <v>0</v>
      </c>
      <c r="D65" s="153">
        <v>0</v>
      </c>
      <c r="E65" s="153">
        <v>1680214125</v>
      </c>
      <c r="F65" s="153" t="s">
        <v>255</v>
      </c>
      <c r="G65" s="153" t="s">
        <v>649</v>
      </c>
      <c r="H65" s="153">
        <v>25</v>
      </c>
      <c r="I65" s="153"/>
      <c r="J65" s="152">
        <v>10004126104478</v>
      </c>
      <c r="K65" s="153">
        <v>2402</v>
      </c>
      <c r="L65" s="153" t="s">
        <v>717</v>
      </c>
      <c r="M65" s="153" t="s">
        <v>641</v>
      </c>
      <c r="N65" s="153" t="s">
        <v>642</v>
      </c>
      <c r="O65" s="285">
        <v>338</v>
      </c>
      <c r="P65" s="285">
        <v>8450</v>
      </c>
      <c r="S65" s="206">
        <f>SUMIF('TOTAL FEED'!$J$6:$J$440,'12'!A65,'TOTAL FEED'!$AS$6:$AS$440)*T65</f>
        <v>8</v>
      </c>
      <c r="T65">
        <v>1</v>
      </c>
      <c r="V65" t="str">
        <f t="shared" si="1"/>
        <v>BS045A</v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285"/>
      <c r="P66" s="285"/>
      <c r="S66" s="206">
        <f>SUMIF('TOTAL FEED'!$J$6:$J$440,'12'!A66,'TOTAL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O67" s="92"/>
      <c r="P67" s="92"/>
      <c r="S67" s="206">
        <f>SUMIF('TOTAL FEED'!$J$6:$J$440,'12'!A67,'TOTAL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O68" s="92"/>
      <c r="P68" s="92"/>
      <c r="S68" s="206">
        <f>SUMIF('TOTAL FEED'!$J$6:$J$440,'12'!A68,'TOTAL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O69" s="92"/>
      <c r="P69" s="92"/>
      <c r="S69" s="206">
        <f>SUMIF('TOTAL FEED'!$J$6:$J$440,'12'!A69,'TOTAL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O70" s="92"/>
      <c r="P70" s="92"/>
      <c r="S70" s="206">
        <f>SUMIF('TOTAL FEED'!$J$6:$J$440,'12'!A70,'TOTAL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O71" s="92"/>
      <c r="P71" s="92"/>
      <c r="S71" s="206">
        <f>SUMIF('TOTAL FEED'!$J$6:$J$440,'12'!A71,'TOTAL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O72" s="92"/>
      <c r="P72" s="92"/>
      <c r="S72" s="206">
        <f>SUMIF('TOTAL FEED'!$J$6:$J$440,'12'!A72,'TOTAL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O73" s="92"/>
      <c r="P73" s="92"/>
      <c r="S73" s="206">
        <f>SUMIF('TOTAL FEED'!$J$6:$J$440,'12'!A73,'TOTAL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FEED'!$J$6:$J$440,'12'!A132,'TOTAL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FEED'!$J$6:$J$440,'12'!A133,'TOTAL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FEED'!$J$6:$J$440,'12'!A134,'TOTAL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FEED'!$J$6:$J$440,'12'!A135,'TOTAL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FEED'!$J$6:$J$440,'12'!A136,'TOTAL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FEED'!$J$6:$J$440,'12'!A137,'TOTAL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FEED'!$J$6:$J$440,'12'!A138,'TOTAL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FEED'!$J$6:$J$440,'12'!A139,'TOTAL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FEED'!$J$6:$J$440,'12'!A140,'TOTAL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FEED'!$J$6:$J$440,'12'!A141,'TOTAL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FEED'!$J$6:$J$440,'12'!A142,'TOTAL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FEED'!$J$6:$J$440,'12'!A143,'TOTAL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FEED'!$J$6:$J$440,'12'!A144,'TOTAL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FEED'!$J$6:$J$440,'12'!A145,'TOTAL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FEED'!$J$6:$J$440,'12'!A146,'TOTAL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FEED'!$J$6:$J$440,'12'!A147,'TOTAL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FEED'!$J$6:$J$440,'12'!A148,'TOTAL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FEED'!$J$6:$J$440,'12'!A149,'TOTAL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FEED'!$J$6:$J$440,'12'!A150,'TOTAL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FEED'!$J$6:$J$440,'12'!A151,'TOTAL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FEED'!$J$6:$J$440,'12'!A152,'TOTAL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FEED'!$J$6:$J$440,'12'!A153,'TOTAL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FEED'!$J$6:$J$440,'12'!A154,'TOTAL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FEED'!$J$6:$J$440,'12'!A155,'TOTAL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FEED'!$J$6:$J$440,'12'!A156,'TOTAL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FEED'!$J$6:$J$440,'12'!A157,'TOTAL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FEED'!$J$6:$J$440,'12'!A158,'TOTAL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FEED'!$J$6:$J$440,'12'!A159,'TOTAL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FEED'!$J$6:$J$440,'12'!A160,'TOTAL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FEED'!$J$6:$J$440,'12'!A161,'TOTAL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FEED'!$J$6:$J$440,'12'!A162,'TOTAL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FEED'!$J$6:$J$440,'12'!A163,'TOTAL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FEED'!$J$6:$J$440,'12'!A164,'TOTAL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FEED'!$J$6:$J$440,'12'!A165,'TOTAL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FEED'!$J$6:$J$440,'12'!A166,'TOTAL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FEED'!$J$6:$J$440,'12'!A167,'TOTAL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FEED'!$J$6:$J$440,'12'!A168,'TOTAL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FEED'!$J$6:$J$440,'12'!A169,'TOTAL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FEED'!$J$6:$J$440,'12'!A170,'TOTAL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FEED'!$J$6:$J$440,'12'!A171,'TOTAL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FEED'!$J$6:$J$440,'12'!A172,'TOTAL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FEED'!$J$6:$J$440,'12'!A173,'TOTAL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FEED'!$J$6:$J$440,'12'!A174,'TOTAL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FEED'!$J$6:$J$440,'12'!A175,'TOTAL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FEED'!$J$6:$J$440,'12'!A176,'TOTAL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FEED'!$J$6:$J$440,'12'!A177,'TOTAL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FEED'!$J$6:$J$440,'12'!A178,'TOTAL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FEED'!$J$6:$J$440,'12'!A179,'TOTAL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FEED'!$J$6:$J$440,'12'!A180,'TOTAL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FEED'!$J$6:$J$440,'12'!A181,'TOTAL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FEED'!$J$6:$J$440,'12'!A182,'TOTAL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FEED'!$J$6:$J$440,'12'!A183,'TOTAL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FEED'!$J$6:$J$440,'12'!A184,'TOTAL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FEED'!$J$6:$J$440,'12'!A185,'TOTAL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FEED'!$J$6:$J$440,'12'!A186,'TOTAL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FEED'!$J$6:$J$440,'12'!A187,'TOTAL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FEED'!$J$6:$J$440,'12'!A188,'TOTAL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FEED'!$J$6:$J$440,'12'!A189,'TOTAL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FEED'!$J$6:$J$440,'12'!A190,'TOTAL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FEED'!$J$6:$J$440,'12'!A191,'TOTAL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FEED'!$J$6:$J$440,'12'!A192,'TOTAL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FEED'!$J$6:$J$440,'12'!A193,'TOTAL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FEED'!$J$6:$J$440,'12'!A194,'TOTAL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FEED'!$J$6:$J$440,'12'!A195,'TOTAL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FEED'!$J$6:$J$440,'12'!A196,'TOTAL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FEED'!$J$6:$J$440,'12'!A197,'TOTAL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FEED'!$J$6:$J$440,'12'!A198,'TOTAL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FEED'!$J$6:$J$440,'12'!A199,'TOTAL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FEED'!$J$6:$J$440,'12'!A200,'TOTAL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FEED'!$J$6:$J$440,'12'!A201,'TOTAL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FEED'!$J$6:$J$440,'12'!A202,'TOTAL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FEED'!$J$6:$J$440,'12'!A203,'TOTAL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FEED'!$J$6:$J$440,'12'!A204,'TOTAL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FEED'!$J$6:$J$440,'12'!A205,'TOTAL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FEED'!$J$6:$J$440,'12'!A206,'TOTAL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FEED'!$J$6:$J$440,'12'!A207,'TOTAL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FEED'!$J$6:$J$440,'12'!A208,'TOTAL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FEED'!$J$6:$J$440,'12'!A209,'TOTAL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FEED'!$J$6:$J$440,'12'!A210,'TOTAL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FEED'!$J$6:$J$440,'12'!A211,'TOTAL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FEED'!$J$6:$J$440,'12'!A212,'TOTAL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FEED'!$J$6:$J$440,'12'!A213,'TOTAL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FEED'!$J$6:$J$440,'12'!A214,'TOTAL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FEED'!$J$6:$J$440,'12'!A215,'TOTAL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FEED'!$J$6:$J$440,'12'!A216,'TOTAL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FEED'!$J$6:$J$440,'12'!A217,'TOTAL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FEED'!$J$6:$J$440,'12'!A218,'TOTAL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FEED'!$J$6:$J$440,'12'!A219,'TOTAL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FEED'!$J$6:$J$440,'12'!A220,'TOTAL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FEED'!$J$6:$J$440,'12'!A221,'TOTAL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FEED'!$J$6:$J$440,'12'!A222,'TOTAL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FEED'!$J$6:$J$440,'12'!A223,'TOTAL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FEED'!$J$6:$J$440,'12'!A224,'TOTAL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FEED'!$J$6:$J$440,'12'!A225,'TOTAL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FEED'!$J$6:$J$440,'12'!A226,'TOTAL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FEED'!$J$6:$J$440,'12'!A227,'TOTAL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FEED'!$J$6:$J$440,'12'!A228,'TOTAL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FEED'!$J$6:$J$440,'12'!A229,'TOTAL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FEED'!$J$6:$J$440,'12'!A230,'TOTAL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FEED'!$J$6:$J$440,'12'!A231,'TOTAL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FEED'!$J$6:$J$440,'12'!A232,'TOTAL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FEED'!$J$6:$J$440,'12'!A233,'TOTAL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FEED'!$J$6:$J$440,'12'!A234,'TOTAL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FEED'!$J$6:$J$440,'12'!A235,'TOTAL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FEED'!$J$6:$J$440,'12'!A236,'TOTAL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FEED'!$J$6:$J$440,'12'!A237,'TOTAL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FEED'!$J$6:$J$440,'12'!A238,'TOTAL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FEED'!$J$6:$J$440,'12'!A239,'TOTAL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FEED'!$J$6:$J$440,'12'!A240,'TOTAL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FEED'!$J$6:$J$440,'12'!A241,'TOTAL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FEED'!$J$6:$J$440,'12'!A242,'TOTAL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FEED'!$J$6:$J$440,'12'!A243,'TOTAL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FEED'!$J$6:$J$440,'12'!A244,'TOTAL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FEED'!$J$6:$J$440,'12'!A245,'TOTAL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FEED'!$J$6:$J$440,'12'!A246,'TOTAL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FEED'!$J$6:$J$440,'12'!A247,'TOTAL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FEED'!$J$6:$J$440,'12'!A248,'TOTAL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FEED'!$J$6:$J$440,'12'!A249,'TOTAL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FEED'!$J$6:$J$440,'12'!A250,'TOTAL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FEED'!$J$6:$J$440,'12'!A251,'TOTAL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FEED'!$J$6:$J$440,'12'!A252,'TOTAL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FEED'!$J$6:$J$440,'12'!A253,'TOTAL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FEED'!$J$6:$J$440,'12'!A254,'TOTAL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FEED'!$J$6:$J$440,'12'!A255,'TOTAL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FEED'!$J$6:$J$440,'12'!A256,'TOTAL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FEED'!$J$6:$J$440,'12'!A257,'TOTAL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FEED'!$J$6:$J$440,'12'!A258,'TOTAL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FEED'!$J$6:$J$440,'12'!A259,'TOTAL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FEED'!$J$6:$J$440,'12'!A260,'TOTAL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FEED'!$J$6:$J$440,'12'!A261,'TOTAL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FEED'!$J$6:$J$440,'12'!A262,'TOTAL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FEED'!$J$6:$J$440,'12'!A263,'TOTAL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FEED'!$J$6:$J$440,'12'!A264,'TOTAL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FEED'!$J$6:$J$440,'12'!A265,'TOTAL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FEED'!$J$6:$J$440,'12'!A266,'TOTAL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FEED'!$J$6:$J$440,'12'!A267,'TOTAL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FEED'!$J$6:$J$440,'12'!A268,'TOTAL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FEED'!$J$6:$J$440,'12'!A269,'TOTAL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FEED'!$J$6:$J$440,'12'!A270,'TOTAL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FEED'!$J$6:$J$440,'12'!A271,'TOTAL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FEED'!$J$6:$J$440,'12'!A272,'TOTAL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FEED'!$J$6:$J$440,'12'!A273,'TOTAL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FEED'!$J$6:$J$440,'12'!A274,'TOTAL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FEED'!$J$6:$J$440,'12'!A275,'TOTAL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FEED'!$J$6:$J$440,'12'!A276,'TOTAL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FEED'!$J$6:$J$440,'12'!A277,'TOTAL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FEED'!$J$6:$J$440,'12'!A278,'TOTAL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FEED'!$J$6:$J$440,'12'!A279,'TOTAL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FEED'!$J$6:$J$440,'12'!A280,'TOTAL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FEED'!$J$6:$J$440,'12'!A281,'TOTAL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FEED'!$J$6:$J$440,'12'!A282,'TOTAL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FEED'!$J$6:$J$440,'12'!A283,'TOTAL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FEED'!$J$6:$J$440,'12'!A284,'TOTAL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FEED'!$J$6:$J$440,'12'!A285,'TOTAL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FEED'!$J$6:$J$440,'12'!A286,'TOTAL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FEED'!$J$6:$J$440,'12'!A287,'TOTAL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FEED'!$J$6:$J$440,'12'!A288,'TOTAL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FEED'!$J$6:$J$440,'12'!A289,'TOTAL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FEED'!$J$6:$J$440,'12'!A290,'TOTAL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FEED'!$J$6:$J$440,'12'!A291,'TOTAL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FEED'!$J$6:$J$440,'12'!A292,'TOTAL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FEED'!$J$6:$J$440,'12'!A293,'TOTAL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FEED'!$J$6:$J$440,'12'!A294,'TOTAL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FEED'!$J$6:$J$440,'12'!A295,'TOTAL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FEED'!$J$6:$J$440,'12'!A296,'TOTAL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FEED'!$J$6:$J$440,'12'!A297,'TOTAL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FEED'!$J$6:$J$440,'12'!A298,'TOTAL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FEED'!$J$6:$J$440,'12'!A299,'TOTAL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FEED'!$J$6:$J$440,'12'!A300,'TOTAL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FEED'!$J$6:$J$440,'12'!A301,'TOTAL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FEED'!$J$6:$J$440,'12'!A302,'TOTAL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FEED'!$J$6:$J$440,'12'!A303,'TOTAL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FEED'!$J$6:$J$440,'12'!A304,'TOTAL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FEED'!$J$6:$J$440,'12'!A305,'TOTAL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FEED'!$J$6:$J$440,'12'!A306,'TOTAL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FEED'!$J$6:$J$440,'12'!A307,'TOTAL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FEED'!$J$6:$J$440,'12'!A308,'TOTAL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FEED'!$J$6:$J$440,'12'!A309,'TOTAL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FEED'!$J$6:$J$440,'12'!A310,'TOTAL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FEED'!$J$6:$J$440,'12'!A311,'TOTAL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FEED'!$J$6:$J$440,'12'!A312,'TOTAL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FEED'!$J$6:$J$440,'12'!A313,'TOTAL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FEED'!$J$6:$J$440,'12'!A314,'TOTAL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FEED'!$J$6:$J$440,'12'!A315,'TOTAL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FEED'!$J$6:$J$440,'12'!A316,'TOTAL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FEED'!$J$6:$J$440,'12'!A317,'TOTAL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FEED'!$J$6:$J$440,'12'!A318,'TOTAL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FEED'!$J$6:$J$440,'12'!A319,'TOTAL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FEED'!$J$6:$J$440,'12'!A320,'TOTAL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FEED'!$J$6:$J$440,'12'!A321,'TOTAL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FEED'!$J$6:$J$440,'12'!A322,'TOTAL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FEED'!$J$6:$J$440,'12'!A323,'TOTAL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FEED'!$J$6:$J$440,'12'!A324,'TOTAL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FEED'!$J$6:$J$440,'12'!A325,'TOTAL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FEED'!$J$6:$J$440,'12'!A326,'TOTAL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FEED'!$J$6:$J$440,'12'!A327,'TOTAL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FEED'!$J$6:$J$440,'12'!A328,'TOTAL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FEED'!$J$6:$J$440,'12'!A329,'TOTAL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FEED'!$J$6:$J$440,'12'!A330,'TOTAL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FEED'!$J$6:$J$440,'12'!A331,'TOTAL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FEED'!$J$6:$J$440,'12'!A332,'TOTAL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FEED'!$J$6:$J$440,'12'!A333,'TOTAL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FEED'!$J$6:$J$440,'12'!A334,'TOTAL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FEED'!$J$6:$J$440,'12'!A335,'TOTAL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FEED'!$J$6:$J$440,'12'!A336,'TOTAL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FEED'!$J$6:$J$440,'12'!A337,'TOTAL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FEED'!$J$6:$J$440,'12'!A338,'TOTAL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FEED'!$J$6:$J$440,'12'!A339,'TOTAL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FEED'!$J$6:$J$440,'12'!A340,'TOTAL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FEED'!$J$6:$J$440,'12'!A341,'TOTAL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FEED'!$J$6:$J$440,'12'!A342,'TOTAL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FEED'!$J$6:$J$440,'12'!A343,'TOTAL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FEED'!$J$6:$J$440,'12'!A344,'TOTAL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FEED'!$J$6:$J$440,'12'!A345,'TOTAL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FEED'!$J$6:$J$440,'12'!A346,'TOTAL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FEED'!$J$6:$J$440,'12'!A347,'TOTAL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FEED'!$J$6:$J$440,'12'!A348,'TOTAL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FEED'!$J$6:$J$440,'12'!A349,'TOTAL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FEED'!$J$6:$J$440,'12'!A350,'TOTAL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FEED'!$J$6:$J$440,'12'!A351,'TOTAL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FEED'!$J$6:$J$440,'12'!A352,'TOTAL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FEED'!$J$6:$J$440,'12'!A353,'TOTAL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FEED'!$J$6:$J$440,'12'!A354,'TOTAL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FEED'!$J$6:$J$440,'12'!A355,'TOTAL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FEED'!$J$6:$J$440,'12'!A356,'TOTAL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FEED'!$J$6:$J$440,'12'!A357,'TOTAL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FEED'!$J$6:$J$440,'12'!A358,'TOTAL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FEED'!$J$6:$J$440,'12'!A359,'TOTAL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FEED'!$J$6:$J$440,'12'!A360,'TOTAL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FEED'!$J$6:$J$440,'12'!A361,'TOTAL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FEED'!$J$6:$J$440,'12'!A362,'TOTAL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FEED'!$J$6:$J$440,'12'!A363,'TOTAL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FEED'!$J$6:$J$440,'12'!A364,'TOTAL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FEED'!$J$6:$J$440,'12'!A365,'TOTAL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FEED'!$J$6:$J$440,'12'!A366,'TOTAL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FEED'!$J$6:$J$440,'12'!A367,'TOTAL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FEED'!$J$6:$J$440,'12'!A368,'TOTAL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FEED'!$J$6:$J$440,'12'!A369,'TOTAL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FEED'!$J$6:$J$440,'12'!A370,'TOTAL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FEED'!$J$6:$J$440,'12'!A371,'TOTAL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FEED'!$J$6:$J$440,'12'!A372,'TOTAL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FEED'!$J$6:$J$440,'12'!A373,'TOTAL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FEED'!$J$6:$J$440,'12'!A374,'TOTAL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FEED'!$J$6:$J$440,'12'!A375,'TOTAL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FEED'!$J$6:$J$440,'12'!A376,'TOTAL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FEED'!$J$6:$J$440,'12'!A377,'TOTAL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FEED'!$J$6:$J$440,'12'!A378,'TOTAL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FEED'!$J$6:$J$440,'12'!A379,'TOTAL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FEED'!$J$6:$J$440,'12'!A380,'TOTAL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FEED'!$J$6:$J$440,'12'!A381,'TOTAL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FEED'!$J$6:$J$440,'12'!A382,'TOTAL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FEED'!$J$6:$J$440,'12'!A383,'TOTAL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FEED'!$J$6:$J$440,'12'!A384,'TOTAL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FEED'!$J$6:$J$440,'12'!A385,'TOTAL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FEED'!$J$6:$J$440,'12'!A386,'TOTAL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FEED'!$J$6:$J$440,'12'!A387,'TOTAL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FEED'!$J$6:$J$440,'12'!A388,'TOTAL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FEED'!$J$6:$J$440,'12'!A389,'TOTAL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FEED'!$J$6:$J$440,'12'!A390,'TOTAL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FEED'!$J$6:$J$440,'12'!A391,'TOTAL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FEED'!$J$6:$J$440,'12'!A392,'TOTAL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FEED'!$J$6:$J$440,'12'!A393,'TOTAL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FEED'!$J$6:$J$440,'12'!A394,'TOTAL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FEED'!$J$6:$J$440,'12'!A395,'TOTAL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FEED'!$J$6:$J$440,'12'!A396,'TOTAL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FEED'!$J$6:$J$440,'12'!A397,'TOTAL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FEED'!$J$6:$J$440,'12'!A398,'TOTAL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FEED'!$J$6:$J$440,'12'!A399,'TOTAL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FEED'!$J$6:$J$440,'12'!A400,'TOTAL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FEED'!$J$6:$J$440,'12'!A401,'TOTAL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FEED'!$J$6:$J$440,'12'!A402,'TOTAL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FEED'!$J$6:$J$440,'12'!A403,'TOTAL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FEED'!$J$6:$J$440,'12'!A404,'TOTAL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FEED'!$J$6:$J$440,'12'!A405,'TOTAL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FEED'!$J$6:$J$440,'12'!A406,'TOTAL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FEED'!$J$6:$J$440,'12'!A407,'TOTAL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FEED'!$J$6:$J$440,'12'!A408,'TOTAL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FEED'!$J$6:$J$440,'12'!A409,'TOTAL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FEED'!$J$6:$J$440,'12'!A410,'TOTAL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FEED'!$J$6:$J$440,'12'!A411,'TOTAL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FEED'!$J$6:$J$440,'12'!A412,'TOTAL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FEED'!$J$6:$J$440,'12'!A413,'TOTAL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FEED'!$J$6:$J$440,'12'!A414,'TOTAL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FEED'!$J$6:$J$440,'12'!A415,'TOTAL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FEED'!$J$6:$J$440,'12'!A416,'TOTAL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FEED'!$J$6:$J$440,'12'!A417,'TOTAL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FEED'!$J$6:$J$440,'12'!A418,'TOTAL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FEED'!$J$6:$J$440,'12'!A419,'TOTAL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FEED'!$J$6:$J$440,'12'!A420,'TOTAL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FEED'!$J$6:$J$440,'12'!A421,'TOTAL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FEED'!$J$6:$J$440,'12'!A422,'TOTAL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FEED'!$J$6:$J$440,'12'!A423,'TOTAL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FEED'!$J$6:$J$440,'12'!A424,'TOTAL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FEED'!$J$6:$J$440,'12'!A425,'TOTAL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FEED'!$J$6:$J$440,'12'!A426,'TOTAL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FEED'!$J$6:$J$440,'12'!A427,'TOTAL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FEED'!$J$6:$J$440,'12'!A428,'TOTAL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FEED'!$J$6:$J$440,'12'!A429,'TOTAL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FEED'!$J$6:$J$440,'12'!A430,'TOTAL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FEED'!$J$6:$J$440,'12'!A431,'TOTAL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FEED'!$J$6:$J$440,'12'!A432,'TOTAL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FEED'!$J$6:$J$440,'12'!A433,'TOTAL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FEED'!$J$6:$J$440,'12'!A434,'TOTAL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FEED'!$J$6:$J$440,'12'!A435,'TOTAL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FEED'!$J$6:$J$440,'12'!A436,'TOTAL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FEED'!$J$6:$J$440,'12'!A437,'TOTAL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FEED'!$J$6:$J$440,'12'!A438,'TOTAL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FEED'!$J$6:$J$440,'12'!A439,'TOTAL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FEED'!$J$6:$J$440,'12'!A440,'TOTAL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FEED'!$J$6:$J$440,'12'!A441,'TOTAL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FEED'!$J$6:$J$440,'12'!A442,'TOTAL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FEED'!$J$6:$J$440,'12'!A443,'TOTAL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FEED'!$J$6:$J$440,'12'!A444,'TOTAL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FEED'!$J$6:$J$440,'12'!A445,'TOTAL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FEED'!$J$6:$J$440,'12'!A446,'TOTAL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FEED'!$J$6:$J$440,'12'!A447,'TOTAL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FEED'!$J$6:$J$440,'12'!A448,'TOTAL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FEED'!$J$6:$J$440,'12'!A449,'TOTAL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FEED'!$J$6:$J$440,'12'!A450,'TOTAL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FEED'!$J$6:$J$440,'12'!A451,'TOTAL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FEED'!$J$6:$J$440,'12'!A452,'TOTAL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FEED'!$J$6:$J$440,'12'!A453,'TOTAL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FEED'!$J$6:$J$440,'12'!A454,'TOTAL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FEED'!$J$6:$J$440,'12'!A455,'TOTAL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FEED'!$J$6:$J$440,'12'!A456,'TOTAL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FEED'!$J$6:$J$440,'12'!A457,'TOTAL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FEED'!$J$6:$J$440,'12'!A458,'TOTAL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FEED'!$J$6:$J$440,'12'!A459,'TOTAL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FEED'!$J$6:$J$440,'12'!A460,'TOTAL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FEED'!$J$6:$J$440,'12'!A461,'TOTAL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FEED'!$J$6:$J$440,'12'!A462,'TOTAL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FEED'!$J$6:$J$440,'12'!A463,'TOTAL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FEED'!$J$6:$J$440,'12'!A464,'TOTAL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FEED'!$J$6:$J$440,'12'!A465,'TOTAL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FEED'!$J$6:$J$440,'12'!A466,'TOTAL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FEED'!$J$6:$J$440,'12'!A467,'TOTAL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FEED'!$J$6:$J$440,'12'!A468,'TOTAL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FEED'!$J$6:$J$440,'12'!A469,'TOTAL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FEED'!$J$6:$J$440,'12'!A470,'TOTAL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FEED'!$J$6:$J$440,'12'!A471,'TOTAL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FEED'!$J$6:$J$440,'12'!A472,'TOTAL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FEED'!$J$6:$J$440,'12'!A473,'TOTAL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FEED'!$J$6:$J$440,'12'!A474,'TOTAL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FEED'!$J$6:$J$440,'12'!A475,'TOTAL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FEED'!$J$6:$J$440,'12'!A476,'TOTAL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FEED'!$J$6:$J$440,'12'!A477,'TOTAL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FEED'!$J$6:$J$440,'12'!A478,'TOTAL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FEED'!$J$6:$J$440,'12'!A479,'TOTAL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FEED'!$J$6:$J$440,'12'!A480,'TOTAL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FEED'!$J$6:$J$440,'12'!A481,'TOTAL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FEED'!$J$6:$J$440,'12'!A482,'TOTAL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FEED'!$J$6:$J$440,'12'!A483,'TOTAL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FEED'!$J$6:$J$440,'12'!A484,'TOTAL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FEED'!$J$6:$J$440,'12'!A485,'TOTAL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FEED'!$J$6:$J$440,'12'!A486,'TOTAL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FEED'!$J$6:$J$440,'12'!A487,'TOTAL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FEED'!$J$6:$J$440,'12'!A488,'TOTAL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FEED'!$J$6:$J$440,'12'!A489,'TOTAL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FEED'!$J$6:$J$440,'12'!A490,'TOTAL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FEED'!$J$6:$J$440,'12'!A491,'TOTAL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FEED'!$J$6:$J$440,'12'!A492,'TOTAL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FEED'!$J$6:$J$440,'12'!A493,'TOTAL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FEED'!$J$6:$J$440,'12'!A494,'TOTAL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FEED'!$J$6:$J$440,'12'!A495,'TOTAL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FEED'!$J$6:$J$440,'12'!A496,'TOTAL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FEED'!$J$6:$J$440,'12'!A497,'TOTAL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FEED'!$J$6:$J$440,'12'!A498,'TOTAL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FEED'!$J$6:$J$440,'12'!A499,'TOTAL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8" spans="7:8" x14ac:dyDescent="0.25">
      <c r="H758" s="18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FF0000"/>
  </sheetPr>
  <dimension ref="A2:V753"/>
  <sheetViews>
    <sheetView topLeftCell="A35" zoomScale="90" zoomScaleNormal="90" workbookViewId="0">
      <selection activeCell="E76" sqref="E7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18" max="18" width="12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1593450</v>
      </c>
    </row>
    <row r="3" spans="1:22" ht="30" x14ac:dyDescent="0.25">
      <c r="A3" t="str">
        <f>CONCATENATE(G3,I3,H3)</f>
        <v>VT1225</v>
      </c>
      <c r="B3" s="152">
        <v>21135400000125</v>
      </c>
      <c r="C3" s="153">
        <v>0</v>
      </c>
      <c r="D3" s="153">
        <v>0</v>
      </c>
      <c r="E3" s="153">
        <v>1680214126</v>
      </c>
      <c r="F3" s="153" t="s">
        <v>562</v>
      </c>
      <c r="G3" s="154" t="s">
        <v>60</v>
      </c>
      <c r="H3" s="155">
        <v>25</v>
      </c>
      <c r="I3" s="153"/>
      <c r="J3" s="152">
        <v>210251</v>
      </c>
      <c r="K3" s="153">
        <v>2401</v>
      </c>
      <c r="L3" s="153" t="s">
        <v>850</v>
      </c>
      <c r="M3" s="153" t="s">
        <v>658</v>
      </c>
      <c r="N3" s="223" t="s">
        <v>659</v>
      </c>
      <c r="O3" s="285">
        <v>70</v>
      </c>
      <c r="P3" s="285">
        <v>1750</v>
      </c>
      <c r="S3" s="206">
        <f>SUMIF('TOTAL FEED'!$J$6:$J$440,'13'!A3,'TOTAL FEED'!$AS$6:$AS$440)*T3</f>
        <v>8</v>
      </c>
      <c r="T3">
        <v>1</v>
      </c>
      <c r="V3" t="str">
        <f>+G3&amp;I3</f>
        <v>VT12</v>
      </c>
    </row>
    <row r="4" spans="1:22" ht="30" x14ac:dyDescent="0.25">
      <c r="A4" t="str">
        <f t="shared" ref="A4:A67" si="0">CONCATENATE(G4,I4,H4)</f>
        <v>94925</v>
      </c>
      <c r="B4" s="152">
        <v>21125490000125</v>
      </c>
      <c r="C4" s="153">
        <v>0</v>
      </c>
      <c r="D4" s="153">
        <v>0</v>
      </c>
      <c r="E4" s="153">
        <v>1680214127</v>
      </c>
      <c r="F4" s="153" t="s">
        <v>562</v>
      </c>
      <c r="G4" s="154">
        <v>949</v>
      </c>
      <c r="H4" s="155">
        <v>25</v>
      </c>
      <c r="I4" s="153"/>
      <c r="J4" s="152">
        <v>210251</v>
      </c>
      <c r="K4" s="153">
        <v>2401</v>
      </c>
      <c r="L4" s="153" t="s">
        <v>753</v>
      </c>
      <c r="M4" s="153" t="s">
        <v>658</v>
      </c>
      <c r="N4" s="223" t="s">
        <v>659</v>
      </c>
      <c r="O4" s="285">
        <v>440</v>
      </c>
      <c r="P4" s="285">
        <v>11000</v>
      </c>
      <c r="S4" s="206">
        <f>SUMIF('TOTAL FEED'!$J$6:$J$440,'13'!A4,'TOTAL FEED'!$AS$6:$AS$440)*T4</f>
        <v>8</v>
      </c>
      <c r="T4">
        <v>1</v>
      </c>
      <c r="V4" t="str">
        <f t="shared" ref="V4:V67" si="1">+G4&amp;I4</f>
        <v>949</v>
      </c>
    </row>
    <row r="5" spans="1:22" ht="30" x14ac:dyDescent="0.25">
      <c r="A5" t="str">
        <f t="shared" si="0"/>
        <v>511NFP3550</v>
      </c>
      <c r="B5" s="152">
        <v>21115111499250</v>
      </c>
      <c r="C5" s="153" t="s">
        <v>397</v>
      </c>
      <c r="D5" s="153">
        <v>0</v>
      </c>
      <c r="E5" s="153">
        <v>1680214128</v>
      </c>
      <c r="F5" s="153" t="s">
        <v>564</v>
      </c>
      <c r="G5" s="154" t="s">
        <v>107</v>
      </c>
      <c r="H5" s="155">
        <v>50</v>
      </c>
      <c r="I5" s="153" t="s">
        <v>397</v>
      </c>
      <c r="J5" s="152">
        <v>210264</v>
      </c>
      <c r="K5" s="153">
        <v>2401</v>
      </c>
      <c r="L5" s="153" t="s">
        <v>680</v>
      </c>
      <c r="M5" s="153" t="s">
        <v>658</v>
      </c>
      <c r="N5" s="223" t="s">
        <v>659</v>
      </c>
      <c r="O5" s="285">
        <v>146</v>
      </c>
      <c r="P5" s="285">
        <v>7300</v>
      </c>
      <c r="S5" s="206">
        <f>SUMIF('TOTAL FEED'!$J$6:$J$440,'13'!A5,'TOTAL FEED'!$AS$6:$AS$440)*T5</f>
        <v>8</v>
      </c>
      <c r="T5">
        <v>1</v>
      </c>
      <c r="V5" t="str">
        <f t="shared" si="1"/>
        <v>511NFP35</v>
      </c>
    </row>
    <row r="6" spans="1:22" ht="30" x14ac:dyDescent="0.25">
      <c r="A6" t="str">
        <f t="shared" si="0"/>
        <v>551FS5450</v>
      </c>
      <c r="B6" s="152">
        <v>21115510099250</v>
      </c>
      <c r="C6" s="153" t="s">
        <v>455</v>
      </c>
      <c r="D6" s="153">
        <v>0</v>
      </c>
      <c r="E6" s="153">
        <v>1680214129</v>
      </c>
      <c r="F6" s="153" t="s">
        <v>564</v>
      </c>
      <c r="G6" s="154" t="s">
        <v>170</v>
      </c>
      <c r="H6" s="155">
        <v>50</v>
      </c>
      <c r="I6" s="153" t="s">
        <v>455</v>
      </c>
      <c r="J6" s="153">
        <v>210275</v>
      </c>
      <c r="K6" s="153">
        <v>2401</v>
      </c>
      <c r="L6" s="153" t="s">
        <v>663</v>
      </c>
      <c r="M6" s="153" t="s">
        <v>658</v>
      </c>
      <c r="N6" s="223" t="s">
        <v>659</v>
      </c>
      <c r="O6" s="285">
        <v>540</v>
      </c>
      <c r="P6" s="285">
        <v>27000</v>
      </c>
      <c r="S6" s="206">
        <f>SUMIF('TOTAL FEED'!$J$6:$J$440,'13'!A6,'TOTAL FEED'!$AS$6:$AS$440)*T6</f>
        <v>8</v>
      </c>
      <c r="T6">
        <v>1</v>
      </c>
      <c r="V6" t="str">
        <f t="shared" si="1"/>
        <v>551FS54</v>
      </c>
    </row>
    <row r="7" spans="1:22" ht="30" x14ac:dyDescent="0.25">
      <c r="A7" t="str">
        <f t="shared" si="0"/>
        <v>54925</v>
      </c>
      <c r="B7" s="152">
        <v>21115490000125</v>
      </c>
      <c r="C7" s="153">
        <v>0</v>
      </c>
      <c r="D7" s="153">
        <v>0</v>
      </c>
      <c r="E7" s="153">
        <v>1680214130</v>
      </c>
      <c r="F7" s="153" t="s">
        <v>562</v>
      </c>
      <c r="G7" s="154">
        <v>549</v>
      </c>
      <c r="H7" s="155">
        <v>25</v>
      </c>
      <c r="I7" s="153"/>
      <c r="J7" s="153">
        <v>210251</v>
      </c>
      <c r="K7" s="153">
        <v>2401</v>
      </c>
      <c r="L7" s="153" t="s">
        <v>694</v>
      </c>
      <c r="M7" s="153" t="s">
        <v>658</v>
      </c>
      <c r="N7" s="223" t="s">
        <v>659</v>
      </c>
      <c r="O7" s="285">
        <v>110</v>
      </c>
      <c r="P7" s="285">
        <v>2750</v>
      </c>
      <c r="S7" s="206">
        <f>SUMIF('TOTAL FEED'!$J$6:$J$440,'13'!A7,'TOTAL FEED'!$AS$6:$AS$440)*T7</f>
        <v>8</v>
      </c>
      <c r="T7">
        <v>1</v>
      </c>
      <c r="V7" t="str">
        <f t="shared" si="1"/>
        <v>549</v>
      </c>
    </row>
    <row r="8" spans="1:22" ht="30" x14ac:dyDescent="0.25">
      <c r="A8" t="str">
        <f t="shared" si="0"/>
        <v>552SFS9050</v>
      </c>
      <c r="B8" s="152">
        <v>21115521999250</v>
      </c>
      <c r="C8" s="153" t="s">
        <v>302</v>
      </c>
      <c r="D8" s="153">
        <v>0</v>
      </c>
      <c r="E8" s="153">
        <v>1680214131</v>
      </c>
      <c r="F8" s="153" t="s">
        <v>238</v>
      </c>
      <c r="G8" s="154" t="s">
        <v>187</v>
      </c>
      <c r="H8" s="155">
        <v>50</v>
      </c>
      <c r="I8" s="153" t="s">
        <v>302</v>
      </c>
      <c r="J8" s="152">
        <v>10004126104483</v>
      </c>
      <c r="K8" s="153">
        <v>2402</v>
      </c>
      <c r="L8" s="153" t="s">
        <v>763</v>
      </c>
      <c r="M8" s="153" t="s">
        <v>641</v>
      </c>
      <c r="N8" s="223" t="s">
        <v>642</v>
      </c>
      <c r="O8" s="285">
        <v>752</v>
      </c>
      <c r="P8" s="285">
        <v>37600</v>
      </c>
      <c r="S8" s="206">
        <f>SUMIF('TOTAL FEED'!$J$6:$J$440,'13'!A8,'TOTAL FEED'!$AS$6:$AS$440)*T8</f>
        <v>8</v>
      </c>
      <c r="T8">
        <v>1</v>
      </c>
      <c r="V8" t="str">
        <f t="shared" si="1"/>
        <v>552SFS90</v>
      </c>
    </row>
    <row r="9" spans="1:22" ht="30" x14ac:dyDescent="0.25">
      <c r="A9" t="str">
        <f t="shared" si="0"/>
        <v>567SFS3150</v>
      </c>
      <c r="B9" s="152">
        <v>21115671999250</v>
      </c>
      <c r="C9" s="153" t="s">
        <v>481</v>
      </c>
      <c r="D9" s="153">
        <v>0</v>
      </c>
      <c r="E9" s="153">
        <v>1680214132</v>
      </c>
      <c r="F9" s="153" t="s">
        <v>238</v>
      </c>
      <c r="G9" s="154" t="s">
        <v>219</v>
      </c>
      <c r="H9" s="155">
        <v>50</v>
      </c>
      <c r="I9" s="153" t="s">
        <v>481</v>
      </c>
      <c r="J9" s="152">
        <v>10004126104490</v>
      </c>
      <c r="K9" s="153">
        <v>2402</v>
      </c>
      <c r="L9" s="153" t="s">
        <v>660</v>
      </c>
      <c r="M9" s="153" t="s">
        <v>641</v>
      </c>
      <c r="N9" s="223" t="s">
        <v>642</v>
      </c>
      <c r="O9" s="285">
        <v>423</v>
      </c>
      <c r="P9" s="285">
        <v>21150</v>
      </c>
      <c r="S9" s="206">
        <f>SUMIF('TOTAL FEED'!$J$6:$J$440,'13'!A9,'TOTAL FEED'!$AS$6:$AS$440)*T9</f>
        <v>8</v>
      </c>
      <c r="T9">
        <v>1</v>
      </c>
      <c r="V9" t="str">
        <f t="shared" si="1"/>
        <v>567SFS31</v>
      </c>
    </row>
    <row r="10" spans="1:22" ht="30" x14ac:dyDescent="0.25">
      <c r="A10" t="str">
        <f t="shared" si="0"/>
        <v>552SFS9050</v>
      </c>
      <c r="B10" s="152">
        <v>21115521999250</v>
      </c>
      <c r="C10" s="153" t="s">
        <v>302</v>
      </c>
      <c r="D10" s="153">
        <v>0</v>
      </c>
      <c r="E10" s="153">
        <v>1680214133</v>
      </c>
      <c r="F10" s="153" t="s">
        <v>238</v>
      </c>
      <c r="G10" s="154" t="s">
        <v>187</v>
      </c>
      <c r="H10" s="155">
        <v>50</v>
      </c>
      <c r="I10" s="153" t="s">
        <v>302</v>
      </c>
      <c r="J10" s="152">
        <v>10004126104493</v>
      </c>
      <c r="K10" s="153">
        <v>2402</v>
      </c>
      <c r="L10" s="153" t="s">
        <v>763</v>
      </c>
      <c r="M10" s="153" t="s">
        <v>641</v>
      </c>
      <c r="N10" s="223" t="s">
        <v>642</v>
      </c>
      <c r="O10" s="285">
        <v>159</v>
      </c>
      <c r="P10" s="285">
        <v>7950</v>
      </c>
      <c r="R10" s="2"/>
      <c r="S10" s="206">
        <f>SUMIF('TOTAL FEED'!$J$6:$J$440,'13'!A10,'TOTAL FEED'!$AS$6:$AS$440)*T10</f>
        <v>8</v>
      </c>
      <c r="T10">
        <v>1</v>
      </c>
      <c r="V10" t="str">
        <f t="shared" si="1"/>
        <v>552SFS90</v>
      </c>
    </row>
    <row r="11" spans="1:22" ht="30" x14ac:dyDescent="0.25">
      <c r="A11" t="str">
        <f t="shared" si="0"/>
        <v>553MF50</v>
      </c>
      <c r="B11" s="152">
        <v>21115531300250</v>
      </c>
      <c r="C11" s="153">
        <v>0</v>
      </c>
      <c r="D11" s="153">
        <v>0</v>
      </c>
      <c r="E11" s="153">
        <v>1680214134</v>
      </c>
      <c r="F11" s="153" t="s">
        <v>238</v>
      </c>
      <c r="G11" s="154" t="s">
        <v>196</v>
      </c>
      <c r="H11" s="155">
        <v>50</v>
      </c>
      <c r="I11" s="153"/>
      <c r="J11" s="152">
        <v>10004126104498</v>
      </c>
      <c r="K11" s="153">
        <v>2402</v>
      </c>
      <c r="L11" s="153" t="s">
        <v>766</v>
      </c>
      <c r="M11" s="153" t="s">
        <v>641</v>
      </c>
      <c r="N11" s="223" t="s">
        <v>642</v>
      </c>
      <c r="O11" s="285">
        <v>756</v>
      </c>
      <c r="P11" s="285">
        <v>37800</v>
      </c>
      <c r="R11" s="2"/>
      <c r="S11" s="206">
        <f>SUMIF('TOTAL FEED'!$J$6:$J$440,'13'!A11,'TOTAL FEED'!$AS$6:$AS$440)*T11</f>
        <v>8</v>
      </c>
      <c r="T11">
        <v>1</v>
      </c>
      <c r="V11" t="str">
        <f t="shared" si="1"/>
        <v>553MF</v>
      </c>
    </row>
    <row r="12" spans="1:22" ht="30" x14ac:dyDescent="0.25">
      <c r="A12" t="str">
        <f t="shared" si="0"/>
        <v>552SFS9050</v>
      </c>
      <c r="B12" s="152">
        <v>21115521999250</v>
      </c>
      <c r="C12" s="153" t="s">
        <v>302</v>
      </c>
      <c r="D12" s="153">
        <v>0</v>
      </c>
      <c r="E12" s="153">
        <v>1680214135</v>
      </c>
      <c r="F12" s="153" t="s">
        <v>256</v>
      </c>
      <c r="G12" s="154" t="s">
        <v>187</v>
      </c>
      <c r="H12" s="155">
        <v>50</v>
      </c>
      <c r="I12" s="153" t="s">
        <v>302</v>
      </c>
      <c r="J12" s="152">
        <v>10004126104485</v>
      </c>
      <c r="K12" s="153">
        <v>2402</v>
      </c>
      <c r="L12" s="153" t="s">
        <v>782</v>
      </c>
      <c r="M12" s="153" t="s">
        <v>641</v>
      </c>
      <c r="N12" s="223" t="s">
        <v>642</v>
      </c>
      <c r="O12" s="285">
        <v>1553</v>
      </c>
      <c r="P12" s="285">
        <v>77650</v>
      </c>
      <c r="R12" s="2"/>
      <c r="S12" s="206">
        <f>SUMIF('TOTAL FEED'!$J$6:$J$440,'13'!A12,'TOTAL FEED'!$AS$6:$AS$440)*T12</f>
        <v>8</v>
      </c>
      <c r="T12">
        <v>1</v>
      </c>
      <c r="V12" t="str">
        <f t="shared" si="1"/>
        <v>552SFS90</v>
      </c>
    </row>
    <row r="13" spans="1:22" ht="30" x14ac:dyDescent="0.25">
      <c r="A13" t="str">
        <f t="shared" si="0"/>
        <v>552FS9050</v>
      </c>
      <c r="B13" s="152">
        <v>21115520099250</v>
      </c>
      <c r="C13" s="153" t="s">
        <v>302</v>
      </c>
      <c r="D13" s="153">
        <v>0</v>
      </c>
      <c r="E13" s="153">
        <v>1680214136</v>
      </c>
      <c r="F13" s="153" t="s">
        <v>256</v>
      </c>
      <c r="G13" s="154" t="s">
        <v>179</v>
      </c>
      <c r="H13" s="155">
        <v>50</v>
      </c>
      <c r="I13" s="153" t="s">
        <v>302</v>
      </c>
      <c r="J13" s="152">
        <v>10004126104496</v>
      </c>
      <c r="K13" s="153">
        <v>2402</v>
      </c>
      <c r="L13" s="153" t="s">
        <v>808</v>
      </c>
      <c r="M13" s="153" t="s">
        <v>641</v>
      </c>
      <c r="N13" s="223" t="s">
        <v>642</v>
      </c>
      <c r="O13" s="285">
        <v>1411</v>
      </c>
      <c r="P13" s="285">
        <v>70550</v>
      </c>
      <c r="R13" s="2"/>
      <c r="S13" s="206">
        <f>SUMIF('TOTAL FEED'!$J$6:$J$440,'13'!A13,'TOTAL FEED'!$AS$6:$AS$440)*T13</f>
        <v>8</v>
      </c>
      <c r="T13">
        <v>1</v>
      </c>
      <c r="V13" t="str">
        <f t="shared" si="1"/>
        <v>552FS90</v>
      </c>
    </row>
    <row r="14" spans="1:22" ht="30" x14ac:dyDescent="0.25">
      <c r="A14" t="str">
        <f t="shared" si="0"/>
        <v>GD1425</v>
      </c>
      <c r="B14" s="152">
        <v>21135240000125</v>
      </c>
      <c r="C14" s="153">
        <v>0</v>
      </c>
      <c r="D14" s="153">
        <v>0</v>
      </c>
      <c r="E14" s="153">
        <v>1680214137</v>
      </c>
      <c r="F14" s="153" t="s">
        <v>251</v>
      </c>
      <c r="G14" s="260" t="s">
        <v>330</v>
      </c>
      <c r="H14" s="155">
        <v>25</v>
      </c>
      <c r="I14" s="153"/>
      <c r="J14" s="152">
        <v>10004126104484</v>
      </c>
      <c r="K14" s="153">
        <v>2402</v>
      </c>
      <c r="L14" s="153" t="s">
        <v>847</v>
      </c>
      <c r="M14" s="153" t="s">
        <v>641</v>
      </c>
      <c r="N14" s="223" t="s">
        <v>642</v>
      </c>
      <c r="O14" s="285">
        <v>985</v>
      </c>
      <c r="P14" s="285">
        <v>24625</v>
      </c>
      <c r="R14" s="2"/>
      <c r="S14" s="206">
        <f>SUMIF('TOTAL FEED'!$J$6:$J$440,'13'!A14,'TOTAL FEED'!$AS$6:$AS$440)*T14</f>
        <v>8</v>
      </c>
      <c r="T14">
        <v>1</v>
      </c>
      <c r="V14" t="str">
        <f t="shared" si="1"/>
        <v>GD14</v>
      </c>
    </row>
    <row r="15" spans="1:22" ht="30" x14ac:dyDescent="0.25">
      <c r="A15" t="str">
        <f t="shared" si="0"/>
        <v>51125</v>
      </c>
      <c r="B15" s="152">
        <v>21115110000125</v>
      </c>
      <c r="C15" s="153">
        <v>0</v>
      </c>
      <c r="D15" s="153">
        <v>0</v>
      </c>
      <c r="E15" s="153">
        <v>1680214138</v>
      </c>
      <c r="F15" s="153" t="s">
        <v>251</v>
      </c>
      <c r="G15" s="154">
        <v>511</v>
      </c>
      <c r="H15" s="155">
        <v>25</v>
      </c>
      <c r="I15" s="153"/>
      <c r="J15" s="152">
        <v>10004126104488</v>
      </c>
      <c r="K15" s="153">
        <v>2402</v>
      </c>
      <c r="L15" s="153" t="s">
        <v>866</v>
      </c>
      <c r="M15" s="153" t="s">
        <v>641</v>
      </c>
      <c r="N15" s="223" t="s">
        <v>642</v>
      </c>
      <c r="O15" s="285">
        <v>276</v>
      </c>
      <c r="P15" s="285">
        <v>6900</v>
      </c>
      <c r="R15" s="2"/>
      <c r="S15" s="206">
        <f>SUMIF('TOTAL FEED'!$J$6:$J$440,'13'!A15,'TOTAL FEED'!$AS$6:$AS$440)*T15</f>
        <v>8</v>
      </c>
      <c r="T15">
        <v>1</v>
      </c>
      <c r="V15" t="str">
        <f t="shared" si="1"/>
        <v>511</v>
      </c>
    </row>
    <row r="16" spans="1:22" ht="30" x14ac:dyDescent="0.25">
      <c r="A16" t="str">
        <f t="shared" si="0"/>
        <v>552F50</v>
      </c>
      <c r="B16" s="152">
        <v>21115520000250</v>
      </c>
      <c r="C16" s="153">
        <v>0</v>
      </c>
      <c r="D16" s="153">
        <v>0</v>
      </c>
      <c r="E16" s="153">
        <v>1680214139</v>
      </c>
      <c r="F16" s="153" t="s">
        <v>251</v>
      </c>
      <c r="G16" s="153" t="s">
        <v>179</v>
      </c>
      <c r="H16" s="153">
        <v>50</v>
      </c>
      <c r="I16" s="153"/>
      <c r="J16" s="152">
        <v>10004126104494</v>
      </c>
      <c r="K16" s="153">
        <v>2402</v>
      </c>
      <c r="L16" s="153" t="s">
        <v>716</v>
      </c>
      <c r="M16" s="153" t="s">
        <v>641</v>
      </c>
      <c r="N16" s="223" t="s">
        <v>642</v>
      </c>
      <c r="O16" s="285">
        <v>360</v>
      </c>
      <c r="P16" s="285">
        <v>18000</v>
      </c>
      <c r="R16" s="2"/>
      <c r="S16" s="206">
        <f>SUMIF('TOTAL FEED'!$J$6:$J$440,'13'!A16,'TOTAL FEED'!$AS$6:$AS$440)*T16</f>
        <v>8</v>
      </c>
      <c r="T16">
        <v>1</v>
      </c>
      <c r="V16" t="str">
        <f t="shared" si="1"/>
        <v>552F</v>
      </c>
    </row>
    <row r="17" spans="1:22" ht="30" x14ac:dyDescent="0.25">
      <c r="A17" t="str">
        <f t="shared" si="0"/>
        <v>695325</v>
      </c>
      <c r="B17" s="152">
        <v>21165530000125</v>
      </c>
      <c r="C17" s="153">
        <v>0</v>
      </c>
      <c r="D17" s="153">
        <v>0</v>
      </c>
      <c r="E17" s="153">
        <v>1680214140</v>
      </c>
      <c r="F17" s="153" t="s">
        <v>251</v>
      </c>
      <c r="G17" s="153">
        <v>6953</v>
      </c>
      <c r="H17" s="153">
        <v>25</v>
      </c>
      <c r="I17" s="153"/>
      <c r="J17" s="152">
        <v>10004126104499</v>
      </c>
      <c r="K17" s="153">
        <v>2402</v>
      </c>
      <c r="L17" s="153" t="s">
        <v>709</v>
      </c>
      <c r="M17" s="153" t="s">
        <v>641</v>
      </c>
      <c r="N17" s="223" t="s">
        <v>642</v>
      </c>
      <c r="O17" s="285">
        <v>646</v>
      </c>
      <c r="P17" s="285">
        <v>16150</v>
      </c>
      <c r="R17" s="2"/>
      <c r="S17" s="206">
        <f>SUMIF('TOTAL FEED'!$J$6:$J$440,'13'!A17,'TOTAL FEED'!$AS$6:$AS$440)*T17</f>
        <v>8</v>
      </c>
      <c r="T17">
        <v>1</v>
      </c>
      <c r="V17" t="str">
        <f t="shared" si="1"/>
        <v>6953</v>
      </c>
    </row>
    <row r="18" spans="1:22" ht="30" x14ac:dyDescent="0.25">
      <c r="A18" t="str">
        <f t="shared" si="0"/>
        <v>50225</v>
      </c>
      <c r="B18" s="152">
        <v>21115020000125</v>
      </c>
      <c r="C18" s="153">
        <v>0</v>
      </c>
      <c r="D18" s="153">
        <v>0</v>
      </c>
      <c r="E18" s="153">
        <v>1680214141</v>
      </c>
      <c r="F18" s="153" t="s">
        <v>255</v>
      </c>
      <c r="G18" s="153">
        <v>502</v>
      </c>
      <c r="H18" s="153">
        <v>25</v>
      </c>
      <c r="I18" s="153"/>
      <c r="J18" s="152">
        <v>10004126104489</v>
      </c>
      <c r="K18" s="153">
        <v>2402</v>
      </c>
      <c r="L18" s="153" t="s">
        <v>867</v>
      </c>
      <c r="M18" s="153" t="s">
        <v>641</v>
      </c>
      <c r="N18" s="223" t="s">
        <v>642</v>
      </c>
      <c r="O18" s="285">
        <v>73</v>
      </c>
      <c r="P18" s="285">
        <v>1825</v>
      </c>
      <c r="R18" s="2"/>
      <c r="S18" s="206">
        <f>SUMIF('TOTAL FEED'!$J$6:$J$440,'13'!A18,'TOTAL FEED'!$AS$6:$AS$440)*T18</f>
        <v>8</v>
      </c>
      <c r="T18">
        <v>1</v>
      </c>
      <c r="V18" t="str">
        <f t="shared" si="1"/>
        <v>502</v>
      </c>
    </row>
    <row r="19" spans="1:22" x14ac:dyDescent="0.25">
      <c r="A19" t="str">
        <f t="shared" si="0"/>
        <v>511B25</v>
      </c>
      <c r="B19" s="186">
        <v>21115110200125</v>
      </c>
      <c r="C19">
        <v>0</v>
      </c>
      <c r="D19">
        <v>0</v>
      </c>
      <c r="E19">
        <v>1680214142</v>
      </c>
      <c r="F19" t="s">
        <v>257</v>
      </c>
      <c r="G19" t="s">
        <v>23</v>
      </c>
      <c r="H19">
        <v>25</v>
      </c>
      <c r="J19">
        <v>10004126104486</v>
      </c>
      <c r="K19">
        <v>2402</v>
      </c>
      <c r="L19" s="99" t="s">
        <v>705</v>
      </c>
      <c r="M19" t="s">
        <v>641</v>
      </c>
      <c r="N19" t="s">
        <v>642</v>
      </c>
      <c r="O19" s="92">
        <v>454</v>
      </c>
      <c r="P19" s="92">
        <v>11350</v>
      </c>
      <c r="R19" s="2"/>
      <c r="S19" s="206">
        <f>SUMIF('TOTAL FEED'!$J$6:$J$440,'13'!A19,'TOTAL FEED'!$AS$6:$AS$440)*T19</f>
        <v>8</v>
      </c>
      <c r="T19">
        <v>1</v>
      </c>
      <c r="V19" t="str">
        <f t="shared" si="1"/>
        <v>511B</v>
      </c>
    </row>
    <row r="20" spans="1:22" x14ac:dyDescent="0.25">
      <c r="A20" t="str">
        <f t="shared" si="0"/>
        <v>550S (5*5)25</v>
      </c>
      <c r="B20" s="186">
        <v>21115501900425</v>
      </c>
      <c r="C20">
        <v>0</v>
      </c>
      <c r="D20">
        <v>0</v>
      </c>
      <c r="E20">
        <v>1680214143</v>
      </c>
      <c r="F20" t="s">
        <v>257</v>
      </c>
      <c r="G20" t="s">
        <v>645</v>
      </c>
      <c r="H20">
        <v>25</v>
      </c>
      <c r="J20">
        <v>10004126104325</v>
      </c>
      <c r="K20">
        <v>2402</v>
      </c>
      <c r="L20" s="99" t="s">
        <v>816</v>
      </c>
      <c r="M20" t="s">
        <v>641</v>
      </c>
      <c r="N20" t="s">
        <v>642</v>
      </c>
      <c r="O20" s="92">
        <v>80</v>
      </c>
      <c r="P20" s="92">
        <v>2000</v>
      </c>
      <c r="R20" s="2"/>
      <c r="S20" s="206">
        <f>SUMIF('TOTAL FEED'!$J$6:$J$440,'13'!A20,'TOTAL FEED'!$AS$6:$AS$440)*T20</f>
        <v>8</v>
      </c>
      <c r="T20">
        <v>1</v>
      </c>
      <c r="V20" t="str">
        <f t="shared" si="1"/>
        <v>550S (5*5)</v>
      </c>
    </row>
    <row r="21" spans="1:22" x14ac:dyDescent="0.25">
      <c r="A21" t="str">
        <f t="shared" si="0"/>
        <v>550S25</v>
      </c>
      <c r="B21" s="186">
        <v>21115501900125</v>
      </c>
      <c r="C21">
        <v>0</v>
      </c>
      <c r="D21">
        <v>0</v>
      </c>
      <c r="E21">
        <v>1680214144</v>
      </c>
      <c r="F21" t="s">
        <v>257</v>
      </c>
      <c r="G21" t="s">
        <v>16</v>
      </c>
      <c r="H21">
        <v>25</v>
      </c>
      <c r="J21">
        <v>10004126104491</v>
      </c>
      <c r="K21">
        <v>2402</v>
      </c>
      <c r="L21" t="s">
        <v>783</v>
      </c>
      <c r="M21" t="s">
        <v>641</v>
      </c>
      <c r="N21" t="s">
        <v>642</v>
      </c>
      <c r="O21" s="92">
        <v>232</v>
      </c>
      <c r="P21" s="92">
        <v>5800</v>
      </c>
      <c r="R21" s="2"/>
      <c r="S21" s="206">
        <f>SUMIF('TOTAL FEED'!$J$6:$J$440,'13'!A21,'TOTAL FEED'!$AS$6:$AS$440)*T21</f>
        <v>8</v>
      </c>
      <c r="T21">
        <v>1</v>
      </c>
      <c r="V21" t="str">
        <f t="shared" si="1"/>
        <v>550S</v>
      </c>
    </row>
    <row r="22" spans="1:22" x14ac:dyDescent="0.25">
      <c r="A22" t="str">
        <f t="shared" si="0"/>
        <v>550SFS2550</v>
      </c>
      <c r="B22">
        <v>21115501999250</v>
      </c>
      <c r="C22" t="s">
        <v>598</v>
      </c>
      <c r="D22">
        <v>0</v>
      </c>
      <c r="E22">
        <v>1680214145</v>
      </c>
      <c r="F22" t="s">
        <v>257</v>
      </c>
      <c r="G22" t="s">
        <v>168</v>
      </c>
      <c r="H22">
        <v>50</v>
      </c>
      <c r="I22" t="s">
        <v>598</v>
      </c>
      <c r="J22">
        <v>10004126104500</v>
      </c>
      <c r="K22">
        <v>2402</v>
      </c>
      <c r="L22" s="99" t="s">
        <v>787</v>
      </c>
      <c r="M22" t="s">
        <v>641</v>
      </c>
      <c r="N22" t="s">
        <v>642</v>
      </c>
      <c r="O22" s="92">
        <v>293</v>
      </c>
      <c r="P22" s="92">
        <v>14650</v>
      </c>
      <c r="R22" s="2"/>
      <c r="S22" s="206">
        <f>SUMIF('TOTAL FEED'!$J$6:$J$440,'13'!A22,'TOTAL FEED'!$AS$6:$AS$440)*T22</f>
        <v>8</v>
      </c>
      <c r="T22">
        <v>1</v>
      </c>
      <c r="V22" t="str">
        <f t="shared" si="1"/>
        <v>550SFS25</v>
      </c>
    </row>
    <row r="23" spans="1:22" x14ac:dyDescent="0.25">
      <c r="A23" t="str">
        <f t="shared" si="0"/>
        <v>552S25</v>
      </c>
      <c r="B23">
        <v>21115521900125</v>
      </c>
      <c r="C23">
        <v>0</v>
      </c>
      <c r="D23">
        <v>0</v>
      </c>
      <c r="E23">
        <v>1680214146</v>
      </c>
      <c r="F23" t="s">
        <v>259</v>
      </c>
      <c r="G23" t="s">
        <v>40</v>
      </c>
      <c r="H23">
        <v>25</v>
      </c>
      <c r="J23">
        <v>10004126104487</v>
      </c>
      <c r="K23">
        <v>2402</v>
      </c>
      <c r="L23" t="s">
        <v>784</v>
      </c>
      <c r="M23" t="s">
        <v>641</v>
      </c>
      <c r="N23" t="s">
        <v>642</v>
      </c>
      <c r="O23" s="92">
        <v>792</v>
      </c>
      <c r="P23" s="92">
        <v>19800</v>
      </c>
      <c r="R23" s="2"/>
      <c r="S23" s="206">
        <f>SUMIF('TOTAL FEED'!$J$6:$J$440,'13'!A23,'TOTAL FEED'!$AS$6:$AS$440)*T23</f>
        <v>8</v>
      </c>
      <c r="T23">
        <v>1</v>
      </c>
      <c r="V23" t="str">
        <f t="shared" si="1"/>
        <v>552S</v>
      </c>
    </row>
    <row r="24" spans="1:22" x14ac:dyDescent="0.25">
      <c r="A24" t="str">
        <f t="shared" si="0"/>
        <v>55125</v>
      </c>
      <c r="B24" s="186">
        <v>21115510000125</v>
      </c>
      <c r="C24">
        <v>0</v>
      </c>
      <c r="D24">
        <v>0</v>
      </c>
      <c r="E24">
        <v>1680214147</v>
      </c>
      <c r="F24" t="s">
        <v>259</v>
      </c>
      <c r="G24">
        <v>551</v>
      </c>
      <c r="H24">
        <v>25</v>
      </c>
      <c r="J24">
        <v>10004126104495</v>
      </c>
      <c r="K24">
        <v>2402</v>
      </c>
      <c r="L24" s="99" t="s">
        <v>730</v>
      </c>
      <c r="M24" t="s">
        <v>641</v>
      </c>
      <c r="N24" t="s">
        <v>642</v>
      </c>
      <c r="O24" s="92">
        <v>384</v>
      </c>
      <c r="P24" s="92">
        <v>9600</v>
      </c>
      <c r="R24" s="2"/>
      <c r="S24" s="206">
        <f>SUMIF('TOTAL FEED'!$J$6:$J$440,'13'!A24,'TOTAL FEED'!$AS$6:$AS$440)*T24</f>
        <v>8</v>
      </c>
      <c r="T24">
        <v>1</v>
      </c>
      <c r="V24" t="str">
        <f t="shared" si="1"/>
        <v>551</v>
      </c>
    </row>
    <row r="25" spans="1:22" x14ac:dyDescent="0.25">
      <c r="A25" t="str">
        <f t="shared" si="0"/>
        <v>BS10TA40</v>
      </c>
      <c r="B25" t="s">
        <v>718</v>
      </c>
      <c r="C25">
        <v>0</v>
      </c>
      <c r="D25">
        <v>0</v>
      </c>
      <c r="E25">
        <v>1680214148</v>
      </c>
      <c r="F25" t="s">
        <v>255</v>
      </c>
      <c r="G25" t="s">
        <v>667</v>
      </c>
      <c r="H25">
        <v>40</v>
      </c>
      <c r="J25">
        <v>10004126104497</v>
      </c>
      <c r="K25">
        <v>2402</v>
      </c>
      <c r="L25" t="s">
        <v>666</v>
      </c>
      <c r="M25" t="s">
        <v>641</v>
      </c>
      <c r="N25" t="s">
        <v>642</v>
      </c>
      <c r="O25" s="92">
        <v>350</v>
      </c>
      <c r="P25" s="92">
        <v>14000</v>
      </c>
      <c r="R25" s="2"/>
      <c r="S25" s="206">
        <f>SUMIF('TOTAL FEED'!$J$6:$J$440,'13'!A25,'TOTAL FEED'!$AS$6:$AS$440)*T25</f>
        <v>0</v>
      </c>
      <c r="T25">
        <v>1</v>
      </c>
      <c r="V25" t="str">
        <f t="shared" si="1"/>
        <v>BS10TA</v>
      </c>
    </row>
    <row r="26" spans="1:22" x14ac:dyDescent="0.25">
      <c r="A26" t="str">
        <f t="shared" si="0"/>
        <v/>
      </c>
      <c r="B26" s="186"/>
      <c r="G26"/>
      <c r="H26"/>
      <c r="O26" s="92"/>
      <c r="P26" s="92"/>
      <c r="R26" s="2"/>
      <c r="S26" s="206">
        <f>SUMIF('TOTAL FEED'!$J$6:$J$440,'13'!A26,'TOTAL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>553MF50</v>
      </c>
      <c r="B27" s="186">
        <v>21115531300250</v>
      </c>
      <c r="C27">
        <v>0</v>
      </c>
      <c r="D27">
        <v>0</v>
      </c>
      <c r="E27">
        <v>1680214149</v>
      </c>
      <c r="F27" t="s">
        <v>238</v>
      </c>
      <c r="G27" t="s">
        <v>196</v>
      </c>
      <c r="H27">
        <v>50</v>
      </c>
      <c r="J27">
        <v>10004126104498</v>
      </c>
      <c r="K27">
        <v>2402</v>
      </c>
      <c r="L27" s="99" t="s">
        <v>814</v>
      </c>
      <c r="M27" t="s">
        <v>641</v>
      </c>
      <c r="N27" t="s">
        <v>642</v>
      </c>
      <c r="O27" s="92">
        <v>756</v>
      </c>
      <c r="P27" s="92">
        <v>37800</v>
      </c>
      <c r="R27" s="2"/>
      <c r="S27" s="206">
        <f>SUMIF('TOTAL FEED'!$J$6:$J$440,'13'!A27,'TOTAL FEED'!$AS$6:$AS$440)*T27</f>
        <v>8</v>
      </c>
      <c r="T27">
        <v>1</v>
      </c>
      <c r="V27" t="str">
        <f t="shared" si="1"/>
        <v>553MF</v>
      </c>
    </row>
    <row r="28" spans="1:22" x14ac:dyDescent="0.25">
      <c r="A28" t="str">
        <f t="shared" si="0"/>
        <v>553MF50</v>
      </c>
      <c r="B28">
        <v>21115531300250</v>
      </c>
      <c r="C28">
        <v>0</v>
      </c>
      <c r="D28">
        <v>0</v>
      </c>
      <c r="E28">
        <v>1680214149</v>
      </c>
      <c r="F28" t="s">
        <v>238</v>
      </c>
      <c r="G28" t="s">
        <v>196</v>
      </c>
      <c r="H28">
        <v>50</v>
      </c>
      <c r="J28">
        <v>10004126104498</v>
      </c>
      <c r="K28">
        <v>2402</v>
      </c>
      <c r="L28" s="99" t="s">
        <v>763</v>
      </c>
      <c r="M28" t="s">
        <v>641</v>
      </c>
      <c r="N28" t="s">
        <v>642</v>
      </c>
      <c r="O28" s="92">
        <v>972</v>
      </c>
      <c r="P28" s="92">
        <v>48600</v>
      </c>
      <c r="R28" s="2"/>
      <c r="S28" s="206">
        <f>SUMIF('TOTAL FEED'!$J$6:$J$440,'13'!A28,'TOTAL FEED'!$AS$6:$AS$440)*T28</f>
        <v>8</v>
      </c>
      <c r="T28">
        <v>1</v>
      </c>
      <c r="V28" t="str">
        <f t="shared" si="1"/>
        <v>553MF</v>
      </c>
    </row>
    <row r="29" spans="1:22" x14ac:dyDescent="0.25">
      <c r="A29" t="str">
        <f t="shared" si="0"/>
        <v>553MF50</v>
      </c>
      <c r="B29">
        <v>21115531300250</v>
      </c>
      <c r="C29">
        <v>0</v>
      </c>
      <c r="D29">
        <v>0</v>
      </c>
      <c r="E29">
        <v>1680214149</v>
      </c>
      <c r="F29" t="s">
        <v>238</v>
      </c>
      <c r="G29" t="s">
        <v>196</v>
      </c>
      <c r="H29">
        <v>50</v>
      </c>
      <c r="J29">
        <v>10004126104498</v>
      </c>
      <c r="K29">
        <v>2402</v>
      </c>
      <c r="L29" s="99" t="s">
        <v>766</v>
      </c>
      <c r="M29" t="s">
        <v>641</v>
      </c>
      <c r="N29" t="s">
        <v>642</v>
      </c>
      <c r="O29" s="92">
        <v>1242</v>
      </c>
      <c r="P29" s="92">
        <v>62100</v>
      </c>
      <c r="R29" s="2"/>
      <c r="S29" s="206">
        <f>SUMIF('TOTAL FEED'!$J$6:$J$440,'13'!A29,'TOTAL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552SFS9050</v>
      </c>
      <c r="B30" s="186">
        <v>21115521999250</v>
      </c>
      <c r="C30" t="s">
        <v>302</v>
      </c>
      <c r="D30">
        <v>0</v>
      </c>
      <c r="E30">
        <v>1680214150</v>
      </c>
      <c r="F30" t="s">
        <v>256</v>
      </c>
      <c r="G30" t="s">
        <v>187</v>
      </c>
      <c r="H30">
        <v>50</v>
      </c>
      <c r="I30" t="s">
        <v>302</v>
      </c>
      <c r="J30">
        <v>10004126104504</v>
      </c>
      <c r="K30">
        <v>2402</v>
      </c>
      <c r="L30" s="99" t="s">
        <v>782</v>
      </c>
      <c r="M30" t="s">
        <v>641</v>
      </c>
      <c r="N30" t="s">
        <v>642</v>
      </c>
      <c r="O30" s="92">
        <v>432</v>
      </c>
      <c r="P30" s="92">
        <v>21600</v>
      </c>
      <c r="R30" s="2"/>
      <c r="S30" s="206">
        <f>SUMIF('TOTAL FEED'!$J$6:$J$440,'13'!A30,'TOTAL FEED'!$AS$6:$AS$440)*T30</f>
        <v>8</v>
      </c>
      <c r="T30">
        <v>1</v>
      </c>
      <c r="V30" t="str">
        <f t="shared" si="1"/>
        <v>552SFS90</v>
      </c>
    </row>
    <row r="31" spans="1:22" x14ac:dyDescent="0.25">
      <c r="A31" t="str">
        <f t="shared" si="0"/>
        <v>54925</v>
      </c>
      <c r="B31">
        <v>21115490000125</v>
      </c>
      <c r="C31">
        <v>0</v>
      </c>
      <c r="D31">
        <v>0</v>
      </c>
      <c r="E31">
        <v>1680214151</v>
      </c>
      <c r="F31" t="s">
        <v>562</v>
      </c>
      <c r="G31">
        <v>549</v>
      </c>
      <c r="H31">
        <v>25</v>
      </c>
      <c r="J31">
        <v>210251</v>
      </c>
      <c r="K31">
        <v>2401</v>
      </c>
      <c r="L31" t="s">
        <v>753</v>
      </c>
      <c r="M31" t="s">
        <v>658</v>
      </c>
      <c r="N31" t="s">
        <v>659</v>
      </c>
      <c r="O31" s="92">
        <v>465</v>
      </c>
      <c r="P31" s="92">
        <v>11625</v>
      </c>
      <c r="R31" s="2"/>
      <c r="S31" s="206">
        <f>SUMIF('TOTAL FEED'!$J$6:$J$440,'13'!A31,'TOTAL FEED'!$AS$6:$AS$440)*T31</f>
        <v>8</v>
      </c>
      <c r="T31">
        <v>1</v>
      </c>
      <c r="V31" t="str">
        <f t="shared" si="1"/>
        <v>549</v>
      </c>
    </row>
    <row r="32" spans="1:22" x14ac:dyDescent="0.25">
      <c r="A32" t="str">
        <f t="shared" si="0"/>
        <v>551FS5450</v>
      </c>
      <c r="B32">
        <v>21115510099250</v>
      </c>
      <c r="C32" t="s">
        <v>455</v>
      </c>
      <c r="D32">
        <v>0</v>
      </c>
      <c r="E32">
        <v>1680214152</v>
      </c>
      <c r="F32" t="s">
        <v>564</v>
      </c>
      <c r="G32" t="s">
        <v>170</v>
      </c>
      <c r="H32">
        <v>50</v>
      </c>
      <c r="I32" t="s">
        <v>455</v>
      </c>
      <c r="J32">
        <v>210275</v>
      </c>
      <c r="K32">
        <v>2401</v>
      </c>
      <c r="L32" t="s">
        <v>763</v>
      </c>
      <c r="M32" t="s">
        <v>658</v>
      </c>
      <c r="N32" t="s">
        <v>659</v>
      </c>
      <c r="O32" s="92">
        <v>278</v>
      </c>
      <c r="P32" s="92">
        <v>13900</v>
      </c>
      <c r="R32" s="2"/>
      <c r="S32" s="206">
        <f>SUMIF('TOTAL FEED'!$J$6:$J$440,'13'!A32,'TOTAL FEED'!$AS$6:$AS$440)*T32</f>
        <v>8</v>
      </c>
      <c r="T32">
        <v>1</v>
      </c>
      <c r="V32" t="str">
        <f t="shared" si="1"/>
        <v>551FS54</v>
      </c>
    </row>
    <row r="33" spans="1:22" x14ac:dyDescent="0.25">
      <c r="A33" t="str">
        <f t="shared" si="0"/>
        <v>95325</v>
      </c>
      <c r="B33">
        <v>21125530000125</v>
      </c>
      <c r="C33">
        <v>0</v>
      </c>
      <c r="D33">
        <v>0</v>
      </c>
      <c r="E33">
        <v>1680214153</v>
      </c>
      <c r="F33" t="s">
        <v>251</v>
      </c>
      <c r="G33">
        <v>953</v>
      </c>
      <c r="H33">
        <v>25</v>
      </c>
      <c r="J33">
        <v>10004126104502</v>
      </c>
      <c r="K33">
        <v>2402</v>
      </c>
      <c r="L33" t="s">
        <v>868</v>
      </c>
      <c r="M33" t="s">
        <v>641</v>
      </c>
      <c r="N33" t="s">
        <v>642</v>
      </c>
      <c r="O33" s="92">
        <v>215</v>
      </c>
      <c r="P33" s="92">
        <v>5375</v>
      </c>
      <c r="R33" s="2"/>
      <c r="S33" s="206">
        <f>SUMIF('TOTAL FEED'!$J$6:$J$440,'13'!A33,'TOTAL FEED'!$AS$6:$AS$440)*T33</f>
        <v>8</v>
      </c>
      <c r="T33">
        <v>1</v>
      </c>
      <c r="V33" t="str">
        <f t="shared" si="1"/>
        <v>953</v>
      </c>
    </row>
    <row r="34" spans="1:22" x14ac:dyDescent="0.25">
      <c r="A34" t="str">
        <f t="shared" si="0"/>
        <v>55325</v>
      </c>
      <c r="B34">
        <v>21115530000125</v>
      </c>
      <c r="C34">
        <v>0</v>
      </c>
      <c r="D34">
        <v>0</v>
      </c>
      <c r="E34">
        <v>1680214154</v>
      </c>
      <c r="F34" t="s">
        <v>251</v>
      </c>
      <c r="G34">
        <v>553</v>
      </c>
      <c r="H34">
        <v>25</v>
      </c>
      <c r="J34">
        <v>10004126104502</v>
      </c>
      <c r="K34">
        <v>2402</v>
      </c>
      <c r="L34" t="s">
        <v>685</v>
      </c>
      <c r="M34" t="s">
        <v>641</v>
      </c>
      <c r="N34" t="s">
        <v>642</v>
      </c>
      <c r="O34" s="92">
        <v>1520</v>
      </c>
      <c r="P34" s="92">
        <v>38000</v>
      </c>
      <c r="R34" s="2"/>
      <c r="S34" s="206">
        <f>SUMIF('TOTAL FEED'!$J$6:$J$440,'13'!A34,'TOTAL FEED'!$AS$6:$AS$440)*T34</f>
        <v>8</v>
      </c>
      <c r="T34">
        <v>1</v>
      </c>
      <c r="V34" t="str">
        <f t="shared" si="1"/>
        <v>553</v>
      </c>
    </row>
    <row r="35" spans="1:22" x14ac:dyDescent="0.25">
      <c r="A35" t="str">
        <f t="shared" si="0"/>
        <v>55325</v>
      </c>
      <c r="B35" s="186">
        <v>21115530000125</v>
      </c>
      <c r="C35">
        <v>0</v>
      </c>
      <c r="D35">
        <v>0</v>
      </c>
      <c r="E35">
        <v>1680214155</v>
      </c>
      <c r="F35" t="s">
        <v>251</v>
      </c>
      <c r="G35">
        <v>553</v>
      </c>
      <c r="H35">
        <v>25</v>
      </c>
      <c r="J35">
        <v>10004126104505</v>
      </c>
      <c r="K35">
        <v>2402</v>
      </c>
      <c r="L35" s="99" t="s">
        <v>664</v>
      </c>
      <c r="M35" t="s">
        <v>641</v>
      </c>
      <c r="N35" t="s">
        <v>642</v>
      </c>
      <c r="O35" s="92">
        <v>854</v>
      </c>
      <c r="P35" s="92">
        <v>21350</v>
      </c>
      <c r="R35" s="2"/>
      <c r="S35" s="206">
        <f>SUMIF('TOTAL FEED'!$J$6:$J$440,'13'!A35,'TOTAL FEED'!$AS$6:$AS$440)*T35</f>
        <v>8</v>
      </c>
      <c r="T35">
        <v>1</v>
      </c>
      <c r="V35" t="str">
        <f t="shared" si="1"/>
        <v>553</v>
      </c>
    </row>
    <row r="36" spans="1:22" x14ac:dyDescent="0.25">
      <c r="A36" t="str">
        <f t="shared" si="0"/>
        <v>552Pro25</v>
      </c>
      <c r="B36" s="186">
        <v>21115521600125</v>
      </c>
      <c r="C36">
        <v>0</v>
      </c>
      <c r="D36">
        <v>0</v>
      </c>
      <c r="E36">
        <v>1680214156</v>
      </c>
      <c r="F36" t="s">
        <v>251</v>
      </c>
      <c r="G36" t="s">
        <v>319</v>
      </c>
      <c r="H36">
        <v>25</v>
      </c>
      <c r="J36" s="261">
        <v>10004126104510</v>
      </c>
      <c r="K36">
        <v>2402</v>
      </c>
      <c r="L36" s="99" t="s">
        <v>869</v>
      </c>
      <c r="M36" t="s">
        <v>641</v>
      </c>
      <c r="N36" t="s">
        <v>642</v>
      </c>
      <c r="O36" s="92">
        <v>863</v>
      </c>
      <c r="P36" s="92">
        <v>21575</v>
      </c>
      <c r="R36" s="2"/>
      <c r="S36" s="206">
        <f>SUMIF('TOTAL FEED'!$J$6:$J$440,'13'!A36,'TOTAL FEED'!$AS$6:$AS$440)*T36</f>
        <v>8</v>
      </c>
      <c r="T36">
        <v>1</v>
      </c>
      <c r="V36" t="str">
        <f t="shared" si="1"/>
        <v>552Pro</v>
      </c>
    </row>
    <row r="37" spans="1:22" x14ac:dyDescent="0.25">
      <c r="A37" t="str">
        <f t="shared" si="0"/>
        <v>552E25</v>
      </c>
      <c r="B37">
        <v>21115520500125</v>
      </c>
      <c r="C37">
        <v>0</v>
      </c>
      <c r="D37">
        <v>0</v>
      </c>
      <c r="E37">
        <v>1680214157</v>
      </c>
      <c r="F37" t="s">
        <v>257</v>
      </c>
      <c r="G37" t="s">
        <v>299</v>
      </c>
      <c r="H37">
        <v>25</v>
      </c>
      <c r="J37">
        <v>10004126104501</v>
      </c>
      <c r="K37">
        <v>2402</v>
      </c>
      <c r="L37" s="99" t="s">
        <v>698</v>
      </c>
      <c r="M37" t="s">
        <v>641</v>
      </c>
      <c r="N37" t="s">
        <v>642</v>
      </c>
      <c r="O37" s="92">
        <v>304</v>
      </c>
      <c r="P37" s="92">
        <v>7600</v>
      </c>
      <c r="R37" s="2"/>
      <c r="S37" s="206">
        <f>SUMIF('TOTAL FEED'!$J$6:$J$440,'13'!A37,'TOTAL FEED'!$AS$6:$AS$440)*T37</f>
        <v>8</v>
      </c>
      <c r="T37">
        <v>1</v>
      </c>
      <c r="V37" t="str">
        <f t="shared" si="1"/>
        <v>552E</v>
      </c>
    </row>
    <row r="38" spans="1:22" x14ac:dyDescent="0.25">
      <c r="A38" t="str">
        <f t="shared" si="0"/>
        <v>95125</v>
      </c>
      <c r="B38">
        <v>21125510000125</v>
      </c>
      <c r="C38">
        <v>0</v>
      </c>
      <c r="D38">
        <v>0</v>
      </c>
      <c r="E38">
        <v>1680214158</v>
      </c>
      <c r="F38" t="s">
        <v>257</v>
      </c>
      <c r="G38">
        <v>951</v>
      </c>
      <c r="H38">
        <v>25</v>
      </c>
      <c r="J38">
        <v>10004126104503</v>
      </c>
      <c r="K38">
        <v>2402</v>
      </c>
      <c r="L38" s="99" t="s">
        <v>715</v>
      </c>
      <c r="M38" t="s">
        <v>641</v>
      </c>
      <c r="N38" t="s">
        <v>642</v>
      </c>
      <c r="O38" s="92">
        <v>221</v>
      </c>
      <c r="P38" s="92">
        <v>5525</v>
      </c>
      <c r="R38" s="2"/>
      <c r="S38" s="206">
        <f>SUMIF('TOTAL FEED'!$J$6:$J$440,'13'!A38,'TOTAL FEED'!$AS$6:$AS$440)*T38</f>
        <v>8</v>
      </c>
      <c r="T38">
        <v>1</v>
      </c>
      <c r="V38" t="str">
        <f t="shared" si="1"/>
        <v>951</v>
      </c>
    </row>
    <row r="39" spans="1:22" x14ac:dyDescent="0.25">
      <c r="A39" t="str">
        <f t="shared" si="0"/>
        <v>55125</v>
      </c>
      <c r="B39" s="186">
        <v>21115510000125</v>
      </c>
      <c r="C39">
        <v>0</v>
      </c>
      <c r="D39">
        <v>0</v>
      </c>
      <c r="E39">
        <v>1680214159</v>
      </c>
      <c r="F39" t="s">
        <v>257</v>
      </c>
      <c r="G39">
        <v>551</v>
      </c>
      <c r="H39">
        <v>25</v>
      </c>
      <c r="J39">
        <v>10004126104503</v>
      </c>
      <c r="K39">
        <v>2402</v>
      </c>
      <c r="L39" t="s">
        <v>870</v>
      </c>
      <c r="M39" t="s">
        <v>641</v>
      </c>
      <c r="N39" t="s">
        <v>642</v>
      </c>
      <c r="O39" s="92">
        <v>760</v>
      </c>
      <c r="P39" s="92">
        <v>19000</v>
      </c>
      <c r="R39" s="2"/>
      <c r="S39" s="206">
        <f>SUMIF('TOTAL FEED'!$J$6:$J$440,'13'!A39,'TOTAL FEED'!$AS$6:$AS$440)*T39</f>
        <v>8</v>
      </c>
      <c r="T39">
        <v>1</v>
      </c>
      <c r="V39" t="str">
        <f t="shared" si="1"/>
        <v>551</v>
      </c>
    </row>
    <row r="40" spans="1:22" x14ac:dyDescent="0.25">
      <c r="A40" t="str">
        <f t="shared" si="0"/>
        <v>550SFS2550</v>
      </c>
      <c r="B40">
        <v>21115501999250</v>
      </c>
      <c r="C40" t="s">
        <v>598</v>
      </c>
      <c r="D40">
        <v>0</v>
      </c>
      <c r="E40">
        <v>1680214160</v>
      </c>
      <c r="F40" t="s">
        <v>257</v>
      </c>
      <c r="G40" t="s">
        <v>168</v>
      </c>
      <c r="H40">
        <v>50</v>
      </c>
      <c r="I40" t="s">
        <v>598</v>
      </c>
      <c r="J40">
        <v>10004126104506</v>
      </c>
      <c r="K40">
        <v>2402</v>
      </c>
      <c r="L40" s="99" t="s">
        <v>822</v>
      </c>
      <c r="M40" t="s">
        <v>641</v>
      </c>
      <c r="N40" t="s">
        <v>642</v>
      </c>
      <c r="O40" s="92">
        <v>1027</v>
      </c>
      <c r="P40" s="92">
        <v>51350</v>
      </c>
      <c r="R40" s="2"/>
      <c r="S40" s="206">
        <f>SUMIF('TOTAL FEED'!$J$6:$J$440,'13'!A40,'TOTAL FEED'!$AS$6:$AS$440)*T40</f>
        <v>8</v>
      </c>
      <c r="T40">
        <v>1</v>
      </c>
      <c r="V40" t="str">
        <f t="shared" si="1"/>
        <v>550SFS25</v>
      </c>
    </row>
    <row r="41" spans="1:22" x14ac:dyDescent="0.25">
      <c r="A41" t="str">
        <f t="shared" si="0"/>
        <v>55125</v>
      </c>
      <c r="B41" s="186">
        <v>21115510000125</v>
      </c>
      <c r="C41">
        <v>0</v>
      </c>
      <c r="D41">
        <v>0</v>
      </c>
      <c r="E41">
        <v>1680214161</v>
      </c>
      <c r="F41" t="s">
        <v>259</v>
      </c>
      <c r="G41">
        <v>551</v>
      </c>
      <c r="H41">
        <v>25</v>
      </c>
      <c r="J41">
        <v>10004126104495</v>
      </c>
      <c r="K41">
        <v>2402</v>
      </c>
      <c r="L41" s="99" t="s">
        <v>870</v>
      </c>
      <c r="M41" t="s">
        <v>641</v>
      </c>
      <c r="N41" t="s">
        <v>642</v>
      </c>
      <c r="O41" s="92">
        <v>600</v>
      </c>
      <c r="P41" s="92">
        <v>15000</v>
      </c>
      <c r="R41" s="2"/>
      <c r="S41" s="206">
        <f>SUMIF('TOTAL FEED'!$J$6:$J$440,'13'!A41,'TOTAL FEED'!$AS$6:$AS$440)*T41</f>
        <v>8</v>
      </c>
      <c r="T41">
        <v>1</v>
      </c>
      <c r="V41" t="str">
        <f t="shared" si="1"/>
        <v>551</v>
      </c>
    </row>
    <row r="42" spans="1:22" x14ac:dyDescent="0.25">
      <c r="A42" t="str">
        <f t="shared" si="0"/>
        <v>552S25</v>
      </c>
      <c r="B42">
        <v>21115521900125</v>
      </c>
      <c r="C42">
        <v>0</v>
      </c>
      <c r="D42">
        <v>0</v>
      </c>
      <c r="E42">
        <v>1680214162</v>
      </c>
      <c r="F42" t="s">
        <v>259</v>
      </c>
      <c r="G42" t="s">
        <v>40</v>
      </c>
      <c r="H42">
        <v>25</v>
      </c>
      <c r="J42">
        <v>10004126104508</v>
      </c>
      <c r="K42">
        <v>2402</v>
      </c>
      <c r="L42" s="99" t="s">
        <v>784</v>
      </c>
      <c r="M42" t="s">
        <v>641</v>
      </c>
      <c r="N42" t="s">
        <v>642</v>
      </c>
      <c r="O42" s="92">
        <v>328</v>
      </c>
      <c r="P42" s="92">
        <v>8200</v>
      </c>
      <c r="R42" s="2"/>
      <c r="S42" s="206">
        <f>SUMIF('TOTAL FEED'!$J$6:$J$440,'13'!A42,'TOTAL FEED'!$AS$6:$AS$440)*T42</f>
        <v>8</v>
      </c>
      <c r="T42">
        <v>1</v>
      </c>
      <c r="V42" t="str">
        <f t="shared" si="1"/>
        <v>552S</v>
      </c>
    </row>
    <row r="43" spans="1:22" x14ac:dyDescent="0.25">
      <c r="A43" t="str">
        <f t="shared" si="0"/>
        <v>551 (5*5)25</v>
      </c>
      <c r="B43">
        <v>21115510000425</v>
      </c>
      <c r="C43">
        <v>0</v>
      </c>
      <c r="D43">
        <v>0</v>
      </c>
      <c r="E43">
        <v>1680214163</v>
      </c>
      <c r="F43" t="s">
        <v>259</v>
      </c>
      <c r="G43" t="s">
        <v>644</v>
      </c>
      <c r="H43">
        <v>25</v>
      </c>
      <c r="J43">
        <v>10004126104451</v>
      </c>
      <c r="K43">
        <v>2402</v>
      </c>
      <c r="L43" t="s">
        <v>715</v>
      </c>
      <c r="M43" t="s">
        <v>641</v>
      </c>
      <c r="N43" t="s">
        <v>642</v>
      </c>
      <c r="O43" s="92">
        <v>99</v>
      </c>
      <c r="P43" s="92">
        <v>2475</v>
      </c>
      <c r="R43" s="2"/>
      <c r="S43" s="206">
        <f>SUMIF('TOTAL FEED'!$J$6:$J$440,'13'!A43,'TOTAL FEED'!$AS$6:$AS$440)*T43</f>
        <v>8</v>
      </c>
      <c r="T43">
        <v>1</v>
      </c>
      <c r="V43" t="str">
        <f t="shared" si="1"/>
        <v>551 (5*5)</v>
      </c>
    </row>
    <row r="44" spans="1:22" x14ac:dyDescent="0.25">
      <c r="A44" t="str">
        <f t="shared" si="0"/>
        <v>552SFS9050</v>
      </c>
      <c r="B44">
        <v>21115521999250</v>
      </c>
      <c r="C44" t="s">
        <v>302</v>
      </c>
      <c r="D44">
        <v>0</v>
      </c>
      <c r="E44">
        <v>1680214164</v>
      </c>
      <c r="F44" t="s">
        <v>256</v>
      </c>
      <c r="G44" t="s">
        <v>187</v>
      </c>
      <c r="H44">
        <v>50</v>
      </c>
      <c r="I44" t="s">
        <v>302</v>
      </c>
      <c r="J44">
        <v>10004126104507</v>
      </c>
      <c r="K44">
        <v>2402</v>
      </c>
      <c r="L44" t="s">
        <v>782</v>
      </c>
      <c r="M44" t="s">
        <v>641</v>
      </c>
      <c r="N44" t="s">
        <v>642</v>
      </c>
      <c r="O44" s="92">
        <v>810</v>
      </c>
      <c r="P44" s="92">
        <v>40500</v>
      </c>
      <c r="R44" s="2"/>
      <c r="S44" s="206">
        <f>SUMIF('TOTAL FEED'!$J$6:$J$440,'13'!A44,'TOTAL FEED'!$AS$6:$AS$440)*T44</f>
        <v>8</v>
      </c>
      <c r="T44">
        <v>1</v>
      </c>
      <c r="V44" t="str">
        <f t="shared" si="1"/>
        <v>552SFS90</v>
      </c>
    </row>
    <row r="45" spans="1:22" x14ac:dyDescent="0.25">
      <c r="A45" t="str">
        <f t="shared" si="0"/>
        <v>552SFS9050</v>
      </c>
      <c r="B45">
        <v>21115521999250</v>
      </c>
      <c r="C45" t="s">
        <v>302</v>
      </c>
      <c r="D45">
        <v>0</v>
      </c>
      <c r="E45">
        <v>1680214164</v>
      </c>
      <c r="F45" t="s">
        <v>256</v>
      </c>
      <c r="G45" t="s">
        <v>187</v>
      </c>
      <c r="H45">
        <v>50</v>
      </c>
      <c r="I45" t="s">
        <v>302</v>
      </c>
      <c r="J45">
        <v>10004126104507</v>
      </c>
      <c r="K45">
        <v>2402</v>
      </c>
      <c r="L45" t="s">
        <v>779</v>
      </c>
      <c r="M45" t="s">
        <v>641</v>
      </c>
      <c r="N45" t="s">
        <v>642</v>
      </c>
      <c r="O45" s="92">
        <v>864</v>
      </c>
      <c r="P45" s="92">
        <v>43200</v>
      </c>
      <c r="S45" s="206">
        <f>SUMIF('TOTAL FEED'!$J$6:$J$440,'13'!A45,'TOTAL FEED'!$AS$6:$AS$440)*T45</f>
        <v>8</v>
      </c>
      <c r="T45">
        <v>1</v>
      </c>
      <c r="V45" t="str">
        <f t="shared" si="1"/>
        <v>552SFS90</v>
      </c>
    </row>
    <row r="46" spans="1:22" x14ac:dyDescent="0.25">
      <c r="A46" t="str">
        <f t="shared" si="0"/>
        <v/>
      </c>
      <c r="B46" s="186"/>
      <c r="G46"/>
      <c r="H46"/>
      <c r="O46" s="92"/>
      <c r="P46" s="92"/>
      <c r="S46" s="206">
        <f>SUMIF('TOTAL FEED'!$J$6:$J$440,'13'!A46,'TOTAL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>553MF50</v>
      </c>
      <c r="B47" s="186">
        <v>21115531300250</v>
      </c>
      <c r="C47">
        <v>0</v>
      </c>
      <c r="D47">
        <v>0</v>
      </c>
      <c r="E47">
        <v>1680214165</v>
      </c>
      <c r="F47" t="s">
        <v>238</v>
      </c>
      <c r="G47" t="s">
        <v>196</v>
      </c>
      <c r="H47">
        <v>50</v>
      </c>
      <c r="J47">
        <v>10004126104498</v>
      </c>
      <c r="K47">
        <v>2402</v>
      </c>
      <c r="L47" t="s">
        <v>763</v>
      </c>
      <c r="M47" t="s">
        <v>641</v>
      </c>
      <c r="N47" t="s">
        <v>642</v>
      </c>
      <c r="O47" s="92">
        <v>967</v>
      </c>
      <c r="P47" s="92">
        <v>48350</v>
      </c>
      <c r="S47" s="206">
        <f>SUMIF('TOTAL FEED'!$J$6:$J$440,'13'!A47,'TOTAL FEED'!$AS$6:$AS$440)*T47</f>
        <v>8</v>
      </c>
      <c r="T47">
        <v>1</v>
      </c>
      <c r="V47" t="str">
        <f t="shared" si="1"/>
        <v>553MF</v>
      </c>
    </row>
    <row r="48" spans="1:22" x14ac:dyDescent="0.25">
      <c r="A48" t="str">
        <f t="shared" si="0"/>
        <v>552WDF50</v>
      </c>
      <c r="B48" s="186">
        <v>21115528400250</v>
      </c>
      <c r="C48">
        <v>0</v>
      </c>
      <c r="D48">
        <v>0</v>
      </c>
      <c r="E48">
        <v>1680214166</v>
      </c>
      <c r="F48" t="s">
        <v>238</v>
      </c>
      <c r="G48" t="s">
        <v>729</v>
      </c>
      <c r="H48">
        <v>50</v>
      </c>
      <c r="J48">
        <v>10004126104513</v>
      </c>
      <c r="K48">
        <v>2402</v>
      </c>
      <c r="L48" s="99" t="s">
        <v>711</v>
      </c>
      <c r="M48" t="s">
        <v>641</v>
      </c>
      <c r="N48" t="s">
        <v>642</v>
      </c>
      <c r="O48" s="92">
        <v>847</v>
      </c>
      <c r="P48" s="92">
        <v>42350</v>
      </c>
      <c r="S48" s="206">
        <f>SUMIF('TOTAL FEED'!$J$6:$J$440,'13'!A48,'TOTAL FEED'!$AS$6:$AS$440)*T48</f>
        <v>8</v>
      </c>
      <c r="T48">
        <v>1</v>
      </c>
      <c r="V48" t="str">
        <f t="shared" si="1"/>
        <v>552WDF</v>
      </c>
    </row>
    <row r="49" spans="1:22" x14ac:dyDescent="0.25">
      <c r="A49" t="str">
        <f t="shared" si="0"/>
        <v>552SFS9050</v>
      </c>
      <c r="B49">
        <v>21115521999250</v>
      </c>
      <c r="C49" t="s">
        <v>302</v>
      </c>
      <c r="D49">
        <v>0</v>
      </c>
      <c r="E49">
        <v>1680214167</v>
      </c>
      <c r="F49" t="s">
        <v>238</v>
      </c>
      <c r="G49" t="s">
        <v>187</v>
      </c>
      <c r="H49">
        <v>50</v>
      </c>
      <c r="I49" t="s">
        <v>302</v>
      </c>
      <c r="J49">
        <v>10004126104515</v>
      </c>
      <c r="K49">
        <v>2402</v>
      </c>
      <c r="L49" t="s">
        <v>755</v>
      </c>
      <c r="M49" t="s">
        <v>641</v>
      </c>
      <c r="N49" t="s">
        <v>642</v>
      </c>
      <c r="O49" s="92">
        <v>972</v>
      </c>
      <c r="P49" s="92">
        <v>48600</v>
      </c>
      <c r="S49" s="206">
        <f>SUMIF('TOTAL FEED'!$J$6:$J$440,'13'!A49,'TOTAL FEED'!$AS$6:$AS$440)*T49</f>
        <v>8</v>
      </c>
      <c r="T49">
        <v>1</v>
      </c>
      <c r="V49" t="str">
        <f t="shared" si="1"/>
        <v>552SFS90</v>
      </c>
    </row>
    <row r="50" spans="1:22" x14ac:dyDescent="0.25">
      <c r="A50" t="str">
        <f t="shared" si="0"/>
        <v>552SFS9050</v>
      </c>
      <c r="B50" s="186">
        <v>21115521999250</v>
      </c>
      <c r="C50" t="s">
        <v>302</v>
      </c>
      <c r="D50">
        <v>0</v>
      </c>
      <c r="E50">
        <v>1680214168</v>
      </c>
      <c r="F50" t="s">
        <v>256</v>
      </c>
      <c r="G50" t="s">
        <v>187</v>
      </c>
      <c r="H50">
        <v>50</v>
      </c>
      <c r="I50" t="s">
        <v>302</v>
      </c>
      <c r="J50">
        <v>10004126104507</v>
      </c>
      <c r="K50">
        <v>2402</v>
      </c>
      <c r="L50" s="99" t="s">
        <v>688</v>
      </c>
      <c r="M50" t="s">
        <v>641</v>
      </c>
      <c r="N50" t="s">
        <v>642</v>
      </c>
      <c r="O50" s="92">
        <v>756</v>
      </c>
      <c r="P50" s="92">
        <v>37800</v>
      </c>
      <c r="S50" s="206">
        <f>SUMIF('TOTAL FEED'!$J$6:$J$440,'13'!A50,'TOTAL FEED'!$AS$6:$AS$440)*T50</f>
        <v>8</v>
      </c>
      <c r="T50">
        <v>1</v>
      </c>
      <c r="V50" t="str">
        <f t="shared" si="1"/>
        <v>552SFS90</v>
      </c>
    </row>
    <row r="51" spans="1:22" x14ac:dyDescent="0.25">
      <c r="A51" t="str">
        <f t="shared" si="0"/>
        <v>552SFS9050</v>
      </c>
      <c r="B51">
        <v>21115521999250</v>
      </c>
      <c r="C51" t="s">
        <v>302</v>
      </c>
      <c r="D51">
        <v>0</v>
      </c>
      <c r="E51">
        <v>1680214168</v>
      </c>
      <c r="F51" t="s">
        <v>256</v>
      </c>
      <c r="G51" t="s">
        <v>187</v>
      </c>
      <c r="H51">
        <v>50</v>
      </c>
      <c r="I51" t="s">
        <v>302</v>
      </c>
      <c r="J51">
        <v>10004126104507</v>
      </c>
      <c r="K51">
        <v>2402</v>
      </c>
      <c r="L51" t="s">
        <v>782</v>
      </c>
      <c r="M51" t="s">
        <v>641</v>
      </c>
      <c r="N51" t="s">
        <v>642</v>
      </c>
      <c r="O51" s="92">
        <v>756</v>
      </c>
      <c r="P51" s="92">
        <v>37800</v>
      </c>
      <c r="S51" s="206">
        <f>SUMIF('TOTAL FEED'!$J$6:$J$440,'13'!A51,'TOTAL FEED'!$AS$6:$AS$440)*T51</f>
        <v>8</v>
      </c>
      <c r="T51">
        <v>1</v>
      </c>
      <c r="V51" t="str">
        <f t="shared" si="1"/>
        <v>552SFS90</v>
      </c>
    </row>
    <row r="52" spans="1:22" x14ac:dyDescent="0.25">
      <c r="A52" t="str">
        <f t="shared" si="0"/>
        <v>552SFS9050</v>
      </c>
      <c r="B52">
        <v>21115521999250</v>
      </c>
      <c r="C52" t="s">
        <v>302</v>
      </c>
      <c r="D52">
        <v>0</v>
      </c>
      <c r="E52">
        <v>1680214168</v>
      </c>
      <c r="F52" t="s">
        <v>256</v>
      </c>
      <c r="G52" t="s">
        <v>187</v>
      </c>
      <c r="H52">
        <v>50</v>
      </c>
      <c r="I52" t="s">
        <v>302</v>
      </c>
      <c r="J52">
        <v>10004126104507</v>
      </c>
      <c r="K52">
        <v>2402</v>
      </c>
      <c r="L52" s="99" t="s">
        <v>722</v>
      </c>
      <c r="M52" t="s">
        <v>641</v>
      </c>
      <c r="N52" t="s">
        <v>642</v>
      </c>
      <c r="O52" s="92">
        <v>509</v>
      </c>
      <c r="P52" s="92">
        <v>25450</v>
      </c>
      <c r="S52" s="206">
        <f>SUMIF('TOTAL FEED'!$J$6:$J$440,'13'!A52,'TOTAL FEED'!$AS$6:$AS$440)*T52</f>
        <v>8</v>
      </c>
      <c r="T52">
        <v>1</v>
      </c>
      <c r="V52" t="str">
        <f t="shared" si="1"/>
        <v>552SFS90</v>
      </c>
    </row>
    <row r="53" spans="1:22" x14ac:dyDescent="0.25">
      <c r="A53" t="str">
        <f t="shared" si="0"/>
        <v>552SFS9050</v>
      </c>
      <c r="B53">
        <v>21115521999250</v>
      </c>
      <c r="C53" t="s">
        <v>302</v>
      </c>
      <c r="D53">
        <v>0</v>
      </c>
      <c r="E53">
        <v>1680214168</v>
      </c>
      <c r="F53" t="s">
        <v>256</v>
      </c>
      <c r="G53" t="s">
        <v>187</v>
      </c>
      <c r="H53">
        <v>50</v>
      </c>
      <c r="I53" t="s">
        <v>302</v>
      </c>
      <c r="J53">
        <v>10004126104507</v>
      </c>
      <c r="K53">
        <v>2402</v>
      </c>
      <c r="L53" t="s">
        <v>713</v>
      </c>
      <c r="M53" t="s">
        <v>641</v>
      </c>
      <c r="N53" t="s">
        <v>642</v>
      </c>
      <c r="O53" s="92">
        <v>1242</v>
      </c>
      <c r="P53" s="92">
        <v>62100</v>
      </c>
      <c r="S53" s="206">
        <f>SUMIF('TOTAL FEED'!$J$6:$J$440,'13'!A53,'TOTAL FEED'!$AS$6:$AS$440)*T53</f>
        <v>8</v>
      </c>
      <c r="T53">
        <v>1</v>
      </c>
      <c r="V53" t="str">
        <f t="shared" si="1"/>
        <v>552SFS90</v>
      </c>
    </row>
    <row r="54" spans="1:22" x14ac:dyDescent="0.25">
      <c r="A54" t="str">
        <f t="shared" si="0"/>
        <v>552SFS9050</v>
      </c>
      <c r="B54" s="186">
        <v>21115521999250</v>
      </c>
      <c r="C54" t="s">
        <v>302</v>
      </c>
      <c r="D54">
        <v>0</v>
      </c>
      <c r="E54">
        <v>1680214168</v>
      </c>
      <c r="F54" t="s">
        <v>256</v>
      </c>
      <c r="G54" t="s">
        <v>187</v>
      </c>
      <c r="H54">
        <v>50</v>
      </c>
      <c r="I54" t="s">
        <v>302</v>
      </c>
      <c r="J54">
        <v>10004126104507</v>
      </c>
      <c r="K54">
        <v>2402</v>
      </c>
      <c r="L54" s="99" t="s">
        <v>779</v>
      </c>
      <c r="M54" t="s">
        <v>641</v>
      </c>
      <c r="N54" t="s">
        <v>642</v>
      </c>
      <c r="O54" s="92">
        <v>432</v>
      </c>
      <c r="P54" s="92">
        <v>21600</v>
      </c>
      <c r="S54" s="206">
        <f>SUMIF('TOTAL FEED'!$J$6:$J$440,'13'!A54,'TOTAL FEED'!$AS$6:$AS$440)*T54</f>
        <v>8</v>
      </c>
      <c r="T54">
        <v>1</v>
      </c>
      <c r="V54" t="str">
        <f t="shared" si="1"/>
        <v>552SFS90</v>
      </c>
    </row>
    <row r="55" spans="1:22" x14ac:dyDescent="0.25">
      <c r="A55" t="str">
        <f t="shared" si="0"/>
        <v>552S25</v>
      </c>
      <c r="B55">
        <v>21115521900125</v>
      </c>
      <c r="C55">
        <v>0</v>
      </c>
      <c r="D55">
        <v>0</v>
      </c>
      <c r="E55">
        <v>1680214169</v>
      </c>
      <c r="F55" t="s">
        <v>259</v>
      </c>
      <c r="G55" t="s">
        <v>40</v>
      </c>
      <c r="H55">
        <v>25</v>
      </c>
      <c r="J55">
        <v>10004126104508</v>
      </c>
      <c r="K55">
        <v>2402</v>
      </c>
      <c r="L55" t="s">
        <v>818</v>
      </c>
      <c r="M55" t="s">
        <v>641</v>
      </c>
      <c r="N55" t="s">
        <v>642</v>
      </c>
      <c r="O55" s="92">
        <v>1650</v>
      </c>
      <c r="P55" s="92">
        <v>41250</v>
      </c>
      <c r="S55" s="206">
        <f>SUMIF('TOTAL FEED'!$J$6:$J$440,'13'!A55,'TOTAL FEED'!$AS$6:$AS$440)*T55</f>
        <v>8</v>
      </c>
      <c r="T55">
        <v>1</v>
      </c>
      <c r="V55" t="str">
        <f t="shared" si="1"/>
        <v>552S</v>
      </c>
    </row>
    <row r="56" spans="1:22" x14ac:dyDescent="0.25">
      <c r="A56" t="str">
        <f t="shared" si="0"/>
        <v>550SFS2550</v>
      </c>
      <c r="B56" s="186">
        <v>21115501999250</v>
      </c>
      <c r="C56" t="s">
        <v>598</v>
      </c>
      <c r="D56">
        <v>0</v>
      </c>
      <c r="E56">
        <v>1680214170</v>
      </c>
      <c r="F56" t="s">
        <v>257</v>
      </c>
      <c r="G56" t="s">
        <v>168</v>
      </c>
      <c r="H56">
        <v>50</v>
      </c>
      <c r="I56" t="s">
        <v>598</v>
      </c>
      <c r="J56">
        <v>10004126104506</v>
      </c>
      <c r="K56">
        <v>2402</v>
      </c>
      <c r="L56" s="99" t="s">
        <v>822</v>
      </c>
      <c r="M56" t="s">
        <v>641</v>
      </c>
      <c r="N56" t="s">
        <v>642</v>
      </c>
      <c r="O56" s="92">
        <v>494</v>
      </c>
      <c r="P56" s="92">
        <v>24700</v>
      </c>
      <c r="S56" s="206">
        <f>SUMIF('TOTAL FEED'!$J$6:$J$440,'13'!A56,'TOTAL FEED'!$AS$6:$AS$440)*T56</f>
        <v>8</v>
      </c>
      <c r="T56">
        <v>1</v>
      </c>
      <c r="V56" t="str">
        <f t="shared" si="1"/>
        <v>550SFS25</v>
      </c>
    </row>
    <row r="57" spans="1:22" x14ac:dyDescent="0.25">
      <c r="A57" t="str">
        <f t="shared" si="0"/>
        <v>550SFS3150</v>
      </c>
      <c r="B57" s="186">
        <v>21115501999250</v>
      </c>
      <c r="C57" t="s">
        <v>481</v>
      </c>
      <c r="D57">
        <v>0</v>
      </c>
      <c r="E57">
        <v>1680214171</v>
      </c>
      <c r="F57" t="s">
        <v>257</v>
      </c>
      <c r="G57" t="s">
        <v>168</v>
      </c>
      <c r="H57">
        <v>50</v>
      </c>
      <c r="I57" t="s">
        <v>481</v>
      </c>
      <c r="J57">
        <v>10004126104512</v>
      </c>
      <c r="K57">
        <v>2402</v>
      </c>
      <c r="L57" s="99" t="s">
        <v>795</v>
      </c>
      <c r="M57" t="s">
        <v>641</v>
      </c>
      <c r="N57" t="s">
        <v>642</v>
      </c>
      <c r="O57" s="92">
        <v>594</v>
      </c>
      <c r="P57" s="92">
        <v>29700</v>
      </c>
      <c r="S57" s="206">
        <f>SUMIF('TOTAL FEED'!$J$6:$J$440,'13'!A57,'TOTAL FEED'!$AS$6:$AS$440)*T57</f>
        <v>8</v>
      </c>
      <c r="T57">
        <v>1</v>
      </c>
      <c r="V57" t="str">
        <f t="shared" si="1"/>
        <v>550SFS31</v>
      </c>
    </row>
    <row r="58" spans="1:22" x14ac:dyDescent="0.25">
      <c r="A58" t="str">
        <f t="shared" si="0"/>
        <v>550SFS3150</v>
      </c>
      <c r="B58">
        <v>21115501999250</v>
      </c>
      <c r="C58" t="s">
        <v>481</v>
      </c>
      <c r="D58">
        <v>0</v>
      </c>
      <c r="E58">
        <v>1680214171</v>
      </c>
      <c r="F58" t="s">
        <v>257</v>
      </c>
      <c r="G58" t="s">
        <v>168</v>
      </c>
      <c r="H58">
        <v>50</v>
      </c>
      <c r="I58" t="s">
        <v>481</v>
      </c>
      <c r="J58">
        <v>10004126104512</v>
      </c>
      <c r="K58">
        <v>2402</v>
      </c>
      <c r="L58" t="s">
        <v>808</v>
      </c>
      <c r="M58" t="s">
        <v>641</v>
      </c>
      <c r="N58" t="s">
        <v>642</v>
      </c>
      <c r="O58" s="92">
        <v>1296</v>
      </c>
      <c r="P58" s="92">
        <v>64800</v>
      </c>
      <c r="S58" s="206">
        <f>SUMIF('TOTAL FEED'!$J$6:$J$440,'13'!A58,'TOTAL FEED'!$AS$6:$AS$440)*T58</f>
        <v>8</v>
      </c>
      <c r="T58">
        <v>1</v>
      </c>
      <c r="V58" t="str">
        <f t="shared" si="1"/>
        <v>550SFS31</v>
      </c>
    </row>
    <row r="59" spans="1:22" x14ac:dyDescent="0.25">
      <c r="A59" t="str">
        <f t="shared" si="0"/>
        <v>511L25</v>
      </c>
      <c r="B59" s="186">
        <v>21115111200125</v>
      </c>
      <c r="C59">
        <v>0</v>
      </c>
      <c r="D59">
        <v>0</v>
      </c>
      <c r="E59">
        <v>1680214174</v>
      </c>
      <c r="F59" t="s">
        <v>562</v>
      </c>
      <c r="G59" t="s">
        <v>25</v>
      </c>
      <c r="H59">
        <v>25</v>
      </c>
      <c r="J59">
        <v>210298</v>
      </c>
      <c r="K59">
        <v>2401</v>
      </c>
      <c r="L59" t="s">
        <v>752</v>
      </c>
      <c r="M59" t="s">
        <v>658</v>
      </c>
      <c r="N59" t="s">
        <v>659</v>
      </c>
      <c r="O59" s="92">
        <v>261</v>
      </c>
      <c r="P59" s="92">
        <v>6525</v>
      </c>
      <c r="S59" s="206">
        <f>SUMIF('TOTAL FEED'!$J$6:$J$440,'13'!A59,'TOTAL FEED'!$AS$6:$AS$440)*T59</f>
        <v>8</v>
      </c>
      <c r="T59">
        <v>1</v>
      </c>
      <c r="V59" t="str">
        <f t="shared" si="1"/>
        <v>511L</v>
      </c>
    </row>
    <row r="60" spans="1:22" x14ac:dyDescent="0.25">
      <c r="A60" t="str">
        <f t="shared" si="0"/>
        <v>552FS9050</v>
      </c>
      <c r="B60" s="186">
        <v>21115520099250</v>
      </c>
      <c r="C60" t="s">
        <v>302</v>
      </c>
      <c r="D60">
        <v>0</v>
      </c>
      <c r="E60">
        <v>1680214175</v>
      </c>
      <c r="F60" t="s">
        <v>251</v>
      </c>
      <c r="G60" t="s">
        <v>179</v>
      </c>
      <c r="H60">
        <v>50</v>
      </c>
      <c r="I60" t="s">
        <v>302</v>
      </c>
      <c r="J60">
        <v>10004126104511</v>
      </c>
      <c r="K60">
        <v>2402</v>
      </c>
      <c r="L60" s="99" t="s">
        <v>679</v>
      </c>
      <c r="M60" t="s">
        <v>641</v>
      </c>
      <c r="N60" t="s">
        <v>642</v>
      </c>
      <c r="O60" s="92">
        <v>1368</v>
      </c>
      <c r="P60" s="92">
        <v>68400</v>
      </c>
      <c r="S60" s="206">
        <f>SUMIF('TOTAL FEED'!$J$6:$J$440,'13'!A60,'TOTAL FEED'!$AS$6:$AS$440)*T60</f>
        <v>8</v>
      </c>
      <c r="T60">
        <v>1</v>
      </c>
      <c r="V60" t="str">
        <f t="shared" si="1"/>
        <v>552FS90</v>
      </c>
    </row>
    <row r="61" spans="1:22" x14ac:dyDescent="0.25">
      <c r="A61" t="str">
        <f t="shared" si="0"/>
        <v>56225</v>
      </c>
      <c r="B61">
        <v>21115620000125</v>
      </c>
      <c r="C61">
        <v>0</v>
      </c>
      <c r="D61">
        <v>0</v>
      </c>
      <c r="E61">
        <v>1680214176</v>
      </c>
      <c r="F61" t="s">
        <v>251</v>
      </c>
      <c r="G61">
        <v>562</v>
      </c>
      <c r="H61">
        <v>25</v>
      </c>
      <c r="J61">
        <v>10004126104514</v>
      </c>
      <c r="K61">
        <v>2402</v>
      </c>
      <c r="L61" s="99" t="s">
        <v>699</v>
      </c>
      <c r="M61" t="s">
        <v>641</v>
      </c>
      <c r="N61" t="s">
        <v>642</v>
      </c>
      <c r="O61" s="92">
        <v>966</v>
      </c>
      <c r="P61" s="92">
        <v>24150</v>
      </c>
      <c r="S61" s="206">
        <f>SUMIF('TOTAL FEED'!$J$6:$J$440,'13'!A61,'TOTAL FEED'!$AS$6:$AS$440)*T61</f>
        <v>8</v>
      </c>
      <c r="T61">
        <v>1</v>
      </c>
      <c r="V61" t="str">
        <f t="shared" si="1"/>
        <v>562</v>
      </c>
    </row>
    <row r="62" spans="1:22" x14ac:dyDescent="0.25">
      <c r="A62" t="str">
        <f t="shared" si="0"/>
        <v>967S25</v>
      </c>
      <c r="B62" s="186">
        <v>21125671900125</v>
      </c>
      <c r="C62">
        <v>0</v>
      </c>
      <c r="D62">
        <v>0</v>
      </c>
      <c r="E62">
        <v>1680214177</v>
      </c>
      <c r="F62" t="s">
        <v>251</v>
      </c>
      <c r="G62" t="s">
        <v>54</v>
      </c>
      <c r="H62">
        <v>25</v>
      </c>
      <c r="J62">
        <v>10004126104516</v>
      </c>
      <c r="K62">
        <v>2402</v>
      </c>
      <c r="L62" s="99" t="s">
        <v>804</v>
      </c>
      <c r="M62" t="s">
        <v>641</v>
      </c>
      <c r="N62" t="s">
        <v>642</v>
      </c>
      <c r="O62" s="92">
        <v>112</v>
      </c>
      <c r="P62" s="92">
        <v>2800</v>
      </c>
      <c r="S62" s="206">
        <f>SUMIF('TOTAL FEED'!$J$6:$J$440,'13'!A62,'TOTAL FEED'!$AS$6:$AS$440)*T62</f>
        <v>8</v>
      </c>
      <c r="T62">
        <v>1</v>
      </c>
      <c r="V62" t="str">
        <f t="shared" si="1"/>
        <v>967S</v>
      </c>
    </row>
    <row r="63" spans="1:22" x14ac:dyDescent="0.25">
      <c r="A63" t="str">
        <f t="shared" si="0"/>
        <v>567S25</v>
      </c>
      <c r="B63" s="152">
        <v>21115671900125</v>
      </c>
      <c r="C63" s="153">
        <v>0</v>
      </c>
      <c r="D63" s="153">
        <v>0</v>
      </c>
      <c r="E63" s="153">
        <v>1680214178</v>
      </c>
      <c r="F63" s="153" t="s">
        <v>251</v>
      </c>
      <c r="G63" s="153" t="s">
        <v>43</v>
      </c>
      <c r="H63" s="153">
        <v>25</v>
      </c>
      <c r="I63" s="153"/>
      <c r="J63" s="152">
        <v>10004126104516</v>
      </c>
      <c r="K63" s="153">
        <v>2402</v>
      </c>
      <c r="L63" s="153" t="s">
        <v>672</v>
      </c>
      <c r="M63" s="153" t="s">
        <v>641</v>
      </c>
      <c r="N63" s="153" t="s">
        <v>642</v>
      </c>
      <c r="O63" s="153">
        <v>110</v>
      </c>
      <c r="P63" s="153">
        <v>2750</v>
      </c>
      <c r="S63" s="206">
        <f>SUMIF('TOTAL FEED'!$J$6:$J$440,'13'!A63,'TOTAL FEED'!$AS$6:$AS$440)*T63</f>
        <v>8</v>
      </c>
      <c r="T63">
        <v>1</v>
      </c>
      <c r="V63" t="str">
        <f t="shared" si="1"/>
        <v>567S</v>
      </c>
    </row>
    <row r="64" spans="1:22" x14ac:dyDescent="0.25">
      <c r="A64" t="str">
        <f t="shared" si="0"/>
        <v>567S25</v>
      </c>
      <c r="B64" s="152">
        <v>21115671900125</v>
      </c>
      <c r="C64" s="153">
        <v>0</v>
      </c>
      <c r="D64" s="153">
        <v>0</v>
      </c>
      <c r="E64" s="153">
        <v>1680214178</v>
      </c>
      <c r="F64" s="153" t="s">
        <v>251</v>
      </c>
      <c r="G64" s="153" t="s">
        <v>43</v>
      </c>
      <c r="H64" s="153">
        <v>25</v>
      </c>
      <c r="I64" s="153"/>
      <c r="J64" s="152">
        <v>10004126104516</v>
      </c>
      <c r="K64" s="153">
        <v>2402</v>
      </c>
      <c r="L64" s="153" t="s">
        <v>869</v>
      </c>
      <c r="M64" s="153" t="s">
        <v>641</v>
      </c>
      <c r="N64" s="153" t="s">
        <v>642</v>
      </c>
      <c r="O64" s="153">
        <v>1540</v>
      </c>
      <c r="P64" s="153">
        <v>38500</v>
      </c>
      <c r="S64" s="206">
        <f>SUMIF('TOTAL FEED'!$J$6:$J$440,'13'!A64,'TOTAL FEED'!$AS$6:$AS$440)*T64</f>
        <v>8</v>
      </c>
      <c r="T64">
        <v>1</v>
      </c>
      <c r="V64" t="str">
        <f t="shared" si="1"/>
        <v>567S</v>
      </c>
    </row>
    <row r="65" spans="1:22" x14ac:dyDescent="0.25">
      <c r="A65" t="str">
        <f t="shared" si="0"/>
        <v>567S25</v>
      </c>
      <c r="B65" s="152">
        <v>21115671900125</v>
      </c>
      <c r="C65" s="153">
        <v>0</v>
      </c>
      <c r="D65" s="153">
        <v>0</v>
      </c>
      <c r="E65" s="153">
        <v>1680214179</v>
      </c>
      <c r="F65" s="153" t="s">
        <v>251</v>
      </c>
      <c r="G65" s="153" t="s">
        <v>43</v>
      </c>
      <c r="H65" s="153">
        <v>25</v>
      </c>
      <c r="I65" s="153"/>
      <c r="J65" s="152">
        <v>10004126104520</v>
      </c>
      <c r="K65" s="153">
        <v>2402</v>
      </c>
      <c r="L65" s="153" t="s">
        <v>672</v>
      </c>
      <c r="M65" s="153" t="s">
        <v>641</v>
      </c>
      <c r="N65" s="153" t="s">
        <v>642</v>
      </c>
      <c r="O65" s="153">
        <v>330</v>
      </c>
      <c r="P65" s="153">
        <v>8250</v>
      </c>
      <c r="S65" s="206">
        <f>SUMIF('TOTAL FEED'!$J$6:$J$440,'13'!A65,'TOTAL FEED'!$AS$6:$AS$440)*T65</f>
        <v>8</v>
      </c>
      <c r="T65">
        <v>1</v>
      </c>
      <c r="V65" t="str">
        <f t="shared" si="1"/>
        <v>567S</v>
      </c>
    </row>
    <row r="66" spans="1:22" x14ac:dyDescent="0.25">
      <c r="A66" t="str">
        <f t="shared" si="0"/>
        <v>552SFS9050</v>
      </c>
      <c r="B66">
        <v>21115521999250</v>
      </c>
      <c r="C66" t="s">
        <v>302</v>
      </c>
      <c r="D66">
        <v>0</v>
      </c>
      <c r="E66">
        <v>1680214180</v>
      </c>
      <c r="F66" t="s">
        <v>255</v>
      </c>
      <c r="G66" t="s">
        <v>187</v>
      </c>
      <c r="H66">
        <v>50</v>
      </c>
      <c r="I66" t="s">
        <v>302</v>
      </c>
      <c r="J66">
        <v>10004126104517</v>
      </c>
      <c r="K66">
        <v>2402</v>
      </c>
      <c r="L66" t="s">
        <v>722</v>
      </c>
      <c r="M66" t="s">
        <v>641</v>
      </c>
      <c r="N66" t="s">
        <v>642</v>
      </c>
      <c r="O66">
        <v>216</v>
      </c>
      <c r="P66">
        <v>10800</v>
      </c>
      <c r="S66" s="206">
        <f>SUMIF('TOTAL FEED'!$J$6:$J$440,'13'!A66,'TOTAL FEED'!$AS$6:$AS$440)*T66</f>
        <v>8</v>
      </c>
      <c r="T66">
        <v>1</v>
      </c>
      <c r="V66" t="str">
        <f t="shared" si="1"/>
        <v>552SFS90</v>
      </c>
    </row>
    <row r="67" spans="1:22" x14ac:dyDescent="0.25">
      <c r="A67" t="str">
        <f t="shared" si="0"/>
        <v>552SFS9050</v>
      </c>
      <c r="B67">
        <v>21115521999250</v>
      </c>
      <c r="C67" t="s">
        <v>302</v>
      </c>
      <c r="D67">
        <v>0</v>
      </c>
      <c r="E67">
        <v>1680214181</v>
      </c>
      <c r="F67" t="s">
        <v>255</v>
      </c>
      <c r="G67" t="s">
        <v>187</v>
      </c>
      <c r="H67">
        <v>50</v>
      </c>
      <c r="I67" t="s">
        <v>302</v>
      </c>
      <c r="J67">
        <v>10004126104519</v>
      </c>
      <c r="K67">
        <v>2402</v>
      </c>
      <c r="L67" t="s">
        <v>722</v>
      </c>
      <c r="M67" t="s">
        <v>641</v>
      </c>
      <c r="N67" t="s">
        <v>642</v>
      </c>
      <c r="O67">
        <v>216</v>
      </c>
      <c r="P67">
        <v>10800</v>
      </c>
      <c r="S67" s="206">
        <f>SUMIF('TOTAL FEED'!$J$6:$J$440,'13'!A67,'TOTAL FEED'!$AS$6:$AS$440)*T67</f>
        <v>8</v>
      </c>
      <c r="T67">
        <v>1</v>
      </c>
      <c r="V67" t="str">
        <f t="shared" si="1"/>
        <v>552SFS90</v>
      </c>
    </row>
    <row r="68" spans="1:22" x14ac:dyDescent="0.25">
      <c r="A68" t="str">
        <f t="shared" ref="A68:A131" si="2">CONCATENATE(G68,I68,H68)</f>
        <v>571O125</v>
      </c>
      <c r="B68" t="s">
        <v>871</v>
      </c>
      <c r="C68">
        <v>0</v>
      </c>
      <c r="D68">
        <v>0</v>
      </c>
      <c r="E68">
        <v>1680214182</v>
      </c>
      <c r="F68" t="s">
        <v>564</v>
      </c>
      <c r="G68" t="s">
        <v>632</v>
      </c>
      <c r="H68">
        <v>25</v>
      </c>
      <c r="J68">
        <v>210300</v>
      </c>
      <c r="K68">
        <v>2401</v>
      </c>
      <c r="L68" t="s">
        <v>824</v>
      </c>
      <c r="M68" t="s">
        <v>658</v>
      </c>
      <c r="N68" t="s">
        <v>659</v>
      </c>
      <c r="O68">
        <v>320</v>
      </c>
      <c r="P68">
        <v>8000</v>
      </c>
      <c r="S68" s="206">
        <f>SUMIF('TOTAL FEED'!$J$6:$J$440,'13'!A68,'TOTAL FEED'!$AS$6:$AS$440)*T68</f>
        <v>8</v>
      </c>
      <c r="T68">
        <v>1</v>
      </c>
      <c r="V68" t="str">
        <f t="shared" ref="V68:V131" si="3">+G68&amp;I68</f>
        <v>571O1</v>
      </c>
    </row>
    <row r="69" spans="1:22" x14ac:dyDescent="0.25">
      <c r="A69" t="str">
        <f t="shared" si="2"/>
        <v>991-1825</v>
      </c>
      <c r="B69">
        <v>21125911800125</v>
      </c>
      <c r="C69">
        <v>0</v>
      </c>
      <c r="D69">
        <v>0</v>
      </c>
      <c r="E69">
        <v>1680214183</v>
      </c>
      <c r="F69" t="s">
        <v>564</v>
      </c>
      <c r="G69" t="s">
        <v>543</v>
      </c>
      <c r="H69">
        <v>25</v>
      </c>
      <c r="J69">
        <v>210327</v>
      </c>
      <c r="K69">
        <v>2401</v>
      </c>
      <c r="L69" t="s">
        <v>850</v>
      </c>
      <c r="M69" t="s">
        <v>658</v>
      </c>
      <c r="N69" t="s">
        <v>659</v>
      </c>
      <c r="O69">
        <v>240</v>
      </c>
      <c r="P69">
        <v>6000</v>
      </c>
      <c r="S69" s="206">
        <f>SUMIF('TOTAL FEED'!$J$6:$J$440,'13'!A69,'TOTAL FEED'!$AS$6:$AS$440)*T69</f>
        <v>8</v>
      </c>
      <c r="T69">
        <v>1</v>
      </c>
      <c r="V69" t="str">
        <f t="shared" si="3"/>
        <v>991-18</v>
      </c>
    </row>
    <row r="70" spans="1:22" x14ac:dyDescent="0.25">
      <c r="A70" t="str">
        <f t="shared" si="2"/>
        <v/>
      </c>
      <c r="G70"/>
      <c r="H70"/>
      <c r="S70" s="206">
        <f>SUMIF('TOTAL FEED'!$J$6:$J$440,'13'!A70,'TOTAL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FEED'!$J$6:$J$440,'13'!A71,'TOTAL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FEED'!$J$6:$J$440,'13'!A72,'TOTAL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FEED'!$J$6:$J$440,'13'!A73,'TOTAL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FEED'!$J$6:$J$440,'13'!A74,'TOTAL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FEED'!$J$6:$J$440,'13'!A75,'TOTAL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FEED'!$J$6:$J$440,'13'!A76,'TOTAL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FEED'!$J$6:$J$440,'13'!A77,'TOTAL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FEED'!$J$6:$J$440,'13'!A78,'TOTAL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FEED'!$J$6:$J$440,'13'!A79,'TOTAL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FEED'!$J$6:$J$440,'13'!A80,'TOTAL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FEED'!$J$6:$J$440,'13'!A81,'TOTAL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FEED'!$J$6:$J$440,'13'!A82,'TOTAL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FEED'!$J$6:$J$440,'13'!A83,'TOTAL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FEED'!$J$6:$J$440,'13'!A84,'TOTAL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FEED'!$J$6:$J$440,'13'!A85,'TOTAL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FEED'!$J$6:$J$440,'13'!A86,'TOTAL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FEED'!$J$6:$J$440,'13'!A87,'TOTAL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FEED'!$J$6:$J$440,'13'!A88,'TOTAL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FEED'!$J$6:$J$440,'13'!A89,'TOTAL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FEED'!$J$6:$J$440,'13'!A90,'TOTAL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FEED'!$J$6:$J$440,'13'!A91,'TOTAL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FEED'!$J$6:$J$440,'13'!A92,'TOTAL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FEED'!$J$6:$J$440,'13'!A93,'TOTAL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FEED'!$J$6:$J$440,'13'!A94,'TOTAL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FEED'!$J$6:$J$440,'13'!A95,'TOTAL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FEED'!$J$6:$J$440,'13'!A96,'TOTAL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FEED'!$J$6:$J$440,'13'!A97,'TOTAL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FEED'!$J$6:$J$440,'13'!A98,'TOTAL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FEED'!$J$6:$J$440,'13'!A99,'TOTAL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FEED'!$J$6:$J$440,'13'!A100,'TOTAL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FEED'!$J$6:$J$440,'13'!A101,'TOTAL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FEED'!$J$6:$J$440,'13'!A102,'TOTAL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FEED'!$J$6:$J$440,'13'!A103,'TOTAL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FEED'!$J$6:$J$440,'13'!A104,'TOTAL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FEED'!$J$6:$J$440,'13'!A105,'TOTAL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FEED'!$J$6:$J$440,'13'!A106,'TOTAL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FEED'!$J$6:$J$440,'13'!A107,'TOTAL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FEED'!$J$6:$J$440,'13'!A108,'TOTAL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FEED'!$J$6:$J$440,'13'!A109,'TOTAL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FEED'!$J$6:$J$440,'13'!A110,'TOTAL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FEED'!$J$6:$J$440,'13'!A111,'TOTAL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FEED'!$J$6:$J$440,'13'!A112,'TOTAL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FEED'!$J$6:$J$440,'13'!A113,'TOTAL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FEED'!$J$6:$J$440,'13'!A114,'TOTAL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FEED'!$J$6:$J$440,'13'!A115,'TOTAL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FEED'!$J$6:$J$440,'13'!A116,'TOTAL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FEED'!$J$6:$J$440,'13'!A117,'TOTAL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FEED'!$J$6:$J$440,'13'!A118,'TOTAL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FEED'!$J$6:$J$440,'13'!A119,'TOTAL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FEED'!$J$6:$J$440,'13'!A120,'TOTAL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FEED'!$J$6:$J$440,'13'!A121,'TOTAL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FEED'!$J$6:$J$440,'13'!A122,'TOTAL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FEED'!$J$6:$J$440,'13'!A123,'TOTAL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FEED'!$J$6:$J$440,'13'!A124,'TOTAL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FEED'!$J$6:$J$440,'13'!A125,'TOTAL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FEED'!$J$6:$J$440,'13'!A126,'TOTAL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FEED'!$J$6:$J$440,'13'!A127,'TOTAL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FEED'!$J$6:$J$440,'13'!A128,'TOTAL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FEED'!$J$6:$J$440,'13'!A129,'TOTAL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FEED'!$J$6:$J$440,'13'!A130,'TOTAL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FEED'!$J$6:$J$440,'13'!A131,'TOTAL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FEED'!$J$6:$J$440,'13'!A132,'TOTAL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FEED'!$J$6:$J$440,'13'!A133,'TOTAL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FEED'!$J$6:$J$440,'13'!A134,'TOTAL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FEED'!$J$6:$J$440,'13'!A135,'TOTAL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FEED'!$J$6:$J$440,'13'!A136,'TOTAL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FEED'!$J$6:$J$440,'13'!A137,'TOTAL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FEED'!$J$6:$J$440,'13'!A138,'TOTAL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FEED'!$J$6:$J$440,'13'!A139,'TOTAL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FEED'!$J$6:$J$440,'13'!A140,'TOTAL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FEED'!$J$6:$J$440,'13'!A141,'TOTAL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FEED'!$J$6:$J$440,'13'!A142,'TOTAL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FEED'!$J$6:$J$440,'13'!A143,'TOTAL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FEED'!$J$6:$J$440,'13'!A144,'TOTAL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FEED'!$J$6:$J$440,'13'!A145,'TOTAL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FEED'!$J$6:$J$440,'13'!A146,'TOTAL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FEED'!$J$6:$J$440,'13'!A147,'TOTAL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FEED'!$J$6:$J$440,'13'!A148,'TOTAL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FEED'!$J$6:$J$440,'13'!A149,'TOTAL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FEED'!$J$6:$J$440,'13'!A150,'TOTAL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FEED'!$J$6:$J$440,'13'!A151,'TOTAL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FEED'!$J$6:$J$440,'13'!A152,'TOTAL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FEED'!$J$6:$J$440,'13'!A153,'TOTAL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FEED'!$J$6:$J$440,'13'!A154,'TOTAL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FEED'!$J$6:$J$440,'13'!A155,'TOTAL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FEED'!$J$6:$J$440,'13'!A156,'TOTAL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FEED'!$J$6:$J$440,'13'!A157,'TOTAL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FEED'!$J$6:$J$440,'13'!A158,'TOTAL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FEED'!$J$6:$J$440,'13'!A159,'TOTAL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FEED'!$J$6:$J$440,'13'!A160,'TOTAL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FEED'!$J$6:$J$440,'13'!A161,'TOTAL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FEED'!$J$6:$J$440,'13'!A162,'TOTAL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FEED'!$J$6:$J$440,'13'!A163,'TOTAL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FEED'!$J$6:$J$440,'13'!A164,'TOTAL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FEED'!$J$6:$J$440,'13'!A165,'TOTAL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FEED'!$J$6:$J$440,'13'!A166,'TOTAL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FEED'!$J$6:$J$440,'13'!A167,'TOTAL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FEED'!$J$6:$J$440,'13'!A168,'TOTAL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FEED'!$J$6:$J$440,'13'!A169,'TOTAL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FEED'!$J$6:$J$440,'13'!A170,'TOTAL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FEED'!$J$6:$J$440,'13'!A171,'TOTAL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FEED'!$J$6:$J$440,'13'!A172,'TOTAL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FEED'!$J$6:$J$440,'13'!A173,'TOTAL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FEED'!$J$6:$J$440,'13'!A174,'TOTAL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FEED'!$J$6:$J$440,'13'!A175,'TOTAL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FEED'!$J$6:$J$440,'13'!A176,'TOTAL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FEED'!$J$6:$J$440,'13'!A177,'TOTAL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FEED'!$J$6:$J$440,'13'!A178,'TOTAL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FEED'!$J$6:$J$440,'13'!A179,'TOTAL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FEED'!$J$6:$J$440,'13'!A180,'TOTAL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FEED'!$J$6:$J$440,'13'!A181,'TOTAL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FEED'!$J$6:$J$440,'13'!A182,'TOTAL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FEED'!$J$6:$J$440,'13'!A183,'TOTAL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FEED'!$J$6:$J$440,'13'!A184,'TOTAL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FEED'!$J$6:$J$440,'13'!A185,'TOTAL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FEED'!$J$6:$J$440,'13'!A186,'TOTAL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FEED'!$J$6:$J$440,'13'!A187,'TOTAL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FEED'!$J$6:$J$440,'13'!A188,'TOTAL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FEED'!$J$6:$J$440,'13'!A189,'TOTAL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FEED'!$J$6:$J$440,'13'!A190,'TOTAL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FEED'!$J$6:$J$440,'13'!A191,'TOTAL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FEED'!$J$6:$J$440,'13'!A192,'TOTAL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FEED'!$J$6:$J$440,'13'!A193,'TOTAL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FEED'!$J$6:$J$440,'13'!A194,'TOTAL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FEED'!$J$6:$J$440,'13'!A195,'TOTAL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FEED'!$J$6:$J$440,'13'!A196,'TOTAL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FEED'!$J$6:$J$440,'13'!A197,'TOTAL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FEED'!$J$6:$J$440,'13'!A198,'TOTAL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FEED'!$J$6:$J$440,'13'!A199,'TOTAL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FEED'!$J$6:$J$440,'13'!A200,'TOTAL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FEED'!$J$6:$J$440,'13'!A201,'TOTAL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FEED'!$J$6:$J$440,'13'!A202,'TOTAL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FEED'!$J$6:$J$440,'13'!A203,'TOTAL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FEED'!$J$6:$J$440,'13'!A204,'TOTAL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FEED'!$J$6:$J$440,'13'!A205,'TOTAL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FEED'!$J$6:$J$440,'13'!A206,'TOTAL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FEED'!$J$6:$J$440,'13'!A207,'TOTAL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FEED'!$J$6:$J$440,'13'!A208,'TOTAL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FEED'!$J$6:$J$440,'13'!A209,'TOTAL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FEED'!$J$6:$J$440,'13'!A210,'TOTAL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FEED'!$J$6:$J$440,'13'!A211,'TOTAL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FEED'!$J$6:$J$440,'13'!A212,'TOTAL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FEED'!$J$6:$J$440,'13'!A213,'TOTAL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FEED'!$J$6:$J$440,'13'!A214,'TOTAL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FEED'!$J$6:$J$440,'13'!A215,'TOTAL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FEED'!$J$6:$J$440,'13'!A216,'TOTAL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FEED'!$J$6:$J$440,'13'!A217,'TOTAL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FEED'!$J$6:$J$440,'13'!A218,'TOTAL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FEED'!$J$6:$J$440,'13'!A219,'TOTAL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FEED'!$J$6:$J$440,'13'!A220,'TOTAL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FEED'!$J$6:$J$440,'13'!A221,'TOTAL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FEED'!$J$6:$J$440,'13'!A222,'TOTAL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FEED'!$J$6:$J$440,'13'!A223,'TOTAL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FEED'!$J$6:$J$440,'13'!A224,'TOTAL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FEED'!$J$6:$J$440,'13'!A225,'TOTAL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FEED'!$J$6:$J$440,'13'!A226,'TOTAL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FEED'!$J$6:$J$440,'13'!A227,'TOTAL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FEED'!$J$6:$J$440,'13'!A228,'TOTAL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FEED'!$J$6:$J$440,'13'!A229,'TOTAL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FEED'!$J$6:$J$440,'13'!A230,'TOTAL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FEED'!$J$6:$J$440,'13'!A231,'TOTAL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FEED'!$J$6:$J$440,'13'!A232,'TOTAL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FEED'!$J$6:$J$440,'13'!A233,'TOTAL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FEED'!$J$6:$J$440,'13'!A234,'TOTAL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FEED'!$J$6:$J$440,'13'!A235,'TOTAL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FEED'!$J$6:$J$440,'13'!A236,'TOTAL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FEED'!$J$6:$J$440,'13'!A237,'TOTAL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FEED'!$J$6:$J$440,'13'!A238,'TOTAL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FEED'!$J$6:$J$440,'13'!A239,'TOTAL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FEED'!$J$6:$J$440,'13'!A240,'TOTAL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FEED'!$J$6:$J$440,'13'!A241,'TOTAL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FEED'!$J$6:$J$440,'13'!A242,'TOTAL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FEED'!$J$6:$J$440,'13'!A243,'TOTAL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FEED'!$J$6:$J$440,'13'!A244,'TOTAL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FEED'!$J$6:$J$440,'13'!A245,'TOTAL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FEED'!$J$6:$J$440,'13'!A246,'TOTAL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FEED'!$J$6:$J$440,'13'!A247,'TOTAL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FEED'!$J$6:$J$440,'13'!A248,'TOTAL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FEED'!$J$6:$J$440,'13'!A249,'TOTAL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FEED'!$J$6:$J$440,'13'!A250,'TOTAL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FEED'!$J$6:$J$440,'13'!A251,'TOTAL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FEED'!$J$6:$J$440,'13'!A252,'TOTAL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FEED'!$J$6:$J$440,'13'!A253,'TOTAL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FEED'!$J$6:$J$440,'13'!A254,'TOTAL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FEED'!$J$6:$J$440,'13'!A255,'TOTAL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FEED'!$J$6:$J$440,'13'!A256,'TOTAL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FEED'!$J$6:$J$440,'13'!A257,'TOTAL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FEED'!$J$6:$J$440,'13'!A258,'TOTAL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FEED'!$J$6:$J$440,'13'!A259,'TOTAL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FEED'!$J$6:$J$440,'13'!A260,'TOTAL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FEED'!$J$6:$J$440,'13'!A261,'TOTAL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FEED'!$J$6:$J$440,'13'!A262,'TOTAL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FEED'!$J$6:$J$440,'13'!A263,'TOTAL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FEED'!$J$6:$J$440,'13'!A264,'TOTAL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FEED'!$J$6:$J$440,'13'!A265,'TOTAL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FEED'!$J$6:$J$440,'13'!A266,'TOTAL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FEED'!$J$6:$J$440,'13'!A267,'TOTAL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FEED'!$J$6:$J$440,'13'!A268,'TOTAL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FEED'!$J$6:$J$440,'13'!A269,'TOTAL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FEED'!$J$6:$J$440,'13'!A270,'TOTAL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FEED'!$J$6:$J$440,'13'!A271,'TOTAL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FEED'!$J$6:$J$440,'13'!A272,'TOTAL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FEED'!$J$6:$J$440,'13'!A273,'TOTAL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FEED'!$J$6:$J$440,'13'!A274,'TOTAL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FEED'!$J$6:$J$440,'13'!A275,'TOTAL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FEED'!$J$6:$J$440,'13'!A276,'TOTAL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FEED'!$J$6:$J$440,'13'!A277,'TOTAL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FEED'!$J$6:$J$440,'13'!A278,'TOTAL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FEED'!$J$6:$J$440,'13'!A279,'TOTAL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FEED'!$J$6:$J$440,'13'!A280,'TOTAL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FEED'!$J$6:$J$440,'13'!A281,'TOTAL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FEED'!$J$6:$J$440,'13'!A282,'TOTAL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FEED'!$J$6:$J$440,'13'!A283,'TOTAL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FEED'!$J$6:$J$440,'13'!A284,'TOTAL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FEED'!$J$6:$J$440,'13'!A285,'TOTAL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FEED'!$J$6:$J$440,'13'!A286,'TOTAL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FEED'!$J$6:$J$440,'13'!A287,'TOTAL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FEED'!$J$6:$J$440,'13'!A288,'TOTAL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FEED'!$J$6:$J$440,'13'!A289,'TOTAL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FEED'!$J$6:$J$440,'13'!A290,'TOTAL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FEED'!$J$6:$J$440,'13'!A291,'TOTAL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FEED'!$J$6:$J$440,'13'!A292,'TOTAL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FEED'!$J$6:$J$440,'13'!A293,'TOTAL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FEED'!$J$6:$J$440,'13'!A294,'TOTAL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FEED'!$J$6:$J$440,'13'!A295,'TOTAL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FEED'!$J$6:$J$440,'13'!A296,'TOTAL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FEED'!$J$6:$J$440,'13'!A297,'TOTAL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FEED'!$J$6:$J$440,'13'!A298,'TOTAL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FEED'!$J$6:$J$440,'13'!A299,'TOTAL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FEED'!$J$6:$J$440,'13'!A300,'TOTAL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FEED'!$J$6:$J$440,'13'!A301,'TOTAL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FEED'!$J$6:$J$440,'13'!A302,'TOTAL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FEED'!$J$6:$J$440,'13'!A303,'TOTAL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FEED'!$J$6:$J$440,'13'!A304,'TOTAL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FEED'!$J$6:$J$440,'13'!A305,'TOTAL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FEED'!$J$6:$J$440,'13'!A306,'TOTAL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FEED'!$J$6:$J$440,'13'!A307,'TOTAL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FEED'!$J$6:$J$440,'13'!A308,'TOTAL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FEED'!$J$6:$J$440,'13'!A309,'TOTAL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FEED'!$J$6:$J$440,'13'!A310,'TOTAL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FEED'!$J$6:$J$440,'13'!A311,'TOTAL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FEED'!$J$6:$J$440,'13'!A312,'TOTAL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FEED'!$J$6:$J$440,'13'!A313,'TOTAL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FEED'!$J$6:$J$440,'13'!A314,'TOTAL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FEED'!$J$6:$J$440,'13'!A315,'TOTAL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FEED'!$J$6:$J$440,'13'!A316,'TOTAL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FEED'!$J$6:$J$440,'13'!A317,'TOTAL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FEED'!$J$6:$J$440,'13'!A318,'TOTAL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FEED'!$J$6:$J$440,'13'!A319,'TOTAL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FEED'!$J$6:$J$440,'13'!A320,'TOTAL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FEED'!$J$6:$J$440,'13'!A321,'TOTAL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FEED'!$J$6:$J$440,'13'!A322,'TOTAL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FEED'!$J$6:$J$440,'13'!A323,'TOTAL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FEED'!$J$6:$J$440,'13'!A324,'TOTAL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FEED'!$J$6:$J$440,'13'!A325,'TOTAL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FEED'!$J$6:$J$440,'13'!A326,'TOTAL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FEED'!$J$6:$J$440,'13'!A327,'TOTAL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FEED'!$J$6:$J$440,'13'!A328,'TOTAL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FEED'!$J$6:$J$440,'13'!A329,'TOTAL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FEED'!$J$6:$J$440,'13'!A330,'TOTAL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FEED'!$J$6:$J$440,'13'!A331,'TOTAL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FEED'!$J$6:$J$440,'13'!A332,'TOTAL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FEED'!$J$6:$J$440,'13'!A333,'TOTAL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FEED'!$J$6:$J$440,'13'!A334,'TOTAL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FEED'!$J$6:$J$440,'13'!A335,'TOTAL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FEED'!$J$6:$J$440,'13'!A336,'TOTAL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FEED'!$J$6:$J$440,'13'!A337,'TOTAL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FEED'!$J$6:$J$440,'13'!A338,'TOTAL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FEED'!$J$6:$J$440,'13'!A339,'TOTAL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FEED'!$J$6:$J$440,'13'!A340,'TOTAL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FEED'!$J$6:$J$440,'13'!A341,'TOTAL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FEED'!$J$6:$J$440,'13'!A342,'TOTAL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FEED'!$J$6:$J$440,'13'!A343,'TOTAL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FEED'!$J$6:$J$440,'13'!A344,'TOTAL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FEED'!$J$6:$J$440,'13'!A345,'TOTAL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FEED'!$J$6:$J$440,'13'!A346,'TOTAL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FEED'!$J$6:$J$440,'13'!A347,'TOTAL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FEED'!$J$6:$J$440,'13'!A348,'TOTAL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FEED'!$J$6:$J$440,'13'!A349,'TOTAL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FEED'!$J$6:$J$440,'13'!A350,'TOTAL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FEED'!$J$6:$J$440,'13'!A351,'TOTAL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FEED'!$J$6:$J$440,'13'!A352,'TOTAL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FEED'!$J$6:$J$440,'13'!A353,'TOTAL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FEED'!$J$6:$J$440,'13'!A354,'TOTAL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FEED'!$J$6:$J$440,'13'!A355,'TOTAL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FEED'!$J$6:$J$440,'13'!A356,'TOTAL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FEED'!$J$6:$J$440,'13'!A357,'TOTAL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FEED'!$J$6:$J$440,'13'!A358,'TOTAL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FEED'!$J$6:$J$440,'13'!A359,'TOTAL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FEED'!$J$6:$J$440,'13'!A360,'TOTAL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FEED'!$J$6:$J$440,'13'!A361,'TOTAL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FEED'!$J$6:$J$440,'13'!A362,'TOTAL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FEED'!$J$6:$J$440,'13'!A363,'TOTAL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FEED'!$J$6:$J$440,'13'!A364,'TOTAL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FEED'!$J$6:$J$440,'13'!A365,'TOTAL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FEED'!$J$6:$J$440,'13'!A366,'TOTAL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FEED'!$J$6:$J$440,'13'!A367,'TOTAL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FEED'!$J$6:$J$440,'13'!A368,'TOTAL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FEED'!$J$6:$J$440,'13'!A369,'TOTAL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FEED'!$J$6:$J$440,'13'!A370,'TOTAL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FEED'!$J$6:$J$440,'13'!A371,'TOTAL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FEED'!$J$6:$J$440,'13'!A372,'TOTAL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FEED'!$J$6:$J$440,'13'!A373,'TOTAL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FEED'!$J$6:$J$440,'13'!A374,'TOTAL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FEED'!$J$6:$J$440,'13'!A375,'TOTAL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FEED'!$J$6:$J$440,'13'!A376,'TOTAL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FEED'!$J$6:$J$440,'13'!A377,'TOTAL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FEED'!$J$6:$J$440,'13'!A378,'TOTAL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FEED'!$J$6:$J$440,'13'!A379,'TOTAL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FEED'!$J$6:$J$440,'13'!A380,'TOTAL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FEED'!$J$6:$J$440,'13'!A381,'TOTAL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FEED'!$J$6:$J$440,'13'!A382,'TOTAL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FEED'!$J$6:$J$440,'13'!A383,'TOTAL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FEED'!$J$6:$J$440,'13'!A384,'TOTAL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FEED'!$J$6:$J$440,'13'!A385,'TOTAL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FEED'!$J$6:$J$440,'13'!A386,'TOTAL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FEED'!$J$6:$J$440,'13'!A387,'TOTAL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FEED'!$J$6:$J$440,'13'!A388,'TOTAL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FEED'!$J$6:$J$440,'13'!A389,'TOTAL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FEED'!$J$6:$J$440,'13'!A390,'TOTAL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FEED'!$J$6:$J$440,'13'!A391,'TOTAL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FEED'!$J$6:$J$440,'13'!A392,'TOTAL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FEED'!$J$6:$J$440,'13'!A393,'TOTAL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FEED'!$J$6:$J$440,'13'!A394,'TOTAL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FEED'!$J$6:$J$440,'13'!A395,'TOTAL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FEED'!$J$6:$J$440,'13'!A396,'TOTAL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FEED'!$J$6:$J$440,'13'!A397,'TOTAL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FEED'!$J$6:$J$440,'13'!A398,'TOTAL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FEED'!$J$6:$J$440,'13'!A399,'TOTAL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FEED'!$J$6:$J$440,'13'!A400,'TOTAL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FEED'!$J$6:$J$440,'13'!A401,'TOTAL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FEED'!$J$6:$J$440,'13'!A402,'TOTAL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FEED'!$J$6:$J$440,'13'!A403,'TOTAL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FEED'!$J$6:$J$440,'13'!A404,'TOTAL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FEED'!$J$6:$J$440,'13'!A405,'TOTAL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FEED'!$J$6:$J$440,'13'!A406,'TOTAL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FEED'!$J$6:$J$440,'13'!A407,'TOTAL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FEED'!$J$6:$J$440,'13'!A408,'TOTAL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FEED'!$J$6:$J$440,'13'!A409,'TOTAL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FEED'!$J$6:$J$440,'13'!A410,'TOTAL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FEED'!$J$6:$J$440,'13'!A411,'TOTAL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FEED'!$J$6:$J$440,'13'!A412,'TOTAL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FEED'!$J$6:$J$440,'13'!A413,'TOTAL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FEED'!$J$6:$J$440,'13'!A414,'TOTAL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FEED'!$J$6:$J$440,'13'!A415,'TOTAL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FEED'!$J$6:$J$440,'13'!A416,'TOTAL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FEED'!$J$6:$J$440,'13'!A417,'TOTAL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FEED'!$J$6:$J$440,'13'!A418,'TOTAL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FEED'!$J$6:$J$440,'13'!A419,'TOTAL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FEED'!$J$6:$J$440,'13'!A420,'TOTAL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FEED'!$J$6:$J$440,'13'!A421,'TOTAL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FEED'!$J$6:$J$440,'13'!A422,'TOTAL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FEED'!$J$6:$J$440,'13'!A423,'TOTAL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FEED'!$J$6:$J$440,'13'!A424,'TOTAL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FEED'!$J$6:$J$440,'13'!A425,'TOTAL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FEED'!$J$6:$J$440,'13'!A426,'TOTAL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FEED'!$J$6:$J$440,'13'!A427,'TOTAL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FEED'!$J$6:$J$440,'13'!A428,'TOTAL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FEED'!$J$6:$J$440,'13'!A429,'TOTAL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FEED'!$J$6:$J$440,'13'!A430,'TOTAL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FEED'!$J$6:$J$440,'13'!A431,'TOTAL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FEED'!$J$6:$J$440,'13'!A432,'TOTAL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FEED'!$J$6:$J$440,'13'!A433,'TOTAL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FEED'!$J$6:$J$440,'13'!A434,'TOTAL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FEED'!$J$6:$J$440,'13'!A435,'TOTAL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FEED'!$J$6:$J$440,'13'!A436,'TOTAL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FEED'!$J$6:$J$440,'13'!A437,'TOTAL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FEED'!$J$6:$J$440,'13'!A438,'TOTAL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FEED'!$J$6:$J$440,'13'!A439,'TOTAL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FEED'!$J$6:$J$440,'13'!A440,'TOTAL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FEED'!$J$6:$J$440,'13'!A441,'TOTAL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FEED'!$J$6:$J$440,'13'!A442,'TOTAL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FEED'!$J$6:$J$440,'13'!A443,'TOTAL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FEED'!$J$6:$J$440,'13'!A444,'TOTAL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FEED'!$J$6:$J$440,'13'!A445,'TOTAL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FEED'!$J$6:$J$440,'13'!A446,'TOTAL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FEED'!$J$6:$J$440,'13'!A447,'TOTAL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FEED'!$J$6:$J$440,'13'!A448,'TOTAL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FEED'!$J$6:$J$440,'13'!A449,'TOTAL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FEED'!$J$6:$J$440,'13'!A450,'TOTAL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FEED'!$J$6:$J$440,'13'!A451,'TOTAL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FEED'!$J$6:$J$440,'13'!A452,'TOTAL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FEED'!$J$6:$J$440,'13'!A453,'TOTAL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FEED'!$J$6:$J$440,'13'!A454,'TOTAL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FEED'!$J$6:$J$440,'13'!A455,'TOTAL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FEED'!$J$6:$J$440,'13'!A456,'TOTAL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FEED'!$J$6:$J$440,'13'!A457,'TOTAL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FEED'!$J$6:$J$440,'13'!A458,'TOTAL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FEED'!$J$6:$J$440,'13'!A459,'TOTAL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FEED'!$J$6:$J$440,'13'!A460,'TOTAL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FEED'!$J$6:$J$440,'13'!A461,'TOTAL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FEED'!$J$6:$J$440,'13'!A462,'TOTAL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FEED'!$J$6:$J$440,'13'!A463,'TOTAL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FEED'!$J$6:$J$440,'13'!A464,'TOTAL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FEED'!$J$6:$J$440,'13'!A465,'TOTAL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FEED'!$J$6:$J$440,'13'!A466,'TOTAL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FEED'!$J$6:$J$440,'13'!A467,'TOTAL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FEED'!$J$6:$J$440,'13'!A468,'TOTAL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FEED'!$J$6:$J$440,'13'!A469,'TOTAL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FEED'!$J$6:$J$440,'13'!A470,'TOTAL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FEED'!$J$6:$J$440,'13'!A471,'TOTAL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FEED'!$J$6:$J$440,'13'!A472,'TOTAL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FEED'!$J$6:$J$440,'13'!A473,'TOTAL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FEED'!$J$6:$J$440,'13'!A474,'TOTAL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FEED'!$J$6:$J$440,'13'!A475,'TOTAL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FEED'!$J$6:$J$440,'13'!A476,'TOTAL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FEED'!$J$6:$J$440,'13'!A477,'TOTAL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FEED'!$J$6:$J$440,'13'!A478,'TOTAL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FEED'!$J$6:$J$440,'13'!A479,'TOTAL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FEED'!$J$6:$J$440,'13'!A480,'TOTAL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FEED'!$J$6:$J$440,'13'!A481,'TOTAL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FEED'!$J$6:$J$440,'13'!A482,'TOTAL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FEED'!$J$6:$J$440,'13'!A483,'TOTAL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FEED'!$J$6:$J$440,'13'!A484,'TOTAL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FEED'!$J$6:$J$440,'13'!A485,'TOTAL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FEED'!$J$6:$J$440,'13'!A486,'TOTAL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FEED'!$J$6:$J$440,'13'!A487,'TOTAL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FEED'!$J$6:$J$440,'13'!A488,'TOTAL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FEED'!$J$6:$J$440,'13'!A489,'TOTAL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FEED'!$J$6:$J$440,'13'!A490,'TOTAL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FEED'!$J$6:$J$440,'13'!A491,'TOTAL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FEED'!$J$6:$J$440,'13'!A492,'TOTAL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FEED'!$J$6:$J$440,'13'!A493,'TOTAL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FEED'!$J$6:$J$440,'13'!A494,'TOTAL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FEED'!$J$6:$J$440,'13'!A495,'TOTAL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FEED'!$J$6:$J$440,'13'!A496,'TOTAL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FEED'!$J$6:$J$440,'13'!A497,'TOTAL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FEED'!$J$6:$J$440,'13'!A498,'TOTAL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FEED'!$J$6:$J$440,'13'!A499,'TOTAL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FF0000"/>
  </sheetPr>
  <dimension ref="A2:V753"/>
  <sheetViews>
    <sheetView zoomScale="80" zoomScaleNormal="80" workbookViewId="0">
      <selection activeCell="B51" sqref="B51:P68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2" max="12" width="16.140625" customWidth="1"/>
    <col min="14" max="14" width="23.7109375" customWidth="1"/>
    <col min="15" max="15" width="13" style="100" customWidth="1"/>
    <col min="16" max="16" width="15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7"/>
      <c r="P2" s="47">
        <f>SUM(P3:P1000)</f>
        <v>1642675</v>
      </c>
    </row>
    <row r="3" spans="1:22" x14ac:dyDescent="0.25">
      <c r="A3" t="str">
        <f>CONCATENATE(G3,I3,H3)</f>
        <v>552SFS9050</v>
      </c>
      <c r="B3">
        <v>21115521999250</v>
      </c>
      <c r="C3" t="s">
        <v>302</v>
      </c>
      <c r="D3">
        <v>0</v>
      </c>
      <c r="E3">
        <v>1680214184</v>
      </c>
      <c r="F3" t="s">
        <v>238</v>
      </c>
      <c r="G3" t="s">
        <v>187</v>
      </c>
      <c r="H3">
        <v>50</v>
      </c>
      <c r="I3" t="s">
        <v>302</v>
      </c>
      <c r="J3">
        <v>10004126104521</v>
      </c>
      <c r="K3">
        <v>2402</v>
      </c>
      <c r="L3" t="s">
        <v>756</v>
      </c>
      <c r="M3" t="s">
        <v>641</v>
      </c>
      <c r="N3" t="s">
        <v>642</v>
      </c>
      <c r="O3" s="100">
        <v>648</v>
      </c>
      <c r="P3">
        <v>32400</v>
      </c>
      <c r="S3" s="206">
        <f>SUMIF('TOTAL FEED'!$J$6:$J$440,'14'!A3,'TOTAL FEED'!$AS$6:$AS$440)*T3</f>
        <v>8</v>
      </c>
      <c r="T3">
        <v>1</v>
      </c>
      <c r="V3" t="str">
        <f>+G3&amp;I3</f>
        <v>552SFS90</v>
      </c>
    </row>
    <row r="4" spans="1:22" ht="30" x14ac:dyDescent="0.25">
      <c r="A4" t="str">
        <f t="shared" ref="A4:A67" si="0">CONCATENATE(G4,I4,H4)</f>
        <v>552SFS9050</v>
      </c>
      <c r="B4" s="152">
        <v>21115521999250</v>
      </c>
      <c r="C4" s="153" t="s">
        <v>302</v>
      </c>
      <c r="D4" s="153">
        <v>0</v>
      </c>
      <c r="E4" s="153">
        <v>1680214184</v>
      </c>
      <c r="F4" s="153" t="s">
        <v>238</v>
      </c>
      <c r="G4" s="154" t="s">
        <v>187</v>
      </c>
      <c r="H4" s="155">
        <v>50</v>
      </c>
      <c r="I4" s="153" t="s">
        <v>302</v>
      </c>
      <c r="J4" s="152">
        <v>10004126104521</v>
      </c>
      <c r="K4" s="153">
        <v>2402</v>
      </c>
      <c r="L4" s="153" t="s">
        <v>755</v>
      </c>
      <c r="M4" s="153" t="s">
        <v>641</v>
      </c>
      <c r="N4" s="223" t="s">
        <v>642</v>
      </c>
      <c r="O4" s="288">
        <v>1296</v>
      </c>
      <c r="P4" s="285">
        <v>64800</v>
      </c>
      <c r="S4" s="206">
        <f>SUMIF('TOTAL FEED'!$J$6:$J$440,'14'!A4,'TOTAL FEED'!$AS$6:$AS$440)*T4</f>
        <v>8</v>
      </c>
      <c r="T4">
        <v>1</v>
      </c>
      <c r="V4" t="str">
        <f t="shared" ref="V4:V67" si="1">+G4&amp;I4</f>
        <v>552SFS90</v>
      </c>
    </row>
    <row r="5" spans="1:22" ht="30" x14ac:dyDescent="0.25">
      <c r="A5" t="str">
        <f t="shared" si="0"/>
        <v>552SFS9050</v>
      </c>
      <c r="B5" s="152">
        <v>21115521999250</v>
      </c>
      <c r="C5" s="153" t="s">
        <v>302</v>
      </c>
      <c r="D5" s="153">
        <v>0</v>
      </c>
      <c r="E5" s="153">
        <v>1680214185</v>
      </c>
      <c r="F5" s="153" t="s">
        <v>238</v>
      </c>
      <c r="G5" s="154" t="s">
        <v>187</v>
      </c>
      <c r="H5" s="155">
        <v>50</v>
      </c>
      <c r="I5" s="153" t="s">
        <v>302</v>
      </c>
      <c r="J5" s="152">
        <v>10004126104534</v>
      </c>
      <c r="K5" s="153">
        <v>2402</v>
      </c>
      <c r="L5" s="153" t="s">
        <v>673</v>
      </c>
      <c r="M5" s="153" t="s">
        <v>641</v>
      </c>
      <c r="N5" s="223" t="s">
        <v>642</v>
      </c>
      <c r="O5" s="288">
        <v>396</v>
      </c>
      <c r="P5" s="285">
        <v>19800</v>
      </c>
      <c r="S5" s="206">
        <f>SUMIF('TOTAL FEED'!$J$6:$J$440,'14'!A5,'TOTAL FEED'!$AS$6:$AS$440)*T5</f>
        <v>8</v>
      </c>
      <c r="T5">
        <v>1</v>
      </c>
      <c r="V5" t="str">
        <f t="shared" si="1"/>
        <v>552SFS90</v>
      </c>
    </row>
    <row r="6" spans="1:22" ht="30" x14ac:dyDescent="0.25">
      <c r="A6" t="str">
        <f t="shared" si="0"/>
        <v>552FS9050</v>
      </c>
      <c r="B6" s="152">
        <v>21115520099250</v>
      </c>
      <c r="C6" s="153" t="s">
        <v>302</v>
      </c>
      <c r="D6" s="153">
        <v>0</v>
      </c>
      <c r="E6" s="153">
        <v>1680214186</v>
      </c>
      <c r="F6" s="153" t="s">
        <v>256</v>
      </c>
      <c r="G6" s="154" t="s">
        <v>179</v>
      </c>
      <c r="H6" s="155">
        <v>50</v>
      </c>
      <c r="I6" s="153" t="s">
        <v>302</v>
      </c>
      <c r="J6" s="152">
        <v>10004126104524</v>
      </c>
      <c r="K6" s="153">
        <v>2402</v>
      </c>
      <c r="L6" s="153" t="s">
        <v>821</v>
      </c>
      <c r="M6" s="153" t="s">
        <v>641</v>
      </c>
      <c r="N6" s="223" t="s">
        <v>642</v>
      </c>
      <c r="O6" s="288">
        <v>1944</v>
      </c>
      <c r="P6" s="153">
        <v>97200</v>
      </c>
      <c r="S6" s="206">
        <f>SUMIF('TOTAL FEED'!$J$6:$J$440,'14'!A6,'TOTAL FEED'!$AS$6:$AS$440)*T6</f>
        <v>8</v>
      </c>
      <c r="T6">
        <v>1</v>
      </c>
      <c r="V6" t="str">
        <f t="shared" si="1"/>
        <v>552FS90</v>
      </c>
    </row>
    <row r="7" spans="1:22" ht="30" x14ac:dyDescent="0.25">
      <c r="A7" t="str">
        <f t="shared" si="0"/>
        <v>511B25</v>
      </c>
      <c r="B7" s="152">
        <v>21115110200125</v>
      </c>
      <c r="C7" s="153">
        <v>0</v>
      </c>
      <c r="D7" s="153">
        <v>0</v>
      </c>
      <c r="E7" s="153">
        <v>1680214187</v>
      </c>
      <c r="F7" s="153" t="s">
        <v>562</v>
      </c>
      <c r="G7" s="154" t="s">
        <v>23</v>
      </c>
      <c r="H7" s="155">
        <v>25</v>
      </c>
      <c r="I7" s="153"/>
      <c r="J7" s="153">
        <v>210307</v>
      </c>
      <c r="K7" s="153">
        <v>2401</v>
      </c>
      <c r="L7" s="153" t="s">
        <v>664</v>
      </c>
      <c r="M7" s="153" t="s">
        <v>658</v>
      </c>
      <c r="N7" s="223" t="s">
        <v>659</v>
      </c>
      <c r="O7" s="288">
        <v>990</v>
      </c>
      <c r="P7" s="153">
        <v>24750</v>
      </c>
      <c r="S7" s="206">
        <f>SUMIF('TOTAL FEED'!$J$6:$J$440,'14'!A7,'TOTAL FEED'!$AS$6:$AS$440)*T7</f>
        <v>8</v>
      </c>
      <c r="T7">
        <v>1</v>
      </c>
      <c r="V7" t="str">
        <f t="shared" si="1"/>
        <v>511B</v>
      </c>
    </row>
    <row r="8" spans="1:22" ht="30" x14ac:dyDescent="0.25">
      <c r="A8" t="str">
        <f t="shared" si="0"/>
        <v>566FS3150</v>
      </c>
      <c r="B8" s="152">
        <v>21115660099250</v>
      </c>
      <c r="C8" s="153" t="s">
        <v>481</v>
      </c>
      <c r="D8" s="153">
        <v>0</v>
      </c>
      <c r="E8" s="153">
        <v>1680214188</v>
      </c>
      <c r="F8" s="153" t="s">
        <v>256</v>
      </c>
      <c r="G8" s="154" t="s">
        <v>212</v>
      </c>
      <c r="H8" s="155">
        <v>50</v>
      </c>
      <c r="I8" s="153" t="s">
        <v>481</v>
      </c>
      <c r="J8" s="153">
        <v>10004126104531</v>
      </c>
      <c r="K8" s="153">
        <v>2402</v>
      </c>
      <c r="L8" s="153" t="s">
        <v>722</v>
      </c>
      <c r="M8" s="153" t="s">
        <v>641</v>
      </c>
      <c r="N8" s="223" t="s">
        <v>642</v>
      </c>
      <c r="O8" s="288">
        <v>527</v>
      </c>
      <c r="P8" s="153">
        <v>26350</v>
      </c>
      <c r="S8" s="206">
        <f>SUMIF('TOTAL FEED'!$J$6:$J$440,'14'!A8,'TOTAL FEED'!$AS$6:$AS$440)*T8</f>
        <v>8</v>
      </c>
      <c r="T8">
        <v>1</v>
      </c>
      <c r="V8" t="str">
        <f t="shared" si="1"/>
        <v>566FS31</v>
      </c>
    </row>
    <row r="9" spans="1:22" ht="30" x14ac:dyDescent="0.25">
      <c r="A9" t="str">
        <f t="shared" si="0"/>
        <v>59525</v>
      </c>
      <c r="B9" s="152">
        <v>21115950000125</v>
      </c>
      <c r="C9" s="153">
        <v>0</v>
      </c>
      <c r="D9" s="153">
        <v>0</v>
      </c>
      <c r="E9" s="153">
        <v>1680214189</v>
      </c>
      <c r="F9" s="153" t="s">
        <v>564</v>
      </c>
      <c r="G9" s="154">
        <v>595</v>
      </c>
      <c r="H9" s="155">
        <v>25</v>
      </c>
      <c r="I9" s="153"/>
      <c r="J9" s="152">
        <v>210336</v>
      </c>
      <c r="K9" s="153">
        <v>2401</v>
      </c>
      <c r="L9" s="153" t="s">
        <v>680</v>
      </c>
      <c r="M9" s="153" t="s">
        <v>658</v>
      </c>
      <c r="N9" s="223" t="s">
        <v>659</v>
      </c>
      <c r="O9" s="288">
        <v>990</v>
      </c>
      <c r="P9" s="153">
        <v>24750</v>
      </c>
      <c r="S9" s="206">
        <f>SUMIF('TOTAL FEED'!$J$6:$J$440,'14'!A9,'TOTAL FEED'!$AS$6:$AS$440)*T9</f>
        <v>8</v>
      </c>
      <c r="T9">
        <v>1</v>
      </c>
      <c r="V9" t="str">
        <f t="shared" si="1"/>
        <v>595</v>
      </c>
    </row>
    <row r="10" spans="1:22" ht="30" x14ac:dyDescent="0.25">
      <c r="A10" t="str">
        <f t="shared" si="0"/>
        <v>552FS9050</v>
      </c>
      <c r="B10" s="152">
        <v>21115520099250</v>
      </c>
      <c r="C10" s="153" t="s">
        <v>302</v>
      </c>
      <c r="D10" s="153">
        <v>0</v>
      </c>
      <c r="E10" s="153">
        <v>1680214190</v>
      </c>
      <c r="F10" s="153" t="s">
        <v>256</v>
      </c>
      <c r="G10" s="154" t="s">
        <v>179</v>
      </c>
      <c r="H10" s="155">
        <v>50</v>
      </c>
      <c r="I10" s="153" t="s">
        <v>302</v>
      </c>
      <c r="J10" s="152">
        <v>10004126104535</v>
      </c>
      <c r="K10" s="153">
        <v>2402</v>
      </c>
      <c r="L10" s="153" t="s">
        <v>821</v>
      </c>
      <c r="M10" s="153" t="s">
        <v>641</v>
      </c>
      <c r="N10" s="223" t="s">
        <v>642</v>
      </c>
      <c r="O10" s="288">
        <v>216</v>
      </c>
      <c r="P10" s="153">
        <v>10800</v>
      </c>
      <c r="S10" s="206">
        <f>SUMIF('TOTAL FEED'!$J$6:$J$440,'14'!A10,'TOTAL FEED'!$AS$6:$AS$440)*T10</f>
        <v>8</v>
      </c>
      <c r="T10">
        <v>1</v>
      </c>
      <c r="V10" t="str">
        <f t="shared" si="1"/>
        <v>552FS90</v>
      </c>
    </row>
    <row r="11" spans="1:22" ht="30" x14ac:dyDescent="0.25">
      <c r="A11" t="str">
        <f t="shared" si="0"/>
        <v>550SFS3150</v>
      </c>
      <c r="B11" s="152">
        <v>21115501999250</v>
      </c>
      <c r="C11" s="153" t="s">
        <v>481</v>
      </c>
      <c r="D11" s="153">
        <v>0</v>
      </c>
      <c r="E11" s="153">
        <v>1680214191</v>
      </c>
      <c r="F11" s="153" t="s">
        <v>257</v>
      </c>
      <c r="G11" s="154" t="s">
        <v>168</v>
      </c>
      <c r="H11" s="155">
        <v>50</v>
      </c>
      <c r="I11" s="153" t="s">
        <v>481</v>
      </c>
      <c r="J11" s="152">
        <v>10004126104525</v>
      </c>
      <c r="K11" s="153">
        <v>2402</v>
      </c>
      <c r="L11" s="153" t="s">
        <v>723</v>
      </c>
      <c r="M11" s="153" t="s">
        <v>641</v>
      </c>
      <c r="N11" s="223" t="s">
        <v>642</v>
      </c>
      <c r="O11" s="288">
        <v>540</v>
      </c>
      <c r="P11" s="153">
        <v>27000</v>
      </c>
      <c r="S11" s="206">
        <f>SUMIF('TOTAL FEED'!$J$6:$J$440,'14'!A11,'TOTAL FEED'!$AS$6:$AS$440)*T11</f>
        <v>8</v>
      </c>
      <c r="T11">
        <v>1</v>
      </c>
      <c r="V11" t="str">
        <f t="shared" si="1"/>
        <v>550SFS31</v>
      </c>
    </row>
    <row r="12" spans="1:22" ht="30" x14ac:dyDescent="0.25">
      <c r="A12" t="str">
        <f t="shared" si="0"/>
        <v>550SFS3150</v>
      </c>
      <c r="B12" s="152">
        <v>21115501999250</v>
      </c>
      <c r="C12" s="153" t="s">
        <v>481</v>
      </c>
      <c r="D12" s="153">
        <v>0</v>
      </c>
      <c r="E12" s="153">
        <v>1680214191</v>
      </c>
      <c r="F12" s="153" t="s">
        <v>257</v>
      </c>
      <c r="G12" s="154" t="s">
        <v>168</v>
      </c>
      <c r="H12" s="155">
        <v>50</v>
      </c>
      <c r="I12" s="153" t="s">
        <v>481</v>
      </c>
      <c r="J12" s="152">
        <v>10004126104525</v>
      </c>
      <c r="K12" s="153">
        <v>2402</v>
      </c>
      <c r="L12" s="153" t="s">
        <v>733</v>
      </c>
      <c r="M12" s="153" t="s">
        <v>641</v>
      </c>
      <c r="N12" s="223" t="s">
        <v>642</v>
      </c>
      <c r="O12" s="288">
        <v>864</v>
      </c>
      <c r="P12" s="153">
        <v>43200</v>
      </c>
      <c r="S12" s="206">
        <f>SUMIF('TOTAL FEED'!$J$6:$J$440,'14'!A12,'TOTAL FEED'!$AS$6:$AS$440)*T12</f>
        <v>8</v>
      </c>
      <c r="T12">
        <v>1</v>
      </c>
      <c r="V12" t="str">
        <f t="shared" si="1"/>
        <v>550SFS31</v>
      </c>
    </row>
    <row r="13" spans="1:22" ht="30" x14ac:dyDescent="0.25">
      <c r="A13" t="str">
        <f t="shared" si="0"/>
        <v>550SFS3150</v>
      </c>
      <c r="B13" s="152">
        <v>21115501999250</v>
      </c>
      <c r="C13" s="153" t="s">
        <v>481</v>
      </c>
      <c r="D13" s="153">
        <v>0</v>
      </c>
      <c r="E13" s="153">
        <v>1680214191</v>
      </c>
      <c r="F13" s="153" t="s">
        <v>257</v>
      </c>
      <c r="G13" s="154" t="s">
        <v>168</v>
      </c>
      <c r="H13" s="155">
        <v>50</v>
      </c>
      <c r="I13" s="153" t="s">
        <v>481</v>
      </c>
      <c r="J13" s="152">
        <v>10004126104525</v>
      </c>
      <c r="K13" s="153">
        <v>2402</v>
      </c>
      <c r="L13" s="153" t="s">
        <v>795</v>
      </c>
      <c r="M13" s="153" t="s">
        <v>641</v>
      </c>
      <c r="N13" s="223" t="s">
        <v>642</v>
      </c>
      <c r="O13" s="288">
        <v>182</v>
      </c>
      <c r="P13" s="153">
        <v>9100</v>
      </c>
      <c r="S13" s="206">
        <f>SUMIF('TOTAL FEED'!$J$6:$J$440,'14'!A13,'TOTAL FEED'!$AS$6:$AS$440)*T13</f>
        <v>8</v>
      </c>
      <c r="T13">
        <v>1</v>
      </c>
      <c r="V13" t="str">
        <f t="shared" si="1"/>
        <v>550SFS31</v>
      </c>
    </row>
    <row r="14" spans="1:22" ht="30" x14ac:dyDescent="0.25">
      <c r="A14" t="str">
        <f t="shared" si="0"/>
        <v>524P25</v>
      </c>
      <c r="B14" s="152">
        <v>21115246100125</v>
      </c>
      <c r="C14" s="153">
        <v>0</v>
      </c>
      <c r="D14" s="153">
        <v>0</v>
      </c>
      <c r="E14" s="153">
        <v>1680214192</v>
      </c>
      <c r="F14" s="153" t="s">
        <v>257</v>
      </c>
      <c r="G14" s="154" t="s">
        <v>600</v>
      </c>
      <c r="H14" s="155">
        <v>25</v>
      </c>
      <c r="I14" s="153"/>
      <c r="J14" s="152">
        <v>10004126104533</v>
      </c>
      <c r="K14" s="153">
        <v>2402</v>
      </c>
      <c r="L14" s="153" t="s">
        <v>865</v>
      </c>
      <c r="M14" s="153" t="s">
        <v>641</v>
      </c>
      <c r="N14" s="223" t="s">
        <v>642</v>
      </c>
      <c r="O14" s="288">
        <v>332</v>
      </c>
      <c r="P14" s="153">
        <v>8300</v>
      </c>
      <c r="S14" s="206">
        <f>SUMIF('TOTAL FEED'!$J$6:$J$440,'14'!A14,'TOTAL FEED'!$AS$6:$AS$440)*T14</f>
        <v>8</v>
      </c>
      <c r="T14">
        <v>1</v>
      </c>
      <c r="V14" t="str">
        <f t="shared" si="1"/>
        <v>524P</v>
      </c>
    </row>
    <row r="15" spans="1:22" ht="30" x14ac:dyDescent="0.25">
      <c r="A15" t="str">
        <f t="shared" si="0"/>
        <v>552S25</v>
      </c>
      <c r="B15" s="152">
        <v>21115521900125</v>
      </c>
      <c r="C15" s="153">
        <v>0</v>
      </c>
      <c r="D15" s="153">
        <v>0</v>
      </c>
      <c r="E15" s="153">
        <v>1680214193</v>
      </c>
      <c r="F15" s="153" t="s">
        <v>259</v>
      </c>
      <c r="G15" s="260" t="s">
        <v>40</v>
      </c>
      <c r="H15" s="155">
        <v>25</v>
      </c>
      <c r="I15" s="153"/>
      <c r="J15" s="152">
        <v>10004126104526</v>
      </c>
      <c r="K15" s="153">
        <v>2402</v>
      </c>
      <c r="L15" s="153" t="s">
        <v>747</v>
      </c>
      <c r="M15" s="153" t="s">
        <v>641</v>
      </c>
      <c r="N15" s="223" t="s">
        <v>642</v>
      </c>
      <c r="O15" s="288">
        <v>1077</v>
      </c>
      <c r="P15" s="153">
        <v>26925</v>
      </c>
      <c r="S15" s="206">
        <f>SUMIF('TOTAL FEED'!$J$6:$J$440,'14'!A15,'TOTAL FEED'!$AS$6:$AS$440)*T15</f>
        <v>8</v>
      </c>
      <c r="T15">
        <v>1</v>
      </c>
      <c r="V15" t="str">
        <f t="shared" si="1"/>
        <v>552S</v>
      </c>
    </row>
    <row r="16" spans="1:22" ht="30" x14ac:dyDescent="0.25">
      <c r="A16" t="str">
        <f t="shared" si="0"/>
        <v>HT12S25</v>
      </c>
      <c r="B16" s="152">
        <v>21135521900125</v>
      </c>
      <c r="C16" s="153">
        <v>0</v>
      </c>
      <c r="D16" s="153">
        <v>0</v>
      </c>
      <c r="E16" s="153">
        <v>1680214194</v>
      </c>
      <c r="F16" s="153" t="s">
        <v>259</v>
      </c>
      <c r="G16" s="154" t="s">
        <v>64</v>
      </c>
      <c r="H16" s="155">
        <v>25</v>
      </c>
      <c r="I16" s="153"/>
      <c r="J16" s="152">
        <v>10004126104526</v>
      </c>
      <c r="K16" s="153">
        <v>2402</v>
      </c>
      <c r="L16" s="153" t="s">
        <v>741</v>
      </c>
      <c r="M16" s="153" t="s">
        <v>641</v>
      </c>
      <c r="N16" s="223" t="s">
        <v>642</v>
      </c>
      <c r="O16" s="288">
        <v>252</v>
      </c>
      <c r="P16" s="153">
        <v>6300</v>
      </c>
      <c r="S16" s="206">
        <f>SUMIF('TOTAL FEED'!$J$6:$J$440,'14'!A16,'TOTAL FEED'!$AS$6:$AS$440)*T16</f>
        <v>8</v>
      </c>
      <c r="T16">
        <v>1</v>
      </c>
      <c r="V16" t="str">
        <f t="shared" si="1"/>
        <v>HT12S</v>
      </c>
    </row>
    <row r="17" spans="1:22" ht="30" x14ac:dyDescent="0.25">
      <c r="A17" t="str">
        <f t="shared" si="0"/>
        <v>HT11GP25</v>
      </c>
      <c r="B17" s="152">
        <v>21135517500125</v>
      </c>
      <c r="C17" s="153">
        <v>0</v>
      </c>
      <c r="D17" s="153">
        <v>0</v>
      </c>
      <c r="E17" s="153">
        <v>1680214195</v>
      </c>
      <c r="F17" s="153" t="s">
        <v>259</v>
      </c>
      <c r="G17" s="153" t="s">
        <v>332</v>
      </c>
      <c r="H17" s="153">
        <v>25</v>
      </c>
      <c r="I17" s="153"/>
      <c r="J17" s="152">
        <v>10004126104532</v>
      </c>
      <c r="K17" s="153">
        <v>2402</v>
      </c>
      <c r="L17" s="153" t="s">
        <v>698</v>
      </c>
      <c r="M17" s="153" t="s">
        <v>641</v>
      </c>
      <c r="N17" s="223" t="s">
        <v>642</v>
      </c>
      <c r="O17" s="288">
        <v>241</v>
      </c>
      <c r="P17" s="153">
        <v>6025</v>
      </c>
      <c r="S17" s="206">
        <f>SUMIF('TOTAL FEED'!$J$6:$J$440,'14'!A17,'TOTAL FEED'!$AS$6:$AS$440)*T17</f>
        <v>8</v>
      </c>
      <c r="T17">
        <v>1</v>
      </c>
      <c r="V17" t="str">
        <f t="shared" si="1"/>
        <v>HT11GP</v>
      </c>
    </row>
    <row r="18" spans="1:22" ht="30" x14ac:dyDescent="0.25">
      <c r="A18" t="str">
        <f t="shared" si="0"/>
        <v>551GP25</v>
      </c>
      <c r="B18" s="152">
        <v>21115517500125</v>
      </c>
      <c r="C18" s="153">
        <v>0</v>
      </c>
      <c r="D18" s="153">
        <v>0</v>
      </c>
      <c r="E18" s="153">
        <v>1680214196</v>
      </c>
      <c r="F18" s="153" t="s">
        <v>259</v>
      </c>
      <c r="G18" s="153" t="s">
        <v>38</v>
      </c>
      <c r="H18" s="153">
        <v>25</v>
      </c>
      <c r="I18" s="153"/>
      <c r="J18" s="152">
        <v>10004126104532</v>
      </c>
      <c r="K18" s="153">
        <v>2402</v>
      </c>
      <c r="L18" s="153" t="s">
        <v>696</v>
      </c>
      <c r="M18" s="153" t="s">
        <v>641</v>
      </c>
      <c r="N18" s="223" t="s">
        <v>642</v>
      </c>
      <c r="O18" s="288">
        <v>368</v>
      </c>
      <c r="P18" s="153">
        <v>9200</v>
      </c>
      <c r="S18" s="206">
        <f>SUMIF('TOTAL FEED'!$J$6:$J$440,'14'!A18,'TOTAL FEED'!$AS$6:$AS$440)*T18</f>
        <v>8</v>
      </c>
      <c r="T18">
        <v>1</v>
      </c>
      <c r="V18" t="str">
        <f t="shared" si="1"/>
        <v>551GP</v>
      </c>
    </row>
    <row r="19" spans="1:22" ht="30" x14ac:dyDescent="0.25">
      <c r="A19" t="str">
        <f t="shared" si="0"/>
        <v>550SFS2550</v>
      </c>
      <c r="B19" s="152">
        <v>21115501999250</v>
      </c>
      <c r="C19" s="153" t="s">
        <v>598</v>
      </c>
      <c r="D19" s="153">
        <v>0</v>
      </c>
      <c r="E19" s="153">
        <v>1680214197</v>
      </c>
      <c r="F19" s="153" t="s">
        <v>259</v>
      </c>
      <c r="G19" s="153" t="s">
        <v>168</v>
      </c>
      <c r="H19" s="153">
        <v>50</v>
      </c>
      <c r="I19" s="153" t="s">
        <v>598</v>
      </c>
      <c r="J19" s="152">
        <v>10004126104536</v>
      </c>
      <c r="K19" s="153">
        <v>2402</v>
      </c>
      <c r="L19" s="153" t="s">
        <v>810</v>
      </c>
      <c r="M19" s="153" t="s">
        <v>641</v>
      </c>
      <c r="N19" s="223" t="s">
        <v>642</v>
      </c>
      <c r="O19" s="288">
        <v>108</v>
      </c>
      <c r="P19" s="153">
        <v>5400</v>
      </c>
      <c r="S19" s="206">
        <f>SUMIF('TOTAL FEED'!$J$6:$J$440,'14'!A19,'TOTAL FEED'!$AS$6:$AS$440)*T19</f>
        <v>8</v>
      </c>
      <c r="T19">
        <v>1</v>
      </c>
      <c r="V19" t="str">
        <f t="shared" si="1"/>
        <v>550SFS25</v>
      </c>
    </row>
    <row r="20" spans="1:22" x14ac:dyDescent="0.25">
      <c r="A20" t="str">
        <f t="shared" si="0"/>
        <v>567S25</v>
      </c>
      <c r="B20" s="186">
        <v>21115671900125</v>
      </c>
      <c r="C20">
        <v>0</v>
      </c>
      <c r="D20">
        <v>0</v>
      </c>
      <c r="E20">
        <v>1680214198</v>
      </c>
      <c r="F20" t="s">
        <v>251</v>
      </c>
      <c r="G20" t="s">
        <v>43</v>
      </c>
      <c r="H20">
        <v>25</v>
      </c>
      <c r="J20">
        <v>10004126104522</v>
      </c>
      <c r="K20">
        <v>2402</v>
      </c>
      <c r="L20" s="99" t="s">
        <v>664</v>
      </c>
      <c r="M20" t="s">
        <v>641</v>
      </c>
      <c r="N20" t="s">
        <v>642</v>
      </c>
      <c r="O20" s="100">
        <v>466</v>
      </c>
      <c r="P20">
        <v>11650</v>
      </c>
      <c r="S20" s="206">
        <f>SUMIF('TOTAL FEED'!$J$6:$J$440,'14'!A20,'TOTAL FEED'!$AS$6:$AS$440)*T20</f>
        <v>8</v>
      </c>
      <c r="T20">
        <v>1</v>
      </c>
      <c r="V20" t="str">
        <f t="shared" si="1"/>
        <v>567S</v>
      </c>
    </row>
    <row r="21" spans="1:22" x14ac:dyDescent="0.25">
      <c r="A21" t="str">
        <f t="shared" si="0"/>
        <v>540F50</v>
      </c>
      <c r="B21" s="186">
        <v>21115400000250</v>
      </c>
      <c r="C21">
        <v>0</v>
      </c>
      <c r="D21">
        <v>0</v>
      </c>
      <c r="E21">
        <v>1680214199</v>
      </c>
      <c r="F21" t="s">
        <v>251</v>
      </c>
      <c r="G21" t="s">
        <v>116</v>
      </c>
      <c r="H21">
        <v>50</v>
      </c>
      <c r="J21">
        <v>10004126104527</v>
      </c>
      <c r="K21">
        <v>2402</v>
      </c>
      <c r="L21" s="99" t="s">
        <v>783</v>
      </c>
      <c r="M21" t="s">
        <v>641</v>
      </c>
      <c r="N21" t="s">
        <v>642</v>
      </c>
      <c r="O21" s="100">
        <v>675</v>
      </c>
      <c r="P21">
        <v>33750</v>
      </c>
      <c r="S21" s="206">
        <f>SUMIF('TOTAL FEED'!$J$6:$J$440,'14'!A21,'TOTAL FEED'!$AS$6:$AS$440)*T21</f>
        <v>8</v>
      </c>
      <c r="T21">
        <v>1</v>
      </c>
      <c r="V21" t="str">
        <f t="shared" si="1"/>
        <v>540F</v>
      </c>
    </row>
    <row r="22" spans="1:22" x14ac:dyDescent="0.25">
      <c r="A22" t="str">
        <f t="shared" si="0"/>
        <v>96625</v>
      </c>
      <c r="B22" s="186">
        <v>21125660000125</v>
      </c>
      <c r="C22">
        <v>0</v>
      </c>
      <c r="D22">
        <v>0</v>
      </c>
      <c r="E22">
        <v>1680214200</v>
      </c>
      <c r="F22" t="s">
        <v>251</v>
      </c>
      <c r="G22">
        <v>966</v>
      </c>
      <c r="H22">
        <v>25</v>
      </c>
      <c r="J22">
        <v>10004126104528</v>
      </c>
      <c r="K22">
        <v>2402</v>
      </c>
      <c r="L22" t="s">
        <v>675</v>
      </c>
      <c r="M22" t="s">
        <v>641</v>
      </c>
      <c r="N22" t="s">
        <v>642</v>
      </c>
      <c r="O22" s="100">
        <v>442</v>
      </c>
      <c r="P22">
        <v>11050</v>
      </c>
      <c r="S22" s="206">
        <f>SUMIF('TOTAL FEED'!$J$6:$J$440,'14'!A22,'TOTAL FEED'!$AS$6:$AS$440)*T22</f>
        <v>8</v>
      </c>
      <c r="T22">
        <v>1</v>
      </c>
      <c r="V22" t="str">
        <f t="shared" si="1"/>
        <v>966</v>
      </c>
    </row>
    <row r="23" spans="1:22" x14ac:dyDescent="0.25">
      <c r="A23" t="str">
        <f t="shared" si="0"/>
        <v>56625</v>
      </c>
      <c r="B23">
        <v>21115660000125</v>
      </c>
      <c r="C23">
        <v>0</v>
      </c>
      <c r="D23">
        <v>0</v>
      </c>
      <c r="E23">
        <v>1680214201</v>
      </c>
      <c r="F23" t="s">
        <v>251</v>
      </c>
      <c r="G23">
        <v>566</v>
      </c>
      <c r="H23">
        <v>25</v>
      </c>
      <c r="J23">
        <v>10004126104528</v>
      </c>
      <c r="K23">
        <v>2402</v>
      </c>
      <c r="L23" s="99" t="s">
        <v>709</v>
      </c>
      <c r="M23" t="s">
        <v>641</v>
      </c>
      <c r="N23" t="s">
        <v>642</v>
      </c>
      <c r="O23" s="100">
        <v>201</v>
      </c>
      <c r="P23">
        <v>5025</v>
      </c>
      <c r="S23" s="206">
        <f>SUMIF('TOTAL FEED'!$J$6:$J$440,'14'!A23,'TOTAL FEED'!$AS$6:$AS$440)*T23</f>
        <v>8</v>
      </c>
      <c r="T23">
        <v>1</v>
      </c>
      <c r="V23" t="str">
        <f t="shared" si="1"/>
        <v>566</v>
      </c>
    </row>
    <row r="24" spans="1:22" x14ac:dyDescent="0.25">
      <c r="A24" t="str">
        <f t="shared" si="0"/>
        <v>553MF50</v>
      </c>
      <c r="B24">
        <v>21115531300250</v>
      </c>
      <c r="C24">
        <v>0</v>
      </c>
      <c r="D24">
        <v>0</v>
      </c>
      <c r="E24">
        <v>1680214202</v>
      </c>
      <c r="F24" t="s">
        <v>251</v>
      </c>
      <c r="G24" t="s">
        <v>196</v>
      </c>
      <c r="H24">
        <v>50</v>
      </c>
      <c r="J24">
        <v>10004126104530</v>
      </c>
      <c r="K24">
        <v>2402</v>
      </c>
      <c r="L24" t="s">
        <v>757</v>
      </c>
      <c r="M24" t="s">
        <v>641</v>
      </c>
      <c r="N24" t="s">
        <v>642</v>
      </c>
      <c r="O24" s="100">
        <v>864</v>
      </c>
      <c r="P24">
        <v>43200</v>
      </c>
      <c r="S24" s="206">
        <f>SUMIF('TOTAL FEED'!$J$6:$J$440,'14'!A24,'TOTAL FEED'!$AS$6:$AS$440)*T24</f>
        <v>8</v>
      </c>
      <c r="T24">
        <v>1</v>
      </c>
      <c r="V24" t="str">
        <f t="shared" si="1"/>
        <v>553MF</v>
      </c>
    </row>
    <row r="25" spans="1:22" x14ac:dyDescent="0.25">
      <c r="A25" t="str">
        <f t="shared" si="0"/>
        <v>553MF50</v>
      </c>
      <c r="B25" s="186">
        <v>21115531300250</v>
      </c>
      <c r="C25">
        <v>0</v>
      </c>
      <c r="D25">
        <v>0</v>
      </c>
      <c r="E25">
        <v>1680214202</v>
      </c>
      <c r="F25" t="s">
        <v>251</v>
      </c>
      <c r="G25" t="s">
        <v>196</v>
      </c>
      <c r="H25">
        <v>50</v>
      </c>
      <c r="J25">
        <v>10004126104530</v>
      </c>
      <c r="K25">
        <v>2402</v>
      </c>
      <c r="L25" s="99" t="s">
        <v>786</v>
      </c>
      <c r="M25" t="s">
        <v>641</v>
      </c>
      <c r="N25" t="s">
        <v>642</v>
      </c>
      <c r="O25" s="100">
        <v>594</v>
      </c>
      <c r="P25">
        <v>29700</v>
      </c>
      <c r="S25" s="206">
        <f>SUMIF('TOTAL FEED'!$J$6:$J$440,'14'!A25,'TOTAL FEED'!$AS$6:$AS$440)*T25</f>
        <v>8</v>
      </c>
      <c r="T25">
        <v>1</v>
      </c>
      <c r="V25" t="str">
        <f t="shared" si="1"/>
        <v>553MF</v>
      </c>
    </row>
    <row r="26" spans="1:22" x14ac:dyDescent="0.25">
      <c r="A26" t="str">
        <f t="shared" si="0"/>
        <v>552SFS9050</v>
      </c>
      <c r="B26">
        <v>21115521999250</v>
      </c>
      <c r="C26" t="s">
        <v>302</v>
      </c>
      <c r="D26">
        <v>0</v>
      </c>
      <c r="E26">
        <v>1680214203</v>
      </c>
      <c r="F26" t="s">
        <v>255</v>
      </c>
      <c r="G26" t="s">
        <v>187</v>
      </c>
      <c r="H26">
        <v>50</v>
      </c>
      <c r="I26" t="s">
        <v>302</v>
      </c>
      <c r="J26">
        <v>10004126104523</v>
      </c>
      <c r="K26">
        <v>2402</v>
      </c>
      <c r="L26" t="s">
        <v>722</v>
      </c>
      <c r="M26" t="s">
        <v>641</v>
      </c>
      <c r="N26" t="s">
        <v>642</v>
      </c>
      <c r="O26" s="100">
        <v>483</v>
      </c>
      <c r="P26">
        <v>24150</v>
      </c>
      <c r="S26" s="206">
        <f>SUMIF('TOTAL FEED'!$J$6:$J$440,'14'!A26,'TOTAL FEED'!$AS$6:$AS$440)*T26</f>
        <v>8</v>
      </c>
      <c r="T26">
        <v>1</v>
      </c>
      <c r="V26" t="str">
        <f t="shared" si="1"/>
        <v>552SFS90</v>
      </c>
    </row>
    <row r="27" spans="1:22" x14ac:dyDescent="0.25">
      <c r="A27" t="str">
        <f t="shared" si="0"/>
        <v>552FS9050</v>
      </c>
      <c r="B27" s="186">
        <v>21115520099250</v>
      </c>
      <c r="C27" t="s">
        <v>302</v>
      </c>
      <c r="D27">
        <v>0</v>
      </c>
      <c r="E27">
        <v>1680214204</v>
      </c>
      <c r="F27" t="s">
        <v>255</v>
      </c>
      <c r="G27" t="s">
        <v>179</v>
      </c>
      <c r="H27">
        <v>50</v>
      </c>
      <c r="I27" t="s">
        <v>302</v>
      </c>
      <c r="J27">
        <v>10004126104529</v>
      </c>
      <c r="K27">
        <v>2402</v>
      </c>
      <c r="L27" t="s">
        <v>719</v>
      </c>
      <c r="M27" t="s">
        <v>641</v>
      </c>
      <c r="N27" t="s">
        <v>642</v>
      </c>
      <c r="O27" s="100">
        <v>1134</v>
      </c>
      <c r="P27">
        <v>56700</v>
      </c>
      <c r="S27" s="206">
        <f>SUMIF('TOTAL FEED'!$J$6:$J$440,'14'!A27,'TOTAL FEED'!$AS$6:$AS$440)*T27</f>
        <v>8</v>
      </c>
      <c r="T27">
        <v>1</v>
      </c>
      <c r="V27" t="str">
        <f t="shared" si="1"/>
        <v>552FS90</v>
      </c>
    </row>
    <row r="28" spans="1:22" x14ac:dyDescent="0.25">
      <c r="A28" t="str">
        <f t="shared" si="0"/>
        <v/>
      </c>
      <c r="B28" s="186"/>
      <c r="G28"/>
      <c r="H28"/>
      <c r="L28" s="99"/>
      <c r="S28" s="206">
        <f>SUMIF('TOTAL FEED'!$J$6:$J$440,'14'!A28,'TOTAL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>511B25</v>
      </c>
      <c r="B29">
        <v>21115110200125</v>
      </c>
      <c r="C29">
        <v>0</v>
      </c>
      <c r="D29">
        <v>0</v>
      </c>
      <c r="E29">
        <v>1680214205</v>
      </c>
      <c r="F29" t="s">
        <v>562</v>
      </c>
      <c r="G29" t="s">
        <v>23</v>
      </c>
      <c r="H29">
        <v>25</v>
      </c>
      <c r="J29">
        <v>210307</v>
      </c>
      <c r="K29">
        <v>2401</v>
      </c>
      <c r="L29" s="99" t="s">
        <v>664</v>
      </c>
      <c r="M29" t="s">
        <v>658</v>
      </c>
      <c r="N29" t="s">
        <v>659</v>
      </c>
      <c r="O29" s="100">
        <v>990</v>
      </c>
      <c r="P29">
        <v>24750</v>
      </c>
      <c r="S29" s="206">
        <f>SUMIF('TOTAL FEED'!$J$6:$J$440,'14'!A29,'TOTAL FEED'!$AS$6:$AS$440)*T29</f>
        <v>8</v>
      </c>
      <c r="T29">
        <v>1</v>
      </c>
      <c r="V29" t="str">
        <f t="shared" si="1"/>
        <v>511B</v>
      </c>
    </row>
    <row r="30" spans="1:22" x14ac:dyDescent="0.25">
      <c r="A30" t="str">
        <f t="shared" si="0"/>
        <v>59525</v>
      </c>
      <c r="B30">
        <v>21115950000125</v>
      </c>
      <c r="C30">
        <v>0</v>
      </c>
      <c r="D30">
        <v>0</v>
      </c>
      <c r="E30">
        <v>1680214206</v>
      </c>
      <c r="F30" t="s">
        <v>564</v>
      </c>
      <c r="G30">
        <v>595</v>
      </c>
      <c r="H30">
        <v>25</v>
      </c>
      <c r="J30">
        <v>210336</v>
      </c>
      <c r="K30">
        <v>2401</v>
      </c>
      <c r="L30" s="99" t="s">
        <v>763</v>
      </c>
      <c r="M30" t="s">
        <v>658</v>
      </c>
      <c r="N30" t="s">
        <v>659</v>
      </c>
      <c r="O30" s="100">
        <v>721</v>
      </c>
      <c r="P30">
        <v>18025</v>
      </c>
      <c r="S30" s="206">
        <f>SUMIF('TOTAL FEED'!$J$6:$J$440,'14'!A30,'TOTAL FEED'!$AS$6:$AS$440)*T30</f>
        <v>8</v>
      </c>
      <c r="T30">
        <v>1</v>
      </c>
      <c r="V30" t="str">
        <f t="shared" si="1"/>
        <v>595</v>
      </c>
    </row>
    <row r="31" spans="1:22" x14ac:dyDescent="0.25">
      <c r="A31" t="str">
        <f t="shared" si="0"/>
        <v>699125</v>
      </c>
      <c r="B31" s="186">
        <v>21165910000125</v>
      </c>
      <c r="C31">
        <v>0</v>
      </c>
      <c r="D31">
        <v>0</v>
      </c>
      <c r="E31">
        <v>1680214207</v>
      </c>
      <c r="F31" t="s">
        <v>564</v>
      </c>
      <c r="G31">
        <v>6991</v>
      </c>
      <c r="H31">
        <v>25</v>
      </c>
      <c r="J31">
        <v>210377</v>
      </c>
      <c r="K31">
        <v>2401</v>
      </c>
      <c r="L31" s="99" t="s">
        <v>850</v>
      </c>
      <c r="M31" t="s">
        <v>658</v>
      </c>
      <c r="N31" t="s">
        <v>659</v>
      </c>
      <c r="O31" s="100">
        <v>241</v>
      </c>
      <c r="P31">
        <v>6025</v>
      </c>
      <c r="S31" s="206">
        <f>SUMIF('TOTAL FEED'!$J$6:$J$440,'14'!A31,'TOTAL FEED'!$AS$6:$AS$440)*T31</f>
        <v>8</v>
      </c>
      <c r="T31">
        <v>1</v>
      </c>
      <c r="V31" t="str">
        <f t="shared" si="1"/>
        <v>6991</v>
      </c>
    </row>
    <row r="32" spans="1:22" x14ac:dyDescent="0.25">
      <c r="A32" t="str">
        <f t="shared" si="0"/>
        <v>551FS3150</v>
      </c>
      <c r="B32">
        <v>21115510099250</v>
      </c>
      <c r="C32" t="s">
        <v>481</v>
      </c>
      <c r="D32">
        <v>0</v>
      </c>
      <c r="E32">
        <v>1680214208</v>
      </c>
      <c r="F32" t="s">
        <v>238</v>
      </c>
      <c r="G32" t="s">
        <v>170</v>
      </c>
      <c r="H32">
        <v>50</v>
      </c>
      <c r="I32" t="s">
        <v>481</v>
      </c>
      <c r="J32">
        <v>10004126104538</v>
      </c>
      <c r="K32">
        <v>2402</v>
      </c>
      <c r="L32" t="s">
        <v>665</v>
      </c>
      <c r="M32" t="s">
        <v>641</v>
      </c>
      <c r="N32" t="s">
        <v>642</v>
      </c>
      <c r="O32" s="100">
        <v>950</v>
      </c>
      <c r="P32">
        <v>47500</v>
      </c>
      <c r="S32" s="206">
        <f>SUMIF('TOTAL FEED'!$J$6:$J$440,'14'!A32,'TOTAL FEED'!$AS$6:$AS$440)*T32</f>
        <v>8</v>
      </c>
      <c r="T32">
        <v>1</v>
      </c>
      <c r="V32" t="str">
        <f t="shared" si="1"/>
        <v>551FS31</v>
      </c>
    </row>
    <row r="33" spans="1:22" x14ac:dyDescent="0.25">
      <c r="A33" t="str">
        <f t="shared" si="0"/>
        <v>553MF50</v>
      </c>
      <c r="B33">
        <v>21115531300250</v>
      </c>
      <c r="C33">
        <v>0</v>
      </c>
      <c r="D33">
        <v>0</v>
      </c>
      <c r="E33">
        <v>1680214209</v>
      </c>
      <c r="F33" t="s">
        <v>238</v>
      </c>
      <c r="G33" t="s">
        <v>196</v>
      </c>
      <c r="H33">
        <v>50</v>
      </c>
      <c r="J33">
        <v>10004126104546</v>
      </c>
      <c r="K33">
        <v>2402</v>
      </c>
      <c r="L33" t="s">
        <v>673</v>
      </c>
      <c r="M33" t="s">
        <v>641</v>
      </c>
      <c r="N33" t="s">
        <v>642</v>
      </c>
      <c r="O33" s="100">
        <v>292</v>
      </c>
      <c r="P33">
        <v>14600</v>
      </c>
      <c r="S33" s="206">
        <f>SUMIF('TOTAL FEED'!$J$6:$J$440,'14'!A33,'TOTAL FEED'!$AS$6:$AS$440)*T33</f>
        <v>8</v>
      </c>
      <c r="T33">
        <v>1</v>
      </c>
      <c r="V33" t="str">
        <f t="shared" si="1"/>
        <v>553MF</v>
      </c>
    </row>
    <row r="34" spans="1:22" x14ac:dyDescent="0.25">
      <c r="A34" t="str">
        <f t="shared" si="0"/>
        <v>552SFS9050</v>
      </c>
      <c r="B34">
        <v>21115521999250</v>
      </c>
      <c r="C34" t="s">
        <v>302</v>
      </c>
      <c r="D34">
        <v>0</v>
      </c>
      <c r="E34">
        <v>1680214210</v>
      </c>
      <c r="F34" t="s">
        <v>238</v>
      </c>
      <c r="G34" t="s">
        <v>187</v>
      </c>
      <c r="H34">
        <v>50</v>
      </c>
      <c r="I34" t="s">
        <v>302</v>
      </c>
      <c r="J34">
        <v>10004126104549</v>
      </c>
      <c r="K34">
        <v>2402</v>
      </c>
      <c r="L34" t="s">
        <v>657</v>
      </c>
      <c r="M34" t="s">
        <v>641</v>
      </c>
      <c r="N34" t="s">
        <v>642</v>
      </c>
      <c r="O34" s="100">
        <v>648</v>
      </c>
      <c r="P34">
        <v>32400</v>
      </c>
      <c r="S34" s="206">
        <f>SUMIF('TOTAL FEED'!$J$6:$J$440,'14'!A34,'TOTAL FEED'!$AS$6:$AS$440)*T34</f>
        <v>8</v>
      </c>
      <c r="T34">
        <v>1</v>
      </c>
      <c r="V34" t="str">
        <f t="shared" si="1"/>
        <v>552SFS90</v>
      </c>
    </row>
    <row r="35" spans="1:22" x14ac:dyDescent="0.25">
      <c r="A35" t="str">
        <f t="shared" si="0"/>
        <v>552FS9050</v>
      </c>
      <c r="B35">
        <v>21115520099250</v>
      </c>
      <c r="C35" t="s">
        <v>302</v>
      </c>
      <c r="D35">
        <v>0</v>
      </c>
      <c r="E35">
        <v>1680214211</v>
      </c>
      <c r="F35" t="s">
        <v>256</v>
      </c>
      <c r="G35" t="s">
        <v>179</v>
      </c>
      <c r="H35">
        <v>50</v>
      </c>
      <c r="I35" t="s">
        <v>302</v>
      </c>
      <c r="J35">
        <v>10004126104535</v>
      </c>
      <c r="K35">
        <v>2402</v>
      </c>
      <c r="L35" t="s">
        <v>779</v>
      </c>
      <c r="M35" t="s">
        <v>641</v>
      </c>
      <c r="N35" t="s">
        <v>642</v>
      </c>
      <c r="O35" s="100">
        <v>169</v>
      </c>
      <c r="P35">
        <v>8450</v>
      </c>
      <c r="S35" s="206">
        <f>SUMIF('TOTAL FEED'!$J$6:$J$440,'14'!A35,'TOTAL FEED'!$AS$6:$AS$440)*T35</f>
        <v>8</v>
      </c>
      <c r="T35">
        <v>1</v>
      </c>
      <c r="V35" t="str">
        <f t="shared" si="1"/>
        <v>552FS90</v>
      </c>
    </row>
    <row r="36" spans="1:22" x14ac:dyDescent="0.25">
      <c r="A36" t="str">
        <f t="shared" si="0"/>
        <v>552F50</v>
      </c>
      <c r="B36" s="186">
        <v>21115520000250</v>
      </c>
      <c r="C36">
        <v>0</v>
      </c>
      <c r="D36">
        <v>0</v>
      </c>
      <c r="E36">
        <v>1680214212</v>
      </c>
      <c r="F36" t="s">
        <v>256</v>
      </c>
      <c r="G36" t="s">
        <v>179</v>
      </c>
      <c r="H36">
        <v>50</v>
      </c>
      <c r="J36">
        <v>10004126104548</v>
      </c>
      <c r="K36">
        <v>2402</v>
      </c>
      <c r="L36" s="99" t="s">
        <v>679</v>
      </c>
      <c r="M36" t="s">
        <v>641</v>
      </c>
      <c r="N36" t="s">
        <v>642</v>
      </c>
      <c r="O36" s="100">
        <v>252</v>
      </c>
      <c r="P36">
        <v>12600</v>
      </c>
      <c r="S36" s="206">
        <f>SUMIF('TOTAL FEED'!$J$6:$J$440,'14'!A36,'TOTAL FEED'!$AS$6:$AS$440)*T36</f>
        <v>8</v>
      </c>
      <c r="T36">
        <v>1</v>
      </c>
      <c r="V36" t="str">
        <f t="shared" si="1"/>
        <v>552F</v>
      </c>
    </row>
    <row r="37" spans="1:22" x14ac:dyDescent="0.25">
      <c r="A37" t="str">
        <f t="shared" si="0"/>
        <v>511S25</v>
      </c>
      <c r="B37" s="186">
        <v>21115111900125</v>
      </c>
      <c r="C37">
        <v>0</v>
      </c>
      <c r="D37">
        <v>0</v>
      </c>
      <c r="E37">
        <v>1680214214</v>
      </c>
      <c r="F37" t="s">
        <v>257</v>
      </c>
      <c r="G37" t="s">
        <v>608</v>
      </c>
      <c r="H37">
        <v>25</v>
      </c>
      <c r="J37" s="261">
        <v>10004126104537</v>
      </c>
      <c r="K37">
        <v>2402</v>
      </c>
      <c r="L37" s="99" t="s">
        <v>662</v>
      </c>
      <c r="M37" t="s">
        <v>641</v>
      </c>
      <c r="N37" t="s">
        <v>642</v>
      </c>
      <c r="O37" s="100">
        <v>297</v>
      </c>
      <c r="P37">
        <v>7425</v>
      </c>
      <c r="S37" s="206">
        <f>SUMIF('TOTAL FEED'!$J$6:$J$440,'14'!A37,'TOTAL FEED'!$AS$6:$AS$440)*T37</f>
        <v>8</v>
      </c>
      <c r="T37">
        <v>1</v>
      </c>
      <c r="V37" t="str">
        <f t="shared" si="1"/>
        <v>511S</v>
      </c>
    </row>
    <row r="38" spans="1:22" x14ac:dyDescent="0.25">
      <c r="A38" t="str">
        <f t="shared" si="0"/>
        <v>551Pro25</v>
      </c>
      <c r="B38">
        <v>21115511600125</v>
      </c>
      <c r="C38">
        <v>0</v>
      </c>
      <c r="D38">
        <v>0</v>
      </c>
      <c r="E38">
        <v>1680214215</v>
      </c>
      <c r="F38" t="s">
        <v>257</v>
      </c>
      <c r="G38" t="s">
        <v>317</v>
      </c>
      <c r="H38">
        <v>25</v>
      </c>
      <c r="J38">
        <v>10004126104540</v>
      </c>
      <c r="K38">
        <v>2402</v>
      </c>
      <c r="L38" s="99" t="s">
        <v>687</v>
      </c>
      <c r="M38" t="s">
        <v>641</v>
      </c>
      <c r="N38" t="s">
        <v>642</v>
      </c>
      <c r="O38" s="100">
        <v>920</v>
      </c>
      <c r="P38">
        <v>23000</v>
      </c>
      <c r="S38" s="206">
        <f>SUMIF('TOTAL FEED'!$J$6:$J$440,'14'!A38,'TOTAL FEED'!$AS$6:$AS$440)*T38</f>
        <v>8</v>
      </c>
      <c r="T38">
        <v>1</v>
      </c>
      <c r="V38" t="str">
        <f t="shared" si="1"/>
        <v>551Pro</v>
      </c>
    </row>
    <row r="39" spans="1:22" x14ac:dyDescent="0.25">
      <c r="A39" t="str">
        <f t="shared" si="0"/>
        <v>552M25</v>
      </c>
      <c r="B39">
        <v>21115521300125</v>
      </c>
      <c r="C39">
        <v>0</v>
      </c>
      <c r="D39">
        <v>0</v>
      </c>
      <c r="E39">
        <v>1680214216</v>
      </c>
      <c r="F39" t="s">
        <v>257</v>
      </c>
      <c r="G39" t="s">
        <v>39</v>
      </c>
      <c r="H39">
        <v>25</v>
      </c>
      <c r="J39">
        <v>10004126104547</v>
      </c>
      <c r="K39">
        <v>2402</v>
      </c>
      <c r="L39" s="99" t="s">
        <v>771</v>
      </c>
      <c r="M39" t="s">
        <v>641</v>
      </c>
      <c r="N39" t="s">
        <v>642</v>
      </c>
      <c r="O39" s="100">
        <v>316</v>
      </c>
      <c r="P39">
        <v>7900</v>
      </c>
      <c r="S39" s="206">
        <f>SUMIF('TOTAL FEED'!$J$6:$J$440,'14'!A39,'TOTAL FEED'!$AS$6:$AS$440)*T39</f>
        <v>8</v>
      </c>
      <c r="T39">
        <v>1</v>
      </c>
      <c r="V39" t="str">
        <f t="shared" si="1"/>
        <v>552M</v>
      </c>
    </row>
    <row r="40" spans="1:22" x14ac:dyDescent="0.25">
      <c r="A40" t="str">
        <f t="shared" si="0"/>
        <v>552M25</v>
      </c>
      <c r="B40" s="186">
        <v>21115521300125</v>
      </c>
      <c r="C40">
        <v>0</v>
      </c>
      <c r="D40">
        <v>0</v>
      </c>
      <c r="E40">
        <v>1680214216</v>
      </c>
      <c r="F40" t="s">
        <v>257</v>
      </c>
      <c r="G40" t="s">
        <v>39</v>
      </c>
      <c r="H40">
        <v>25</v>
      </c>
      <c r="J40">
        <v>10004126104547</v>
      </c>
      <c r="K40">
        <v>2402</v>
      </c>
      <c r="L40" t="s">
        <v>856</v>
      </c>
      <c r="M40" t="s">
        <v>641</v>
      </c>
      <c r="N40" t="s">
        <v>642</v>
      </c>
      <c r="O40" s="100">
        <v>660</v>
      </c>
      <c r="P40">
        <v>16500</v>
      </c>
      <c r="S40" s="206">
        <f>SUMIF('TOTAL FEED'!$J$6:$J$440,'14'!A40,'TOTAL FEED'!$AS$6:$AS$440)*T40</f>
        <v>8</v>
      </c>
      <c r="T40">
        <v>1</v>
      </c>
      <c r="V40" t="str">
        <f t="shared" si="1"/>
        <v>552M</v>
      </c>
    </row>
    <row r="41" spans="1:22" x14ac:dyDescent="0.25">
      <c r="A41" t="str">
        <f t="shared" si="0"/>
        <v>550SFS2550</v>
      </c>
      <c r="B41">
        <v>21115501999250</v>
      </c>
      <c r="C41" t="s">
        <v>598</v>
      </c>
      <c r="D41">
        <v>0</v>
      </c>
      <c r="E41">
        <v>1680214217</v>
      </c>
      <c r="F41" t="s">
        <v>259</v>
      </c>
      <c r="G41" t="s">
        <v>168</v>
      </c>
      <c r="H41">
        <v>50</v>
      </c>
      <c r="I41" t="s">
        <v>598</v>
      </c>
      <c r="J41">
        <v>10004126104536</v>
      </c>
      <c r="K41">
        <v>2402</v>
      </c>
      <c r="L41" s="99" t="s">
        <v>787</v>
      </c>
      <c r="M41" t="s">
        <v>641</v>
      </c>
      <c r="N41" t="s">
        <v>642</v>
      </c>
      <c r="O41" s="100">
        <v>86</v>
      </c>
      <c r="P41">
        <v>4300</v>
      </c>
      <c r="S41" s="206">
        <f>SUMIF('TOTAL FEED'!$J$6:$J$440,'14'!A41,'TOTAL FEED'!$AS$6:$AS$440)*T41</f>
        <v>8</v>
      </c>
      <c r="T41">
        <v>1</v>
      </c>
      <c r="V41" t="str">
        <f t="shared" si="1"/>
        <v>550SFS25</v>
      </c>
    </row>
    <row r="42" spans="1:22" x14ac:dyDescent="0.25">
      <c r="A42" t="str">
        <f t="shared" si="0"/>
        <v>51025</v>
      </c>
      <c r="B42" s="186">
        <v>21115100000125</v>
      </c>
      <c r="C42">
        <v>0</v>
      </c>
      <c r="D42">
        <v>0</v>
      </c>
      <c r="E42">
        <v>1680214218</v>
      </c>
      <c r="F42" t="s">
        <v>259</v>
      </c>
      <c r="G42">
        <v>510</v>
      </c>
      <c r="H42">
        <v>25</v>
      </c>
      <c r="J42">
        <v>10004126104539</v>
      </c>
      <c r="K42">
        <v>2402</v>
      </c>
      <c r="L42" s="99" t="s">
        <v>703</v>
      </c>
      <c r="M42" t="s">
        <v>641</v>
      </c>
      <c r="N42" t="s">
        <v>642</v>
      </c>
      <c r="O42" s="100">
        <v>329</v>
      </c>
      <c r="P42">
        <v>8225</v>
      </c>
      <c r="S42" s="206">
        <f>SUMIF('TOTAL FEED'!$J$6:$J$440,'14'!A42,'TOTAL FEED'!$AS$6:$AS$440)*T42</f>
        <v>8</v>
      </c>
      <c r="T42">
        <v>1</v>
      </c>
      <c r="V42" t="str">
        <f t="shared" si="1"/>
        <v>510</v>
      </c>
    </row>
    <row r="43" spans="1:22" x14ac:dyDescent="0.25">
      <c r="A43" t="str">
        <f t="shared" si="0"/>
        <v>553MF50</v>
      </c>
      <c r="B43">
        <v>21115531300250</v>
      </c>
      <c r="C43">
        <v>0</v>
      </c>
      <c r="D43">
        <v>0</v>
      </c>
      <c r="E43">
        <v>1680214219</v>
      </c>
      <c r="F43" t="s">
        <v>251</v>
      </c>
      <c r="G43" t="s">
        <v>196</v>
      </c>
      <c r="H43">
        <v>50</v>
      </c>
      <c r="J43">
        <v>10004126104530</v>
      </c>
      <c r="K43">
        <v>2402</v>
      </c>
      <c r="L43" s="99" t="s">
        <v>757</v>
      </c>
      <c r="M43" t="s">
        <v>641</v>
      </c>
      <c r="N43" t="s">
        <v>642</v>
      </c>
      <c r="O43" s="100">
        <v>684</v>
      </c>
      <c r="P43">
        <v>34200</v>
      </c>
      <c r="S43" s="206">
        <f>SUMIF('TOTAL FEED'!$J$6:$J$440,'14'!A43,'TOTAL FEED'!$AS$6:$AS$440)*T43</f>
        <v>8</v>
      </c>
      <c r="T43">
        <v>1</v>
      </c>
      <c r="V43" t="str">
        <f t="shared" si="1"/>
        <v>553MF</v>
      </c>
    </row>
    <row r="44" spans="1:22" x14ac:dyDescent="0.25">
      <c r="A44" t="str">
        <f t="shared" si="0"/>
        <v>553MF50</v>
      </c>
      <c r="B44">
        <v>21115531300250</v>
      </c>
      <c r="C44">
        <v>0</v>
      </c>
      <c r="D44">
        <v>0</v>
      </c>
      <c r="E44">
        <v>1680214220</v>
      </c>
      <c r="F44" t="s">
        <v>251</v>
      </c>
      <c r="G44" t="s">
        <v>196</v>
      </c>
      <c r="H44">
        <v>50</v>
      </c>
      <c r="J44">
        <v>10004126104541</v>
      </c>
      <c r="K44">
        <v>2402</v>
      </c>
      <c r="L44" t="s">
        <v>757</v>
      </c>
      <c r="M44" t="s">
        <v>641</v>
      </c>
      <c r="N44" t="s">
        <v>642</v>
      </c>
      <c r="O44" s="100">
        <v>315</v>
      </c>
      <c r="P44">
        <v>15750</v>
      </c>
      <c r="S44" s="206">
        <f>SUMIF('TOTAL FEED'!$J$6:$J$440,'14'!A44,'TOTAL FEED'!$AS$6:$AS$440)*T44</f>
        <v>8</v>
      </c>
      <c r="T44">
        <v>1</v>
      </c>
      <c r="V44" t="str">
        <f t="shared" si="1"/>
        <v>553MF</v>
      </c>
    </row>
    <row r="45" spans="1:22" x14ac:dyDescent="0.25">
      <c r="A45" t="str">
        <f t="shared" si="0"/>
        <v>552F50</v>
      </c>
      <c r="B45">
        <v>21115520000250</v>
      </c>
      <c r="C45">
        <v>0</v>
      </c>
      <c r="D45">
        <v>0</v>
      </c>
      <c r="E45">
        <v>1680214221</v>
      </c>
      <c r="F45" t="s">
        <v>251</v>
      </c>
      <c r="G45" t="s">
        <v>179</v>
      </c>
      <c r="H45">
        <v>50</v>
      </c>
      <c r="J45">
        <v>10004126104545</v>
      </c>
      <c r="K45">
        <v>2402</v>
      </c>
      <c r="L45" t="s">
        <v>679</v>
      </c>
      <c r="M45" t="s">
        <v>641</v>
      </c>
      <c r="N45" t="s">
        <v>642</v>
      </c>
      <c r="O45" s="100">
        <v>1188</v>
      </c>
      <c r="P45">
        <v>59400</v>
      </c>
      <c r="S45" s="206">
        <f>SUMIF('TOTAL FEED'!$J$6:$J$440,'14'!A45,'TOTAL FEED'!$AS$6:$AS$440)*T45</f>
        <v>8</v>
      </c>
      <c r="T45">
        <v>1</v>
      </c>
      <c r="V45" t="str">
        <f t="shared" si="1"/>
        <v>552F</v>
      </c>
    </row>
    <row r="46" spans="1:22" x14ac:dyDescent="0.25">
      <c r="A46" t="str">
        <f t="shared" si="0"/>
        <v>552FS9050</v>
      </c>
      <c r="B46">
        <v>21115520099250</v>
      </c>
      <c r="C46" t="s">
        <v>302</v>
      </c>
      <c r="D46">
        <v>0</v>
      </c>
      <c r="E46">
        <v>1680214222</v>
      </c>
      <c r="F46" t="s">
        <v>251</v>
      </c>
      <c r="G46" t="s">
        <v>179</v>
      </c>
      <c r="H46">
        <v>50</v>
      </c>
      <c r="I46" t="s">
        <v>302</v>
      </c>
      <c r="J46">
        <v>10004126104550</v>
      </c>
      <c r="K46">
        <v>2402</v>
      </c>
      <c r="L46" t="s">
        <v>717</v>
      </c>
      <c r="M46" t="s">
        <v>641</v>
      </c>
      <c r="N46" t="s">
        <v>642</v>
      </c>
      <c r="O46" s="100">
        <v>412</v>
      </c>
      <c r="P46">
        <v>20600</v>
      </c>
      <c r="S46" s="206">
        <f>SUMIF('TOTAL FEED'!$J$6:$J$440,'14'!A46,'TOTAL FEED'!$AS$6:$AS$440)*T46</f>
        <v>8</v>
      </c>
      <c r="T46">
        <v>1</v>
      </c>
      <c r="V46" t="str">
        <f t="shared" si="1"/>
        <v>552FS90</v>
      </c>
    </row>
    <row r="47" spans="1:22" x14ac:dyDescent="0.25">
      <c r="A47" t="str">
        <f t="shared" si="0"/>
        <v>552FS9050</v>
      </c>
      <c r="B47" s="186">
        <v>21115520099250</v>
      </c>
      <c r="C47" t="s">
        <v>302</v>
      </c>
      <c r="D47">
        <v>0</v>
      </c>
      <c r="E47">
        <v>1680214223</v>
      </c>
      <c r="F47" t="s">
        <v>251</v>
      </c>
      <c r="G47" t="s">
        <v>179</v>
      </c>
      <c r="H47">
        <v>50</v>
      </c>
      <c r="I47" t="s">
        <v>302</v>
      </c>
      <c r="J47">
        <v>10004126104551</v>
      </c>
      <c r="K47">
        <v>2402</v>
      </c>
      <c r="L47" t="s">
        <v>717</v>
      </c>
      <c r="M47" t="s">
        <v>641</v>
      </c>
      <c r="N47" t="s">
        <v>642</v>
      </c>
      <c r="O47" s="100">
        <v>614</v>
      </c>
      <c r="P47">
        <v>30700</v>
      </c>
      <c r="S47" s="206">
        <f>SUMIF('TOTAL FEED'!$J$6:$J$440,'14'!A47,'TOTAL FEED'!$AS$6:$AS$440)*T47</f>
        <v>8</v>
      </c>
      <c r="T47">
        <v>1</v>
      </c>
      <c r="V47" t="str">
        <f t="shared" si="1"/>
        <v>552FS90</v>
      </c>
    </row>
    <row r="48" spans="1:22" x14ac:dyDescent="0.25">
      <c r="A48" t="str">
        <f t="shared" si="0"/>
        <v>552FS9050</v>
      </c>
      <c r="B48" s="186">
        <v>21115520099250</v>
      </c>
      <c r="C48" t="s">
        <v>302</v>
      </c>
      <c r="D48">
        <v>0</v>
      </c>
      <c r="E48">
        <v>1680214224</v>
      </c>
      <c r="F48" t="s">
        <v>255</v>
      </c>
      <c r="G48" t="s">
        <v>179</v>
      </c>
      <c r="H48">
        <v>50</v>
      </c>
      <c r="I48" t="s">
        <v>302</v>
      </c>
      <c r="J48">
        <v>10004126104529</v>
      </c>
      <c r="K48">
        <v>2402</v>
      </c>
      <c r="L48" t="s">
        <v>719</v>
      </c>
      <c r="M48" t="s">
        <v>641</v>
      </c>
      <c r="N48" t="s">
        <v>642</v>
      </c>
      <c r="O48" s="100">
        <v>40</v>
      </c>
      <c r="P48">
        <v>2000</v>
      </c>
      <c r="S48" s="206">
        <f>SUMIF('TOTAL FEED'!$J$6:$J$440,'14'!A48,'TOTAL FEED'!$AS$6:$AS$440)*T48</f>
        <v>8</v>
      </c>
      <c r="T48">
        <v>1</v>
      </c>
      <c r="V48" t="str">
        <f t="shared" si="1"/>
        <v>552FS90</v>
      </c>
    </row>
    <row r="49" spans="1:22" x14ac:dyDescent="0.25">
      <c r="A49" t="str">
        <f t="shared" si="0"/>
        <v>566FS3150</v>
      </c>
      <c r="B49" s="186">
        <v>21115660099250</v>
      </c>
      <c r="C49" t="s">
        <v>481</v>
      </c>
      <c r="D49">
        <v>0</v>
      </c>
      <c r="E49">
        <v>1680214225</v>
      </c>
      <c r="F49" t="s">
        <v>255</v>
      </c>
      <c r="G49" t="s">
        <v>212</v>
      </c>
      <c r="H49">
        <v>50</v>
      </c>
      <c r="I49" t="s">
        <v>481</v>
      </c>
      <c r="J49">
        <v>10004126104544</v>
      </c>
      <c r="K49">
        <v>2402</v>
      </c>
      <c r="L49" s="99" t="s">
        <v>722</v>
      </c>
      <c r="M49" t="s">
        <v>641</v>
      </c>
      <c r="N49" t="s">
        <v>642</v>
      </c>
      <c r="O49" s="100">
        <v>255</v>
      </c>
      <c r="P49">
        <v>12750</v>
      </c>
      <c r="S49" s="206">
        <f>SUMIF('TOTAL FEED'!$J$6:$J$440,'14'!A49,'TOTAL FEED'!$AS$6:$AS$440)*T49</f>
        <v>8</v>
      </c>
      <c r="T49">
        <v>1</v>
      </c>
      <c r="V49" t="str">
        <f t="shared" si="1"/>
        <v>566FS31</v>
      </c>
    </row>
    <row r="50" spans="1:22" x14ac:dyDescent="0.25">
      <c r="A50" t="str">
        <f t="shared" si="0"/>
        <v/>
      </c>
      <c r="G50"/>
      <c r="H50"/>
      <c r="S50" s="206">
        <f>SUMIF('TOTAL FEED'!$J$6:$J$440,'14'!A50,'TOTAL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>552SFS9050</v>
      </c>
      <c r="B51" s="186">
        <v>21115521999250</v>
      </c>
      <c r="C51" t="s">
        <v>302</v>
      </c>
      <c r="D51">
        <v>0</v>
      </c>
      <c r="E51">
        <v>1680214213</v>
      </c>
      <c r="F51" t="s">
        <v>238</v>
      </c>
      <c r="G51" t="s">
        <v>187</v>
      </c>
      <c r="H51">
        <v>50</v>
      </c>
      <c r="I51" t="s">
        <v>302</v>
      </c>
      <c r="J51">
        <v>10004126104549</v>
      </c>
      <c r="K51">
        <v>2402</v>
      </c>
      <c r="L51" s="99" t="s">
        <v>678</v>
      </c>
      <c r="M51" t="s">
        <v>641</v>
      </c>
      <c r="N51" t="s">
        <v>642</v>
      </c>
      <c r="O51" s="100">
        <v>988</v>
      </c>
      <c r="P51">
        <v>49400</v>
      </c>
      <c r="S51" s="206">
        <f>SUMIF('TOTAL FEED'!$J$6:$J$440,'14'!A51,'TOTAL FEED'!$AS$6:$AS$440)*T51</f>
        <v>8</v>
      </c>
      <c r="T51">
        <v>1</v>
      </c>
      <c r="V51" t="str">
        <f t="shared" si="1"/>
        <v>552SFS90</v>
      </c>
    </row>
    <row r="52" spans="1:22" x14ac:dyDescent="0.25">
      <c r="A52" t="str">
        <f t="shared" si="0"/>
        <v>552FS9050</v>
      </c>
      <c r="B52">
        <v>21115520099250</v>
      </c>
      <c r="C52" t="s">
        <v>302</v>
      </c>
      <c r="D52">
        <v>0</v>
      </c>
      <c r="E52">
        <v>1680214226</v>
      </c>
      <c r="F52" t="s">
        <v>238</v>
      </c>
      <c r="G52" t="s">
        <v>179</v>
      </c>
      <c r="H52">
        <v>50</v>
      </c>
      <c r="I52" t="s">
        <v>302</v>
      </c>
      <c r="J52">
        <v>10004126104554</v>
      </c>
      <c r="K52">
        <v>2402</v>
      </c>
      <c r="L52" t="s">
        <v>717</v>
      </c>
      <c r="M52" t="s">
        <v>641</v>
      </c>
      <c r="N52" t="s">
        <v>642</v>
      </c>
      <c r="O52" s="100">
        <v>159</v>
      </c>
      <c r="P52">
        <v>7950</v>
      </c>
      <c r="S52" s="206">
        <f>SUMIF('TOTAL FEED'!$J$6:$J$440,'14'!A52,'TOTAL FEED'!$AS$6:$AS$440)*T52</f>
        <v>8</v>
      </c>
      <c r="T52">
        <v>1</v>
      </c>
      <c r="V52" t="str">
        <f t="shared" si="1"/>
        <v>552FS90</v>
      </c>
    </row>
    <row r="53" spans="1:22" x14ac:dyDescent="0.25">
      <c r="A53" t="str">
        <f t="shared" si="0"/>
        <v>567SFS2550</v>
      </c>
      <c r="B53">
        <v>21115671999250</v>
      </c>
      <c r="C53" t="s">
        <v>598</v>
      </c>
      <c r="D53">
        <v>0</v>
      </c>
      <c r="E53">
        <v>1680214227</v>
      </c>
      <c r="F53" t="s">
        <v>238</v>
      </c>
      <c r="G53" t="s">
        <v>219</v>
      </c>
      <c r="H53">
        <v>50</v>
      </c>
      <c r="I53" t="s">
        <v>598</v>
      </c>
      <c r="J53">
        <v>10004126104555</v>
      </c>
      <c r="K53">
        <v>2402</v>
      </c>
      <c r="L53" s="99" t="s">
        <v>715</v>
      </c>
      <c r="M53" t="s">
        <v>641</v>
      </c>
      <c r="N53" t="s">
        <v>642</v>
      </c>
      <c r="O53" s="100">
        <v>138</v>
      </c>
      <c r="P53">
        <v>6900</v>
      </c>
      <c r="S53" s="206">
        <f>SUMIF('TOTAL FEED'!$J$6:$J$440,'14'!A53,'TOTAL FEED'!$AS$6:$AS$440)*T53</f>
        <v>8</v>
      </c>
      <c r="T53">
        <v>1</v>
      </c>
      <c r="V53" t="str">
        <f t="shared" si="1"/>
        <v>567SFS25</v>
      </c>
    </row>
    <row r="54" spans="1:22" x14ac:dyDescent="0.25">
      <c r="A54" t="str">
        <f t="shared" si="0"/>
        <v>511ANFP9250</v>
      </c>
      <c r="B54">
        <v>21115114399250</v>
      </c>
      <c r="C54" t="s">
        <v>382</v>
      </c>
      <c r="D54">
        <v>0</v>
      </c>
      <c r="E54">
        <v>1680214228</v>
      </c>
      <c r="F54" t="s">
        <v>238</v>
      </c>
      <c r="G54" t="s">
        <v>101</v>
      </c>
      <c r="H54">
        <v>50</v>
      </c>
      <c r="I54" t="s">
        <v>382</v>
      </c>
      <c r="J54">
        <v>10004126104557</v>
      </c>
      <c r="K54">
        <v>2402</v>
      </c>
      <c r="L54" t="s">
        <v>699</v>
      </c>
      <c r="M54" t="s">
        <v>641</v>
      </c>
      <c r="N54" t="s">
        <v>642</v>
      </c>
      <c r="O54" s="100">
        <v>918</v>
      </c>
      <c r="P54">
        <v>45900</v>
      </c>
      <c r="S54" s="206">
        <f>SUMIF('TOTAL FEED'!$J$6:$J$440,'14'!A54,'TOTAL FEED'!$AS$6:$AS$440)*T54</f>
        <v>8</v>
      </c>
      <c r="T54">
        <v>1</v>
      </c>
      <c r="V54" t="str">
        <f t="shared" si="1"/>
        <v>511ANFP92</v>
      </c>
    </row>
    <row r="55" spans="1:22" x14ac:dyDescent="0.25">
      <c r="A55" t="str">
        <f t="shared" si="0"/>
        <v>551GPFS1350</v>
      </c>
      <c r="B55" s="186">
        <v>21115517599250</v>
      </c>
      <c r="C55" t="s">
        <v>471</v>
      </c>
      <c r="D55">
        <v>0</v>
      </c>
      <c r="E55">
        <v>1680214229</v>
      </c>
      <c r="F55" t="s">
        <v>256</v>
      </c>
      <c r="G55" t="s">
        <v>175</v>
      </c>
      <c r="H55">
        <v>50</v>
      </c>
      <c r="I55" t="s">
        <v>471</v>
      </c>
      <c r="J55">
        <v>10004126104556</v>
      </c>
      <c r="K55">
        <v>2402</v>
      </c>
      <c r="L55" s="99" t="s">
        <v>782</v>
      </c>
      <c r="M55" t="s">
        <v>641</v>
      </c>
      <c r="N55" t="s">
        <v>642</v>
      </c>
      <c r="O55" s="100">
        <v>276</v>
      </c>
      <c r="P55">
        <v>13800</v>
      </c>
      <c r="S55" s="206">
        <f>SUMIF('TOTAL FEED'!$J$6:$J$440,'14'!A55,'TOTAL FEED'!$AS$6:$AS$440)*T55</f>
        <v>8</v>
      </c>
      <c r="T55">
        <v>1</v>
      </c>
      <c r="V55" t="str">
        <f t="shared" si="1"/>
        <v>551GPFS13</v>
      </c>
    </row>
    <row r="56" spans="1:22" x14ac:dyDescent="0.25">
      <c r="A56" t="str">
        <f t="shared" si="0"/>
        <v>551GPFS1350</v>
      </c>
      <c r="B56">
        <v>21115517599250</v>
      </c>
      <c r="C56" t="s">
        <v>471</v>
      </c>
      <c r="D56">
        <v>0</v>
      </c>
      <c r="E56">
        <v>1680214229</v>
      </c>
      <c r="F56" t="s">
        <v>256</v>
      </c>
      <c r="G56" t="s">
        <v>175</v>
      </c>
      <c r="H56">
        <v>50</v>
      </c>
      <c r="I56" t="s">
        <v>471</v>
      </c>
      <c r="J56">
        <v>10004126104556</v>
      </c>
      <c r="K56">
        <v>2402</v>
      </c>
      <c r="L56" t="s">
        <v>779</v>
      </c>
      <c r="M56" t="s">
        <v>641</v>
      </c>
      <c r="N56" t="s">
        <v>642</v>
      </c>
      <c r="O56" s="100">
        <v>1242</v>
      </c>
      <c r="P56">
        <v>62100</v>
      </c>
      <c r="S56" s="206">
        <f>SUMIF('TOTAL FEED'!$J$6:$J$440,'14'!A56,'TOTAL FEED'!$AS$6:$AS$440)*T56</f>
        <v>8</v>
      </c>
      <c r="T56">
        <v>1</v>
      </c>
      <c r="V56" t="str">
        <f t="shared" si="1"/>
        <v>551GPFS13</v>
      </c>
    </row>
    <row r="57" spans="1:22" x14ac:dyDescent="0.25">
      <c r="A57" t="str">
        <f t="shared" si="0"/>
        <v>552FS9050</v>
      </c>
      <c r="B57" s="186">
        <v>21115520099250</v>
      </c>
      <c r="C57" t="s">
        <v>302</v>
      </c>
      <c r="D57">
        <v>0</v>
      </c>
      <c r="E57">
        <v>1680214230</v>
      </c>
      <c r="F57" t="s">
        <v>256</v>
      </c>
      <c r="G57" t="s">
        <v>179</v>
      </c>
      <c r="H57">
        <v>50</v>
      </c>
      <c r="I57" t="s">
        <v>302</v>
      </c>
      <c r="J57">
        <v>10004126104558</v>
      </c>
      <c r="K57">
        <v>2402</v>
      </c>
      <c r="L57" s="99" t="s">
        <v>717</v>
      </c>
      <c r="M57" t="s">
        <v>641</v>
      </c>
      <c r="N57" t="s">
        <v>642</v>
      </c>
      <c r="O57" s="100">
        <v>540</v>
      </c>
      <c r="P57">
        <v>27000</v>
      </c>
      <c r="S57" s="206">
        <f>SUMIF('TOTAL FEED'!$J$6:$J$440,'14'!A57,'TOTAL FEED'!$AS$6:$AS$440)*T57</f>
        <v>8</v>
      </c>
      <c r="T57">
        <v>1</v>
      </c>
      <c r="V57" t="str">
        <f t="shared" si="1"/>
        <v>552FS90</v>
      </c>
    </row>
    <row r="58" spans="1:22" x14ac:dyDescent="0.25">
      <c r="A58" t="str">
        <f t="shared" si="0"/>
        <v>552FS9050</v>
      </c>
      <c r="B58" s="186">
        <v>21115520099250</v>
      </c>
      <c r="C58" t="s">
        <v>302</v>
      </c>
      <c r="D58">
        <v>0</v>
      </c>
      <c r="E58">
        <v>1680214231</v>
      </c>
      <c r="F58" t="s">
        <v>251</v>
      </c>
      <c r="G58" t="s">
        <v>179</v>
      </c>
      <c r="H58">
        <v>50</v>
      </c>
      <c r="I58" t="s">
        <v>302</v>
      </c>
      <c r="J58">
        <v>10004126104551</v>
      </c>
      <c r="K58">
        <v>2402</v>
      </c>
      <c r="L58" s="99" t="s">
        <v>666</v>
      </c>
      <c r="M58" t="s">
        <v>641</v>
      </c>
      <c r="N58" t="s">
        <v>642</v>
      </c>
      <c r="O58" s="100">
        <v>1064</v>
      </c>
      <c r="P58">
        <v>53200</v>
      </c>
      <c r="S58" s="206">
        <f>SUMIF('TOTAL FEED'!$J$6:$J$440,'14'!A58,'TOTAL FEED'!$AS$6:$AS$440)*T58</f>
        <v>8</v>
      </c>
      <c r="T58">
        <v>1</v>
      </c>
      <c r="V58" t="str">
        <f t="shared" si="1"/>
        <v>552FS90</v>
      </c>
    </row>
    <row r="59" spans="1:22" x14ac:dyDescent="0.25">
      <c r="A59" t="str">
        <f t="shared" si="0"/>
        <v>HT1225</v>
      </c>
      <c r="B59">
        <v>21135520000125</v>
      </c>
      <c r="C59">
        <v>0</v>
      </c>
      <c r="D59">
        <v>0</v>
      </c>
      <c r="E59">
        <v>1680214232</v>
      </c>
      <c r="F59" t="s">
        <v>251</v>
      </c>
      <c r="G59" t="s">
        <v>63</v>
      </c>
      <c r="H59">
        <v>25</v>
      </c>
      <c r="J59">
        <v>10004126104553</v>
      </c>
      <c r="K59">
        <v>2402</v>
      </c>
      <c r="L59" t="s">
        <v>714</v>
      </c>
      <c r="M59" t="s">
        <v>641</v>
      </c>
      <c r="N59" t="s">
        <v>642</v>
      </c>
      <c r="O59" s="100">
        <v>398</v>
      </c>
      <c r="P59">
        <v>9950</v>
      </c>
      <c r="S59" s="206">
        <f>SUMIF('TOTAL FEED'!$J$6:$J$440,'14'!A59,'TOTAL FEED'!$AS$6:$AS$440)*T59</f>
        <v>8</v>
      </c>
      <c r="T59">
        <v>1</v>
      </c>
      <c r="V59" t="str">
        <f t="shared" si="1"/>
        <v>HT12</v>
      </c>
    </row>
    <row r="60" spans="1:22" x14ac:dyDescent="0.25">
      <c r="A60" t="str">
        <f t="shared" si="0"/>
        <v>95225</v>
      </c>
      <c r="B60" s="186">
        <v>21125520000125</v>
      </c>
      <c r="C60">
        <v>0</v>
      </c>
      <c r="D60">
        <v>0</v>
      </c>
      <c r="E60">
        <v>1680214233</v>
      </c>
      <c r="F60" t="s">
        <v>251</v>
      </c>
      <c r="G60">
        <v>952</v>
      </c>
      <c r="H60">
        <v>25</v>
      </c>
      <c r="J60">
        <v>10004126104553</v>
      </c>
      <c r="K60">
        <v>2402</v>
      </c>
      <c r="L60" t="s">
        <v>664</v>
      </c>
      <c r="M60" t="s">
        <v>641</v>
      </c>
      <c r="N60" t="s">
        <v>642</v>
      </c>
      <c r="O60" s="100">
        <v>443</v>
      </c>
      <c r="P60">
        <v>11075</v>
      </c>
      <c r="S60" s="206">
        <f>SUMIF('TOTAL FEED'!$J$6:$J$440,'14'!A60,'TOTAL FEED'!$AS$6:$AS$440)*T60</f>
        <v>8</v>
      </c>
      <c r="T60">
        <v>1</v>
      </c>
      <c r="V60" t="str">
        <f t="shared" si="1"/>
        <v>952</v>
      </c>
    </row>
    <row r="61" spans="1:22" x14ac:dyDescent="0.25">
      <c r="A61" t="str">
        <f t="shared" si="0"/>
        <v>55225</v>
      </c>
      <c r="B61" s="186">
        <v>21115520000125</v>
      </c>
      <c r="C61">
        <v>0</v>
      </c>
      <c r="D61">
        <v>0</v>
      </c>
      <c r="E61">
        <v>1680214234</v>
      </c>
      <c r="F61" t="s">
        <v>251</v>
      </c>
      <c r="G61">
        <v>552</v>
      </c>
      <c r="H61">
        <v>25</v>
      </c>
      <c r="J61">
        <v>10004126104553</v>
      </c>
      <c r="K61">
        <v>2402</v>
      </c>
      <c r="L61" s="99" t="s">
        <v>799</v>
      </c>
      <c r="M61" t="s">
        <v>641</v>
      </c>
      <c r="N61" t="s">
        <v>642</v>
      </c>
      <c r="O61" s="100">
        <v>2449</v>
      </c>
      <c r="P61">
        <v>61225</v>
      </c>
      <c r="S61" s="206">
        <f>SUMIF('TOTAL FEED'!$J$6:$J$440,'14'!A61,'TOTAL FEED'!$AS$6:$AS$440)*T61</f>
        <v>8</v>
      </c>
      <c r="T61">
        <v>1</v>
      </c>
      <c r="V61" t="str">
        <f t="shared" si="1"/>
        <v>552</v>
      </c>
    </row>
    <row r="62" spans="1:22" x14ac:dyDescent="0.25">
      <c r="A62" t="str">
        <f t="shared" si="0"/>
        <v>550SFS3150</v>
      </c>
      <c r="B62">
        <v>21115501999250</v>
      </c>
      <c r="C62" t="s">
        <v>481</v>
      </c>
      <c r="D62">
        <v>0</v>
      </c>
      <c r="E62">
        <v>1680214235</v>
      </c>
      <c r="F62" t="s">
        <v>257</v>
      </c>
      <c r="G62" t="s">
        <v>168</v>
      </c>
      <c r="H62">
        <v>50</v>
      </c>
      <c r="I62" t="s">
        <v>481</v>
      </c>
      <c r="J62">
        <v>10004126104552</v>
      </c>
      <c r="K62">
        <v>2402</v>
      </c>
      <c r="L62" s="99" t="s">
        <v>750</v>
      </c>
      <c r="M62" t="s">
        <v>641</v>
      </c>
      <c r="N62" t="s">
        <v>642</v>
      </c>
      <c r="O62" s="100">
        <v>995</v>
      </c>
      <c r="P62">
        <v>49750</v>
      </c>
      <c r="S62" s="206">
        <f>SUMIF('TOTAL FEED'!$J$6:$J$440,'14'!A62,'TOTAL FEED'!$AS$6:$AS$440)*T62</f>
        <v>8</v>
      </c>
      <c r="T62">
        <v>1</v>
      </c>
      <c r="V62" t="str">
        <f t="shared" si="1"/>
        <v>550SFS31</v>
      </c>
    </row>
    <row r="63" spans="1:22" x14ac:dyDescent="0.25">
      <c r="A63" t="str">
        <f t="shared" si="0"/>
        <v>550SFS3150</v>
      </c>
      <c r="B63" s="186">
        <v>21115501999250</v>
      </c>
      <c r="C63" t="s">
        <v>481</v>
      </c>
      <c r="D63">
        <v>0</v>
      </c>
      <c r="E63">
        <v>1680214235</v>
      </c>
      <c r="F63" t="s">
        <v>257</v>
      </c>
      <c r="G63" t="s">
        <v>168</v>
      </c>
      <c r="H63">
        <v>50</v>
      </c>
      <c r="I63" t="s">
        <v>481</v>
      </c>
      <c r="J63">
        <v>10004126104552</v>
      </c>
      <c r="K63">
        <v>2402</v>
      </c>
      <c r="L63" s="99" t="s">
        <v>795</v>
      </c>
      <c r="M63" t="s">
        <v>641</v>
      </c>
      <c r="N63" t="s">
        <v>642</v>
      </c>
      <c r="O63" s="100">
        <v>756</v>
      </c>
      <c r="P63">
        <v>37800</v>
      </c>
      <c r="S63" s="206">
        <f>SUMIF('TOTAL FEED'!$J$6:$J$440,'14'!A63,'TOTAL FEED'!$AS$6:$AS$440)*T63</f>
        <v>8</v>
      </c>
      <c r="T63">
        <v>1</v>
      </c>
      <c r="V63" t="str">
        <f t="shared" si="1"/>
        <v>550SFS31</v>
      </c>
    </row>
    <row r="64" spans="1:22" x14ac:dyDescent="0.25">
      <c r="A64" t="str">
        <f t="shared" si="0"/>
        <v>550SFS3150</v>
      </c>
      <c r="B64" s="186">
        <v>21115501999250</v>
      </c>
      <c r="C64" t="s">
        <v>481</v>
      </c>
      <c r="D64">
        <v>0</v>
      </c>
      <c r="E64">
        <v>1680214235</v>
      </c>
      <c r="F64" t="s">
        <v>257</v>
      </c>
      <c r="G64" t="s">
        <v>168</v>
      </c>
      <c r="H64">
        <v>50</v>
      </c>
      <c r="I64" t="s">
        <v>481</v>
      </c>
      <c r="J64">
        <v>10004126104552</v>
      </c>
      <c r="K64">
        <v>2402</v>
      </c>
      <c r="L64" s="99" t="s">
        <v>821</v>
      </c>
      <c r="M64" t="s">
        <v>641</v>
      </c>
      <c r="N64" t="s">
        <v>642</v>
      </c>
      <c r="O64" s="100">
        <v>864</v>
      </c>
      <c r="P64">
        <v>43200</v>
      </c>
      <c r="S64" s="206">
        <f>SUMIF('TOTAL FEED'!$J$6:$J$440,'14'!A64,'TOTAL FEED'!$AS$6:$AS$440)*T64</f>
        <v>8</v>
      </c>
      <c r="T64">
        <v>1</v>
      </c>
      <c r="V64" t="str">
        <f t="shared" si="1"/>
        <v>550SFS31</v>
      </c>
    </row>
    <row r="65" spans="1:22" x14ac:dyDescent="0.25">
      <c r="A65" t="str">
        <f t="shared" si="0"/>
        <v>553S25</v>
      </c>
      <c r="B65" s="186">
        <v>21115531900125</v>
      </c>
      <c r="C65">
        <v>0</v>
      </c>
      <c r="D65">
        <v>0</v>
      </c>
      <c r="E65">
        <v>1680214236</v>
      </c>
      <c r="F65" t="s">
        <v>251</v>
      </c>
      <c r="G65" t="s">
        <v>41</v>
      </c>
      <c r="H65">
        <v>25</v>
      </c>
      <c r="J65">
        <v>10004126104559</v>
      </c>
      <c r="K65">
        <v>2402</v>
      </c>
      <c r="L65" t="s">
        <v>691</v>
      </c>
      <c r="M65" t="s">
        <v>641</v>
      </c>
      <c r="N65" t="s">
        <v>642</v>
      </c>
      <c r="O65" s="100">
        <v>550</v>
      </c>
      <c r="P65">
        <v>13750</v>
      </c>
      <c r="S65" s="206">
        <f>SUMIF('TOTAL FEED'!$J$6:$J$440,'14'!A65,'TOTAL FEED'!$AS$6:$AS$440)*T65</f>
        <v>8</v>
      </c>
      <c r="T65">
        <v>1</v>
      </c>
      <c r="V65" t="str">
        <f t="shared" si="1"/>
        <v>553S</v>
      </c>
    </row>
    <row r="66" spans="1:22" x14ac:dyDescent="0.25">
      <c r="A66" t="str">
        <f t="shared" si="0"/>
        <v>511B25</v>
      </c>
      <c r="B66" s="186">
        <v>21115110200125</v>
      </c>
      <c r="C66">
        <v>0</v>
      </c>
      <c r="D66">
        <v>0</v>
      </c>
      <c r="E66">
        <v>1680214237</v>
      </c>
      <c r="F66" t="s">
        <v>562</v>
      </c>
      <c r="G66" t="s">
        <v>23</v>
      </c>
      <c r="H66">
        <v>25</v>
      </c>
      <c r="J66">
        <v>210307</v>
      </c>
      <c r="K66">
        <v>2401</v>
      </c>
      <c r="L66" s="99" t="s">
        <v>664</v>
      </c>
      <c r="M66" t="s">
        <v>658</v>
      </c>
      <c r="N66" t="s">
        <v>659</v>
      </c>
      <c r="O66" s="100">
        <v>660</v>
      </c>
      <c r="P66">
        <v>16500</v>
      </c>
      <c r="S66" s="206">
        <f>SUMIF('TOTAL FEED'!$J$6:$J$440,'14'!A66,'TOTAL FEED'!$AS$6:$AS$440)*T66</f>
        <v>8</v>
      </c>
      <c r="T66">
        <v>1</v>
      </c>
      <c r="V66" t="str">
        <f t="shared" si="1"/>
        <v>511B</v>
      </c>
    </row>
    <row r="67" spans="1:22" x14ac:dyDescent="0.25">
      <c r="A67" t="str">
        <f t="shared" si="0"/>
        <v>551FS5450</v>
      </c>
      <c r="B67">
        <v>21115510099250</v>
      </c>
      <c r="C67" t="s">
        <v>455</v>
      </c>
      <c r="D67">
        <v>0</v>
      </c>
      <c r="E67">
        <v>1680214238</v>
      </c>
      <c r="F67" t="s">
        <v>564</v>
      </c>
      <c r="G67" t="s">
        <v>170</v>
      </c>
      <c r="H67">
        <v>50</v>
      </c>
      <c r="I67" t="s">
        <v>455</v>
      </c>
      <c r="J67">
        <v>210379</v>
      </c>
      <c r="K67">
        <v>2401</v>
      </c>
      <c r="L67" t="s">
        <v>680</v>
      </c>
      <c r="M67" t="s">
        <v>658</v>
      </c>
      <c r="N67" t="s">
        <v>659</v>
      </c>
      <c r="O67" s="100">
        <v>1080</v>
      </c>
      <c r="P67">
        <v>54000</v>
      </c>
      <c r="S67" s="206">
        <f>SUMIF('TOTAL FEED'!$J$6:$J$440,'14'!A67,'TOTAL FEED'!$AS$6:$AS$440)*T67</f>
        <v>8</v>
      </c>
      <c r="T67">
        <v>1</v>
      </c>
      <c r="V67" t="str">
        <f t="shared" si="1"/>
        <v>551FS54</v>
      </c>
    </row>
    <row r="68" spans="1:22" x14ac:dyDescent="0.25">
      <c r="A68" t="str">
        <f t="shared" ref="A68:A131" si="2">CONCATENATE(G68,I68,H68)</f>
        <v>551FS5450</v>
      </c>
      <c r="B68" s="186">
        <v>21115510099250</v>
      </c>
      <c r="C68" t="s">
        <v>455</v>
      </c>
      <c r="D68">
        <v>0</v>
      </c>
      <c r="E68">
        <v>1680214238</v>
      </c>
      <c r="F68" t="s">
        <v>564</v>
      </c>
      <c r="G68" t="s">
        <v>170</v>
      </c>
      <c r="H68">
        <v>50</v>
      </c>
      <c r="I68" t="s">
        <v>455</v>
      </c>
      <c r="J68">
        <v>210379</v>
      </c>
      <c r="K68">
        <v>2401</v>
      </c>
      <c r="L68" s="99" t="s">
        <v>770</v>
      </c>
      <c r="M68" t="s">
        <v>658</v>
      </c>
      <c r="N68" t="s">
        <v>659</v>
      </c>
      <c r="O68" s="100">
        <v>291</v>
      </c>
      <c r="P68">
        <v>14550</v>
      </c>
      <c r="S68" s="206">
        <f>SUMIF('TOTAL FEED'!$J$6:$J$440,'14'!A68,'TOTAL FEED'!$AS$6:$AS$440)*T68</f>
        <v>8</v>
      </c>
      <c r="T68">
        <v>1</v>
      </c>
      <c r="V68" t="str">
        <f t="shared" ref="V68:V131" si="3">+G68&amp;I68</f>
        <v>551FS54</v>
      </c>
    </row>
    <row r="69" spans="1:22" x14ac:dyDescent="0.25">
      <c r="A69" t="str">
        <f t="shared" si="2"/>
        <v/>
      </c>
      <c r="G69"/>
      <c r="H69"/>
      <c r="S69" s="206">
        <f>SUMIF('TOTAL FEED'!$J$6:$J$440,'14'!A69,'TOTAL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FEED'!$J$6:$J$440,'14'!A70,'TOTAL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62"/>
      <c r="C71" s="263"/>
      <c r="D71" s="263"/>
      <c r="E71" s="263"/>
      <c r="F71" s="263"/>
      <c r="G71" s="263"/>
      <c r="H71" s="263"/>
      <c r="I71" s="263"/>
      <c r="J71" s="263"/>
      <c r="K71" s="263"/>
      <c r="L71" s="264"/>
      <c r="M71" s="263"/>
      <c r="N71" s="263"/>
      <c r="O71" s="289"/>
      <c r="P71" s="263"/>
      <c r="S71" s="206">
        <f>SUMIF('TOTAL FEED'!$J$6:$J$440,'14'!A71,'TOTAL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L72" s="99"/>
      <c r="S72" s="206">
        <f>SUMIF('TOTAL FEED'!$J$6:$J$440,'14'!A72,'TOTAL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L73" s="99"/>
      <c r="S73" s="206">
        <f>SUMIF('TOTAL FEED'!$J$6:$J$440,'14'!A73,'TOTAL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L74" s="99"/>
      <c r="S74" s="206">
        <f>SUMIF('TOTAL FEED'!$J$6:$J$440,'14'!A74,'TOTAL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186"/>
      <c r="G75"/>
      <c r="H75"/>
      <c r="S75" s="206">
        <f>SUMIF('TOTAL FEED'!$J$6:$J$440,'14'!A75,'TOTAL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FEED'!$J$6:$J$440,'14'!A76,'TOTAL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86"/>
      <c r="G77"/>
      <c r="H77"/>
      <c r="S77" s="206">
        <f>SUMIF('TOTAL FEED'!$J$6:$J$440,'14'!A77,'TOTAL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FEED'!$J$6:$J$440,'14'!A78,'TOTAL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FEED'!$J$6:$J$440,'14'!A79,'TOTAL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FEED'!$J$6:$J$440,'14'!A80,'TOTAL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S81" s="206">
        <f>SUMIF('TOTAL FEED'!$J$6:$J$440,'14'!A81,'TOTAL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186"/>
      <c r="G82"/>
      <c r="H82"/>
      <c r="S82" s="206">
        <f>SUMIF('TOTAL FEED'!$J$6:$J$440,'14'!A82,'TOTAL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FEED'!$J$6:$J$440,'14'!A83,'TOTAL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S84" s="206">
        <f>SUMIF('TOTAL FEED'!$J$6:$J$440,'14'!A84,'TOTAL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S85" s="206">
        <f>SUMIF('TOTAL FEED'!$J$6:$J$440,'14'!A85,'TOTAL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L86" s="99"/>
      <c r="S86" s="206">
        <f>SUMIF('TOTAL FEED'!$J$6:$J$440,'14'!A86,'TOTAL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B87" s="186"/>
      <c r="G87"/>
      <c r="H87"/>
      <c r="I87" s="107"/>
      <c r="L87" s="99"/>
      <c r="S87" s="206">
        <f>SUMIF('TOTAL FEED'!$J$6:$J$440,'14'!A87,'TOTAL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FEED'!$J$6:$J$440,'14'!A88,'TOTAL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S89" s="206">
        <f>SUMIF('TOTAL FEED'!$J$6:$J$440,'14'!A89,'TOTAL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S90" s="206">
        <f>SUMIF('TOTAL FEED'!$J$6:$J$440,'14'!A90,'TOTAL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S91" s="206">
        <f>SUMIF('TOTAL FEED'!$J$6:$J$440,'14'!A91,'TOTAL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L92" s="99"/>
      <c r="S92" s="206">
        <f>SUMIF('TOTAL FEED'!$J$6:$J$440,'14'!A92,'TOTAL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S93" s="206">
        <f>SUMIF('TOTAL FEED'!$J$6:$J$440,'14'!A93,'TOTAL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S94" s="206">
        <f>SUMIF('TOTAL FEED'!$J$6:$J$440,'14'!A94,'TOTAL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B95" s="186"/>
      <c r="G95"/>
      <c r="H95"/>
      <c r="S95" s="206">
        <f>SUMIF('TOTAL FEED'!$J$6:$J$440,'14'!A95,'TOTAL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S96" s="206">
        <f>SUMIF('TOTAL FEED'!$J$6:$J$440,'14'!A96,'TOTAL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L97" s="99"/>
      <c r="S97" s="206">
        <f>SUMIF('TOTAL FEED'!$J$6:$J$440,'14'!A97,'TOTAL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FEED'!$J$6:$J$440,'14'!A98,'TOTAL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L99" s="99"/>
      <c r="S99" s="206">
        <f>SUMIF('TOTAL FEED'!$J$6:$J$440,'14'!A99,'TOTAL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FEED'!$J$6:$J$440,'14'!A100,'TOTAL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L101" s="99"/>
      <c r="S101" s="206">
        <f>SUMIF('TOTAL FEED'!$J$6:$J$440,'14'!A101,'TOTAL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B102" s="186"/>
      <c r="G102"/>
      <c r="H102"/>
      <c r="S102" s="206">
        <f>SUMIF('TOTAL FEED'!$J$6:$J$440,'14'!A102,'TOTAL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FEED'!$J$6:$J$440,'14'!A103,'TOTAL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B104" s="186"/>
      <c r="G104"/>
      <c r="H104"/>
      <c r="S104" s="206">
        <f>SUMIF('TOTAL FEED'!$J$6:$J$440,'14'!A104,'TOTAL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FEED'!$J$6:$J$440,'14'!A105,'TOTAL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S106" s="206">
        <f>SUMIF('TOTAL FEED'!$J$6:$J$440,'14'!A106,'TOTAL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B107" s="186"/>
      <c r="G107"/>
      <c r="H107"/>
      <c r="S107" s="206">
        <f>SUMIF('TOTAL FEED'!$J$6:$J$440,'14'!A107,'TOTAL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FEED'!$J$6:$J$440,'14'!A108,'TOTAL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B109" s="186"/>
      <c r="G109"/>
      <c r="H109"/>
      <c r="L109" s="99"/>
      <c r="S109" s="206">
        <f>SUMIF('TOTAL FEED'!$J$6:$J$440,'14'!A109,'TOTAL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L110" s="99"/>
      <c r="S110" s="206">
        <f>SUMIF('TOTAL FEED'!$J$6:$J$440,'14'!A110,'TOTAL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FEED'!$J$6:$J$440,'14'!A111,'TOTAL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FEED'!$J$6:$J$440,'14'!A112,'TOTAL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FEED'!$J$6:$J$440,'14'!A113,'TOTAL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FEED'!$J$6:$J$440,'14'!A114,'TOTAL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FEED'!$J$6:$J$440,'14'!A115,'TOTAL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FEED'!$J$6:$J$440,'14'!A116,'TOTAL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FEED'!$J$6:$J$440,'14'!A117,'TOTAL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FEED'!$J$6:$J$440,'14'!A118,'TOTAL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FEED'!$J$6:$J$440,'14'!A119,'TOTAL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FEED'!$J$6:$J$440,'14'!A120,'TOTAL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FEED'!$J$6:$J$440,'14'!A121,'TOTAL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FEED'!$J$6:$J$440,'14'!A122,'TOTAL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FEED'!$J$6:$J$440,'14'!A123,'TOTAL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FEED'!$J$6:$J$440,'14'!A124,'TOTAL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FEED'!$J$6:$J$440,'14'!A125,'TOTAL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FEED'!$J$6:$J$440,'14'!A126,'TOTAL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FEED'!$J$6:$J$440,'14'!A127,'TOTAL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FEED'!$J$6:$J$440,'14'!A128,'TOTAL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FEED'!$J$6:$J$440,'14'!A129,'TOTAL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FEED'!$J$6:$J$440,'14'!A130,'TOTAL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FEED'!$J$6:$J$440,'14'!A131,'TOTAL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FEED'!$J$6:$J$440,'14'!A132,'TOTAL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FEED'!$J$6:$J$440,'14'!A133,'TOTAL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FEED'!$J$6:$J$440,'14'!A134,'TOTAL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FEED'!$J$6:$J$440,'14'!A135,'TOTAL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FEED'!$J$6:$J$440,'14'!A136,'TOTAL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FEED'!$J$6:$J$440,'14'!A137,'TOTAL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FEED'!$J$6:$J$440,'14'!A138,'TOTAL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FEED'!$J$6:$J$440,'14'!A139,'TOTAL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FEED'!$J$6:$J$440,'14'!A140,'TOTAL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FEED'!$J$6:$J$440,'14'!A141,'TOTAL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FEED'!$J$6:$J$440,'14'!A142,'TOTAL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FEED'!$J$6:$J$440,'14'!A143,'TOTAL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FEED'!$J$6:$J$440,'14'!A144,'TOTAL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FEED'!$J$6:$J$440,'14'!A145,'TOTAL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FEED'!$J$6:$J$440,'14'!A146,'TOTAL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FEED'!$J$6:$J$440,'14'!A147,'TOTAL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FEED'!$J$6:$J$440,'14'!A148,'TOTAL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FEED'!$J$6:$J$440,'14'!A149,'TOTAL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FEED'!$J$6:$J$440,'14'!A150,'TOTAL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FEED'!$J$6:$J$440,'14'!A151,'TOTAL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FEED'!$J$6:$J$440,'14'!A152,'TOTAL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FEED'!$J$6:$J$440,'14'!A153,'TOTAL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FEED'!$J$6:$J$440,'14'!A154,'TOTAL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FEED'!$J$6:$J$440,'14'!A155,'TOTAL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FEED'!$J$6:$J$440,'14'!A156,'TOTAL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FEED'!$J$6:$J$440,'14'!A157,'TOTAL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FEED'!$J$6:$J$440,'14'!A158,'TOTAL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FEED'!$J$6:$J$440,'14'!A159,'TOTAL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FEED'!$J$6:$J$440,'14'!A160,'TOTAL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FEED'!$J$6:$J$440,'14'!A161,'TOTAL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FEED'!$J$6:$J$440,'14'!A162,'TOTAL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FEED'!$J$6:$J$440,'14'!A163,'TOTAL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FEED'!$J$6:$J$440,'14'!A164,'TOTAL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FEED'!$J$6:$J$440,'14'!A165,'TOTAL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FEED'!$J$6:$J$440,'14'!A166,'TOTAL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FEED'!$J$6:$J$440,'14'!A167,'TOTAL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FEED'!$J$6:$J$440,'14'!A168,'TOTAL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FEED'!$J$6:$J$440,'14'!A169,'TOTAL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FEED'!$J$6:$J$440,'14'!A170,'TOTAL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FEED'!$J$6:$J$440,'14'!A171,'TOTAL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FEED'!$J$6:$J$440,'14'!A172,'TOTAL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FEED'!$J$6:$J$440,'14'!A173,'TOTAL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FEED'!$J$6:$J$440,'14'!A174,'TOTAL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FEED'!$J$6:$J$440,'14'!A175,'TOTAL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FEED'!$J$6:$J$440,'14'!A176,'TOTAL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FEED'!$J$6:$J$440,'14'!A177,'TOTAL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FEED'!$J$6:$J$440,'14'!A178,'TOTAL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FEED'!$J$6:$J$440,'14'!A179,'TOTAL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FEED'!$J$6:$J$440,'14'!A180,'TOTAL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FEED'!$J$6:$J$440,'14'!A181,'TOTAL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FEED'!$J$6:$J$440,'14'!A182,'TOTAL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FEED'!$J$6:$J$440,'14'!A183,'TOTAL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FEED'!$J$6:$J$440,'14'!A184,'TOTAL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FEED'!$J$6:$J$440,'14'!A185,'TOTAL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FEED'!$J$6:$J$440,'14'!A186,'TOTAL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FEED'!$J$6:$J$440,'14'!A187,'TOTAL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FEED'!$J$6:$J$440,'14'!A188,'TOTAL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FEED'!$J$6:$J$440,'14'!A189,'TOTAL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FEED'!$J$6:$J$440,'14'!A190,'TOTAL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FEED'!$J$6:$J$440,'14'!A191,'TOTAL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FEED'!$J$6:$J$440,'14'!A192,'TOTAL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FEED'!$J$6:$J$440,'14'!A193,'TOTAL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FEED'!$J$6:$J$440,'14'!A194,'TOTAL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FEED'!$J$6:$J$440,'14'!A195,'TOTAL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FEED'!$J$6:$J$440,'14'!A196,'TOTAL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FEED'!$J$6:$J$440,'14'!A197,'TOTAL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FEED'!$J$6:$J$440,'14'!A198,'TOTAL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FEED'!$J$6:$J$440,'14'!A199,'TOTAL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FEED'!$J$6:$J$440,'14'!A200,'TOTAL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FEED'!$J$6:$J$440,'14'!A201,'TOTAL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FEED'!$J$6:$J$440,'14'!A202,'TOTAL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FEED'!$J$6:$J$440,'14'!A203,'TOTAL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FEED'!$J$6:$J$440,'14'!A204,'TOTAL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FEED'!$J$6:$J$440,'14'!A205,'TOTAL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FEED'!$J$6:$J$440,'14'!A206,'TOTAL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FEED'!$J$6:$J$440,'14'!A207,'TOTAL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FEED'!$J$6:$J$440,'14'!A208,'TOTAL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FEED'!$J$6:$J$440,'14'!A209,'TOTAL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FEED'!$J$6:$J$440,'14'!A210,'TOTAL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FEED'!$J$6:$J$440,'14'!A211,'TOTAL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FEED'!$J$6:$J$440,'14'!A212,'TOTAL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FEED'!$J$6:$J$440,'14'!A213,'TOTAL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FEED'!$J$6:$J$440,'14'!A214,'TOTAL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FEED'!$J$6:$J$440,'14'!A215,'TOTAL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FEED'!$J$6:$J$440,'14'!A216,'TOTAL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FEED'!$J$6:$J$440,'14'!A217,'TOTAL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FEED'!$J$6:$J$440,'14'!A218,'TOTAL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FEED'!$J$6:$J$440,'14'!A219,'TOTAL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FEED'!$J$6:$J$440,'14'!A220,'TOTAL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FEED'!$J$6:$J$440,'14'!A221,'TOTAL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FEED'!$J$6:$J$440,'14'!A222,'TOTAL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FEED'!$J$6:$J$440,'14'!A223,'TOTAL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FEED'!$J$6:$J$440,'14'!A224,'TOTAL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FEED'!$J$6:$J$440,'14'!A225,'TOTAL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FEED'!$J$6:$J$440,'14'!A226,'TOTAL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FEED'!$J$6:$J$440,'14'!A227,'TOTAL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FEED'!$J$6:$J$440,'14'!A228,'TOTAL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FEED'!$J$6:$J$440,'14'!A229,'TOTAL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FEED'!$J$6:$J$440,'14'!A230,'TOTAL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FEED'!$J$6:$J$440,'14'!A231,'TOTAL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FEED'!$J$6:$J$440,'14'!A232,'TOTAL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FEED'!$J$6:$J$440,'14'!A233,'TOTAL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FEED'!$J$6:$J$440,'14'!A234,'TOTAL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FEED'!$J$6:$J$440,'14'!A235,'TOTAL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FEED'!$J$6:$J$440,'14'!A236,'TOTAL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FEED'!$J$6:$J$440,'14'!A237,'TOTAL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FEED'!$J$6:$J$440,'14'!A238,'TOTAL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FEED'!$J$6:$J$440,'14'!A239,'TOTAL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FEED'!$J$6:$J$440,'14'!A240,'TOTAL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FEED'!$J$6:$J$440,'14'!A241,'TOTAL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FEED'!$J$6:$J$440,'14'!A242,'TOTAL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FEED'!$J$6:$J$440,'14'!A243,'TOTAL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FEED'!$J$6:$J$440,'14'!A244,'TOTAL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FEED'!$J$6:$J$440,'14'!A245,'TOTAL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FEED'!$J$6:$J$440,'14'!A246,'TOTAL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FEED'!$J$6:$J$440,'14'!A247,'TOTAL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FEED'!$J$6:$J$440,'14'!A248,'TOTAL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FEED'!$J$6:$J$440,'14'!A249,'TOTAL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FEED'!$J$6:$J$440,'14'!A250,'TOTAL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FEED'!$J$6:$J$440,'14'!A251,'TOTAL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FEED'!$J$6:$J$440,'14'!A252,'TOTAL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FEED'!$J$6:$J$440,'14'!A253,'TOTAL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FEED'!$J$6:$J$440,'14'!A254,'TOTAL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FEED'!$J$6:$J$440,'14'!A255,'TOTAL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FEED'!$J$6:$J$440,'14'!A256,'TOTAL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FEED'!$J$6:$J$440,'14'!A257,'TOTAL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FEED'!$J$6:$J$440,'14'!A258,'TOTAL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FEED'!$J$6:$J$440,'14'!A259,'TOTAL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FEED'!$J$6:$J$440,'14'!A260,'TOTAL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FEED'!$J$6:$J$440,'14'!A261,'TOTAL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FEED'!$J$6:$J$440,'14'!A262,'TOTAL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FEED'!$J$6:$J$440,'14'!A263,'TOTAL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FEED'!$J$6:$J$440,'14'!A264,'TOTAL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FEED'!$J$6:$J$440,'14'!A265,'TOTAL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FEED'!$J$6:$J$440,'14'!A266,'TOTAL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FEED'!$J$6:$J$440,'14'!A267,'TOTAL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FEED'!$J$6:$J$440,'14'!A268,'TOTAL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FEED'!$J$6:$J$440,'14'!A269,'TOTAL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FEED'!$J$6:$J$440,'14'!A270,'TOTAL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FEED'!$J$6:$J$440,'14'!A271,'TOTAL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FEED'!$J$6:$J$440,'14'!A272,'TOTAL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FEED'!$J$6:$J$440,'14'!A273,'TOTAL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FEED'!$J$6:$J$440,'14'!A274,'TOTAL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FEED'!$J$6:$J$440,'14'!A275,'TOTAL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FEED'!$J$6:$J$440,'14'!A276,'TOTAL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FEED'!$J$6:$J$440,'14'!A277,'TOTAL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FEED'!$J$6:$J$440,'14'!A278,'TOTAL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FEED'!$J$6:$J$440,'14'!A279,'TOTAL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FEED'!$J$6:$J$440,'14'!A280,'TOTAL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FEED'!$J$6:$J$440,'14'!A281,'TOTAL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FEED'!$J$6:$J$440,'14'!A282,'TOTAL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FEED'!$J$6:$J$440,'14'!A283,'TOTAL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FEED'!$J$6:$J$440,'14'!A284,'TOTAL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FEED'!$J$6:$J$440,'14'!A285,'TOTAL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FEED'!$J$6:$J$440,'14'!A286,'TOTAL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FEED'!$J$6:$J$440,'14'!A287,'TOTAL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FEED'!$J$6:$J$440,'14'!A288,'TOTAL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FEED'!$J$6:$J$440,'14'!A289,'TOTAL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FEED'!$J$6:$J$440,'14'!A290,'TOTAL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FEED'!$J$6:$J$440,'14'!A291,'TOTAL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FEED'!$J$6:$J$440,'14'!A292,'TOTAL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FEED'!$J$6:$J$440,'14'!A293,'TOTAL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FEED'!$J$6:$J$440,'14'!A294,'TOTAL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FEED'!$J$6:$J$440,'14'!A295,'TOTAL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FEED'!$J$6:$J$440,'14'!A296,'TOTAL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FEED'!$J$6:$J$440,'14'!A297,'TOTAL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FEED'!$J$6:$J$440,'14'!A298,'TOTAL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FEED'!$J$6:$J$440,'14'!A299,'TOTAL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FEED'!$J$6:$J$440,'14'!A300,'TOTAL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FEED'!$J$6:$J$440,'14'!A301,'TOTAL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FEED'!$J$6:$J$440,'14'!A302,'TOTAL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FEED'!$J$6:$J$440,'14'!A303,'TOTAL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FEED'!$J$6:$J$440,'14'!A304,'TOTAL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FEED'!$J$6:$J$440,'14'!A305,'TOTAL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FEED'!$J$6:$J$440,'14'!A306,'TOTAL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FEED'!$J$6:$J$440,'14'!A307,'TOTAL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FEED'!$J$6:$J$440,'14'!A308,'TOTAL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FEED'!$J$6:$J$440,'14'!A309,'TOTAL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FEED'!$J$6:$J$440,'14'!A310,'TOTAL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FEED'!$J$6:$J$440,'14'!A311,'TOTAL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FEED'!$J$6:$J$440,'14'!A312,'TOTAL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FEED'!$J$6:$J$440,'14'!A313,'TOTAL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FEED'!$J$6:$J$440,'14'!A314,'TOTAL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FEED'!$J$6:$J$440,'14'!A315,'TOTAL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FEED'!$J$6:$J$440,'14'!A316,'TOTAL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FEED'!$J$6:$J$440,'14'!A317,'TOTAL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FEED'!$J$6:$J$440,'14'!A318,'TOTAL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FEED'!$J$6:$J$440,'14'!A319,'TOTAL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FEED'!$J$6:$J$440,'14'!A320,'TOTAL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FEED'!$J$6:$J$440,'14'!A321,'TOTAL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FEED'!$J$6:$J$440,'14'!A322,'TOTAL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FEED'!$J$6:$J$440,'14'!A323,'TOTAL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FEED'!$J$6:$J$440,'14'!A324,'TOTAL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FEED'!$J$6:$J$440,'14'!A325,'TOTAL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FEED'!$J$6:$J$440,'14'!A326,'TOTAL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FEED'!$J$6:$J$440,'14'!A327,'TOTAL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FEED'!$J$6:$J$440,'14'!A328,'TOTAL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FEED'!$J$6:$J$440,'14'!A329,'TOTAL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FEED'!$J$6:$J$440,'14'!A330,'TOTAL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FEED'!$J$6:$J$440,'14'!A331,'TOTAL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FEED'!$J$6:$J$440,'14'!A332,'TOTAL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FEED'!$J$6:$J$440,'14'!A333,'TOTAL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FEED'!$J$6:$J$440,'14'!A334,'TOTAL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FEED'!$J$6:$J$440,'14'!A335,'TOTAL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FEED'!$J$6:$J$440,'14'!A336,'TOTAL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FEED'!$J$6:$J$440,'14'!A337,'TOTAL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FEED'!$J$6:$J$440,'14'!A338,'TOTAL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FEED'!$J$6:$J$440,'14'!A339,'TOTAL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FEED'!$J$6:$J$440,'14'!A340,'TOTAL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FEED'!$J$6:$J$440,'14'!A341,'TOTAL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FEED'!$J$6:$J$440,'14'!A342,'TOTAL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FEED'!$J$6:$J$440,'14'!A343,'TOTAL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FEED'!$J$6:$J$440,'14'!A344,'TOTAL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FEED'!$J$6:$J$440,'14'!A345,'TOTAL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FEED'!$J$6:$J$440,'14'!A346,'TOTAL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FEED'!$J$6:$J$440,'14'!A347,'TOTAL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FEED'!$J$6:$J$440,'14'!A348,'TOTAL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FEED'!$J$6:$J$440,'14'!A349,'TOTAL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FEED'!$J$6:$J$440,'14'!A350,'TOTAL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FEED'!$J$6:$J$440,'14'!A351,'TOTAL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FEED'!$J$6:$J$440,'14'!A352,'TOTAL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FEED'!$J$6:$J$440,'14'!A353,'TOTAL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FEED'!$J$6:$J$440,'14'!A354,'TOTAL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FEED'!$J$6:$J$440,'14'!A355,'TOTAL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FEED'!$J$6:$J$440,'14'!A356,'TOTAL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FEED'!$J$6:$J$440,'14'!A357,'TOTAL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FEED'!$J$6:$J$440,'14'!A358,'TOTAL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FEED'!$J$6:$J$440,'14'!A359,'TOTAL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FEED'!$J$6:$J$440,'14'!A360,'TOTAL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FEED'!$J$6:$J$440,'14'!A361,'TOTAL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FEED'!$J$6:$J$440,'14'!A362,'TOTAL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FEED'!$J$6:$J$440,'14'!A363,'TOTAL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FEED'!$J$6:$J$440,'14'!A364,'TOTAL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FEED'!$J$6:$J$440,'14'!A365,'TOTAL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FEED'!$J$6:$J$440,'14'!A366,'TOTAL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FEED'!$J$6:$J$440,'14'!A367,'TOTAL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FEED'!$J$6:$J$440,'14'!A368,'TOTAL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FEED'!$J$6:$J$440,'14'!A369,'TOTAL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FEED'!$J$6:$J$440,'14'!A370,'TOTAL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FEED'!$J$6:$J$440,'14'!A371,'TOTAL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FEED'!$J$6:$J$440,'14'!A372,'TOTAL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FEED'!$J$6:$J$440,'14'!A373,'TOTAL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FEED'!$J$6:$J$440,'14'!A374,'TOTAL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FEED'!$J$6:$J$440,'14'!A375,'TOTAL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FEED'!$J$6:$J$440,'14'!A376,'TOTAL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FEED'!$J$6:$J$440,'14'!A377,'TOTAL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FEED'!$J$6:$J$440,'14'!A378,'TOTAL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FEED'!$J$6:$J$440,'14'!A379,'TOTAL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FEED'!$J$6:$J$440,'14'!A380,'TOTAL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FEED'!$J$6:$J$440,'14'!A381,'TOTAL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FEED'!$J$6:$J$440,'14'!A382,'TOTAL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FEED'!$J$6:$J$440,'14'!A383,'TOTAL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FEED'!$J$6:$J$440,'14'!A384,'TOTAL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FEED'!$J$6:$J$440,'14'!A385,'TOTAL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FEED'!$J$6:$J$440,'14'!A386,'TOTAL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FEED'!$J$6:$J$440,'14'!A387,'TOTAL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FEED'!$J$6:$J$440,'14'!A388,'TOTAL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FEED'!$J$6:$J$440,'14'!A389,'TOTAL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FEED'!$J$6:$J$440,'14'!A390,'TOTAL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FEED'!$J$6:$J$440,'14'!A391,'TOTAL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FEED'!$J$6:$J$440,'14'!A392,'TOTAL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FEED'!$J$6:$J$440,'14'!A393,'TOTAL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FEED'!$J$6:$J$440,'14'!A394,'TOTAL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FEED'!$J$6:$J$440,'14'!A395,'TOTAL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FEED'!$J$6:$J$440,'14'!A396,'TOTAL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FEED'!$J$6:$J$440,'14'!A397,'TOTAL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FEED'!$J$6:$J$440,'14'!A398,'TOTAL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FEED'!$J$6:$J$440,'14'!A399,'TOTAL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FEED'!$J$6:$J$440,'14'!A400,'TOTAL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FEED'!$J$6:$J$440,'14'!A401,'TOTAL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FEED'!$J$6:$J$440,'14'!A402,'TOTAL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FEED'!$J$6:$J$440,'14'!A403,'TOTAL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FEED'!$J$6:$J$440,'14'!A404,'TOTAL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FEED'!$J$6:$J$440,'14'!A405,'TOTAL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FEED'!$J$6:$J$440,'14'!A406,'TOTAL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FEED'!$J$6:$J$440,'14'!A407,'TOTAL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FEED'!$J$6:$J$440,'14'!A408,'TOTAL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FEED'!$J$6:$J$440,'14'!A409,'TOTAL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FEED'!$J$6:$J$440,'14'!A410,'TOTAL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FEED'!$J$6:$J$440,'14'!A411,'TOTAL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FEED'!$J$6:$J$440,'14'!A412,'TOTAL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FEED'!$J$6:$J$440,'14'!A413,'TOTAL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FEED'!$J$6:$J$440,'14'!A414,'TOTAL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FEED'!$J$6:$J$440,'14'!A415,'TOTAL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FEED'!$J$6:$J$440,'14'!A416,'TOTAL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FEED'!$J$6:$J$440,'14'!A417,'TOTAL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FEED'!$J$6:$J$440,'14'!A418,'TOTAL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FEED'!$J$6:$J$440,'14'!A419,'TOTAL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FEED'!$J$6:$J$440,'14'!A420,'TOTAL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FEED'!$J$6:$J$440,'14'!A421,'TOTAL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FEED'!$J$6:$J$440,'14'!A422,'TOTAL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FEED'!$J$6:$J$440,'14'!A423,'TOTAL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FEED'!$J$6:$J$440,'14'!A424,'TOTAL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FEED'!$J$6:$J$440,'14'!A425,'TOTAL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FEED'!$J$6:$J$440,'14'!A426,'TOTAL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FEED'!$J$6:$J$440,'14'!A427,'TOTAL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FEED'!$J$6:$J$440,'14'!A428,'TOTAL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FEED'!$J$6:$J$440,'14'!A429,'TOTAL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FEED'!$J$6:$J$440,'14'!A430,'TOTAL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FEED'!$J$6:$J$440,'14'!A431,'TOTAL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FEED'!$J$6:$J$440,'14'!A432,'TOTAL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FEED'!$J$6:$J$440,'14'!A433,'TOTAL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FEED'!$J$6:$J$440,'14'!A434,'TOTAL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FEED'!$J$6:$J$440,'14'!A435,'TOTAL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FEED'!$J$6:$J$440,'14'!A436,'TOTAL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FEED'!$J$6:$J$440,'14'!A437,'TOTAL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FEED'!$J$6:$J$440,'14'!A438,'TOTAL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FEED'!$J$6:$J$440,'14'!A439,'TOTAL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FEED'!$J$6:$J$440,'14'!A440,'TOTAL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FEED'!$J$6:$J$440,'14'!A441,'TOTAL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FEED'!$J$6:$J$440,'14'!A442,'TOTAL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FEED'!$J$6:$J$440,'14'!A443,'TOTAL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FEED'!$J$6:$J$440,'14'!A444,'TOTAL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FEED'!$J$6:$J$440,'14'!A445,'TOTAL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FEED'!$J$6:$J$440,'14'!A446,'TOTAL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FEED'!$J$6:$J$440,'14'!A447,'TOTAL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FEED'!$J$6:$J$440,'14'!A448,'TOTAL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FEED'!$J$6:$J$440,'14'!A449,'TOTAL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FEED'!$J$6:$J$440,'14'!A450,'TOTAL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FEED'!$J$6:$J$440,'14'!A451,'TOTAL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FEED'!$J$6:$J$440,'14'!A452,'TOTAL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FEED'!$J$6:$J$440,'14'!A453,'TOTAL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FEED'!$J$6:$J$440,'14'!A454,'TOTAL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FEED'!$J$6:$J$440,'14'!A455,'TOTAL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FEED'!$J$6:$J$440,'14'!A456,'TOTAL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FEED'!$J$6:$J$440,'14'!A457,'TOTAL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FEED'!$J$6:$J$440,'14'!A458,'TOTAL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FEED'!$J$6:$J$440,'14'!A459,'TOTAL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FEED'!$J$6:$J$440,'14'!A460,'TOTAL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FEED'!$J$6:$J$440,'14'!A461,'TOTAL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FEED'!$J$6:$J$440,'14'!A462,'TOTAL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FEED'!$J$6:$J$440,'14'!A463,'TOTAL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FEED'!$J$6:$J$440,'14'!A464,'TOTAL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FEED'!$J$6:$J$440,'14'!A465,'TOTAL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FEED'!$J$6:$J$440,'14'!A466,'TOTAL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FEED'!$J$6:$J$440,'14'!A467,'TOTAL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FEED'!$J$6:$J$440,'14'!A468,'TOTAL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FEED'!$J$6:$J$440,'14'!A469,'TOTAL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FEED'!$J$6:$J$440,'14'!A470,'TOTAL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FEED'!$J$6:$J$440,'14'!A471,'TOTAL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FEED'!$J$6:$J$440,'14'!A472,'TOTAL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FEED'!$J$6:$J$440,'14'!A473,'TOTAL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FEED'!$J$6:$J$440,'14'!A474,'TOTAL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FEED'!$J$6:$J$440,'14'!A475,'TOTAL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FEED'!$J$6:$J$440,'14'!A476,'TOTAL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FEED'!$J$6:$J$440,'14'!A477,'TOTAL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FEED'!$J$6:$J$440,'14'!A478,'TOTAL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FEED'!$J$6:$J$440,'14'!A479,'TOTAL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FEED'!$J$6:$J$440,'14'!A480,'TOTAL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FEED'!$J$6:$J$440,'14'!A481,'TOTAL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FEED'!$J$6:$J$440,'14'!A482,'TOTAL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FEED'!$J$6:$J$440,'14'!A483,'TOTAL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FEED'!$J$6:$J$440,'14'!A484,'TOTAL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FEED'!$J$6:$J$440,'14'!A485,'TOTAL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FEED'!$J$6:$J$440,'14'!A486,'TOTAL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FEED'!$J$6:$J$440,'14'!A487,'TOTAL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FEED'!$J$6:$J$440,'14'!A488,'TOTAL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FEED'!$J$6:$J$440,'14'!A489,'TOTAL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FEED'!$J$6:$J$440,'14'!A490,'TOTAL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FEED'!$J$6:$J$440,'14'!A491,'TOTAL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FEED'!$J$6:$J$440,'14'!A492,'TOTAL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FEED'!$J$6:$J$440,'14'!A493,'TOTAL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FEED'!$J$6:$J$440,'14'!A494,'TOTAL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FEED'!$J$6:$J$440,'14'!A495,'TOTAL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FEED'!$J$6:$J$440,'14'!A496,'TOTAL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FEED'!$J$6:$J$440,'14'!A497,'TOTAL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FEED'!$J$6:$J$440,'14'!A498,'TOTAL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FEED'!$J$6:$J$440,'14'!A499,'TOTAL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FEED'!$J$6:$J$440,'14'!A500,'TOTAL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2:V753"/>
  <sheetViews>
    <sheetView zoomScaleNormal="100" workbookViewId="0">
      <selection activeCell="B43" sqref="B43:P7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5" customWidth="1"/>
    <col min="16" max="16" width="14.42578125" bestFit="1" customWidth="1"/>
    <col min="19" max="19" width="12.5703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1624900</v>
      </c>
    </row>
    <row r="3" spans="1:22" x14ac:dyDescent="0.25">
      <c r="A3" t="str">
        <f>CONCATENATE(G3,I3,H3)</f>
        <v>551FS5450</v>
      </c>
      <c r="B3" s="186">
        <v>21115510099250</v>
      </c>
      <c r="C3" t="s">
        <v>455</v>
      </c>
      <c r="D3">
        <v>0</v>
      </c>
      <c r="E3">
        <v>1680214239</v>
      </c>
      <c r="F3" t="s">
        <v>564</v>
      </c>
      <c r="G3" t="s">
        <v>170</v>
      </c>
      <c r="H3">
        <v>50</v>
      </c>
      <c r="I3" s="92" t="s">
        <v>455</v>
      </c>
      <c r="J3" s="92">
        <v>210396</v>
      </c>
      <c r="K3">
        <v>2401</v>
      </c>
      <c r="L3" s="107" t="s">
        <v>861</v>
      </c>
      <c r="M3" t="s">
        <v>658</v>
      </c>
      <c r="N3" t="s">
        <v>659</v>
      </c>
      <c r="O3" s="186">
        <v>410</v>
      </c>
      <c r="P3">
        <v>20500</v>
      </c>
      <c r="S3" s="208">
        <f>SUMIF('TOTAL FEED'!$J$6:$J$440,'15'!A3,'TOTAL FEED'!$AS$6:$AS$440)*T3</f>
        <v>8</v>
      </c>
      <c r="T3">
        <v>1</v>
      </c>
      <c r="V3" t="str">
        <f>+G3&amp;I3</f>
        <v>551FS54</v>
      </c>
    </row>
    <row r="4" spans="1:22" x14ac:dyDescent="0.25">
      <c r="A4" t="str">
        <f t="shared" ref="A4:A67" si="0">CONCATENATE(G4,I4,H4)</f>
        <v>552FS9050</v>
      </c>
      <c r="B4" s="186">
        <v>21115520099250</v>
      </c>
      <c r="C4" t="s">
        <v>302</v>
      </c>
      <c r="D4">
        <v>0</v>
      </c>
      <c r="E4">
        <v>1680214240</v>
      </c>
      <c r="F4" t="s">
        <v>564</v>
      </c>
      <c r="G4" t="s">
        <v>179</v>
      </c>
      <c r="H4">
        <v>50</v>
      </c>
      <c r="I4" s="92" t="s">
        <v>302</v>
      </c>
      <c r="J4" s="92">
        <v>210409</v>
      </c>
      <c r="K4">
        <v>2401</v>
      </c>
      <c r="L4" s="107" t="s">
        <v>807</v>
      </c>
      <c r="M4" t="s">
        <v>658</v>
      </c>
      <c r="N4" t="s">
        <v>659</v>
      </c>
      <c r="O4" s="186">
        <v>486</v>
      </c>
      <c r="P4">
        <v>24300</v>
      </c>
      <c r="S4" s="208">
        <f>SUMIF('TOTAL FEED'!$J$6:$J$440,'15'!A4,'TOTAL FEED'!$AS$6:$AS$440)*T4</f>
        <v>8</v>
      </c>
      <c r="T4">
        <v>1</v>
      </c>
      <c r="V4" t="str">
        <f t="shared" ref="V4:V67" si="1">+G4&amp;I4</f>
        <v>552FS90</v>
      </c>
    </row>
    <row r="5" spans="1:22" x14ac:dyDescent="0.25">
      <c r="A5" t="str">
        <f t="shared" si="0"/>
        <v>511B25</v>
      </c>
      <c r="B5" s="186">
        <v>21115110200125</v>
      </c>
      <c r="C5">
        <v>0</v>
      </c>
      <c r="D5">
        <v>0</v>
      </c>
      <c r="E5">
        <v>1680214241</v>
      </c>
      <c r="F5" t="s">
        <v>562</v>
      </c>
      <c r="G5" t="s">
        <v>23</v>
      </c>
      <c r="H5">
        <v>25</v>
      </c>
      <c r="I5" s="92"/>
      <c r="J5" s="92">
        <v>210373</v>
      </c>
      <c r="K5">
        <v>2401</v>
      </c>
      <c r="L5" s="107" t="s">
        <v>742</v>
      </c>
      <c r="M5" t="s">
        <v>658</v>
      </c>
      <c r="N5" t="s">
        <v>659</v>
      </c>
      <c r="O5" s="186">
        <v>770</v>
      </c>
      <c r="P5">
        <v>19250</v>
      </c>
      <c r="S5" s="208">
        <f>SUMIF('TOTAL FEED'!$J$6:$J$440,'15'!A5,'TOTAL FEED'!$AS$6:$AS$440)*T5</f>
        <v>8</v>
      </c>
      <c r="T5">
        <v>1</v>
      </c>
      <c r="V5" t="str">
        <f t="shared" si="1"/>
        <v>511B</v>
      </c>
    </row>
    <row r="6" spans="1:22" x14ac:dyDescent="0.25">
      <c r="A6" t="str">
        <f t="shared" si="0"/>
        <v>511ANFP9250</v>
      </c>
      <c r="B6" s="186">
        <v>21115114399250</v>
      </c>
      <c r="C6" t="s">
        <v>382</v>
      </c>
      <c r="D6">
        <v>0</v>
      </c>
      <c r="E6">
        <v>1680214242</v>
      </c>
      <c r="F6" t="s">
        <v>238</v>
      </c>
      <c r="G6" t="s">
        <v>101</v>
      </c>
      <c r="H6">
        <v>50</v>
      </c>
      <c r="I6" s="92" t="s">
        <v>382</v>
      </c>
      <c r="J6" s="92">
        <v>10004126104557</v>
      </c>
      <c r="K6">
        <v>2402</v>
      </c>
      <c r="L6" s="107" t="s">
        <v>699</v>
      </c>
      <c r="M6" t="s">
        <v>641</v>
      </c>
      <c r="N6" t="s">
        <v>642</v>
      </c>
      <c r="O6" s="186">
        <v>34</v>
      </c>
      <c r="P6">
        <v>1700</v>
      </c>
      <c r="S6" s="208">
        <f>SUMIF('TOTAL FEED'!$J$6:$J$440,'15'!A6,'TOTAL FEED'!$AS$6:$AS$440)*T6</f>
        <v>8</v>
      </c>
      <c r="T6">
        <v>1</v>
      </c>
      <c r="V6" t="str">
        <f t="shared" si="1"/>
        <v>511ANFP92</v>
      </c>
    </row>
    <row r="7" spans="1:22" x14ac:dyDescent="0.25">
      <c r="A7" t="str">
        <f t="shared" si="0"/>
        <v>552SFS9050</v>
      </c>
      <c r="B7" s="186">
        <v>21115521999250</v>
      </c>
      <c r="C7" t="s">
        <v>302</v>
      </c>
      <c r="D7">
        <v>0</v>
      </c>
      <c r="E7">
        <v>1680214243</v>
      </c>
      <c r="F7" t="s">
        <v>238</v>
      </c>
      <c r="G7" t="s">
        <v>187</v>
      </c>
      <c r="H7">
        <v>50</v>
      </c>
      <c r="I7" s="92" t="s">
        <v>302</v>
      </c>
      <c r="J7" s="92">
        <v>10004126104561</v>
      </c>
      <c r="K7">
        <v>2402</v>
      </c>
      <c r="L7" s="107" t="s">
        <v>755</v>
      </c>
      <c r="M7" t="s">
        <v>641</v>
      </c>
      <c r="N7" t="s">
        <v>642</v>
      </c>
      <c r="O7" s="186">
        <v>614</v>
      </c>
      <c r="P7">
        <v>30700</v>
      </c>
      <c r="S7" s="208">
        <f>SUMIF('TOTAL FEED'!$J$6:$J$440,'15'!A7,'TOTAL FEED'!$AS$6:$AS$440)*T7</f>
        <v>8</v>
      </c>
      <c r="T7">
        <v>1</v>
      </c>
      <c r="V7" t="str">
        <f t="shared" si="1"/>
        <v>552SFS90</v>
      </c>
    </row>
    <row r="8" spans="1:22" x14ac:dyDescent="0.25">
      <c r="A8" t="str">
        <f t="shared" si="0"/>
        <v>567SFS3150</v>
      </c>
      <c r="B8" s="186">
        <v>21115671999250</v>
      </c>
      <c r="C8" t="s">
        <v>481</v>
      </c>
      <c r="D8">
        <v>0</v>
      </c>
      <c r="E8">
        <v>1680214244</v>
      </c>
      <c r="F8" t="s">
        <v>238</v>
      </c>
      <c r="G8" t="s">
        <v>219</v>
      </c>
      <c r="H8">
        <v>50</v>
      </c>
      <c r="I8" s="92" t="s">
        <v>481</v>
      </c>
      <c r="J8" s="92">
        <v>10004126104571</v>
      </c>
      <c r="K8">
        <v>2402</v>
      </c>
      <c r="L8" s="107" t="s">
        <v>755</v>
      </c>
      <c r="M8" t="s">
        <v>641</v>
      </c>
      <c r="N8" t="s">
        <v>642</v>
      </c>
      <c r="O8" s="186">
        <v>134</v>
      </c>
      <c r="P8">
        <v>6700</v>
      </c>
      <c r="S8" s="208">
        <f>SUMIF('TOTAL FEED'!$J$6:$J$440,'15'!A8,'TOTAL FEED'!$AS$6:$AS$440)*T8</f>
        <v>8</v>
      </c>
      <c r="T8">
        <v>1</v>
      </c>
      <c r="V8" t="str">
        <f t="shared" si="1"/>
        <v>567SFS31</v>
      </c>
    </row>
    <row r="9" spans="1:22" x14ac:dyDescent="0.25">
      <c r="A9" t="str">
        <f t="shared" si="0"/>
        <v>552SFS9050</v>
      </c>
      <c r="B9" s="186">
        <v>21115521999250</v>
      </c>
      <c r="C9" t="s">
        <v>302</v>
      </c>
      <c r="D9">
        <v>0</v>
      </c>
      <c r="E9">
        <v>1680214245</v>
      </c>
      <c r="F9" t="s">
        <v>238</v>
      </c>
      <c r="G9" t="s">
        <v>187</v>
      </c>
      <c r="H9">
        <v>50</v>
      </c>
      <c r="I9" s="92" t="s">
        <v>302</v>
      </c>
      <c r="J9" s="92">
        <v>10004126104576</v>
      </c>
      <c r="K9">
        <v>2402</v>
      </c>
      <c r="L9" s="107" t="s">
        <v>678</v>
      </c>
      <c r="M9" t="s">
        <v>641</v>
      </c>
      <c r="N9" t="s">
        <v>642</v>
      </c>
      <c r="O9" s="186">
        <v>648</v>
      </c>
      <c r="P9">
        <v>32400</v>
      </c>
      <c r="S9" s="208">
        <f>SUMIF('TOTAL FEED'!$J$6:$J$440,'15'!A9,'TOTAL FEED'!$AS$6:$AS$440)*T9</f>
        <v>8</v>
      </c>
      <c r="T9">
        <v>1</v>
      </c>
      <c r="V9" t="str">
        <f t="shared" si="1"/>
        <v>552SFS90</v>
      </c>
    </row>
    <row r="10" spans="1:22" x14ac:dyDescent="0.25">
      <c r="A10" t="str">
        <f t="shared" si="0"/>
        <v>552FS9050</v>
      </c>
      <c r="B10" s="186">
        <v>21115520099250</v>
      </c>
      <c r="C10" t="s">
        <v>302</v>
      </c>
      <c r="D10">
        <v>0</v>
      </c>
      <c r="E10">
        <v>1680214246</v>
      </c>
      <c r="F10" t="s">
        <v>256</v>
      </c>
      <c r="G10" t="s">
        <v>179</v>
      </c>
      <c r="H10">
        <v>50</v>
      </c>
      <c r="I10" s="92" t="s">
        <v>302</v>
      </c>
      <c r="J10" s="92">
        <v>10004126104562</v>
      </c>
      <c r="K10">
        <v>2402</v>
      </c>
      <c r="L10" s="107" t="s">
        <v>717</v>
      </c>
      <c r="M10" t="s">
        <v>641</v>
      </c>
      <c r="N10" t="s">
        <v>642</v>
      </c>
      <c r="O10" s="186">
        <v>1874</v>
      </c>
      <c r="P10">
        <v>93700</v>
      </c>
      <c r="S10" s="208">
        <f>SUMIF('TOTAL FEED'!$J$6:$J$440,'15'!A10,'TOTAL FEED'!$AS$6:$AS$440)*T10</f>
        <v>8</v>
      </c>
      <c r="T10">
        <v>1</v>
      </c>
      <c r="V10" t="str">
        <f t="shared" si="1"/>
        <v>552FS90</v>
      </c>
    </row>
    <row r="11" spans="1:22" x14ac:dyDescent="0.25">
      <c r="A11" t="str">
        <f t="shared" si="0"/>
        <v>552F50</v>
      </c>
      <c r="B11" s="186">
        <v>21115520000250</v>
      </c>
      <c r="C11">
        <v>0</v>
      </c>
      <c r="D11">
        <v>0</v>
      </c>
      <c r="E11">
        <v>1680214247</v>
      </c>
      <c r="F11" t="s">
        <v>256</v>
      </c>
      <c r="G11" t="s">
        <v>179</v>
      </c>
      <c r="H11">
        <v>50</v>
      </c>
      <c r="I11" s="92"/>
      <c r="J11" s="92">
        <v>10004126104573</v>
      </c>
      <c r="K11">
        <v>2402</v>
      </c>
      <c r="L11" s="107" t="s">
        <v>722</v>
      </c>
      <c r="M11" t="s">
        <v>641</v>
      </c>
      <c r="N11" t="s">
        <v>642</v>
      </c>
      <c r="O11" s="186">
        <v>1296</v>
      </c>
      <c r="P11">
        <v>64800</v>
      </c>
      <c r="S11" s="208">
        <f>SUMIF('TOTAL FEED'!$J$6:$J$440,'15'!A11,'TOTAL FEED'!$AS$6:$AS$440)*T11</f>
        <v>8</v>
      </c>
      <c r="T11">
        <v>1</v>
      </c>
      <c r="V11" t="str">
        <f t="shared" si="1"/>
        <v>552F</v>
      </c>
    </row>
    <row r="12" spans="1:22" x14ac:dyDescent="0.25">
      <c r="A12" t="str">
        <f t="shared" si="0"/>
        <v>553S25</v>
      </c>
      <c r="B12" s="186">
        <v>21115531900125</v>
      </c>
      <c r="C12">
        <v>0</v>
      </c>
      <c r="D12">
        <v>0</v>
      </c>
      <c r="E12">
        <v>1680214249</v>
      </c>
      <c r="F12" t="s">
        <v>251</v>
      </c>
      <c r="G12" t="s">
        <v>41</v>
      </c>
      <c r="H12">
        <v>25</v>
      </c>
      <c r="I12" s="92"/>
      <c r="J12" s="92">
        <v>10004126104568</v>
      </c>
      <c r="K12">
        <v>2402</v>
      </c>
      <c r="L12" s="107" t="s">
        <v>660</v>
      </c>
      <c r="M12" t="s">
        <v>641</v>
      </c>
      <c r="N12" t="s">
        <v>642</v>
      </c>
      <c r="O12" s="186">
        <v>952</v>
      </c>
      <c r="P12">
        <v>23800</v>
      </c>
      <c r="S12" s="208">
        <f>SUMIF('TOTAL FEED'!$J$6:$J$440,'15'!A12,'TOTAL FEED'!$AS$6:$AS$440)*T12</f>
        <v>8</v>
      </c>
      <c r="T12">
        <v>1</v>
      </c>
      <c r="V12" t="str">
        <f t="shared" si="1"/>
        <v>553S</v>
      </c>
    </row>
    <row r="13" spans="1:22" x14ac:dyDescent="0.25">
      <c r="A13" t="str">
        <f t="shared" si="0"/>
        <v>553S25</v>
      </c>
      <c r="B13" s="186">
        <v>21115531900125</v>
      </c>
      <c r="C13">
        <v>0</v>
      </c>
      <c r="D13">
        <v>0</v>
      </c>
      <c r="E13">
        <v>1680214249</v>
      </c>
      <c r="F13" t="s">
        <v>251</v>
      </c>
      <c r="G13" t="s">
        <v>41</v>
      </c>
      <c r="H13">
        <v>25</v>
      </c>
      <c r="I13" s="92"/>
      <c r="J13" s="92">
        <v>10004126104568</v>
      </c>
      <c r="K13">
        <v>2402</v>
      </c>
      <c r="L13" s="107" t="s">
        <v>691</v>
      </c>
      <c r="M13" t="s">
        <v>641</v>
      </c>
      <c r="N13" t="s">
        <v>642</v>
      </c>
      <c r="O13" s="186">
        <v>880</v>
      </c>
      <c r="P13">
        <v>22000</v>
      </c>
      <c r="S13" s="208">
        <f>SUMIF('TOTAL FEED'!$J$6:$J$440,'15'!A13,'TOTAL FEED'!$AS$6:$AS$440)*T13</f>
        <v>8</v>
      </c>
      <c r="T13">
        <v>1</v>
      </c>
      <c r="V13" t="str">
        <f t="shared" si="1"/>
        <v>553S</v>
      </c>
    </row>
    <row r="14" spans="1:22" x14ac:dyDescent="0.25">
      <c r="A14" t="str">
        <f t="shared" si="0"/>
        <v>553MF50</v>
      </c>
      <c r="B14" s="186">
        <v>21115531300250</v>
      </c>
      <c r="C14">
        <v>0</v>
      </c>
      <c r="D14">
        <v>0</v>
      </c>
      <c r="E14">
        <v>1680214250</v>
      </c>
      <c r="F14" t="s">
        <v>251</v>
      </c>
      <c r="G14" t="s">
        <v>196</v>
      </c>
      <c r="H14">
        <v>50</v>
      </c>
      <c r="I14" s="92"/>
      <c r="J14" s="92">
        <v>10004126104574</v>
      </c>
      <c r="K14">
        <v>2402</v>
      </c>
      <c r="L14" s="107" t="s">
        <v>717</v>
      </c>
      <c r="M14" t="s">
        <v>641</v>
      </c>
      <c r="N14" t="s">
        <v>642</v>
      </c>
      <c r="O14" s="186">
        <v>1350</v>
      </c>
      <c r="P14">
        <v>67500</v>
      </c>
      <c r="S14" s="208">
        <f>SUMIF('TOTAL FEED'!$J$6:$J$440,'15'!A14,'TOTAL FEED'!$AS$6:$AS$440)*T14</f>
        <v>8</v>
      </c>
      <c r="T14">
        <v>1</v>
      </c>
      <c r="V14" t="str">
        <f t="shared" si="1"/>
        <v>553MF</v>
      </c>
    </row>
    <row r="15" spans="1:22" x14ac:dyDescent="0.25">
      <c r="A15" t="str">
        <f t="shared" si="0"/>
        <v>550SFS3150</v>
      </c>
      <c r="B15" s="186">
        <v>21115501999250</v>
      </c>
      <c r="C15" t="s">
        <v>481</v>
      </c>
      <c r="D15">
        <v>0</v>
      </c>
      <c r="E15">
        <v>1680214251</v>
      </c>
      <c r="F15" t="s">
        <v>257</v>
      </c>
      <c r="G15" t="s">
        <v>168</v>
      </c>
      <c r="H15">
        <v>50</v>
      </c>
      <c r="I15" s="92" t="s">
        <v>481</v>
      </c>
      <c r="J15" s="92">
        <v>10004126104567</v>
      </c>
      <c r="K15">
        <v>2402</v>
      </c>
      <c r="L15" s="107" t="s">
        <v>854</v>
      </c>
      <c r="M15" t="s">
        <v>641</v>
      </c>
      <c r="N15" t="s">
        <v>642</v>
      </c>
      <c r="O15" s="186">
        <v>808</v>
      </c>
      <c r="P15">
        <v>40400</v>
      </c>
      <c r="S15" s="208">
        <f>SUMIF('TOTAL FEED'!$J$6:$J$440,'15'!A15,'TOTAL FEED'!$AS$6:$AS$440)*T15</f>
        <v>8</v>
      </c>
      <c r="T15">
        <v>1</v>
      </c>
      <c r="V15" t="str">
        <f t="shared" si="1"/>
        <v>550SFS31</v>
      </c>
    </row>
    <row r="16" spans="1:22" x14ac:dyDescent="0.25">
      <c r="A16" t="str">
        <f t="shared" si="0"/>
        <v>51025</v>
      </c>
      <c r="B16" s="186">
        <v>21115100000125</v>
      </c>
      <c r="C16">
        <v>0</v>
      </c>
      <c r="D16">
        <v>0</v>
      </c>
      <c r="E16">
        <v>1680214252</v>
      </c>
      <c r="F16" t="s">
        <v>259</v>
      </c>
      <c r="G16">
        <v>510</v>
      </c>
      <c r="H16">
        <v>25</v>
      </c>
      <c r="I16" s="92"/>
      <c r="J16" s="92">
        <v>10004126104563</v>
      </c>
      <c r="K16">
        <v>2402</v>
      </c>
      <c r="L16" s="107" t="s">
        <v>716</v>
      </c>
      <c r="M16" t="s">
        <v>641</v>
      </c>
      <c r="N16" t="s">
        <v>642</v>
      </c>
      <c r="O16" s="186">
        <v>476</v>
      </c>
      <c r="P16">
        <v>11900</v>
      </c>
      <c r="S16" s="208">
        <f>SUMIF('TOTAL FEED'!$J$6:$J$440,'15'!A16,'TOTAL FEED'!$AS$6:$AS$440)*T16</f>
        <v>8</v>
      </c>
      <c r="T16">
        <v>1</v>
      </c>
      <c r="V16" t="str">
        <f t="shared" si="1"/>
        <v>510</v>
      </c>
    </row>
    <row r="17" spans="1:22" x14ac:dyDescent="0.25">
      <c r="A17" t="str">
        <f t="shared" si="0"/>
        <v>38425</v>
      </c>
      <c r="B17" s="186">
        <v>21113840000125</v>
      </c>
      <c r="C17">
        <v>0</v>
      </c>
      <c r="D17">
        <v>0</v>
      </c>
      <c r="E17">
        <v>1680214253</v>
      </c>
      <c r="F17" t="s">
        <v>255</v>
      </c>
      <c r="G17">
        <v>384</v>
      </c>
      <c r="H17">
        <v>25</v>
      </c>
      <c r="I17" s="92"/>
      <c r="J17" s="92">
        <v>10004126104572</v>
      </c>
      <c r="K17">
        <v>2402</v>
      </c>
      <c r="L17" s="107" t="s">
        <v>672</v>
      </c>
      <c r="M17" t="s">
        <v>641</v>
      </c>
      <c r="N17" t="s">
        <v>642</v>
      </c>
      <c r="O17" s="186">
        <v>300</v>
      </c>
      <c r="P17">
        <v>7500</v>
      </c>
      <c r="S17" s="208">
        <f>SUMIF('TOTAL FEED'!$J$6:$J$440,'15'!A17,'TOTAL FEED'!$AS$6:$AS$440)*T17</f>
        <v>8</v>
      </c>
      <c r="T17">
        <v>1</v>
      </c>
      <c r="V17" t="str">
        <f t="shared" si="1"/>
        <v>384</v>
      </c>
    </row>
    <row r="18" spans="1:22" x14ac:dyDescent="0.25">
      <c r="A18" t="str">
        <f t="shared" si="0"/>
        <v>38425</v>
      </c>
      <c r="B18" s="186">
        <v>21113840000125</v>
      </c>
      <c r="C18">
        <v>0</v>
      </c>
      <c r="D18">
        <v>0</v>
      </c>
      <c r="E18">
        <v>1680214254</v>
      </c>
      <c r="F18" t="s">
        <v>255</v>
      </c>
      <c r="G18">
        <v>384</v>
      </c>
      <c r="H18">
        <v>25</v>
      </c>
      <c r="I18" s="92"/>
      <c r="J18" s="92">
        <v>10004126104575</v>
      </c>
      <c r="K18">
        <v>2402</v>
      </c>
      <c r="L18" s="107" t="s">
        <v>672</v>
      </c>
      <c r="M18" t="s">
        <v>641</v>
      </c>
      <c r="N18" t="s">
        <v>642</v>
      </c>
      <c r="O18" s="186">
        <v>723</v>
      </c>
      <c r="P18">
        <v>18075</v>
      </c>
      <c r="S18" s="208">
        <f>SUMIF('TOTAL FEED'!$J$6:$J$440,'15'!A18,'TOTAL FEED'!$AS$6:$AS$440)*T18</f>
        <v>8</v>
      </c>
      <c r="T18">
        <v>1</v>
      </c>
      <c r="V18" t="str">
        <f t="shared" si="1"/>
        <v>384</v>
      </c>
    </row>
    <row r="19" spans="1:22" x14ac:dyDescent="0.25">
      <c r="A19" t="str">
        <f t="shared" si="0"/>
        <v/>
      </c>
      <c r="B19" s="186"/>
      <c r="G19"/>
      <c r="H19"/>
      <c r="I19" s="92"/>
      <c r="J19" s="92"/>
      <c r="L19" s="107"/>
      <c r="O19" s="186"/>
      <c r="S19" s="208">
        <f>SUMIF('TOTAL FEED'!$J$6:$J$440,'15'!A19,'TOTAL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>511B25</v>
      </c>
      <c r="B20" s="186">
        <v>21115110200125</v>
      </c>
      <c r="C20">
        <v>0</v>
      </c>
      <c r="D20">
        <v>0</v>
      </c>
      <c r="E20">
        <v>1680214255</v>
      </c>
      <c r="F20" t="s">
        <v>562</v>
      </c>
      <c r="G20" t="s">
        <v>23</v>
      </c>
      <c r="H20">
        <v>25</v>
      </c>
      <c r="I20" s="92"/>
      <c r="J20" s="92">
        <v>210373</v>
      </c>
      <c r="K20">
        <v>2401</v>
      </c>
      <c r="L20" s="107" t="s">
        <v>664</v>
      </c>
      <c r="M20" t="s">
        <v>658</v>
      </c>
      <c r="N20" t="s">
        <v>659</v>
      </c>
      <c r="O20" s="186">
        <v>990</v>
      </c>
      <c r="P20">
        <v>24750</v>
      </c>
      <c r="S20" s="208">
        <f>SUMIF('TOTAL FEED'!$J$6:$J$440,'15'!A20,'TOTAL FEED'!$AS$6:$AS$440)*T20</f>
        <v>8</v>
      </c>
      <c r="T20">
        <v>1</v>
      </c>
      <c r="V20" t="str">
        <f t="shared" si="1"/>
        <v>511B</v>
      </c>
    </row>
    <row r="21" spans="1:22" x14ac:dyDescent="0.25">
      <c r="A21" t="str">
        <f t="shared" si="0"/>
        <v>552FS9050</v>
      </c>
      <c r="B21" s="186">
        <v>21115520099250</v>
      </c>
      <c r="C21" t="s">
        <v>302</v>
      </c>
      <c r="D21">
        <v>0</v>
      </c>
      <c r="E21">
        <v>1680214256</v>
      </c>
      <c r="F21" t="s">
        <v>564</v>
      </c>
      <c r="G21" t="s">
        <v>179</v>
      </c>
      <c r="H21">
        <v>50</v>
      </c>
      <c r="I21" s="92" t="s">
        <v>302</v>
      </c>
      <c r="J21" s="92">
        <v>210409</v>
      </c>
      <c r="K21">
        <v>2401</v>
      </c>
      <c r="L21" s="107" t="s">
        <v>807</v>
      </c>
      <c r="M21" t="s">
        <v>658</v>
      </c>
      <c r="N21" t="s">
        <v>659</v>
      </c>
      <c r="O21" s="186">
        <v>1350</v>
      </c>
      <c r="P21">
        <v>67500</v>
      </c>
      <c r="S21" s="208">
        <f>SUMIF('TOTAL FEED'!$J$6:$J$440,'15'!A21,'TOTAL FEED'!$AS$6:$AS$440)*T21</f>
        <v>8</v>
      </c>
      <c r="T21">
        <v>1</v>
      </c>
      <c r="V21" t="str">
        <f t="shared" si="1"/>
        <v>552FS90</v>
      </c>
    </row>
    <row r="22" spans="1:22" x14ac:dyDescent="0.25">
      <c r="A22" t="str">
        <f t="shared" si="0"/>
        <v>51025</v>
      </c>
      <c r="B22" s="186">
        <v>21115100000125</v>
      </c>
      <c r="C22">
        <v>0</v>
      </c>
      <c r="D22">
        <v>0</v>
      </c>
      <c r="E22">
        <v>1680214257</v>
      </c>
      <c r="F22" t="s">
        <v>259</v>
      </c>
      <c r="G22">
        <v>510</v>
      </c>
      <c r="H22">
        <v>25</v>
      </c>
      <c r="I22" s="92"/>
      <c r="J22" s="92">
        <v>10004126104563</v>
      </c>
      <c r="K22">
        <v>2402</v>
      </c>
      <c r="L22" s="107" t="s">
        <v>817</v>
      </c>
      <c r="M22" t="s">
        <v>641</v>
      </c>
      <c r="N22" t="s">
        <v>642</v>
      </c>
      <c r="O22" s="186">
        <v>303</v>
      </c>
      <c r="P22">
        <v>7575</v>
      </c>
      <c r="S22" s="208">
        <f>SUMIF('TOTAL FEED'!$J$6:$J$440,'15'!A22,'TOTAL FEED'!$AS$6:$AS$440)*T22</f>
        <v>8</v>
      </c>
      <c r="T22">
        <v>1</v>
      </c>
      <c r="V22" t="str">
        <f t="shared" si="1"/>
        <v>510</v>
      </c>
    </row>
    <row r="23" spans="1:22" x14ac:dyDescent="0.25">
      <c r="A23" t="str">
        <f t="shared" si="0"/>
        <v>552MX25</v>
      </c>
      <c r="B23" s="186">
        <v>21115527900125</v>
      </c>
      <c r="C23">
        <v>0</v>
      </c>
      <c r="D23">
        <v>0</v>
      </c>
      <c r="E23">
        <v>1680214258</v>
      </c>
      <c r="F23" t="s">
        <v>259</v>
      </c>
      <c r="G23" t="s">
        <v>303</v>
      </c>
      <c r="H23">
        <v>25</v>
      </c>
      <c r="I23" s="92"/>
      <c r="J23" s="92">
        <v>10004126104581</v>
      </c>
      <c r="K23">
        <v>2402</v>
      </c>
      <c r="L23" s="107" t="s">
        <v>771</v>
      </c>
      <c r="M23" t="s">
        <v>641</v>
      </c>
      <c r="N23" t="s">
        <v>642</v>
      </c>
      <c r="O23" s="186">
        <v>283</v>
      </c>
      <c r="P23">
        <v>7075</v>
      </c>
      <c r="S23" s="208">
        <f>SUMIF('TOTAL FEED'!$J$6:$J$440,'15'!A23,'TOTAL FEED'!$AS$6:$AS$440)*T23</f>
        <v>8</v>
      </c>
      <c r="T23">
        <v>1</v>
      </c>
      <c r="V23" t="str">
        <f t="shared" si="1"/>
        <v>552MX</v>
      </c>
    </row>
    <row r="24" spans="1:22" x14ac:dyDescent="0.25">
      <c r="A24" t="str">
        <f t="shared" si="0"/>
        <v>552S25</v>
      </c>
      <c r="B24" s="186">
        <v>21115521900125</v>
      </c>
      <c r="C24">
        <v>0</v>
      </c>
      <c r="D24">
        <v>0</v>
      </c>
      <c r="E24">
        <v>1680214259</v>
      </c>
      <c r="F24" t="s">
        <v>259</v>
      </c>
      <c r="G24" t="s">
        <v>40</v>
      </c>
      <c r="H24">
        <v>25</v>
      </c>
      <c r="I24" s="92"/>
      <c r="J24" s="92">
        <v>10004126104584</v>
      </c>
      <c r="K24">
        <v>2402</v>
      </c>
      <c r="L24" s="107" t="s">
        <v>728</v>
      </c>
      <c r="M24" t="s">
        <v>641</v>
      </c>
      <c r="N24" t="s">
        <v>642</v>
      </c>
      <c r="O24" s="186">
        <v>1100</v>
      </c>
      <c r="P24">
        <v>27500</v>
      </c>
      <c r="S24" s="208">
        <f>SUMIF('TOTAL FEED'!$J$6:$J$440,'15'!A24,'TOTAL FEED'!$AS$6:$AS$440)*T24</f>
        <v>8</v>
      </c>
      <c r="T24">
        <v>1</v>
      </c>
      <c r="V24" t="str">
        <f t="shared" si="1"/>
        <v>552S</v>
      </c>
    </row>
    <row r="25" spans="1:22" x14ac:dyDescent="0.25">
      <c r="A25" t="str">
        <f t="shared" si="0"/>
        <v>550Pro25</v>
      </c>
      <c r="B25" s="186">
        <v>21115501600125</v>
      </c>
      <c r="C25">
        <v>0</v>
      </c>
      <c r="D25">
        <v>0</v>
      </c>
      <c r="E25">
        <v>1680214260</v>
      </c>
      <c r="F25" t="s">
        <v>257</v>
      </c>
      <c r="G25" t="s">
        <v>315</v>
      </c>
      <c r="H25">
        <v>25</v>
      </c>
      <c r="I25" s="92"/>
      <c r="J25" s="92">
        <v>10004126104579</v>
      </c>
      <c r="K25">
        <v>2402</v>
      </c>
      <c r="L25" s="107" t="s">
        <v>688</v>
      </c>
      <c r="M25" t="s">
        <v>641</v>
      </c>
      <c r="N25" t="s">
        <v>642</v>
      </c>
      <c r="O25" s="186">
        <v>1196</v>
      </c>
      <c r="P25">
        <v>29900</v>
      </c>
      <c r="S25" s="208">
        <f>SUMIF('TOTAL FEED'!$J$6:$J$440,'15'!A25,'TOTAL FEED'!$AS$6:$AS$440)*T25</f>
        <v>8</v>
      </c>
      <c r="T25">
        <v>1</v>
      </c>
      <c r="V25" t="str">
        <f t="shared" si="1"/>
        <v>550Pro</v>
      </c>
    </row>
    <row r="26" spans="1:22" x14ac:dyDescent="0.25">
      <c r="A26" t="str">
        <f t="shared" si="0"/>
        <v>550S25</v>
      </c>
      <c r="B26" s="186">
        <v>21115501900125</v>
      </c>
      <c r="C26">
        <v>0</v>
      </c>
      <c r="D26">
        <v>0</v>
      </c>
      <c r="E26">
        <v>1680214261</v>
      </c>
      <c r="F26" t="s">
        <v>257</v>
      </c>
      <c r="G26" t="s">
        <v>16</v>
      </c>
      <c r="H26">
        <v>25</v>
      </c>
      <c r="I26" s="92"/>
      <c r="J26" s="92">
        <v>10004126104583</v>
      </c>
      <c r="K26">
        <v>2402</v>
      </c>
      <c r="L26" s="107" t="s">
        <v>701</v>
      </c>
      <c r="M26" t="s">
        <v>641</v>
      </c>
      <c r="N26" t="s">
        <v>642</v>
      </c>
      <c r="O26" s="186">
        <v>361</v>
      </c>
      <c r="P26">
        <v>9025</v>
      </c>
      <c r="S26" s="208">
        <f>SUMIF('TOTAL FEED'!$J$6:$J$440,'15'!A26,'TOTAL FEED'!$AS$6:$AS$440)*T26</f>
        <v>8</v>
      </c>
      <c r="T26">
        <v>1</v>
      </c>
      <c r="V26" t="str">
        <f t="shared" si="1"/>
        <v>550S</v>
      </c>
    </row>
    <row r="27" spans="1:22" x14ac:dyDescent="0.25">
      <c r="A27" t="str">
        <f t="shared" si="0"/>
        <v>553MF50</v>
      </c>
      <c r="B27" s="186">
        <v>21115531300250</v>
      </c>
      <c r="C27">
        <v>0</v>
      </c>
      <c r="D27">
        <v>0</v>
      </c>
      <c r="E27">
        <v>1680214262</v>
      </c>
      <c r="F27" t="s">
        <v>251</v>
      </c>
      <c r="G27" t="s">
        <v>196</v>
      </c>
      <c r="H27">
        <v>50</v>
      </c>
      <c r="J27">
        <v>10004126104574</v>
      </c>
      <c r="K27">
        <v>2402</v>
      </c>
      <c r="L27" s="99" t="s">
        <v>719</v>
      </c>
      <c r="M27" t="s">
        <v>641</v>
      </c>
      <c r="N27" t="s">
        <v>642</v>
      </c>
      <c r="O27" s="92">
        <v>148</v>
      </c>
      <c r="P27" s="92">
        <v>7400</v>
      </c>
      <c r="S27" s="208">
        <f>SUMIF('TOTAL FEED'!$J$6:$J$440,'15'!A27,'TOTAL FEED'!$AS$6:$AS$440)*T27</f>
        <v>8</v>
      </c>
      <c r="T27">
        <v>1</v>
      </c>
      <c r="V27" t="str">
        <f t="shared" si="1"/>
        <v>553MF</v>
      </c>
    </row>
    <row r="28" spans="1:22" x14ac:dyDescent="0.25">
      <c r="A28" t="str">
        <f t="shared" si="0"/>
        <v>553MF50</v>
      </c>
      <c r="B28">
        <v>21115531300250</v>
      </c>
      <c r="C28">
        <v>0</v>
      </c>
      <c r="D28">
        <v>0</v>
      </c>
      <c r="E28">
        <v>1680214262</v>
      </c>
      <c r="F28" t="s">
        <v>251</v>
      </c>
      <c r="G28" t="s">
        <v>196</v>
      </c>
      <c r="H28">
        <v>50</v>
      </c>
      <c r="J28">
        <v>10004126104574</v>
      </c>
      <c r="K28">
        <v>2402</v>
      </c>
      <c r="L28" s="99" t="s">
        <v>717</v>
      </c>
      <c r="M28" t="s">
        <v>641</v>
      </c>
      <c r="N28" t="s">
        <v>642</v>
      </c>
      <c r="O28" s="92">
        <v>1242</v>
      </c>
      <c r="P28" s="92">
        <v>62100</v>
      </c>
      <c r="S28" s="208">
        <f>SUMIF('TOTAL FEED'!$J$6:$J$440,'15'!A28,'TOTAL FEED'!$AS$6:$AS$440)*T28</f>
        <v>8</v>
      </c>
      <c r="T28">
        <v>1</v>
      </c>
      <c r="V28" t="str">
        <f t="shared" si="1"/>
        <v>553MF</v>
      </c>
    </row>
    <row r="29" spans="1:22" x14ac:dyDescent="0.25">
      <c r="A29" t="str">
        <f t="shared" si="0"/>
        <v>553MF50</v>
      </c>
      <c r="B29">
        <v>21115531300250</v>
      </c>
      <c r="C29">
        <v>0</v>
      </c>
      <c r="D29">
        <v>0</v>
      </c>
      <c r="E29">
        <v>1680214263</v>
      </c>
      <c r="F29" t="s">
        <v>251</v>
      </c>
      <c r="G29" t="s">
        <v>196</v>
      </c>
      <c r="H29">
        <v>50</v>
      </c>
      <c r="J29">
        <v>10004126104585</v>
      </c>
      <c r="K29">
        <v>2402</v>
      </c>
      <c r="L29" s="99" t="s">
        <v>719</v>
      </c>
      <c r="M29" t="s">
        <v>641</v>
      </c>
      <c r="N29" t="s">
        <v>642</v>
      </c>
      <c r="O29" s="92">
        <v>376</v>
      </c>
      <c r="P29" s="92">
        <v>18800</v>
      </c>
      <c r="S29" s="208">
        <f>SUMIF('TOTAL FEED'!$J$6:$J$440,'15'!A29,'TOTAL FEED'!$AS$6:$AS$440)*T29</f>
        <v>8</v>
      </c>
      <c r="T29">
        <v>1</v>
      </c>
      <c r="V29" t="str">
        <f t="shared" si="1"/>
        <v>553MF</v>
      </c>
    </row>
    <row r="30" spans="1:22" x14ac:dyDescent="0.25">
      <c r="A30" t="str">
        <f t="shared" si="0"/>
        <v>55225</v>
      </c>
      <c r="B30" s="186">
        <v>21115520000125</v>
      </c>
      <c r="C30">
        <v>0</v>
      </c>
      <c r="D30">
        <v>0</v>
      </c>
      <c r="E30">
        <v>1680214264</v>
      </c>
      <c r="F30" t="s">
        <v>251</v>
      </c>
      <c r="G30">
        <v>552</v>
      </c>
      <c r="H30">
        <v>25</v>
      </c>
      <c r="J30">
        <v>10004126104588</v>
      </c>
      <c r="K30">
        <v>2402</v>
      </c>
      <c r="L30" s="99" t="s">
        <v>666</v>
      </c>
      <c r="M30" t="s">
        <v>641</v>
      </c>
      <c r="N30" t="s">
        <v>642</v>
      </c>
      <c r="O30" s="92">
        <v>660</v>
      </c>
      <c r="P30" s="92">
        <v>16500</v>
      </c>
      <c r="S30" s="208">
        <f>SUMIF('TOTAL FEED'!$J$6:$J$440,'15'!A30,'TOTAL FEED'!$AS$6:$AS$440)*T30</f>
        <v>8</v>
      </c>
      <c r="T30">
        <v>1</v>
      </c>
      <c r="V30" t="str">
        <f t="shared" si="1"/>
        <v>552</v>
      </c>
    </row>
    <row r="31" spans="1:22" x14ac:dyDescent="0.25">
      <c r="A31" t="str">
        <f t="shared" si="0"/>
        <v>BS10LD40</v>
      </c>
      <c r="B31" t="s">
        <v>862</v>
      </c>
      <c r="C31">
        <v>0</v>
      </c>
      <c r="D31">
        <v>0</v>
      </c>
      <c r="E31">
        <v>1680214265</v>
      </c>
      <c r="F31" t="s">
        <v>255</v>
      </c>
      <c r="G31" t="s">
        <v>683</v>
      </c>
      <c r="H31">
        <v>40</v>
      </c>
      <c r="J31">
        <v>10004126104577</v>
      </c>
      <c r="K31">
        <v>2402</v>
      </c>
      <c r="L31" t="s">
        <v>744</v>
      </c>
      <c r="M31" t="s">
        <v>641</v>
      </c>
      <c r="N31" t="s">
        <v>642</v>
      </c>
      <c r="O31" s="92">
        <v>100</v>
      </c>
      <c r="P31" s="92">
        <v>4000</v>
      </c>
      <c r="S31" s="208">
        <f>SUMIF('TOTAL FEED'!$J$6:$J$440,'15'!A31,'TOTAL FEED'!$AS$6:$AS$440)*T31</f>
        <v>8</v>
      </c>
      <c r="T31">
        <v>1</v>
      </c>
      <c r="V31" t="str">
        <f t="shared" si="1"/>
        <v>BS10LD</v>
      </c>
    </row>
    <row r="32" spans="1:22" x14ac:dyDescent="0.25">
      <c r="A32" t="str">
        <f t="shared" si="0"/>
        <v>552SFS9050</v>
      </c>
      <c r="B32">
        <v>21115521999250</v>
      </c>
      <c r="C32" t="s">
        <v>302</v>
      </c>
      <c r="D32">
        <v>0</v>
      </c>
      <c r="E32">
        <v>1680214266</v>
      </c>
      <c r="F32" t="s">
        <v>238</v>
      </c>
      <c r="G32" t="s">
        <v>187</v>
      </c>
      <c r="H32">
        <v>50</v>
      </c>
      <c r="I32" t="s">
        <v>302</v>
      </c>
      <c r="J32">
        <v>10004126104576</v>
      </c>
      <c r="K32">
        <v>2402</v>
      </c>
      <c r="L32" t="s">
        <v>756</v>
      </c>
      <c r="M32" t="s">
        <v>641</v>
      </c>
      <c r="N32" t="s">
        <v>642</v>
      </c>
      <c r="O32" s="92">
        <v>107</v>
      </c>
      <c r="P32" s="92">
        <v>5350</v>
      </c>
      <c r="S32" s="208">
        <f>SUMIF('TOTAL FEED'!$J$6:$J$440,'15'!A32,'TOTAL FEED'!$AS$6:$AS$440)*T32</f>
        <v>8</v>
      </c>
      <c r="T32">
        <v>1</v>
      </c>
      <c r="V32" t="str">
        <f t="shared" si="1"/>
        <v>552SFS90</v>
      </c>
    </row>
    <row r="33" spans="1:22" x14ac:dyDescent="0.25">
      <c r="A33" t="str">
        <f t="shared" si="0"/>
        <v>688425</v>
      </c>
      <c r="B33">
        <v>21163840000125</v>
      </c>
      <c r="C33">
        <v>0</v>
      </c>
      <c r="D33">
        <v>0</v>
      </c>
      <c r="E33">
        <v>1680214267</v>
      </c>
      <c r="F33" t="s">
        <v>255</v>
      </c>
      <c r="G33">
        <v>6884</v>
      </c>
      <c r="H33">
        <v>25</v>
      </c>
      <c r="J33">
        <v>10004126104580</v>
      </c>
      <c r="K33">
        <v>2402</v>
      </c>
      <c r="L33" t="s">
        <v>778</v>
      </c>
      <c r="M33" t="s">
        <v>641</v>
      </c>
      <c r="N33" t="s">
        <v>642</v>
      </c>
      <c r="O33" s="92">
        <v>348</v>
      </c>
      <c r="P33" s="92">
        <v>8700</v>
      </c>
      <c r="S33" s="208">
        <f>SUMIF('TOTAL FEED'!$J$6:$J$440,'15'!A33,'TOTAL FEED'!$AS$6:$AS$440)*T33</f>
        <v>8</v>
      </c>
      <c r="T33">
        <v>1</v>
      </c>
      <c r="V33" t="str">
        <f t="shared" si="1"/>
        <v>6884</v>
      </c>
    </row>
    <row r="34" spans="1:22" x14ac:dyDescent="0.25">
      <c r="A34" t="str">
        <f t="shared" si="0"/>
        <v>552SFS9050</v>
      </c>
      <c r="B34">
        <v>21115521999250</v>
      </c>
      <c r="C34" t="s">
        <v>302</v>
      </c>
      <c r="D34">
        <v>0</v>
      </c>
      <c r="E34">
        <v>1680214268</v>
      </c>
      <c r="F34" t="s">
        <v>255</v>
      </c>
      <c r="G34" t="s">
        <v>187</v>
      </c>
      <c r="H34">
        <v>50</v>
      </c>
      <c r="I34" t="s">
        <v>302</v>
      </c>
      <c r="J34">
        <v>10004126104586</v>
      </c>
      <c r="K34">
        <v>2402</v>
      </c>
      <c r="L34" t="s">
        <v>786</v>
      </c>
      <c r="M34" t="s">
        <v>641</v>
      </c>
      <c r="N34" t="s">
        <v>642</v>
      </c>
      <c r="O34" s="92">
        <v>95</v>
      </c>
      <c r="P34" s="92">
        <v>4750</v>
      </c>
      <c r="S34" s="208">
        <f>SUMIF('TOTAL FEED'!$J$6:$J$440,'15'!A34,'TOTAL FEED'!$AS$6:$AS$440)*T34</f>
        <v>8</v>
      </c>
      <c r="T34">
        <v>1</v>
      </c>
      <c r="V34" t="str">
        <f t="shared" si="1"/>
        <v>552SFS90</v>
      </c>
    </row>
    <row r="35" spans="1:22" x14ac:dyDescent="0.25">
      <c r="A35" t="str">
        <f t="shared" si="0"/>
        <v>553MF50</v>
      </c>
      <c r="B35" s="186">
        <v>21115531300250</v>
      </c>
      <c r="C35">
        <v>0</v>
      </c>
      <c r="D35">
        <v>0</v>
      </c>
      <c r="E35">
        <v>1680214269</v>
      </c>
      <c r="F35" t="s">
        <v>238</v>
      </c>
      <c r="G35" t="s">
        <v>196</v>
      </c>
      <c r="H35">
        <v>50</v>
      </c>
      <c r="J35">
        <v>10004126104578</v>
      </c>
      <c r="K35">
        <v>2402</v>
      </c>
      <c r="L35" s="99" t="s">
        <v>766</v>
      </c>
      <c r="M35" t="s">
        <v>641</v>
      </c>
      <c r="N35" t="s">
        <v>642</v>
      </c>
      <c r="O35" s="92">
        <v>589</v>
      </c>
      <c r="P35" s="92">
        <v>29450</v>
      </c>
      <c r="S35" s="208">
        <f>SUMIF('TOTAL FEED'!$J$6:$J$440,'15'!A35,'TOTAL FEED'!$AS$6:$AS$440)*T35</f>
        <v>8</v>
      </c>
      <c r="T35">
        <v>1</v>
      </c>
      <c r="V35" t="str">
        <f t="shared" si="1"/>
        <v>553MF</v>
      </c>
    </row>
    <row r="36" spans="1:22" x14ac:dyDescent="0.25">
      <c r="A36" t="str">
        <f t="shared" si="0"/>
        <v>552SFS9050</v>
      </c>
      <c r="B36" s="186">
        <v>21115521999250</v>
      </c>
      <c r="C36" t="s">
        <v>302</v>
      </c>
      <c r="D36">
        <v>0</v>
      </c>
      <c r="E36">
        <v>1680214270</v>
      </c>
      <c r="F36" t="s">
        <v>238</v>
      </c>
      <c r="G36" t="s">
        <v>187</v>
      </c>
      <c r="H36">
        <v>50</v>
      </c>
      <c r="I36" t="s">
        <v>302</v>
      </c>
      <c r="J36" s="261">
        <v>10004126104582</v>
      </c>
      <c r="K36">
        <v>2402</v>
      </c>
      <c r="L36" s="99" t="s">
        <v>756</v>
      </c>
      <c r="M36" t="s">
        <v>641</v>
      </c>
      <c r="N36" t="s">
        <v>642</v>
      </c>
      <c r="O36" s="92">
        <v>1998</v>
      </c>
      <c r="P36" s="92">
        <v>99900</v>
      </c>
      <c r="S36" s="208">
        <f>SUMIF('TOTAL FEED'!$J$6:$J$440,'15'!A36,'TOTAL FEED'!$AS$6:$AS$440)*T36</f>
        <v>8</v>
      </c>
      <c r="T36">
        <v>1</v>
      </c>
      <c r="V36" t="str">
        <f t="shared" si="1"/>
        <v>552SFS90</v>
      </c>
    </row>
    <row r="37" spans="1:22" x14ac:dyDescent="0.25">
      <c r="A37" t="str">
        <f t="shared" si="0"/>
        <v>552F50</v>
      </c>
      <c r="B37">
        <v>21115520000250</v>
      </c>
      <c r="C37">
        <v>0</v>
      </c>
      <c r="D37">
        <v>0</v>
      </c>
      <c r="E37">
        <v>1680214271</v>
      </c>
      <c r="F37" t="s">
        <v>255</v>
      </c>
      <c r="G37" t="s">
        <v>179</v>
      </c>
      <c r="H37">
        <v>50</v>
      </c>
      <c r="J37">
        <v>10004126104587</v>
      </c>
      <c r="K37">
        <v>2402</v>
      </c>
      <c r="L37" s="99" t="s">
        <v>786</v>
      </c>
      <c r="M37" t="s">
        <v>641</v>
      </c>
      <c r="N37" t="s">
        <v>642</v>
      </c>
      <c r="O37" s="92">
        <v>150</v>
      </c>
      <c r="P37" s="92">
        <v>7500</v>
      </c>
      <c r="S37" s="208">
        <f>SUMIF('TOTAL FEED'!$J$6:$J$440,'15'!A37,'TOTAL FEED'!$AS$6:$AS$440)*T37</f>
        <v>8</v>
      </c>
      <c r="T37">
        <v>1</v>
      </c>
      <c r="V37" t="str">
        <f t="shared" si="1"/>
        <v>552F</v>
      </c>
    </row>
    <row r="38" spans="1:22" x14ac:dyDescent="0.25">
      <c r="A38" t="str">
        <f t="shared" si="0"/>
        <v>552F50</v>
      </c>
      <c r="B38">
        <v>21115520000250</v>
      </c>
      <c r="C38">
        <v>0</v>
      </c>
      <c r="D38">
        <v>0</v>
      </c>
      <c r="E38">
        <v>1680214272</v>
      </c>
      <c r="F38" t="s">
        <v>256</v>
      </c>
      <c r="G38" t="s">
        <v>179</v>
      </c>
      <c r="H38">
        <v>50</v>
      </c>
      <c r="J38">
        <v>10004126104573</v>
      </c>
      <c r="K38">
        <v>2402</v>
      </c>
      <c r="L38" s="99" t="s">
        <v>713</v>
      </c>
      <c r="M38" t="s">
        <v>641</v>
      </c>
      <c r="N38" t="s">
        <v>642</v>
      </c>
      <c r="O38" s="92">
        <v>1242</v>
      </c>
      <c r="P38" s="92">
        <v>62100</v>
      </c>
      <c r="S38" s="208">
        <f>SUMIF('TOTAL FEED'!$J$6:$J$440,'15'!A38,'TOTAL FEED'!$AS$6:$AS$440)*T38</f>
        <v>8</v>
      </c>
      <c r="T38">
        <v>1</v>
      </c>
      <c r="V38" t="str">
        <f t="shared" si="1"/>
        <v>552F</v>
      </c>
    </row>
    <row r="39" spans="1:22" x14ac:dyDescent="0.25">
      <c r="A39" t="str">
        <f t="shared" si="0"/>
        <v>552F50</v>
      </c>
      <c r="B39" s="186">
        <v>21115520000250</v>
      </c>
      <c r="C39">
        <v>0</v>
      </c>
      <c r="D39">
        <v>0</v>
      </c>
      <c r="E39">
        <v>1680214272</v>
      </c>
      <c r="F39" t="s">
        <v>256</v>
      </c>
      <c r="G39" t="s">
        <v>179</v>
      </c>
      <c r="H39">
        <v>50</v>
      </c>
      <c r="J39">
        <v>10004126104573</v>
      </c>
      <c r="K39">
        <v>2402</v>
      </c>
      <c r="L39" t="s">
        <v>772</v>
      </c>
      <c r="M39" t="s">
        <v>641</v>
      </c>
      <c r="N39" t="s">
        <v>642</v>
      </c>
      <c r="O39" s="92">
        <v>1020</v>
      </c>
      <c r="P39" s="92">
        <v>51000</v>
      </c>
      <c r="S39" s="208">
        <f>SUMIF('TOTAL FEED'!$J$6:$J$440,'15'!A39,'TOTAL FEED'!$AS$6:$AS$440)*T39</f>
        <v>8</v>
      </c>
      <c r="T39">
        <v>1</v>
      </c>
      <c r="V39" t="str">
        <f t="shared" si="1"/>
        <v>552F</v>
      </c>
    </row>
    <row r="40" spans="1:22" x14ac:dyDescent="0.25">
      <c r="A40" t="str">
        <f t="shared" si="0"/>
        <v>552FS9050</v>
      </c>
      <c r="B40">
        <v>21115520099250</v>
      </c>
      <c r="C40" t="s">
        <v>302</v>
      </c>
      <c r="D40">
        <v>0</v>
      </c>
      <c r="E40">
        <v>1680214273</v>
      </c>
      <c r="F40" t="s">
        <v>256</v>
      </c>
      <c r="G40" t="s">
        <v>179</v>
      </c>
      <c r="H40">
        <v>50</v>
      </c>
      <c r="I40" t="s">
        <v>302</v>
      </c>
      <c r="J40">
        <v>10004126104589</v>
      </c>
      <c r="K40">
        <v>2402</v>
      </c>
      <c r="L40" s="99" t="s">
        <v>740</v>
      </c>
      <c r="M40" t="s">
        <v>641</v>
      </c>
      <c r="N40" t="s">
        <v>642</v>
      </c>
      <c r="O40" s="92">
        <v>432</v>
      </c>
      <c r="P40" s="92">
        <v>21600</v>
      </c>
      <c r="S40" s="208">
        <f>SUMIF('TOTAL FEED'!$J$6:$J$440,'15'!A40,'TOTAL FEED'!$AS$6:$AS$440)*T40</f>
        <v>8</v>
      </c>
      <c r="T40">
        <v>1</v>
      </c>
      <c r="V40" t="str">
        <f t="shared" si="1"/>
        <v>552FS90</v>
      </c>
    </row>
    <row r="41" spans="1:22" x14ac:dyDescent="0.25">
      <c r="A41" t="str">
        <f t="shared" si="0"/>
        <v>552FS9050</v>
      </c>
      <c r="B41" s="186">
        <v>21115520099250</v>
      </c>
      <c r="C41" t="s">
        <v>302</v>
      </c>
      <c r="D41">
        <v>0</v>
      </c>
      <c r="E41">
        <v>1680214274</v>
      </c>
      <c r="F41" t="s">
        <v>255</v>
      </c>
      <c r="G41" t="s">
        <v>179</v>
      </c>
      <c r="H41">
        <v>50</v>
      </c>
      <c r="I41" t="s">
        <v>302</v>
      </c>
      <c r="J41">
        <v>10004126104590</v>
      </c>
      <c r="K41">
        <v>2402</v>
      </c>
      <c r="L41" s="99" t="s">
        <v>682</v>
      </c>
      <c r="M41" t="s">
        <v>641</v>
      </c>
      <c r="N41" t="s">
        <v>642</v>
      </c>
      <c r="O41" s="92">
        <v>111</v>
      </c>
      <c r="P41" s="92">
        <v>5550</v>
      </c>
      <c r="S41" s="208">
        <f>SUMIF('TOTAL FEED'!$J$6:$J$440,'15'!A41,'TOTAL FEED'!$AS$6:$AS$440)*T41</f>
        <v>8</v>
      </c>
      <c r="T41">
        <v>1</v>
      </c>
      <c r="V41" t="str">
        <f t="shared" si="1"/>
        <v>552FS90</v>
      </c>
    </row>
    <row r="42" spans="1:22" x14ac:dyDescent="0.25">
      <c r="A42" t="str">
        <f t="shared" si="0"/>
        <v/>
      </c>
      <c r="G42"/>
      <c r="H42"/>
      <c r="L42" s="99"/>
      <c r="O42" s="92"/>
      <c r="P42" s="92"/>
      <c r="S42" s="208">
        <f>SUMIF('TOTAL FEED'!$J$6:$J$440,'15'!A42,'TOTAL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>511B25</v>
      </c>
      <c r="B43">
        <v>21115110200125</v>
      </c>
      <c r="C43">
        <v>0</v>
      </c>
      <c r="D43">
        <v>0</v>
      </c>
      <c r="E43">
        <v>1680214275</v>
      </c>
      <c r="F43" t="s">
        <v>562</v>
      </c>
      <c r="G43" t="s">
        <v>23</v>
      </c>
      <c r="H43">
        <v>25</v>
      </c>
      <c r="J43">
        <v>210373</v>
      </c>
      <c r="K43">
        <v>2401</v>
      </c>
      <c r="L43" t="s">
        <v>664</v>
      </c>
      <c r="M43" t="s">
        <v>658</v>
      </c>
      <c r="N43" t="s">
        <v>659</v>
      </c>
      <c r="O43" s="92">
        <v>110</v>
      </c>
      <c r="P43" s="92">
        <v>2750</v>
      </c>
      <c r="S43" s="208">
        <f>SUMIF('TOTAL FEED'!$J$6:$J$440,'15'!A43,'TOTAL FEED'!$AS$6:$AS$440)*T43</f>
        <v>8</v>
      </c>
      <c r="T43">
        <v>1</v>
      </c>
      <c r="V43" t="str">
        <f t="shared" si="1"/>
        <v>511B</v>
      </c>
    </row>
    <row r="44" spans="1:22" x14ac:dyDescent="0.25">
      <c r="A44" t="str">
        <f t="shared" si="0"/>
        <v>511B25</v>
      </c>
      <c r="B44">
        <v>21115110200125</v>
      </c>
      <c r="C44">
        <v>0</v>
      </c>
      <c r="D44">
        <v>0</v>
      </c>
      <c r="E44">
        <v>1680214275</v>
      </c>
      <c r="F44" t="s">
        <v>562</v>
      </c>
      <c r="G44" t="s">
        <v>23</v>
      </c>
      <c r="H44">
        <v>25</v>
      </c>
      <c r="J44">
        <v>210373</v>
      </c>
      <c r="K44">
        <v>2401</v>
      </c>
      <c r="L44" t="s">
        <v>751</v>
      </c>
      <c r="M44" t="s">
        <v>658</v>
      </c>
      <c r="N44" t="s">
        <v>659</v>
      </c>
      <c r="O44" s="92">
        <v>498</v>
      </c>
      <c r="P44" s="92">
        <v>12450</v>
      </c>
      <c r="S44" s="208">
        <f>SUMIF('TOTAL FEED'!$J$6:$J$440,'15'!A44,'TOTAL FEED'!$AS$6:$AS$440)*T44</f>
        <v>8</v>
      </c>
      <c r="T44">
        <v>1</v>
      </c>
      <c r="V44" t="str">
        <f t="shared" si="1"/>
        <v>511B</v>
      </c>
    </row>
    <row r="45" spans="1:22" x14ac:dyDescent="0.25">
      <c r="A45" t="str">
        <f t="shared" si="0"/>
        <v>552FS9050</v>
      </c>
      <c r="B45">
        <v>21115520099250</v>
      </c>
      <c r="C45" t="s">
        <v>302</v>
      </c>
      <c r="D45">
        <v>0</v>
      </c>
      <c r="E45">
        <v>1680214276</v>
      </c>
      <c r="F45" t="s">
        <v>564</v>
      </c>
      <c r="G45" t="s">
        <v>179</v>
      </c>
      <c r="H45">
        <v>50</v>
      </c>
      <c r="I45" t="s">
        <v>302</v>
      </c>
      <c r="J45">
        <v>210409</v>
      </c>
      <c r="K45">
        <v>2401</v>
      </c>
      <c r="L45" t="s">
        <v>738</v>
      </c>
      <c r="M45" t="s">
        <v>658</v>
      </c>
      <c r="N45" t="s">
        <v>659</v>
      </c>
      <c r="O45" s="92">
        <v>216</v>
      </c>
      <c r="P45" s="92">
        <v>10800</v>
      </c>
      <c r="S45" s="208">
        <f>SUMIF('TOTAL FEED'!$J$6:$J$440,'15'!A45,'TOTAL FEED'!$AS$6:$AS$440)*T45</f>
        <v>8</v>
      </c>
      <c r="T45">
        <v>1</v>
      </c>
      <c r="V45" t="str">
        <f t="shared" si="1"/>
        <v>552FS90</v>
      </c>
    </row>
    <row r="46" spans="1:22" x14ac:dyDescent="0.25">
      <c r="A46" t="str">
        <f t="shared" si="0"/>
        <v>552FS9050</v>
      </c>
      <c r="B46" s="186">
        <v>21115520099250</v>
      </c>
      <c r="C46" t="s">
        <v>302</v>
      </c>
      <c r="D46">
        <v>0</v>
      </c>
      <c r="E46">
        <v>1680214276</v>
      </c>
      <c r="F46" t="s">
        <v>564</v>
      </c>
      <c r="G46" t="s">
        <v>179</v>
      </c>
      <c r="H46">
        <v>50</v>
      </c>
      <c r="I46" t="s">
        <v>302</v>
      </c>
      <c r="J46">
        <v>210409</v>
      </c>
      <c r="K46">
        <v>2401</v>
      </c>
      <c r="L46" t="s">
        <v>763</v>
      </c>
      <c r="M46" t="s">
        <v>658</v>
      </c>
      <c r="N46" t="s">
        <v>659</v>
      </c>
      <c r="O46" s="92">
        <v>779</v>
      </c>
      <c r="P46" s="92">
        <v>38950</v>
      </c>
      <c r="S46" s="208">
        <f>SUMIF('TOTAL FEED'!$J$6:$J$440,'15'!A46,'TOTAL FEED'!$AS$6:$AS$440)*T46</f>
        <v>8</v>
      </c>
      <c r="T46">
        <v>1</v>
      </c>
      <c r="V46" t="str">
        <f t="shared" si="1"/>
        <v>552FS90</v>
      </c>
    </row>
    <row r="47" spans="1:22" x14ac:dyDescent="0.25">
      <c r="A47" t="str">
        <f t="shared" si="0"/>
        <v>550SF50</v>
      </c>
      <c r="B47" s="186">
        <v>21115501900250</v>
      </c>
      <c r="C47">
        <v>0</v>
      </c>
      <c r="D47">
        <v>0</v>
      </c>
      <c r="E47">
        <v>1680214277</v>
      </c>
      <c r="F47" t="s">
        <v>257</v>
      </c>
      <c r="G47" t="s">
        <v>168</v>
      </c>
      <c r="H47">
        <v>50</v>
      </c>
      <c r="J47">
        <v>10004126104591</v>
      </c>
      <c r="K47">
        <v>2402</v>
      </c>
      <c r="L47" t="s">
        <v>863</v>
      </c>
      <c r="M47" t="s">
        <v>641</v>
      </c>
      <c r="N47" t="s">
        <v>642</v>
      </c>
      <c r="O47" s="92">
        <v>245</v>
      </c>
      <c r="P47" s="92">
        <v>12250</v>
      </c>
      <c r="S47" s="208">
        <f>SUMIF('TOTAL FEED'!$J$6:$J$440,'15'!A47,'TOTAL FEED'!$AS$6:$AS$440)*T47</f>
        <v>8</v>
      </c>
      <c r="T47">
        <v>1</v>
      </c>
      <c r="V47" t="str">
        <f t="shared" si="1"/>
        <v>550SF</v>
      </c>
    </row>
    <row r="48" spans="1:22" x14ac:dyDescent="0.25">
      <c r="A48" t="str">
        <f t="shared" si="0"/>
        <v>552M25</v>
      </c>
      <c r="B48" s="186">
        <v>21115521300125</v>
      </c>
      <c r="C48">
        <v>0</v>
      </c>
      <c r="D48">
        <v>0</v>
      </c>
      <c r="E48">
        <v>1680214278</v>
      </c>
      <c r="F48" t="s">
        <v>257</v>
      </c>
      <c r="G48" t="s">
        <v>39</v>
      </c>
      <c r="H48">
        <v>25</v>
      </c>
      <c r="J48">
        <v>10004126104610</v>
      </c>
      <c r="K48">
        <v>2402</v>
      </c>
      <c r="L48" s="99" t="s">
        <v>671</v>
      </c>
      <c r="M48" t="s">
        <v>641</v>
      </c>
      <c r="N48" t="s">
        <v>642</v>
      </c>
      <c r="O48" s="92">
        <v>660</v>
      </c>
      <c r="P48" s="92">
        <v>16500</v>
      </c>
      <c r="S48" s="208">
        <f>SUMIF('TOTAL FEED'!$J$6:$J$440,'15'!A48,'TOTAL FEED'!$AS$6:$AS$440)*T48</f>
        <v>8</v>
      </c>
      <c r="T48">
        <v>1</v>
      </c>
      <c r="V48" t="str">
        <f t="shared" si="1"/>
        <v>552M</v>
      </c>
    </row>
    <row r="49" spans="1:22" x14ac:dyDescent="0.25">
      <c r="A49" t="str">
        <f t="shared" si="0"/>
        <v>55225</v>
      </c>
      <c r="B49">
        <v>21115520000125</v>
      </c>
      <c r="C49">
        <v>0</v>
      </c>
      <c r="D49">
        <v>0</v>
      </c>
      <c r="E49">
        <v>1680214279</v>
      </c>
      <c r="F49" t="s">
        <v>251</v>
      </c>
      <c r="G49">
        <v>552</v>
      </c>
      <c r="H49">
        <v>25</v>
      </c>
      <c r="J49">
        <v>10004126104588</v>
      </c>
      <c r="K49">
        <v>2402</v>
      </c>
      <c r="L49" t="s">
        <v>666</v>
      </c>
      <c r="M49" t="s">
        <v>641</v>
      </c>
      <c r="N49" t="s">
        <v>642</v>
      </c>
      <c r="O49" s="92">
        <v>990</v>
      </c>
      <c r="P49" s="92">
        <v>24750</v>
      </c>
      <c r="S49" s="208">
        <f>SUMIF('TOTAL FEED'!$J$6:$J$440,'15'!A49,'TOTAL FEED'!$AS$6:$AS$440)*T49</f>
        <v>8</v>
      </c>
      <c r="T49">
        <v>1</v>
      </c>
      <c r="V49" t="str">
        <f t="shared" si="1"/>
        <v>552</v>
      </c>
    </row>
    <row r="50" spans="1:22" x14ac:dyDescent="0.25">
      <c r="A50" t="str">
        <f t="shared" si="0"/>
        <v>55225</v>
      </c>
      <c r="B50" s="186">
        <v>21115520000125</v>
      </c>
      <c r="C50">
        <v>0</v>
      </c>
      <c r="D50">
        <v>0</v>
      </c>
      <c r="E50">
        <v>1680214280</v>
      </c>
      <c r="F50" t="s">
        <v>251</v>
      </c>
      <c r="G50">
        <v>552</v>
      </c>
      <c r="H50">
        <v>25</v>
      </c>
      <c r="J50">
        <v>10004126104599</v>
      </c>
      <c r="K50">
        <v>2402</v>
      </c>
      <c r="L50" s="99" t="s">
        <v>666</v>
      </c>
      <c r="M50" t="s">
        <v>641</v>
      </c>
      <c r="N50" t="s">
        <v>642</v>
      </c>
      <c r="O50" s="92">
        <v>913</v>
      </c>
      <c r="P50" s="92">
        <v>22825</v>
      </c>
      <c r="S50" s="208">
        <f>SUMIF('TOTAL FEED'!$J$6:$J$440,'15'!A50,'TOTAL FEED'!$AS$6:$AS$440)*T50</f>
        <v>8</v>
      </c>
      <c r="T50">
        <v>1</v>
      </c>
      <c r="V50" t="str">
        <f t="shared" si="1"/>
        <v>552</v>
      </c>
    </row>
    <row r="51" spans="1:22" x14ac:dyDescent="0.25">
      <c r="A51" t="str">
        <f t="shared" si="0"/>
        <v>552SFS9050</v>
      </c>
      <c r="B51">
        <v>21115521999250</v>
      </c>
      <c r="C51" t="s">
        <v>302</v>
      </c>
      <c r="D51">
        <v>0</v>
      </c>
      <c r="E51">
        <v>1680214281</v>
      </c>
      <c r="F51" t="s">
        <v>251</v>
      </c>
      <c r="G51" t="s">
        <v>187</v>
      </c>
      <c r="H51">
        <v>50</v>
      </c>
      <c r="I51" t="s">
        <v>302</v>
      </c>
      <c r="J51">
        <v>10004126104604</v>
      </c>
      <c r="K51">
        <v>2402</v>
      </c>
      <c r="L51" t="s">
        <v>678</v>
      </c>
      <c r="M51" t="s">
        <v>641</v>
      </c>
      <c r="N51" t="s">
        <v>642</v>
      </c>
      <c r="O51" s="92">
        <v>216</v>
      </c>
      <c r="P51" s="92">
        <v>10800</v>
      </c>
      <c r="S51" s="208">
        <f>SUMIF('TOTAL FEED'!$J$6:$J$440,'15'!A51,'TOTAL FEED'!$AS$6:$AS$440)*T51</f>
        <v>8</v>
      </c>
      <c r="T51">
        <v>1</v>
      </c>
      <c r="V51" t="str">
        <f t="shared" si="1"/>
        <v>552SFS90</v>
      </c>
    </row>
    <row r="52" spans="1:22" x14ac:dyDescent="0.25">
      <c r="A52" t="str">
        <f t="shared" si="0"/>
        <v>552SFS9050</v>
      </c>
      <c r="B52">
        <v>21115521999250</v>
      </c>
      <c r="C52" t="s">
        <v>302</v>
      </c>
      <c r="D52">
        <v>0</v>
      </c>
      <c r="E52">
        <v>1680214281</v>
      </c>
      <c r="F52" t="s">
        <v>251</v>
      </c>
      <c r="G52" t="s">
        <v>187</v>
      </c>
      <c r="H52">
        <v>50</v>
      </c>
      <c r="I52" t="s">
        <v>302</v>
      </c>
      <c r="J52">
        <v>10004126104604</v>
      </c>
      <c r="K52">
        <v>2402</v>
      </c>
      <c r="L52" s="99" t="s">
        <v>661</v>
      </c>
      <c r="M52" t="s">
        <v>641</v>
      </c>
      <c r="N52" t="s">
        <v>642</v>
      </c>
      <c r="O52" s="92">
        <v>221</v>
      </c>
      <c r="P52" s="92">
        <v>11050</v>
      </c>
      <c r="S52" s="208">
        <f>SUMIF('TOTAL FEED'!$J$6:$J$440,'15'!A52,'TOTAL FEED'!$AS$6:$AS$440)*T52</f>
        <v>8</v>
      </c>
      <c r="T52">
        <v>1</v>
      </c>
      <c r="V52" t="str">
        <f t="shared" si="1"/>
        <v>552SFS90</v>
      </c>
    </row>
    <row r="53" spans="1:22" x14ac:dyDescent="0.25">
      <c r="A53" t="str">
        <f t="shared" si="0"/>
        <v>96725</v>
      </c>
      <c r="B53">
        <v>21125670000125</v>
      </c>
      <c r="C53">
        <v>0</v>
      </c>
      <c r="D53">
        <v>0</v>
      </c>
      <c r="E53">
        <v>1680214282</v>
      </c>
      <c r="F53" t="s">
        <v>251</v>
      </c>
      <c r="G53">
        <v>967</v>
      </c>
      <c r="H53">
        <v>25</v>
      </c>
      <c r="J53">
        <v>10004126104605</v>
      </c>
      <c r="K53">
        <v>2402</v>
      </c>
      <c r="L53" t="s">
        <v>744</v>
      </c>
      <c r="M53" t="s">
        <v>641</v>
      </c>
      <c r="N53" t="s">
        <v>642</v>
      </c>
      <c r="O53" s="92">
        <v>160</v>
      </c>
      <c r="P53" s="92">
        <v>4000</v>
      </c>
      <c r="S53" s="208">
        <f>SUMIF('TOTAL FEED'!$J$6:$J$440,'15'!A53,'TOTAL FEED'!$AS$6:$AS$440)*T53</f>
        <v>8</v>
      </c>
      <c r="T53">
        <v>1</v>
      </c>
      <c r="V53" t="str">
        <f t="shared" si="1"/>
        <v>967</v>
      </c>
    </row>
    <row r="54" spans="1:22" x14ac:dyDescent="0.25">
      <c r="A54" t="str">
        <f t="shared" si="0"/>
        <v>56725</v>
      </c>
      <c r="B54" s="186">
        <v>21115670000125</v>
      </c>
      <c r="C54">
        <v>0</v>
      </c>
      <c r="D54">
        <v>0</v>
      </c>
      <c r="E54">
        <v>1680214283</v>
      </c>
      <c r="F54" t="s">
        <v>251</v>
      </c>
      <c r="G54">
        <v>567</v>
      </c>
      <c r="H54">
        <v>25</v>
      </c>
      <c r="J54">
        <v>10004126104605</v>
      </c>
      <c r="K54">
        <v>2402</v>
      </c>
      <c r="L54" s="99" t="s">
        <v>692</v>
      </c>
      <c r="M54" t="s">
        <v>641</v>
      </c>
      <c r="N54" t="s">
        <v>642</v>
      </c>
      <c r="O54" s="92">
        <v>773</v>
      </c>
      <c r="P54" s="92">
        <v>19325</v>
      </c>
      <c r="S54" s="208">
        <f>SUMIF('TOTAL FEED'!$J$6:$J$440,'15'!A54,'TOTAL FEED'!$AS$6:$AS$440)*T54</f>
        <v>8</v>
      </c>
      <c r="T54">
        <v>1</v>
      </c>
      <c r="V54" t="str">
        <f t="shared" si="1"/>
        <v>567</v>
      </c>
    </row>
    <row r="55" spans="1:22" x14ac:dyDescent="0.25">
      <c r="A55" t="str">
        <f t="shared" si="0"/>
        <v>56625</v>
      </c>
      <c r="B55">
        <v>21115660000125</v>
      </c>
      <c r="C55">
        <v>0</v>
      </c>
      <c r="D55">
        <v>0</v>
      </c>
      <c r="E55">
        <v>1680214284</v>
      </c>
      <c r="F55" t="s">
        <v>251</v>
      </c>
      <c r="G55">
        <v>566</v>
      </c>
      <c r="H55">
        <v>25</v>
      </c>
      <c r="J55">
        <v>10004126104611</v>
      </c>
      <c r="K55">
        <v>2402</v>
      </c>
      <c r="L55" t="s">
        <v>712</v>
      </c>
      <c r="M55" t="s">
        <v>641</v>
      </c>
      <c r="N55" t="s">
        <v>642</v>
      </c>
      <c r="O55" s="92">
        <v>440</v>
      </c>
      <c r="P55" s="92">
        <v>11000</v>
      </c>
      <c r="S55" s="208">
        <f>SUMIF('TOTAL FEED'!$J$6:$J$440,'15'!A55,'TOTAL FEED'!$AS$6:$AS$440)*T55</f>
        <v>8</v>
      </c>
      <c r="T55">
        <v>1</v>
      </c>
      <c r="V55" t="str">
        <f t="shared" si="1"/>
        <v>566</v>
      </c>
    </row>
    <row r="56" spans="1:22" x14ac:dyDescent="0.25">
      <c r="A56" t="str">
        <f t="shared" si="0"/>
        <v>552S25</v>
      </c>
      <c r="B56" s="186">
        <v>21115521900125</v>
      </c>
      <c r="C56">
        <v>0</v>
      </c>
      <c r="D56">
        <v>0</v>
      </c>
      <c r="E56">
        <v>1680214285</v>
      </c>
      <c r="F56" t="s">
        <v>259</v>
      </c>
      <c r="G56" t="s">
        <v>40</v>
      </c>
      <c r="H56">
        <v>25</v>
      </c>
      <c r="J56">
        <v>10004126104584</v>
      </c>
      <c r="K56">
        <v>2402</v>
      </c>
      <c r="L56" s="99" t="s">
        <v>728</v>
      </c>
      <c r="M56" t="s">
        <v>641</v>
      </c>
      <c r="N56" t="s">
        <v>642</v>
      </c>
      <c r="O56" s="92">
        <v>62</v>
      </c>
      <c r="P56" s="92">
        <v>1550</v>
      </c>
      <c r="S56" s="208">
        <f>SUMIF('TOTAL FEED'!$J$6:$J$440,'15'!A56,'TOTAL FEED'!$AS$6:$AS$440)*T56</f>
        <v>8</v>
      </c>
      <c r="T56">
        <v>1</v>
      </c>
      <c r="V56" t="str">
        <f t="shared" si="1"/>
        <v>552S</v>
      </c>
    </row>
    <row r="57" spans="1:22" x14ac:dyDescent="0.25">
      <c r="A57" t="str">
        <f t="shared" si="0"/>
        <v>552SF50</v>
      </c>
      <c r="B57" s="186">
        <v>21115521900250</v>
      </c>
      <c r="C57">
        <v>0</v>
      </c>
      <c r="D57">
        <v>0</v>
      </c>
      <c r="E57">
        <v>1680214286</v>
      </c>
      <c r="F57" t="s">
        <v>259</v>
      </c>
      <c r="G57" t="s">
        <v>187</v>
      </c>
      <c r="H57">
        <v>50</v>
      </c>
      <c r="J57">
        <v>10004126104596</v>
      </c>
      <c r="K57">
        <v>2402</v>
      </c>
      <c r="L57" s="99" t="s">
        <v>864</v>
      </c>
      <c r="M57" t="s">
        <v>641</v>
      </c>
      <c r="N57" t="s">
        <v>642</v>
      </c>
      <c r="O57" s="92">
        <v>179</v>
      </c>
      <c r="P57" s="92">
        <v>8950</v>
      </c>
      <c r="S57" s="208">
        <f>SUMIF('TOTAL FEED'!$J$6:$J$440,'15'!A57,'TOTAL FEED'!$AS$6:$AS$440)*T57</f>
        <v>8</v>
      </c>
      <c r="T57">
        <v>1</v>
      </c>
      <c r="V57" t="str">
        <f t="shared" si="1"/>
        <v>552SF</v>
      </c>
    </row>
    <row r="58" spans="1:22" x14ac:dyDescent="0.25">
      <c r="A58" t="str">
        <f t="shared" si="0"/>
        <v>GT11S25</v>
      </c>
      <c r="B58">
        <v>21135101900125</v>
      </c>
      <c r="C58">
        <v>0</v>
      </c>
      <c r="D58">
        <v>0</v>
      </c>
      <c r="E58">
        <v>1680214287</v>
      </c>
      <c r="F58" t="s">
        <v>259</v>
      </c>
      <c r="G58" t="s">
        <v>609</v>
      </c>
      <c r="H58">
        <v>25</v>
      </c>
      <c r="J58">
        <v>10004126104598</v>
      </c>
      <c r="K58">
        <v>2402</v>
      </c>
      <c r="L58" t="s">
        <v>702</v>
      </c>
      <c r="M58" t="s">
        <v>641</v>
      </c>
      <c r="N58" t="s">
        <v>642</v>
      </c>
      <c r="O58" s="92">
        <v>770</v>
      </c>
      <c r="P58" s="92">
        <v>19250</v>
      </c>
      <c r="S58" s="208">
        <f>SUMIF('TOTAL FEED'!$J$6:$J$440,'15'!A58,'TOTAL FEED'!$AS$6:$AS$440)*T58</f>
        <v>8</v>
      </c>
      <c r="T58">
        <v>1</v>
      </c>
      <c r="V58" t="str">
        <f t="shared" si="1"/>
        <v>GT11S</v>
      </c>
    </row>
    <row r="59" spans="1:22" x14ac:dyDescent="0.25">
      <c r="A59" t="str">
        <f t="shared" si="0"/>
        <v>552S25</v>
      </c>
      <c r="B59" s="186">
        <v>21115521900125</v>
      </c>
      <c r="C59">
        <v>0</v>
      </c>
      <c r="D59">
        <v>0</v>
      </c>
      <c r="E59">
        <v>1680214288</v>
      </c>
      <c r="F59" t="s">
        <v>255</v>
      </c>
      <c r="G59" t="s">
        <v>40</v>
      </c>
      <c r="H59">
        <v>25</v>
      </c>
      <c r="J59">
        <v>10004126104594</v>
      </c>
      <c r="K59">
        <v>2402</v>
      </c>
      <c r="L59" t="s">
        <v>728</v>
      </c>
      <c r="M59" t="s">
        <v>641</v>
      </c>
      <c r="N59" t="s">
        <v>642</v>
      </c>
      <c r="O59" s="92">
        <v>295</v>
      </c>
      <c r="P59" s="92">
        <v>7375</v>
      </c>
      <c r="S59" s="208">
        <f>SUMIF('TOTAL FEED'!$J$6:$J$440,'15'!A59,'TOTAL FEED'!$AS$6:$AS$440)*T59</f>
        <v>8</v>
      </c>
      <c r="T59">
        <v>1</v>
      </c>
      <c r="V59" t="str">
        <f t="shared" si="1"/>
        <v>552S</v>
      </c>
    </row>
    <row r="60" spans="1:22" x14ac:dyDescent="0.25">
      <c r="A60" t="str">
        <f t="shared" si="0"/>
        <v>689525</v>
      </c>
      <c r="B60" s="186">
        <v>21163950000125</v>
      </c>
      <c r="C60">
        <v>0</v>
      </c>
      <c r="D60">
        <v>0</v>
      </c>
      <c r="E60">
        <v>1680214289</v>
      </c>
      <c r="F60" t="s">
        <v>255</v>
      </c>
      <c r="G60">
        <v>6895</v>
      </c>
      <c r="H60">
        <v>25</v>
      </c>
      <c r="J60">
        <v>10004126104601</v>
      </c>
      <c r="K60">
        <v>2402</v>
      </c>
      <c r="L60" s="99" t="s">
        <v>765</v>
      </c>
      <c r="M60" t="s">
        <v>641</v>
      </c>
      <c r="N60" t="s">
        <v>642</v>
      </c>
      <c r="O60" s="92">
        <v>681</v>
      </c>
      <c r="P60" s="92">
        <v>17025</v>
      </c>
      <c r="S60" s="208">
        <f>SUMIF('TOTAL FEED'!$J$6:$J$440,'15'!A60,'TOTAL FEED'!$AS$6:$AS$440)*T60</f>
        <v>8</v>
      </c>
      <c r="T60">
        <v>1</v>
      </c>
      <c r="V60" t="str">
        <f t="shared" si="1"/>
        <v>6895</v>
      </c>
    </row>
    <row r="61" spans="1:22" x14ac:dyDescent="0.25">
      <c r="A61" t="str">
        <f t="shared" si="0"/>
        <v>552SFS9050</v>
      </c>
      <c r="B61">
        <v>21115521999250</v>
      </c>
      <c r="C61" t="s">
        <v>302</v>
      </c>
      <c r="D61">
        <v>0</v>
      </c>
      <c r="E61">
        <v>1680214290</v>
      </c>
      <c r="F61" t="s">
        <v>255</v>
      </c>
      <c r="G61" t="s">
        <v>187</v>
      </c>
      <c r="H61">
        <v>50</v>
      </c>
      <c r="I61" t="s">
        <v>302</v>
      </c>
      <c r="J61">
        <v>10004126104606</v>
      </c>
      <c r="K61">
        <v>2402</v>
      </c>
      <c r="L61" s="99" t="s">
        <v>661</v>
      </c>
      <c r="M61" t="s">
        <v>641</v>
      </c>
      <c r="N61" t="s">
        <v>642</v>
      </c>
      <c r="O61" s="92">
        <v>492</v>
      </c>
      <c r="P61" s="92">
        <v>24600</v>
      </c>
      <c r="S61" s="208">
        <f>SUMIF('TOTAL FEED'!$J$6:$J$440,'15'!A61,'TOTAL FEED'!$AS$6:$AS$440)*T61</f>
        <v>8</v>
      </c>
      <c r="T61">
        <v>1</v>
      </c>
      <c r="V61" t="str">
        <f t="shared" si="1"/>
        <v>552SFS90</v>
      </c>
    </row>
    <row r="62" spans="1:22" x14ac:dyDescent="0.25">
      <c r="A62" t="str">
        <f t="shared" si="0"/>
        <v>552SFS9050</v>
      </c>
      <c r="B62" s="186">
        <v>21115521999250</v>
      </c>
      <c r="C62" t="s">
        <v>302</v>
      </c>
      <c r="D62">
        <v>0</v>
      </c>
      <c r="E62">
        <v>1680214291</v>
      </c>
      <c r="F62" t="s">
        <v>238</v>
      </c>
      <c r="G62" t="s">
        <v>187</v>
      </c>
      <c r="H62">
        <v>50</v>
      </c>
      <c r="I62" t="s">
        <v>302</v>
      </c>
      <c r="J62">
        <v>10004126104582</v>
      </c>
      <c r="K62">
        <v>2402</v>
      </c>
      <c r="L62" s="99" t="s">
        <v>782</v>
      </c>
      <c r="M62" t="s">
        <v>641</v>
      </c>
      <c r="N62" t="s">
        <v>642</v>
      </c>
      <c r="O62" s="92">
        <v>756</v>
      </c>
      <c r="P62" s="92">
        <v>37800</v>
      </c>
      <c r="S62" s="208">
        <f>SUMIF('TOTAL FEED'!$J$6:$J$440,'15'!A62,'TOTAL FEED'!$AS$6:$AS$440)*T62</f>
        <v>8</v>
      </c>
      <c r="T62">
        <v>1</v>
      </c>
      <c r="V62" t="str">
        <f t="shared" si="1"/>
        <v>552SFS90</v>
      </c>
    </row>
    <row r="63" spans="1:22" x14ac:dyDescent="0.25">
      <c r="A63" t="str">
        <f t="shared" si="0"/>
        <v>552SFS9050</v>
      </c>
      <c r="B63" s="186">
        <v>21115521999250</v>
      </c>
      <c r="C63" t="s">
        <v>302</v>
      </c>
      <c r="D63">
        <v>0</v>
      </c>
      <c r="E63">
        <v>1680214291</v>
      </c>
      <c r="F63" t="s">
        <v>238</v>
      </c>
      <c r="G63" t="s">
        <v>187</v>
      </c>
      <c r="H63">
        <v>50</v>
      </c>
      <c r="I63" t="s">
        <v>302</v>
      </c>
      <c r="J63">
        <v>10004126104582</v>
      </c>
      <c r="K63">
        <v>2402</v>
      </c>
      <c r="L63" s="99" t="s">
        <v>673</v>
      </c>
      <c r="M63" t="s">
        <v>641</v>
      </c>
      <c r="N63" t="s">
        <v>642</v>
      </c>
      <c r="O63" s="92">
        <v>270</v>
      </c>
      <c r="P63" s="92">
        <v>13500</v>
      </c>
      <c r="S63" s="208">
        <f>SUMIF('TOTAL FEED'!$J$6:$J$440,'15'!A63,'TOTAL FEED'!$AS$6:$AS$440)*T63</f>
        <v>8</v>
      </c>
      <c r="T63">
        <v>1</v>
      </c>
      <c r="V63" t="str">
        <f t="shared" si="1"/>
        <v>552SFS90</v>
      </c>
    </row>
    <row r="64" spans="1:22" x14ac:dyDescent="0.25">
      <c r="A64" t="str">
        <f t="shared" si="0"/>
        <v>552FS9050</v>
      </c>
      <c r="B64" s="186">
        <v>21115520099250</v>
      </c>
      <c r="C64" t="s">
        <v>302</v>
      </c>
      <c r="D64">
        <v>0</v>
      </c>
      <c r="E64">
        <v>1680214295</v>
      </c>
      <c r="F64" t="s">
        <v>256</v>
      </c>
      <c r="G64" t="s">
        <v>179</v>
      </c>
      <c r="H64">
        <v>50</v>
      </c>
      <c r="I64" t="s">
        <v>302</v>
      </c>
      <c r="J64">
        <v>10004126104593</v>
      </c>
      <c r="K64">
        <v>2402</v>
      </c>
      <c r="L64" t="s">
        <v>740</v>
      </c>
      <c r="M64" t="s">
        <v>641</v>
      </c>
      <c r="N64" t="s">
        <v>642</v>
      </c>
      <c r="O64" s="92">
        <v>594</v>
      </c>
      <c r="P64" s="92">
        <v>29700</v>
      </c>
      <c r="S64" s="208">
        <f>SUMIF('TOTAL FEED'!$J$6:$J$440,'15'!A64,'TOTAL FEED'!$AS$6:$AS$440)*T64</f>
        <v>8</v>
      </c>
      <c r="T64">
        <v>1</v>
      </c>
      <c r="V64" t="str">
        <f t="shared" si="1"/>
        <v>552FS90</v>
      </c>
    </row>
    <row r="65" spans="1:22" x14ac:dyDescent="0.25">
      <c r="A65" t="str">
        <f t="shared" si="0"/>
        <v>552FS9050</v>
      </c>
      <c r="B65" s="186">
        <v>21115520099250</v>
      </c>
      <c r="C65" t="s">
        <v>302</v>
      </c>
      <c r="D65">
        <v>0</v>
      </c>
      <c r="E65">
        <v>1680214295</v>
      </c>
      <c r="F65" t="s">
        <v>256</v>
      </c>
      <c r="G65" t="s">
        <v>179</v>
      </c>
      <c r="H65">
        <v>50</v>
      </c>
      <c r="I65" t="s">
        <v>302</v>
      </c>
      <c r="J65">
        <v>10004126104593</v>
      </c>
      <c r="K65">
        <v>2402</v>
      </c>
      <c r="L65" s="99" t="s">
        <v>782</v>
      </c>
      <c r="M65" t="s">
        <v>641</v>
      </c>
      <c r="N65" t="s">
        <v>642</v>
      </c>
      <c r="O65" s="92">
        <v>702</v>
      </c>
      <c r="P65" s="92">
        <v>35100</v>
      </c>
      <c r="S65" s="208">
        <f>SUMIF('TOTAL FEED'!$J$6:$J$440,'15'!A65,'TOTAL FEED'!$AS$6:$AS$440)*T65</f>
        <v>8</v>
      </c>
      <c r="T65">
        <v>1</v>
      </c>
      <c r="V65" t="str">
        <f t="shared" si="1"/>
        <v>552FS90</v>
      </c>
    </row>
    <row r="66" spans="1:22" x14ac:dyDescent="0.25">
      <c r="A66" t="str">
        <f t="shared" si="0"/>
        <v>552FS9050</v>
      </c>
      <c r="B66">
        <v>21115520099250</v>
      </c>
      <c r="C66" t="s">
        <v>302</v>
      </c>
      <c r="D66">
        <v>0</v>
      </c>
      <c r="E66">
        <v>1680214296</v>
      </c>
      <c r="F66" t="s">
        <v>256</v>
      </c>
      <c r="G66" t="s">
        <v>179</v>
      </c>
      <c r="H66">
        <v>50</v>
      </c>
      <c r="I66" t="s">
        <v>302</v>
      </c>
      <c r="J66">
        <v>10004126104603</v>
      </c>
      <c r="K66">
        <v>2402</v>
      </c>
      <c r="L66" t="s">
        <v>782</v>
      </c>
      <c r="M66" t="s">
        <v>641</v>
      </c>
      <c r="N66" t="s">
        <v>642</v>
      </c>
      <c r="O66" s="92">
        <v>359</v>
      </c>
      <c r="P66" s="92">
        <v>17950</v>
      </c>
      <c r="S66" s="208">
        <f>SUMIF('TOTAL FEED'!$J$6:$J$440,'15'!A66,'TOTAL FEED'!$AS$6:$AS$440)*T66</f>
        <v>8</v>
      </c>
      <c r="T66">
        <v>1</v>
      </c>
      <c r="V66" t="str">
        <f t="shared" si="1"/>
        <v>552FS90</v>
      </c>
    </row>
    <row r="67" spans="1:22" x14ac:dyDescent="0.25">
      <c r="A67" t="str">
        <f t="shared" si="0"/>
        <v>551GPFS3150</v>
      </c>
      <c r="B67" s="186">
        <v>21115517599250</v>
      </c>
      <c r="C67" t="s">
        <v>481</v>
      </c>
      <c r="D67">
        <v>0</v>
      </c>
      <c r="E67">
        <v>1680214297</v>
      </c>
      <c r="F67" t="s">
        <v>256</v>
      </c>
      <c r="G67" t="s">
        <v>175</v>
      </c>
      <c r="H67">
        <v>50</v>
      </c>
      <c r="I67" t="s">
        <v>481</v>
      </c>
      <c r="J67">
        <v>10004126104607</v>
      </c>
      <c r="K67">
        <v>2402</v>
      </c>
      <c r="L67" s="99" t="s">
        <v>710</v>
      </c>
      <c r="M67" t="s">
        <v>641</v>
      </c>
      <c r="N67" t="s">
        <v>642</v>
      </c>
      <c r="O67" s="92">
        <v>54</v>
      </c>
      <c r="P67" s="92">
        <v>2700</v>
      </c>
      <c r="S67" s="208">
        <f>SUMIF('TOTAL FEED'!$J$6:$J$440,'15'!A67,'TOTAL FEED'!$AS$6:$AS$440)*T67</f>
        <v>8</v>
      </c>
      <c r="T67">
        <v>1</v>
      </c>
      <c r="V67" t="str">
        <f t="shared" si="1"/>
        <v>551GPFS31</v>
      </c>
    </row>
    <row r="68" spans="1:22" x14ac:dyDescent="0.25">
      <c r="A68" t="str">
        <f t="shared" ref="A68:A131" si="2">CONCATENATE(G68,I68,H68)</f>
        <v>551GPFS3150</v>
      </c>
      <c r="B68">
        <v>21115517599250</v>
      </c>
      <c r="C68" t="s">
        <v>481</v>
      </c>
      <c r="D68">
        <v>0</v>
      </c>
      <c r="E68">
        <v>1680214297</v>
      </c>
      <c r="F68" t="s">
        <v>256</v>
      </c>
      <c r="G68" t="s">
        <v>175</v>
      </c>
      <c r="H68">
        <v>50</v>
      </c>
      <c r="I68" t="s">
        <v>481</v>
      </c>
      <c r="J68">
        <v>10004126104607</v>
      </c>
      <c r="K68">
        <v>2402</v>
      </c>
      <c r="L68" t="s">
        <v>722</v>
      </c>
      <c r="M68" t="s">
        <v>641</v>
      </c>
      <c r="N68" t="s">
        <v>642</v>
      </c>
      <c r="O68" s="92">
        <v>1242</v>
      </c>
      <c r="P68" s="92">
        <v>62100</v>
      </c>
      <c r="S68" s="208">
        <f>SUMIF('TOTAL FEED'!$J$6:$J$440,'15'!A68,'TOTAL FEED'!$AS$6:$AS$440)*T68</f>
        <v>8</v>
      </c>
      <c r="T68">
        <v>1</v>
      </c>
      <c r="V68" t="str">
        <f t="shared" ref="V68:V131" si="3">+G68&amp;I68</f>
        <v>551GPFS31</v>
      </c>
    </row>
    <row r="69" spans="1:22" x14ac:dyDescent="0.25">
      <c r="A69" t="str">
        <f t="shared" si="2"/>
        <v>552SFS9050</v>
      </c>
      <c r="B69">
        <v>21115521999250</v>
      </c>
      <c r="C69" t="s">
        <v>302</v>
      </c>
      <c r="D69">
        <v>0</v>
      </c>
      <c r="E69">
        <v>1680214298</v>
      </c>
      <c r="F69" t="s">
        <v>238</v>
      </c>
      <c r="G69" t="s">
        <v>187</v>
      </c>
      <c r="H69">
        <v>50</v>
      </c>
      <c r="I69" t="s">
        <v>302</v>
      </c>
      <c r="J69">
        <v>10004126104602</v>
      </c>
      <c r="K69">
        <v>2402</v>
      </c>
      <c r="L69" t="s">
        <v>678</v>
      </c>
      <c r="M69" t="s">
        <v>641</v>
      </c>
      <c r="N69" t="s">
        <v>642</v>
      </c>
      <c r="O69" s="92">
        <v>289</v>
      </c>
      <c r="P69" s="92">
        <v>14450</v>
      </c>
      <c r="S69" s="208">
        <f>SUMIF('TOTAL FEED'!$J$6:$J$440,'15'!A69,'TOTAL FEED'!$AS$6:$AS$440)*T69</f>
        <v>8</v>
      </c>
      <c r="T69">
        <v>1</v>
      </c>
      <c r="V69" t="str">
        <f t="shared" si="3"/>
        <v>552SFS90</v>
      </c>
    </row>
    <row r="70" spans="1:22" x14ac:dyDescent="0.25">
      <c r="A70" t="str">
        <f t="shared" si="2"/>
        <v>552SFS9050</v>
      </c>
      <c r="B70" s="262">
        <v>21115521999250</v>
      </c>
      <c r="C70" s="263" t="s">
        <v>302</v>
      </c>
      <c r="D70" s="263">
        <v>0</v>
      </c>
      <c r="E70" s="263">
        <v>1680214298</v>
      </c>
      <c r="F70" s="263" t="s">
        <v>238</v>
      </c>
      <c r="G70" s="263" t="s">
        <v>187</v>
      </c>
      <c r="H70" s="263">
        <v>50</v>
      </c>
      <c r="I70" s="263" t="s">
        <v>302</v>
      </c>
      <c r="J70" s="263">
        <v>10004126104602</v>
      </c>
      <c r="K70" s="263">
        <v>2402</v>
      </c>
      <c r="L70" s="264" t="s">
        <v>673</v>
      </c>
      <c r="M70" s="263" t="s">
        <v>641</v>
      </c>
      <c r="N70" s="263" t="s">
        <v>642</v>
      </c>
      <c r="O70" s="286">
        <v>972</v>
      </c>
      <c r="P70" s="286">
        <v>48600</v>
      </c>
      <c r="S70" s="208">
        <f>SUMIF('TOTAL FEED'!$J$6:$J$440,'15'!A70,'TOTAL FEED'!$AS$6:$AS$440)*T70</f>
        <v>8</v>
      </c>
      <c r="T70">
        <v>1</v>
      </c>
      <c r="V70" t="str">
        <f t="shared" si="3"/>
        <v>552SFS90</v>
      </c>
    </row>
    <row r="71" spans="1:22" x14ac:dyDescent="0.25">
      <c r="A71" t="str">
        <f t="shared" si="2"/>
        <v>552SFS9050</v>
      </c>
      <c r="B71">
        <v>21115521999250</v>
      </c>
      <c r="C71" t="s">
        <v>302</v>
      </c>
      <c r="D71">
        <v>0</v>
      </c>
      <c r="E71">
        <v>1680214299</v>
      </c>
      <c r="F71" t="s">
        <v>238</v>
      </c>
      <c r="G71" t="s">
        <v>187</v>
      </c>
      <c r="H71">
        <v>50</v>
      </c>
      <c r="I71" t="s">
        <v>302</v>
      </c>
      <c r="J71">
        <v>10004126104608</v>
      </c>
      <c r="K71">
        <v>2402</v>
      </c>
      <c r="L71" s="99" t="s">
        <v>661</v>
      </c>
      <c r="M71" t="s">
        <v>641</v>
      </c>
      <c r="N71" t="s">
        <v>642</v>
      </c>
      <c r="O71" s="92">
        <v>255</v>
      </c>
      <c r="P71" s="92">
        <v>12750</v>
      </c>
      <c r="S71" s="208">
        <f>SUMIF('TOTAL FEED'!$J$6:$J$440,'15'!A71,'TOTAL FEED'!$AS$6:$AS$440)*T71</f>
        <v>8</v>
      </c>
      <c r="T71">
        <v>1</v>
      </c>
      <c r="V71" t="str">
        <f t="shared" si="3"/>
        <v>552SFS90</v>
      </c>
    </row>
    <row r="72" spans="1:22" x14ac:dyDescent="0.25">
      <c r="A72" t="str">
        <f t="shared" si="2"/>
        <v>510NFP9250</v>
      </c>
      <c r="B72">
        <v>21115101499250</v>
      </c>
      <c r="C72" t="s">
        <v>382</v>
      </c>
      <c r="D72">
        <v>0</v>
      </c>
      <c r="E72">
        <v>1680214300</v>
      </c>
      <c r="F72" t="s">
        <v>238</v>
      </c>
      <c r="G72" t="s">
        <v>94</v>
      </c>
      <c r="H72">
        <v>50</v>
      </c>
      <c r="I72" t="s">
        <v>382</v>
      </c>
      <c r="J72">
        <v>10004126104609</v>
      </c>
      <c r="K72">
        <v>2402</v>
      </c>
      <c r="L72" s="99" t="s">
        <v>679</v>
      </c>
      <c r="M72" t="s">
        <v>641</v>
      </c>
      <c r="N72" t="s">
        <v>642</v>
      </c>
      <c r="O72" s="92">
        <v>216</v>
      </c>
      <c r="P72" s="92">
        <v>10800</v>
      </c>
      <c r="S72" s="208">
        <f>SUMIF('TOTAL FEED'!$J$6:$J$440,'15'!A72,'TOTAL FEED'!$AS$6:$AS$440)*T72</f>
        <v>8</v>
      </c>
      <c r="T72">
        <v>1</v>
      </c>
      <c r="V72" t="str">
        <f t="shared" si="3"/>
        <v>510NFP92</v>
      </c>
    </row>
    <row r="73" spans="1:22" x14ac:dyDescent="0.25">
      <c r="A73" t="str">
        <f t="shared" si="2"/>
        <v/>
      </c>
      <c r="B73" s="186"/>
      <c r="G73"/>
      <c r="H73"/>
      <c r="L73" s="99"/>
      <c r="O73" s="92"/>
      <c r="P73" s="92"/>
      <c r="S73" s="208">
        <f>SUMIF('TOTAL FEED'!$J$6:$J$440,'15'!A73,'TOTAL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86"/>
      <c r="G74"/>
      <c r="H74"/>
      <c r="O74" s="92"/>
      <c r="P74" s="92"/>
      <c r="S74" s="208">
        <f>SUMIF('TOTAL FEED'!$J$6:$J$440,'15'!A74,'TOTAL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O75" s="92"/>
      <c r="P75" s="92"/>
      <c r="S75" s="208">
        <f>SUMIF('TOTAL FEED'!$J$6:$J$440,'15'!A75,'TOTAL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86"/>
      <c r="G76"/>
      <c r="H76"/>
      <c r="O76" s="92"/>
      <c r="P76" s="92"/>
      <c r="S76" s="208">
        <f>SUMIF('TOTAL FEED'!$J$6:$J$440,'15'!A76,'TOTAL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O77" s="92"/>
      <c r="P77" s="92"/>
      <c r="S77" s="208">
        <f>SUMIF('TOTAL FEED'!$J$6:$J$440,'15'!A77,'TOTAL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O78" s="92"/>
      <c r="P78" s="92"/>
      <c r="S78" s="208">
        <f>SUMIF('TOTAL FEED'!$J$6:$J$440,'15'!A78,'TOTAL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O79" s="186"/>
      <c r="S79" s="208">
        <f>SUMIF('TOTAL FEED'!$J$6:$J$440,'15'!A79,'TOTAL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186"/>
      <c r="G80"/>
      <c r="H80"/>
      <c r="O80" s="186"/>
      <c r="S80" s="208">
        <f>SUMIF('TOTAL FEED'!$J$6:$J$440,'15'!A80,'TOTAL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O81" s="186"/>
      <c r="S81" s="208">
        <f>SUMIF('TOTAL FEED'!$J$6:$J$440,'15'!A81,'TOTAL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O82" s="186"/>
      <c r="S82" s="208">
        <f>SUMIF('TOTAL FEED'!$J$6:$J$440,'15'!A82,'TOTAL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186"/>
      <c r="G83"/>
      <c r="H83"/>
      <c r="L83" s="99"/>
      <c r="O83" s="186"/>
      <c r="S83" s="208">
        <f>SUMIF('TOTAL FEED'!$J$6:$J$440,'15'!A83,'TOTAL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O84" s="186"/>
      <c r="S84" s="208">
        <f>SUMIF('TOTAL FEED'!$J$6:$J$440,'15'!A84,'TOTAL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O85" s="186"/>
      <c r="S85" s="208">
        <f>SUMIF('TOTAL FEED'!$J$6:$J$440,'15'!A85,'TOTAL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I86" s="107"/>
      <c r="L86" s="99"/>
      <c r="O86" s="186"/>
      <c r="S86" s="208">
        <f>SUMIF('TOTAL FEED'!$J$6:$J$440,'15'!A86,'TOTAL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O87" s="186"/>
      <c r="S87" s="208">
        <f>SUMIF('TOTAL FEED'!$J$6:$J$440,'15'!A87,'TOTAL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186"/>
      <c r="G88"/>
      <c r="H88"/>
      <c r="L88" s="99"/>
      <c r="O88" s="186"/>
      <c r="S88" s="208">
        <f>SUMIF('TOTAL FEED'!$J$6:$J$440,'15'!A88,'TOTAL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O89" s="186"/>
      <c r="S89" s="208">
        <f>SUMIF('TOTAL FEED'!$J$6:$J$440,'15'!A89,'TOTAL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O90" s="186"/>
      <c r="S90" s="208">
        <f>SUMIF('TOTAL FEED'!$J$6:$J$440,'15'!A90,'TOTAL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O91" s="186"/>
      <c r="S91" s="208">
        <f>SUMIF('TOTAL FEED'!$J$6:$J$440,'15'!A91,'TOTAL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O92" s="186"/>
      <c r="S92" s="208">
        <f>SUMIF('TOTAL FEED'!$J$6:$J$440,'15'!A92,'TOTAL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O93" s="186"/>
      <c r="S93" s="208">
        <f>SUMIF('TOTAL FEED'!$J$6:$J$440,'15'!A93,'TOTAL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O94" s="186"/>
      <c r="S94" s="208">
        <f>SUMIF('TOTAL FEED'!$J$6:$J$440,'15'!A94,'TOTAL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G95"/>
      <c r="H95"/>
      <c r="O95" s="186"/>
      <c r="S95" s="208">
        <f>SUMIF('TOTAL FEED'!$J$6:$J$440,'15'!A95,'TOTAL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L96" s="99"/>
      <c r="O96" s="186"/>
      <c r="S96" s="208">
        <f>SUMIF('TOTAL FEED'!$J$6:$J$440,'15'!A96,'TOTAL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O97" s="186"/>
      <c r="S97" s="208">
        <f>SUMIF('TOTAL FEED'!$J$6:$J$440,'15'!A97,'TOTAL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L98" s="99"/>
      <c r="O98" s="186"/>
      <c r="S98" s="208">
        <f>SUMIF('TOTAL FEED'!$J$6:$J$440,'15'!A98,'TOTAL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O99" s="186"/>
      <c r="S99" s="208">
        <f>SUMIF('TOTAL FEED'!$J$6:$J$440,'15'!A99,'TOTAL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186"/>
      <c r="G100"/>
      <c r="H100"/>
      <c r="L100" s="99"/>
      <c r="O100" s="186"/>
      <c r="S100" s="208">
        <f>SUMIF('TOTAL FEED'!$J$6:$J$440,'15'!A100,'TOTAL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O101" s="186"/>
      <c r="S101" s="208">
        <f>SUMIF('TOTAL FEED'!$J$6:$J$440,'15'!A101,'TOTAL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O102" s="186"/>
      <c r="S102" s="208">
        <f>SUMIF('TOTAL FEED'!$J$6:$J$440,'15'!A102,'TOTAL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186"/>
      <c r="G103"/>
      <c r="H103"/>
      <c r="O103" s="186"/>
      <c r="S103" s="208">
        <f>SUMIF('TOTAL FEED'!$J$6:$J$440,'15'!A103,'TOTAL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O104" s="186"/>
      <c r="S104" s="208">
        <f>SUMIF('TOTAL FEED'!$J$6:$J$440,'15'!A104,'TOTAL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B105" s="186"/>
      <c r="G105"/>
      <c r="H105"/>
      <c r="O105" s="186"/>
      <c r="S105" s="208">
        <f>SUMIF('TOTAL FEED'!$J$6:$J$440,'15'!A105,'TOTAL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O106" s="186"/>
      <c r="S106" s="208">
        <f>SUMIF('TOTAL FEED'!$J$6:$J$440,'15'!A106,'TOTAL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O107" s="186"/>
      <c r="S107" s="208">
        <f>SUMIF('TOTAL FEED'!$J$6:$J$440,'15'!A107,'TOTAL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B108" s="186"/>
      <c r="G108"/>
      <c r="H108"/>
      <c r="L108" s="99"/>
      <c r="O108" s="186"/>
      <c r="S108" s="208">
        <f>SUMIF('TOTAL FEED'!$J$6:$J$440,'15'!A108,'TOTAL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L109" s="99"/>
      <c r="O109" s="186"/>
      <c r="S109" s="208">
        <f>SUMIF('TOTAL FEED'!$J$6:$J$440,'15'!A109,'TOTAL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B110" s="186"/>
      <c r="G110"/>
      <c r="H110"/>
      <c r="L110" s="99"/>
      <c r="O110" s="186"/>
      <c r="S110" s="208">
        <f>SUMIF('TOTAL FEED'!$J$6:$J$440,'15'!A110,'TOTAL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O111" s="186"/>
      <c r="S111" s="208">
        <f>SUMIF('TOTAL FEED'!$J$6:$J$440,'15'!A111,'TOTAL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B112" s="186"/>
      <c r="G112"/>
      <c r="H112"/>
      <c r="O112" s="186"/>
      <c r="S112" s="208">
        <f>SUMIF('TOTAL FEED'!$J$6:$J$440,'15'!A112,'TOTAL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O113" s="186"/>
      <c r="S113" s="208">
        <f>SUMIF('TOTAL FEED'!$J$6:$J$440,'15'!A113,'TOTAL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B114" s="186"/>
      <c r="G114"/>
      <c r="H114"/>
      <c r="O114" s="186"/>
      <c r="S114" s="208">
        <f>SUMIF('TOTAL FEED'!$J$6:$J$440,'15'!A114,'TOTAL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B115" s="186"/>
      <c r="G115"/>
      <c r="H115"/>
      <c r="L115" s="99"/>
      <c r="O115" s="186"/>
      <c r="S115" s="208">
        <f>SUMIF('TOTAL FEED'!$J$6:$J$440,'15'!A115,'TOTAL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B116" s="186"/>
      <c r="G116"/>
      <c r="H116"/>
      <c r="L116" s="99"/>
      <c r="O116" s="186"/>
      <c r="S116" s="208">
        <f>SUMIF('TOTAL FEED'!$J$6:$J$440,'15'!A116,'TOTAL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B117" s="186"/>
      <c r="G117"/>
      <c r="H117"/>
      <c r="L117" s="99"/>
      <c r="O117" s="186"/>
      <c r="S117" s="208">
        <f>SUMIF('TOTAL FEED'!$J$6:$J$440,'15'!A117,'TOTAL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L118" s="99"/>
      <c r="O118" s="186"/>
      <c r="S118" s="208">
        <f>SUMIF('TOTAL FEED'!$J$6:$J$440,'15'!A118,'TOTAL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L119" s="99"/>
      <c r="O119" s="186"/>
      <c r="S119" s="208">
        <f>SUMIF('TOTAL FEED'!$J$6:$J$440,'15'!A119,'TOTAL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L120" s="99"/>
      <c r="O120" s="186"/>
      <c r="S120" s="208">
        <f>SUMIF('TOTAL FEED'!$J$6:$J$440,'15'!A120,'TOTAL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B121" s="186"/>
      <c r="G121"/>
      <c r="H121"/>
      <c r="L121" s="99"/>
      <c r="O121" s="186"/>
      <c r="S121" s="208">
        <f>SUMIF('TOTAL FEED'!$J$6:$J$440,'15'!A121,'TOTAL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B122" s="186"/>
      <c r="G122"/>
      <c r="H122"/>
      <c r="L122" s="99"/>
      <c r="O122" s="186"/>
      <c r="S122" s="208">
        <f>SUMIF('TOTAL FEED'!$J$6:$J$440,'15'!A122,'TOTAL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B123" s="186"/>
      <c r="G123"/>
      <c r="H123"/>
      <c r="L123" s="99"/>
      <c r="O123" s="186"/>
      <c r="S123" s="208">
        <f>SUMIF('TOTAL FEED'!$J$6:$J$440,'15'!A123,'TOTAL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O124" s="186"/>
      <c r="S124" s="208">
        <f>SUMIF('TOTAL FEED'!$J$6:$J$440,'15'!A124,'TOTAL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B125" s="186"/>
      <c r="G125"/>
      <c r="H125"/>
      <c r="L125" s="99"/>
      <c r="O125" s="186"/>
      <c r="S125" s="208">
        <f>SUMIF('TOTAL FEED'!$J$6:$J$440,'15'!A125,'TOTAL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B126" s="186"/>
      <c r="G126"/>
      <c r="H126"/>
      <c r="L126" s="99"/>
      <c r="O126" s="186"/>
      <c r="S126" s="208">
        <f>SUMIF('TOTAL FEED'!$J$6:$J$440,'15'!A126,'TOTAL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O127" s="186"/>
      <c r="S127" s="208">
        <f>SUMIF('TOTAL FEED'!$J$6:$J$440,'15'!A127,'TOTAL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O128" s="186"/>
      <c r="S128" s="208">
        <f>SUMIF('TOTAL FEED'!$J$6:$J$440,'15'!A128,'TOTAL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O129" s="186"/>
      <c r="S129" s="208">
        <f>SUMIF('TOTAL FEED'!$J$6:$J$440,'15'!A129,'TOTAL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L130" s="99"/>
      <c r="O130" s="186"/>
      <c r="S130" s="208">
        <f>SUMIF('TOTAL FEED'!$J$6:$J$440,'15'!A130,'TOTAL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B131" s="186"/>
      <c r="G131"/>
      <c r="H131"/>
      <c r="L131" s="99"/>
      <c r="O131" s="186"/>
      <c r="S131" s="208">
        <f>SUMIF('TOTAL FEED'!$J$6:$J$440,'15'!A131,'TOTAL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B132" s="186"/>
      <c r="G132"/>
      <c r="H132"/>
      <c r="O132" s="186"/>
      <c r="S132" s="208">
        <f>SUMIF('TOTAL FEED'!$J$6:$J$440,'15'!A132,'TOTAL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B133" s="186"/>
      <c r="G133"/>
      <c r="H133"/>
      <c r="O133" s="186"/>
      <c r="S133" s="208">
        <f>SUMIF('TOTAL FEED'!$J$6:$J$440,'15'!A133,'TOTAL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L134" s="99"/>
      <c r="O134" s="186"/>
      <c r="S134" s="208">
        <f>SUMIF('TOTAL FEED'!$J$6:$J$440,'15'!A134,'TOTAL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B135" s="186"/>
      <c r="G135"/>
      <c r="H135"/>
      <c r="O135" s="186"/>
      <c r="S135" s="208">
        <f>SUMIF('TOTAL FEED'!$J$6:$J$440,'15'!A135,'TOTAL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B136" s="186"/>
      <c r="G136"/>
      <c r="H136"/>
      <c r="L136" s="99"/>
      <c r="O136" s="186"/>
      <c r="S136" s="208">
        <f>SUMIF('TOTAL FEED'!$J$6:$J$440,'15'!A136,'TOTAL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O137" s="186"/>
      <c r="S137" s="208">
        <f>SUMIF('TOTAL FEED'!$J$6:$J$440,'15'!A137,'TOTAL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B138" s="186"/>
      <c r="G138"/>
      <c r="H138"/>
      <c r="L138" s="99"/>
      <c r="O138" s="186"/>
      <c r="S138" s="208">
        <f>SUMIF('TOTAL FEED'!$J$6:$J$440,'15'!A138,'TOTAL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B139" s="186"/>
      <c r="G139"/>
      <c r="H139"/>
      <c r="L139" s="99"/>
      <c r="O139" s="186"/>
      <c r="S139" s="208">
        <f>SUMIF('TOTAL FEED'!$J$6:$J$440,'15'!A139,'TOTAL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O140" s="186"/>
      <c r="S140" s="208">
        <f>SUMIF('TOTAL FEED'!$J$6:$J$440,'15'!A140,'TOTAL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B141" s="186"/>
      <c r="G141"/>
      <c r="H141"/>
      <c r="L141" s="99"/>
      <c r="O141" s="186"/>
      <c r="S141" s="208">
        <f>SUMIF('TOTAL FEED'!$J$6:$J$440,'15'!A141,'TOTAL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B142" s="186"/>
      <c r="G142"/>
      <c r="H142"/>
      <c r="O142" s="186"/>
      <c r="S142" s="208">
        <f>SUMIF('TOTAL FEED'!$J$6:$J$440,'15'!A142,'TOTAL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B143" s="186"/>
      <c r="G143"/>
      <c r="H143"/>
      <c r="O143" s="186"/>
      <c r="S143" s="208">
        <f>SUMIF('TOTAL FEED'!$J$6:$J$440,'15'!A143,'TOTAL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O144" s="186"/>
      <c r="S144" s="208">
        <f>SUMIF('TOTAL FEED'!$J$6:$J$440,'15'!A144,'TOTAL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B145" s="186"/>
      <c r="G145"/>
      <c r="H145"/>
      <c r="O145" s="186"/>
      <c r="S145" s="208">
        <f>SUMIF('TOTAL FEED'!$J$6:$J$440,'15'!A145,'TOTAL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B146" s="186"/>
      <c r="G146"/>
      <c r="H146"/>
      <c r="O146" s="186"/>
      <c r="S146" s="208">
        <f>SUMIF('TOTAL FEED'!$J$6:$J$440,'15'!A146,'TOTAL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L147" s="99"/>
      <c r="O147" s="186"/>
      <c r="S147" s="208">
        <f>SUMIF('TOTAL FEED'!$J$6:$J$440,'15'!A147,'TOTAL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L148" s="99"/>
      <c r="O148" s="186"/>
      <c r="S148" s="208">
        <f>SUMIF('TOTAL FEED'!$J$6:$J$440,'15'!A148,'TOTAL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O149" s="186"/>
      <c r="S149" s="208">
        <f>SUMIF('TOTAL FEED'!$J$6:$J$440,'15'!A149,'TOTAL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B150" s="186"/>
      <c r="G150"/>
      <c r="H150"/>
      <c r="O150" s="186"/>
      <c r="S150" s="208">
        <f>SUMIF('TOTAL FEED'!$J$6:$J$440,'15'!A150,'TOTAL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B151" s="186"/>
      <c r="G151"/>
      <c r="H151"/>
      <c r="O151" s="186"/>
      <c r="S151" s="208">
        <f>SUMIF('TOTAL FEED'!$J$6:$J$440,'15'!A151,'TOTAL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L152" s="99"/>
      <c r="O152" s="186"/>
      <c r="S152" s="208">
        <f>SUMIF('TOTAL FEED'!$J$6:$J$440,'15'!A152,'TOTAL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B153" s="186"/>
      <c r="G153"/>
      <c r="H153"/>
      <c r="O153" s="186"/>
      <c r="S153" s="208">
        <f>SUMIF('TOTAL FEED'!$J$6:$J$440,'15'!A153,'TOTAL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B154" s="186"/>
      <c r="G154"/>
      <c r="H154"/>
      <c r="L154" s="99"/>
      <c r="O154" s="186"/>
      <c r="S154" s="208">
        <f>SUMIF('TOTAL FEED'!$J$6:$J$440,'15'!A154,'TOTAL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B155" s="186"/>
      <c r="G155"/>
      <c r="H155"/>
      <c r="L155" s="99"/>
      <c r="O155" s="186"/>
      <c r="S155" s="208">
        <f>SUMIF('TOTAL FEED'!$J$6:$J$440,'15'!A155,'TOTAL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B156" s="186"/>
      <c r="G156"/>
      <c r="H156"/>
      <c r="L156" s="99"/>
      <c r="O156" s="186"/>
      <c r="S156" s="208">
        <f>SUMIF('TOTAL FEED'!$J$6:$J$440,'15'!A156,'TOTAL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L157" s="99"/>
      <c r="O157" s="186"/>
      <c r="S157" s="208">
        <f>SUMIF('TOTAL FEED'!$J$6:$J$440,'15'!A157,'TOTAL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L158" s="99"/>
      <c r="O158" s="186"/>
      <c r="S158" s="208">
        <f>SUMIF('TOTAL FEED'!$J$6:$J$440,'15'!A158,'TOTAL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B159" s="186"/>
      <c r="G159"/>
      <c r="H159"/>
      <c r="L159" s="99"/>
      <c r="O159" s="186"/>
      <c r="S159" s="208">
        <f>SUMIF('TOTAL FEED'!$J$6:$J$440,'15'!A159,'TOTAL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B160" s="186"/>
      <c r="G160"/>
      <c r="H160"/>
      <c r="L160" s="99"/>
      <c r="O160" s="186"/>
      <c r="S160" s="208">
        <f>SUMIF('TOTAL FEED'!$J$6:$J$440,'15'!A160,'TOTAL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B161" s="186"/>
      <c r="G161"/>
      <c r="H161"/>
      <c r="L161" s="99"/>
      <c r="O161" s="186"/>
      <c r="S161" s="208">
        <f>SUMIF('TOTAL FEED'!$J$6:$J$440,'15'!A161,'TOTAL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B162" s="186"/>
      <c r="G162"/>
      <c r="H162"/>
      <c r="L162" s="99"/>
      <c r="O162" s="186"/>
      <c r="S162" s="208">
        <f>SUMIF('TOTAL FEED'!$J$6:$J$440,'15'!A162,'TOTAL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B163" s="186"/>
      <c r="G163"/>
      <c r="H163"/>
      <c r="L163" s="99"/>
      <c r="O163" s="186"/>
      <c r="S163" s="208">
        <f>SUMIF('TOTAL FEED'!$J$6:$J$440,'15'!A163,'TOTAL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L164" s="99"/>
      <c r="O164" s="186"/>
      <c r="S164" s="208">
        <f>SUMIF('TOTAL FEED'!$J$6:$J$440,'15'!A164,'TOTAL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B165" s="186"/>
      <c r="G165"/>
      <c r="H165"/>
      <c r="L165" s="99"/>
      <c r="O165" s="186"/>
      <c r="S165" s="208">
        <f>SUMIF('TOTAL FEED'!$J$6:$J$440,'15'!A165,'TOTAL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B166" s="186"/>
      <c r="G166"/>
      <c r="H166"/>
      <c r="L166" s="99"/>
      <c r="O166" s="186"/>
      <c r="S166" s="208">
        <f>SUMIF('TOTAL FEED'!$J$6:$J$440,'15'!A166,'TOTAL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B167" s="186"/>
      <c r="G167"/>
      <c r="H167"/>
      <c r="L167" s="99"/>
      <c r="O167" s="186"/>
      <c r="S167" s="208">
        <f>SUMIF('TOTAL FEED'!$J$6:$J$440,'15'!A167,'TOTAL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B168" s="186"/>
      <c r="G168"/>
      <c r="H168"/>
      <c r="O168" s="186"/>
      <c r="S168" s="208">
        <f>SUMIF('TOTAL FEED'!$J$6:$J$440,'15'!A168,'TOTAL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B169" s="186"/>
      <c r="G169"/>
      <c r="H169"/>
      <c r="O169" s="186"/>
      <c r="S169" s="208">
        <f>SUMIF('TOTAL FEED'!$J$6:$J$440,'15'!A169,'TOTAL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B170" s="186"/>
      <c r="G170"/>
      <c r="H170"/>
      <c r="O170" s="186"/>
      <c r="S170" s="208">
        <f>SUMIF('TOTAL FEED'!$J$6:$J$440,'15'!A170,'TOTAL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O171" s="186"/>
      <c r="S171" s="208">
        <f>SUMIF('TOTAL FEED'!$J$6:$J$440,'15'!A171,'TOTAL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B172" s="186"/>
      <c r="G172"/>
      <c r="H172"/>
      <c r="L172" s="99"/>
      <c r="O172" s="186"/>
      <c r="S172" s="208">
        <f>SUMIF('TOTAL FEED'!$J$6:$J$440,'15'!A172,'TOTAL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B173" s="186"/>
      <c r="G173"/>
      <c r="H173"/>
      <c r="O173" s="186"/>
      <c r="S173" s="208">
        <f>SUMIF('TOTAL FEED'!$J$6:$J$440,'15'!A173,'TOTAL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B174" s="186"/>
      <c r="G174"/>
      <c r="H174"/>
      <c r="L174" s="99"/>
      <c r="O174" s="186"/>
      <c r="S174" s="208">
        <f>SUMIF('TOTAL FEED'!$J$6:$J$440,'15'!A174,'TOTAL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O175" s="186"/>
      <c r="S175" s="208">
        <f>SUMIF('TOTAL FEED'!$J$6:$J$440,'15'!A175,'TOTAL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B176" s="186"/>
      <c r="G176"/>
      <c r="H176"/>
      <c r="L176" s="99"/>
      <c r="O176" s="186"/>
      <c r="S176" s="208">
        <f>SUMIF('TOTAL FEED'!$J$6:$J$440,'15'!A176,'TOTAL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B177" s="186"/>
      <c r="G177"/>
      <c r="H177"/>
      <c r="O177" s="186"/>
      <c r="S177" s="208">
        <f>SUMIF('TOTAL FEED'!$J$6:$J$440,'15'!A177,'TOTAL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B178" s="186"/>
      <c r="G178"/>
      <c r="H178"/>
      <c r="O178" s="186"/>
      <c r="S178" s="208">
        <f>SUMIF('TOTAL FEED'!$J$6:$J$440,'15'!A178,'TOTAL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O179" s="186"/>
      <c r="S179" s="208">
        <f>SUMIF('TOTAL FEED'!$J$6:$J$440,'15'!A179,'TOTAL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L180" s="99"/>
      <c r="O180" s="186"/>
      <c r="S180" s="208">
        <f>SUMIF('TOTAL FEED'!$J$6:$J$440,'15'!A180,'TOTAL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B181" s="186"/>
      <c r="G181"/>
      <c r="H181"/>
      <c r="O181" s="186"/>
      <c r="S181" s="208">
        <f>SUMIF('TOTAL FEED'!$J$6:$J$440,'15'!A181,'TOTAL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B182" s="186"/>
      <c r="G182"/>
      <c r="H182"/>
      <c r="O182" s="186"/>
      <c r="S182" s="208">
        <f>SUMIF('TOTAL FEED'!$J$6:$J$440,'15'!A182,'TOTAL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L183" s="99"/>
      <c r="O183" s="186"/>
      <c r="S183" s="208">
        <f>SUMIF('TOTAL FEED'!$J$6:$J$440,'15'!A183,'TOTAL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B184" s="186"/>
      <c r="G184"/>
      <c r="H184"/>
      <c r="O184" s="186"/>
      <c r="S184" s="208">
        <f>SUMIF('TOTAL FEED'!$J$6:$J$440,'15'!A184,'TOTAL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L185" s="99"/>
      <c r="O185" s="186"/>
      <c r="S185" s="208">
        <f>SUMIF('TOTAL FEED'!$J$6:$J$440,'15'!A185,'TOTAL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O186" s="186"/>
      <c r="S186" s="208">
        <f>SUMIF('TOTAL FEED'!$J$6:$J$440,'15'!A186,'TOTAL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O187" s="186"/>
      <c r="S187" s="208">
        <f>SUMIF('TOTAL FEED'!$J$6:$J$440,'15'!A187,'TOTAL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B188" s="186"/>
      <c r="G188"/>
      <c r="H188"/>
      <c r="L188" s="99"/>
      <c r="O188" s="186"/>
      <c r="S188" s="208">
        <f>SUMIF('TOTAL FEED'!$J$6:$J$440,'15'!A188,'TOTAL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O189" s="186"/>
      <c r="S189" s="208">
        <f>SUMIF('TOTAL FEED'!$J$6:$J$440,'15'!A189,'TOTAL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O190" s="186"/>
      <c r="S190" s="208">
        <f>SUMIF('TOTAL FEED'!$J$6:$J$440,'15'!A190,'TOTAL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B191" s="186"/>
      <c r="G191"/>
      <c r="H191"/>
      <c r="O191" s="186"/>
      <c r="S191" s="208">
        <f>SUMIF('TOTAL FEED'!$J$6:$J$440,'15'!A191,'TOTAL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O192" s="186"/>
      <c r="S192" s="208">
        <f>SUMIF('TOTAL FEED'!$J$6:$J$440,'15'!A192,'TOTAL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O193" s="186"/>
      <c r="S193" s="208">
        <f>SUMIF('TOTAL FEED'!$J$6:$J$440,'15'!A193,'TOTAL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B194" s="186"/>
      <c r="G194"/>
      <c r="H194"/>
      <c r="L194" s="99"/>
      <c r="O194" s="186"/>
      <c r="S194" s="208">
        <f>SUMIF('TOTAL FEED'!$J$6:$J$440,'15'!A194,'TOTAL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B195" s="186"/>
      <c r="G195"/>
      <c r="H195"/>
      <c r="O195" s="186"/>
      <c r="S195" s="208">
        <f>SUMIF('TOTAL FEED'!$J$6:$J$440,'15'!A195,'TOTAL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B196" s="186"/>
      <c r="G196"/>
      <c r="H196"/>
      <c r="O196" s="186"/>
      <c r="S196" s="208">
        <f>SUMIF('TOTAL FEED'!$J$6:$J$440,'15'!A196,'TOTAL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L197" s="99"/>
      <c r="O197" s="186"/>
      <c r="S197" s="208">
        <f>SUMIF('TOTAL FEED'!$J$6:$J$440,'15'!A197,'TOTAL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B198" s="186"/>
      <c r="G198"/>
      <c r="H198"/>
      <c r="L198" s="99"/>
      <c r="O198" s="186"/>
      <c r="S198" s="208">
        <f>SUMIF('TOTAL FEED'!$J$6:$J$440,'15'!A198,'TOTAL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B199" s="186"/>
      <c r="G199"/>
      <c r="H199"/>
      <c r="L199" s="99"/>
      <c r="O199" s="186"/>
      <c r="S199" s="208">
        <f>SUMIF('TOTAL FEED'!$J$6:$J$440,'15'!A199,'TOTAL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B200" s="186"/>
      <c r="G200"/>
      <c r="H200"/>
      <c r="L200" s="99"/>
      <c r="O200" s="186"/>
      <c r="S200" s="208">
        <f>SUMIF('TOTAL FEED'!$J$6:$J$440,'15'!A200,'TOTAL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B201" s="186"/>
      <c r="G201"/>
      <c r="H201"/>
      <c r="L201" s="99"/>
      <c r="O201" s="186"/>
      <c r="S201" s="208">
        <f>SUMIF('TOTAL FEED'!$J$6:$J$440,'15'!A201,'TOTAL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B202" s="186"/>
      <c r="G202"/>
      <c r="H202"/>
      <c r="L202" s="99"/>
      <c r="O202" s="186"/>
      <c r="S202" s="208">
        <f>SUMIF('TOTAL FEED'!$J$6:$J$440,'15'!A202,'TOTAL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B203" s="186"/>
      <c r="G203"/>
      <c r="H203"/>
      <c r="L203" s="99"/>
      <c r="O203" s="186"/>
      <c r="S203" s="208">
        <f>SUMIF('TOTAL FEED'!$J$6:$J$440,'15'!A203,'TOTAL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B204" s="186"/>
      <c r="G204"/>
      <c r="H204"/>
      <c r="L204" s="99"/>
      <c r="O204" s="186"/>
      <c r="S204" s="208">
        <f>SUMIF('TOTAL FEED'!$J$6:$J$440,'15'!A204,'TOTAL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B205" s="186"/>
      <c r="G205"/>
      <c r="H205"/>
      <c r="L205" s="99"/>
      <c r="O205" s="186"/>
      <c r="S205" s="208">
        <f>SUMIF('TOTAL FEED'!$J$6:$J$440,'15'!A205,'TOTAL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B206" s="186"/>
      <c r="G206"/>
      <c r="H206"/>
      <c r="O206" s="186"/>
      <c r="S206" s="208">
        <f>SUMIF('TOTAL FEED'!$J$6:$J$440,'15'!A206,'TOTAL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O207" s="186"/>
      <c r="S207" s="208">
        <f>SUMIF('TOTAL FEED'!$J$6:$J$440,'15'!A207,'TOTAL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B208" s="186"/>
      <c r="G208"/>
      <c r="H208"/>
      <c r="L208" s="99"/>
      <c r="O208" s="186"/>
      <c r="S208" s="208">
        <f>SUMIF('TOTAL FEED'!$J$6:$J$440,'15'!A208,'TOTAL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B209" s="186"/>
      <c r="G209"/>
      <c r="H209"/>
      <c r="L209" s="99"/>
      <c r="O209" s="186"/>
      <c r="S209" s="208">
        <f>SUMIF('TOTAL FEED'!$J$6:$J$440,'15'!A209,'TOTAL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B210" s="186"/>
      <c r="G210"/>
      <c r="H210"/>
      <c r="L210" s="99"/>
      <c r="O210" s="186"/>
      <c r="S210" s="208">
        <f>SUMIF('TOTAL FEED'!$J$6:$J$440,'15'!A210,'TOTAL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B211" s="186"/>
      <c r="G211"/>
      <c r="H211"/>
      <c r="O211" s="186"/>
      <c r="S211" s="208">
        <f>SUMIF('TOTAL FEED'!$J$6:$J$440,'15'!A211,'TOTAL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L212" s="99"/>
      <c r="O212" s="186"/>
      <c r="S212" s="208">
        <f>SUMIF('TOTAL FEED'!$J$6:$J$440,'15'!A212,'TOTAL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B213" s="186"/>
      <c r="G213"/>
      <c r="H213"/>
      <c r="O213" s="186"/>
      <c r="S213" s="208">
        <f>SUMIF('TOTAL FEED'!$J$6:$J$440,'15'!A213,'TOTAL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L214" s="99"/>
      <c r="O214" s="186"/>
      <c r="S214" s="208">
        <f>SUMIF('TOTAL FEED'!$J$6:$J$440,'15'!A214,'TOTAL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B215" s="186"/>
      <c r="G215"/>
      <c r="H215"/>
      <c r="O215" s="186"/>
      <c r="S215" s="208">
        <f>SUMIF('TOTAL FEED'!$J$6:$J$440,'15'!A215,'TOTAL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B216" s="186"/>
      <c r="G216"/>
      <c r="H216"/>
      <c r="I216" s="107"/>
      <c r="L216" s="99"/>
      <c r="O216" s="186"/>
      <c r="S216" s="208">
        <f>SUMIF('TOTAL FEED'!$J$6:$J$440,'15'!A216,'TOTAL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O217" s="186"/>
      <c r="S217" s="208">
        <f>SUMIF('TOTAL FEED'!$J$6:$J$440,'15'!A217,'TOTAL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O218" s="186"/>
      <c r="S218" s="208">
        <f>SUMIF('TOTAL FEED'!$J$6:$J$440,'15'!A218,'TOTAL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L219" s="99"/>
      <c r="O219" s="186"/>
      <c r="S219" s="208">
        <f>SUMIF('TOTAL FEED'!$J$6:$J$440,'15'!A219,'TOTAL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B220" s="186"/>
      <c r="G220"/>
      <c r="H220"/>
      <c r="O220" s="186"/>
      <c r="S220" s="208">
        <f>SUMIF('TOTAL FEED'!$J$6:$J$440,'15'!A220,'TOTAL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B221" s="186"/>
      <c r="G221"/>
      <c r="H221"/>
      <c r="O221" s="186"/>
      <c r="S221" s="208">
        <f>SUMIF('TOTAL FEED'!$J$6:$J$440,'15'!A221,'TOTAL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B222" s="186"/>
      <c r="G222"/>
      <c r="H222"/>
      <c r="L222" s="99"/>
      <c r="O222" s="186"/>
      <c r="S222" s="208">
        <f>SUMIF('TOTAL FEED'!$J$6:$J$440,'15'!A222,'TOTAL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O223" s="186"/>
      <c r="S223" s="208">
        <f>SUMIF('TOTAL FEED'!$J$6:$J$440,'15'!A223,'TOTAL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B224" s="186"/>
      <c r="G224"/>
      <c r="H224"/>
      <c r="O224" s="186"/>
      <c r="S224" s="208">
        <f>SUMIF('TOTAL FEED'!$J$6:$J$440,'15'!A224,'TOTAL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O225" s="186"/>
      <c r="S225" s="208">
        <f>SUMIF('TOTAL FEED'!$J$6:$J$440,'15'!A225,'TOTAL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8">
        <f>SUMIF('TOTAL FEED'!$J$6:$J$440,'15'!A226,'TOTAL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8">
        <f>SUMIF('TOTAL FEED'!$J$6:$J$440,'15'!A227,'TOTAL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8">
        <f>SUMIF('TOTAL FEED'!$J$6:$J$440,'15'!A228,'TOTAL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8">
        <f>SUMIF('TOTAL FEED'!$J$6:$J$440,'15'!A229,'TOTAL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8">
        <f>SUMIF('TOTAL FEED'!$J$6:$J$440,'15'!A230,'TOTAL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8">
        <f>SUMIF('TOTAL FEED'!$J$6:$J$440,'15'!A231,'TOTAL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8">
        <f>SUMIF('TOTAL FEED'!$J$6:$J$440,'15'!A232,'TOTAL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8">
        <f>SUMIF('TOTAL FEED'!$J$6:$J$440,'15'!A233,'TOTAL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8">
        <f>SUMIF('TOTAL FEED'!$J$6:$J$440,'15'!A234,'TOTAL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8">
        <f>SUMIF('TOTAL FEED'!$J$6:$J$440,'15'!A235,'TOTAL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8">
        <f>SUMIF('TOTAL FEED'!$J$6:$J$440,'15'!A236,'TOTAL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8">
        <f>SUMIF('TOTAL FEED'!$J$6:$J$440,'15'!A237,'TOTAL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8">
        <f>SUMIF('TOTAL FEED'!$J$6:$J$440,'15'!A238,'TOTAL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8">
        <f>SUMIF('TOTAL FEED'!$J$6:$J$440,'15'!A239,'TOTAL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8">
        <f>SUMIF('TOTAL FEED'!$J$6:$J$440,'15'!A240,'TOTAL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8">
        <f>SUMIF('TOTAL FEED'!$J$6:$J$440,'15'!A241,'TOTAL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8">
        <f>SUMIF('TOTAL FEED'!$J$6:$J$440,'15'!A242,'TOTAL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8">
        <f>SUMIF('TOTAL FEED'!$J$6:$J$440,'15'!A243,'TOTAL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8">
        <f>SUMIF('TOTAL FEED'!$J$6:$J$440,'15'!A244,'TOTAL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8">
        <f>SUMIF('TOTAL FEED'!$J$6:$J$440,'15'!A245,'TOTAL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8">
        <f>SUMIF('TOTAL FEED'!$J$6:$J$440,'15'!A246,'TOTAL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8">
        <f>SUMIF('TOTAL FEED'!$J$6:$J$440,'15'!A247,'TOTAL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8">
        <f>SUMIF('TOTAL FEED'!$J$6:$J$440,'15'!A248,'TOTAL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8">
        <f>SUMIF('TOTAL FEED'!$J$6:$J$440,'15'!A249,'TOTAL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8">
        <f>SUMIF('TOTAL FEED'!$J$6:$J$440,'15'!A250,'TOTAL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8">
        <f>SUMIF('TOTAL FEED'!$J$6:$J$440,'15'!A251,'TOTAL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8">
        <f>SUMIF('TOTAL FEED'!$J$6:$J$440,'15'!A252,'TOTAL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8">
        <f>SUMIF('TOTAL FEED'!$J$6:$J$440,'15'!A253,'TOTAL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8">
        <f>SUMIF('TOTAL FEED'!$J$6:$J$440,'15'!A254,'TOTAL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8">
        <f>SUMIF('TOTAL FEED'!$J$6:$J$440,'15'!A255,'TOTAL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8">
        <f>SUMIF('TOTAL FEED'!$J$6:$J$440,'15'!A256,'TOTAL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8">
        <f>SUMIF('TOTAL FEED'!$J$6:$J$440,'15'!A257,'TOTAL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8">
        <f>SUMIF('TOTAL FEED'!$J$6:$J$440,'15'!A258,'TOTAL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8">
        <f>SUMIF('TOTAL FEED'!$J$6:$J$440,'15'!A259,'TOTAL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8">
        <f>SUMIF('TOTAL FEED'!$J$6:$J$440,'15'!A260,'TOTAL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8">
        <f>SUMIF('TOTAL FEED'!$J$6:$J$440,'15'!A261,'TOTAL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8">
        <f>SUMIF('TOTAL FEED'!$J$6:$J$440,'15'!A262,'TOTAL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8">
        <f>SUMIF('TOTAL FEED'!$J$6:$J$440,'15'!A263,'TOTAL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8">
        <f>SUMIF('TOTAL FEED'!$J$6:$J$440,'15'!A264,'TOTAL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8">
        <f>SUMIF('TOTAL FEED'!$J$6:$J$440,'15'!A265,'TOTAL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8">
        <f>SUMIF('TOTAL FEED'!$J$6:$J$440,'15'!A266,'TOTAL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8">
        <f>SUMIF('TOTAL FEED'!$J$6:$J$440,'15'!A267,'TOTAL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8">
        <f>SUMIF('TOTAL FEED'!$J$6:$J$440,'15'!A268,'TOTAL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8">
        <f>SUMIF('TOTAL FEED'!$J$6:$J$440,'15'!A269,'TOTAL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8">
        <f>SUMIF('TOTAL FEED'!$J$6:$J$440,'15'!A270,'TOTAL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8">
        <f>SUMIF('TOTAL FEED'!$J$6:$J$440,'15'!A271,'TOTAL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8">
        <f>SUMIF('TOTAL FEED'!$J$6:$J$440,'15'!A272,'TOTAL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8">
        <f>SUMIF('TOTAL FEED'!$J$6:$J$440,'15'!A273,'TOTAL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8">
        <f>SUMIF('TOTAL FEED'!$J$6:$J$440,'15'!A274,'TOTAL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8">
        <f>SUMIF('TOTAL FEED'!$J$6:$J$440,'15'!A275,'TOTAL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8">
        <f>SUMIF('TOTAL FEED'!$J$6:$J$440,'15'!A276,'TOTAL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8">
        <f>SUMIF('TOTAL FEED'!$J$6:$J$440,'15'!A277,'TOTAL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8">
        <f>SUMIF('TOTAL FEED'!$J$6:$J$440,'15'!A278,'TOTAL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8">
        <f>SUMIF('TOTAL FEED'!$J$6:$J$440,'15'!A279,'TOTAL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8">
        <f>SUMIF('TOTAL FEED'!$J$6:$J$440,'15'!A280,'TOTAL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8">
        <f>SUMIF('TOTAL FEED'!$J$6:$J$440,'15'!A281,'TOTAL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8">
        <f>SUMIF('TOTAL FEED'!$J$6:$J$440,'15'!A282,'TOTAL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8">
        <f>SUMIF('TOTAL FEED'!$J$6:$J$440,'15'!A283,'TOTAL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8">
        <f>SUMIF('TOTAL FEED'!$J$6:$J$440,'15'!A284,'TOTAL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8">
        <f>SUMIF('TOTAL FEED'!$J$6:$J$440,'15'!A285,'TOTAL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8">
        <f>SUMIF('TOTAL FEED'!$J$6:$J$440,'15'!A286,'TOTAL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8">
        <f>SUMIF('TOTAL FEED'!$J$6:$J$440,'15'!A287,'TOTAL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8">
        <f>SUMIF('TOTAL FEED'!$J$6:$J$440,'15'!A288,'TOTAL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8">
        <f>SUMIF('TOTAL FEED'!$J$6:$J$440,'15'!A289,'TOTAL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8">
        <f>SUMIF('TOTAL FEED'!$J$6:$J$440,'15'!A290,'TOTAL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8">
        <f>SUMIF('TOTAL FEED'!$J$6:$J$440,'15'!A291,'TOTAL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8">
        <f>SUMIF('TOTAL FEED'!$J$6:$J$440,'15'!A292,'TOTAL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8">
        <f>SUMIF('TOTAL FEED'!$J$6:$J$440,'15'!A293,'TOTAL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8">
        <f>SUMIF('TOTAL FEED'!$J$6:$J$440,'15'!A294,'TOTAL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8">
        <f>SUMIF('TOTAL FEED'!$J$6:$J$440,'15'!A295,'TOTAL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8">
        <f>SUMIF('TOTAL FEED'!$J$6:$J$440,'15'!A296,'TOTAL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8">
        <f>SUMIF('TOTAL FEED'!$J$6:$J$440,'15'!A297,'TOTAL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8">
        <f>SUMIF('TOTAL FEED'!$J$6:$J$440,'15'!A298,'TOTAL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8">
        <f>SUMIF('TOTAL FEED'!$J$6:$J$440,'15'!A299,'TOTAL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8">
        <f>SUMIF('TOTAL FEED'!$J$6:$J$440,'15'!A300,'TOTAL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8">
        <f>SUMIF('TOTAL FEED'!$J$6:$J$440,'15'!A301,'TOTAL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8">
        <f>SUMIF('TOTAL FEED'!$J$6:$J$440,'15'!A302,'TOTAL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8">
        <f>SUMIF('TOTAL FEED'!$J$6:$J$440,'15'!A303,'TOTAL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8">
        <f>SUMIF('TOTAL FEED'!$J$6:$J$440,'15'!A304,'TOTAL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8">
        <f>SUMIF('TOTAL FEED'!$J$6:$J$440,'15'!A305,'TOTAL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8">
        <f>SUMIF('TOTAL FEED'!$J$6:$J$440,'15'!A306,'TOTAL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8">
        <f>SUMIF('TOTAL FEED'!$J$6:$J$440,'15'!A307,'TOTAL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8">
        <f>SUMIF('TOTAL FEED'!$J$6:$J$440,'15'!A308,'TOTAL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8">
        <f>SUMIF('TOTAL FEED'!$J$6:$J$440,'15'!A309,'TOTAL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8">
        <f>SUMIF('TOTAL FEED'!$J$6:$J$440,'15'!A310,'TOTAL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8">
        <f>SUMIF('TOTAL FEED'!$J$6:$J$440,'15'!A311,'TOTAL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8">
        <f>SUMIF('TOTAL FEED'!$J$6:$J$440,'15'!A312,'TOTAL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8">
        <f>SUMIF('TOTAL FEED'!$J$6:$J$440,'15'!A313,'TOTAL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8">
        <f>SUMIF('TOTAL FEED'!$J$6:$J$440,'15'!A314,'TOTAL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8">
        <f>SUMIF('TOTAL FEED'!$J$6:$J$440,'15'!A315,'TOTAL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8">
        <f>SUMIF('TOTAL FEED'!$J$6:$J$440,'15'!A316,'TOTAL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8">
        <f>SUMIF('TOTAL FEED'!$J$6:$J$440,'15'!A317,'TOTAL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8">
        <f>SUMIF('TOTAL FEED'!$J$6:$J$440,'15'!A318,'TOTAL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8">
        <f>SUMIF('TOTAL FEED'!$J$6:$J$440,'15'!A319,'TOTAL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8">
        <f>SUMIF('TOTAL FEED'!$J$6:$J$440,'15'!A320,'TOTAL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8">
        <f>SUMIF('TOTAL FEED'!$J$6:$J$440,'15'!A321,'TOTAL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8">
        <f>SUMIF('TOTAL FEED'!$J$6:$J$440,'15'!A322,'TOTAL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8">
        <f>SUMIF('TOTAL FEED'!$J$6:$J$440,'15'!A323,'TOTAL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8">
        <f>SUMIF('TOTAL FEED'!$J$6:$J$440,'15'!A324,'TOTAL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8">
        <f>SUMIF('TOTAL FEED'!$J$6:$J$440,'15'!A325,'TOTAL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8">
        <f>SUMIF('TOTAL FEED'!$J$6:$J$440,'15'!A326,'TOTAL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8">
        <f>SUMIF('TOTAL FEED'!$J$6:$J$440,'15'!A327,'TOTAL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8">
        <f>SUMIF('TOTAL FEED'!$J$6:$J$440,'15'!A328,'TOTAL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8">
        <f>SUMIF('TOTAL FEED'!$J$6:$J$440,'15'!A329,'TOTAL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8">
        <f>SUMIF('TOTAL FEED'!$J$6:$J$440,'15'!A330,'TOTAL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8">
        <f>SUMIF('TOTAL FEED'!$J$6:$J$440,'15'!A331,'TOTAL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8">
        <f>SUMIF('TOTAL FEED'!$J$6:$J$440,'15'!A332,'TOTAL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8">
        <f>SUMIF('TOTAL FEED'!$J$6:$J$440,'15'!A333,'TOTAL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8">
        <f>SUMIF('TOTAL FEED'!$J$6:$J$440,'15'!A334,'TOTAL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8">
        <f>SUMIF('TOTAL FEED'!$J$6:$J$440,'15'!A335,'TOTAL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8">
        <f>SUMIF('TOTAL FEED'!$J$6:$J$440,'15'!A336,'TOTAL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8">
        <f>SUMIF('TOTAL FEED'!$J$6:$J$440,'15'!A337,'TOTAL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8">
        <f>SUMIF('TOTAL FEED'!$J$6:$J$440,'15'!A338,'TOTAL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8">
        <f>SUMIF('TOTAL FEED'!$J$6:$J$440,'15'!A339,'TOTAL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8">
        <f>SUMIF('TOTAL FEED'!$J$6:$J$440,'15'!A340,'TOTAL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8">
        <f>SUMIF('TOTAL FEED'!$J$6:$J$440,'15'!A341,'TOTAL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8">
        <f>SUMIF('TOTAL FEED'!$J$6:$J$440,'15'!A342,'TOTAL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8">
        <f>SUMIF('TOTAL FEED'!$J$6:$J$440,'15'!A343,'TOTAL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8">
        <f>SUMIF('TOTAL FEED'!$J$6:$J$440,'15'!A344,'TOTAL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8">
        <f>SUMIF('TOTAL FEED'!$J$6:$J$440,'15'!A345,'TOTAL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8">
        <f>SUMIF('TOTAL FEED'!$J$6:$J$440,'15'!A346,'TOTAL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8">
        <f>SUMIF('TOTAL FEED'!$J$6:$J$440,'15'!A347,'TOTAL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8">
        <f>SUMIF('TOTAL FEED'!$J$6:$J$440,'15'!A348,'TOTAL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8">
        <f>SUMIF('TOTAL FEED'!$J$6:$J$440,'15'!A349,'TOTAL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8">
        <f>SUMIF('TOTAL FEED'!$J$6:$J$440,'15'!A350,'TOTAL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8">
        <f>SUMIF('TOTAL FEED'!$J$6:$J$440,'15'!A351,'TOTAL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8">
        <f>SUMIF('TOTAL FEED'!$J$6:$J$440,'15'!A352,'TOTAL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8">
        <f>SUMIF('TOTAL FEED'!$J$6:$J$440,'15'!A353,'TOTAL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8">
        <f>SUMIF('TOTAL FEED'!$J$6:$J$440,'15'!A354,'TOTAL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8">
        <f>SUMIF('TOTAL FEED'!$J$6:$J$440,'15'!A355,'TOTAL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8">
        <f>SUMIF('TOTAL FEED'!$J$6:$J$440,'15'!A356,'TOTAL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8">
        <f>SUMIF('TOTAL FEED'!$J$6:$J$440,'15'!A357,'TOTAL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8">
        <f>SUMIF('TOTAL FEED'!$J$6:$J$440,'15'!A358,'TOTAL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8">
        <f>SUMIF('TOTAL FEED'!$J$6:$J$440,'15'!A359,'TOTAL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8">
        <f>SUMIF('TOTAL FEED'!$J$6:$J$440,'15'!A360,'TOTAL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8">
        <f>SUMIF('TOTAL FEED'!$J$6:$J$440,'15'!A361,'TOTAL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8">
        <f>SUMIF('TOTAL FEED'!$J$6:$J$440,'15'!A362,'TOTAL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8">
        <f>SUMIF('TOTAL FEED'!$J$6:$J$440,'15'!A363,'TOTAL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8">
        <f>SUMIF('TOTAL FEED'!$J$6:$J$440,'15'!A364,'TOTAL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8">
        <f>SUMIF('TOTAL FEED'!$J$6:$J$440,'15'!A365,'TOTAL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8">
        <f>SUMIF('TOTAL FEED'!$J$6:$J$440,'15'!A366,'TOTAL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8">
        <f>SUMIF('TOTAL FEED'!$J$6:$J$440,'15'!A367,'TOTAL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8">
        <f>SUMIF('TOTAL FEED'!$J$6:$J$440,'15'!A368,'TOTAL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8">
        <f>SUMIF('TOTAL FEED'!$J$6:$J$440,'15'!A369,'TOTAL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8">
        <f>SUMIF('TOTAL FEED'!$J$6:$J$440,'15'!A370,'TOTAL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8">
        <f>SUMIF('TOTAL FEED'!$J$6:$J$440,'15'!A371,'TOTAL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8">
        <f>SUMIF('TOTAL FEED'!$J$6:$J$440,'15'!A372,'TOTAL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8">
        <f>SUMIF('TOTAL FEED'!$J$6:$J$440,'15'!A373,'TOTAL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8">
        <f>SUMIF('TOTAL FEED'!$J$6:$J$440,'15'!A374,'TOTAL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8">
        <f>SUMIF('TOTAL FEED'!$J$6:$J$440,'15'!A375,'TOTAL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8">
        <f>SUMIF('TOTAL FEED'!$J$6:$J$440,'15'!A376,'TOTAL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8">
        <f>SUMIF('TOTAL FEED'!$J$6:$J$440,'15'!A377,'TOTAL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8">
        <f>SUMIF('TOTAL FEED'!$J$6:$J$440,'15'!A378,'TOTAL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8">
        <f>SUMIF('TOTAL FEED'!$J$6:$J$440,'15'!A379,'TOTAL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8">
        <f>SUMIF('TOTAL FEED'!$J$6:$J$440,'15'!A380,'TOTAL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8">
        <f>SUMIF('TOTAL FEED'!$J$6:$J$440,'15'!A381,'TOTAL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8">
        <f>SUMIF('TOTAL FEED'!$J$6:$J$440,'15'!A382,'TOTAL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8">
        <f>SUMIF('TOTAL FEED'!$J$6:$J$440,'15'!A383,'TOTAL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8">
        <f>SUMIF('TOTAL FEED'!$J$6:$J$440,'15'!A384,'TOTAL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8">
        <f>SUMIF('TOTAL FEED'!$J$6:$J$440,'15'!A385,'TOTAL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8">
        <f>SUMIF('TOTAL FEED'!$J$6:$J$440,'15'!A386,'TOTAL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8">
        <f>SUMIF('TOTAL FEED'!$J$6:$J$440,'15'!A387,'TOTAL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8">
        <f>SUMIF('TOTAL FEED'!$J$6:$J$440,'15'!A388,'TOTAL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8">
        <f>SUMIF('TOTAL FEED'!$J$6:$J$440,'15'!A389,'TOTAL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8">
        <f>SUMIF('TOTAL FEED'!$J$6:$J$440,'15'!A390,'TOTAL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8">
        <f>SUMIF('TOTAL FEED'!$J$6:$J$440,'15'!A391,'TOTAL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8">
        <f>SUMIF('TOTAL FEED'!$J$6:$J$440,'15'!A392,'TOTAL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8">
        <f>SUMIF('TOTAL FEED'!$J$6:$J$440,'15'!A393,'TOTAL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8">
        <f>SUMIF('TOTAL FEED'!$J$6:$J$440,'15'!A394,'TOTAL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8">
        <f>SUMIF('TOTAL FEED'!$J$6:$J$440,'15'!A395,'TOTAL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8">
        <f>SUMIF('TOTAL FEED'!$J$6:$J$440,'15'!A396,'TOTAL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8">
        <f>SUMIF('TOTAL FEED'!$J$6:$J$440,'15'!A397,'TOTAL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8">
        <f>SUMIF('TOTAL FEED'!$J$6:$J$440,'15'!A398,'TOTAL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8">
        <f>SUMIF('TOTAL FEED'!$J$6:$J$440,'15'!A399,'TOTAL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8">
        <f>SUMIF('TOTAL FEED'!$J$6:$J$440,'15'!A400,'TOTAL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8">
        <f>SUMIF('TOTAL FEED'!$J$6:$J$440,'15'!A401,'TOTAL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8">
        <f>SUMIF('TOTAL FEED'!$J$6:$J$440,'15'!A402,'TOTAL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8">
        <f>SUMIF('TOTAL FEED'!$J$6:$J$440,'15'!A403,'TOTAL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8">
        <f>SUMIF('TOTAL FEED'!$J$6:$J$440,'15'!A404,'TOTAL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8">
        <f>SUMIF('TOTAL FEED'!$J$6:$J$440,'15'!A405,'TOTAL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8">
        <f>SUMIF('TOTAL FEED'!$J$6:$J$440,'15'!A406,'TOTAL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8">
        <f>SUMIF('TOTAL FEED'!$J$6:$J$440,'15'!A407,'TOTAL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8">
        <f>SUMIF('TOTAL FEED'!$J$6:$J$440,'15'!A408,'TOTAL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8">
        <f>SUMIF('TOTAL FEED'!$J$6:$J$440,'15'!A409,'TOTAL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8">
        <f>SUMIF('TOTAL FEED'!$J$6:$J$440,'15'!A410,'TOTAL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8">
        <f>SUMIF('TOTAL FEED'!$J$6:$J$440,'15'!A411,'TOTAL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8">
        <f>SUMIF('TOTAL FEED'!$J$6:$J$440,'15'!A412,'TOTAL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8">
        <f>SUMIF('TOTAL FEED'!$J$6:$J$440,'15'!A413,'TOTAL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8">
        <f>SUMIF('TOTAL FEED'!$J$6:$J$440,'15'!A414,'TOTAL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8">
        <f>SUMIF('TOTAL FEED'!$J$6:$J$440,'15'!A415,'TOTAL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8">
        <f>SUMIF('TOTAL FEED'!$J$6:$J$440,'15'!A416,'TOTAL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8">
        <f>SUMIF('TOTAL FEED'!$J$6:$J$440,'15'!A417,'TOTAL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8">
        <f>SUMIF('TOTAL FEED'!$J$6:$J$440,'15'!A418,'TOTAL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8">
        <f>SUMIF('TOTAL FEED'!$J$6:$J$440,'15'!A419,'TOTAL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8">
        <f>SUMIF('TOTAL FEED'!$J$6:$J$440,'15'!A420,'TOTAL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8">
        <f>SUMIF('TOTAL FEED'!$J$6:$J$440,'15'!A421,'TOTAL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8">
        <f>SUMIF('TOTAL FEED'!$J$6:$J$440,'15'!A422,'TOTAL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8">
        <f>SUMIF('TOTAL FEED'!$J$6:$J$440,'15'!A423,'TOTAL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8">
        <f>SUMIF('TOTAL FEED'!$J$6:$J$440,'15'!A424,'TOTAL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8">
        <f>SUMIF('TOTAL FEED'!$J$6:$J$440,'15'!A425,'TOTAL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8">
        <f>SUMIF('TOTAL FEED'!$J$6:$J$440,'15'!A426,'TOTAL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8">
        <f>SUMIF('TOTAL FEED'!$J$6:$J$440,'15'!A427,'TOTAL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8">
        <f>SUMIF('TOTAL FEED'!$J$6:$J$440,'15'!A428,'TOTAL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8">
        <f>SUMIF('TOTAL FEED'!$J$6:$J$440,'15'!A429,'TOTAL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8">
        <f>SUMIF('TOTAL FEED'!$J$6:$J$440,'15'!A430,'TOTAL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8">
        <f>SUMIF('TOTAL FEED'!$J$6:$J$440,'15'!A431,'TOTAL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8">
        <f>SUMIF('TOTAL FEED'!$J$6:$J$440,'15'!A432,'TOTAL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8">
        <f>SUMIF('TOTAL FEED'!$J$6:$J$440,'15'!A433,'TOTAL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8">
        <f>SUMIF('TOTAL FEED'!$J$6:$J$440,'15'!A434,'TOTAL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8">
        <f>SUMIF('TOTAL FEED'!$J$6:$J$440,'15'!A435,'TOTAL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8">
        <f>SUMIF('TOTAL FEED'!$J$6:$J$440,'15'!A436,'TOTAL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8">
        <f>SUMIF('TOTAL FEED'!$J$6:$J$440,'15'!A437,'TOTAL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8">
        <f>SUMIF('TOTAL FEED'!$J$6:$J$440,'15'!A438,'TOTAL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8">
        <f>SUMIF('TOTAL FEED'!$J$6:$J$440,'15'!A439,'TOTAL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8">
        <f>SUMIF('TOTAL FEED'!$J$6:$J$440,'15'!A440,'TOTAL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8">
        <f>SUMIF('TOTAL FEED'!$J$6:$J$440,'15'!A441,'TOTAL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8">
        <f>SUMIF('TOTAL FEED'!$J$6:$J$440,'15'!A442,'TOTAL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8">
        <f>SUMIF('TOTAL FEED'!$J$6:$J$440,'15'!A443,'TOTAL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8">
        <f>SUMIF('TOTAL FEED'!$J$6:$J$440,'15'!A444,'TOTAL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8">
        <f>SUMIF('TOTAL FEED'!$J$6:$J$440,'15'!A445,'TOTAL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8">
        <f>SUMIF('TOTAL FEED'!$J$6:$J$440,'15'!A446,'TOTAL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8">
        <f>SUMIF('TOTAL FEED'!$J$6:$J$440,'15'!A447,'TOTAL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8">
        <f>SUMIF('TOTAL FEED'!$J$6:$J$440,'15'!A448,'TOTAL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8">
        <f>SUMIF('TOTAL FEED'!$J$6:$J$440,'15'!A449,'TOTAL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8">
        <f>SUMIF('TOTAL FEED'!$J$6:$J$440,'15'!A450,'TOTAL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8">
        <f>SUMIF('TOTAL FEED'!$J$6:$J$440,'15'!A451,'TOTAL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8">
        <f>SUMIF('TOTAL FEED'!$J$6:$J$440,'15'!A452,'TOTAL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8">
        <f>SUMIF('TOTAL FEED'!$J$6:$J$440,'15'!A453,'TOTAL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8">
        <f>SUMIF('TOTAL FEED'!$J$6:$J$440,'15'!A454,'TOTAL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8">
        <f>SUMIF('TOTAL FEED'!$J$6:$J$440,'15'!A455,'TOTAL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8">
        <f>SUMIF('TOTAL FEED'!$J$6:$J$440,'15'!A456,'TOTAL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8">
        <f>SUMIF('TOTAL FEED'!$J$6:$J$440,'15'!A457,'TOTAL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8">
        <f>SUMIF('TOTAL FEED'!$J$6:$J$440,'15'!A458,'TOTAL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8">
        <f>SUMIF('TOTAL FEED'!$J$6:$J$440,'15'!A459,'TOTAL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8">
        <f>SUMIF('TOTAL FEED'!$J$6:$J$440,'15'!A460,'TOTAL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8">
        <f>SUMIF('TOTAL FEED'!$J$6:$J$440,'15'!A461,'TOTAL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8">
        <f>SUMIF('TOTAL FEED'!$J$6:$J$440,'15'!A462,'TOTAL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8">
        <f>SUMIF('TOTAL FEED'!$J$6:$J$440,'15'!A463,'TOTAL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8">
        <f>SUMIF('TOTAL FEED'!$J$6:$J$440,'15'!A464,'TOTAL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8">
        <f>SUMIF('TOTAL FEED'!$J$6:$J$440,'15'!A465,'TOTAL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8">
        <f>SUMIF('TOTAL FEED'!$J$6:$J$440,'15'!A466,'TOTAL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8">
        <f>SUMIF('TOTAL FEED'!$J$6:$J$440,'15'!A467,'TOTAL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8">
        <f>SUMIF('TOTAL FEED'!$J$6:$J$440,'15'!A468,'TOTAL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8">
        <f>SUMIF('TOTAL FEED'!$J$6:$J$440,'15'!A469,'TOTAL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8">
        <f>SUMIF('TOTAL FEED'!$J$6:$J$440,'15'!A470,'TOTAL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8">
        <f>SUMIF('TOTAL FEED'!$J$6:$J$440,'15'!A471,'TOTAL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8">
        <f>SUMIF('TOTAL FEED'!$J$6:$J$440,'15'!A472,'TOTAL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8">
        <f>SUMIF('TOTAL FEED'!$J$6:$J$440,'15'!A473,'TOTAL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8">
        <f>SUMIF('TOTAL FEED'!$J$6:$J$440,'15'!A474,'TOTAL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8">
        <f>SUMIF('TOTAL FEED'!$J$6:$J$440,'15'!A475,'TOTAL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8">
        <f>SUMIF('TOTAL FEED'!$J$6:$J$440,'15'!A476,'TOTAL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8">
        <f>SUMIF('TOTAL FEED'!$J$6:$J$440,'15'!A477,'TOTAL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8">
        <f>SUMIF('TOTAL FEED'!$J$6:$J$440,'15'!A478,'TOTAL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8">
        <f>SUMIF('TOTAL FEED'!$J$6:$J$440,'15'!A479,'TOTAL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8">
        <f>SUMIF('TOTAL FEED'!$J$6:$J$440,'15'!A480,'TOTAL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8">
        <f>SUMIF('TOTAL FEED'!$J$6:$J$440,'15'!A481,'TOTAL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8">
        <f>SUMIF('TOTAL FEED'!$J$6:$J$440,'15'!A482,'TOTAL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8">
        <f>SUMIF('TOTAL FEED'!$J$6:$J$440,'15'!A483,'TOTAL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8">
        <f>SUMIF('TOTAL FEED'!$J$6:$J$440,'15'!A484,'TOTAL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8">
        <f>SUMIF('TOTAL FEED'!$J$6:$J$440,'15'!A485,'TOTAL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8">
        <f>SUMIF('TOTAL FEED'!$J$6:$J$440,'15'!A486,'TOTAL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8">
        <f>SUMIF('TOTAL FEED'!$J$6:$J$440,'15'!A487,'TOTAL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8">
        <f>SUMIF('TOTAL FEED'!$J$6:$J$440,'15'!A488,'TOTAL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8">
        <f>SUMIF('TOTAL FEED'!$J$6:$J$440,'15'!A489,'TOTAL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8">
        <f>SUMIF('TOTAL FEED'!$J$6:$J$440,'15'!A490,'TOTAL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8">
        <f>SUMIF('TOTAL FEED'!$J$6:$J$440,'15'!A491,'TOTAL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8">
        <f>SUMIF('TOTAL FEED'!$J$6:$J$440,'15'!A492,'TOTAL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8">
        <f>SUMIF('TOTAL FEED'!$J$6:$J$440,'15'!A493,'TOTAL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8">
        <f>SUMIF('TOTAL FEED'!$J$6:$J$440,'15'!A494,'TOTAL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8">
        <f>SUMIF('TOTAL FEED'!$J$6:$J$440,'15'!A495,'TOTAL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8">
        <f>SUMIF('TOTAL FEED'!$J$6:$J$440,'15'!A496,'TOTAL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8">
        <f>SUMIF('TOTAL FEED'!$J$6:$J$440,'15'!A497,'TOTAL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8">
        <f>SUMIF('TOTAL FEED'!$J$6:$J$440,'15'!A498,'TOTAL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8">
        <f>SUMIF('TOTAL FEED'!$J$6:$J$440,'15'!A499,'TOTAL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8">
        <f>SUMIF('TOTAL FEED'!$J$6:$J$440,'15'!A500,'TOTAL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FF0000"/>
  </sheetPr>
  <dimension ref="A2:V753"/>
  <sheetViews>
    <sheetView topLeftCell="A30" zoomScale="80" zoomScaleNormal="80" workbookViewId="0">
      <selection activeCell="B49" sqref="B49:P76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80"/>
      <c r="P2" s="47">
        <f>SUM(P3:P1000)</f>
        <v>1829040</v>
      </c>
    </row>
    <row r="3" spans="1:22" ht="30" x14ac:dyDescent="0.25">
      <c r="A3" t="str">
        <f>CONCATENATE(G3,I3,H3)</f>
        <v>510NFP9250</v>
      </c>
      <c r="B3" s="152">
        <v>21115101499250</v>
      </c>
      <c r="C3" s="153" t="s">
        <v>382</v>
      </c>
      <c r="D3" s="153">
        <v>0</v>
      </c>
      <c r="E3" s="153">
        <v>1680214301</v>
      </c>
      <c r="F3" s="153" t="s">
        <v>238</v>
      </c>
      <c r="G3" s="154" t="s">
        <v>94</v>
      </c>
      <c r="H3" s="155">
        <v>50</v>
      </c>
      <c r="I3" s="153" t="s">
        <v>382</v>
      </c>
      <c r="J3" s="152">
        <v>10004126104612</v>
      </c>
      <c r="K3" s="153">
        <v>2402</v>
      </c>
      <c r="L3" s="153" t="s">
        <v>763</v>
      </c>
      <c r="M3" s="153" t="s">
        <v>641</v>
      </c>
      <c r="N3" s="223" t="s">
        <v>642</v>
      </c>
      <c r="O3" s="153">
        <v>703</v>
      </c>
      <c r="P3" s="153">
        <v>35150</v>
      </c>
      <c r="S3" s="206">
        <f>SUMIF('TOTAL FEED'!$J$6:$J$440,'16'!A3,'TOTAL FEED'!$AS$6:$AS$440)*T3</f>
        <v>8</v>
      </c>
      <c r="T3">
        <v>1</v>
      </c>
      <c r="V3" t="str">
        <f>+G3&amp;I3</f>
        <v>510NFP92</v>
      </c>
    </row>
    <row r="4" spans="1:22" ht="30" x14ac:dyDescent="0.25">
      <c r="A4" t="str">
        <f t="shared" ref="A4:A67" si="0">CONCATENATE(G4,I4,H4)</f>
        <v>553MF50</v>
      </c>
      <c r="B4" s="152">
        <v>21115531300250</v>
      </c>
      <c r="C4" s="153">
        <v>0</v>
      </c>
      <c r="D4" s="153">
        <v>0</v>
      </c>
      <c r="E4" s="153">
        <v>1680214302</v>
      </c>
      <c r="F4" s="153" t="s">
        <v>238</v>
      </c>
      <c r="G4" s="154" t="s">
        <v>196</v>
      </c>
      <c r="H4" s="155">
        <v>50</v>
      </c>
      <c r="I4" s="153"/>
      <c r="J4" s="152">
        <v>10004126104620</v>
      </c>
      <c r="K4" s="153">
        <v>2402</v>
      </c>
      <c r="L4" s="153" t="s">
        <v>711</v>
      </c>
      <c r="M4" s="153" t="s">
        <v>641</v>
      </c>
      <c r="N4" s="223" t="s">
        <v>642</v>
      </c>
      <c r="O4" s="153">
        <v>1438</v>
      </c>
      <c r="P4" s="153">
        <v>71900</v>
      </c>
      <c r="S4" s="206">
        <f>SUMIF('TOTAL FEED'!$J$6:$J$440,'16'!A4,'TOTAL FEED'!$AS$6:$AS$440)*T4</f>
        <v>8</v>
      </c>
      <c r="T4">
        <v>1</v>
      </c>
      <c r="V4" t="str">
        <f t="shared" ref="V4:V67" si="1">+G4&amp;I4</f>
        <v>553MF</v>
      </c>
    </row>
    <row r="5" spans="1:22" ht="30" x14ac:dyDescent="0.25">
      <c r="A5" t="str">
        <f t="shared" si="0"/>
        <v>552SFS9050</v>
      </c>
      <c r="B5" s="152">
        <v>21115521999250</v>
      </c>
      <c r="C5" s="153" t="s">
        <v>302</v>
      </c>
      <c r="D5" s="153">
        <v>0</v>
      </c>
      <c r="E5" s="153">
        <v>1680214303</v>
      </c>
      <c r="F5" s="153" t="s">
        <v>238</v>
      </c>
      <c r="G5" s="154" t="s">
        <v>187</v>
      </c>
      <c r="H5" s="155">
        <v>50</v>
      </c>
      <c r="I5" s="153" t="s">
        <v>302</v>
      </c>
      <c r="J5" s="152">
        <v>10004126104627</v>
      </c>
      <c r="K5" s="153">
        <v>2402</v>
      </c>
      <c r="L5" s="153" t="s">
        <v>665</v>
      </c>
      <c r="M5" s="153" t="s">
        <v>641</v>
      </c>
      <c r="N5" s="223" t="s">
        <v>642</v>
      </c>
      <c r="O5" s="153">
        <v>702</v>
      </c>
      <c r="P5" s="153">
        <v>35100</v>
      </c>
      <c r="S5" s="206">
        <f>SUMIF('TOTAL FEED'!$J$6:$J$440,'16'!A5,'TOTAL FEED'!$AS$6:$AS$440)*T5</f>
        <v>8</v>
      </c>
      <c r="T5">
        <v>1</v>
      </c>
      <c r="V5" t="str">
        <f t="shared" si="1"/>
        <v>552SFS90</v>
      </c>
    </row>
    <row r="6" spans="1:22" ht="30" x14ac:dyDescent="0.25">
      <c r="A6" t="str">
        <f t="shared" si="0"/>
        <v>551GPFS3150</v>
      </c>
      <c r="B6" s="152">
        <v>21115517599250</v>
      </c>
      <c r="C6" s="153" t="s">
        <v>481</v>
      </c>
      <c r="D6" s="153">
        <v>0</v>
      </c>
      <c r="E6" s="153">
        <v>1680214304</v>
      </c>
      <c r="F6" s="153" t="s">
        <v>256</v>
      </c>
      <c r="G6" s="154" t="s">
        <v>175</v>
      </c>
      <c r="H6" s="155">
        <v>50</v>
      </c>
      <c r="I6" s="153" t="s">
        <v>481</v>
      </c>
      <c r="J6" s="153">
        <v>10004126104614</v>
      </c>
      <c r="K6" s="153">
        <v>2402</v>
      </c>
      <c r="L6" s="153" t="s">
        <v>722</v>
      </c>
      <c r="M6" s="153" t="s">
        <v>641</v>
      </c>
      <c r="N6" s="223" t="s">
        <v>642</v>
      </c>
      <c r="O6" s="153">
        <v>1069</v>
      </c>
      <c r="P6" s="153">
        <v>53450</v>
      </c>
      <c r="S6" s="206">
        <f>SUMIF('TOTAL FEED'!$J$6:$J$440,'16'!A6,'TOTAL FEED'!$AS$6:$AS$440)*T6</f>
        <v>8</v>
      </c>
      <c r="T6">
        <v>1</v>
      </c>
      <c r="V6" t="str">
        <f t="shared" si="1"/>
        <v>551GPFS31</v>
      </c>
    </row>
    <row r="7" spans="1:22" ht="30" x14ac:dyDescent="0.25">
      <c r="A7" t="str">
        <f t="shared" si="0"/>
        <v>551GPFS5450</v>
      </c>
      <c r="B7" s="152">
        <v>21115517599250</v>
      </c>
      <c r="C7" s="153" t="s">
        <v>455</v>
      </c>
      <c r="D7" s="153">
        <v>0</v>
      </c>
      <c r="E7" s="153">
        <v>1680214305</v>
      </c>
      <c r="F7" s="153" t="s">
        <v>256</v>
      </c>
      <c r="G7" s="154" t="s">
        <v>175</v>
      </c>
      <c r="H7" s="155">
        <v>50</v>
      </c>
      <c r="I7" s="153" t="s">
        <v>455</v>
      </c>
      <c r="J7" s="153">
        <v>10004126104619</v>
      </c>
      <c r="K7" s="153">
        <v>2402</v>
      </c>
      <c r="L7" s="153" t="s">
        <v>757</v>
      </c>
      <c r="M7" s="153" t="s">
        <v>641</v>
      </c>
      <c r="N7" s="223" t="s">
        <v>642</v>
      </c>
      <c r="O7" s="153">
        <v>1627</v>
      </c>
      <c r="P7" s="153">
        <v>81350</v>
      </c>
      <c r="S7" s="206">
        <f>SUMIF('TOTAL FEED'!$J$6:$J$440,'16'!A7,'TOTAL FEED'!$AS$6:$AS$440)*T7</f>
        <v>8</v>
      </c>
      <c r="T7">
        <v>1</v>
      </c>
      <c r="V7" t="str">
        <f t="shared" si="1"/>
        <v>551GPFS54</v>
      </c>
    </row>
    <row r="8" spans="1:22" ht="30" x14ac:dyDescent="0.25">
      <c r="A8" t="str">
        <f t="shared" si="0"/>
        <v>552FS9050</v>
      </c>
      <c r="B8" s="152">
        <v>21115520099250</v>
      </c>
      <c r="C8" s="153" t="s">
        <v>302</v>
      </c>
      <c r="D8" s="153">
        <v>0</v>
      </c>
      <c r="E8" s="153">
        <v>1680214306</v>
      </c>
      <c r="F8" s="153" t="s">
        <v>256</v>
      </c>
      <c r="G8" s="154" t="s">
        <v>179</v>
      </c>
      <c r="H8" s="155">
        <v>50</v>
      </c>
      <c r="I8" s="153" t="s">
        <v>302</v>
      </c>
      <c r="J8" s="152">
        <v>10004126104628</v>
      </c>
      <c r="K8" s="153">
        <v>2402</v>
      </c>
      <c r="L8" s="153" t="s">
        <v>699</v>
      </c>
      <c r="M8" s="153" t="s">
        <v>641</v>
      </c>
      <c r="N8" s="223" t="s">
        <v>642</v>
      </c>
      <c r="O8" s="153">
        <v>648</v>
      </c>
      <c r="P8" s="153">
        <v>32400</v>
      </c>
      <c r="S8" s="206">
        <f>SUMIF('TOTAL FEED'!$J$6:$J$440,'16'!A8,'TOTAL FEED'!$AS$6:$AS$440)*T8</f>
        <v>8</v>
      </c>
      <c r="T8">
        <v>1</v>
      </c>
      <c r="V8" t="str">
        <f t="shared" si="1"/>
        <v>552FS90</v>
      </c>
    </row>
    <row r="9" spans="1:22" ht="30" x14ac:dyDescent="0.25">
      <c r="A9" t="str">
        <f t="shared" si="0"/>
        <v>56625</v>
      </c>
      <c r="B9" s="152">
        <v>21115660000125</v>
      </c>
      <c r="C9" s="153">
        <v>0</v>
      </c>
      <c r="D9" s="153">
        <v>0</v>
      </c>
      <c r="E9" s="153">
        <v>1680214307</v>
      </c>
      <c r="F9" s="153" t="s">
        <v>251</v>
      </c>
      <c r="G9" s="154">
        <v>566</v>
      </c>
      <c r="H9" s="155">
        <v>25</v>
      </c>
      <c r="I9" s="153"/>
      <c r="J9" s="152">
        <v>10004126104613</v>
      </c>
      <c r="K9" s="153">
        <v>2402</v>
      </c>
      <c r="L9" s="153" t="s">
        <v>712</v>
      </c>
      <c r="M9" s="153" t="s">
        <v>641</v>
      </c>
      <c r="N9" s="223" t="s">
        <v>642</v>
      </c>
      <c r="O9" s="153">
        <v>1320</v>
      </c>
      <c r="P9" s="153">
        <v>33000</v>
      </c>
      <c r="S9" s="206">
        <f>SUMIF('TOTAL FEED'!$J$6:$J$440,'16'!A9,'TOTAL FEED'!$AS$6:$AS$440)*T9</f>
        <v>8</v>
      </c>
      <c r="T9">
        <v>1</v>
      </c>
      <c r="V9" t="str">
        <f t="shared" si="1"/>
        <v>566</v>
      </c>
    </row>
    <row r="10" spans="1:22" ht="30" x14ac:dyDescent="0.25">
      <c r="A10" t="str">
        <f t="shared" si="0"/>
        <v>56625</v>
      </c>
      <c r="B10" s="152">
        <v>21115660000125</v>
      </c>
      <c r="C10" s="153">
        <v>0</v>
      </c>
      <c r="D10" s="153">
        <v>0</v>
      </c>
      <c r="E10" s="153">
        <v>1680214308</v>
      </c>
      <c r="F10" s="153" t="s">
        <v>251</v>
      </c>
      <c r="G10" s="154">
        <v>566</v>
      </c>
      <c r="H10" s="155">
        <v>25</v>
      </c>
      <c r="I10" s="153"/>
      <c r="J10" s="152">
        <v>10004126104618</v>
      </c>
      <c r="K10" s="153">
        <v>2402</v>
      </c>
      <c r="L10" s="153" t="s">
        <v>855</v>
      </c>
      <c r="M10" s="153" t="s">
        <v>641</v>
      </c>
      <c r="N10" s="223" t="s">
        <v>642</v>
      </c>
      <c r="O10" s="153">
        <v>880</v>
      </c>
      <c r="P10" s="153">
        <v>22000</v>
      </c>
      <c r="S10" s="206">
        <f>SUMIF('TOTAL FEED'!$J$6:$J$440,'16'!A10,'TOTAL FEED'!$AS$6:$AS$440)*T10</f>
        <v>8</v>
      </c>
      <c r="T10">
        <v>1</v>
      </c>
      <c r="V10" t="str">
        <f t="shared" si="1"/>
        <v>566</v>
      </c>
    </row>
    <row r="11" spans="1:22" ht="30" x14ac:dyDescent="0.25">
      <c r="A11" t="str">
        <f t="shared" si="0"/>
        <v>553MF50</v>
      </c>
      <c r="B11" s="152">
        <v>21115531300250</v>
      </c>
      <c r="C11" s="153">
        <v>0</v>
      </c>
      <c r="D11" s="153">
        <v>0</v>
      </c>
      <c r="E11" s="153">
        <v>1680214309</v>
      </c>
      <c r="F11" s="153" t="s">
        <v>251</v>
      </c>
      <c r="G11" s="154" t="s">
        <v>196</v>
      </c>
      <c r="H11" s="155">
        <v>50</v>
      </c>
      <c r="I11" s="153"/>
      <c r="J11" s="152">
        <v>10004126104622</v>
      </c>
      <c r="K11" s="153">
        <v>2402</v>
      </c>
      <c r="L11" s="153" t="s">
        <v>766</v>
      </c>
      <c r="M11" s="153" t="s">
        <v>641</v>
      </c>
      <c r="N11" s="223" t="s">
        <v>642</v>
      </c>
      <c r="O11" s="153">
        <v>1188</v>
      </c>
      <c r="P11" s="153">
        <v>59400</v>
      </c>
      <c r="S11" s="206">
        <f>SUMIF('TOTAL FEED'!$J$6:$J$440,'16'!A11,'TOTAL FEED'!$AS$6:$AS$440)*T11</f>
        <v>8</v>
      </c>
      <c r="T11">
        <v>1</v>
      </c>
      <c r="V11" t="str">
        <f t="shared" si="1"/>
        <v>553MF</v>
      </c>
    </row>
    <row r="12" spans="1:22" ht="30" x14ac:dyDescent="0.25">
      <c r="A12" t="str">
        <f t="shared" si="0"/>
        <v>BS04A5A25</v>
      </c>
      <c r="B12" s="152" t="s">
        <v>768</v>
      </c>
      <c r="C12" s="153">
        <v>0</v>
      </c>
      <c r="D12" s="153">
        <v>0</v>
      </c>
      <c r="E12" s="153">
        <v>1680214310</v>
      </c>
      <c r="F12" s="153" t="s">
        <v>255</v>
      </c>
      <c r="G12" s="154" t="s">
        <v>648</v>
      </c>
      <c r="H12" s="155">
        <v>25</v>
      </c>
      <c r="I12" s="153"/>
      <c r="J12" s="152">
        <v>10004126104625</v>
      </c>
      <c r="K12" s="153">
        <v>2402</v>
      </c>
      <c r="L12" s="153" t="s">
        <v>682</v>
      </c>
      <c r="M12" s="153" t="s">
        <v>641</v>
      </c>
      <c r="N12" s="223" t="s">
        <v>642</v>
      </c>
      <c r="O12" s="153">
        <v>200</v>
      </c>
      <c r="P12" s="153">
        <v>5000</v>
      </c>
      <c r="S12" s="206">
        <f>SUMIF('TOTAL FEED'!$J$6:$J$440,'16'!A12,'TOTAL FEED'!$AS$6:$AS$440)*T12</f>
        <v>8</v>
      </c>
      <c r="T12">
        <v>1</v>
      </c>
      <c r="V12" t="str">
        <f t="shared" si="1"/>
        <v>BS04A5A</v>
      </c>
    </row>
    <row r="13" spans="1:22" ht="30" x14ac:dyDescent="0.25">
      <c r="A13" t="str">
        <f t="shared" si="0"/>
        <v>552M25</v>
      </c>
      <c r="B13" s="152">
        <v>21115521300125</v>
      </c>
      <c r="C13" s="153">
        <v>0</v>
      </c>
      <c r="D13" s="153">
        <v>0</v>
      </c>
      <c r="E13" s="153">
        <v>1680214311</v>
      </c>
      <c r="F13" s="153" t="s">
        <v>257</v>
      </c>
      <c r="G13" s="154" t="s">
        <v>39</v>
      </c>
      <c r="H13" s="155">
        <v>25</v>
      </c>
      <c r="I13" s="153"/>
      <c r="J13" s="152">
        <v>10004126104615</v>
      </c>
      <c r="K13" s="153">
        <v>2402</v>
      </c>
      <c r="L13" s="153" t="s">
        <v>671</v>
      </c>
      <c r="M13" s="153" t="s">
        <v>641</v>
      </c>
      <c r="N13" s="223" t="s">
        <v>642</v>
      </c>
      <c r="O13" s="153">
        <v>1290</v>
      </c>
      <c r="P13" s="153">
        <v>32250</v>
      </c>
      <c r="S13" s="206">
        <f>SUMIF('TOTAL FEED'!$J$6:$J$440,'16'!A13,'TOTAL FEED'!$AS$6:$AS$440)*T13</f>
        <v>8</v>
      </c>
      <c r="T13">
        <v>1</v>
      </c>
      <c r="V13" t="str">
        <f t="shared" si="1"/>
        <v>552M</v>
      </c>
    </row>
    <row r="14" spans="1:22" ht="30" x14ac:dyDescent="0.25">
      <c r="A14" t="str">
        <f t="shared" si="0"/>
        <v>550SFS3150</v>
      </c>
      <c r="B14" s="152">
        <v>21115501999250</v>
      </c>
      <c r="C14" s="153" t="s">
        <v>481</v>
      </c>
      <c r="D14" s="153">
        <v>0</v>
      </c>
      <c r="E14" s="153">
        <v>1680214312</v>
      </c>
      <c r="F14" s="153" t="s">
        <v>257</v>
      </c>
      <c r="G14" s="260" t="s">
        <v>168</v>
      </c>
      <c r="H14" s="155">
        <v>50</v>
      </c>
      <c r="I14" s="153" t="s">
        <v>481</v>
      </c>
      <c r="J14" s="152">
        <v>10004126104621</v>
      </c>
      <c r="K14" s="153">
        <v>2402</v>
      </c>
      <c r="L14" s="153" t="s">
        <v>697</v>
      </c>
      <c r="M14" s="153" t="s">
        <v>641</v>
      </c>
      <c r="N14" s="223" t="s">
        <v>642</v>
      </c>
      <c r="O14" s="153">
        <v>358</v>
      </c>
      <c r="P14" s="153">
        <v>17900</v>
      </c>
      <c r="S14" s="206">
        <f>SUMIF('TOTAL FEED'!$J$6:$J$440,'16'!A14,'TOTAL FEED'!$AS$6:$AS$440)*T14</f>
        <v>8</v>
      </c>
      <c r="T14">
        <v>1</v>
      </c>
      <c r="V14" t="str">
        <f t="shared" si="1"/>
        <v>550SFS31</v>
      </c>
    </row>
    <row r="15" spans="1:22" ht="30" x14ac:dyDescent="0.25">
      <c r="A15" t="str">
        <f t="shared" si="0"/>
        <v>551GP25</v>
      </c>
      <c r="B15" s="152">
        <v>21115517500125</v>
      </c>
      <c r="C15" s="153">
        <v>0</v>
      </c>
      <c r="D15" s="153">
        <v>0</v>
      </c>
      <c r="E15" s="153">
        <v>1680214313</v>
      </c>
      <c r="F15" s="153" t="s">
        <v>257</v>
      </c>
      <c r="G15" s="154" t="s">
        <v>38</v>
      </c>
      <c r="H15" s="155">
        <v>25</v>
      </c>
      <c r="I15" s="153"/>
      <c r="J15" s="152">
        <v>10004126104623</v>
      </c>
      <c r="K15" s="153">
        <v>2402</v>
      </c>
      <c r="L15" s="153" t="s">
        <v>856</v>
      </c>
      <c r="M15" s="153" t="s">
        <v>641</v>
      </c>
      <c r="N15" s="223" t="s">
        <v>642</v>
      </c>
      <c r="O15" s="153">
        <v>31</v>
      </c>
      <c r="P15" s="153">
        <v>775</v>
      </c>
      <c r="S15" s="206">
        <f>SUMIF('TOTAL FEED'!$J$6:$J$440,'16'!A15,'TOTAL FEED'!$AS$6:$AS$440)*T15</f>
        <v>8</v>
      </c>
      <c r="T15">
        <v>1</v>
      </c>
      <c r="V15" t="str">
        <f t="shared" si="1"/>
        <v>551GP</v>
      </c>
    </row>
    <row r="16" spans="1:22" ht="30" x14ac:dyDescent="0.25">
      <c r="A16" t="str">
        <f t="shared" si="0"/>
        <v>550SFS3150</v>
      </c>
      <c r="B16" s="152">
        <v>21115501999250</v>
      </c>
      <c r="C16" s="153" t="s">
        <v>481</v>
      </c>
      <c r="D16" s="153">
        <v>0</v>
      </c>
      <c r="E16" s="153">
        <v>1680214314</v>
      </c>
      <c r="F16" s="153" t="s">
        <v>257</v>
      </c>
      <c r="G16" s="153" t="s">
        <v>168</v>
      </c>
      <c r="H16" s="153">
        <v>50</v>
      </c>
      <c r="I16" s="153" t="s">
        <v>481</v>
      </c>
      <c r="J16" s="152">
        <v>10004126104626</v>
      </c>
      <c r="K16" s="153">
        <v>2402</v>
      </c>
      <c r="L16" s="153" t="s">
        <v>787</v>
      </c>
      <c r="M16" s="153" t="s">
        <v>641</v>
      </c>
      <c r="N16" s="223" t="s">
        <v>642</v>
      </c>
      <c r="O16" s="285">
        <v>456</v>
      </c>
      <c r="P16" s="285">
        <v>22800</v>
      </c>
      <c r="S16" s="206">
        <f>SUMIF('TOTAL FEED'!$J$6:$J$440,'16'!A16,'TOTAL FEED'!$AS$6:$AS$440)*T16</f>
        <v>8</v>
      </c>
      <c r="T16">
        <v>1</v>
      </c>
      <c r="V16" t="str">
        <f t="shared" si="1"/>
        <v>550SFS31</v>
      </c>
    </row>
    <row r="17" spans="1:22" ht="30" x14ac:dyDescent="0.25">
      <c r="A17" t="str">
        <f t="shared" si="0"/>
        <v>GT11S25</v>
      </c>
      <c r="B17" s="152">
        <v>21135101900125</v>
      </c>
      <c r="C17" s="153">
        <v>0</v>
      </c>
      <c r="D17" s="153">
        <v>0</v>
      </c>
      <c r="E17" s="153">
        <v>1680214315</v>
      </c>
      <c r="F17" s="153" t="s">
        <v>259</v>
      </c>
      <c r="G17" s="153" t="s">
        <v>609</v>
      </c>
      <c r="H17" s="153">
        <v>25</v>
      </c>
      <c r="I17" s="153"/>
      <c r="J17" s="152">
        <v>10004126104616</v>
      </c>
      <c r="K17" s="153">
        <v>2402</v>
      </c>
      <c r="L17" s="153" t="s">
        <v>702</v>
      </c>
      <c r="M17" s="153" t="s">
        <v>641</v>
      </c>
      <c r="N17" s="223" t="s">
        <v>642</v>
      </c>
      <c r="O17" s="285">
        <v>114</v>
      </c>
      <c r="P17" s="285">
        <v>2850</v>
      </c>
      <c r="S17" s="206">
        <f>SUMIF('TOTAL FEED'!$J$6:$J$440,'16'!A17,'TOTAL FEED'!$AS$6:$AS$440)*T17</f>
        <v>8</v>
      </c>
      <c r="T17">
        <v>1</v>
      </c>
      <c r="V17" t="str">
        <f t="shared" si="1"/>
        <v>GT11S</v>
      </c>
    </row>
    <row r="18" spans="1:22" ht="30" x14ac:dyDescent="0.25">
      <c r="A18" t="str">
        <f t="shared" si="0"/>
        <v>510M25</v>
      </c>
      <c r="B18" s="152">
        <v>21115101300125</v>
      </c>
      <c r="C18" s="153">
        <v>0</v>
      </c>
      <c r="D18" s="153">
        <v>0</v>
      </c>
      <c r="E18" s="153">
        <v>1680214316</v>
      </c>
      <c r="F18" s="153" t="s">
        <v>259</v>
      </c>
      <c r="G18" s="153" t="s">
        <v>14</v>
      </c>
      <c r="H18" s="153">
        <v>25</v>
      </c>
      <c r="I18" s="153"/>
      <c r="J18" s="152">
        <v>10004126104617</v>
      </c>
      <c r="K18" s="153">
        <v>2402</v>
      </c>
      <c r="L18" s="153" t="s">
        <v>677</v>
      </c>
      <c r="M18" s="153" t="s">
        <v>641</v>
      </c>
      <c r="N18" s="223" t="s">
        <v>642</v>
      </c>
      <c r="O18" s="153">
        <v>446</v>
      </c>
      <c r="P18" s="153">
        <v>11150</v>
      </c>
      <c r="S18" s="206">
        <f>SUMIF('TOTAL FEED'!$J$6:$J$440,'16'!A18,'TOTAL FEED'!$AS$6:$AS$440)*T18</f>
        <v>8</v>
      </c>
      <c r="T18">
        <v>1</v>
      </c>
      <c r="V18" t="str">
        <f t="shared" si="1"/>
        <v>510M</v>
      </c>
    </row>
    <row r="19" spans="1:22" x14ac:dyDescent="0.25">
      <c r="A19" t="str">
        <f t="shared" si="0"/>
        <v>52225</v>
      </c>
      <c r="B19" s="186">
        <v>21115220000125</v>
      </c>
      <c r="C19">
        <v>0</v>
      </c>
      <c r="D19">
        <v>0</v>
      </c>
      <c r="E19">
        <v>1680214317</v>
      </c>
      <c r="F19" t="s">
        <v>562</v>
      </c>
      <c r="G19">
        <v>522</v>
      </c>
      <c r="H19">
        <v>25</v>
      </c>
      <c r="J19">
        <v>210457</v>
      </c>
      <c r="K19">
        <v>2401</v>
      </c>
      <c r="L19" s="99" t="s">
        <v>754</v>
      </c>
      <c r="M19" t="s">
        <v>658</v>
      </c>
      <c r="N19" t="s">
        <v>659</v>
      </c>
      <c r="O19" s="186">
        <v>231</v>
      </c>
      <c r="P19">
        <v>5775</v>
      </c>
      <c r="S19" s="206">
        <f>SUMIF('TOTAL FEED'!$J$6:$J$440,'16'!A19,'TOTAL FEED'!$AS$6:$AS$440)*T19</f>
        <v>8</v>
      </c>
      <c r="T19">
        <v>1</v>
      </c>
      <c r="V19" t="str">
        <f t="shared" si="1"/>
        <v>522</v>
      </c>
    </row>
    <row r="20" spans="1:22" x14ac:dyDescent="0.25">
      <c r="A20" t="str">
        <f t="shared" si="0"/>
        <v>552FS9050</v>
      </c>
      <c r="B20" s="186">
        <v>21115520099250</v>
      </c>
      <c r="C20" t="s">
        <v>302</v>
      </c>
      <c r="D20">
        <v>0</v>
      </c>
      <c r="E20">
        <v>1680214318</v>
      </c>
      <c r="F20" t="s">
        <v>564</v>
      </c>
      <c r="G20" t="s">
        <v>179</v>
      </c>
      <c r="H20">
        <v>50</v>
      </c>
      <c r="I20" t="s">
        <v>302</v>
      </c>
      <c r="J20">
        <v>210475</v>
      </c>
      <c r="K20">
        <v>2401</v>
      </c>
      <c r="L20" s="99" t="s">
        <v>706</v>
      </c>
      <c r="M20" t="s">
        <v>658</v>
      </c>
      <c r="N20" t="s">
        <v>659</v>
      </c>
      <c r="O20" s="186">
        <v>864</v>
      </c>
      <c r="P20">
        <v>43200</v>
      </c>
      <c r="S20" s="206">
        <f>SUMIF('TOTAL FEED'!$J$6:$J$440,'16'!A20,'TOTAL FEED'!$AS$6:$AS$440)*T20</f>
        <v>8</v>
      </c>
      <c r="T20">
        <v>1</v>
      </c>
      <c r="V20" t="str">
        <f t="shared" si="1"/>
        <v>552FS90</v>
      </c>
    </row>
    <row r="21" spans="1:22" x14ac:dyDescent="0.25">
      <c r="A21" t="str">
        <f t="shared" si="0"/>
        <v/>
      </c>
      <c r="B21" s="186"/>
      <c r="G21"/>
      <c r="H21"/>
      <c r="O21" s="186"/>
      <c r="S21" s="206">
        <f>SUMIF('TOTAL FEED'!$J$6:$J$440,'16'!A21,'TOTAL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>550SF50</v>
      </c>
      <c r="B22">
        <v>21115501900250</v>
      </c>
      <c r="C22">
        <v>0</v>
      </c>
      <c r="D22">
        <v>0</v>
      </c>
      <c r="E22">
        <v>1680214319</v>
      </c>
      <c r="F22" t="s">
        <v>257</v>
      </c>
      <c r="G22" t="s">
        <v>168</v>
      </c>
      <c r="H22">
        <v>50</v>
      </c>
      <c r="J22">
        <v>10004126104630</v>
      </c>
      <c r="K22">
        <v>2402</v>
      </c>
      <c r="L22" s="99" t="s">
        <v>857</v>
      </c>
      <c r="M22" t="s">
        <v>641</v>
      </c>
      <c r="N22" t="s">
        <v>642</v>
      </c>
      <c r="O22" s="186">
        <v>975</v>
      </c>
      <c r="P22">
        <v>48750</v>
      </c>
      <c r="S22" s="206">
        <f>SUMIF('TOTAL FEED'!$J$6:$J$440,'16'!A22,'TOTAL FEED'!$AS$6:$AS$440)*T22</f>
        <v>8</v>
      </c>
      <c r="T22">
        <v>1</v>
      </c>
      <c r="V22" t="str">
        <f t="shared" si="1"/>
        <v>550SF</v>
      </c>
    </row>
    <row r="23" spans="1:22" x14ac:dyDescent="0.25">
      <c r="A23" t="str">
        <f t="shared" si="0"/>
        <v>550SFS2550</v>
      </c>
      <c r="B23">
        <v>21115501999250</v>
      </c>
      <c r="C23" t="s">
        <v>598</v>
      </c>
      <c r="D23">
        <v>0</v>
      </c>
      <c r="E23">
        <v>1680214320</v>
      </c>
      <c r="F23" t="s">
        <v>257</v>
      </c>
      <c r="G23" t="s">
        <v>168</v>
      </c>
      <c r="H23">
        <v>50</v>
      </c>
      <c r="I23" t="s">
        <v>598</v>
      </c>
      <c r="J23">
        <v>10004126104643</v>
      </c>
      <c r="K23">
        <v>2402</v>
      </c>
      <c r="L23" t="s">
        <v>808</v>
      </c>
      <c r="M23" t="s">
        <v>641</v>
      </c>
      <c r="N23" t="s">
        <v>642</v>
      </c>
      <c r="O23" s="186">
        <v>432</v>
      </c>
      <c r="P23">
        <v>21600</v>
      </c>
      <c r="S23" s="206">
        <f>SUMIF('TOTAL FEED'!$J$6:$J$440,'16'!A23,'TOTAL FEED'!$AS$6:$AS$440)*T23</f>
        <v>8</v>
      </c>
      <c r="T23">
        <v>1</v>
      </c>
      <c r="V23" t="str">
        <f t="shared" si="1"/>
        <v>550SFS25</v>
      </c>
    </row>
    <row r="24" spans="1:22" x14ac:dyDescent="0.25">
      <c r="A24" t="str">
        <f t="shared" si="0"/>
        <v>552SFS9050</v>
      </c>
      <c r="B24" s="186">
        <v>21115521999250</v>
      </c>
      <c r="C24" t="s">
        <v>302</v>
      </c>
      <c r="D24">
        <v>0</v>
      </c>
      <c r="E24">
        <v>1680214321</v>
      </c>
      <c r="F24" t="s">
        <v>238</v>
      </c>
      <c r="G24" t="s">
        <v>187</v>
      </c>
      <c r="H24">
        <v>50</v>
      </c>
      <c r="I24" t="s">
        <v>302</v>
      </c>
      <c r="J24">
        <v>10004126104627</v>
      </c>
      <c r="K24">
        <v>2402</v>
      </c>
      <c r="L24" s="99" t="s">
        <v>680</v>
      </c>
      <c r="M24" t="s">
        <v>641</v>
      </c>
      <c r="N24" t="s">
        <v>642</v>
      </c>
      <c r="O24" s="92">
        <v>108</v>
      </c>
      <c r="P24" s="92">
        <v>5400</v>
      </c>
      <c r="S24" s="206">
        <f>SUMIF('TOTAL FEED'!$J$6:$J$440,'16'!A24,'TOTAL FEED'!$AS$6:$AS$440)*T24</f>
        <v>8</v>
      </c>
      <c r="T24">
        <v>1</v>
      </c>
      <c r="V24" t="str">
        <f t="shared" si="1"/>
        <v>552SFS90</v>
      </c>
    </row>
    <row r="25" spans="1:22" x14ac:dyDescent="0.25">
      <c r="A25" t="str">
        <f t="shared" si="0"/>
        <v>552SFS9050</v>
      </c>
      <c r="B25">
        <v>21115521999250</v>
      </c>
      <c r="C25" t="s">
        <v>302</v>
      </c>
      <c r="D25">
        <v>0</v>
      </c>
      <c r="E25">
        <v>1680214322</v>
      </c>
      <c r="F25" t="s">
        <v>238</v>
      </c>
      <c r="G25" t="s">
        <v>187</v>
      </c>
      <c r="H25">
        <v>50</v>
      </c>
      <c r="I25" t="s">
        <v>302</v>
      </c>
      <c r="J25">
        <v>10004126104632</v>
      </c>
      <c r="K25">
        <v>2402</v>
      </c>
      <c r="L25" t="s">
        <v>708</v>
      </c>
      <c r="M25" t="s">
        <v>641</v>
      </c>
      <c r="N25" t="s">
        <v>642</v>
      </c>
      <c r="O25" s="186">
        <v>324</v>
      </c>
      <c r="P25">
        <v>16200</v>
      </c>
      <c r="S25" s="206">
        <f>SUMIF('TOTAL FEED'!$J$6:$J$440,'16'!A25,'TOTAL FEED'!$AS$6:$AS$440)*T25</f>
        <v>8</v>
      </c>
      <c r="T25">
        <v>1</v>
      </c>
      <c r="V25" t="str">
        <f t="shared" si="1"/>
        <v>552SFS90</v>
      </c>
    </row>
    <row r="26" spans="1:22" x14ac:dyDescent="0.25">
      <c r="A26" t="str">
        <f t="shared" si="0"/>
        <v>552SFS9050</v>
      </c>
      <c r="B26" s="186">
        <v>21115521999250</v>
      </c>
      <c r="C26" t="s">
        <v>302</v>
      </c>
      <c r="D26">
        <v>0</v>
      </c>
      <c r="E26">
        <v>1680214322</v>
      </c>
      <c r="F26" t="s">
        <v>238</v>
      </c>
      <c r="G26" t="s">
        <v>187</v>
      </c>
      <c r="H26">
        <v>50</v>
      </c>
      <c r="I26" t="s">
        <v>302</v>
      </c>
      <c r="J26">
        <v>10004126104632</v>
      </c>
      <c r="K26">
        <v>2402</v>
      </c>
      <c r="L26" t="s">
        <v>680</v>
      </c>
      <c r="M26" t="s">
        <v>641</v>
      </c>
      <c r="N26" t="s">
        <v>642</v>
      </c>
      <c r="O26" s="186">
        <v>1134</v>
      </c>
      <c r="P26">
        <v>56700</v>
      </c>
      <c r="S26" s="206">
        <f>SUMIF('TOTAL FEED'!$J$6:$J$440,'16'!A26,'TOTAL FEED'!$AS$6:$AS$440)*T26</f>
        <v>8</v>
      </c>
      <c r="T26">
        <v>1</v>
      </c>
      <c r="V26" t="str">
        <f t="shared" si="1"/>
        <v>552SFS90</v>
      </c>
    </row>
    <row r="27" spans="1:22" x14ac:dyDescent="0.25">
      <c r="A27" t="str">
        <f t="shared" si="0"/>
        <v>510S25</v>
      </c>
      <c r="B27" s="186">
        <v>21115101900125</v>
      </c>
      <c r="C27">
        <v>0</v>
      </c>
      <c r="D27">
        <v>0</v>
      </c>
      <c r="E27">
        <v>1680214323</v>
      </c>
      <c r="F27" t="s">
        <v>259</v>
      </c>
      <c r="G27" t="s">
        <v>277</v>
      </c>
      <c r="H27">
        <v>25</v>
      </c>
      <c r="J27">
        <v>10004126104629</v>
      </c>
      <c r="K27">
        <v>2402</v>
      </c>
      <c r="L27" s="99" t="s">
        <v>771</v>
      </c>
      <c r="M27" t="s">
        <v>641</v>
      </c>
      <c r="N27" t="s">
        <v>642</v>
      </c>
      <c r="O27" s="186">
        <v>591</v>
      </c>
      <c r="P27">
        <v>14775</v>
      </c>
      <c r="S27" s="206">
        <f>SUMIF('TOTAL FEED'!$J$6:$J$440,'16'!A27,'TOTAL FEED'!$AS$6:$AS$440)*T27</f>
        <v>8</v>
      </c>
      <c r="T27">
        <v>1</v>
      </c>
      <c r="V27" t="str">
        <f t="shared" si="1"/>
        <v>510S</v>
      </c>
    </row>
    <row r="28" spans="1:22" x14ac:dyDescent="0.25">
      <c r="A28" t="str">
        <f t="shared" si="0"/>
        <v>552SFS9050</v>
      </c>
      <c r="B28">
        <v>21115521999250</v>
      </c>
      <c r="C28" t="s">
        <v>302</v>
      </c>
      <c r="D28">
        <v>0</v>
      </c>
      <c r="E28">
        <v>1680214324</v>
      </c>
      <c r="F28" t="s">
        <v>238</v>
      </c>
      <c r="G28" t="s">
        <v>187</v>
      </c>
      <c r="H28">
        <v>50</v>
      </c>
      <c r="I28" t="s">
        <v>302</v>
      </c>
      <c r="J28">
        <v>10004126104638</v>
      </c>
      <c r="K28">
        <v>2402</v>
      </c>
      <c r="L28" s="99" t="s">
        <v>708</v>
      </c>
      <c r="M28" t="s">
        <v>641</v>
      </c>
      <c r="N28" t="s">
        <v>642</v>
      </c>
      <c r="O28" s="186">
        <v>486</v>
      </c>
      <c r="P28">
        <v>24300</v>
      </c>
      <c r="S28" s="206">
        <f>SUMIF('TOTAL FEED'!$J$6:$J$440,'16'!A28,'TOTAL FEED'!$AS$6:$AS$440)*T28</f>
        <v>8</v>
      </c>
      <c r="T28">
        <v>1</v>
      </c>
      <c r="V28" t="str">
        <f t="shared" si="1"/>
        <v>552SFS90</v>
      </c>
    </row>
    <row r="29" spans="1:22" x14ac:dyDescent="0.25">
      <c r="A29" t="str">
        <f t="shared" si="0"/>
        <v>552SFS9050</v>
      </c>
      <c r="B29">
        <v>21115521999250</v>
      </c>
      <c r="C29" t="s">
        <v>302</v>
      </c>
      <c r="D29">
        <v>0</v>
      </c>
      <c r="E29">
        <v>1680214325</v>
      </c>
      <c r="F29" t="s">
        <v>238</v>
      </c>
      <c r="G29" t="s">
        <v>187</v>
      </c>
      <c r="H29">
        <v>50</v>
      </c>
      <c r="I29" t="s">
        <v>302</v>
      </c>
      <c r="J29">
        <v>10004126104640</v>
      </c>
      <c r="K29">
        <v>2402</v>
      </c>
      <c r="L29" s="99" t="s">
        <v>708</v>
      </c>
      <c r="M29" t="s">
        <v>641</v>
      </c>
      <c r="N29" t="s">
        <v>642</v>
      </c>
      <c r="O29" s="186">
        <v>1458</v>
      </c>
      <c r="P29">
        <v>72900</v>
      </c>
      <c r="S29" s="206">
        <f>SUMIF('TOTAL FEED'!$J$6:$J$440,'16'!A29,'TOTAL FEED'!$AS$6:$AS$440)*T29</f>
        <v>8</v>
      </c>
      <c r="T29">
        <v>1</v>
      </c>
      <c r="V29" t="str">
        <f t="shared" si="1"/>
        <v>552SFS90</v>
      </c>
    </row>
    <row r="30" spans="1:22" x14ac:dyDescent="0.25">
      <c r="A30" t="str">
        <f t="shared" si="0"/>
        <v>552FS9050</v>
      </c>
      <c r="B30" s="186">
        <v>21115520099250</v>
      </c>
      <c r="C30" t="s">
        <v>302</v>
      </c>
      <c r="D30">
        <v>0</v>
      </c>
      <c r="E30">
        <v>1680214326</v>
      </c>
      <c r="F30" t="s">
        <v>256</v>
      </c>
      <c r="G30" t="s">
        <v>179</v>
      </c>
      <c r="H30">
        <v>50</v>
      </c>
      <c r="I30" t="s">
        <v>302</v>
      </c>
      <c r="J30">
        <v>10004126104628</v>
      </c>
      <c r="K30">
        <v>2402</v>
      </c>
      <c r="L30" s="99" t="s">
        <v>779</v>
      </c>
      <c r="M30" t="s">
        <v>641</v>
      </c>
      <c r="N30" t="s">
        <v>642</v>
      </c>
      <c r="O30" s="186">
        <v>594</v>
      </c>
      <c r="P30">
        <v>29700</v>
      </c>
      <c r="S30" s="206">
        <f>SUMIF('TOTAL FEED'!$J$6:$J$440,'16'!A30,'TOTAL FEED'!$AS$6:$AS$440)*T30</f>
        <v>8</v>
      </c>
      <c r="T30">
        <v>1</v>
      </c>
      <c r="V30" t="str">
        <f t="shared" si="1"/>
        <v>552FS90</v>
      </c>
    </row>
    <row r="31" spans="1:22" x14ac:dyDescent="0.25">
      <c r="A31" t="str">
        <f t="shared" si="0"/>
        <v>548F50</v>
      </c>
      <c r="B31">
        <v>21115480000250</v>
      </c>
      <c r="C31">
        <v>0</v>
      </c>
      <c r="D31">
        <v>0</v>
      </c>
      <c r="E31">
        <v>1680214327</v>
      </c>
      <c r="F31" t="s">
        <v>259</v>
      </c>
      <c r="G31" t="s">
        <v>117</v>
      </c>
      <c r="H31">
        <v>50</v>
      </c>
      <c r="J31">
        <v>10004126104636</v>
      </c>
      <c r="K31">
        <v>2402</v>
      </c>
      <c r="L31" t="s">
        <v>817</v>
      </c>
      <c r="M31" t="s">
        <v>641</v>
      </c>
      <c r="N31" t="s">
        <v>642</v>
      </c>
      <c r="O31" s="186">
        <v>8</v>
      </c>
      <c r="P31">
        <v>400</v>
      </c>
      <c r="S31" s="206">
        <f>SUMIF('TOTAL FEED'!$J$6:$J$440,'16'!A31,'TOTAL FEED'!$AS$6:$AS$440)*T31</f>
        <v>8</v>
      </c>
      <c r="T31">
        <v>1</v>
      </c>
      <c r="V31" t="str">
        <f t="shared" si="1"/>
        <v>548F</v>
      </c>
    </row>
    <row r="32" spans="1:22" x14ac:dyDescent="0.25">
      <c r="A32" t="str">
        <f t="shared" si="0"/>
        <v>552FS9050</v>
      </c>
      <c r="B32">
        <v>21115520099250</v>
      </c>
      <c r="C32" t="s">
        <v>302</v>
      </c>
      <c r="D32">
        <v>0</v>
      </c>
      <c r="E32">
        <v>1680214328</v>
      </c>
      <c r="F32" t="s">
        <v>256</v>
      </c>
      <c r="G32" t="s">
        <v>179</v>
      </c>
      <c r="H32">
        <v>50</v>
      </c>
      <c r="I32" t="s">
        <v>302</v>
      </c>
      <c r="J32">
        <v>10004126104634</v>
      </c>
      <c r="K32">
        <v>2402</v>
      </c>
      <c r="L32" t="s">
        <v>782</v>
      </c>
      <c r="M32" t="s">
        <v>641</v>
      </c>
      <c r="N32" t="s">
        <v>642</v>
      </c>
      <c r="O32" s="186">
        <v>324</v>
      </c>
      <c r="P32">
        <v>16200</v>
      </c>
      <c r="S32" s="206">
        <f>SUMIF('TOTAL FEED'!$J$6:$J$440,'16'!A32,'TOTAL FEED'!$AS$6:$AS$440)*T32</f>
        <v>8</v>
      </c>
      <c r="T32">
        <v>1</v>
      </c>
      <c r="V32" t="str">
        <f t="shared" si="1"/>
        <v>552FS90</v>
      </c>
    </row>
    <row r="33" spans="1:22" x14ac:dyDescent="0.25">
      <c r="A33" t="str">
        <f t="shared" si="0"/>
        <v>552FS9050</v>
      </c>
      <c r="B33">
        <v>21115520099250</v>
      </c>
      <c r="C33" t="s">
        <v>302</v>
      </c>
      <c r="D33">
        <v>0</v>
      </c>
      <c r="E33">
        <v>1680214328</v>
      </c>
      <c r="F33" t="s">
        <v>256</v>
      </c>
      <c r="G33" t="s">
        <v>179</v>
      </c>
      <c r="H33">
        <v>50</v>
      </c>
      <c r="I33" t="s">
        <v>302</v>
      </c>
      <c r="J33">
        <v>10004126104634</v>
      </c>
      <c r="K33">
        <v>2402</v>
      </c>
      <c r="L33" t="s">
        <v>680</v>
      </c>
      <c r="M33" t="s">
        <v>641</v>
      </c>
      <c r="N33" t="s">
        <v>642</v>
      </c>
      <c r="O33" s="186">
        <v>648</v>
      </c>
      <c r="P33">
        <v>32400</v>
      </c>
      <c r="S33" s="206">
        <f>SUMIF('TOTAL FEED'!$J$6:$J$440,'16'!A33,'TOTAL FEED'!$AS$6:$AS$440)*T33</f>
        <v>8</v>
      </c>
      <c r="T33">
        <v>1</v>
      </c>
      <c r="V33" t="str">
        <f t="shared" si="1"/>
        <v>552FS90</v>
      </c>
    </row>
    <row r="34" spans="1:22" x14ac:dyDescent="0.25">
      <c r="A34" t="str">
        <f t="shared" si="0"/>
        <v>552FS9050</v>
      </c>
      <c r="B34">
        <v>21115520099250</v>
      </c>
      <c r="C34" t="s">
        <v>302</v>
      </c>
      <c r="D34">
        <v>0</v>
      </c>
      <c r="E34">
        <v>1680214329</v>
      </c>
      <c r="F34" t="s">
        <v>256</v>
      </c>
      <c r="G34" t="s">
        <v>179</v>
      </c>
      <c r="H34">
        <v>50</v>
      </c>
      <c r="I34" t="s">
        <v>302</v>
      </c>
      <c r="J34">
        <v>10004126104641</v>
      </c>
      <c r="K34">
        <v>2402</v>
      </c>
      <c r="L34" t="s">
        <v>782</v>
      </c>
      <c r="M34" t="s">
        <v>641</v>
      </c>
      <c r="N34" t="s">
        <v>642</v>
      </c>
      <c r="O34" s="186">
        <v>766</v>
      </c>
      <c r="P34">
        <v>38300</v>
      </c>
      <c r="S34" s="206">
        <f>SUMIF('TOTAL FEED'!$J$6:$J$440,'16'!A34,'TOTAL FEED'!$AS$6:$AS$440)*T34</f>
        <v>8</v>
      </c>
      <c r="T34">
        <v>1</v>
      </c>
      <c r="V34" t="str">
        <f t="shared" si="1"/>
        <v>552FS90</v>
      </c>
    </row>
    <row r="35" spans="1:22" x14ac:dyDescent="0.25">
      <c r="A35" t="str">
        <f t="shared" si="0"/>
        <v>552F50</v>
      </c>
      <c r="B35" s="186">
        <v>21115520000250</v>
      </c>
      <c r="C35">
        <v>0</v>
      </c>
      <c r="D35">
        <v>0</v>
      </c>
      <c r="E35">
        <v>1680214330</v>
      </c>
      <c r="F35" t="s">
        <v>256</v>
      </c>
      <c r="G35" t="s">
        <v>179</v>
      </c>
      <c r="H35">
        <v>50</v>
      </c>
      <c r="J35">
        <v>10004126104645</v>
      </c>
      <c r="K35">
        <v>2402</v>
      </c>
      <c r="L35" s="99" t="s">
        <v>782</v>
      </c>
      <c r="M35" t="s">
        <v>641</v>
      </c>
      <c r="N35" t="s">
        <v>642</v>
      </c>
      <c r="O35" s="186">
        <v>648</v>
      </c>
      <c r="P35">
        <v>32400</v>
      </c>
      <c r="S35" s="206">
        <f>SUMIF('TOTAL FEED'!$J$6:$J$440,'16'!A35,'TOTAL FEED'!$AS$6:$AS$440)*T35</f>
        <v>8</v>
      </c>
      <c r="T35">
        <v>1</v>
      </c>
      <c r="V35" t="str">
        <f t="shared" si="1"/>
        <v>552F</v>
      </c>
    </row>
    <row r="36" spans="1:22" x14ac:dyDescent="0.25">
      <c r="A36" t="str">
        <f t="shared" si="0"/>
        <v>550SFS3150</v>
      </c>
      <c r="B36" s="186">
        <v>21115501999250</v>
      </c>
      <c r="C36" t="s">
        <v>481</v>
      </c>
      <c r="D36">
        <v>0</v>
      </c>
      <c r="E36">
        <v>1680214331</v>
      </c>
      <c r="F36" t="s">
        <v>259</v>
      </c>
      <c r="G36" t="s">
        <v>168</v>
      </c>
      <c r="H36">
        <v>50</v>
      </c>
      <c r="I36" t="s">
        <v>481</v>
      </c>
      <c r="J36" s="261">
        <v>10004126104637</v>
      </c>
      <c r="K36">
        <v>2402</v>
      </c>
      <c r="L36" s="99" t="s">
        <v>787</v>
      </c>
      <c r="M36" t="s">
        <v>641</v>
      </c>
      <c r="N36" t="s">
        <v>642</v>
      </c>
      <c r="O36" s="186">
        <v>161</v>
      </c>
      <c r="P36">
        <v>8050</v>
      </c>
      <c r="S36" s="206">
        <f>SUMIF('TOTAL FEED'!$J$6:$J$440,'16'!A36,'TOTAL FEED'!$AS$6:$AS$440)*T36</f>
        <v>8</v>
      </c>
      <c r="T36">
        <v>1</v>
      </c>
      <c r="V36" t="str">
        <f t="shared" si="1"/>
        <v>550SFS31</v>
      </c>
    </row>
    <row r="37" spans="1:22" x14ac:dyDescent="0.25">
      <c r="A37" t="str">
        <f t="shared" si="0"/>
        <v>50225</v>
      </c>
      <c r="B37">
        <v>21115020000125</v>
      </c>
      <c r="C37">
        <v>0</v>
      </c>
      <c r="D37">
        <v>0</v>
      </c>
      <c r="E37">
        <v>1680214332</v>
      </c>
      <c r="F37" t="s">
        <v>259</v>
      </c>
      <c r="G37">
        <v>502</v>
      </c>
      <c r="H37">
        <v>25</v>
      </c>
      <c r="J37">
        <v>10004126104639</v>
      </c>
      <c r="K37">
        <v>2402</v>
      </c>
      <c r="L37" s="99" t="s">
        <v>858</v>
      </c>
      <c r="M37" t="s">
        <v>641</v>
      </c>
      <c r="N37" t="s">
        <v>642</v>
      </c>
      <c r="O37" s="186">
        <v>324</v>
      </c>
      <c r="P37">
        <v>8100</v>
      </c>
      <c r="S37" s="206">
        <f>SUMIF('TOTAL FEED'!$J$6:$J$440,'16'!A37,'TOTAL FEED'!$AS$6:$AS$440)*T37</f>
        <v>8</v>
      </c>
      <c r="T37">
        <v>1</v>
      </c>
      <c r="V37" t="str">
        <f t="shared" si="1"/>
        <v>502</v>
      </c>
    </row>
    <row r="38" spans="1:22" x14ac:dyDescent="0.25">
      <c r="A38" t="str">
        <f t="shared" si="0"/>
        <v>553MF50</v>
      </c>
      <c r="B38">
        <v>21115531300250</v>
      </c>
      <c r="C38">
        <v>0</v>
      </c>
      <c r="D38">
        <v>0</v>
      </c>
      <c r="E38">
        <v>1680214333</v>
      </c>
      <c r="F38" t="s">
        <v>251</v>
      </c>
      <c r="G38" t="s">
        <v>196</v>
      </c>
      <c r="H38">
        <v>50</v>
      </c>
      <c r="J38">
        <v>10004126104622</v>
      </c>
      <c r="K38">
        <v>2402</v>
      </c>
      <c r="L38" s="99" t="s">
        <v>766</v>
      </c>
      <c r="M38" t="s">
        <v>641</v>
      </c>
      <c r="N38" t="s">
        <v>642</v>
      </c>
      <c r="O38" s="92">
        <v>176</v>
      </c>
      <c r="P38" s="92">
        <v>8800</v>
      </c>
      <c r="S38" s="206">
        <f>SUMIF('TOTAL FEED'!$J$6:$J$440,'16'!A38,'TOTAL FEED'!$AS$6:$AS$440)*T38</f>
        <v>8</v>
      </c>
      <c r="T38">
        <v>1</v>
      </c>
      <c r="V38" t="str">
        <f t="shared" si="1"/>
        <v>553MF</v>
      </c>
    </row>
    <row r="39" spans="1:22" x14ac:dyDescent="0.25">
      <c r="A39" t="str">
        <f t="shared" si="0"/>
        <v>553MF50</v>
      </c>
      <c r="B39" s="186">
        <v>21115531300250</v>
      </c>
      <c r="C39">
        <v>0</v>
      </c>
      <c r="D39">
        <v>0</v>
      </c>
      <c r="E39">
        <v>1680214334</v>
      </c>
      <c r="F39" t="s">
        <v>251</v>
      </c>
      <c r="G39" t="s">
        <v>196</v>
      </c>
      <c r="H39">
        <v>50</v>
      </c>
      <c r="J39">
        <v>10004126104631</v>
      </c>
      <c r="K39">
        <v>2402</v>
      </c>
      <c r="L39" t="s">
        <v>766</v>
      </c>
      <c r="M39" t="s">
        <v>641</v>
      </c>
      <c r="N39" t="s">
        <v>642</v>
      </c>
      <c r="O39" s="186">
        <v>330</v>
      </c>
      <c r="P39">
        <v>16500</v>
      </c>
      <c r="S39" s="206">
        <f>SUMIF('TOTAL FEED'!$J$6:$J$440,'16'!A39,'TOTAL FEED'!$AS$6:$AS$440)*T39</f>
        <v>8</v>
      </c>
      <c r="T39">
        <v>1</v>
      </c>
      <c r="V39" t="str">
        <f t="shared" si="1"/>
        <v>553MF</v>
      </c>
    </row>
    <row r="40" spans="1:22" x14ac:dyDescent="0.25">
      <c r="A40" t="str">
        <f t="shared" si="0"/>
        <v>552FS9050</v>
      </c>
      <c r="B40">
        <v>21115520099250</v>
      </c>
      <c r="C40" t="s">
        <v>302</v>
      </c>
      <c r="D40">
        <v>0</v>
      </c>
      <c r="E40">
        <v>1680214335</v>
      </c>
      <c r="F40" t="s">
        <v>251</v>
      </c>
      <c r="G40" t="s">
        <v>179</v>
      </c>
      <c r="H40">
        <v>50</v>
      </c>
      <c r="I40" t="s">
        <v>302</v>
      </c>
      <c r="J40">
        <v>10004126104635</v>
      </c>
      <c r="K40">
        <v>2402</v>
      </c>
      <c r="L40" s="99" t="s">
        <v>782</v>
      </c>
      <c r="M40" t="s">
        <v>641</v>
      </c>
      <c r="N40" t="s">
        <v>642</v>
      </c>
      <c r="O40" s="186">
        <v>905</v>
      </c>
      <c r="P40">
        <v>45250</v>
      </c>
      <c r="S40" s="206">
        <f>SUMIF('TOTAL FEED'!$J$6:$J$440,'16'!A40,'TOTAL FEED'!$AS$6:$AS$440)*T40</f>
        <v>8</v>
      </c>
      <c r="T40">
        <v>1</v>
      </c>
      <c r="V40" t="str">
        <f t="shared" si="1"/>
        <v>552FS90</v>
      </c>
    </row>
    <row r="41" spans="1:22" x14ac:dyDescent="0.25">
      <c r="A41" t="str">
        <f t="shared" si="0"/>
        <v>552FS9050</v>
      </c>
      <c r="B41" s="186">
        <v>21115520099250</v>
      </c>
      <c r="C41" t="s">
        <v>302</v>
      </c>
      <c r="D41">
        <v>0</v>
      </c>
      <c r="E41">
        <v>1680214335</v>
      </c>
      <c r="F41" t="s">
        <v>251</v>
      </c>
      <c r="G41" t="s">
        <v>179</v>
      </c>
      <c r="H41">
        <v>50</v>
      </c>
      <c r="I41" t="s">
        <v>302</v>
      </c>
      <c r="J41">
        <v>10004126104635</v>
      </c>
      <c r="K41">
        <v>2402</v>
      </c>
      <c r="L41" s="99" t="s">
        <v>682</v>
      </c>
      <c r="M41" t="s">
        <v>641</v>
      </c>
      <c r="N41" t="s">
        <v>642</v>
      </c>
      <c r="O41" s="186">
        <v>864</v>
      </c>
      <c r="P41">
        <v>43200</v>
      </c>
      <c r="S41" s="206">
        <f>SUMIF('TOTAL FEED'!$J$6:$J$440,'16'!A41,'TOTAL FEED'!$AS$6:$AS$440)*T41</f>
        <v>8</v>
      </c>
      <c r="T41">
        <v>1</v>
      </c>
      <c r="V41" t="str">
        <f t="shared" si="1"/>
        <v>552FS90</v>
      </c>
    </row>
    <row r="42" spans="1:22" x14ac:dyDescent="0.25">
      <c r="A42" t="str">
        <f t="shared" si="0"/>
        <v>BS04A5A25</v>
      </c>
      <c r="B42" t="s">
        <v>768</v>
      </c>
      <c r="C42">
        <v>0</v>
      </c>
      <c r="D42">
        <v>0</v>
      </c>
      <c r="E42">
        <v>1680214336</v>
      </c>
      <c r="F42" t="s">
        <v>255</v>
      </c>
      <c r="G42" t="s">
        <v>648</v>
      </c>
      <c r="H42">
        <v>25</v>
      </c>
      <c r="J42">
        <v>10004126104625</v>
      </c>
      <c r="K42">
        <v>2402</v>
      </c>
      <c r="L42" s="99" t="s">
        <v>859</v>
      </c>
      <c r="M42" t="s">
        <v>641</v>
      </c>
      <c r="N42" t="s">
        <v>642</v>
      </c>
      <c r="O42" s="186">
        <v>140</v>
      </c>
      <c r="P42">
        <v>3500</v>
      </c>
      <c r="S42" s="206">
        <f>SUMIF('TOTAL FEED'!$J$6:$J$440,'16'!A42,'TOTAL FEED'!$AS$6:$AS$440)*T42</f>
        <v>8</v>
      </c>
      <c r="T42">
        <v>1</v>
      </c>
      <c r="V42" t="str">
        <f t="shared" si="1"/>
        <v>BS04A5A</v>
      </c>
    </row>
    <row r="43" spans="1:22" x14ac:dyDescent="0.25">
      <c r="A43" t="str">
        <f t="shared" si="0"/>
        <v>BS04A5A25</v>
      </c>
      <c r="B43" t="s">
        <v>768</v>
      </c>
      <c r="C43">
        <v>0</v>
      </c>
      <c r="D43">
        <v>0</v>
      </c>
      <c r="E43">
        <v>1680214336</v>
      </c>
      <c r="F43" t="s">
        <v>255</v>
      </c>
      <c r="G43" t="s">
        <v>648</v>
      </c>
      <c r="H43">
        <v>25</v>
      </c>
      <c r="J43">
        <v>10004126104625</v>
      </c>
      <c r="K43">
        <v>2402</v>
      </c>
      <c r="L43" t="s">
        <v>813</v>
      </c>
      <c r="M43" t="s">
        <v>641</v>
      </c>
      <c r="N43" t="s">
        <v>642</v>
      </c>
      <c r="O43" s="186">
        <v>348</v>
      </c>
      <c r="P43">
        <v>8700</v>
      </c>
      <c r="S43" s="206">
        <f>SUMIF('TOTAL FEED'!$J$6:$J$440,'16'!A43,'TOTAL FEED'!$AS$6:$AS$440)*T43</f>
        <v>8</v>
      </c>
      <c r="T43">
        <v>1</v>
      </c>
      <c r="V43" t="str">
        <f t="shared" si="1"/>
        <v>BS04A5A</v>
      </c>
    </row>
    <row r="44" spans="1:22" x14ac:dyDescent="0.25">
      <c r="A44" t="str">
        <f t="shared" si="0"/>
        <v>30125</v>
      </c>
      <c r="B44">
        <v>21113010000125</v>
      </c>
      <c r="C44">
        <v>0</v>
      </c>
      <c r="D44">
        <v>0</v>
      </c>
      <c r="E44">
        <v>1680214337</v>
      </c>
      <c r="F44" t="s">
        <v>255</v>
      </c>
      <c r="G44">
        <v>301</v>
      </c>
      <c r="H44">
        <v>25</v>
      </c>
      <c r="J44">
        <v>10004126104642</v>
      </c>
      <c r="K44">
        <v>2402</v>
      </c>
      <c r="L44" t="s">
        <v>694</v>
      </c>
      <c r="M44" t="s">
        <v>641</v>
      </c>
      <c r="N44" t="s">
        <v>642</v>
      </c>
      <c r="O44" s="186">
        <v>137</v>
      </c>
      <c r="P44">
        <v>3425</v>
      </c>
      <c r="S44" s="206">
        <f>SUMIF('TOTAL FEED'!$J$6:$J$440,'16'!A44,'TOTAL FEED'!$AS$6:$AS$440)*T44</f>
        <v>8</v>
      </c>
      <c r="T44">
        <v>1</v>
      </c>
      <c r="V44" t="str">
        <f t="shared" si="1"/>
        <v>301</v>
      </c>
    </row>
    <row r="45" spans="1:22" x14ac:dyDescent="0.25">
      <c r="A45" t="str">
        <f t="shared" si="0"/>
        <v>30125</v>
      </c>
      <c r="B45">
        <v>21113010000125</v>
      </c>
      <c r="C45">
        <v>0</v>
      </c>
      <c r="D45">
        <v>0</v>
      </c>
      <c r="E45">
        <v>1680214338</v>
      </c>
      <c r="F45" t="s">
        <v>255</v>
      </c>
      <c r="G45">
        <v>301</v>
      </c>
      <c r="H45">
        <v>25</v>
      </c>
      <c r="J45">
        <v>10004126104644</v>
      </c>
      <c r="K45">
        <v>2402</v>
      </c>
      <c r="L45" t="s">
        <v>694</v>
      </c>
      <c r="M45" t="s">
        <v>641</v>
      </c>
      <c r="N45" t="s">
        <v>642</v>
      </c>
      <c r="O45" s="186">
        <v>663</v>
      </c>
      <c r="P45">
        <v>16575</v>
      </c>
      <c r="S45" s="206">
        <f>SUMIF('TOTAL FEED'!$J$6:$J$440,'16'!A45,'TOTAL FEED'!$AS$6:$AS$440)*T45</f>
        <v>8</v>
      </c>
      <c r="T45">
        <v>1</v>
      </c>
      <c r="V45" t="str">
        <f t="shared" si="1"/>
        <v>301</v>
      </c>
    </row>
    <row r="46" spans="1:22" x14ac:dyDescent="0.25">
      <c r="A46" t="str">
        <f t="shared" si="0"/>
        <v>552FS9050</v>
      </c>
      <c r="B46" s="186">
        <v>21115520099250</v>
      </c>
      <c r="C46" t="s">
        <v>302</v>
      </c>
      <c r="D46">
        <v>0</v>
      </c>
      <c r="E46">
        <v>1680214340</v>
      </c>
      <c r="F46" t="s">
        <v>564</v>
      </c>
      <c r="G46" t="s">
        <v>179</v>
      </c>
      <c r="H46">
        <v>50</v>
      </c>
      <c r="I46" t="s">
        <v>302</v>
      </c>
      <c r="J46">
        <v>210475</v>
      </c>
      <c r="K46">
        <v>2401</v>
      </c>
      <c r="L46" t="s">
        <v>807</v>
      </c>
      <c r="M46" t="s">
        <v>658</v>
      </c>
      <c r="N46" t="s">
        <v>659</v>
      </c>
      <c r="O46" s="186">
        <v>1200</v>
      </c>
      <c r="P46">
        <v>60000</v>
      </c>
      <c r="S46" s="206">
        <f>SUMIF('TOTAL FEED'!$J$6:$J$440,'16'!A46,'TOTAL FEED'!$AS$6:$AS$440)*T46</f>
        <v>8</v>
      </c>
      <c r="T46">
        <v>1</v>
      </c>
      <c r="V46" t="str">
        <f t="shared" si="1"/>
        <v>552FS90</v>
      </c>
    </row>
    <row r="47" spans="1:22" x14ac:dyDescent="0.25">
      <c r="A47" t="str">
        <f t="shared" si="0"/>
        <v>VT1225</v>
      </c>
      <c r="B47" s="186">
        <v>21135400000125</v>
      </c>
      <c r="C47">
        <v>0</v>
      </c>
      <c r="D47">
        <v>0</v>
      </c>
      <c r="E47">
        <v>1680214341</v>
      </c>
      <c r="F47" t="s">
        <v>562</v>
      </c>
      <c r="G47" t="s">
        <v>60</v>
      </c>
      <c r="H47">
        <v>25</v>
      </c>
      <c r="J47">
        <v>210473</v>
      </c>
      <c r="K47">
        <v>2401</v>
      </c>
      <c r="L47" t="s">
        <v>709</v>
      </c>
      <c r="M47" t="s">
        <v>658</v>
      </c>
      <c r="N47" t="s">
        <v>659</v>
      </c>
      <c r="O47" s="186">
        <v>1200</v>
      </c>
      <c r="P47">
        <v>30000</v>
      </c>
      <c r="S47" s="206">
        <f>SUMIF('TOTAL FEED'!$J$6:$J$440,'16'!A47,'TOTAL FEED'!$AS$6:$AS$440)*T47</f>
        <v>8</v>
      </c>
      <c r="T47">
        <v>1</v>
      </c>
      <c r="V47" t="str">
        <f t="shared" si="1"/>
        <v>VT12</v>
      </c>
    </row>
    <row r="48" spans="1:22" x14ac:dyDescent="0.25">
      <c r="A48" t="str">
        <f t="shared" si="0"/>
        <v/>
      </c>
      <c r="B48" s="186"/>
      <c r="G48"/>
      <c r="H48"/>
      <c r="L48" s="99"/>
      <c r="O48" s="186"/>
      <c r="S48" s="206">
        <f>SUMIF('TOTAL FEED'!$J$6:$J$440,'16'!A48,'TOTAL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>552FS9050</v>
      </c>
      <c r="B49">
        <v>21115520099250</v>
      </c>
      <c r="C49" t="s">
        <v>302</v>
      </c>
      <c r="D49">
        <v>0</v>
      </c>
      <c r="E49">
        <v>1680214342</v>
      </c>
      <c r="F49" t="s">
        <v>564</v>
      </c>
      <c r="G49" t="s">
        <v>179</v>
      </c>
      <c r="H49">
        <v>50</v>
      </c>
      <c r="I49" t="s">
        <v>302</v>
      </c>
      <c r="J49">
        <v>210475</v>
      </c>
      <c r="K49">
        <v>2401</v>
      </c>
      <c r="L49" t="s">
        <v>807</v>
      </c>
      <c r="M49" t="s">
        <v>658</v>
      </c>
      <c r="N49" t="s">
        <v>659</v>
      </c>
      <c r="O49" s="186">
        <v>433</v>
      </c>
      <c r="P49">
        <v>21650</v>
      </c>
      <c r="S49" s="206">
        <f>SUMIF('TOTAL FEED'!$J$6:$J$440,'16'!A49,'TOTAL FEED'!$AS$6:$AS$440)*T49</f>
        <v>8</v>
      </c>
      <c r="T49">
        <v>1</v>
      </c>
      <c r="V49" t="str">
        <f t="shared" si="1"/>
        <v>552FS90</v>
      </c>
    </row>
    <row r="50" spans="1:22" x14ac:dyDescent="0.25">
      <c r="A50" t="str">
        <f t="shared" si="0"/>
        <v>552F50</v>
      </c>
      <c r="B50" s="186">
        <v>21115520000250</v>
      </c>
      <c r="C50">
        <v>0</v>
      </c>
      <c r="D50">
        <v>0</v>
      </c>
      <c r="E50">
        <v>1680214343</v>
      </c>
      <c r="F50" t="s">
        <v>564</v>
      </c>
      <c r="G50" t="s">
        <v>179</v>
      </c>
      <c r="H50">
        <v>50</v>
      </c>
      <c r="J50">
        <v>210529</v>
      </c>
      <c r="K50">
        <v>2401</v>
      </c>
      <c r="L50" s="99" t="s">
        <v>763</v>
      </c>
      <c r="M50" t="s">
        <v>658</v>
      </c>
      <c r="N50" t="s">
        <v>659</v>
      </c>
      <c r="O50" s="186">
        <v>333</v>
      </c>
      <c r="P50">
        <v>16650</v>
      </c>
      <c r="S50" s="206">
        <f>SUMIF('TOTAL FEED'!$J$6:$J$440,'16'!A50,'TOTAL FEED'!$AS$6:$AS$440)*T50</f>
        <v>8</v>
      </c>
      <c r="T50">
        <v>1</v>
      </c>
      <c r="V50" t="str">
        <f t="shared" si="1"/>
        <v>552F</v>
      </c>
    </row>
    <row r="51" spans="1:22" x14ac:dyDescent="0.25">
      <c r="A51" t="str">
        <f t="shared" si="0"/>
        <v>VT1225</v>
      </c>
      <c r="B51">
        <v>21135400000125</v>
      </c>
      <c r="C51">
        <v>0</v>
      </c>
      <c r="D51">
        <v>0</v>
      </c>
      <c r="E51">
        <v>1680214344</v>
      </c>
      <c r="F51" t="s">
        <v>562</v>
      </c>
      <c r="G51" t="s">
        <v>60</v>
      </c>
      <c r="H51">
        <v>25</v>
      </c>
      <c r="J51">
        <v>210473</v>
      </c>
      <c r="K51">
        <v>2401</v>
      </c>
      <c r="L51" t="s">
        <v>709</v>
      </c>
      <c r="M51" t="s">
        <v>658</v>
      </c>
      <c r="N51" t="s">
        <v>659</v>
      </c>
      <c r="O51" s="186">
        <v>443</v>
      </c>
      <c r="P51">
        <v>11075</v>
      </c>
      <c r="S51" s="206">
        <f>SUMIF('TOTAL FEED'!$J$6:$J$440,'16'!A51,'TOTAL FEED'!$AS$6:$AS$440)*T51</f>
        <v>8</v>
      </c>
      <c r="T51">
        <v>1</v>
      </c>
      <c r="V51" t="str">
        <f t="shared" si="1"/>
        <v>VT12</v>
      </c>
    </row>
    <row r="52" spans="1:22" x14ac:dyDescent="0.25">
      <c r="A52" t="str">
        <f t="shared" si="0"/>
        <v>94025</v>
      </c>
      <c r="B52">
        <v>21125400000125</v>
      </c>
      <c r="C52">
        <v>0</v>
      </c>
      <c r="D52">
        <v>0</v>
      </c>
      <c r="E52">
        <v>1680214345</v>
      </c>
      <c r="F52" t="s">
        <v>562</v>
      </c>
      <c r="G52">
        <v>940</v>
      </c>
      <c r="H52">
        <v>25</v>
      </c>
      <c r="J52">
        <v>210524</v>
      </c>
      <c r="K52">
        <v>2401</v>
      </c>
      <c r="L52" s="99" t="s">
        <v>730</v>
      </c>
      <c r="M52" t="s">
        <v>658</v>
      </c>
      <c r="N52" t="s">
        <v>659</v>
      </c>
      <c r="O52" s="186">
        <v>349</v>
      </c>
      <c r="P52">
        <v>8725</v>
      </c>
      <c r="S52" s="206">
        <f>SUMIF('TOTAL FEED'!$J$6:$J$440,'16'!A52,'TOTAL FEED'!$AS$6:$AS$440)*T52</f>
        <v>8</v>
      </c>
      <c r="T52">
        <v>1</v>
      </c>
      <c r="V52" t="str">
        <f t="shared" si="1"/>
        <v>940</v>
      </c>
    </row>
    <row r="53" spans="1:22" x14ac:dyDescent="0.25">
      <c r="A53" t="str">
        <f t="shared" si="0"/>
        <v>550SFS2550</v>
      </c>
      <c r="B53">
        <v>21115501999250</v>
      </c>
      <c r="C53" t="s">
        <v>598</v>
      </c>
      <c r="D53">
        <v>0</v>
      </c>
      <c r="E53">
        <v>1680214346</v>
      </c>
      <c r="F53" t="s">
        <v>257</v>
      </c>
      <c r="G53" t="s">
        <v>168</v>
      </c>
      <c r="H53">
        <v>50</v>
      </c>
      <c r="I53" t="s">
        <v>598</v>
      </c>
      <c r="J53">
        <v>10004126104643</v>
      </c>
      <c r="K53">
        <v>2402</v>
      </c>
      <c r="L53" t="s">
        <v>808</v>
      </c>
      <c r="M53" t="s">
        <v>641</v>
      </c>
      <c r="N53" t="s">
        <v>642</v>
      </c>
      <c r="O53" s="186">
        <v>545</v>
      </c>
      <c r="P53">
        <v>27250</v>
      </c>
      <c r="S53" s="206">
        <f>SUMIF('TOTAL FEED'!$J$6:$J$440,'16'!A53,'TOTAL FEED'!$AS$6:$AS$440)*T53</f>
        <v>8</v>
      </c>
      <c r="T53">
        <v>1</v>
      </c>
      <c r="V53" t="str">
        <f t="shared" si="1"/>
        <v>550SFS25</v>
      </c>
    </row>
    <row r="54" spans="1:22" x14ac:dyDescent="0.25">
      <c r="A54" t="str">
        <f t="shared" si="0"/>
        <v>50225</v>
      </c>
      <c r="B54" s="186">
        <v>21115020000125</v>
      </c>
      <c r="C54">
        <v>0</v>
      </c>
      <c r="D54">
        <v>0</v>
      </c>
      <c r="E54">
        <v>1680214347</v>
      </c>
      <c r="F54" t="s">
        <v>259</v>
      </c>
      <c r="G54">
        <v>502</v>
      </c>
      <c r="H54">
        <v>25</v>
      </c>
      <c r="J54">
        <v>10004126104649</v>
      </c>
      <c r="K54">
        <v>2402</v>
      </c>
      <c r="L54" s="99" t="s">
        <v>856</v>
      </c>
      <c r="M54" t="s">
        <v>641</v>
      </c>
      <c r="N54" t="s">
        <v>642</v>
      </c>
      <c r="O54" s="186">
        <v>44</v>
      </c>
      <c r="P54">
        <v>1100</v>
      </c>
      <c r="S54" s="206">
        <f>SUMIF('TOTAL FEED'!$J$6:$J$440,'16'!A54,'TOTAL FEED'!$AS$6:$AS$440)*T54</f>
        <v>8</v>
      </c>
      <c r="T54">
        <v>1</v>
      </c>
      <c r="V54" t="str">
        <f t="shared" si="1"/>
        <v>502</v>
      </c>
    </row>
    <row r="55" spans="1:22" x14ac:dyDescent="0.25">
      <c r="A55" t="str">
        <f t="shared" si="0"/>
        <v>51025</v>
      </c>
      <c r="B55">
        <v>21115100000125</v>
      </c>
      <c r="C55">
        <v>0</v>
      </c>
      <c r="D55">
        <v>0</v>
      </c>
      <c r="E55">
        <v>1680214348</v>
      </c>
      <c r="F55" t="s">
        <v>259</v>
      </c>
      <c r="G55">
        <v>510</v>
      </c>
      <c r="H55">
        <v>25</v>
      </c>
      <c r="J55">
        <v>10004126104651</v>
      </c>
      <c r="K55">
        <v>2402</v>
      </c>
      <c r="L55" t="s">
        <v>759</v>
      </c>
      <c r="M55" t="s">
        <v>641</v>
      </c>
      <c r="N55" t="s">
        <v>642</v>
      </c>
      <c r="O55" s="186">
        <v>440</v>
      </c>
      <c r="P55">
        <v>11000</v>
      </c>
      <c r="S55" s="206">
        <f>SUMIF('TOTAL FEED'!$J$6:$J$440,'16'!A55,'TOTAL FEED'!$AS$6:$AS$440)*T55</f>
        <v>8</v>
      </c>
      <c r="T55">
        <v>1</v>
      </c>
      <c r="V55" t="str">
        <f t="shared" si="1"/>
        <v>510</v>
      </c>
    </row>
    <row r="56" spans="1:22" x14ac:dyDescent="0.25">
      <c r="A56" t="str">
        <f t="shared" si="0"/>
        <v>552SFS9050</v>
      </c>
      <c r="B56" s="186">
        <v>21115521999250</v>
      </c>
      <c r="C56" t="s">
        <v>302</v>
      </c>
      <c r="D56">
        <v>0</v>
      </c>
      <c r="E56">
        <v>1680214349</v>
      </c>
      <c r="F56" t="s">
        <v>238</v>
      </c>
      <c r="G56" t="s">
        <v>187</v>
      </c>
      <c r="H56">
        <v>50</v>
      </c>
      <c r="I56" t="s">
        <v>302</v>
      </c>
      <c r="J56">
        <v>10004126104640</v>
      </c>
      <c r="K56">
        <v>2402</v>
      </c>
      <c r="L56" s="99" t="s">
        <v>708</v>
      </c>
      <c r="M56" t="s">
        <v>641</v>
      </c>
      <c r="N56" t="s">
        <v>642</v>
      </c>
      <c r="O56" s="186">
        <v>209</v>
      </c>
      <c r="P56">
        <v>10450</v>
      </c>
      <c r="S56" s="206">
        <f>SUMIF('TOTAL FEED'!$J$6:$J$440,'16'!A56,'TOTAL FEED'!$AS$6:$AS$440)*T56</f>
        <v>8</v>
      </c>
      <c r="T56">
        <v>1</v>
      </c>
      <c r="V56" t="str">
        <f t="shared" si="1"/>
        <v>552SFS90</v>
      </c>
    </row>
    <row r="57" spans="1:22" x14ac:dyDescent="0.25">
      <c r="A57" t="str">
        <f t="shared" si="0"/>
        <v>552SF50</v>
      </c>
      <c r="B57" s="186">
        <v>21115521900250</v>
      </c>
      <c r="C57">
        <v>0</v>
      </c>
      <c r="D57">
        <v>0</v>
      </c>
      <c r="E57">
        <v>1680214350</v>
      </c>
      <c r="F57" t="s">
        <v>238</v>
      </c>
      <c r="G57" t="s">
        <v>187</v>
      </c>
      <c r="H57">
        <v>50</v>
      </c>
      <c r="J57">
        <v>10004126104647</v>
      </c>
      <c r="K57">
        <v>2402</v>
      </c>
      <c r="L57" s="99" t="s">
        <v>755</v>
      </c>
      <c r="M57" t="s">
        <v>641</v>
      </c>
      <c r="N57" t="s">
        <v>642</v>
      </c>
      <c r="O57" s="186">
        <v>314</v>
      </c>
      <c r="P57">
        <v>15700</v>
      </c>
      <c r="S57" s="206">
        <f>SUMIF('TOTAL FEED'!$J$6:$J$440,'16'!A57,'TOTAL FEED'!$AS$6:$AS$440)*T57</f>
        <v>8</v>
      </c>
      <c r="T57">
        <v>1</v>
      </c>
      <c r="V57" t="str">
        <f t="shared" si="1"/>
        <v>552SF</v>
      </c>
    </row>
    <row r="58" spans="1:22" x14ac:dyDescent="0.25">
      <c r="A58" t="str">
        <f t="shared" si="0"/>
        <v>552SF50</v>
      </c>
      <c r="B58">
        <v>21115521900250</v>
      </c>
      <c r="C58">
        <v>0</v>
      </c>
      <c r="D58">
        <v>0</v>
      </c>
      <c r="E58">
        <v>1680214350</v>
      </c>
      <c r="F58" t="s">
        <v>238</v>
      </c>
      <c r="G58" t="s">
        <v>187</v>
      </c>
      <c r="H58">
        <v>50</v>
      </c>
      <c r="J58">
        <v>10004126104647</v>
      </c>
      <c r="K58">
        <v>2402</v>
      </c>
      <c r="L58" t="s">
        <v>680</v>
      </c>
      <c r="M58" t="s">
        <v>641</v>
      </c>
      <c r="N58" t="s">
        <v>642</v>
      </c>
      <c r="O58" s="186">
        <v>1134</v>
      </c>
      <c r="P58">
        <v>56700</v>
      </c>
      <c r="S58" s="206">
        <f>SUMIF('TOTAL FEED'!$J$6:$J$440,'16'!A58,'TOTAL FEED'!$AS$6:$AS$440)*T58</f>
        <v>8</v>
      </c>
      <c r="T58">
        <v>1</v>
      </c>
      <c r="V58" t="str">
        <f t="shared" si="1"/>
        <v>552SF</v>
      </c>
    </row>
    <row r="59" spans="1:22" x14ac:dyDescent="0.25">
      <c r="A59" t="str">
        <f t="shared" si="0"/>
        <v>552F50</v>
      </c>
      <c r="B59" s="186">
        <v>21115520000250</v>
      </c>
      <c r="C59">
        <v>0</v>
      </c>
      <c r="D59">
        <v>0</v>
      </c>
      <c r="E59">
        <v>1680214351</v>
      </c>
      <c r="F59" t="s">
        <v>238</v>
      </c>
      <c r="G59" t="s">
        <v>179</v>
      </c>
      <c r="H59">
        <v>50</v>
      </c>
      <c r="J59">
        <v>10004126104658</v>
      </c>
      <c r="K59">
        <v>2402</v>
      </c>
      <c r="L59" t="s">
        <v>720</v>
      </c>
      <c r="M59" t="s">
        <v>641</v>
      </c>
      <c r="N59" t="s">
        <v>642</v>
      </c>
      <c r="O59" s="186">
        <v>311</v>
      </c>
      <c r="P59">
        <v>15550</v>
      </c>
      <c r="S59" s="206">
        <f>SUMIF('TOTAL FEED'!$J$6:$J$440,'16'!A59,'TOTAL FEED'!$AS$6:$AS$440)*T59</f>
        <v>8</v>
      </c>
      <c r="T59">
        <v>1</v>
      </c>
      <c r="V59" t="str">
        <f t="shared" si="1"/>
        <v>552F</v>
      </c>
    </row>
    <row r="60" spans="1:22" x14ac:dyDescent="0.25">
      <c r="A60" t="str">
        <f t="shared" si="0"/>
        <v>552F50</v>
      </c>
      <c r="B60" s="186">
        <v>21115520000250</v>
      </c>
      <c r="C60">
        <v>0</v>
      </c>
      <c r="D60">
        <v>0</v>
      </c>
      <c r="E60">
        <v>1680214352</v>
      </c>
      <c r="F60" t="s">
        <v>256</v>
      </c>
      <c r="G60" t="s">
        <v>179</v>
      </c>
      <c r="H60">
        <v>50</v>
      </c>
      <c r="J60">
        <v>10004126104645</v>
      </c>
      <c r="K60">
        <v>2402</v>
      </c>
      <c r="L60" s="99" t="s">
        <v>818</v>
      </c>
      <c r="M60" t="s">
        <v>641</v>
      </c>
      <c r="N60" t="s">
        <v>642</v>
      </c>
      <c r="O60" s="186">
        <v>756</v>
      </c>
      <c r="P60">
        <v>37800</v>
      </c>
      <c r="S60" s="206">
        <f>SUMIF('TOTAL FEED'!$J$6:$J$440,'16'!A60,'TOTAL FEED'!$AS$6:$AS$440)*T60</f>
        <v>8</v>
      </c>
      <c r="T60">
        <v>1</v>
      </c>
      <c r="V60" t="str">
        <f t="shared" si="1"/>
        <v>552F</v>
      </c>
    </row>
    <row r="61" spans="1:22" x14ac:dyDescent="0.25">
      <c r="A61" t="str">
        <f t="shared" si="0"/>
        <v>552F50</v>
      </c>
      <c r="B61">
        <v>21115520000250</v>
      </c>
      <c r="C61">
        <v>0</v>
      </c>
      <c r="D61">
        <v>0</v>
      </c>
      <c r="E61">
        <v>1680214352</v>
      </c>
      <c r="F61" t="s">
        <v>256</v>
      </c>
      <c r="G61" t="s">
        <v>179</v>
      </c>
      <c r="H61">
        <v>50</v>
      </c>
      <c r="J61">
        <v>10004126104645</v>
      </c>
      <c r="K61">
        <v>2402</v>
      </c>
      <c r="L61" s="99" t="s">
        <v>719</v>
      </c>
      <c r="M61" t="s">
        <v>641</v>
      </c>
      <c r="N61" t="s">
        <v>642</v>
      </c>
      <c r="O61" s="186">
        <v>721</v>
      </c>
      <c r="P61">
        <v>36050</v>
      </c>
      <c r="S61" s="206">
        <f>SUMIF('TOTAL FEED'!$J$6:$J$440,'16'!A61,'TOTAL FEED'!$AS$6:$AS$440)*T61</f>
        <v>8</v>
      </c>
      <c r="T61">
        <v>1</v>
      </c>
      <c r="V61" t="str">
        <f t="shared" si="1"/>
        <v>552F</v>
      </c>
    </row>
    <row r="62" spans="1:22" x14ac:dyDescent="0.25">
      <c r="A62" t="str">
        <f t="shared" si="0"/>
        <v>552F50</v>
      </c>
      <c r="B62" s="186">
        <v>21115520000250</v>
      </c>
      <c r="C62">
        <v>0</v>
      </c>
      <c r="D62">
        <v>0</v>
      </c>
      <c r="E62">
        <v>1680214352</v>
      </c>
      <c r="F62" t="s">
        <v>256</v>
      </c>
      <c r="G62" t="s">
        <v>179</v>
      </c>
      <c r="H62">
        <v>50</v>
      </c>
      <c r="J62">
        <v>10004126104645</v>
      </c>
      <c r="K62">
        <v>2402</v>
      </c>
      <c r="L62" s="99" t="s">
        <v>699</v>
      </c>
      <c r="M62" t="s">
        <v>641</v>
      </c>
      <c r="N62" t="s">
        <v>642</v>
      </c>
      <c r="O62" s="186">
        <v>1242</v>
      </c>
      <c r="P62">
        <v>62100</v>
      </c>
      <c r="S62" s="206">
        <f>SUMIF('TOTAL FEED'!$J$6:$J$440,'16'!A62,'TOTAL FEED'!$AS$6:$AS$440)*T62</f>
        <v>8</v>
      </c>
      <c r="T62">
        <v>1</v>
      </c>
      <c r="V62" t="str">
        <f t="shared" si="1"/>
        <v>552F</v>
      </c>
    </row>
    <row r="63" spans="1:22" x14ac:dyDescent="0.25">
      <c r="A63" t="str">
        <f t="shared" si="0"/>
        <v>552F50</v>
      </c>
      <c r="B63" s="186">
        <v>21115520000250</v>
      </c>
      <c r="C63">
        <v>0</v>
      </c>
      <c r="D63">
        <v>0</v>
      </c>
      <c r="E63">
        <v>1680214352</v>
      </c>
      <c r="F63" t="s">
        <v>256</v>
      </c>
      <c r="G63" t="s">
        <v>179</v>
      </c>
      <c r="H63">
        <v>50</v>
      </c>
      <c r="J63">
        <v>10004126104645</v>
      </c>
      <c r="K63">
        <v>2402</v>
      </c>
      <c r="L63" s="99" t="s">
        <v>784</v>
      </c>
      <c r="M63" t="s">
        <v>641</v>
      </c>
      <c r="N63" t="s">
        <v>642</v>
      </c>
      <c r="O63" s="186">
        <v>594</v>
      </c>
      <c r="P63">
        <v>29700</v>
      </c>
      <c r="S63" s="206">
        <f>SUMIF('TOTAL FEED'!$J$6:$J$440,'16'!A63,'TOTAL FEED'!$AS$6:$AS$440)*T63</f>
        <v>8</v>
      </c>
      <c r="T63">
        <v>1</v>
      </c>
      <c r="V63" t="str">
        <f t="shared" si="1"/>
        <v>552F</v>
      </c>
    </row>
    <row r="64" spans="1:22" x14ac:dyDescent="0.25">
      <c r="A64" t="str">
        <f t="shared" si="0"/>
        <v>552F50</v>
      </c>
      <c r="B64" s="186">
        <v>21115520000250</v>
      </c>
      <c r="C64">
        <v>0</v>
      </c>
      <c r="D64">
        <v>0</v>
      </c>
      <c r="E64">
        <v>1680214352</v>
      </c>
      <c r="F64" t="s">
        <v>256</v>
      </c>
      <c r="G64" t="s">
        <v>179</v>
      </c>
      <c r="H64">
        <v>50</v>
      </c>
      <c r="J64">
        <v>10004126104645</v>
      </c>
      <c r="K64">
        <v>2402</v>
      </c>
      <c r="L64" t="s">
        <v>717</v>
      </c>
      <c r="M64" t="s">
        <v>641</v>
      </c>
      <c r="N64" t="s">
        <v>642</v>
      </c>
      <c r="O64" s="186">
        <v>972</v>
      </c>
      <c r="P64">
        <v>48600</v>
      </c>
      <c r="S64" s="206">
        <f>SUMIF('TOTAL FEED'!$J$6:$J$440,'16'!A64,'TOTAL FEED'!$AS$6:$AS$440)*T64</f>
        <v>8</v>
      </c>
      <c r="T64">
        <v>1</v>
      </c>
      <c r="V64" t="str">
        <f t="shared" si="1"/>
        <v>552F</v>
      </c>
    </row>
    <row r="65" spans="1:22" x14ac:dyDescent="0.25">
      <c r="A65" t="str">
        <f t="shared" si="0"/>
        <v>953S25</v>
      </c>
      <c r="B65" s="186">
        <v>21125531900125</v>
      </c>
      <c r="C65">
        <v>0</v>
      </c>
      <c r="D65">
        <v>0</v>
      </c>
      <c r="E65">
        <v>1680214353</v>
      </c>
      <c r="F65" t="s">
        <v>251</v>
      </c>
      <c r="G65" t="s">
        <v>53</v>
      </c>
      <c r="H65">
        <v>25</v>
      </c>
      <c r="J65">
        <v>10004126104646</v>
      </c>
      <c r="K65">
        <v>2402</v>
      </c>
      <c r="L65" s="99" t="s">
        <v>663</v>
      </c>
      <c r="M65" t="s">
        <v>641</v>
      </c>
      <c r="N65" t="s">
        <v>642</v>
      </c>
      <c r="O65" s="186">
        <v>200</v>
      </c>
      <c r="P65">
        <v>5000</v>
      </c>
      <c r="S65" s="206">
        <f>SUMIF('TOTAL FEED'!$J$6:$J$440,'16'!A65,'TOTAL FEED'!$AS$6:$AS$440)*T65</f>
        <v>8</v>
      </c>
      <c r="T65">
        <v>1</v>
      </c>
      <c r="V65" t="str">
        <f t="shared" si="1"/>
        <v>953S</v>
      </c>
    </row>
    <row r="66" spans="1:22" x14ac:dyDescent="0.25">
      <c r="A66" t="str">
        <f t="shared" si="0"/>
        <v>553S25</v>
      </c>
      <c r="B66">
        <v>21115531900125</v>
      </c>
      <c r="C66">
        <v>0</v>
      </c>
      <c r="D66">
        <v>0</v>
      </c>
      <c r="E66">
        <v>1680214354</v>
      </c>
      <c r="F66" t="s">
        <v>251</v>
      </c>
      <c r="G66" t="s">
        <v>41</v>
      </c>
      <c r="H66">
        <v>25</v>
      </c>
      <c r="J66">
        <v>10004126104646</v>
      </c>
      <c r="K66">
        <v>2402</v>
      </c>
      <c r="L66" t="s">
        <v>743</v>
      </c>
      <c r="M66" t="s">
        <v>641</v>
      </c>
      <c r="N66" t="s">
        <v>642</v>
      </c>
      <c r="O66" s="186">
        <v>1100</v>
      </c>
      <c r="P66">
        <v>27500</v>
      </c>
      <c r="S66" s="206">
        <f>SUMIF('TOTAL FEED'!$J$6:$J$440,'16'!A66,'TOTAL FEED'!$AS$6:$AS$440)*T66</f>
        <v>8</v>
      </c>
      <c r="T66">
        <v>1</v>
      </c>
      <c r="V66" t="str">
        <f t="shared" si="1"/>
        <v>553S</v>
      </c>
    </row>
    <row r="67" spans="1:22" x14ac:dyDescent="0.25">
      <c r="A67" t="str">
        <f t="shared" si="0"/>
        <v>553S25</v>
      </c>
      <c r="B67" s="186">
        <v>21115531900125</v>
      </c>
      <c r="C67">
        <v>0</v>
      </c>
      <c r="D67">
        <v>0</v>
      </c>
      <c r="E67">
        <v>1680214355</v>
      </c>
      <c r="F67" t="s">
        <v>251</v>
      </c>
      <c r="G67" t="s">
        <v>41</v>
      </c>
      <c r="H67">
        <v>25</v>
      </c>
      <c r="J67">
        <v>10004126104650</v>
      </c>
      <c r="K67">
        <v>2402</v>
      </c>
      <c r="L67" s="99" t="s">
        <v>730</v>
      </c>
      <c r="M67" t="s">
        <v>641</v>
      </c>
      <c r="N67" t="s">
        <v>642</v>
      </c>
      <c r="O67" s="186">
        <v>990</v>
      </c>
      <c r="P67">
        <v>24750</v>
      </c>
      <c r="S67" s="206">
        <f>SUMIF('TOTAL FEED'!$J$6:$J$440,'16'!A67,'TOTAL FEED'!$AS$6:$AS$440)*T67</f>
        <v>8</v>
      </c>
      <c r="T67">
        <v>1</v>
      </c>
      <c r="V67" t="str">
        <f t="shared" si="1"/>
        <v>553S</v>
      </c>
    </row>
    <row r="68" spans="1:22" x14ac:dyDescent="0.25">
      <c r="A68" t="str">
        <f t="shared" ref="A68:A131" si="2">CONCATENATE(G68,I68,H68)</f>
        <v>553S25</v>
      </c>
      <c r="B68">
        <v>21115531900125</v>
      </c>
      <c r="C68">
        <v>0</v>
      </c>
      <c r="D68">
        <v>0</v>
      </c>
      <c r="E68">
        <v>1680214356</v>
      </c>
      <c r="F68" t="s">
        <v>251</v>
      </c>
      <c r="G68" t="s">
        <v>41</v>
      </c>
      <c r="H68">
        <v>25</v>
      </c>
      <c r="J68">
        <v>10004126104653</v>
      </c>
      <c r="K68">
        <v>2402</v>
      </c>
      <c r="L68" t="s">
        <v>730</v>
      </c>
      <c r="M68" t="s">
        <v>641</v>
      </c>
      <c r="N68" t="s">
        <v>642</v>
      </c>
      <c r="O68" s="186">
        <v>288</v>
      </c>
      <c r="P68">
        <v>7200</v>
      </c>
      <c r="S68" s="206">
        <f>SUMIF('TOTAL FEED'!$J$6:$J$440,'16'!A68,'TOTAL FEED'!$AS$6:$AS$440)*T68</f>
        <v>8</v>
      </c>
      <c r="T68">
        <v>1</v>
      </c>
      <c r="V68" t="str">
        <f t="shared" ref="V68:V131" si="3">+G68&amp;I68</f>
        <v>553S</v>
      </c>
    </row>
    <row r="69" spans="1:22" x14ac:dyDescent="0.25">
      <c r="A69" t="str">
        <f t="shared" si="2"/>
        <v>56225</v>
      </c>
      <c r="B69">
        <v>21115620000125</v>
      </c>
      <c r="C69">
        <v>0</v>
      </c>
      <c r="D69">
        <v>0</v>
      </c>
      <c r="E69">
        <v>1680214357</v>
      </c>
      <c r="F69" t="s">
        <v>251</v>
      </c>
      <c r="G69">
        <v>562</v>
      </c>
      <c r="H69">
        <v>25</v>
      </c>
      <c r="J69">
        <v>10004126104654</v>
      </c>
      <c r="K69">
        <v>2402</v>
      </c>
      <c r="L69" t="s">
        <v>692</v>
      </c>
      <c r="M69" t="s">
        <v>641</v>
      </c>
      <c r="N69" t="s">
        <v>642</v>
      </c>
      <c r="O69" s="186">
        <v>963</v>
      </c>
      <c r="P69">
        <v>24075</v>
      </c>
      <c r="S69" s="206">
        <f>SUMIF('TOTAL FEED'!$J$6:$J$440,'16'!A69,'TOTAL FEED'!$AS$6:$AS$440)*T69</f>
        <v>8</v>
      </c>
      <c r="T69">
        <v>1</v>
      </c>
      <c r="V69" t="str">
        <f t="shared" si="3"/>
        <v>562</v>
      </c>
    </row>
    <row r="70" spans="1:22" x14ac:dyDescent="0.25">
      <c r="A70" t="str">
        <f t="shared" si="2"/>
        <v>552F50</v>
      </c>
      <c r="B70" s="262">
        <v>21115520000250</v>
      </c>
      <c r="C70" s="263">
        <v>0</v>
      </c>
      <c r="D70" s="263">
        <v>0</v>
      </c>
      <c r="E70" s="263">
        <v>1680214358</v>
      </c>
      <c r="F70" s="263" t="s">
        <v>251</v>
      </c>
      <c r="G70" s="263" t="s">
        <v>179</v>
      </c>
      <c r="H70" s="263">
        <v>50</v>
      </c>
      <c r="I70" s="263"/>
      <c r="J70" s="263">
        <v>10004126104657</v>
      </c>
      <c r="K70" s="263">
        <v>2402</v>
      </c>
      <c r="L70" s="264" t="s">
        <v>720</v>
      </c>
      <c r="M70" s="263" t="s">
        <v>641</v>
      </c>
      <c r="N70" s="263" t="s">
        <v>642</v>
      </c>
      <c r="O70" s="262">
        <v>230</v>
      </c>
      <c r="P70" s="263">
        <v>11500</v>
      </c>
      <c r="S70" s="206">
        <f>SUMIF('TOTAL FEED'!$J$6:$J$440,'16'!A70,'TOTAL FEED'!$AS$6:$AS$440)*T70</f>
        <v>8</v>
      </c>
      <c r="T70">
        <v>1</v>
      </c>
      <c r="V70" t="str">
        <f t="shared" si="3"/>
        <v>552F</v>
      </c>
    </row>
    <row r="71" spans="1:22" x14ac:dyDescent="0.25">
      <c r="A71" t="str">
        <f t="shared" si="2"/>
        <v>552F50</v>
      </c>
      <c r="B71">
        <v>21115520000250</v>
      </c>
      <c r="C71">
        <v>0</v>
      </c>
      <c r="D71">
        <v>0</v>
      </c>
      <c r="E71">
        <v>1680214358</v>
      </c>
      <c r="F71" t="s">
        <v>251</v>
      </c>
      <c r="G71" t="s">
        <v>179</v>
      </c>
      <c r="H71">
        <v>50</v>
      </c>
      <c r="J71">
        <v>10004126104657</v>
      </c>
      <c r="K71">
        <v>2402</v>
      </c>
      <c r="L71" s="99" t="s">
        <v>767</v>
      </c>
      <c r="M71" t="s">
        <v>641</v>
      </c>
      <c r="N71" t="s">
        <v>642</v>
      </c>
      <c r="O71" s="186">
        <v>540</v>
      </c>
      <c r="P71">
        <v>27000</v>
      </c>
      <c r="S71" s="206">
        <f>SUMIF('TOTAL FEED'!$J$6:$J$440,'16'!A71,'TOTAL FEED'!$AS$6:$AS$440)*T71</f>
        <v>8</v>
      </c>
      <c r="T71">
        <v>1</v>
      </c>
      <c r="V71" t="str">
        <f t="shared" si="3"/>
        <v>552F</v>
      </c>
    </row>
    <row r="72" spans="1:22" x14ac:dyDescent="0.25">
      <c r="A72" t="str">
        <f t="shared" si="2"/>
        <v>30125</v>
      </c>
      <c r="B72">
        <v>21113010000125</v>
      </c>
      <c r="C72">
        <v>0</v>
      </c>
      <c r="D72">
        <v>0</v>
      </c>
      <c r="E72">
        <v>1680214359</v>
      </c>
      <c r="F72" t="s">
        <v>255</v>
      </c>
      <c r="G72">
        <v>301</v>
      </c>
      <c r="H72">
        <v>25</v>
      </c>
      <c r="J72">
        <v>10004126104644</v>
      </c>
      <c r="K72">
        <v>2402</v>
      </c>
      <c r="L72" s="99" t="s">
        <v>694</v>
      </c>
      <c r="M72" t="s">
        <v>641</v>
      </c>
      <c r="N72" t="s">
        <v>642</v>
      </c>
      <c r="O72" s="186">
        <v>190</v>
      </c>
      <c r="P72">
        <v>4750</v>
      </c>
      <c r="S72" s="206">
        <f>SUMIF('TOTAL FEED'!$J$6:$J$440,'16'!A72,'TOTAL FEED'!$AS$6:$AS$440)*T72</f>
        <v>8</v>
      </c>
      <c r="T72">
        <v>1</v>
      </c>
      <c r="V72" t="str">
        <f t="shared" si="3"/>
        <v>301</v>
      </c>
    </row>
    <row r="73" spans="1:22" x14ac:dyDescent="0.25">
      <c r="A73" t="str">
        <f t="shared" si="2"/>
        <v>BS10TA40</v>
      </c>
      <c r="B73" s="186" t="s">
        <v>718</v>
      </c>
      <c r="C73">
        <v>0</v>
      </c>
      <c r="D73">
        <v>0</v>
      </c>
      <c r="E73">
        <v>1680214360</v>
      </c>
      <c r="F73" t="s">
        <v>255</v>
      </c>
      <c r="G73" t="s">
        <v>667</v>
      </c>
      <c r="H73">
        <v>40</v>
      </c>
      <c r="J73">
        <v>10004126104648</v>
      </c>
      <c r="K73">
        <v>2402</v>
      </c>
      <c r="L73" s="99" t="s">
        <v>773</v>
      </c>
      <c r="M73" t="s">
        <v>641</v>
      </c>
      <c r="N73" t="s">
        <v>642</v>
      </c>
      <c r="O73" s="186">
        <v>97</v>
      </c>
      <c r="P73">
        <v>3880</v>
      </c>
      <c r="S73" s="206">
        <f>SUMIF('TOTAL FEED'!$J$6:$J$440,'16'!A73,'TOTAL FEED'!$AS$6:$AS$440)*T73</f>
        <v>0</v>
      </c>
      <c r="T73">
        <v>1</v>
      </c>
      <c r="V73" t="str">
        <f t="shared" si="3"/>
        <v>BS10TA</v>
      </c>
    </row>
    <row r="74" spans="1:22" x14ac:dyDescent="0.25">
      <c r="A74" t="str">
        <f t="shared" si="2"/>
        <v>BS06TA40</v>
      </c>
      <c r="B74" s="186" t="s">
        <v>860</v>
      </c>
      <c r="C74">
        <v>0</v>
      </c>
      <c r="D74">
        <v>0</v>
      </c>
      <c r="E74">
        <v>1680214361</v>
      </c>
      <c r="F74" t="s">
        <v>255</v>
      </c>
      <c r="G74" t="s">
        <v>686</v>
      </c>
      <c r="H74">
        <v>40</v>
      </c>
      <c r="J74">
        <v>10004126104652</v>
      </c>
      <c r="K74">
        <v>2402</v>
      </c>
      <c r="L74" t="s">
        <v>700</v>
      </c>
      <c r="M74" t="s">
        <v>641</v>
      </c>
      <c r="N74" t="s">
        <v>642</v>
      </c>
      <c r="O74" s="186">
        <v>304</v>
      </c>
      <c r="P74">
        <v>12160</v>
      </c>
      <c r="S74" s="206">
        <f>SUMIF('TOTAL FEED'!$J$6:$J$440,'16'!A74,'TOTAL FEED'!$AS$6:$AS$440)*T74</f>
        <v>8</v>
      </c>
      <c r="T74">
        <v>1</v>
      </c>
      <c r="V74" t="str">
        <f t="shared" si="3"/>
        <v>BS06TA</v>
      </c>
    </row>
    <row r="75" spans="1:22" x14ac:dyDescent="0.25">
      <c r="A75" t="str">
        <f t="shared" si="2"/>
        <v>552F50</v>
      </c>
      <c r="B75">
        <v>21115520000250</v>
      </c>
      <c r="C75">
        <v>0</v>
      </c>
      <c r="D75">
        <v>0</v>
      </c>
      <c r="E75">
        <v>1680214363</v>
      </c>
      <c r="F75" t="s">
        <v>255</v>
      </c>
      <c r="G75" t="s">
        <v>179</v>
      </c>
      <c r="H75">
        <v>50</v>
      </c>
      <c r="J75">
        <v>10004126104655</v>
      </c>
      <c r="K75">
        <v>2402</v>
      </c>
      <c r="L75" t="s">
        <v>720</v>
      </c>
      <c r="M75" t="s">
        <v>641</v>
      </c>
      <c r="N75" t="s">
        <v>642</v>
      </c>
      <c r="O75" s="186">
        <v>223</v>
      </c>
      <c r="P75">
        <v>11150</v>
      </c>
      <c r="S75" s="206">
        <f>SUMIF('TOTAL FEED'!$J$6:$J$440,'16'!A75,'TOTAL FEED'!$AS$6:$AS$440)*T75</f>
        <v>8</v>
      </c>
      <c r="T75">
        <v>1</v>
      </c>
      <c r="V75" t="str">
        <f t="shared" si="3"/>
        <v>552F</v>
      </c>
    </row>
    <row r="76" spans="1:22" x14ac:dyDescent="0.25">
      <c r="A76" t="str">
        <f t="shared" si="2"/>
        <v>552F50</v>
      </c>
      <c r="B76" s="186">
        <v>21115520000250</v>
      </c>
      <c r="C76">
        <v>0</v>
      </c>
      <c r="D76">
        <v>0</v>
      </c>
      <c r="E76">
        <v>1680214363</v>
      </c>
      <c r="F76" t="s">
        <v>255</v>
      </c>
      <c r="G76" t="s">
        <v>179</v>
      </c>
      <c r="H76">
        <v>50</v>
      </c>
      <c r="J76">
        <v>10004126104655</v>
      </c>
      <c r="K76">
        <v>2402</v>
      </c>
      <c r="L76" t="s">
        <v>767</v>
      </c>
      <c r="M76" t="s">
        <v>641</v>
      </c>
      <c r="N76" t="s">
        <v>642</v>
      </c>
      <c r="O76" s="186">
        <v>648</v>
      </c>
      <c r="P76">
        <v>32400</v>
      </c>
      <c r="S76" s="206">
        <f>SUMIF('TOTAL FEED'!$J$6:$J$440,'16'!A76,'TOTAL FEED'!$AS$6:$AS$440)*T76</f>
        <v>8</v>
      </c>
      <c r="T76">
        <v>1</v>
      </c>
      <c r="V76" t="str">
        <f t="shared" si="3"/>
        <v>552F</v>
      </c>
    </row>
    <row r="77" spans="1:22" x14ac:dyDescent="0.25">
      <c r="A77" t="str">
        <f t="shared" si="2"/>
        <v/>
      </c>
      <c r="G77"/>
      <c r="H77"/>
      <c r="O77" s="186"/>
      <c r="S77" s="206">
        <f>SUMIF('TOTAL FEED'!$J$6:$J$440,'16'!A77,'TOTAL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O78" s="186"/>
      <c r="S78" s="206">
        <f>SUMIF('TOTAL FEED'!$J$6:$J$440,'16'!A78,'TOTAL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O79" s="186"/>
      <c r="S79" s="206">
        <f>SUMIF('TOTAL FEED'!$J$6:$J$440,'16'!A79,'TOTAL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B80" s="186"/>
      <c r="G80"/>
      <c r="H80"/>
      <c r="O80" s="186"/>
      <c r="S80" s="206">
        <f>SUMIF('TOTAL FEED'!$J$6:$J$440,'16'!A80,'TOTAL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B81" s="186"/>
      <c r="G81"/>
      <c r="H81"/>
      <c r="O81" s="186"/>
      <c r="S81" s="206">
        <f>SUMIF('TOTAL FEED'!$J$6:$J$440,'16'!A81,'TOTAL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O82" s="186"/>
      <c r="S82" s="206">
        <f>SUMIF('TOTAL FEED'!$J$6:$J$440,'16'!A82,'TOTAL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B83" s="186"/>
      <c r="G83"/>
      <c r="H83"/>
      <c r="L83" s="99"/>
      <c r="O83" s="186"/>
      <c r="S83" s="206">
        <f>SUMIF('TOTAL FEED'!$J$6:$J$440,'16'!A83,'TOTAL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B84" s="186"/>
      <c r="G84"/>
      <c r="H84"/>
      <c r="L84" s="99"/>
      <c r="O84" s="186"/>
      <c r="S84" s="206">
        <f>SUMIF('TOTAL FEED'!$J$6:$J$440,'16'!A84,'TOTAL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B85" s="186"/>
      <c r="G85"/>
      <c r="H85"/>
      <c r="L85" s="99"/>
      <c r="O85" s="186"/>
      <c r="S85" s="206">
        <f>SUMIF('TOTAL FEED'!$J$6:$J$440,'16'!A85,'TOTAL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B86" s="186"/>
      <c r="G86"/>
      <c r="H86"/>
      <c r="I86" s="107"/>
      <c r="L86" s="99"/>
      <c r="O86" s="186"/>
      <c r="S86" s="206">
        <f>SUMIF('TOTAL FEED'!$J$6:$J$440,'16'!A86,'TOTAL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O87" s="186"/>
      <c r="S87" s="206">
        <f>SUMIF('TOTAL FEED'!$J$6:$J$440,'16'!A87,'TOTAL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B88" s="186"/>
      <c r="G88"/>
      <c r="H88"/>
      <c r="L88" s="99"/>
      <c r="O88" s="186"/>
      <c r="S88" s="206">
        <f>SUMIF('TOTAL FEED'!$J$6:$J$440,'16'!A88,'TOTAL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B89" s="186"/>
      <c r="G89"/>
      <c r="H89"/>
      <c r="L89" s="99"/>
      <c r="O89" s="186"/>
      <c r="S89" s="206">
        <f>SUMIF('TOTAL FEED'!$J$6:$J$440,'16'!A89,'TOTAL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B90" s="186"/>
      <c r="G90"/>
      <c r="H90"/>
      <c r="L90" s="99"/>
      <c r="O90" s="186"/>
      <c r="S90" s="206">
        <f>SUMIF('TOTAL FEED'!$J$6:$J$440,'16'!A90,'TOTAL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B91" s="186"/>
      <c r="G91"/>
      <c r="H91"/>
      <c r="L91" s="99"/>
      <c r="O91" s="186"/>
      <c r="S91" s="206">
        <f>SUMIF('TOTAL FEED'!$J$6:$J$440,'16'!A91,'TOTAL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B92" s="186"/>
      <c r="G92"/>
      <c r="H92"/>
      <c r="O92" s="186"/>
      <c r="S92" s="206">
        <f>SUMIF('TOTAL FEED'!$J$6:$J$440,'16'!A92,'TOTAL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B93" s="186"/>
      <c r="G93"/>
      <c r="H93"/>
      <c r="O93" s="186"/>
      <c r="S93" s="206">
        <f>SUMIF('TOTAL FEED'!$J$6:$J$440,'16'!A93,'TOTAL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B94" s="186"/>
      <c r="G94"/>
      <c r="H94"/>
      <c r="O94" s="186"/>
      <c r="S94" s="206">
        <f>SUMIF('TOTAL FEED'!$J$6:$J$440,'16'!A94,'TOTAL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G95"/>
      <c r="H95"/>
      <c r="O95" s="186"/>
      <c r="S95" s="206">
        <f>SUMIF('TOTAL FEED'!$J$6:$J$440,'16'!A95,'TOTAL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G96"/>
      <c r="H96"/>
      <c r="L96" s="99"/>
      <c r="O96" s="186"/>
      <c r="S96" s="206">
        <f>SUMIF('TOTAL FEED'!$J$6:$J$440,'16'!A96,'TOTAL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O97" s="186"/>
      <c r="S97" s="206">
        <f>SUMIF('TOTAL FEED'!$J$6:$J$440,'16'!A97,'TOTAL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L98" s="99"/>
      <c r="O98" s="186"/>
      <c r="S98" s="206">
        <f>SUMIF('TOTAL FEED'!$J$6:$J$440,'16'!A98,'TOTAL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O99" s="186"/>
      <c r="S99" s="206">
        <f>SUMIF('TOTAL FEED'!$J$6:$J$440,'16'!A99,'TOTAL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B100" s="186"/>
      <c r="G100"/>
      <c r="H100"/>
      <c r="L100" s="99"/>
      <c r="O100" s="186"/>
      <c r="S100" s="206">
        <f>SUMIF('TOTAL FEED'!$J$6:$J$440,'16'!A100,'TOTAL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B101" s="186"/>
      <c r="G101"/>
      <c r="H101"/>
      <c r="O101" s="186"/>
      <c r="S101" s="206">
        <f>SUMIF('TOTAL FEED'!$J$6:$J$440,'16'!A101,'TOTAL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O102" s="186"/>
      <c r="S102" s="206">
        <f>SUMIF('TOTAL FEED'!$J$6:$J$440,'16'!A102,'TOTAL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B103" s="186"/>
      <c r="G103"/>
      <c r="H103"/>
      <c r="O103" s="186"/>
      <c r="S103" s="206">
        <f>SUMIF('TOTAL FEED'!$J$6:$J$440,'16'!A103,'TOTAL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O104" s="186"/>
      <c r="S104" s="206">
        <f>SUMIF('TOTAL FEED'!$J$6:$J$440,'16'!A104,'TOTAL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B105" s="186"/>
      <c r="G105"/>
      <c r="H105"/>
      <c r="O105" s="186"/>
      <c r="S105" s="206">
        <f>SUMIF('TOTAL FEED'!$J$6:$J$440,'16'!A105,'TOTAL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B106" s="186"/>
      <c r="G106"/>
      <c r="H106"/>
      <c r="O106" s="186"/>
      <c r="S106" s="206">
        <f>SUMIF('TOTAL FEED'!$J$6:$J$440,'16'!A106,'TOTAL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O107" s="186"/>
      <c r="S107" s="206">
        <f>SUMIF('TOTAL FEED'!$J$6:$J$440,'16'!A107,'TOTAL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B108" s="186"/>
      <c r="G108"/>
      <c r="H108"/>
      <c r="L108" s="99"/>
      <c r="O108" s="186"/>
      <c r="S108" s="206">
        <f>SUMIF('TOTAL FEED'!$J$6:$J$440,'16'!A108,'TOTAL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L109" s="99"/>
      <c r="O109" s="186"/>
      <c r="S109" s="206">
        <f>SUMIF('TOTAL FEED'!$J$6:$J$440,'16'!A109,'TOTAL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B110" s="186"/>
      <c r="G110"/>
      <c r="H110"/>
      <c r="L110" s="99"/>
      <c r="O110" s="186"/>
      <c r="S110" s="206">
        <f>SUMIF('TOTAL FEED'!$J$6:$J$440,'16'!A110,'TOTAL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O111" s="186"/>
      <c r="S111" s="206">
        <f>SUMIF('TOTAL FEED'!$J$6:$J$440,'16'!A111,'TOTAL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B112" s="186"/>
      <c r="G112"/>
      <c r="H112"/>
      <c r="O112" s="186"/>
      <c r="S112" s="206">
        <f>SUMIF('TOTAL FEED'!$J$6:$J$440,'16'!A112,'TOTAL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O113" s="186"/>
      <c r="S113" s="206">
        <f>SUMIF('TOTAL FEED'!$J$6:$J$440,'16'!A113,'TOTAL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B114" s="186"/>
      <c r="G114"/>
      <c r="H114"/>
      <c r="O114" s="186"/>
      <c r="S114" s="206">
        <f>SUMIF('TOTAL FEED'!$J$6:$J$440,'16'!A114,'TOTAL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B115" s="186"/>
      <c r="G115"/>
      <c r="H115"/>
      <c r="L115" s="99"/>
      <c r="O115" s="186"/>
      <c r="S115" s="206">
        <f>SUMIF('TOTAL FEED'!$J$6:$J$440,'16'!A115,'TOTAL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B116" s="186"/>
      <c r="G116"/>
      <c r="H116"/>
      <c r="L116" s="99"/>
      <c r="O116" s="186"/>
      <c r="S116" s="206">
        <f>SUMIF('TOTAL FEED'!$J$6:$J$440,'16'!A116,'TOTAL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B117" s="186"/>
      <c r="G117"/>
      <c r="H117"/>
      <c r="L117" s="99"/>
      <c r="O117" s="186"/>
      <c r="S117" s="206">
        <f>SUMIF('TOTAL FEED'!$J$6:$J$440,'16'!A117,'TOTAL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L118" s="99"/>
      <c r="O118" s="186"/>
      <c r="S118" s="206">
        <f>SUMIF('TOTAL FEED'!$J$6:$J$440,'16'!A118,'TOTAL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L119" s="99"/>
      <c r="O119" s="186"/>
      <c r="S119" s="206">
        <f>SUMIF('TOTAL FEED'!$J$6:$J$440,'16'!A119,'TOTAL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2:V753"/>
  <sheetViews>
    <sheetView zoomScale="60" zoomScaleNormal="60" workbookViewId="0">
      <selection activeCell="L40" sqref="L40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3.42578125" customWidth="1"/>
    <col min="14" max="14" width="23.7109375" customWidth="1"/>
    <col min="15" max="15" width="10.140625" style="100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291"/>
      <c r="P2" s="47">
        <f>SUM(P3:P1000)</f>
        <v>791275</v>
      </c>
    </row>
    <row r="3" spans="1:22" x14ac:dyDescent="0.25">
      <c r="A3" t="str">
        <f>CONCATENATE(G3,I3,H3)</f>
        <v>567SFS2550</v>
      </c>
      <c r="B3" s="230">
        <v>21115671999250</v>
      </c>
      <c r="C3" s="231" t="s">
        <v>598</v>
      </c>
      <c r="D3" s="231">
        <v>0</v>
      </c>
      <c r="E3" s="231">
        <v>1680214364</v>
      </c>
      <c r="F3" s="231" t="s">
        <v>238</v>
      </c>
      <c r="G3" s="232" t="s">
        <v>219</v>
      </c>
      <c r="H3" s="233">
        <v>50</v>
      </c>
      <c r="I3" s="231" t="s">
        <v>598</v>
      </c>
      <c r="J3" s="230">
        <v>10004126104662</v>
      </c>
      <c r="K3" s="231">
        <v>2402</v>
      </c>
      <c r="L3" s="231" t="s">
        <v>829</v>
      </c>
      <c r="M3" s="231" t="s">
        <v>641</v>
      </c>
      <c r="N3" s="231" t="s">
        <v>642</v>
      </c>
      <c r="O3" s="292">
        <v>246</v>
      </c>
      <c r="P3" s="231">
        <v>12300</v>
      </c>
      <c r="S3" s="206">
        <f>SUMIF('TOTAL FEED'!$J$6:$J$440,'17'!A3,'TOTAL FEED'!$AS$6:$AS$440)*T3</f>
        <v>8</v>
      </c>
      <c r="T3">
        <v>1</v>
      </c>
      <c r="V3" t="str">
        <f>+G3&amp;I3</f>
        <v>567SFS25</v>
      </c>
    </row>
    <row r="4" spans="1:22" x14ac:dyDescent="0.25">
      <c r="A4" t="str">
        <f t="shared" ref="A4:A67" si="0">CONCATENATE(G4,I4,H4)</f>
        <v>540F50</v>
      </c>
      <c r="B4" s="230">
        <v>21115400000250</v>
      </c>
      <c r="C4" s="231">
        <v>0</v>
      </c>
      <c r="D4" s="231">
        <v>0</v>
      </c>
      <c r="E4" s="231">
        <v>1680214365</v>
      </c>
      <c r="F4" s="231" t="s">
        <v>238</v>
      </c>
      <c r="G4" s="232" t="s">
        <v>116</v>
      </c>
      <c r="H4" s="233">
        <v>50</v>
      </c>
      <c r="I4" s="231"/>
      <c r="J4" s="230">
        <v>10004126104665</v>
      </c>
      <c r="K4" s="231">
        <v>2402</v>
      </c>
      <c r="L4" s="231" t="s">
        <v>809</v>
      </c>
      <c r="M4" s="231" t="s">
        <v>641</v>
      </c>
      <c r="N4" s="231" t="s">
        <v>642</v>
      </c>
      <c r="O4" s="292">
        <v>348</v>
      </c>
      <c r="P4" s="231">
        <v>17400</v>
      </c>
      <c r="S4" s="206">
        <f>SUMIF('TOTAL FEED'!$J$6:$J$440,'17'!A4,'TOTAL FEED'!$AS$6:$AS$440)*T4</f>
        <v>8</v>
      </c>
      <c r="T4">
        <v>1</v>
      </c>
      <c r="V4" t="str">
        <f t="shared" ref="V4:V67" si="1">+G4&amp;I4</f>
        <v>540F</v>
      </c>
    </row>
    <row r="5" spans="1:22" x14ac:dyDescent="0.25">
      <c r="A5" t="str">
        <f t="shared" si="0"/>
        <v>552F50</v>
      </c>
      <c r="B5" s="234">
        <v>21115520000250</v>
      </c>
      <c r="C5" s="235">
        <v>0</v>
      </c>
      <c r="D5" s="235">
        <v>0</v>
      </c>
      <c r="E5" s="235">
        <v>1680214366</v>
      </c>
      <c r="F5" s="235" t="s">
        <v>238</v>
      </c>
      <c r="G5" s="236" t="s">
        <v>179</v>
      </c>
      <c r="H5" s="237">
        <v>50</v>
      </c>
      <c r="I5" s="235"/>
      <c r="J5" s="234">
        <v>10004126104669</v>
      </c>
      <c r="K5" s="235">
        <v>2402</v>
      </c>
      <c r="L5" s="235" t="s">
        <v>772</v>
      </c>
      <c r="M5" s="235" t="s">
        <v>641</v>
      </c>
      <c r="N5" s="235" t="s">
        <v>642</v>
      </c>
      <c r="O5" s="293">
        <v>216</v>
      </c>
      <c r="P5" s="235">
        <v>10800</v>
      </c>
      <c r="S5" s="206">
        <f>SUMIF('TOTAL FEED'!$J$6:$J$440,'17'!A5,'TOTAL FEED'!$AS$6:$AS$440)*T5</f>
        <v>8</v>
      </c>
      <c r="T5">
        <v>1</v>
      </c>
      <c r="V5" t="str">
        <f t="shared" si="1"/>
        <v>552F</v>
      </c>
    </row>
    <row r="6" spans="1:22" x14ac:dyDescent="0.25">
      <c r="A6" t="str">
        <f t="shared" si="0"/>
        <v>552F50</v>
      </c>
      <c r="B6" s="230">
        <v>21115520000250</v>
      </c>
      <c r="C6" s="231">
        <v>0</v>
      </c>
      <c r="D6" s="231">
        <v>0</v>
      </c>
      <c r="E6" s="231">
        <v>1680214367</v>
      </c>
      <c r="F6" s="231" t="s">
        <v>238</v>
      </c>
      <c r="G6" s="232" t="s">
        <v>179</v>
      </c>
      <c r="H6" s="233">
        <v>50</v>
      </c>
      <c r="I6" s="231"/>
      <c r="J6" s="230">
        <v>10004126104670</v>
      </c>
      <c r="K6" s="231">
        <v>2402</v>
      </c>
      <c r="L6" s="231" t="s">
        <v>772</v>
      </c>
      <c r="M6" s="231" t="s">
        <v>641</v>
      </c>
      <c r="N6" s="231" t="s">
        <v>642</v>
      </c>
      <c r="O6" s="292">
        <v>216</v>
      </c>
      <c r="P6" s="231">
        <v>10800</v>
      </c>
      <c r="S6" s="206">
        <f>SUMIF('TOTAL FEED'!$J$6:$J$440,'17'!A6,'TOTAL FEED'!$AS$6:$AS$440)*T6</f>
        <v>8</v>
      </c>
      <c r="T6">
        <v>1</v>
      </c>
      <c r="V6" t="str">
        <f t="shared" si="1"/>
        <v>552F</v>
      </c>
    </row>
    <row r="7" spans="1:22" x14ac:dyDescent="0.25">
      <c r="A7" t="str">
        <f t="shared" si="0"/>
        <v>552F50</v>
      </c>
      <c r="B7" s="230">
        <v>21115520000250</v>
      </c>
      <c r="C7" s="231">
        <v>0</v>
      </c>
      <c r="D7" s="231">
        <v>0</v>
      </c>
      <c r="E7" s="231">
        <v>1680214368</v>
      </c>
      <c r="F7" s="231" t="s">
        <v>256</v>
      </c>
      <c r="G7" s="232" t="s">
        <v>179</v>
      </c>
      <c r="H7" s="233">
        <v>50</v>
      </c>
      <c r="I7" s="231"/>
      <c r="J7" s="230">
        <v>10004126104660</v>
      </c>
      <c r="K7" s="231">
        <v>2402</v>
      </c>
      <c r="L7" s="231" t="s">
        <v>756</v>
      </c>
      <c r="M7" s="231" t="s">
        <v>641</v>
      </c>
      <c r="N7" s="231" t="s">
        <v>642</v>
      </c>
      <c r="O7" s="292">
        <v>324</v>
      </c>
      <c r="P7" s="231">
        <v>16200</v>
      </c>
      <c r="S7" s="206">
        <f>SUMIF('TOTAL FEED'!$J$6:$J$440,'17'!A7,'TOTAL FEED'!$AS$6:$AS$440)*T7</f>
        <v>8</v>
      </c>
      <c r="T7">
        <v>1</v>
      </c>
      <c r="V7" t="str">
        <f t="shared" si="1"/>
        <v>552F</v>
      </c>
    </row>
    <row r="8" spans="1:22" x14ac:dyDescent="0.25">
      <c r="A8" t="str">
        <f t="shared" si="0"/>
        <v>552F50</v>
      </c>
      <c r="B8" s="230">
        <v>21115520000250</v>
      </c>
      <c r="C8" s="231">
        <v>0</v>
      </c>
      <c r="D8" s="231">
        <v>0</v>
      </c>
      <c r="E8" s="231">
        <v>1680214369</v>
      </c>
      <c r="F8" s="231" t="s">
        <v>256</v>
      </c>
      <c r="G8" s="232" t="s">
        <v>179</v>
      </c>
      <c r="H8" s="233">
        <v>50</v>
      </c>
      <c r="I8" s="231"/>
      <c r="J8" s="230">
        <v>10004126104666</v>
      </c>
      <c r="K8" s="231">
        <v>2402</v>
      </c>
      <c r="L8" s="231" t="s">
        <v>756</v>
      </c>
      <c r="M8" s="231" t="s">
        <v>641</v>
      </c>
      <c r="N8" s="231" t="s">
        <v>642</v>
      </c>
      <c r="O8" s="292">
        <v>432</v>
      </c>
      <c r="P8" s="231">
        <v>21600</v>
      </c>
      <c r="S8" s="206">
        <f>SUMIF('TOTAL FEED'!$J$6:$J$440,'17'!A8,'TOTAL FEED'!$AS$6:$AS$440)*T8</f>
        <v>8</v>
      </c>
      <c r="T8">
        <v>1</v>
      </c>
      <c r="V8" t="str">
        <f t="shared" si="1"/>
        <v>552F</v>
      </c>
    </row>
    <row r="9" spans="1:22" x14ac:dyDescent="0.25">
      <c r="A9" t="str">
        <f t="shared" si="0"/>
        <v>552F50</v>
      </c>
      <c r="B9" s="230">
        <v>21115520000250</v>
      </c>
      <c r="C9" s="231">
        <v>0</v>
      </c>
      <c r="D9" s="231">
        <v>0</v>
      </c>
      <c r="E9" s="231">
        <v>1680214370</v>
      </c>
      <c r="F9" s="231" t="s">
        <v>564</v>
      </c>
      <c r="G9" s="232" t="s">
        <v>179</v>
      </c>
      <c r="H9" s="233">
        <v>50</v>
      </c>
      <c r="I9" s="231"/>
      <c r="J9" s="230">
        <v>210529</v>
      </c>
      <c r="K9" s="231">
        <v>2401</v>
      </c>
      <c r="L9" s="231" t="s">
        <v>763</v>
      </c>
      <c r="M9" s="231" t="s">
        <v>658</v>
      </c>
      <c r="N9" s="231" t="s">
        <v>659</v>
      </c>
      <c r="O9" s="292">
        <v>478</v>
      </c>
      <c r="P9" s="231">
        <v>23900</v>
      </c>
      <c r="S9" s="206">
        <f>SUMIF('TOTAL FEED'!$J$6:$J$440,'17'!A9,'TOTAL FEED'!$AS$6:$AS$440)*T9</f>
        <v>8</v>
      </c>
      <c r="T9">
        <v>1</v>
      </c>
      <c r="V9" t="str">
        <f t="shared" si="1"/>
        <v>552F</v>
      </c>
    </row>
    <row r="10" spans="1:22" x14ac:dyDescent="0.25">
      <c r="A10" t="str">
        <f t="shared" si="0"/>
        <v>94025</v>
      </c>
      <c r="B10" s="230">
        <v>21125400000125</v>
      </c>
      <c r="C10" s="231">
        <v>0</v>
      </c>
      <c r="D10" s="231">
        <v>0</v>
      </c>
      <c r="E10" s="231">
        <v>1680214371</v>
      </c>
      <c r="F10" s="231" t="s">
        <v>562</v>
      </c>
      <c r="G10" s="232">
        <v>940</v>
      </c>
      <c r="H10" s="233">
        <v>25</v>
      </c>
      <c r="I10" s="231"/>
      <c r="J10" s="230">
        <v>210524</v>
      </c>
      <c r="K10" s="231">
        <v>2401</v>
      </c>
      <c r="L10" s="231" t="s">
        <v>850</v>
      </c>
      <c r="M10" s="231" t="s">
        <v>658</v>
      </c>
      <c r="N10" s="231" t="s">
        <v>659</v>
      </c>
      <c r="O10" s="292">
        <v>335</v>
      </c>
      <c r="P10" s="231">
        <v>8375</v>
      </c>
      <c r="S10" s="206">
        <f>SUMIF('TOTAL FEED'!$J$6:$J$440,'17'!A10,'TOTAL FEED'!$AS$6:$AS$440)*T10</f>
        <v>8</v>
      </c>
      <c r="T10">
        <v>1</v>
      </c>
      <c r="V10" t="str">
        <f t="shared" si="1"/>
        <v>940</v>
      </c>
    </row>
    <row r="11" spans="1:22" x14ac:dyDescent="0.25">
      <c r="A11" t="str">
        <f t="shared" si="0"/>
        <v>51025</v>
      </c>
      <c r="B11" s="230">
        <v>21115100000125</v>
      </c>
      <c r="C11" s="231">
        <v>0</v>
      </c>
      <c r="D11" s="231">
        <v>0</v>
      </c>
      <c r="E11" s="231">
        <v>1680214372</v>
      </c>
      <c r="F11" s="231" t="s">
        <v>259</v>
      </c>
      <c r="G11" s="232">
        <v>510</v>
      </c>
      <c r="H11" s="233">
        <v>25</v>
      </c>
      <c r="I11" s="231"/>
      <c r="J11" s="230">
        <v>10004126104664</v>
      </c>
      <c r="K11" s="231">
        <v>2402</v>
      </c>
      <c r="L11" s="231" t="s">
        <v>839</v>
      </c>
      <c r="M11" s="231" t="s">
        <v>641</v>
      </c>
      <c r="N11" s="231" t="s">
        <v>642</v>
      </c>
      <c r="O11" s="292">
        <v>41</v>
      </c>
      <c r="P11" s="231">
        <v>1025</v>
      </c>
      <c r="S11" s="206">
        <f>SUMIF('TOTAL FEED'!$J$6:$J$440,'17'!A11,'TOTAL FEED'!$AS$6:$AS$440)*T11</f>
        <v>8</v>
      </c>
      <c r="T11">
        <v>1</v>
      </c>
      <c r="V11" t="str">
        <f t="shared" si="1"/>
        <v>510</v>
      </c>
    </row>
    <row r="12" spans="1:22" x14ac:dyDescent="0.25">
      <c r="A12" t="str">
        <f t="shared" si="0"/>
        <v>51025</v>
      </c>
      <c r="B12" s="230">
        <v>21115100000125</v>
      </c>
      <c r="C12" s="231">
        <v>0</v>
      </c>
      <c r="D12" s="231">
        <v>0</v>
      </c>
      <c r="E12" s="231">
        <v>1680214373</v>
      </c>
      <c r="F12" s="231" t="s">
        <v>259</v>
      </c>
      <c r="G12" s="232">
        <v>510</v>
      </c>
      <c r="H12" s="233">
        <v>25</v>
      </c>
      <c r="I12" s="231"/>
      <c r="J12" s="230">
        <v>10004126104675</v>
      </c>
      <c r="K12" s="231">
        <v>2402</v>
      </c>
      <c r="L12" s="231" t="s">
        <v>839</v>
      </c>
      <c r="M12" s="231" t="s">
        <v>641</v>
      </c>
      <c r="N12" s="231" t="s">
        <v>642</v>
      </c>
      <c r="O12" s="292">
        <v>78</v>
      </c>
      <c r="P12" s="231">
        <v>1950</v>
      </c>
      <c r="S12" s="206">
        <f>SUMIF('TOTAL FEED'!$J$6:$J$440,'17'!A12,'TOTAL FEED'!$AS$6:$AS$440)*T12</f>
        <v>8</v>
      </c>
      <c r="T12">
        <v>1</v>
      </c>
      <c r="V12" t="str">
        <f t="shared" si="1"/>
        <v>510</v>
      </c>
    </row>
    <row r="13" spans="1:22" x14ac:dyDescent="0.25">
      <c r="A13" t="str">
        <f t="shared" si="0"/>
        <v>552F50</v>
      </c>
      <c r="B13" s="230">
        <v>21115520000250</v>
      </c>
      <c r="C13" s="231">
        <v>0</v>
      </c>
      <c r="D13" s="231">
        <v>0</v>
      </c>
      <c r="E13" s="231">
        <v>1680214374</v>
      </c>
      <c r="F13" s="231" t="s">
        <v>251</v>
      </c>
      <c r="G13" s="232" t="s">
        <v>179</v>
      </c>
      <c r="H13" s="233">
        <v>50</v>
      </c>
      <c r="I13" s="231"/>
      <c r="J13" s="230">
        <v>10004126104661</v>
      </c>
      <c r="K13" s="231">
        <v>2402</v>
      </c>
      <c r="L13" s="231" t="s">
        <v>786</v>
      </c>
      <c r="M13" s="231" t="s">
        <v>641</v>
      </c>
      <c r="N13" s="231" t="s">
        <v>642</v>
      </c>
      <c r="O13" s="292">
        <v>364</v>
      </c>
      <c r="P13" s="231">
        <v>18200</v>
      </c>
      <c r="S13" s="206">
        <f>SUMIF('TOTAL FEED'!$J$6:$J$440,'17'!A13,'TOTAL FEED'!$AS$6:$AS$440)*T13</f>
        <v>8</v>
      </c>
      <c r="T13">
        <v>1</v>
      </c>
      <c r="V13" t="str">
        <f t="shared" si="1"/>
        <v>552F</v>
      </c>
    </row>
    <row r="14" spans="1:22" x14ac:dyDescent="0.25">
      <c r="A14" t="str">
        <f t="shared" si="0"/>
        <v>540F50</v>
      </c>
      <c r="B14" s="230">
        <v>21115400000250</v>
      </c>
      <c r="C14" s="231">
        <v>0</v>
      </c>
      <c r="D14" s="231">
        <v>0</v>
      </c>
      <c r="E14" s="231">
        <v>1680214375</v>
      </c>
      <c r="F14" s="231" t="s">
        <v>251</v>
      </c>
      <c r="G14" s="232" t="s">
        <v>116</v>
      </c>
      <c r="H14" s="233">
        <v>50</v>
      </c>
      <c r="I14" s="231"/>
      <c r="J14" s="230">
        <v>10004126104668</v>
      </c>
      <c r="K14" s="231">
        <v>2402</v>
      </c>
      <c r="L14" s="231" t="s">
        <v>809</v>
      </c>
      <c r="M14" s="231" t="s">
        <v>641</v>
      </c>
      <c r="N14" s="231" t="s">
        <v>642</v>
      </c>
      <c r="O14" s="292">
        <v>108</v>
      </c>
      <c r="P14" s="231">
        <v>5400</v>
      </c>
      <c r="S14" s="206">
        <f>SUMIF('TOTAL FEED'!$J$6:$J$440,'17'!A14,'TOTAL FEED'!$AS$6:$AS$440)*T14</f>
        <v>8</v>
      </c>
      <c r="T14">
        <v>1</v>
      </c>
      <c r="V14" t="str">
        <f t="shared" si="1"/>
        <v>540F</v>
      </c>
    </row>
    <row r="15" spans="1:22" x14ac:dyDescent="0.25">
      <c r="A15" t="str">
        <f t="shared" si="0"/>
        <v/>
      </c>
      <c r="B15" s="230"/>
      <c r="C15" s="231"/>
      <c r="D15" s="231"/>
      <c r="E15" s="231"/>
      <c r="F15" s="231"/>
      <c r="G15" s="232"/>
      <c r="H15" s="233"/>
      <c r="I15" s="231"/>
      <c r="J15" s="230"/>
      <c r="K15" s="231"/>
      <c r="L15" s="231"/>
      <c r="M15" s="231"/>
      <c r="N15" s="231"/>
      <c r="O15" s="292"/>
      <c r="P15" s="231"/>
      <c r="S15" s="206">
        <f>SUMIF('TOTAL FEED'!$J$6:$J$440,'17'!A15,'TOTAL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>552F50</v>
      </c>
      <c r="B16" s="230">
        <v>21115520000250</v>
      </c>
      <c r="C16" s="231">
        <v>0</v>
      </c>
      <c r="D16" s="231">
        <v>0</v>
      </c>
      <c r="E16" s="231">
        <v>1680214376</v>
      </c>
      <c r="F16" s="231" t="s">
        <v>238</v>
      </c>
      <c r="G16" s="232" t="s">
        <v>179</v>
      </c>
      <c r="H16" s="233">
        <v>50</v>
      </c>
      <c r="I16" s="231"/>
      <c r="J16" s="230">
        <v>10004126104676</v>
      </c>
      <c r="K16" s="231">
        <v>2402</v>
      </c>
      <c r="L16" s="231" t="s">
        <v>756</v>
      </c>
      <c r="M16" s="231" t="s">
        <v>641</v>
      </c>
      <c r="N16" s="231" t="s">
        <v>642</v>
      </c>
      <c r="O16" s="292">
        <v>1083</v>
      </c>
      <c r="P16" s="231">
        <v>54150</v>
      </c>
      <c r="S16" s="206">
        <f>SUMIF('TOTAL FEED'!$J$6:$J$440,'17'!A16,'TOTAL FEED'!$AS$6:$AS$440)*T16</f>
        <v>8</v>
      </c>
      <c r="T16">
        <v>1</v>
      </c>
      <c r="V16" t="str">
        <f t="shared" si="1"/>
        <v>552F</v>
      </c>
    </row>
    <row r="17" spans="1:22" x14ac:dyDescent="0.25">
      <c r="A17" t="str">
        <f t="shared" si="0"/>
        <v>552SF50</v>
      </c>
      <c r="B17" s="230">
        <v>21115521900250</v>
      </c>
      <c r="C17" s="231">
        <v>0</v>
      </c>
      <c r="D17" s="231">
        <v>0</v>
      </c>
      <c r="E17" s="231">
        <v>1680214377</v>
      </c>
      <c r="F17" s="231" t="s">
        <v>238</v>
      </c>
      <c r="G17" s="231" t="s">
        <v>187</v>
      </c>
      <c r="H17" s="231">
        <v>50</v>
      </c>
      <c r="I17" s="231"/>
      <c r="J17" s="230">
        <v>10004126104683</v>
      </c>
      <c r="K17" s="231">
        <v>2402</v>
      </c>
      <c r="L17" s="231" t="s">
        <v>678</v>
      </c>
      <c r="M17" s="231" t="s">
        <v>641</v>
      </c>
      <c r="N17" s="231" t="s">
        <v>642</v>
      </c>
      <c r="O17" s="292">
        <v>756</v>
      </c>
      <c r="P17" s="231">
        <v>37800</v>
      </c>
      <c r="S17" s="206">
        <f>SUMIF('TOTAL FEED'!$J$6:$J$440,'17'!A17,'TOTAL FEED'!$AS$6:$AS$440)*T17</f>
        <v>8</v>
      </c>
      <c r="T17">
        <v>1</v>
      </c>
      <c r="V17" t="str">
        <f t="shared" si="1"/>
        <v>552SF</v>
      </c>
    </row>
    <row r="18" spans="1:22" x14ac:dyDescent="0.25">
      <c r="A18" t="str">
        <f t="shared" si="0"/>
        <v>552SF50</v>
      </c>
      <c r="B18" s="230">
        <v>21115521900250</v>
      </c>
      <c r="C18" s="231">
        <v>0</v>
      </c>
      <c r="D18" s="231">
        <v>0</v>
      </c>
      <c r="E18" s="231">
        <v>1680214377</v>
      </c>
      <c r="F18" s="231" t="s">
        <v>238</v>
      </c>
      <c r="G18" s="231" t="s">
        <v>187</v>
      </c>
      <c r="H18" s="231">
        <v>50</v>
      </c>
      <c r="I18" s="231"/>
      <c r="J18" s="230">
        <v>10004126104683</v>
      </c>
      <c r="K18" s="231">
        <v>2402</v>
      </c>
      <c r="L18" s="231" t="s">
        <v>661</v>
      </c>
      <c r="M18" s="231" t="s">
        <v>641</v>
      </c>
      <c r="N18" s="231" t="s">
        <v>642</v>
      </c>
      <c r="O18" s="292">
        <v>702</v>
      </c>
      <c r="P18" s="231">
        <v>35100</v>
      </c>
      <c r="S18" s="206">
        <f>SUMIF('TOTAL FEED'!$J$6:$J$440,'17'!A18,'TOTAL FEED'!$AS$6:$AS$440)*T18</f>
        <v>8</v>
      </c>
      <c r="T18">
        <v>1</v>
      </c>
      <c r="V18" t="str">
        <f t="shared" si="1"/>
        <v>552SF</v>
      </c>
    </row>
    <row r="19" spans="1:22" x14ac:dyDescent="0.25">
      <c r="A19" t="str">
        <f t="shared" si="0"/>
        <v>552SF50</v>
      </c>
      <c r="B19" s="230">
        <v>21115521900250</v>
      </c>
      <c r="C19" s="231">
        <v>0</v>
      </c>
      <c r="D19" s="231">
        <v>0</v>
      </c>
      <c r="E19" s="231">
        <v>1680214377</v>
      </c>
      <c r="F19" s="231" t="s">
        <v>238</v>
      </c>
      <c r="G19" s="231" t="s">
        <v>187</v>
      </c>
      <c r="H19" s="231">
        <v>50</v>
      </c>
      <c r="I19" s="231"/>
      <c r="J19" s="230">
        <v>10004126104683</v>
      </c>
      <c r="K19" s="231">
        <v>2402</v>
      </c>
      <c r="L19" s="231" t="s">
        <v>673</v>
      </c>
      <c r="M19" s="231" t="s">
        <v>641</v>
      </c>
      <c r="N19" s="231" t="s">
        <v>642</v>
      </c>
      <c r="O19" s="292">
        <v>1242</v>
      </c>
      <c r="P19" s="231">
        <v>62100</v>
      </c>
      <c r="S19" s="206">
        <f>SUMIF('TOTAL FEED'!$J$6:$J$440,'17'!A19,'TOTAL FEED'!$AS$6:$AS$440)*T19</f>
        <v>8</v>
      </c>
      <c r="T19">
        <v>1</v>
      </c>
      <c r="V19" t="str">
        <f t="shared" si="1"/>
        <v>552SF</v>
      </c>
    </row>
    <row r="20" spans="1:22" x14ac:dyDescent="0.25">
      <c r="A20" t="str">
        <f t="shared" si="0"/>
        <v>552F50</v>
      </c>
      <c r="B20" s="230">
        <v>21115520000250</v>
      </c>
      <c r="C20" s="231">
        <v>0</v>
      </c>
      <c r="D20" s="231">
        <v>0</v>
      </c>
      <c r="E20" s="231">
        <v>1680214378</v>
      </c>
      <c r="F20" s="231" t="s">
        <v>256</v>
      </c>
      <c r="G20" s="231" t="s">
        <v>179</v>
      </c>
      <c r="H20" s="231">
        <v>50</v>
      </c>
      <c r="I20" s="231"/>
      <c r="J20" s="230">
        <v>10004126104678</v>
      </c>
      <c r="K20" s="231">
        <v>2402</v>
      </c>
      <c r="L20" s="231" t="s">
        <v>756</v>
      </c>
      <c r="M20" s="231" t="s">
        <v>641</v>
      </c>
      <c r="N20" s="231" t="s">
        <v>642</v>
      </c>
      <c r="O20" s="292">
        <v>732</v>
      </c>
      <c r="P20" s="231">
        <v>36600</v>
      </c>
      <c r="S20" s="206">
        <f>SUMIF('TOTAL FEED'!$J$6:$J$440,'17'!A20,'TOTAL FEED'!$AS$6:$AS$440)*T20</f>
        <v>8</v>
      </c>
      <c r="T20">
        <v>1</v>
      </c>
      <c r="V20" t="str">
        <f t="shared" si="1"/>
        <v>552F</v>
      </c>
    </row>
    <row r="21" spans="1:22" x14ac:dyDescent="0.25">
      <c r="A21" t="str">
        <f t="shared" si="0"/>
        <v>551GPFS1350</v>
      </c>
      <c r="B21" s="230">
        <v>21115517599250</v>
      </c>
      <c r="C21" s="231" t="s">
        <v>471</v>
      </c>
      <c r="D21" s="231">
        <v>0</v>
      </c>
      <c r="E21" s="231">
        <v>1680214379</v>
      </c>
      <c r="F21" s="231" t="s">
        <v>256</v>
      </c>
      <c r="G21" s="231" t="s">
        <v>175</v>
      </c>
      <c r="H21" s="231">
        <v>50</v>
      </c>
      <c r="I21" s="231" t="s">
        <v>471</v>
      </c>
      <c r="J21" s="230">
        <v>10004126104682</v>
      </c>
      <c r="K21" s="231">
        <v>2402</v>
      </c>
      <c r="L21" s="231" t="s">
        <v>796</v>
      </c>
      <c r="M21" s="231" t="s">
        <v>641</v>
      </c>
      <c r="N21" s="231" t="s">
        <v>642</v>
      </c>
      <c r="O21" s="292">
        <v>1188</v>
      </c>
      <c r="P21" s="231">
        <v>59400</v>
      </c>
      <c r="S21" s="206">
        <f>SUMIF('TOTAL FEED'!$J$6:$J$440,'17'!A21,'TOTAL FEED'!$AS$6:$AS$440)*T21</f>
        <v>8</v>
      </c>
      <c r="T21">
        <v>1</v>
      </c>
      <c r="V21" t="str">
        <f t="shared" si="1"/>
        <v>551GPFS13</v>
      </c>
    </row>
    <row r="22" spans="1:22" x14ac:dyDescent="0.25">
      <c r="A22" t="str">
        <f t="shared" si="0"/>
        <v>551GPFS1350</v>
      </c>
      <c r="B22" s="230">
        <v>21115517599250</v>
      </c>
      <c r="C22" s="231" t="s">
        <v>471</v>
      </c>
      <c r="D22" s="231">
        <v>0</v>
      </c>
      <c r="E22" s="231">
        <v>1680214379</v>
      </c>
      <c r="F22" s="231" t="s">
        <v>256</v>
      </c>
      <c r="G22" s="231" t="s">
        <v>175</v>
      </c>
      <c r="H22" s="231">
        <v>50</v>
      </c>
      <c r="I22" s="231" t="s">
        <v>471</v>
      </c>
      <c r="J22" s="230">
        <v>10004126104682</v>
      </c>
      <c r="K22" s="231">
        <v>2402</v>
      </c>
      <c r="L22" s="231" t="s">
        <v>790</v>
      </c>
      <c r="M22" s="231" t="s">
        <v>641</v>
      </c>
      <c r="N22" s="231" t="s">
        <v>642</v>
      </c>
      <c r="O22" s="292">
        <v>1350</v>
      </c>
      <c r="P22" s="231">
        <v>67500</v>
      </c>
      <c r="S22" s="206">
        <f>SUMIF('TOTAL FEED'!$J$6:$J$440,'17'!A22,'TOTAL FEED'!$AS$6:$AS$440)*T22</f>
        <v>8</v>
      </c>
      <c r="T22">
        <v>1</v>
      </c>
      <c r="V22" t="str">
        <f t="shared" si="1"/>
        <v>551GPFS13</v>
      </c>
    </row>
    <row r="23" spans="1:22" x14ac:dyDescent="0.25">
      <c r="A23" t="str">
        <f t="shared" si="0"/>
        <v>54425</v>
      </c>
      <c r="B23" s="230">
        <v>21115440000125</v>
      </c>
      <c r="C23" s="231">
        <v>0</v>
      </c>
      <c r="D23" s="231">
        <v>0</v>
      </c>
      <c r="E23" s="231">
        <v>1680214381</v>
      </c>
      <c r="F23" s="231" t="s">
        <v>562</v>
      </c>
      <c r="G23" s="231">
        <v>544</v>
      </c>
      <c r="H23" s="231">
        <v>25</v>
      </c>
      <c r="I23" s="231"/>
      <c r="J23" s="231">
        <v>210537</v>
      </c>
      <c r="K23" s="231">
        <v>2401</v>
      </c>
      <c r="L23" s="231" t="s">
        <v>853</v>
      </c>
      <c r="M23" s="231" t="s">
        <v>658</v>
      </c>
      <c r="N23" s="231" t="s">
        <v>659</v>
      </c>
      <c r="O23" s="292">
        <v>696</v>
      </c>
      <c r="P23" s="231">
        <v>17400</v>
      </c>
      <c r="S23" s="206">
        <f>SUMIF('TOTAL FEED'!$J$6:$J$440,'17'!A23,'TOTAL FEED'!$AS$6:$AS$440)*T23</f>
        <v>8</v>
      </c>
      <c r="T23">
        <v>1</v>
      </c>
      <c r="V23" t="str">
        <f t="shared" si="1"/>
        <v>544</v>
      </c>
    </row>
    <row r="24" spans="1:22" x14ac:dyDescent="0.25">
      <c r="A24" t="str">
        <f t="shared" si="0"/>
        <v>552F50</v>
      </c>
      <c r="B24" s="230">
        <v>21115520000250</v>
      </c>
      <c r="C24" s="231">
        <v>0</v>
      </c>
      <c r="D24" s="231">
        <v>0</v>
      </c>
      <c r="E24" s="231">
        <v>1680214382</v>
      </c>
      <c r="F24" s="231" t="s">
        <v>564</v>
      </c>
      <c r="G24" s="231" t="s">
        <v>179</v>
      </c>
      <c r="H24" s="231">
        <v>50</v>
      </c>
      <c r="I24" s="231"/>
      <c r="J24" s="231">
        <v>210529</v>
      </c>
      <c r="K24" s="231">
        <v>2401</v>
      </c>
      <c r="L24" s="231" t="s">
        <v>665</v>
      </c>
      <c r="M24" s="231" t="s">
        <v>658</v>
      </c>
      <c r="N24" s="231" t="s">
        <v>659</v>
      </c>
      <c r="O24" s="292">
        <v>108</v>
      </c>
      <c r="P24" s="231">
        <v>5400</v>
      </c>
      <c r="S24" s="206">
        <f>SUMIF('TOTAL FEED'!$J$6:$J$440,'17'!A24,'TOTAL FEED'!$AS$6:$AS$440)*T24</f>
        <v>8</v>
      </c>
      <c r="T24">
        <v>1</v>
      </c>
      <c r="V24" t="str">
        <f t="shared" si="1"/>
        <v>552F</v>
      </c>
    </row>
    <row r="25" spans="1:22" x14ac:dyDescent="0.25">
      <c r="A25" t="str">
        <f t="shared" si="0"/>
        <v>552F50</v>
      </c>
      <c r="B25" s="230">
        <v>21115520000250</v>
      </c>
      <c r="C25" s="231">
        <v>0</v>
      </c>
      <c r="D25" s="231">
        <v>0</v>
      </c>
      <c r="E25" s="231">
        <v>1680214382</v>
      </c>
      <c r="F25" s="231" t="s">
        <v>564</v>
      </c>
      <c r="G25" s="231" t="s">
        <v>179</v>
      </c>
      <c r="H25" s="231">
        <v>50</v>
      </c>
      <c r="I25" s="231"/>
      <c r="J25" s="230">
        <v>210529</v>
      </c>
      <c r="K25" s="231">
        <v>2401</v>
      </c>
      <c r="L25" s="231" t="s">
        <v>763</v>
      </c>
      <c r="M25" s="231" t="s">
        <v>658</v>
      </c>
      <c r="N25" s="231" t="s">
        <v>659</v>
      </c>
      <c r="O25" s="292">
        <v>296</v>
      </c>
      <c r="P25" s="231">
        <v>14800</v>
      </c>
      <c r="S25" s="206">
        <f>SUMIF('TOTAL FEED'!$J$6:$J$440,'17'!A25,'TOTAL FEED'!$AS$6:$AS$440)*T25</f>
        <v>8</v>
      </c>
      <c r="T25">
        <v>1</v>
      </c>
      <c r="V25" t="str">
        <f t="shared" si="1"/>
        <v>552F</v>
      </c>
    </row>
    <row r="26" spans="1:22" x14ac:dyDescent="0.25">
      <c r="A26" t="str">
        <f t="shared" si="0"/>
        <v>511NF50</v>
      </c>
      <c r="B26" s="230">
        <v>21115111400250</v>
      </c>
      <c r="C26" s="231">
        <v>0</v>
      </c>
      <c r="D26" s="231">
        <v>0</v>
      </c>
      <c r="E26" s="231">
        <v>1680214383</v>
      </c>
      <c r="F26" s="231" t="s">
        <v>564</v>
      </c>
      <c r="G26" s="231" t="s">
        <v>107</v>
      </c>
      <c r="H26" s="231">
        <v>50</v>
      </c>
      <c r="I26" s="231"/>
      <c r="J26" s="230">
        <v>210543</v>
      </c>
      <c r="K26" s="231">
        <v>2401</v>
      </c>
      <c r="L26" s="231" t="s">
        <v>794</v>
      </c>
      <c r="M26" s="231" t="s">
        <v>658</v>
      </c>
      <c r="N26" s="231" t="s">
        <v>659</v>
      </c>
      <c r="O26" s="292">
        <v>756</v>
      </c>
      <c r="P26" s="231">
        <v>37800</v>
      </c>
      <c r="S26" s="206">
        <f>SUMIF('TOTAL FEED'!$J$6:$J$440,'17'!A26,'TOTAL FEED'!$AS$6:$AS$440)*T26</f>
        <v>8</v>
      </c>
      <c r="T26">
        <v>1</v>
      </c>
      <c r="V26" t="str">
        <f t="shared" si="1"/>
        <v>511NF</v>
      </c>
    </row>
    <row r="27" spans="1:22" x14ac:dyDescent="0.25">
      <c r="A27" t="str">
        <f t="shared" si="0"/>
        <v>550SFS3150</v>
      </c>
      <c r="B27" s="230">
        <v>21115501999250</v>
      </c>
      <c r="C27" s="231" t="s">
        <v>481</v>
      </c>
      <c r="D27" s="231">
        <v>0</v>
      </c>
      <c r="E27" s="231">
        <v>1680214384</v>
      </c>
      <c r="F27" s="231" t="s">
        <v>257</v>
      </c>
      <c r="G27" s="231" t="s">
        <v>168</v>
      </c>
      <c r="H27" s="231">
        <v>50</v>
      </c>
      <c r="I27" s="231" t="s">
        <v>481</v>
      </c>
      <c r="J27" s="230">
        <v>10004126104679</v>
      </c>
      <c r="K27" s="231">
        <v>2402</v>
      </c>
      <c r="L27" s="231" t="s">
        <v>783</v>
      </c>
      <c r="M27" s="231" t="s">
        <v>641</v>
      </c>
      <c r="N27" s="231" t="s">
        <v>642</v>
      </c>
      <c r="O27" s="292">
        <v>540</v>
      </c>
      <c r="P27" s="231">
        <v>27000</v>
      </c>
      <c r="S27" s="206">
        <f>SUMIF('TOTAL FEED'!$J$6:$J$440,'17'!A27,'TOTAL FEED'!$AS$6:$AS$440)*T27</f>
        <v>8</v>
      </c>
      <c r="T27">
        <v>1</v>
      </c>
      <c r="V27" t="str">
        <f t="shared" si="1"/>
        <v>550SFS31</v>
      </c>
    </row>
    <row r="28" spans="1:22" x14ac:dyDescent="0.25">
      <c r="A28" t="str">
        <f t="shared" si="0"/>
        <v>550SFS3150</v>
      </c>
      <c r="B28" s="230">
        <v>21115501999250</v>
      </c>
      <c r="C28" s="231" t="s">
        <v>481</v>
      </c>
      <c r="D28" s="231">
        <v>0</v>
      </c>
      <c r="E28" s="231">
        <v>1680214384</v>
      </c>
      <c r="F28" s="231" t="s">
        <v>257</v>
      </c>
      <c r="G28" s="231" t="s">
        <v>168</v>
      </c>
      <c r="H28" s="231">
        <v>50</v>
      </c>
      <c r="I28" s="231" t="s">
        <v>481</v>
      </c>
      <c r="J28" s="230">
        <v>10004126104679</v>
      </c>
      <c r="K28" s="231">
        <v>2402</v>
      </c>
      <c r="L28" s="231" t="s">
        <v>854</v>
      </c>
      <c r="M28" s="231" t="s">
        <v>641</v>
      </c>
      <c r="N28" s="231" t="s">
        <v>642</v>
      </c>
      <c r="O28" s="292">
        <v>864</v>
      </c>
      <c r="P28" s="231">
        <v>43200</v>
      </c>
      <c r="S28" s="206">
        <f>SUMIF('TOTAL FEED'!$J$6:$J$440,'17'!A28,'TOTAL FEED'!$AS$6:$AS$440)*T28</f>
        <v>8</v>
      </c>
      <c r="T28">
        <v>1</v>
      </c>
      <c r="V28" t="str">
        <f t="shared" si="1"/>
        <v>550SFS31</v>
      </c>
    </row>
    <row r="29" spans="1:22" x14ac:dyDescent="0.25">
      <c r="A29" t="str">
        <f t="shared" si="0"/>
        <v>550SFS3150</v>
      </c>
      <c r="B29" s="230">
        <v>21115501999250</v>
      </c>
      <c r="C29" s="231" t="s">
        <v>481</v>
      </c>
      <c r="D29" s="231">
        <v>0</v>
      </c>
      <c r="E29" s="231">
        <v>1680214384</v>
      </c>
      <c r="F29" s="231" t="s">
        <v>257</v>
      </c>
      <c r="G29" s="231" t="s">
        <v>168</v>
      </c>
      <c r="H29" s="231">
        <v>50</v>
      </c>
      <c r="I29" s="231" t="s">
        <v>481</v>
      </c>
      <c r="J29" s="230">
        <v>10004126104679</v>
      </c>
      <c r="K29" s="231">
        <v>2402</v>
      </c>
      <c r="L29" s="231" t="s">
        <v>810</v>
      </c>
      <c r="M29" s="231" t="s">
        <v>641</v>
      </c>
      <c r="N29" s="231" t="s">
        <v>642</v>
      </c>
      <c r="O29" s="292">
        <v>162</v>
      </c>
      <c r="P29" s="231">
        <v>8100</v>
      </c>
      <c r="S29" s="206">
        <f>SUMIF('TOTAL FEED'!$J$6:$J$440,'17'!A29,'TOTAL FEED'!$AS$6:$AS$440)*T29</f>
        <v>8</v>
      </c>
      <c r="T29">
        <v>1</v>
      </c>
      <c r="V29" t="str">
        <f t="shared" si="1"/>
        <v>550SFS31</v>
      </c>
    </row>
    <row r="30" spans="1:22" x14ac:dyDescent="0.25">
      <c r="A30" t="str">
        <f t="shared" si="0"/>
        <v>550SFS3150</v>
      </c>
      <c r="B30" s="230">
        <v>21115501999250</v>
      </c>
      <c r="C30" s="231" t="s">
        <v>481</v>
      </c>
      <c r="D30" s="231">
        <v>0</v>
      </c>
      <c r="E30" s="231">
        <v>1680214384</v>
      </c>
      <c r="F30" s="231" t="s">
        <v>257</v>
      </c>
      <c r="G30" s="231" t="s">
        <v>168</v>
      </c>
      <c r="H30" s="231">
        <v>50</v>
      </c>
      <c r="I30" s="231" t="s">
        <v>481</v>
      </c>
      <c r="J30" s="230">
        <v>10004126104679</v>
      </c>
      <c r="K30" s="231">
        <v>2402</v>
      </c>
      <c r="L30" s="231" t="s">
        <v>795</v>
      </c>
      <c r="M30" s="231" t="s">
        <v>641</v>
      </c>
      <c r="N30" s="231" t="s">
        <v>642</v>
      </c>
      <c r="O30" s="292">
        <v>864</v>
      </c>
      <c r="P30" s="231">
        <v>43200</v>
      </c>
      <c r="S30" s="206">
        <f>SUMIF('TOTAL FEED'!$J$6:$J$440,'17'!A30,'TOTAL FEED'!$AS$6:$AS$440)*T30</f>
        <v>8</v>
      </c>
      <c r="T30">
        <v>1</v>
      </c>
      <c r="V30" t="str">
        <f t="shared" si="1"/>
        <v>550SFS31</v>
      </c>
    </row>
    <row r="31" spans="1:22" x14ac:dyDescent="0.25">
      <c r="A31" t="str">
        <f t="shared" si="0"/>
        <v>51025</v>
      </c>
      <c r="B31" s="230">
        <v>21115100000125</v>
      </c>
      <c r="C31" s="231">
        <v>0</v>
      </c>
      <c r="D31" s="231">
        <v>0</v>
      </c>
      <c r="E31" s="231">
        <v>1680214385</v>
      </c>
      <c r="F31" s="231" t="s">
        <v>259</v>
      </c>
      <c r="G31" s="231">
        <v>510</v>
      </c>
      <c r="H31" s="231">
        <v>25</v>
      </c>
      <c r="I31" s="231"/>
      <c r="J31" s="230">
        <v>10004126104680</v>
      </c>
      <c r="K31" s="231">
        <v>2402</v>
      </c>
      <c r="L31" s="231" t="s">
        <v>839</v>
      </c>
      <c r="M31" s="231" t="s">
        <v>641</v>
      </c>
      <c r="N31" s="231" t="s">
        <v>642</v>
      </c>
      <c r="O31" s="292">
        <v>1453</v>
      </c>
      <c r="P31" s="231">
        <v>36325</v>
      </c>
      <c r="S31" s="206">
        <f>SUMIF('TOTAL FEED'!$J$6:$J$440,'17'!A31,'TOTAL FEED'!$AS$6:$AS$440)*T31</f>
        <v>8</v>
      </c>
      <c r="T31">
        <v>1</v>
      </c>
      <c r="V31" t="str">
        <f t="shared" si="1"/>
        <v>510</v>
      </c>
    </row>
    <row r="32" spans="1:22" x14ac:dyDescent="0.25">
      <c r="A32" t="str">
        <f t="shared" si="0"/>
        <v>540F50</v>
      </c>
      <c r="B32" s="230">
        <v>21115400000250</v>
      </c>
      <c r="C32" s="231">
        <v>0</v>
      </c>
      <c r="D32" s="231">
        <v>0</v>
      </c>
      <c r="E32" s="231">
        <v>1680214386</v>
      </c>
      <c r="F32" s="231" t="s">
        <v>251</v>
      </c>
      <c r="G32" s="231" t="s">
        <v>116</v>
      </c>
      <c r="H32" s="231">
        <v>50</v>
      </c>
      <c r="I32" s="231"/>
      <c r="J32" s="230">
        <v>10004126104668</v>
      </c>
      <c r="K32" s="231">
        <v>2402</v>
      </c>
      <c r="L32" s="231" t="s">
        <v>809</v>
      </c>
      <c r="M32" s="231" t="s">
        <v>641</v>
      </c>
      <c r="N32" s="231" t="s">
        <v>642</v>
      </c>
      <c r="O32" s="292">
        <v>270</v>
      </c>
      <c r="P32" s="231">
        <v>13500</v>
      </c>
      <c r="S32" s="206">
        <f>SUMIF('TOTAL FEED'!$J$6:$J$440,'17'!A32,'TOTAL FEED'!$AS$6:$AS$440)*T32</f>
        <v>8</v>
      </c>
      <c r="T32">
        <v>1</v>
      </c>
      <c r="V32" t="str">
        <f t="shared" si="1"/>
        <v>540F</v>
      </c>
    </row>
    <row r="33" spans="1:22" x14ac:dyDescent="0.25">
      <c r="A33" t="str">
        <f t="shared" si="0"/>
        <v>540F50</v>
      </c>
      <c r="B33" s="230">
        <v>21115400000250</v>
      </c>
      <c r="C33" s="231">
        <v>0</v>
      </c>
      <c r="D33" s="231">
        <v>0</v>
      </c>
      <c r="E33" s="231">
        <v>1680214386</v>
      </c>
      <c r="F33" s="231" t="s">
        <v>251</v>
      </c>
      <c r="G33" s="231" t="s">
        <v>116</v>
      </c>
      <c r="H33" s="231">
        <v>50</v>
      </c>
      <c r="I33" s="231"/>
      <c r="J33" s="230">
        <v>10004126104668</v>
      </c>
      <c r="K33" s="231">
        <v>2402</v>
      </c>
      <c r="L33" s="231" t="s">
        <v>706</v>
      </c>
      <c r="M33" s="231" t="s">
        <v>641</v>
      </c>
      <c r="N33" s="231" t="s">
        <v>642</v>
      </c>
      <c r="O33" s="292">
        <v>540</v>
      </c>
      <c r="P33" s="231">
        <v>27000</v>
      </c>
      <c r="S33" s="206">
        <f>SUMIF('TOTAL FEED'!$J$6:$J$440,'17'!A33,'TOTAL FEED'!$AS$6:$AS$440)*T33</f>
        <v>8</v>
      </c>
      <c r="T33">
        <v>1</v>
      </c>
      <c r="V33" t="str">
        <f t="shared" si="1"/>
        <v>540F</v>
      </c>
    </row>
    <row r="34" spans="1:22" x14ac:dyDescent="0.25">
      <c r="A34" t="str">
        <f t="shared" si="0"/>
        <v>540F50</v>
      </c>
      <c r="B34" s="230">
        <v>21115400000250</v>
      </c>
      <c r="C34" s="231">
        <v>0</v>
      </c>
      <c r="D34" s="231">
        <v>0</v>
      </c>
      <c r="E34" s="231">
        <v>1680214387</v>
      </c>
      <c r="F34" s="231" t="s">
        <v>251</v>
      </c>
      <c r="G34" s="231" t="s">
        <v>116</v>
      </c>
      <c r="H34" s="231">
        <v>50</v>
      </c>
      <c r="I34" s="231"/>
      <c r="J34" s="230">
        <v>10004126104684</v>
      </c>
      <c r="K34" s="231">
        <v>2402</v>
      </c>
      <c r="L34" s="231" t="s">
        <v>706</v>
      </c>
      <c r="M34" s="231" t="s">
        <v>641</v>
      </c>
      <c r="N34" s="231" t="s">
        <v>642</v>
      </c>
      <c r="O34" s="292">
        <v>231</v>
      </c>
      <c r="P34" s="231">
        <v>11550</v>
      </c>
      <c r="S34" s="206">
        <f>SUMIF('TOTAL FEED'!$J$6:$J$440,'17'!A34,'TOTAL FEED'!$AS$6:$AS$440)*T34</f>
        <v>8</v>
      </c>
      <c r="T34">
        <v>1</v>
      </c>
      <c r="V34" t="str">
        <f t="shared" si="1"/>
        <v>540F</v>
      </c>
    </row>
    <row r="35" spans="1:22" x14ac:dyDescent="0.25">
      <c r="A35" t="str">
        <f t="shared" si="0"/>
        <v>562PF50</v>
      </c>
      <c r="B35" s="230">
        <v>21115621600250</v>
      </c>
      <c r="C35" s="231">
        <v>0</v>
      </c>
      <c r="D35" s="231">
        <v>0</v>
      </c>
      <c r="E35" s="231">
        <v>1680214388</v>
      </c>
      <c r="F35" s="231" t="s">
        <v>251</v>
      </c>
      <c r="G35" s="231" t="s">
        <v>204</v>
      </c>
      <c r="H35" s="231">
        <v>50</v>
      </c>
      <c r="I35" s="231"/>
      <c r="J35" s="230">
        <v>10004126104685</v>
      </c>
      <c r="K35" s="231">
        <v>2402</v>
      </c>
      <c r="L35" s="231" t="s">
        <v>657</v>
      </c>
      <c r="M35" s="231" t="s">
        <v>641</v>
      </c>
      <c r="N35" s="231" t="s">
        <v>642</v>
      </c>
      <c r="O35" s="292">
        <v>108</v>
      </c>
      <c r="P35" s="231">
        <v>5400</v>
      </c>
      <c r="S35" s="206">
        <f>SUMIF('TOTAL FEED'!$J$6:$J$440,'17'!A35,'TOTAL FEED'!$AS$6:$AS$440)*T35</f>
        <v>8</v>
      </c>
      <c r="T35">
        <v>1</v>
      </c>
      <c r="V35" t="str">
        <f t="shared" si="1"/>
        <v>562PF</v>
      </c>
    </row>
    <row r="36" spans="1:22" x14ac:dyDescent="0.25">
      <c r="A36" t="str">
        <f t="shared" si="0"/>
        <v/>
      </c>
      <c r="B36" s="230"/>
      <c r="C36" s="231"/>
      <c r="D36" s="231"/>
      <c r="E36" s="231"/>
      <c r="F36" s="231"/>
      <c r="G36" s="231"/>
      <c r="H36" s="231"/>
      <c r="I36" s="231"/>
      <c r="J36" s="290"/>
      <c r="K36" s="231"/>
      <c r="L36" s="231"/>
      <c r="M36" s="231"/>
      <c r="N36" s="231"/>
      <c r="O36" s="292"/>
      <c r="P36" s="231"/>
      <c r="S36" s="206">
        <f>SUMIF('TOTAL FEED'!$J$6:$J$440,'17'!A36,'TOTAL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30"/>
      <c r="C37" s="231"/>
      <c r="D37" s="231"/>
      <c r="E37" s="231"/>
      <c r="F37" s="231"/>
      <c r="G37" s="231"/>
      <c r="H37" s="231"/>
      <c r="I37" s="231"/>
      <c r="J37" s="230"/>
      <c r="K37" s="231"/>
      <c r="L37" s="231"/>
      <c r="M37" s="231"/>
      <c r="N37" s="231"/>
      <c r="O37" s="292"/>
      <c r="P37" s="231"/>
      <c r="S37" s="206">
        <f>SUMIF('TOTAL FEED'!$J$6:$J$440,'17'!A37,'TOTAL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30"/>
      <c r="C38" s="231"/>
      <c r="D38" s="231"/>
      <c r="E38" s="231"/>
      <c r="F38" s="231"/>
      <c r="G38" s="231"/>
      <c r="H38" s="231"/>
      <c r="I38" s="231"/>
      <c r="J38" s="230"/>
      <c r="K38" s="231"/>
      <c r="L38" s="231"/>
      <c r="M38" s="231"/>
      <c r="N38" s="231"/>
      <c r="O38" s="292"/>
      <c r="P38" s="231"/>
      <c r="S38" s="206">
        <f>SUMIF('TOTAL FEED'!$J$6:$J$440,'17'!A38,'TOTAL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30"/>
      <c r="C39" s="231"/>
      <c r="D39" s="231"/>
      <c r="E39" s="231"/>
      <c r="F39" s="231"/>
      <c r="G39" s="231"/>
      <c r="H39" s="231"/>
      <c r="I39" s="231"/>
      <c r="J39" s="230"/>
      <c r="K39" s="231"/>
      <c r="L39" s="231"/>
      <c r="M39" s="231"/>
      <c r="N39" s="231"/>
      <c r="O39" s="292"/>
      <c r="P39" s="231"/>
      <c r="S39" s="206">
        <f>SUMIF('TOTAL FEED'!$J$6:$J$440,'17'!A39,'TOTAL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30"/>
      <c r="C40" s="231"/>
      <c r="D40" s="231"/>
      <c r="E40" s="231"/>
      <c r="F40" s="231"/>
      <c r="G40" s="231"/>
      <c r="H40" s="231"/>
      <c r="I40" s="231"/>
      <c r="J40" s="230"/>
      <c r="K40" s="231"/>
      <c r="L40" s="231"/>
      <c r="M40" s="231"/>
      <c r="N40" s="231"/>
      <c r="O40" s="292"/>
      <c r="P40" s="231"/>
      <c r="S40" s="206">
        <f>SUMIF('TOTAL FEED'!$J$6:$J$440,'17'!A40,'TOTAL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30"/>
      <c r="C41" s="231"/>
      <c r="D41" s="231"/>
      <c r="E41" s="231"/>
      <c r="F41" s="231"/>
      <c r="G41" s="231"/>
      <c r="H41" s="231"/>
      <c r="I41" s="231"/>
      <c r="J41" s="230"/>
      <c r="K41" s="231"/>
      <c r="L41" s="231"/>
      <c r="M41" s="231"/>
      <c r="N41" s="231"/>
      <c r="O41" s="292"/>
      <c r="P41" s="231"/>
      <c r="S41" s="206">
        <f>SUMIF('TOTAL FEED'!$J$6:$J$440,'17'!A41,'TOTAL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30"/>
      <c r="C42" s="231"/>
      <c r="D42" s="231"/>
      <c r="E42" s="231"/>
      <c r="F42" s="231"/>
      <c r="G42" s="231"/>
      <c r="H42" s="231"/>
      <c r="I42" s="231"/>
      <c r="J42" s="230"/>
      <c r="K42" s="231"/>
      <c r="L42" s="231"/>
      <c r="M42" s="231"/>
      <c r="N42" s="231"/>
      <c r="O42" s="292"/>
      <c r="P42" s="231"/>
      <c r="S42" s="206">
        <f>SUMIF('TOTAL FEED'!$J$6:$J$440,'17'!A42,'TOTAL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30"/>
      <c r="C43" s="231"/>
      <c r="D43" s="231"/>
      <c r="E43" s="231"/>
      <c r="F43" s="231"/>
      <c r="G43" s="231"/>
      <c r="H43" s="231"/>
      <c r="I43" s="231"/>
      <c r="J43" s="230"/>
      <c r="K43" s="231"/>
      <c r="L43" s="231"/>
      <c r="M43" s="231"/>
      <c r="N43" s="231"/>
      <c r="O43" s="292"/>
      <c r="P43" s="231"/>
      <c r="S43" s="206">
        <f>SUMIF('TOTAL FEED'!$J$6:$J$440,'17'!A43,'TOTAL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230"/>
      <c r="C44" s="231"/>
      <c r="D44" s="231"/>
      <c r="E44" s="231"/>
      <c r="F44" s="231"/>
      <c r="G44" s="231"/>
      <c r="H44" s="231"/>
      <c r="I44" s="231"/>
      <c r="J44" s="230"/>
      <c r="K44" s="231"/>
      <c r="L44" s="231"/>
      <c r="M44" s="231"/>
      <c r="N44" s="231"/>
      <c r="O44" s="292"/>
      <c r="P44" s="231"/>
      <c r="S44" s="206">
        <f>SUMIF('TOTAL FEED'!$J$6:$J$440,'17'!A44,'TOTAL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30"/>
      <c r="C45" s="231"/>
      <c r="D45" s="231"/>
      <c r="E45" s="231"/>
      <c r="F45" s="231"/>
      <c r="G45" s="231"/>
      <c r="H45" s="231"/>
      <c r="I45" s="231"/>
      <c r="J45" s="230"/>
      <c r="K45" s="231"/>
      <c r="L45" s="231"/>
      <c r="M45" s="231"/>
      <c r="N45" s="231"/>
      <c r="O45" s="292"/>
      <c r="P45" s="231"/>
      <c r="S45" s="206">
        <f>SUMIF('TOTAL FEED'!$J$6:$J$440,'17'!A45,'TOTAL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30"/>
      <c r="C46" s="231"/>
      <c r="D46" s="231"/>
      <c r="E46" s="231"/>
      <c r="F46" s="231"/>
      <c r="G46" s="231"/>
      <c r="H46" s="231"/>
      <c r="I46" s="231"/>
      <c r="J46" s="230"/>
      <c r="K46" s="231"/>
      <c r="L46" s="231"/>
      <c r="M46" s="231"/>
      <c r="N46" s="231"/>
      <c r="O46" s="292"/>
      <c r="P46" s="231"/>
      <c r="S46" s="206">
        <f>SUMIF('TOTAL FEED'!$J$6:$J$440,'17'!A46,'TOTAL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230"/>
      <c r="C47" s="231"/>
      <c r="D47" s="231"/>
      <c r="E47" s="231"/>
      <c r="F47" s="231"/>
      <c r="G47" s="231"/>
      <c r="H47" s="231"/>
      <c r="I47" s="231"/>
      <c r="J47" s="230"/>
      <c r="K47" s="231"/>
      <c r="L47" s="231"/>
      <c r="M47" s="231"/>
      <c r="N47" s="231"/>
      <c r="O47" s="292"/>
      <c r="P47" s="231"/>
      <c r="S47" s="206">
        <f>SUMIF('TOTAL FEED'!$J$6:$J$440,'17'!A47,'TOTAL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30"/>
      <c r="C48" s="231"/>
      <c r="D48" s="231"/>
      <c r="E48" s="231"/>
      <c r="F48" s="231"/>
      <c r="G48" s="231"/>
      <c r="H48" s="231"/>
      <c r="I48" s="231"/>
      <c r="J48" s="230"/>
      <c r="K48" s="231"/>
      <c r="L48" s="231"/>
      <c r="M48" s="231"/>
      <c r="N48" s="231"/>
      <c r="O48" s="292"/>
      <c r="P48" s="231"/>
      <c r="S48" s="206">
        <f>SUMIF('TOTAL FEED'!$J$6:$J$440,'17'!A48,'TOTAL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30"/>
      <c r="C49" s="231"/>
      <c r="D49" s="231"/>
      <c r="E49" s="231"/>
      <c r="F49" s="231"/>
      <c r="G49" s="231"/>
      <c r="H49" s="231"/>
      <c r="I49" s="231"/>
      <c r="J49" s="230"/>
      <c r="K49" s="231"/>
      <c r="L49" s="231"/>
      <c r="M49" s="231"/>
      <c r="N49" s="231"/>
      <c r="O49" s="292"/>
      <c r="P49" s="231"/>
      <c r="S49" s="206">
        <f>SUMIF('TOTAL FEED'!$J$6:$J$440,'17'!A49,'TOTAL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30"/>
      <c r="C50" s="231"/>
      <c r="D50" s="231"/>
      <c r="E50" s="231"/>
      <c r="F50" s="231"/>
      <c r="G50" s="231"/>
      <c r="H50" s="231"/>
      <c r="I50" s="231"/>
      <c r="J50" s="230"/>
      <c r="K50" s="231"/>
      <c r="L50" s="231"/>
      <c r="M50" s="231"/>
      <c r="N50" s="231"/>
      <c r="O50" s="292"/>
      <c r="P50" s="231"/>
      <c r="S50" s="206">
        <f>SUMIF('TOTAL FEED'!$J$6:$J$440,'17'!A50,'TOTAL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30"/>
      <c r="C51" s="231"/>
      <c r="D51" s="231"/>
      <c r="E51" s="231"/>
      <c r="F51" s="231"/>
      <c r="G51" s="231"/>
      <c r="H51" s="231"/>
      <c r="I51" s="231"/>
      <c r="J51" s="230"/>
      <c r="K51" s="231"/>
      <c r="L51" s="231"/>
      <c r="M51" s="231"/>
      <c r="N51" s="231"/>
      <c r="O51" s="292"/>
      <c r="P51" s="231"/>
      <c r="S51" s="206">
        <f>SUMIF('TOTAL FEED'!$J$6:$J$440,'17'!A51,'TOTAL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30"/>
      <c r="C52" s="231"/>
      <c r="D52" s="231"/>
      <c r="E52" s="231"/>
      <c r="F52" s="231"/>
      <c r="G52" s="231"/>
      <c r="H52" s="231"/>
      <c r="I52" s="231"/>
      <c r="J52" s="230"/>
      <c r="K52" s="231"/>
      <c r="L52" s="231"/>
      <c r="M52" s="231"/>
      <c r="N52" s="231"/>
      <c r="O52" s="292"/>
      <c r="P52" s="231"/>
      <c r="S52" s="206">
        <f>SUMIF('TOTAL FEED'!$J$6:$J$440,'17'!A52,'TOTAL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30"/>
      <c r="C53" s="231"/>
      <c r="D53" s="231"/>
      <c r="E53" s="231"/>
      <c r="F53" s="231"/>
      <c r="G53" s="231"/>
      <c r="H53" s="231"/>
      <c r="I53" s="231"/>
      <c r="J53" s="230"/>
      <c r="K53" s="231"/>
      <c r="L53" s="231"/>
      <c r="M53" s="231"/>
      <c r="N53" s="231"/>
      <c r="O53" s="292"/>
      <c r="P53" s="231"/>
      <c r="S53" s="206">
        <f>SUMIF('TOTAL FEED'!$J$6:$J$440,'17'!A53,'TOTAL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30"/>
      <c r="C54" s="231"/>
      <c r="D54" s="231"/>
      <c r="E54" s="231"/>
      <c r="F54" s="231"/>
      <c r="G54" s="231"/>
      <c r="H54" s="231"/>
      <c r="I54" s="231"/>
      <c r="J54" s="230"/>
      <c r="K54" s="231"/>
      <c r="L54" s="231"/>
      <c r="M54" s="231"/>
      <c r="N54" s="231"/>
      <c r="O54" s="292"/>
      <c r="P54" s="231"/>
      <c r="S54" s="206">
        <f>SUMIF('TOTAL FEED'!$J$6:$J$440,'17'!A54,'TOTAL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30"/>
      <c r="C55" s="231"/>
      <c r="D55" s="231"/>
      <c r="E55" s="231"/>
      <c r="F55" s="231"/>
      <c r="G55" s="231"/>
      <c r="H55" s="231"/>
      <c r="I55" s="231"/>
      <c r="J55" s="230"/>
      <c r="K55" s="231"/>
      <c r="L55" s="231"/>
      <c r="M55" s="231"/>
      <c r="N55" s="231"/>
      <c r="O55" s="292"/>
      <c r="P55" s="231"/>
      <c r="S55" s="206">
        <f>SUMIF('TOTAL FEED'!$J$6:$J$440,'17'!A55,'TOTAL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30"/>
      <c r="C56" s="231"/>
      <c r="D56" s="231"/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92"/>
      <c r="P56" s="231"/>
      <c r="S56" s="206">
        <f>SUMIF('TOTAL FEED'!$J$6:$J$440,'17'!A56,'TOTAL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30"/>
      <c r="C57" s="231"/>
      <c r="D57" s="231"/>
      <c r="E57" s="231"/>
      <c r="F57" s="231"/>
      <c r="G57" s="231"/>
      <c r="H57" s="231"/>
      <c r="I57" s="231"/>
      <c r="J57" s="230"/>
      <c r="K57" s="231"/>
      <c r="L57" s="231"/>
      <c r="M57" s="231"/>
      <c r="N57" s="231"/>
      <c r="O57" s="292"/>
      <c r="P57" s="231"/>
      <c r="S57" s="206">
        <f>SUMIF('TOTAL FEED'!$J$6:$J$440,'17'!A57,'TOTAL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30"/>
      <c r="C58" s="231"/>
      <c r="D58" s="231"/>
      <c r="E58" s="231"/>
      <c r="F58" s="231"/>
      <c r="G58" s="231"/>
      <c r="H58" s="231"/>
      <c r="I58" s="231"/>
      <c r="J58" s="231"/>
      <c r="K58" s="231"/>
      <c r="L58" s="231"/>
      <c r="M58" s="231"/>
      <c r="N58" s="231"/>
      <c r="O58" s="292"/>
      <c r="P58" s="231"/>
      <c r="S58" s="206">
        <f>SUMIF('TOTAL FEED'!$J$6:$J$440,'17'!A58,'TOTAL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30"/>
      <c r="C59" s="231"/>
      <c r="D59" s="231"/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92"/>
      <c r="P59" s="231"/>
      <c r="S59" s="206">
        <f>SUMIF('TOTAL FEED'!$J$6:$J$440,'17'!A59,'TOTAL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30"/>
      <c r="C60" s="231"/>
      <c r="D60" s="231"/>
      <c r="E60" s="231"/>
      <c r="F60" s="231"/>
      <c r="G60" s="231"/>
      <c r="H60" s="231"/>
      <c r="I60" s="231"/>
      <c r="J60" s="230"/>
      <c r="K60" s="231"/>
      <c r="L60" s="231"/>
      <c r="M60" s="231"/>
      <c r="N60" s="231"/>
      <c r="O60" s="292"/>
      <c r="P60" s="231"/>
      <c r="S60" s="206">
        <f>SUMIF('TOTAL FEED'!$J$6:$J$440,'17'!A60,'TOTAL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30"/>
      <c r="C61" s="231"/>
      <c r="D61" s="231"/>
      <c r="E61" s="231"/>
      <c r="F61" s="231"/>
      <c r="G61" s="231"/>
      <c r="H61" s="231"/>
      <c r="I61" s="231"/>
      <c r="J61" s="230"/>
      <c r="K61" s="231"/>
      <c r="L61" s="231"/>
      <c r="M61" s="231"/>
      <c r="N61" s="231"/>
      <c r="O61" s="292"/>
      <c r="P61" s="231"/>
      <c r="S61" s="206">
        <f>SUMIF('TOTAL FEED'!$J$6:$J$440,'17'!A61,'TOTAL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30"/>
      <c r="C62" s="231"/>
      <c r="D62" s="231"/>
      <c r="E62" s="231"/>
      <c r="F62" s="231"/>
      <c r="G62" s="231"/>
      <c r="H62" s="231"/>
      <c r="I62" s="231"/>
      <c r="J62" s="230"/>
      <c r="K62" s="231"/>
      <c r="L62" s="231"/>
      <c r="M62" s="231"/>
      <c r="N62" s="231"/>
      <c r="O62" s="292"/>
      <c r="P62" s="231"/>
      <c r="S62" s="206">
        <f>SUMIF('TOTAL FEED'!$J$6:$J$440,'17'!A62,'TOTAL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38"/>
      <c r="C63" s="239"/>
      <c r="D63" s="239"/>
      <c r="E63" s="239"/>
      <c r="F63" s="239"/>
      <c r="G63" s="239"/>
      <c r="H63" s="239"/>
      <c r="I63" s="239"/>
      <c r="J63" s="238"/>
      <c r="K63" s="239"/>
      <c r="L63" s="239"/>
      <c r="M63" s="239"/>
      <c r="N63" s="239"/>
      <c r="O63" s="294"/>
      <c r="P63" s="239"/>
      <c r="S63" s="206">
        <f>SUMIF('TOTAL FEED'!$J$6:$J$440,'17'!A63,'TOTAL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38"/>
      <c r="C64" s="239"/>
      <c r="D64" s="239"/>
      <c r="E64" s="239"/>
      <c r="F64" s="239"/>
      <c r="G64" s="239"/>
      <c r="H64" s="239"/>
      <c r="I64" s="239"/>
      <c r="J64" s="238"/>
      <c r="K64" s="239"/>
      <c r="L64" s="239"/>
      <c r="M64" s="239"/>
      <c r="N64" s="239"/>
      <c r="O64" s="294"/>
      <c r="P64" s="239"/>
      <c r="S64" s="206">
        <f>SUMIF('TOTAL FEED'!$J$6:$J$440,'17'!A64,'TOTAL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38"/>
      <c r="C65" s="239"/>
      <c r="D65" s="239"/>
      <c r="E65" s="239"/>
      <c r="F65" s="239"/>
      <c r="G65" s="239"/>
      <c r="H65" s="239"/>
      <c r="I65" s="239"/>
      <c r="J65" s="238"/>
      <c r="K65" s="239"/>
      <c r="L65" s="239"/>
      <c r="M65" s="239"/>
      <c r="N65" s="239"/>
      <c r="O65" s="294"/>
      <c r="P65" s="239"/>
      <c r="S65" s="206">
        <f>SUMIF('TOTAL FEED'!$J$6:$J$440,'17'!A65,'TOTAL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38"/>
      <c r="C66" s="239"/>
      <c r="D66" s="239"/>
      <c r="E66" s="239"/>
      <c r="F66" s="239"/>
      <c r="G66" s="239"/>
      <c r="H66" s="239"/>
      <c r="I66" s="239"/>
      <c r="J66" s="238"/>
      <c r="K66" s="239"/>
      <c r="L66" s="239"/>
      <c r="M66" s="239"/>
      <c r="N66" s="239"/>
      <c r="O66" s="294"/>
      <c r="P66" s="239"/>
      <c r="S66" s="206">
        <f>SUMIF('TOTAL FEED'!$J$6:$J$440,'17'!A66,'TOTAL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38"/>
      <c r="C67" s="239"/>
      <c r="D67" s="239"/>
      <c r="E67" s="239"/>
      <c r="F67" s="239"/>
      <c r="G67" s="239"/>
      <c r="H67" s="239"/>
      <c r="I67" s="239"/>
      <c r="J67" s="238"/>
      <c r="K67" s="239"/>
      <c r="L67" s="239"/>
      <c r="M67" s="239"/>
      <c r="N67" s="239"/>
      <c r="O67" s="294"/>
      <c r="P67" s="239"/>
      <c r="S67" s="206">
        <f>SUMIF('TOTAL FEED'!$J$6:$J$440,'17'!A67,'TOTAL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38"/>
      <c r="C68" s="239"/>
      <c r="D68" s="239"/>
      <c r="E68" s="239"/>
      <c r="F68" s="239"/>
      <c r="G68" s="239"/>
      <c r="H68" s="239"/>
      <c r="I68" s="239"/>
      <c r="J68" s="238"/>
      <c r="K68" s="239"/>
      <c r="L68" s="239"/>
      <c r="M68" s="239"/>
      <c r="N68" s="239"/>
      <c r="O68" s="294"/>
      <c r="P68" s="239"/>
      <c r="S68" s="206">
        <f>SUMIF('TOTAL FEED'!$J$6:$J$440,'17'!A68,'TOTAL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38"/>
      <c r="C69" s="239"/>
      <c r="D69" s="239"/>
      <c r="E69" s="239"/>
      <c r="F69" s="239"/>
      <c r="G69" s="239"/>
      <c r="H69" s="239"/>
      <c r="I69" s="239"/>
      <c r="J69" s="238"/>
      <c r="K69" s="239"/>
      <c r="L69" s="239"/>
      <c r="M69" s="239"/>
      <c r="N69" s="239"/>
      <c r="O69" s="294"/>
      <c r="P69" s="239"/>
      <c r="S69" s="206">
        <f>SUMIF('TOTAL FEED'!$J$6:$J$440,'17'!A69,'TOTAL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38"/>
      <c r="C70" s="239"/>
      <c r="D70" s="239"/>
      <c r="E70" s="239"/>
      <c r="F70" s="239"/>
      <c r="G70" s="239"/>
      <c r="H70" s="239"/>
      <c r="I70" s="239"/>
      <c r="J70" s="238"/>
      <c r="K70" s="239"/>
      <c r="L70" s="239"/>
      <c r="M70" s="239"/>
      <c r="N70" s="239"/>
      <c r="O70" s="294"/>
      <c r="P70" s="239"/>
      <c r="S70" s="206">
        <f>SUMIF('TOTAL FEED'!$J$6:$J$440,'17'!A70,'TOTAL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38"/>
      <c r="C71" s="239"/>
      <c r="D71" s="239"/>
      <c r="E71" s="239"/>
      <c r="F71" s="239"/>
      <c r="G71" s="239"/>
      <c r="H71" s="239"/>
      <c r="I71" s="239"/>
      <c r="J71" s="238"/>
      <c r="K71" s="239"/>
      <c r="L71" s="239"/>
      <c r="M71" s="239"/>
      <c r="N71" s="239"/>
      <c r="O71" s="294"/>
      <c r="P71" s="239"/>
      <c r="S71" s="206">
        <f>SUMIF('TOTAL FEED'!$J$6:$J$440,'17'!A71,'TOTAL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40"/>
      <c r="C72" s="231"/>
      <c r="D72" s="233"/>
      <c r="E72" s="231"/>
      <c r="F72" s="231"/>
      <c r="G72" s="231"/>
      <c r="H72" s="231"/>
      <c r="I72" s="241"/>
      <c r="J72" s="231"/>
      <c r="K72" s="231"/>
      <c r="L72" s="242"/>
      <c r="M72" s="243"/>
      <c r="N72" s="231"/>
      <c r="O72" s="292"/>
      <c r="P72" s="239"/>
      <c r="S72" s="206">
        <f>SUMIF('TOTAL FEED'!$J$6:$J$440,'17'!A72,'TOTAL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240"/>
      <c r="C73" s="231"/>
      <c r="D73" s="233"/>
      <c r="E73" s="231"/>
      <c r="F73" s="231"/>
      <c r="G73" s="231"/>
      <c r="H73" s="231"/>
      <c r="I73" s="241"/>
      <c r="J73" s="231"/>
      <c r="K73" s="231"/>
      <c r="L73" s="242"/>
      <c r="M73" s="243"/>
      <c r="N73" s="231"/>
      <c r="O73" s="292"/>
      <c r="P73" s="239"/>
      <c r="S73" s="206">
        <f>SUMIF('TOTAL FEED'!$J$6:$J$440,'17'!A73,'TOTAL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240"/>
      <c r="C74" s="231"/>
      <c r="D74" s="233"/>
      <c r="E74" s="231"/>
      <c r="F74" s="231"/>
      <c r="G74" s="231"/>
      <c r="H74" s="231"/>
      <c r="I74" s="241"/>
      <c r="J74" s="231"/>
      <c r="K74" s="231"/>
      <c r="L74" s="242"/>
      <c r="M74" s="243"/>
      <c r="N74" s="231"/>
      <c r="O74" s="292"/>
      <c r="P74" s="239"/>
      <c r="S74" s="206">
        <f>SUMIF('TOTAL FEED'!$J$6:$J$440,'17'!A74,'TOTAL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40"/>
      <c r="C75" s="231"/>
      <c r="D75" s="233"/>
      <c r="E75" s="231"/>
      <c r="F75" s="231"/>
      <c r="G75" s="231"/>
      <c r="H75" s="231"/>
      <c r="I75" s="241"/>
      <c r="J75" s="231"/>
      <c r="K75" s="231"/>
      <c r="L75" s="242"/>
      <c r="M75" s="243"/>
      <c r="N75" s="231"/>
      <c r="O75" s="292"/>
      <c r="P75" s="239"/>
      <c r="S75" s="206">
        <f>SUMIF('TOTAL FEED'!$J$6:$J$440,'17'!A75,'TOTAL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FEED'!$J$6:$J$440,'17'!A76,'TOTAL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FEED'!$J$6:$J$440,'17'!A77,'TOTAL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FEED'!$J$6:$J$440,'17'!A78,'TOTAL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FEED'!$J$6:$J$440,'17'!A79,'TOTAL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FEED'!$J$6:$J$440,'17'!A80,'TOTAL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FEED'!$J$6:$J$440,'17'!A81,'TOTAL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FEED'!$J$6:$J$440,'17'!A82,'TOTAL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FEED'!$J$6:$J$440,'17'!A97,'TOTAL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FEED'!$J$6:$J$440,'17'!A98,'TOTAL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FEED'!$J$6:$J$440,'17'!A99,'TOTAL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FEED'!$J$6:$J$440,'17'!A100,'TOTAL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2:V753"/>
  <sheetViews>
    <sheetView topLeftCell="A48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18" max="18" width="13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211"/>
      <c r="H3" s="244"/>
      <c r="J3" s="211"/>
      <c r="S3" s="206">
        <f>SUMIF('TOTAL FEED'!$J$6:$J$440,'18'!A3,'TOTAL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11"/>
      <c r="H4" s="244"/>
      <c r="J4" s="211"/>
      <c r="S4" s="206">
        <f>SUMIF('TOTAL FEED'!$J$6:$J$440,'18'!A4,'TOTAL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11"/>
      <c r="H5" s="244"/>
      <c r="J5" s="211"/>
      <c r="S5" s="206">
        <f>SUMIF('TOTAL FEED'!$J$6:$J$440,'18'!A5,'TOTAL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11"/>
      <c r="H6" s="244"/>
      <c r="J6" s="211"/>
      <c r="S6" s="206">
        <f>SUMIF('TOTAL FEED'!$J$6:$J$440,'18'!A6,'TOTAL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11"/>
      <c r="H7" s="244"/>
      <c r="S7" s="206">
        <f>SUMIF('TOTAL FEED'!$J$6:$J$440,'18'!A7,'TOTAL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11"/>
      <c r="H8" s="244"/>
      <c r="S8" s="206">
        <f>SUMIF('TOTAL FEED'!$J$6:$J$440,'18'!A8,'TOTAL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11"/>
      <c r="H9" s="244"/>
      <c r="S9" s="206">
        <f>SUMIF('TOTAL FEED'!$J$6:$J$440,'18'!A9,'TOTAL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11"/>
      <c r="H10" s="244"/>
      <c r="J10" s="211"/>
      <c r="S10" s="206">
        <f>SUMIF('TOTAL FEED'!$J$6:$J$440,'18'!A10,'TOTAL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11"/>
      <c r="H11" s="244"/>
      <c r="J11" s="211"/>
      <c r="S11" s="206">
        <f>SUMIF('TOTAL FEED'!$J$6:$J$440,'18'!A11,'TOTAL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11"/>
      <c r="H12" s="244"/>
      <c r="J12" s="211"/>
      <c r="S12" s="206">
        <f>SUMIF('TOTAL FEED'!$J$6:$J$440,'18'!A12,'TOTAL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11"/>
      <c r="H13" s="244"/>
      <c r="J13" s="211"/>
      <c r="S13" s="206">
        <f>SUMIF('TOTAL FEED'!$J$6:$J$440,'18'!A13,'TOTAL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11"/>
      <c r="H14" s="244"/>
      <c r="J14" s="211"/>
      <c r="S14" s="206">
        <f>SUMIF('TOTAL FEED'!$J$6:$J$440,'18'!A14,'TOTAL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11"/>
      <c r="H15" s="244"/>
      <c r="J15" s="211"/>
      <c r="S15" s="206">
        <f>SUMIF('TOTAL FEED'!$J$6:$J$440,'18'!A15,'TOTAL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11"/>
      <c r="H16" s="244"/>
      <c r="J16" s="211"/>
      <c r="S16" s="206">
        <f>SUMIF('TOTAL FEED'!$J$6:$J$440,'18'!A16,'TOTAL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11"/>
      <c r="G17"/>
      <c r="H17" s="107"/>
      <c r="J17" s="211"/>
      <c r="S17" s="206">
        <f>SUMIF('TOTAL FEED'!$J$6:$J$440,'18'!A17,'TOTAL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211"/>
      <c r="G18"/>
      <c r="H18" s="107"/>
      <c r="J18" s="211"/>
      <c r="S18" s="206">
        <f>SUMIF('TOTAL FEED'!$J$6:$J$440,'18'!A18,'TOTAL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11"/>
      <c r="G19"/>
      <c r="H19" s="107"/>
      <c r="J19" s="211"/>
      <c r="S19" s="206">
        <f>SUMIF('TOTAL FEED'!$J$6:$J$440,'18'!A19,'TOTAL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11"/>
      <c r="G20"/>
      <c r="H20" s="107"/>
      <c r="J20" s="211"/>
      <c r="S20" s="206">
        <f>SUMIF('TOTAL FEED'!$J$6:$J$440,'18'!A20,'TOTAL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G21"/>
      <c r="H21"/>
      <c r="S21" s="206">
        <f>SUMIF('TOTAL FEED'!$J$6:$J$440,'18'!A21,'TOTAL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11"/>
      <c r="G22"/>
      <c r="H22" s="107"/>
      <c r="J22" s="211"/>
      <c r="S22" s="206">
        <f>SUMIF('TOTAL FEED'!$J$6:$J$440,'18'!A22,'TOTAL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11"/>
      <c r="G23"/>
      <c r="H23" s="107"/>
      <c r="J23" s="211"/>
      <c r="S23" s="206">
        <f>SUMIF('TOTAL FEED'!$J$6:$J$440,'18'!A23,'TOTAL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11"/>
      <c r="G24"/>
      <c r="H24" s="107"/>
      <c r="J24" s="211"/>
      <c r="S24" s="206">
        <f>SUMIF('TOTAL FEED'!$J$6:$J$440,'18'!A24,'TOTAL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11"/>
      <c r="G25"/>
      <c r="H25" s="107"/>
      <c r="J25" s="211"/>
      <c r="S25" s="206">
        <f>SUMIF('TOTAL FEED'!$J$6:$J$440,'18'!A25,'TOTAL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11"/>
      <c r="G26"/>
      <c r="H26" s="107"/>
      <c r="J26" s="211"/>
      <c r="S26" s="206">
        <f>SUMIF('TOTAL FEED'!$J$6:$J$440,'18'!A26,'TOTAL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11"/>
      <c r="G27"/>
      <c r="H27" s="107"/>
      <c r="J27" s="211"/>
      <c r="S27" s="206">
        <f>SUMIF('TOTAL FEED'!$J$6:$J$440,'18'!A27,'TOTAL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11"/>
      <c r="G28"/>
      <c r="H28" s="107"/>
      <c r="J28" s="211"/>
      <c r="S28" s="206">
        <f>SUMIF('TOTAL FEED'!$J$6:$J$440,'18'!A28,'TOTAL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11"/>
      <c r="G29"/>
      <c r="H29" s="107"/>
      <c r="J29" s="211"/>
      <c r="S29" s="206">
        <f>SUMIF('TOTAL FEED'!$J$6:$J$440,'18'!A29,'TOTAL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11"/>
      <c r="G30"/>
      <c r="H30" s="107"/>
      <c r="J30" s="211"/>
      <c r="S30" s="206">
        <f>SUMIF('TOTAL FEED'!$J$6:$J$440,'18'!A30,'TOTAL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11"/>
      <c r="G31"/>
      <c r="H31" s="107"/>
      <c r="J31" s="211"/>
      <c r="S31" s="206">
        <f>SUMIF('TOTAL FEED'!$J$6:$J$440,'18'!A31,'TOTAL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11"/>
      <c r="G32"/>
      <c r="H32" s="107"/>
      <c r="J32" s="211"/>
      <c r="S32" s="206">
        <f>SUMIF('TOTAL FEED'!$J$6:$J$440,'18'!A32,'TOTAL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11"/>
      <c r="G33"/>
      <c r="H33" s="107"/>
      <c r="J33" s="211"/>
      <c r="S33" s="206">
        <f>SUMIF('TOTAL FEED'!$J$6:$J$440,'18'!A33,'TOTAL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11"/>
      <c r="G34"/>
      <c r="H34" s="107"/>
      <c r="J34" s="211"/>
      <c r="S34" s="206">
        <f>SUMIF('TOTAL FEED'!$J$6:$J$440,'18'!A34,'TOTAL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11"/>
      <c r="G35"/>
      <c r="H35" s="107"/>
      <c r="J35" s="211"/>
      <c r="S35" s="206">
        <f>SUMIF('TOTAL FEED'!$J$6:$J$440,'18'!A35,'TOTAL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11"/>
      <c r="G36"/>
      <c r="H36" s="107"/>
      <c r="J36" s="211"/>
      <c r="S36" s="206">
        <f>SUMIF('TOTAL FEED'!$J$6:$J$440,'18'!A36,'TOTAL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11"/>
      <c r="G37"/>
      <c r="H37" s="107"/>
      <c r="J37" s="211"/>
      <c r="S37" s="206">
        <f>SUMIF('TOTAL FEED'!$J$6:$J$440,'18'!A37,'TOTAL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11"/>
      <c r="G38"/>
      <c r="H38" s="107"/>
      <c r="J38" s="211"/>
      <c r="S38" s="206">
        <f>SUMIF('TOTAL FEED'!$J$6:$J$440,'18'!A38,'TOTAL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11"/>
      <c r="G39"/>
      <c r="H39" s="107"/>
      <c r="J39" s="211"/>
      <c r="S39" s="206">
        <f>SUMIF('TOTAL FEED'!$J$6:$J$440,'18'!A39,'TOTAL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11"/>
      <c r="G40"/>
      <c r="H40"/>
      <c r="J40" s="211"/>
      <c r="S40" s="206">
        <f>SUMIF('TOTAL FEED'!$J$6:$J$440,'18'!A40,'TOTAL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11"/>
      <c r="G41"/>
      <c r="H41" s="107"/>
      <c r="J41" s="211"/>
      <c r="S41" s="206">
        <f>SUMIF('TOTAL FEED'!$J$6:$J$440,'18'!A41,'TOTAL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11"/>
      <c r="G42"/>
      <c r="H42" s="107"/>
      <c r="J42" s="211"/>
      <c r="S42" s="206">
        <f>SUMIF('TOTAL FEED'!$J$6:$J$440,'18'!A42,'TOTAL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11"/>
      <c r="G43"/>
      <c r="H43" s="107"/>
      <c r="J43" s="211"/>
      <c r="S43" s="206">
        <f>SUMIF('TOTAL FEED'!$J$6:$J$440,'18'!A43,'TOTAL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211"/>
      <c r="G44"/>
      <c r="H44" s="107"/>
      <c r="J44" s="211"/>
      <c r="S44" s="206">
        <f>SUMIF('TOTAL FEED'!$J$6:$J$440,'18'!A44,'TOTAL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11"/>
      <c r="G45"/>
      <c r="H45" s="107"/>
      <c r="S45" s="206">
        <f>SUMIF('TOTAL FEED'!$J$6:$J$440,'18'!A45,'TOTAL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11"/>
      <c r="G46"/>
      <c r="H46" s="107"/>
      <c r="S46" s="206">
        <f>SUMIF('TOTAL FEED'!$J$6:$J$440,'18'!A46,'TOTAL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 s="107"/>
      <c r="S47" s="206">
        <f>SUMIF('TOTAL FEED'!$J$6:$J$440,'18'!A47,'TOTAL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11"/>
      <c r="G48"/>
      <c r="H48" s="107"/>
      <c r="J48" s="211"/>
      <c r="S48" s="206">
        <f>SUMIF('TOTAL FEED'!$J$6:$J$440,'18'!A48,'TOTAL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11"/>
      <c r="G49"/>
      <c r="H49" s="107"/>
      <c r="J49" s="211"/>
      <c r="S49" s="206">
        <f>SUMIF('TOTAL FEED'!$J$6:$J$440,'18'!A49,'TOTAL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11"/>
      <c r="G50"/>
      <c r="H50" s="107"/>
      <c r="J50" s="211"/>
      <c r="S50" s="206">
        <f>SUMIF('TOTAL FEED'!$J$6:$J$440,'18'!A50,'TOTAL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11"/>
      <c r="G51"/>
      <c r="H51" s="107"/>
      <c r="J51" s="211"/>
      <c r="S51" s="206">
        <f>SUMIF('TOTAL FEED'!$J$6:$J$440,'18'!A51,'TOTAL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11"/>
      <c r="G52"/>
      <c r="H52" s="107"/>
      <c r="J52" s="211"/>
      <c r="S52" s="206">
        <f>SUMIF('TOTAL FEED'!$J$6:$J$440,'18'!A52,'TOTAL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11"/>
      <c r="G53"/>
      <c r="H53" s="107"/>
      <c r="S53" s="206">
        <f>SUMIF('TOTAL FEED'!$J$6:$J$440,'18'!A53,'TOTAL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G54"/>
      <c r="H54" s="107"/>
      <c r="S54" s="206">
        <f>SUMIF('TOTAL FEED'!$J$6:$J$440,'18'!A54,'TOTAL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G55"/>
      <c r="H55" s="107"/>
      <c r="J55" s="211"/>
      <c r="S55" s="206">
        <f>SUMIF('TOTAL FEED'!$J$6:$J$440,'18'!A55,'TOTAL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11"/>
      <c r="G56"/>
      <c r="H56" s="107"/>
      <c r="J56" s="211"/>
      <c r="S56" s="206">
        <f>SUMIF('TOTAL FEED'!$J$6:$J$440,'18'!A56,'TOTAL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G57"/>
      <c r="H57" s="107"/>
      <c r="J57" s="211"/>
      <c r="S57" s="206">
        <f>SUMIF('TOTAL FEED'!$J$6:$J$440,'18'!A57,'TOTAL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 s="107"/>
      <c r="J58" s="211"/>
      <c r="S58" s="206">
        <f>SUMIF('TOTAL FEED'!$J$6:$J$440,'18'!A58,'TOTAL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G59"/>
      <c r="H59" s="107"/>
      <c r="J59" s="211"/>
      <c r="S59" s="206">
        <f>SUMIF('TOTAL FEED'!$J$6:$J$440,'18'!A59,'TOTAL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 s="107"/>
      <c r="J60" s="211"/>
      <c r="S60" s="206">
        <f>SUMIF('TOTAL FEED'!$J$6:$J$440,'18'!A60,'TOTAL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 s="107"/>
      <c r="J61" s="211"/>
      <c r="S61" s="206">
        <f>SUMIF('TOTAL FEED'!$J$6:$J$440,'18'!A61,'TOTAL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 s="107"/>
      <c r="J62" s="211"/>
      <c r="S62" s="206">
        <f>SUMIF('TOTAL FEED'!$J$6:$J$440,'18'!A62,'TOTAL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S63" s="206">
        <f>SUMIF('TOTAL FEED'!$J$6:$J$440,'18'!A63,'TOTAL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S64" s="206">
        <f>SUMIF('TOTAL FEED'!$J$6:$J$440,'18'!A64,'TOTAL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G65"/>
      <c r="H65"/>
      <c r="J65" s="211"/>
      <c r="S65" s="206">
        <f>SUMIF('TOTAL FEED'!$J$6:$J$440,'18'!A65,'TOTAL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J66" s="211"/>
      <c r="S66" s="206">
        <f>SUMIF('TOTAL FEED'!$J$6:$J$440,'18'!A66,'TOTAL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J67" s="211"/>
      <c r="S67" s="206">
        <f>SUMIF('TOTAL FEED'!$J$6:$J$440,'18'!A67,'TOTAL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J68" s="211"/>
      <c r="S68" s="206">
        <f>SUMIF('TOTAL FEED'!$J$6:$J$440,'18'!A68,'TOTAL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J69" s="211"/>
      <c r="S69" s="206">
        <f>SUMIF('TOTAL FEED'!$J$6:$J$440,'18'!A69,'TOTAL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11"/>
      <c r="J70" s="211"/>
      <c r="R70" s="2"/>
      <c r="S70" s="206">
        <f>SUMIF('TOTAL FEED'!$J$6:$J$440,'18'!A70,'TOTAL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R71" s="2"/>
      <c r="S71" s="206">
        <f>SUMIF('TOTAL FEED'!$J$6:$J$440,'18'!A71,'TOTAL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R72" s="2"/>
      <c r="S72" s="206">
        <f>SUMIF('TOTAL FEED'!$J$6:$J$440,'18'!A72,'TOTAL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R73" s="2"/>
      <c r="S73" s="206">
        <f>SUMIF('TOTAL FEED'!$J$6:$J$440,'18'!A73,'TOTAL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R74" s="2"/>
      <c r="S74" s="206">
        <f>SUMIF('TOTAL FEED'!$J$6:$J$440,'18'!A74,'TOTAL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R75" s="2"/>
      <c r="S75" s="206">
        <f>SUMIF('TOTAL FEED'!$J$6:$J$440,'18'!A75,'TOTAL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R76" s="2"/>
      <c r="S76" s="206">
        <f>SUMIF('TOTAL FEED'!$J$6:$J$440,'18'!A76,'TOTAL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FEED'!$J$6:$J$440,'18'!A77,'TOTAL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FEED'!$J$6:$J$440,'18'!A78,'TOTAL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FEED'!$J$6:$J$440,'18'!A79,'TOTAL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FEED'!$J$6:$J$440,'18'!A80,'TOTAL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FEED'!$J$6:$J$440,'18'!A81,'TOTAL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FEED'!$J$6:$J$440,'18'!A82,'TOTAL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FEED'!$J$6:$J$440,'18'!A83,'TOTAL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FEED'!$J$6:$J$440,'18'!A84,'TOTAL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FEED'!$J$6:$J$440,'18'!A85,'TOTAL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FEED'!$J$6:$J$440,'18'!A86,'TOTAL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FEED'!$J$6:$J$440,'18'!A87,'TOTAL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FEED'!$J$6:$J$440,'18'!A88,'TOTAL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FEED'!$J$6:$J$440,'18'!A89,'TOTAL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FEED'!$J$6:$J$440,'18'!A90,'TOTAL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FEED'!$J$6:$J$440,'18'!A91,'TOTAL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FEED'!$J$6:$J$440,'18'!A92,'TOTAL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FEED'!$J$6:$J$440,'18'!A93,'TOTAL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FEED'!$J$6:$J$440,'18'!A99,'TOTAL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FEED'!$J$6:$J$440,'18'!A100,'TOTAL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FEED'!$J$6:$J$440,'18'!A101,'TOTAL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FEED'!$J$6:$J$440,'18'!A102,'TOTAL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FEED'!$J$6:$J$440,'18'!A103,'TOTAL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FEED'!$J$6:$J$440,'18'!A104,'TOTAL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FEED'!$J$6:$J$440,'18'!A105,'TOTAL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FEED'!$J$6:$J$440,'18'!A106,'TOTAL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FEED'!$J$6:$J$440,'18'!A107,'TOTAL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FEED'!$J$6:$J$440,'18'!A108,'TOTAL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FEED'!$J$6:$J$440,'18'!A109,'TOTAL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FEED'!$J$6:$J$440,'18'!A110,'TOTAL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FEED'!$J$6:$J$440,'18'!A111,'TOTAL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FEED'!$J$6:$J$440,'18'!A112,'TOTAL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FEED'!$J$6:$J$440,'18'!A113,'TOTAL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FEED'!$J$6:$J$440,'18'!A114,'TOTAL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FEED'!$J$6:$J$440,'18'!A115,'TOTAL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FEED'!$J$6:$J$440,'18'!A116,'TOTAL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FEED'!$J$6:$J$440,'18'!A117,'TOTAL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FEED'!$J$6:$J$440,'18'!A118,'TOTAL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FEED'!$J$6:$J$440,'18'!A119,'TOTAL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FEED'!$J$6:$J$440,'18'!A120,'TOTAL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FEED'!$J$6:$J$440,'18'!A121,'TOTAL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FEED'!$J$6:$J$440,'18'!A122,'TOTAL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FEED'!$J$6:$J$440,'18'!A123,'TOTAL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FEED'!$J$6:$J$440,'18'!A124,'TOTAL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FEED'!$J$6:$J$440,'18'!A125,'TOTAL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FEED'!$J$6:$J$440,'18'!A126,'TOTAL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FEED'!$J$6:$J$440,'18'!A127,'TOTAL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FEED'!$J$6:$J$440,'18'!A128,'TOTAL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FEED'!$J$6:$J$440,'18'!A129,'TOTAL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FEED'!$J$6:$J$440,'18'!A130,'TOTAL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FEED'!$J$6:$J$440,'18'!A131,'TOTAL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FEED'!$J$6:$J$440,'18'!A132,'TOTAL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FEED'!$J$6:$J$440,'18'!A133,'TOTAL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FEED'!$J$6:$J$440,'18'!A134,'TOTAL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FEED'!$J$6:$J$440,'18'!A135,'TOTAL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FEED'!$J$6:$J$440,'18'!A136,'TOTAL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FEED'!$J$6:$J$440,'18'!A137,'TOTAL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FEED'!$J$6:$J$440,'18'!A138,'TOTAL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FEED'!$J$6:$J$440,'18'!A139,'TOTAL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FEED'!$J$6:$J$440,'18'!A140,'TOTAL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FEED'!$J$6:$J$440,'18'!A141,'TOTAL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FEED'!$J$6:$J$440,'18'!A142,'TOTAL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FEED'!$J$6:$J$440,'18'!A143,'TOTAL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FEED'!$J$6:$J$440,'18'!A144,'TOTAL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FEED'!$J$6:$J$440,'18'!A145,'TOTAL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FEED'!$J$6:$J$440,'18'!A146,'TOTAL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FEED'!$J$6:$J$440,'18'!A147,'TOTAL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FEED'!$J$6:$J$440,'18'!A148,'TOTAL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FEED'!$J$6:$J$440,'18'!A149,'TOTAL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FEED'!$J$6:$J$440,'18'!A150,'TOTAL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FEED'!$J$6:$J$440,'18'!A151,'TOTAL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FEED'!$J$6:$J$440,'18'!A152,'TOTAL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FEED'!$J$6:$J$440,'18'!A153,'TOTAL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FEED'!$J$6:$J$440,'18'!A154,'TOTAL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FEED'!$J$6:$J$440,'18'!A155,'TOTAL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FEED'!$J$6:$J$440,'18'!A156,'TOTAL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FEED'!$J$6:$J$440,'18'!A157,'TOTAL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FEED'!$J$6:$J$440,'18'!A158,'TOTAL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FEED'!$J$6:$J$440,'18'!A159,'TOTAL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FEED'!$J$6:$J$440,'18'!A160,'TOTAL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FEED'!$J$6:$J$440,'18'!A161,'TOTAL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FEED'!$J$6:$J$440,'18'!A162,'TOTAL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FEED'!$J$6:$J$440,'18'!A163,'TOTAL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FEED'!$J$6:$J$440,'18'!A164,'TOTAL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FEED'!$J$6:$J$440,'18'!A165,'TOTAL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FEED'!$J$6:$J$440,'18'!A166,'TOTAL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FEED'!$J$6:$J$440,'18'!A167,'TOTAL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FEED'!$J$6:$J$440,'18'!A168,'TOTAL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FEED'!$J$6:$J$440,'18'!A169,'TOTAL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FEED'!$J$6:$J$440,'18'!A170,'TOTAL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FEED'!$J$6:$J$440,'18'!A171,'TOTAL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FEED'!$J$6:$J$440,'18'!A172,'TOTAL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FEED'!$J$6:$J$440,'18'!A173,'TOTAL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FEED'!$J$6:$J$440,'18'!A174,'TOTAL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FEED'!$J$6:$J$440,'18'!A175,'TOTAL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FEED'!$J$6:$J$440,'18'!A176,'TOTAL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FEED'!$J$6:$J$440,'18'!A177,'TOTAL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FEED'!$J$6:$J$440,'18'!A178,'TOTAL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FEED'!$J$6:$J$440,'18'!A179,'TOTAL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FEED'!$J$6:$J$440,'18'!A180,'TOTAL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FEED'!$J$6:$J$440,'18'!A181,'TOTAL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FEED'!$J$6:$J$440,'18'!A182,'TOTAL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FEED'!$J$6:$J$440,'18'!A183,'TOTAL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FEED'!$J$6:$J$440,'18'!A184,'TOTAL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FEED'!$J$6:$J$440,'18'!A185,'TOTAL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FEED'!$J$6:$J$440,'18'!A186,'TOTAL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FEED'!$J$6:$J$440,'18'!A187,'TOTAL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FEED'!$J$6:$J$440,'18'!A188,'TOTAL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FEED'!$J$6:$J$440,'18'!A189,'TOTAL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FEED'!$J$6:$J$440,'18'!A190,'TOTAL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FEED'!$J$6:$J$440,'18'!A191,'TOTAL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FEED'!$J$6:$J$440,'18'!A192,'TOTAL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FEED'!$J$6:$J$440,'18'!A193,'TOTAL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FEED'!$J$6:$J$440,'18'!A194,'TOTAL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FEED'!$J$6:$J$440,'18'!A195,'TOTAL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FEED'!$J$6:$J$440,'18'!A196,'TOTAL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FEED'!$J$6:$J$440,'18'!A197,'TOTAL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FEED'!$J$6:$J$440,'18'!A198,'TOTAL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FEED'!$J$6:$J$440,'18'!A199,'TOTAL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FEED'!$J$6:$J$440,'18'!A200,'TOTAL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FEED'!$J$6:$J$440,'18'!A201,'TOTAL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FEED'!$J$6:$J$440,'18'!A202,'TOTAL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FEED'!$J$6:$J$440,'18'!A203,'TOTAL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FEED'!$J$6:$J$440,'18'!A204,'TOTAL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FEED'!$J$6:$J$440,'18'!A205,'TOTAL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FEED'!$J$6:$J$440,'18'!A206,'TOTAL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FEED'!$J$6:$J$440,'18'!A207,'TOTAL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FEED'!$J$6:$J$440,'18'!A208,'TOTAL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FEED'!$J$6:$J$440,'18'!A209,'TOTAL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FEED'!$J$6:$J$440,'18'!A210,'TOTAL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FEED'!$J$6:$J$440,'18'!A211,'TOTAL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FEED'!$J$6:$J$440,'18'!A212,'TOTAL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FEED'!$J$6:$J$440,'18'!A213,'TOTAL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FEED'!$J$6:$J$440,'18'!A214,'TOTAL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FEED'!$J$6:$J$440,'18'!A215,'TOTAL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FEED'!$J$6:$J$440,'18'!A216,'TOTAL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FEED'!$J$6:$J$440,'18'!A217,'TOTAL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FEED'!$J$6:$J$440,'18'!A218,'TOTAL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FEED'!$J$6:$J$440,'18'!A219,'TOTAL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FEED'!$J$6:$J$440,'18'!A220,'TOTAL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FEED'!$J$6:$J$440,'18'!A221,'TOTAL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FEED'!$J$6:$J$440,'18'!A222,'TOTAL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FEED'!$J$6:$J$440,'18'!A223,'TOTAL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FEED'!$J$6:$J$440,'18'!A224,'TOTAL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FEED'!$J$6:$J$440,'18'!A225,'TOTAL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FEED'!$J$6:$J$440,'18'!A226,'TOTAL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FEED'!$J$6:$J$440,'18'!A227,'TOTAL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FEED'!$J$6:$J$440,'18'!A228,'TOTAL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FEED'!$J$6:$J$440,'18'!A229,'TOTAL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FEED'!$J$6:$J$440,'18'!A230,'TOTAL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FEED'!$J$6:$J$440,'18'!A231,'TOTAL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FEED'!$J$6:$J$440,'18'!A232,'TOTAL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FEED'!$J$6:$J$440,'18'!A233,'TOTAL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FEED'!$J$6:$J$440,'18'!A234,'TOTAL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FEED'!$J$6:$J$440,'18'!A235,'TOTAL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FEED'!$J$6:$J$440,'18'!A236,'TOTAL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FEED'!$J$6:$J$440,'18'!A237,'TOTAL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FEED'!$J$6:$J$440,'18'!A238,'TOTAL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FEED'!$J$6:$J$440,'18'!A239,'TOTAL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FEED'!$J$6:$J$440,'18'!A240,'TOTAL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FEED'!$J$6:$J$440,'18'!A241,'TOTAL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FEED'!$J$6:$J$440,'18'!A242,'TOTAL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FEED'!$J$6:$J$440,'18'!A243,'TOTAL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FEED'!$J$6:$J$440,'18'!A244,'TOTAL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FEED'!$J$6:$J$440,'18'!A245,'TOTAL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FEED'!$J$6:$J$440,'18'!A246,'TOTAL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FEED'!$J$6:$J$440,'18'!A247,'TOTAL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FEED'!$J$6:$J$440,'18'!A248,'TOTAL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FEED'!$J$6:$J$440,'18'!A249,'TOTAL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FEED'!$J$6:$J$440,'18'!A250,'TOTAL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FEED'!$J$6:$J$440,'18'!A251,'TOTAL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FEED'!$J$6:$J$440,'18'!A252,'TOTAL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FEED'!$J$6:$J$440,'18'!A253,'TOTAL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FEED'!$J$6:$J$440,'18'!A254,'TOTAL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FEED'!$J$6:$J$440,'18'!A255,'TOTAL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FEED'!$J$6:$J$440,'18'!A256,'TOTAL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FEED'!$J$6:$J$440,'18'!A257,'TOTAL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FEED'!$J$6:$J$440,'18'!A258,'TOTAL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FEED'!$J$6:$J$440,'18'!A259,'TOTAL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FEED'!$J$6:$J$440,'18'!A260,'TOTAL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FEED'!$J$6:$J$440,'18'!A261,'TOTAL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FEED'!$J$6:$J$440,'18'!A262,'TOTAL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FEED'!$J$6:$J$440,'18'!A263,'TOTAL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FEED'!$J$6:$J$440,'18'!A264,'TOTAL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FEED'!$J$6:$J$440,'18'!A265,'TOTAL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FEED'!$J$6:$J$440,'18'!A266,'TOTAL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FEED'!$J$6:$J$440,'18'!A267,'TOTAL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FEED'!$J$6:$J$440,'18'!A268,'TOTAL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FEED'!$J$6:$J$440,'18'!A269,'TOTAL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FEED'!$J$6:$J$440,'18'!A270,'TOTAL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S271" s="206">
        <f>SUMIF('TOTAL FEED'!$J$6:$J$440,'18'!A271,'TOTAL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S272" s="206">
        <f>SUMIF('TOTAL FEED'!$J$6:$J$440,'18'!A272,'TOTAL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S273" s="206">
        <f>SUMIF('TOTAL FEED'!$J$6:$J$440,'18'!A273,'TOTAL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S274" s="206">
        <f>SUMIF('TOTAL FEED'!$J$6:$J$440,'18'!A274,'TOTAL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S275" s="206">
        <f>SUMIF('TOTAL FEED'!$J$6:$J$440,'18'!A275,'TOTAL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S276" s="206">
        <f>SUMIF('TOTAL FEED'!$J$6:$J$440,'18'!A276,'TOTAL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S277" s="206">
        <f>SUMIF('TOTAL FEED'!$J$6:$J$440,'18'!A277,'TOTAL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S278" s="206">
        <f>SUMIF('TOTAL FEED'!$J$6:$J$440,'18'!A278,'TOTAL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S279" s="206">
        <f>SUMIF('TOTAL FEED'!$J$6:$J$440,'18'!A279,'TOTAL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S280" s="206">
        <f>SUMIF('TOTAL FEED'!$J$6:$J$440,'18'!A280,'TOTAL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S281" s="206">
        <f>SUMIF('TOTAL FEED'!$J$6:$J$440,'18'!A281,'TOTAL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S282" s="206">
        <f>SUMIF('TOTAL FEED'!$J$6:$J$440,'18'!A282,'TOTAL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S283" s="206">
        <f>SUMIF('TOTAL FEED'!$J$6:$J$440,'18'!A283,'TOTAL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S284" s="206">
        <f>SUMIF('TOTAL FEED'!$J$6:$J$440,'18'!A284,'TOTAL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S285" s="206">
        <f>SUMIF('TOTAL FEED'!$J$6:$J$440,'18'!A285,'TOTAL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S286" s="206">
        <f>SUMIF('TOTAL FEED'!$J$6:$J$440,'18'!A286,'TOTAL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S287" s="206">
        <f>SUMIF('TOTAL FEED'!$J$6:$J$440,'18'!A287,'TOTAL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S288" s="206">
        <f>SUMIF('TOTAL FEED'!$J$6:$J$440,'18'!A288,'TOTAL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S289" s="206">
        <f>SUMIF('TOTAL FEED'!$J$6:$J$440,'18'!A289,'TOTAL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S290" s="206">
        <f>SUMIF('TOTAL FEED'!$J$6:$J$440,'18'!A290,'TOTAL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S291" s="206">
        <f>SUMIF('TOTAL FEED'!$J$6:$J$440,'18'!A291,'TOTAL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S292" s="206">
        <f>SUMIF('TOTAL FEED'!$J$6:$J$440,'18'!A292,'TOTAL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S293" s="206">
        <f>SUMIF('TOTAL FEED'!$J$6:$J$440,'18'!A293,'TOTAL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S294" s="206">
        <f>SUMIF('TOTAL FEED'!$J$6:$J$440,'18'!A294,'TOTAL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S295" s="206">
        <f>SUMIF('TOTAL FEED'!$J$6:$J$440,'18'!A295,'TOTAL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S296" s="206">
        <f>SUMIF('TOTAL FEED'!$J$6:$J$440,'18'!A296,'TOTAL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S297" s="206">
        <f>SUMIF('TOTAL FEED'!$J$6:$J$440,'18'!A297,'TOTAL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S298" s="206">
        <f>SUMIF('TOTAL FEED'!$J$6:$J$440,'18'!A298,'TOTAL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S299" s="206">
        <f>SUMIF('TOTAL FEED'!$J$6:$J$440,'18'!A299,'TOTAL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S300" s="206">
        <f>SUMIF('TOTAL FEED'!$J$6:$J$440,'18'!A300,'TOTAL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S301" s="206">
        <f>SUMIF('TOTAL FEED'!$J$6:$J$440,'18'!A301,'TOTAL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S302" s="206">
        <f>SUMIF('TOTAL FEED'!$J$6:$J$440,'18'!A302,'TOTAL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S303" s="206">
        <f>SUMIF('TOTAL FEED'!$J$6:$J$440,'18'!A303,'TOTAL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S304" s="206">
        <f>SUMIF('TOTAL FEED'!$J$6:$J$440,'18'!A304,'TOTAL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S305" s="206">
        <f>SUMIF('TOTAL FEED'!$J$6:$J$440,'18'!A305,'TOTAL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S306" s="206">
        <f>SUMIF('TOTAL FEED'!$J$6:$J$440,'18'!A306,'TOTAL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S307" s="206">
        <f>SUMIF('TOTAL FEED'!$J$6:$J$440,'18'!A307,'TOTAL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S308" s="206">
        <f>SUMIF('TOTAL FEED'!$J$6:$J$440,'18'!A308,'TOTAL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S309" s="206">
        <f>SUMIF('TOTAL FEED'!$J$6:$J$440,'18'!A309,'TOTAL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S310" s="206">
        <f>SUMIF('TOTAL FEED'!$J$6:$J$440,'18'!A310,'TOTAL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S311" s="206">
        <f>SUMIF('TOTAL FEED'!$J$6:$J$440,'18'!A311,'TOTAL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S312" s="206">
        <f>SUMIF('TOTAL FEED'!$J$6:$J$440,'18'!A312,'TOTAL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S313" s="206">
        <f>SUMIF('TOTAL FEED'!$J$6:$J$440,'18'!A313,'TOTAL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S314" s="206">
        <f>SUMIF('TOTAL FEED'!$J$6:$J$440,'18'!A314,'TOTAL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S315" s="206">
        <f>SUMIF('TOTAL FEED'!$J$6:$J$440,'18'!A315,'TOTAL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S316" s="206">
        <f>SUMIF('TOTAL FEED'!$J$6:$J$440,'18'!A316,'TOTAL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S317" s="206">
        <f>SUMIF('TOTAL FEED'!$J$6:$J$440,'18'!A317,'TOTAL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S318" s="206">
        <f>SUMIF('TOTAL FEED'!$J$6:$J$440,'18'!A318,'TOTAL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S319" s="206">
        <f>SUMIF('TOTAL FEED'!$J$6:$J$440,'18'!A319,'TOTAL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S320" s="206">
        <f>SUMIF('TOTAL FEED'!$J$6:$J$440,'18'!A320,'TOTAL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S321" s="206">
        <f>SUMIF('TOTAL FEED'!$J$6:$J$440,'18'!A321,'TOTAL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S322" s="206">
        <f>SUMIF('TOTAL FEED'!$J$6:$J$440,'18'!A322,'TOTAL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S323" s="206">
        <f>SUMIF('TOTAL FEED'!$J$6:$J$440,'18'!A323,'TOTAL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7.2851562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0" max="20" width="17.42578125" customWidth="1"/>
    <col min="22" max="22" width="13.140625" customWidth="1"/>
  </cols>
  <sheetData>
    <row r="2" spans="1:22" ht="21" customHeight="1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245"/>
      <c r="I3" s="153"/>
      <c r="J3" s="152"/>
      <c r="K3" s="153"/>
      <c r="L3" s="153"/>
      <c r="M3" s="153"/>
      <c r="N3" s="153"/>
      <c r="O3" s="153"/>
      <c r="P3" s="153"/>
      <c r="Q3">
        <f>H3/10000</f>
        <v>0</v>
      </c>
      <c r="R3" s="2"/>
      <c r="S3" s="206">
        <f>SUMIF('TOTAL FEED'!$J$6:$J$440,'19'!A3,'TOTAL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245"/>
      <c r="I4" s="153"/>
      <c r="J4" s="152"/>
      <c r="K4" s="153"/>
      <c r="L4" s="153"/>
      <c r="M4" s="153"/>
      <c r="N4" s="153"/>
      <c r="O4" s="153"/>
      <c r="P4" s="153"/>
      <c r="R4" s="2"/>
      <c r="S4" s="206">
        <f>SUMIF('TOTAL FEED'!$J$6:$J$440,'19'!A4,'TOTAL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245"/>
      <c r="I5" s="153"/>
      <c r="J5" s="152"/>
      <c r="K5" s="153"/>
      <c r="L5" s="153"/>
      <c r="M5" s="153"/>
      <c r="N5" s="153"/>
      <c r="O5" s="153"/>
      <c r="P5" s="153"/>
      <c r="R5" s="2"/>
      <c r="S5" s="206">
        <f>SUMIF('TOTAL FEED'!$J$6:$J$440,'19'!A5,'TOTAL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245"/>
      <c r="I6" s="153"/>
      <c r="J6" s="152"/>
      <c r="K6" s="153"/>
      <c r="L6" s="153"/>
      <c r="M6" s="153"/>
      <c r="N6" s="153"/>
      <c r="O6" s="153"/>
      <c r="P6" s="153"/>
      <c r="R6" s="2"/>
      <c r="S6" s="206">
        <f>SUMIF('TOTAL FEED'!$J$6:$J$440,'19'!A6,'TOTAL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245"/>
      <c r="I7" s="153"/>
      <c r="J7" s="152"/>
      <c r="K7" s="153"/>
      <c r="L7" s="153"/>
      <c r="M7" s="153"/>
      <c r="N7" s="153"/>
      <c r="O7" s="153"/>
      <c r="P7" s="153"/>
      <c r="R7" s="2"/>
      <c r="S7" s="206">
        <f>SUMIF('TOTAL FEED'!$J$6:$J$440,'19'!A7,'TOTAL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245"/>
      <c r="I8" s="153"/>
      <c r="J8" s="152"/>
      <c r="K8" s="153"/>
      <c r="L8" s="153"/>
      <c r="M8" s="153"/>
      <c r="N8" s="153"/>
      <c r="O8" s="153"/>
      <c r="P8" s="153"/>
      <c r="R8" s="2"/>
      <c r="S8" s="206">
        <f>SUMIF('TOTAL FEED'!$J$6:$J$440,'19'!A8,'TOTAL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245"/>
      <c r="I9" s="153"/>
      <c r="J9" s="152"/>
      <c r="K9" s="153"/>
      <c r="L9" s="153"/>
      <c r="M9" s="153"/>
      <c r="N9" s="153"/>
      <c r="O9" s="153"/>
      <c r="P9" s="153"/>
      <c r="R9" s="2"/>
      <c r="S9" s="206">
        <f>SUMIF('TOTAL FEED'!$J$6:$J$440,'19'!A9,'TOTAL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245"/>
      <c r="I10" s="153"/>
      <c r="J10" s="152"/>
      <c r="K10" s="153"/>
      <c r="L10" s="153"/>
      <c r="M10" s="153"/>
      <c r="N10" s="153"/>
      <c r="O10" s="153"/>
      <c r="P10" s="153"/>
      <c r="R10" s="2"/>
      <c r="S10" s="206">
        <f>SUMIF('TOTAL FEED'!$J$6:$J$440,'19'!A10,'TOTAL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245"/>
      <c r="I11" s="153"/>
      <c r="J11" s="152"/>
      <c r="K11" s="153"/>
      <c r="L11" s="153"/>
      <c r="M11" s="153"/>
      <c r="N11" s="153"/>
      <c r="O11" s="153"/>
      <c r="P11" s="153"/>
      <c r="R11" s="2"/>
      <c r="S11" s="206">
        <f>SUMIF('TOTAL FEED'!$J$6:$J$440,'19'!A11,'TOTAL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245"/>
      <c r="I12" s="153"/>
      <c r="J12" s="152"/>
      <c r="K12" s="153"/>
      <c r="L12" s="153"/>
      <c r="M12" s="153"/>
      <c r="N12" s="153"/>
      <c r="O12" s="153"/>
      <c r="P12" s="153"/>
      <c r="R12" s="2"/>
      <c r="S12" s="206">
        <f>SUMIF('TOTAL FEED'!$J$6:$J$440,'19'!A12,'TOTAL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245"/>
      <c r="I13" s="153"/>
      <c r="J13" s="152"/>
      <c r="K13" s="153"/>
      <c r="L13" s="153"/>
      <c r="M13" s="153"/>
      <c r="N13" s="153"/>
      <c r="O13" s="153"/>
      <c r="P13" s="153"/>
      <c r="R13" s="2"/>
      <c r="S13" s="206">
        <f>SUMIF('TOTAL FEED'!$J$6:$J$440,'19'!A13,'TOTAL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245"/>
      <c r="I14" s="153"/>
      <c r="J14" s="152"/>
      <c r="K14" s="153"/>
      <c r="L14" s="153"/>
      <c r="M14" s="153"/>
      <c r="N14" s="153"/>
      <c r="O14" s="153"/>
      <c r="P14" s="153"/>
      <c r="R14" s="2"/>
      <c r="S14" s="206">
        <f>SUMIF('TOTAL FEED'!$J$6:$J$440,'19'!A14,'TOTAL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245"/>
      <c r="I15" s="153"/>
      <c r="J15" s="152"/>
      <c r="K15" s="153"/>
      <c r="L15" s="153"/>
      <c r="M15" s="153"/>
      <c r="N15" s="153"/>
      <c r="O15" s="153"/>
      <c r="P15" s="153"/>
      <c r="R15" s="2"/>
      <c r="S15" s="206">
        <f>SUMIF('TOTAL FEED'!$J$6:$J$440,'19'!A15,'TOTAL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245"/>
      <c r="I16" s="153"/>
      <c r="J16" s="152"/>
      <c r="K16" s="153"/>
      <c r="L16" s="153"/>
      <c r="M16" s="153"/>
      <c r="N16" s="153"/>
      <c r="O16" s="153"/>
      <c r="P16" s="153"/>
      <c r="R16" s="2"/>
      <c r="S16" s="206">
        <f>SUMIF('TOTAL FEED'!$J$6:$J$440,'19'!A16,'TOTAL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246"/>
      <c r="I17" s="153"/>
      <c r="J17" s="152"/>
      <c r="K17" s="153"/>
      <c r="L17" s="153"/>
      <c r="M17" s="153"/>
      <c r="N17" s="153"/>
      <c r="O17" s="153"/>
      <c r="P17" s="153"/>
      <c r="R17" s="2"/>
      <c r="S17" s="206">
        <f>SUMIF('TOTAL FEED'!$J$6:$J$440,'19'!A17,'TOTAL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246"/>
      <c r="I18" s="153"/>
      <c r="J18" s="152"/>
      <c r="K18" s="153"/>
      <c r="L18" s="153"/>
      <c r="M18" s="153"/>
      <c r="N18" s="153"/>
      <c r="O18" s="153"/>
      <c r="P18" s="153"/>
      <c r="R18" s="2"/>
      <c r="S18" s="206">
        <f>SUMIF('TOTAL FEED'!$J$6:$J$440,'19'!A18,'TOTAL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246"/>
      <c r="I19" s="153"/>
      <c r="J19" s="152"/>
      <c r="K19" s="153"/>
      <c r="L19" s="153"/>
      <c r="M19" s="153"/>
      <c r="N19" s="153"/>
      <c r="O19" s="295"/>
      <c r="P19" s="153"/>
      <c r="R19" s="2"/>
      <c r="S19" s="206">
        <f>SUMIF('TOTAL FEED'!$J$6:$J$440,'19'!A19,'TOTAL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246"/>
      <c r="I20" s="153"/>
      <c r="J20" s="152"/>
      <c r="K20" s="153"/>
      <c r="L20" s="153"/>
      <c r="M20" s="153"/>
      <c r="N20" s="153"/>
      <c r="O20" s="153"/>
      <c r="P20" s="153"/>
      <c r="R20" s="2"/>
      <c r="S20" s="206">
        <f>SUMIF('TOTAL FEED'!$J$6:$J$440,'19'!A20,'TOTAL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R21" s="2"/>
      <c r="S21" s="206">
        <f>SUMIF('TOTAL FEED'!$J$6:$J$440,'19'!A21,'TOTAL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246"/>
      <c r="I22" s="153"/>
      <c r="J22" s="152"/>
      <c r="K22" s="153"/>
      <c r="L22" s="153"/>
      <c r="M22" s="153"/>
      <c r="N22" s="153"/>
      <c r="O22" s="153"/>
      <c r="P22" s="153"/>
      <c r="R22" s="2"/>
      <c r="S22" s="206">
        <f>SUMIF('TOTAL FEED'!$J$6:$J$440,'19'!A22,'TOTAL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246"/>
      <c r="I23" s="153"/>
      <c r="J23" s="152"/>
      <c r="K23" s="153"/>
      <c r="L23" s="153"/>
      <c r="M23" s="153"/>
      <c r="N23" s="153"/>
      <c r="O23" s="153"/>
      <c r="P23" s="153"/>
      <c r="R23" s="2"/>
      <c r="S23" s="206">
        <f>SUMIF('TOTAL FEED'!$J$6:$J$440,'19'!A23,'TOTAL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246"/>
      <c r="I24" s="153"/>
      <c r="J24" s="152"/>
      <c r="K24" s="153"/>
      <c r="L24" s="153"/>
      <c r="M24" s="153"/>
      <c r="N24" s="153"/>
      <c r="O24" s="153"/>
      <c r="P24" s="153"/>
      <c r="R24" s="2"/>
      <c r="S24" s="206">
        <f>SUMIF('TOTAL FEED'!$J$6:$J$440,'19'!A24,'TOTAL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246"/>
      <c r="I25" s="153"/>
      <c r="J25" s="152"/>
      <c r="K25" s="153"/>
      <c r="L25" s="153"/>
      <c r="M25" s="153"/>
      <c r="N25" s="153"/>
      <c r="O25" s="153"/>
      <c r="P25" s="153"/>
      <c r="R25" s="2"/>
      <c r="S25" s="206">
        <f>SUMIF('TOTAL FEED'!$J$6:$J$440,'19'!A25,'TOTAL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246"/>
      <c r="I26" s="153"/>
      <c r="J26" s="152"/>
      <c r="K26" s="153"/>
      <c r="L26" s="153"/>
      <c r="M26" s="153"/>
      <c r="N26" s="153"/>
      <c r="O26" s="153"/>
      <c r="P26" s="153"/>
      <c r="R26" s="2"/>
      <c r="S26" s="206">
        <f>SUMIF('TOTAL FEED'!$J$6:$J$440,'19'!A26,'TOTAL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246"/>
      <c r="I27" s="153"/>
      <c r="J27" s="152"/>
      <c r="K27" s="153"/>
      <c r="L27" s="153"/>
      <c r="M27" s="153"/>
      <c r="N27" s="153"/>
      <c r="O27" s="153"/>
      <c r="P27" s="153"/>
      <c r="R27" s="2"/>
      <c r="S27" s="206">
        <f>SUMIF('TOTAL FEED'!$J$6:$J$440,'19'!A27,'TOTAL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246"/>
      <c r="I28" s="153"/>
      <c r="J28" s="152"/>
      <c r="K28" s="153"/>
      <c r="L28" s="153"/>
      <c r="M28" s="153"/>
      <c r="N28" s="153"/>
      <c r="O28" s="153"/>
      <c r="P28" s="153"/>
      <c r="R28" s="2"/>
      <c r="S28" s="206">
        <f>SUMIF('TOTAL FEED'!$J$6:$J$440,'19'!A28,'TOTAL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246"/>
      <c r="I29" s="153"/>
      <c r="J29" s="152"/>
      <c r="K29" s="153"/>
      <c r="L29" s="153"/>
      <c r="M29" s="153"/>
      <c r="N29" s="153"/>
      <c r="O29" s="295"/>
      <c r="P29" s="153"/>
      <c r="R29" s="2"/>
      <c r="S29" s="206">
        <f>SUMIF('TOTAL FEED'!$J$6:$J$440,'19'!A29,'TOTAL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246"/>
      <c r="I30" s="153"/>
      <c r="J30" s="152"/>
      <c r="K30" s="153"/>
      <c r="L30" s="153"/>
      <c r="M30" s="153"/>
      <c r="N30" s="153"/>
      <c r="O30" s="153"/>
      <c r="P30" s="153"/>
      <c r="R30" s="2"/>
      <c r="S30" s="206">
        <f>SUMIF('TOTAL FEED'!$J$6:$J$440,'19'!A30,'TOTAL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246"/>
      <c r="I31" s="153"/>
      <c r="J31" s="153"/>
      <c r="K31" s="153"/>
      <c r="L31" s="153"/>
      <c r="M31" s="153"/>
      <c r="N31" s="153"/>
      <c r="O31" s="153"/>
      <c r="P31" s="153"/>
      <c r="R31" s="2"/>
      <c r="S31" s="206">
        <f>SUMIF('TOTAL FEED'!$J$6:$J$440,'19'!A31,'TOTAL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246"/>
      <c r="I32" s="153"/>
      <c r="J32" s="152"/>
      <c r="K32" s="153"/>
      <c r="L32" s="153"/>
      <c r="M32" s="153"/>
      <c r="N32" s="153"/>
      <c r="O32" s="295"/>
      <c r="P32" s="153"/>
      <c r="R32" s="2"/>
      <c r="S32" s="206">
        <f>SUMIF('TOTAL FEED'!$J$6:$J$440,'19'!A32,'TOTAL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246"/>
      <c r="I33" s="153"/>
      <c r="J33" s="152"/>
      <c r="K33" s="153"/>
      <c r="L33" s="153"/>
      <c r="M33" s="153"/>
      <c r="N33" s="153"/>
      <c r="O33" s="295"/>
      <c r="P33" s="153"/>
      <c r="S33" s="206">
        <f>SUMIF('TOTAL FEED'!$J$6:$J$440,'19'!A33,'TOTAL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246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FEED'!$J$6:$J$440,'19'!A34,'TOTAL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246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FEED'!$J$6:$J$440,'19'!A35,'TOTAL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246"/>
      <c r="I36" s="153"/>
      <c r="J36" s="296"/>
      <c r="K36" s="153"/>
      <c r="L36" s="153"/>
      <c r="M36" s="153"/>
      <c r="N36" s="153"/>
      <c r="O36" s="153"/>
      <c r="P36" s="153"/>
      <c r="S36" s="206">
        <f>SUMIF('TOTAL FEED'!$J$6:$J$440,'19'!A36,'TOTAL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246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FEED'!$J$6:$J$440,'19'!A37,'TOTAL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246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FEED'!$J$6:$J$440,'19'!A38,'TOTAL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3"/>
      <c r="C39" s="153"/>
      <c r="D39" s="153"/>
      <c r="E39" s="153"/>
      <c r="F39" s="153"/>
      <c r="G39" s="153"/>
      <c r="H39" s="246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FEED'!$J$6:$J$440,'19'!A39,'TOTAL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246"/>
      <c r="I40" s="153"/>
      <c r="J40" s="152"/>
      <c r="K40" s="153"/>
      <c r="L40" s="153"/>
      <c r="M40" s="153"/>
      <c r="N40" s="153"/>
      <c r="O40" s="295"/>
      <c r="P40" s="153"/>
      <c r="S40" s="206">
        <f>SUMIF('TOTAL FEED'!$J$6:$J$440,'19'!A40,'TOTAL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246"/>
      <c r="I41" s="153"/>
      <c r="J41" s="152"/>
      <c r="K41" s="153"/>
      <c r="L41" s="153"/>
      <c r="M41" s="153"/>
      <c r="N41" s="153"/>
      <c r="O41" s="295"/>
      <c r="P41" s="153"/>
      <c r="S41" s="206">
        <f>SUMIF('TOTAL FEED'!$J$6:$J$440,'19'!A41,'TOTAL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295"/>
      <c r="P42" s="153"/>
      <c r="S42" s="206">
        <f>SUMIF('TOTAL FEED'!$J$6:$J$440,'19'!A42,'TOTAL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246"/>
      <c r="I43" s="153"/>
      <c r="J43" s="152"/>
      <c r="K43" s="153"/>
      <c r="L43" s="153"/>
      <c r="M43" s="153"/>
      <c r="N43" s="153"/>
      <c r="O43" s="295"/>
      <c r="P43" s="153"/>
      <c r="S43" s="206">
        <f>SUMIF('TOTAL FEED'!$J$6:$J$440,'19'!A43,'TOTAL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246"/>
      <c r="I44" s="153"/>
      <c r="J44" s="152"/>
      <c r="K44" s="153"/>
      <c r="L44" s="153"/>
      <c r="M44" s="153"/>
      <c r="N44" s="153"/>
      <c r="O44" s="295"/>
      <c r="P44" s="153"/>
      <c r="S44" s="206">
        <f>SUMIF('TOTAL FEED'!$J$6:$J$440,'19'!A44,'TOTAL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246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FEED'!$J$6:$J$440,'19'!A45,'TOTAL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246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FEED'!$J$6:$J$440,'19'!A46,'TOTAL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246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FEED'!$J$6:$J$440,'19'!A47,'TOTAL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246"/>
      <c r="I48" s="153"/>
      <c r="J48" s="152"/>
      <c r="K48" s="153"/>
      <c r="L48" s="153"/>
      <c r="M48" s="153"/>
      <c r="N48" s="153"/>
      <c r="O48" s="295"/>
      <c r="P48" s="153"/>
      <c r="S48" s="206">
        <f>SUMIF('TOTAL FEED'!$J$6:$J$440,'19'!A48,'TOTAL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246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FEED'!$J$6:$J$440,'19'!A49,'TOTAL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246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FEED'!$J$6:$J$440,'19'!A50,'TOTAL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246"/>
      <c r="I51" s="153"/>
      <c r="J51" s="152"/>
      <c r="K51" s="153"/>
      <c r="L51" s="153"/>
      <c r="M51" s="153"/>
      <c r="N51" s="153"/>
      <c r="O51" s="295"/>
      <c r="P51" s="153"/>
      <c r="S51" s="206">
        <f>SUMIF('TOTAL FEED'!$J$6:$J$440,'19'!A51,'TOTAL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246"/>
      <c r="I52" s="153"/>
      <c r="J52" s="152"/>
      <c r="K52" s="153"/>
      <c r="L52" s="153"/>
      <c r="M52" s="153"/>
      <c r="N52" s="153"/>
      <c r="O52" s="295"/>
      <c r="P52" s="153"/>
      <c r="S52" s="206">
        <f>SUMIF('TOTAL FEED'!$J$6:$J$440,'19'!A52,'TOTAL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246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FEED'!$J$6:$J$440,'19'!A53,'TOTAL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246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FEED'!$J$6:$J$440,'19'!A54,'TOTAL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246"/>
      <c r="I55" s="153"/>
      <c r="J55" s="152"/>
      <c r="K55" s="153"/>
      <c r="L55" s="153"/>
      <c r="M55" s="153"/>
      <c r="N55" s="153"/>
      <c r="O55" s="295"/>
      <c r="P55" s="153"/>
      <c r="S55" s="206">
        <f>SUMIF('TOTAL FEED'!$J$6:$J$440,'19'!A55,'TOTAL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246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FEED'!$J$6:$J$440,'19'!A56,'TOTAL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246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FEED'!$J$6:$J$440,'19'!A57,'TOTAL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246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FEED'!$J$6:$J$440,'19'!A58,'TOTAL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246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FEED'!$J$6:$J$440,'19'!A59,'TOTAL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246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FEED'!$J$6:$J$440,'19'!A60,'TOTAL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246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FEED'!$J$6:$J$440,'19'!A61,'TOTAL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246"/>
      <c r="I62" s="153"/>
      <c r="J62" s="152"/>
      <c r="K62" s="153"/>
      <c r="L62" s="153"/>
      <c r="M62" s="153"/>
      <c r="N62" s="153"/>
      <c r="O62" s="295"/>
      <c r="P62" s="153"/>
      <c r="S62" s="206">
        <f>SUMIF('TOTAL FEED'!$J$6:$J$440,'19'!A62,'TOTAL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246"/>
      <c r="I63" s="153"/>
      <c r="J63" s="152"/>
      <c r="K63" s="153"/>
      <c r="L63" s="153"/>
      <c r="M63" s="153"/>
      <c r="N63" s="223"/>
      <c r="O63" s="153"/>
      <c r="P63" s="153"/>
      <c r="S63" s="206">
        <f>SUMIF('TOTAL FEED'!$J$6:$J$440,'19'!A63,'TOTAL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H64" s="244"/>
      <c r="J64" s="211"/>
      <c r="S64" s="206">
        <f>SUMIF('TOTAL FEED'!$J$6:$J$440,'19'!A64,'TOTAL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H65" s="244"/>
      <c r="J65" s="211"/>
      <c r="S65" s="206">
        <f>SUMIF('TOTAL FEED'!$J$6:$J$440,'19'!A65,'TOTAL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H66" s="244"/>
      <c r="J66" s="211"/>
      <c r="O66" s="186"/>
      <c r="S66" s="206">
        <f>SUMIF('TOTAL FEED'!$J$6:$J$440,'19'!A66,'TOTAL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H67" s="244"/>
      <c r="S67" s="206">
        <f>SUMIF('TOTAL FEED'!$J$6:$J$440,'19'!A67,'TOTAL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S68" s="206">
        <f>SUMIF('TOTAL FEED'!$J$6:$J$440,'19'!A68,'TOTAL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11"/>
      <c r="G69"/>
      <c r="H69"/>
      <c r="S69" s="206">
        <f>SUMIF('TOTAL FEED'!$J$6:$J$440,'19'!A69,'TOTAL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FEED'!$J$6:$J$440,'19'!A70,'TOTAL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211"/>
      <c r="G71"/>
      <c r="H71"/>
      <c r="J71" s="211"/>
      <c r="O71" s="186"/>
      <c r="S71" s="206">
        <f>SUMIF('TOTAL FEED'!$J$6:$J$440,'19'!A71,'TOTAL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211"/>
      <c r="G72"/>
      <c r="H72"/>
      <c r="J72" s="211"/>
      <c r="S72" s="206">
        <f>SUMIF('TOTAL FEED'!$J$6:$J$440,'19'!A72,'TOTAL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J73" s="211"/>
      <c r="S73" s="206">
        <f>SUMIF('TOTAL FEED'!$J$6:$J$440,'19'!A73,'TOTAL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J74" s="211"/>
      <c r="S74" s="206">
        <f>SUMIF('TOTAL FEED'!$J$6:$J$440,'19'!A74,'TOTAL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211"/>
      <c r="G75"/>
      <c r="H75"/>
      <c r="J75" s="211"/>
      <c r="S75" s="206">
        <f>SUMIF('TOTAL FEED'!$J$6:$J$440,'19'!A75,'TOTAL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J76" s="211"/>
      <c r="S76" s="206">
        <f>SUMIF('TOTAL FEED'!$J$6:$J$440,'19'!A76,'TOTAL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211"/>
      <c r="G77"/>
      <c r="H77"/>
      <c r="J77" s="211"/>
      <c r="O77" s="186"/>
      <c r="S77" s="206">
        <f>SUMIF('TOTAL FEED'!$J$6:$J$440,'19'!A77,'TOTAL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211"/>
      <c r="G78"/>
      <c r="H78"/>
      <c r="J78" s="211"/>
      <c r="S78" s="206">
        <f>SUMIF('TOTAL FEED'!$J$6:$J$440,'19'!A78,'TOTAL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211"/>
      <c r="G79"/>
      <c r="H79"/>
      <c r="J79" s="211"/>
      <c r="O79" s="186"/>
      <c r="S79" s="206">
        <f>SUMIF('TOTAL FEED'!$J$6:$J$440,'19'!A79,'TOTAL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J80" s="211"/>
      <c r="S80" s="206">
        <f>SUMIF('TOTAL FEED'!$J$6:$J$440,'19'!A80,'TOTAL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J81" s="211"/>
      <c r="O81" s="186"/>
      <c r="S81" s="206">
        <f>SUMIF('TOTAL FEED'!$J$6:$J$440,'19'!A81,'TOTAL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B82" s="211"/>
      <c r="G82"/>
      <c r="H82"/>
      <c r="J82" s="211"/>
      <c r="S82" s="206">
        <f>SUMIF('TOTAL FEED'!$J$6:$J$440,'19'!A82,'TOTAL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FEED'!$J$6:$J$440,'19'!A83,'TOTAL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FEED'!$J$6:$J$440,'19'!A84,'TOTAL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FEED'!$J$6:$J$440,'19'!A85,'TOTAL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FEED'!$J$6:$J$440,'19'!A86,'TOTAL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FEED'!$J$6:$J$440,'19'!A87,'TOTAL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FEED'!$J$6:$J$440,'19'!A88,'TOTAL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FEED'!$J$6:$J$440,'19'!A89,'TOTAL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FEED'!$J$6:$J$440,'19'!A90,'TOTAL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FEED'!$J$6:$J$440,'19'!A91,'TOTAL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FEED'!$J$6:$J$440,'19'!A92,'TOTAL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FEED'!$J$6:$J$440,'19'!A93,'TOTAL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FEED'!$J$6:$J$440,'19'!A94,'TOTAL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FEED'!$J$6:$J$440,'19'!A95,'TOTAL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FEED'!$J$6:$J$440,'19'!A96,'TOTAL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FEED'!$J$6:$J$440,'19'!A97,'TOTAL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FEED'!$J$6:$J$440,'19'!A98,'TOTAL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S99" s="206">
        <f>SUMIF('TOTAL FEED'!$J$6:$J$440,'19'!A99,'TOTAL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S100" s="206">
        <f>SUMIF('TOTAL FEED'!$J$6:$J$440,'19'!A100,'TOTAL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FEED'!$J$6:$J$440,'19'!A101,'TOTAL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FEED'!$J$6:$J$440,'19'!A102,'TOTAL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FEED'!$J$6:$J$440,'19'!A103,'TOTAL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FEED'!$J$6:$J$440,'19'!A104,'TOTAL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FEED'!$J$6:$J$440,'19'!A105,'TOTAL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FEED'!$J$6:$J$440,'19'!A106,'TOTAL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FEED'!$J$6:$J$440,'19'!A107,'TOTAL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FEED'!$J$6:$J$440,'19'!A108,'TOTAL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FEED'!$J$6:$J$440,'19'!A109,'TOTAL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FEED'!$J$6:$J$440,'19'!A110,'TOTAL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FEED'!$J$6:$J$440,'19'!A111,'TOTAL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FEED'!$J$6:$J$440,'19'!A112,'TOTAL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FEED'!$J$6:$J$440,'19'!A113,'TOTAL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FEED'!$J$6:$J$440,'19'!A114,'TOTAL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FEED'!$J$6:$J$440,'19'!A115,'TOTAL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FEED'!$J$6:$J$440,'19'!A116,'TOTAL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FEED'!$J$6:$J$440,'19'!A117,'TOTAL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FEED'!$J$6:$J$440,'19'!A118,'TOTAL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FEED'!$J$6:$J$440,'19'!A119,'TOTAL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FEED'!$J$6:$J$440,'19'!A120,'TOTAL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FEED'!$J$6:$J$440,'19'!A121,'TOTAL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FEED'!$J$6:$J$440,'19'!A122,'TOTAL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FEED'!$J$6:$J$440,'19'!A123,'TOTAL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FEED'!$J$6:$J$440,'19'!A124,'TOTAL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FEED'!$J$6:$J$440,'19'!A125,'TOTAL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FEED'!$J$6:$J$440,'19'!A126,'TOTAL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FEED'!$J$6:$J$440,'19'!A127,'TOTAL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FEED'!$J$6:$J$440,'19'!A128,'TOTAL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FEED'!$J$6:$J$440,'19'!A129,'TOTAL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FEED'!$J$6:$J$440,'19'!A130,'TOTAL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FEED'!$J$6:$J$440,'19'!A131,'TOTAL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FEED'!$J$6:$J$440,'19'!A132,'TOTAL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FEED'!$J$6:$J$440,'19'!A133,'TOTAL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FEED'!$J$6:$J$440,'19'!A134,'TOTAL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FEED'!$J$6:$J$440,'19'!A135,'TOTAL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FEED'!$J$6:$J$440,'19'!A136,'TOTAL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FEED'!$J$6:$J$440,'19'!A137,'TOTAL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FEED'!$J$6:$J$440,'19'!A138,'TOTAL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FEED'!$J$6:$J$440,'19'!A139,'TOTAL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FEED'!$J$6:$J$440,'19'!A140,'TOTAL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FEED'!$J$6:$J$440,'19'!A141,'TOTAL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FEED'!$J$6:$J$440,'19'!A142,'TOTAL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FEED'!$J$6:$J$440,'19'!A143,'TOTAL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FEED'!$J$6:$J$440,'19'!A144,'TOTAL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FEED'!$J$6:$J$440,'19'!A145,'TOTAL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FEED'!$J$6:$J$440,'19'!A146,'TOTAL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FEED'!$J$6:$J$440,'19'!A147,'TOTAL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FEED'!$J$6:$J$440,'19'!A148,'TOTAL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FEED'!$J$6:$J$440,'19'!A149,'TOTAL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FEED'!$J$6:$J$440,'19'!A150,'TOTAL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FEED'!$J$6:$J$440,'19'!A151,'TOTAL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FEED'!$J$6:$J$440,'19'!A152,'TOTAL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FEED'!$J$6:$J$440,'19'!A153,'TOTAL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FEED'!$J$6:$J$440,'19'!A154,'TOTAL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FEED'!$J$6:$J$440,'19'!A155,'TOTAL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FEED'!$J$6:$J$440,'19'!A156,'TOTAL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FEED'!$J$6:$J$440,'19'!A157,'TOTAL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FEED'!$J$6:$J$440,'19'!A158,'TOTAL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FEED'!$J$6:$J$440,'19'!A159,'TOTAL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FEED'!$J$6:$J$440,'19'!A160,'TOTAL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FEED'!$J$6:$J$440,'19'!A161,'TOTAL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FEED'!$J$6:$J$440,'19'!A162,'TOTAL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FEED'!$J$6:$J$440,'19'!A163,'TOTAL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FEED'!$J$6:$J$440,'19'!A164,'TOTAL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FEED'!$J$6:$J$440,'19'!A165,'TOTAL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FEED'!$J$6:$J$440,'19'!A166,'TOTAL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FEED'!$J$6:$J$440,'19'!A167,'TOTAL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FEED'!$J$6:$J$440,'19'!A168,'TOTAL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FEED'!$J$6:$J$440,'19'!A169,'TOTAL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FEED'!$J$6:$J$440,'19'!A170,'TOTAL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FEED'!$J$6:$J$440,'19'!A171,'TOTAL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FEED'!$J$6:$J$440,'19'!A172,'TOTAL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FEED'!$J$6:$J$440,'19'!A173,'TOTAL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FEED'!$J$6:$J$440,'19'!A174,'TOTAL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FEED'!$J$6:$J$440,'19'!A175,'TOTAL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FEED'!$J$6:$J$440,'19'!A176,'TOTAL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FEED'!$J$6:$J$440,'19'!A177,'TOTAL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FEED'!$J$6:$J$440,'19'!A178,'TOTAL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FEED'!$J$6:$J$440,'19'!A179,'TOTAL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FEED'!$J$6:$J$440,'19'!A180,'TOTAL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FEED'!$J$6:$J$440,'19'!A181,'TOTAL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FEED'!$J$6:$J$440,'19'!A182,'TOTAL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FEED'!$J$6:$J$440,'19'!A183,'TOTAL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FEED'!$J$6:$J$440,'19'!A184,'TOTAL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FEED'!$J$6:$J$440,'19'!A185,'TOTAL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FEED'!$J$6:$J$440,'19'!A186,'TOTAL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FEED'!$J$6:$J$440,'19'!A187,'TOTAL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FEED'!$J$6:$J$440,'19'!A188,'TOTAL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FEED'!$J$6:$J$440,'19'!A189,'TOTAL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FEED'!$J$6:$J$440,'19'!A190,'TOTAL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FEED'!$J$6:$J$440,'19'!A191,'TOTAL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FEED'!$J$6:$J$440,'19'!A192,'TOTAL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FEED'!$J$6:$J$440,'19'!A193,'TOTAL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FEED'!$J$6:$J$440,'19'!A194,'TOTAL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FEED'!$J$6:$J$440,'19'!A195,'TOTAL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FEED'!$J$6:$J$440,'19'!A196,'TOTAL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FEED'!$J$6:$J$440,'19'!A197,'TOTAL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FEED'!$J$6:$J$440,'19'!A198,'TOTAL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FEED'!$J$6:$J$440,'19'!A199,'TOTAL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FEED'!$J$6:$J$440,'19'!A200,'TOTAL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FEED'!$J$6:$J$440,'19'!A201,'TOTAL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FEED'!$J$6:$J$440,'19'!A202,'TOTAL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FEED'!$J$6:$J$440,'19'!A203,'TOTAL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FEED'!$J$6:$J$440,'19'!A204,'TOTAL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FEED'!$J$6:$J$440,'19'!A205,'TOTAL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FEED'!$J$6:$J$440,'19'!A206,'TOTAL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FEED'!$J$6:$J$440,'19'!A207,'TOTAL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FEED'!$J$6:$J$440,'19'!A208,'TOTAL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FEED'!$J$6:$J$440,'19'!A209,'TOTAL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FEED'!$J$6:$J$440,'19'!A210,'TOTAL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FEED'!$J$6:$J$440,'19'!A211,'TOTAL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FEED'!$J$6:$J$440,'19'!A212,'TOTAL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FEED'!$J$6:$J$440,'19'!A213,'TOTAL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FEED'!$J$6:$J$440,'19'!A214,'TOTAL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FEED'!$J$6:$J$440,'19'!A215,'TOTAL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FEED'!$J$6:$J$440,'19'!A216,'TOTAL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FEED'!$J$6:$J$440,'19'!A217,'TOTAL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FEED'!$J$6:$J$440,'19'!A218,'TOTAL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FEED'!$J$6:$J$440,'19'!A219,'TOTAL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FEED'!$J$6:$J$440,'19'!A220,'TOTAL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FEED'!$J$6:$J$440,'19'!A221,'TOTAL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FEED'!$J$6:$J$440,'19'!A222,'TOTAL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FEED'!$J$6:$J$440,'19'!A223,'TOTAL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FEED'!$J$6:$J$440,'19'!A224,'TOTAL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FEED'!$J$6:$J$440,'19'!A225,'TOTAL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FEED'!$J$6:$J$440,'19'!A226,'TOTAL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FEED'!$J$6:$J$440,'19'!A227,'TOTAL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FEED'!$J$6:$J$440,'19'!A228,'TOTAL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FEED'!$J$6:$J$440,'19'!A229,'TOTAL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FEED'!$J$6:$J$440,'19'!A230,'TOTAL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FEED'!$J$6:$J$440,'19'!A231,'TOTAL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FEED'!$J$6:$J$440,'19'!A232,'TOTAL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FEED'!$J$6:$J$440,'19'!A233,'TOTAL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FEED'!$J$6:$J$440,'19'!A234,'TOTAL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FEED'!$J$6:$J$440,'19'!A235,'TOTAL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FEED'!$J$6:$J$440,'19'!A236,'TOTAL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FEED'!$J$6:$J$440,'19'!A237,'TOTAL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FEED'!$J$6:$J$440,'19'!A238,'TOTAL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FEED'!$J$6:$J$440,'19'!A239,'TOTAL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FEED'!$J$6:$J$440,'19'!A240,'TOTAL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FEED'!$J$6:$J$440,'19'!A241,'TOTAL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FEED'!$J$6:$J$440,'19'!A242,'TOTAL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FEED'!$J$6:$J$440,'19'!A243,'TOTAL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FEED'!$J$6:$J$440,'19'!A244,'TOTAL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FEED'!$J$6:$J$440,'19'!A245,'TOTAL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FEED'!$J$6:$J$440,'19'!A246,'TOTAL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FEED'!$J$6:$J$440,'19'!A247,'TOTAL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FEED'!$J$6:$J$440,'19'!A248,'TOTAL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FEED'!$J$6:$J$440,'19'!A249,'TOTAL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FEED'!$J$6:$J$440,'19'!A250,'TOTAL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FEED'!$J$6:$J$440,'19'!A251,'TOTAL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FEED'!$J$6:$J$440,'19'!A252,'TOTAL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FEED'!$J$6:$J$440,'19'!A253,'TOTAL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FEED'!$J$6:$J$440,'19'!A254,'TOTAL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FEED'!$J$6:$J$440,'19'!A255,'TOTAL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FEED'!$J$6:$J$440,'19'!A256,'TOTAL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FEED'!$J$6:$J$440,'19'!A257,'TOTAL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FEED'!$J$6:$J$440,'19'!A258,'TOTAL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FEED'!$J$6:$J$440,'19'!A259,'TOTAL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FEED'!$J$6:$J$440,'19'!A260,'TOTAL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FEED'!$J$6:$J$440,'19'!A261,'TOTAL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FEED'!$J$6:$J$440,'19'!A262,'TOTAL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FEED'!$J$6:$J$440,'19'!A263,'TOTAL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FEED'!$J$6:$J$440,'19'!A264,'TOTAL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FEED'!$J$6:$J$440,'19'!A265,'TOTAL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FEED'!$J$6:$J$440,'19'!A266,'TOTAL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FEED'!$J$6:$J$440,'19'!A267,'TOTAL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FEED'!$J$6:$J$440,'19'!A268,'TOTAL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FEED'!$J$6:$J$440,'19'!A269,'TOTAL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FEED'!$J$6:$J$440,'19'!A270,'TOTAL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FEED'!$J$6:$J$440,'19'!A271,'TOTAL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FEED'!$J$6:$J$440,'19'!A272,'TOTAL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FEED'!$J$6:$J$440,'19'!A273,'TOTAL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FEED'!$J$6:$J$440,'19'!A274,'TOTAL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FEED'!$J$6:$J$440,'19'!A275,'TOTAL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FEED'!$J$6:$J$440,'19'!A276,'TOTAL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FEED'!$J$6:$J$440,'19'!A277,'TOTAL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FEED'!$J$6:$J$440,'19'!A278,'TOTAL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FEED'!$J$6:$J$440,'19'!A279,'TOTAL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FEED'!$J$6:$J$440,'19'!A280,'TOTAL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FEED'!$J$6:$J$440,'19'!A281,'TOTAL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FEED'!$J$6:$J$440,'19'!A282,'TOTAL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FEED'!$J$6:$J$440,'19'!A283,'TOTAL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FEED'!$J$6:$J$440,'19'!A284,'TOTAL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FEED'!$J$6:$J$440,'19'!A285,'TOTAL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FEED'!$J$6:$J$440,'19'!A286,'TOTAL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FEED'!$J$6:$J$440,'19'!A287,'TOTAL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FEED'!$J$6:$J$440,'19'!A288,'TOTAL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FEED'!$J$6:$J$440,'19'!A289,'TOTAL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FEED'!$J$6:$J$440,'19'!A290,'TOTAL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FEED'!$J$6:$J$440,'19'!A291,'TOTAL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FEED'!$J$6:$J$440,'19'!A292,'TOTAL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FEED'!$J$6:$J$440,'19'!A293,'TOTAL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FEED'!$J$6:$J$440,'19'!A294,'TOTAL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FEED'!$J$6:$J$440,'19'!A295,'TOTAL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FEED'!$J$6:$J$440,'19'!A296,'TOTAL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FEED'!$J$6:$J$440,'19'!A297,'TOTAL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FEED'!$J$6:$J$440,'19'!A298,'TOTAL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FEED'!$J$6:$J$440,'19'!A299,'TOTAL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FEED'!$J$6:$J$440,'19'!A300,'TOTAL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FEED'!$J$6:$J$440,'19'!A301,'TOTAL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FEED'!$J$6:$J$440,'19'!A302,'TOTAL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FEED'!$J$6:$J$440,'19'!A303,'TOTAL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FEED'!$J$6:$J$440,'19'!A304,'TOTAL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FEED'!$J$6:$J$440,'19'!A305,'TOTAL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FEED'!$J$6:$J$440,'19'!A306,'TOTAL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FEED'!$J$6:$J$440,'19'!A307,'TOTAL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FEED'!$J$6:$J$440,'19'!A308,'TOTAL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FEED'!$J$6:$J$440,'19'!A309,'TOTAL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FEED'!$J$6:$J$440,'19'!A310,'TOTAL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FEED'!$J$6:$J$440,'19'!A311,'TOTAL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FEED'!$J$6:$J$440,'19'!A312,'TOTAL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FEED'!$J$6:$J$440,'19'!A313,'TOTAL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FEED'!$J$6:$J$440,'19'!A314,'TOTAL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FEED'!$J$6:$J$440,'19'!A315,'TOTAL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FEED'!$J$6:$J$440,'19'!A316,'TOTAL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FEED'!$J$6:$J$440,'19'!A317,'TOTAL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FEED'!$J$6:$J$440,'19'!A318,'TOTAL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FEED'!$J$6:$J$440,'19'!A319,'TOTAL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FEED'!$J$6:$J$440,'19'!A320,'TOTAL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FEED'!$J$6:$J$440,'19'!A321,'TOTAL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FEED'!$J$6:$J$440,'19'!A322,'TOTAL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FEED'!$J$6:$J$440,'19'!A323,'TOTAL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FEED'!$J$6:$J$440,'19'!A324,'TOTAL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FEED'!$J$6:$J$440,'19'!A325,'TOTAL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FEED'!$J$6:$J$440,'19'!A326,'TOTAL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FEED'!$J$6:$J$440,'19'!A327,'TOTAL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FEED'!$J$6:$J$440,'19'!A328,'TOTAL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FEED'!$J$6:$J$440,'19'!A329,'TOTAL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FEED'!$J$6:$J$440,'19'!A330,'TOTAL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FEED'!$J$6:$J$440,'19'!A331,'TOTAL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FEED'!$J$6:$J$440,'19'!A332,'TOTAL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FEED'!$J$6:$J$440,'19'!A333,'TOTAL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FEED'!$J$6:$J$440,'19'!A334,'TOTAL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FEED'!$J$6:$J$440,'19'!A335,'TOTAL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FEED'!$J$6:$J$440,'19'!A336,'TOTAL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FEED'!$J$6:$J$440,'19'!A337,'TOTAL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FEED'!$J$6:$J$440,'19'!A338,'TOTAL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FEED'!$J$6:$J$440,'19'!A339,'TOTAL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FEED'!$J$6:$J$440,'19'!A340,'TOTAL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FEED'!$J$6:$J$440,'19'!A341,'TOTAL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FEED'!$J$6:$J$440,'19'!A342,'TOTAL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FEED'!$J$6:$J$440,'19'!A343,'TOTAL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FEED'!$J$6:$J$440,'19'!A344,'TOTAL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FEED'!$J$6:$J$440,'19'!A345,'TOTAL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FEED'!$J$6:$J$440,'19'!A346,'TOTAL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FEED'!$J$6:$J$440,'19'!A347,'TOTAL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FEED'!$J$6:$J$440,'19'!A348,'TOTAL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FEED'!$J$6:$J$440,'19'!A349,'TOTAL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FEED'!$J$6:$J$440,'19'!A350,'TOTAL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FEED'!$J$6:$J$440,'19'!A351,'TOTAL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FEED'!$J$6:$J$440,'19'!A352,'TOTAL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FEED'!$J$6:$J$440,'19'!A353,'TOTAL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FEED'!$J$6:$J$440,'19'!A354,'TOTAL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FEED'!$J$6:$J$440,'19'!A355,'TOTAL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FEED'!$J$6:$J$440,'19'!A356,'TOTAL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FEED'!$J$6:$J$440,'19'!A357,'TOTAL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FEED'!$J$6:$J$440,'19'!A358,'TOTAL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FEED'!$J$6:$J$440,'19'!A359,'TOTAL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FEED'!$J$6:$J$440,'19'!A360,'TOTAL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FEED'!$J$6:$J$440,'19'!A361,'TOTAL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FEED'!$J$6:$J$440,'19'!A362,'TOTAL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FEED'!$J$6:$J$440,'19'!A363,'TOTAL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FEED'!$J$6:$J$440,'19'!A364,'TOTAL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FEED'!$J$6:$J$440,'19'!A365,'TOTAL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FEED'!$J$6:$J$440,'19'!A366,'TOTAL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FEED'!$J$6:$J$440,'19'!A367,'TOTAL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FEED'!$J$6:$J$440,'19'!A368,'TOTAL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FEED'!$J$6:$J$440,'19'!A369,'TOTAL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FEED'!$J$6:$J$440,'19'!A370,'TOTAL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FEED'!$J$6:$J$440,'19'!A371,'TOTAL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FEED'!$J$6:$J$440,'19'!A372,'TOTAL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FEED'!$J$6:$J$440,'19'!A373,'TOTAL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FEED'!$J$6:$J$440,'19'!A374,'TOTAL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FEED'!$J$6:$J$440,'19'!A375,'TOTAL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FEED'!$J$6:$J$440,'19'!A376,'TOTAL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FEED'!$J$6:$J$440,'19'!A377,'TOTAL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FEED'!$J$6:$J$440,'19'!A378,'TOTAL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FEED'!$J$6:$J$440,'19'!A379,'TOTAL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FEED'!$J$6:$J$440,'19'!A380,'TOTAL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FEED'!$J$6:$J$440,'19'!A381,'TOTAL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FEED'!$J$6:$J$440,'19'!A382,'TOTAL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FEED'!$J$6:$J$440,'19'!A383,'TOTAL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FEED'!$J$6:$J$440,'19'!A384,'TOTAL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FEED'!$J$6:$J$440,'19'!A385,'TOTAL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FEED'!$J$6:$J$440,'19'!A386,'TOTAL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FEED'!$J$6:$J$440,'19'!A387,'TOTAL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FEED'!$J$6:$J$440,'19'!A388,'TOTAL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FEED'!$J$6:$J$440,'19'!A389,'TOTAL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FEED'!$J$6:$J$440,'19'!A390,'TOTAL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FEED'!$J$6:$J$440,'19'!A391,'TOTAL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FEED'!$J$6:$J$440,'19'!A392,'TOTAL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FEED'!$J$6:$J$440,'19'!A393,'TOTAL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FEED'!$J$6:$J$440,'19'!A394,'TOTAL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FEED'!$J$6:$J$440,'19'!A395,'TOTAL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FEED'!$J$6:$J$440,'19'!A396,'TOTAL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FEED'!$J$6:$J$440,'19'!A397,'TOTAL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FEED'!$J$6:$J$440,'19'!A398,'TOTAL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FEED'!$J$6:$J$440,'19'!A399,'TOTAL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FEED'!$J$6:$J$440,'19'!A400,'TOTAL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FEED'!$J$6:$J$440,'19'!A401,'TOTAL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FEED'!$J$6:$J$440,'19'!A402,'TOTAL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FEED'!$J$6:$J$440,'19'!A403,'TOTAL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FEED'!$J$6:$J$440,'19'!A404,'TOTAL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FEED'!$J$6:$J$440,'19'!A405,'TOTAL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FEED'!$J$6:$J$440,'19'!A406,'TOTAL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FEED'!$J$6:$J$440,'19'!A407,'TOTAL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FEED'!$J$6:$J$440,'19'!A408,'TOTAL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FEED'!$J$6:$J$440,'19'!A409,'TOTAL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FEED'!$J$6:$J$440,'19'!A410,'TOTAL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FEED'!$J$6:$J$440,'19'!A411,'TOTAL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FEED'!$J$6:$J$440,'19'!A412,'TOTAL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FEED'!$J$6:$J$440,'19'!A413,'TOTAL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FEED'!$J$6:$J$440,'19'!A414,'TOTAL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FEED'!$J$6:$J$440,'19'!A415,'TOTAL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FEED'!$J$6:$J$440,'19'!A416,'TOTAL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FEED'!$J$6:$J$440,'19'!A417,'TOTAL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FEED'!$J$6:$J$440,'19'!A418,'TOTAL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FEED'!$J$6:$J$440,'19'!A419,'TOTAL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FEED'!$J$6:$J$440,'19'!A420,'TOTAL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FEED'!$J$6:$J$440,'19'!A421,'TOTAL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FEED'!$J$6:$J$440,'19'!A422,'TOTAL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FEED'!$J$6:$J$440,'19'!A423,'TOTAL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FEED'!$J$6:$J$440,'19'!A424,'TOTAL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FEED'!$J$6:$J$440,'19'!A425,'TOTAL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FEED'!$J$6:$J$440,'19'!A426,'TOTAL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FEED'!$J$6:$J$440,'19'!A427,'TOTAL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FEED'!$J$6:$J$440,'19'!A428,'TOTAL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FEED'!$J$6:$J$440,'19'!A429,'TOTAL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FEED'!$J$6:$J$440,'19'!A430,'TOTAL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FEED'!$J$6:$J$440,'19'!A431,'TOTAL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FEED'!$J$6:$J$440,'19'!A432,'TOTAL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FEED'!$J$6:$J$440,'19'!A433,'TOTAL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FEED'!$J$6:$J$440,'19'!A434,'TOTAL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FEED'!$J$6:$J$440,'19'!A435,'TOTAL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FEED'!$J$6:$J$440,'19'!A436,'TOTAL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FEED'!$J$6:$J$440,'19'!A437,'TOTAL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FEED'!$J$6:$J$440,'19'!A438,'TOTAL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FEED'!$J$6:$J$440,'19'!A439,'TOTAL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FEED'!$J$6:$J$440,'19'!A440,'TOTAL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FEED'!$J$6:$J$440,'19'!A441,'TOTAL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FEED'!$J$6:$J$440,'19'!A442,'TOTAL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FEED'!$J$6:$J$440,'19'!A443,'TOTAL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FEED'!$J$6:$J$440,'19'!A444,'TOTAL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FEED'!$J$6:$J$440,'19'!A445,'TOTAL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FEED'!$J$6:$J$440,'19'!A446,'TOTAL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FEED'!$J$6:$J$440,'19'!A447,'TOTAL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FEED'!$J$6:$J$440,'19'!A448,'TOTAL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FEED'!$J$6:$J$440,'19'!A449,'TOTAL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FEED'!$J$6:$J$440,'19'!A450,'TOTAL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FEED'!$J$6:$J$440,'19'!A451,'TOTAL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FEED'!$J$6:$J$440,'19'!A452,'TOTAL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FEED'!$J$6:$J$440,'19'!A453,'TOTAL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FEED'!$J$6:$J$440,'19'!A454,'TOTAL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FEED'!$J$6:$J$440,'19'!A455,'TOTAL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FEED'!$J$6:$J$440,'19'!A456,'TOTAL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FEED'!$J$6:$J$440,'19'!A457,'TOTAL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FEED'!$J$6:$J$440,'19'!A458,'TOTAL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FEED'!$J$6:$J$440,'19'!A459,'TOTAL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FEED'!$J$6:$J$440,'19'!A460,'TOTAL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FEED'!$J$6:$J$440,'19'!A461,'TOTAL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FEED'!$J$6:$J$440,'19'!A462,'TOTAL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FEED'!$J$6:$J$440,'19'!A463,'TOTAL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FEED'!$J$6:$J$440,'19'!A464,'TOTAL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FEED'!$J$6:$J$440,'19'!A465,'TOTAL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FEED'!$J$6:$J$440,'19'!A466,'TOTAL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FEED'!$J$6:$J$440,'19'!A467,'TOTAL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FEED'!$J$6:$J$440,'19'!A468,'TOTAL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FEED'!$J$6:$J$440,'19'!A469,'TOTAL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FEED'!$J$6:$J$440,'19'!A470,'TOTAL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FEED'!$J$6:$J$440,'19'!A471,'TOTAL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FEED'!$J$6:$J$440,'19'!A472,'TOTAL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FEED'!$J$6:$J$440,'19'!A473,'TOTAL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FEED'!$J$6:$J$440,'19'!A474,'TOTAL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FEED'!$J$6:$J$440,'19'!A475,'TOTAL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FEED'!$J$6:$J$440,'19'!A476,'TOTAL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FEED'!$J$6:$J$440,'19'!A477,'TOTAL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FEED'!$J$6:$J$440,'19'!A478,'TOTAL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FEED'!$J$6:$J$440,'19'!A479,'TOTAL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FEED'!$J$6:$J$440,'19'!A480,'TOTAL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FEED'!$J$6:$J$440,'19'!A481,'TOTAL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FEED'!$J$6:$J$440,'19'!A482,'TOTAL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FEED'!$J$6:$J$440,'19'!A483,'TOTAL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FEED'!$J$6:$J$440,'19'!A484,'TOTAL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FEED'!$J$6:$J$440,'19'!A485,'TOTAL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FEED'!$J$6:$J$440,'19'!A486,'TOTAL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FEED'!$J$6:$J$440,'19'!A487,'TOTAL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FEED'!$J$6:$J$440,'19'!A488,'TOTAL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FEED'!$J$6:$J$440,'19'!A489,'TOTAL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FEED'!$J$6:$J$440,'19'!A490,'TOTAL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FEED'!$J$6:$J$440,'19'!A491,'TOTAL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FEED'!$J$6:$J$440,'19'!A492,'TOTAL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FEED'!$J$6:$J$440,'19'!A493,'TOTAL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FEED'!$J$6:$J$440,'19'!A494,'TOTAL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FEED'!$J$6:$J$440,'19'!A495,'TOTAL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FEED'!$J$6:$J$440,'19'!A496,'TOTAL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FEED'!$J$6:$J$440,'19'!A497,'TOTAL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FEED'!$J$6:$J$440,'19'!A498,'TOTAL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FEED'!$J$6:$J$440,'19'!A499,'TOTAL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FEED'!$J$6:$J$440,'19'!A500,'TOTAL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245"/>
      <c r="I3" s="153"/>
      <c r="J3" s="152"/>
      <c r="K3" s="153"/>
      <c r="L3" s="153"/>
      <c r="M3" s="153"/>
      <c r="N3" s="153"/>
      <c r="O3" s="153"/>
      <c r="P3" s="153"/>
      <c r="Q3">
        <f>H3/10000</f>
        <v>0</v>
      </c>
      <c r="S3" s="206">
        <f>SUMIF('TOTAL FEED'!$J$6:$J$440,'20'!A3,'TOTAL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245"/>
      <c r="I4" s="153"/>
      <c r="J4" s="152"/>
      <c r="K4" s="153"/>
      <c r="L4" s="153"/>
      <c r="M4" s="153"/>
      <c r="N4" s="153"/>
      <c r="O4" s="153"/>
      <c r="P4" s="153"/>
      <c r="Q4">
        <f t="shared" ref="Q4:Q67" si="1">H4/10000</f>
        <v>0</v>
      </c>
      <c r="S4" s="206">
        <f>SUMIF('TOTAL FEED'!$J$6:$J$440,'20'!A4,'TOTAL FEED'!$AS$6:$AS$440)*T4</f>
        <v>16</v>
      </c>
      <c r="T4">
        <v>1</v>
      </c>
      <c r="V4" t="str">
        <f t="shared" ref="V4:V67" si="2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245"/>
      <c r="I5" s="153"/>
      <c r="J5" s="152"/>
      <c r="K5" s="153"/>
      <c r="L5" s="153"/>
      <c r="M5" s="153"/>
      <c r="N5" s="153"/>
      <c r="O5" s="153"/>
      <c r="P5" s="153"/>
      <c r="Q5">
        <f t="shared" si="1"/>
        <v>0</v>
      </c>
      <c r="S5" s="206">
        <f>SUMIF('TOTAL FEED'!$J$6:$J$440,'20'!A5,'TOTAL FEED'!$AS$6:$AS$440)*T5</f>
        <v>16</v>
      </c>
      <c r="T5">
        <v>1</v>
      </c>
      <c r="V5" t="str">
        <f t="shared" si="2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245"/>
      <c r="I6" s="153"/>
      <c r="J6" s="152"/>
      <c r="K6" s="153"/>
      <c r="L6" s="153"/>
      <c r="M6" s="153"/>
      <c r="N6" s="153"/>
      <c r="O6" s="153"/>
      <c r="P6" s="153"/>
      <c r="Q6">
        <f t="shared" si="1"/>
        <v>0</v>
      </c>
      <c r="S6" s="206">
        <f>SUMIF('TOTAL FEED'!$J$6:$J$440,'20'!A6,'TOTAL FEED'!$AS$6:$AS$440)*T6</f>
        <v>16</v>
      </c>
      <c r="T6">
        <v>1</v>
      </c>
      <c r="V6" t="str">
        <f t="shared" si="2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245"/>
      <c r="I7" s="153"/>
      <c r="J7" s="152"/>
      <c r="K7" s="153"/>
      <c r="L7" s="153"/>
      <c r="M7" s="153"/>
      <c r="N7" s="153"/>
      <c r="O7" s="153"/>
      <c r="P7" s="153"/>
      <c r="Q7">
        <f t="shared" si="1"/>
        <v>0</v>
      </c>
      <c r="S7" s="206">
        <f>SUMIF('TOTAL FEED'!$J$6:$J$440,'20'!A7,'TOTAL FEED'!$AS$6:$AS$440)*T7</f>
        <v>16</v>
      </c>
      <c r="T7">
        <v>1</v>
      </c>
      <c r="V7" t="str">
        <f t="shared" si="2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245"/>
      <c r="I8" s="153"/>
      <c r="J8" s="152"/>
      <c r="K8" s="153"/>
      <c r="L8" s="153"/>
      <c r="M8" s="153"/>
      <c r="N8" s="153"/>
      <c r="O8" s="153"/>
      <c r="P8" s="153"/>
      <c r="Q8">
        <f t="shared" si="1"/>
        <v>0</v>
      </c>
      <c r="S8" s="206">
        <f>SUMIF('TOTAL FEED'!$J$6:$J$440,'20'!A8,'TOTAL FEED'!$AS$6:$AS$440)*T8</f>
        <v>16</v>
      </c>
      <c r="T8">
        <v>1</v>
      </c>
      <c r="V8" t="str">
        <f t="shared" si="2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245"/>
      <c r="I9" s="153"/>
      <c r="J9" s="152"/>
      <c r="K9" s="153"/>
      <c r="L9" s="153"/>
      <c r="M9" s="153"/>
      <c r="N9" s="153"/>
      <c r="O9" s="153"/>
      <c r="P9" s="153"/>
      <c r="Q9">
        <f t="shared" si="1"/>
        <v>0</v>
      </c>
      <c r="S9" s="206">
        <f>SUMIF('TOTAL FEED'!$J$6:$J$440,'20'!A9,'TOTAL FEED'!$AS$6:$AS$440)*T9</f>
        <v>16</v>
      </c>
      <c r="T9">
        <v>1</v>
      </c>
      <c r="V9" t="str">
        <f t="shared" si="2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245"/>
      <c r="I10" s="153"/>
      <c r="J10" s="152"/>
      <c r="K10" s="153"/>
      <c r="L10" s="153"/>
      <c r="M10" s="153"/>
      <c r="N10" s="153"/>
      <c r="O10" s="153"/>
      <c r="P10" s="153"/>
      <c r="Q10">
        <f t="shared" si="1"/>
        <v>0</v>
      </c>
      <c r="S10" s="206">
        <f>SUMIF('TOTAL FEED'!$J$6:$J$440,'20'!A10,'TOTAL FEED'!$AS$6:$AS$440)*T10</f>
        <v>16</v>
      </c>
      <c r="T10">
        <v>1</v>
      </c>
      <c r="V10" t="str">
        <f t="shared" si="2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245"/>
      <c r="I11" s="153"/>
      <c r="J11" s="152"/>
      <c r="K11" s="153"/>
      <c r="L11" s="153"/>
      <c r="M11" s="153"/>
      <c r="N11" s="153"/>
      <c r="O11" s="153"/>
      <c r="P11" s="153"/>
      <c r="Q11">
        <f t="shared" si="1"/>
        <v>0</v>
      </c>
      <c r="S11" s="206">
        <f>SUMIF('TOTAL FEED'!$J$6:$J$440,'20'!A11,'TOTAL FEED'!$AS$6:$AS$440)*T11</f>
        <v>16</v>
      </c>
      <c r="T11">
        <v>1</v>
      </c>
      <c r="V11" t="str">
        <f t="shared" si="2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245"/>
      <c r="I12" s="153"/>
      <c r="J12" s="152"/>
      <c r="K12" s="153"/>
      <c r="L12" s="153"/>
      <c r="M12" s="153"/>
      <c r="N12" s="153"/>
      <c r="O12" s="153"/>
      <c r="P12" s="153"/>
      <c r="Q12">
        <f t="shared" si="1"/>
        <v>0</v>
      </c>
      <c r="S12" s="206">
        <f>SUMIF('TOTAL FEED'!$J$6:$J$440,'20'!A12,'TOTAL FEED'!$AS$6:$AS$440)*T12</f>
        <v>16</v>
      </c>
      <c r="T12">
        <v>1</v>
      </c>
      <c r="V12" t="str">
        <f t="shared" si="2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245"/>
      <c r="I13" s="153"/>
      <c r="J13" s="153"/>
      <c r="K13" s="153"/>
      <c r="L13" s="153"/>
      <c r="M13" s="153"/>
      <c r="N13" s="153"/>
      <c r="O13" s="153"/>
      <c r="P13" s="153"/>
      <c r="Q13">
        <f t="shared" si="1"/>
        <v>0</v>
      </c>
      <c r="S13" s="206">
        <f>SUMIF('TOTAL FEED'!$J$6:$J$440,'20'!A13,'TOTAL FEED'!$AS$6:$AS$440)*T13</f>
        <v>16</v>
      </c>
      <c r="T13">
        <v>1</v>
      </c>
      <c r="V13" t="str">
        <f t="shared" si="2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245"/>
      <c r="I14" s="153"/>
      <c r="J14" s="153"/>
      <c r="K14" s="153"/>
      <c r="L14" s="153"/>
      <c r="M14" s="153"/>
      <c r="N14" s="153"/>
      <c r="O14" s="153"/>
      <c r="P14" s="153"/>
      <c r="Q14">
        <f t="shared" si="1"/>
        <v>0</v>
      </c>
      <c r="S14" s="206">
        <f>SUMIF('TOTAL FEED'!$J$6:$J$440,'20'!A14,'TOTAL FEED'!$AS$6:$AS$440)*T14</f>
        <v>16</v>
      </c>
      <c r="T14">
        <v>1</v>
      </c>
      <c r="V14" t="str">
        <f t="shared" si="2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245"/>
      <c r="I15" s="153"/>
      <c r="J15" s="152"/>
      <c r="K15" s="153"/>
      <c r="L15" s="153"/>
      <c r="M15" s="153"/>
      <c r="N15" s="153"/>
      <c r="O15" s="153"/>
      <c r="P15" s="153"/>
      <c r="Q15">
        <f t="shared" si="1"/>
        <v>0</v>
      </c>
      <c r="S15" s="206">
        <f>SUMIF('TOTAL FEED'!$J$6:$J$440,'20'!A15,'TOTAL FEED'!$AS$6:$AS$440)*T15</f>
        <v>16</v>
      </c>
      <c r="T15">
        <v>1</v>
      </c>
      <c r="V15" t="str">
        <f t="shared" si="2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245"/>
      <c r="I16" s="153"/>
      <c r="J16" s="152"/>
      <c r="K16" s="153"/>
      <c r="L16" s="153"/>
      <c r="M16" s="153"/>
      <c r="N16" s="153"/>
      <c r="O16" s="153"/>
      <c r="P16" s="153"/>
      <c r="Q16">
        <f t="shared" si="1"/>
        <v>0</v>
      </c>
      <c r="S16" s="206">
        <f>SUMIF('TOTAL FEED'!$J$6:$J$440,'20'!A16,'TOTAL FEED'!$AS$6:$AS$440)*T16</f>
        <v>16</v>
      </c>
      <c r="T16">
        <v>1</v>
      </c>
      <c r="V16" t="str">
        <f t="shared" si="2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246"/>
      <c r="I17" s="153"/>
      <c r="J17" s="153"/>
      <c r="K17" s="153"/>
      <c r="L17" s="153"/>
      <c r="M17" s="153"/>
      <c r="N17" s="153"/>
      <c r="O17" s="153"/>
      <c r="P17" s="153"/>
      <c r="Q17">
        <f t="shared" si="1"/>
        <v>0</v>
      </c>
      <c r="S17" s="206">
        <f>SUMIF('TOTAL FEED'!$J$6:$J$440,'20'!A17,'TOTAL FEED'!$AS$6:$AS$440)*T17</f>
        <v>16</v>
      </c>
      <c r="T17">
        <v>1</v>
      </c>
      <c r="V17" t="str">
        <f t="shared" si="2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246"/>
      <c r="I18" s="153"/>
      <c r="J18" s="152"/>
      <c r="K18" s="153"/>
      <c r="L18" s="153"/>
      <c r="M18" s="153"/>
      <c r="N18" s="153"/>
      <c r="O18" s="153"/>
      <c r="P18" s="153"/>
      <c r="Q18">
        <f t="shared" si="1"/>
        <v>0</v>
      </c>
      <c r="S18" s="206">
        <f>SUMIF('TOTAL FEED'!$J$6:$J$440,'20'!A18,'TOTAL FEED'!$AS$6:$AS$440)*T18</f>
        <v>16</v>
      </c>
      <c r="T18">
        <v>1</v>
      </c>
      <c r="V18" t="str">
        <f t="shared" si="2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246"/>
      <c r="I19" s="153"/>
      <c r="J19" s="153"/>
      <c r="K19" s="153"/>
      <c r="L19" s="153"/>
      <c r="M19" s="153"/>
      <c r="N19" s="153"/>
      <c r="O19" s="153"/>
      <c r="P19" s="153"/>
      <c r="Q19">
        <f t="shared" si="1"/>
        <v>0</v>
      </c>
      <c r="S19" s="206">
        <f>SUMIF('TOTAL FEED'!$J$6:$J$440,'20'!A19,'TOTAL FEED'!$AS$6:$AS$440)*T19</f>
        <v>16</v>
      </c>
      <c r="T19">
        <v>1</v>
      </c>
      <c r="V19" t="str">
        <f t="shared" si="2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246"/>
      <c r="I20" s="153"/>
      <c r="J20" s="153"/>
      <c r="K20" s="153"/>
      <c r="L20" s="153"/>
      <c r="M20" s="153"/>
      <c r="N20" s="153"/>
      <c r="O20" s="153"/>
      <c r="P20" s="153"/>
      <c r="Q20">
        <f t="shared" si="1"/>
        <v>0</v>
      </c>
      <c r="S20" s="206">
        <f>SUMIF('TOTAL FEED'!$J$6:$J$440,'20'!A20,'TOTAL FEED'!$AS$6:$AS$440)*T20</f>
        <v>16</v>
      </c>
      <c r="T20">
        <v>1</v>
      </c>
      <c r="V20" t="str">
        <f t="shared" si="2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246"/>
      <c r="I21" s="153"/>
      <c r="J21" s="153"/>
      <c r="K21" s="153"/>
      <c r="L21" s="153"/>
      <c r="M21" s="153"/>
      <c r="N21" s="153"/>
      <c r="O21" s="153"/>
      <c r="P21" s="153"/>
      <c r="Q21">
        <f t="shared" si="1"/>
        <v>0</v>
      </c>
      <c r="S21" s="206">
        <f>SUMIF('TOTAL FEED'!$J$6:$J$440,'20'!A21,'TOTAL FEED'!$AS$6:$AS$440)*T21</f>
        <v>16</v>
      </c>
      <c r="T21">
        <v>1</v>
      </c>
      <c r="V21" t="str">
        <f t="shared" si="2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246"/>
      <c r="I22" s="153"/>
      <c r="J22" s="153"/>
      <c r="K22" s="153"/>
      <c r="L22" s="153"/>
      <c r="M22" s="153"/>
      <c r="N22" s="153"/>
      <c r="O22" s="153"/>
      <c r="P22" s="153"/>
      <c r="Q22">
        <f t="shared" si="1"/>
        <v>0</v>
      </c>
      <c r="S22" s="206">
        <f>SUMIF('TOTAL FEED'!$J$6:$J$440,'20'!A22,'TOTAL FEED'!$AS$6:$AS$440)*T22</f>
        <v>16</v>
      </c>
      <c r="T22">
        <v>1</v>
      </c>
      <c r="V22" t="str">
        <f t="shared" si="2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Q23">
        <f t="shared" si="1"/>
        <v>0</v>
      </c>
      <c r="S23" s="206">
        <f>SUMIF('TOTAL FEED'!$J$6:$J$440,'20'!A23,'TOTAL FEED'!$AS$6:$AS$440)*T23</f>
        <v>16</v>
      </c>
      <c r="T23">
        <v>1</v>
      </c>
      <c r="V23" t="str">
        <f t="shared" si="2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246"/>
      <c r="I24" s="153"/>
      <c r="J24" s="152"/>
      <c r="K24" s="153"/>
      <c r="L24" s="153"/>
      <c r="M24" s="153"/>
      <c r="N24" s="153"/>
      <c r="O24" s="153"/>
      <c r="P24" s="153"/>
      <c r="Q24">
        <f t="shared" si="1"/>
        <v>0</v>
      </c>
      <c r="S24" s="206">
        <f>SUMIF('TOTAL FEED'!$J$6:$J$440,'20'!A24,'TOTAL FEED'!$AS$6:$AS$440)*T24</f>
        <v>16</v>
      </c>
      <c r="T24">
        <v>1</v>
      </c>
      <c r="V24" t="str">
        <f t="shared" si="2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246"/>
      <c r="I25" s="153"/>
      <c r="J25" s="152"/>
      <c r="K25" s="153"/>
      <c r="L25" s="153"/>
      <c r="M25" s="153"/>
      <c r="N25" s="153"/>
      <c r="O25" s="153"/>
      <c r="P25" s="153"/>
      <c r="Q25">
        <f t="shared" si="1"/>
        <v>0</v>
      </c>
      <c r="S25" s="206">
        <f>SUMIF('TOTAL FEED'!$J$6:$J$440,'20'!A25,'TOTAL FEED'!$AS$6:$AS$440)*T25</f>
        <v>16</v>
      </c>
      <c r="T25">
        <v>1</v>
      </c>
      <c r="V25" t="str">
        <f t="shared" si="2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246"/>
      <c r="I26" s="153"/>
      <c r="J26" s="152"/>
      <c r="K26" s="153"/>
      <c r="L26" s="153"/>
      <c r="M26" s="153"/>
      <c r="N26" s="153"/>
      <c r="O26" s="153"/>
      <c r="P26" s="153"/>
      <c r="Q26">
        <f t="shared" si="1"/>
        <v>0</v>
      </c>
      <c r="S26" s="206">
        <f>SUMIF('TOTAL FEED'!$J$6:$J$440,'20'!A26,'TOTAL FEED'!$AS$6:$AS$440)*T26</f>
        <v>16</v>
      </c>
      <c r="T26">
        <v>1</v>
      </c>
      <c r="V26" t="str">
        <f t="shared" si="2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246"/>
      <c r="I27" s="153"/>
      <c r="J27" s="152"/>
      <c r="K27" s="153"/>
      <c r="L27" s="153"/>
      <c r="M27" s="153"/>
      <c r="N27" s="153"/>
      <c r="O27" s="153"/>
      <c r="P27" s="153"/>
      <c r="Q27">
        <f t="shared" si="1"/>
        <v>0</v>
      </c>
      <c r="S27" s="206">
        <f>SUMIF('TOTAL FEED'!$J$6:$J$440,'20'!A27,'TOTAL FEED'!$AS$6:$AS$440)*T27</f>
        <v>16</v>
      </c>
      <c r="T27">
        <v>1</v>
      </c>
      <c r="V27" t="str">
        <f t="shared" si="2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246"/>
      <c r="I28" s="153"/>
      <c r="J28" s="152"/>
      <c r="K28" s="153"/>
      <c r="L28" s="153"/>
      <c r="M28" s="153"/>
      <c r="N28" s="153"/>
      <c r="O28" s="153"/>
      <c r="P28" s="153"/>
      <c r="Q28">
        <f t="shared" si="1"/>
        <v>0</v>
      </c>
      <c r="S28" s="206">
        <f>SUMIF('TOTAL FEED'!$J$6:$J$440,'20'!A28,'TOTAL FEED'!$AS$6:$AS$440)*T28</f>
        <v>16</v>
      </c>
      <c r="T28">
        <v>1</v>
      </c>
      <c r="V28" t="str">
        <f t="shared" si="2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246"/>
      <c r="I29" s="153"/>
      <c r="J29" s="152"/>
      <c r="K29" s="153"/>
      <c r="L29" s="153"/>
      <c r="M29" s="153"/>
      <c r="N29" s="153"/>
      <c r="O29" s="153"/>
      <c r="P29" s="153"/>
      <c r="Q29">
        <f t="shared" si="1"/>
        <v>0</v>
      </c>
      <c r="S29" s="206">
        <f>SUMIF('TOTAL FEED'!$J$6:$J$440,'20'!A29,'TOTAL FEED'!$AS$6:$AS$440)*T29</f>
        <v>16</v>
      </c>
      <c r="T29">
        <v>1</v>
      </c>
      <c r="V29" t="str">
        <f t="shared" si="2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246"/>
      <c r="I30" s="153"/>
      <c r="J30" s="152"/>
      <c r="K30" s="153"/>
      <c r="L30" s="153"/>
      <c r="M30" s="153"/>
      <c r="N30" s="153"/>
      <c r="O30" s="153"/>
      <c r="P30" s="153"/>
      <c r="Q30">
        <f t="shared" si="1"/>
        <v>0</v>
      </c>
      <c r="S30" s="206">
        <f>SUMIF('TOTAL FEED'!$J$6:$J$440,'20'!A30,'TOTAL FEED'!$AS$6:$AS$440)*T30</f>
        <v>16</v>
      </c>
      <c r="T30">
        <v>1</v>
      </c>
      <c r="V30" t="str">
        <f t="shared" si="2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246"/>
      <c r="I31" s="153"/>
      <c r="J31" s="152"/>
      <c r="K31" s="153"/>
      <c r="L31" s="153"/>
      <c r="M31" s="153"/>
      <c r="N31" s="153"/>
      <c r="O31" s="153"/>
      <c r="P31" s="153"/>
      <c r="Q31">
        <f t="shared" si="1"/>
        <v>0</v>
      </c>
      <c r="S31" s="206">
        <f>SUMIF('TOTAL FEED'!$J$6:$J$440,'20'!A31,'TOTAL FEED'!$AS$6:$AS$440)*T31</f>
        <v>16</v>
      </c>
      <c r="T31">
        <v>1</v>
      </c>
      <c r="V31" t="str">
        <f t="shared" si="2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246"/>
      <c r="I32" s="153"/>
      <c r="J32" s="152"/>
      <c r="K32" s="153"/>
      <c r="L32" s="153"/>
      <c r="M32" s="153"/>
      <c r="N32" s="153"/>
      <c r="O32" s="153"/>
      <c r="P32" s="153"/>
      <c r="Q32">
        <f t="shared" si="1"/>
        <v>0</v>
      </c>
      <c r="S32" s="206">
        <f>SUMIF('TOTAL FEED'!$J$6:$J$440,'20'!A32,'TOTAL FEED'!$AS$6:$AS$440)*T32</f>
        <v>16</v>
      </c>
      <c r="T32">
        <v>1</v>
      </c>
      <c r="V32" t="str">
        <f t="shared" si="2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246"/>
      <c r="I33" s="153"/>
      <c r="J33" s="152"/>
      <c r="K33" s="153"/>
      <c r="L33" s="153"/>
      <c r="M33" s="153"/>
      <c r="N33" s="153"/>
      <c r="O33" s="153"/>
      <c r="P33" s="153"/>
      <c r="Q33">
        <f t="shared" si="1"/>
        <v>0</v>
      </c>
      <c r="S33" s="206">
        <f>SUMIF('TOTAL FEED'!$J$6:$J$440,'20'!A33,'TOTAL FEED'!$AS$6:$AS$440)*T33</f>
        <v>16</v>
      </c>
      <c r="T33">
        <v>1</v>
      </c>
      <c r="V33" t="str">
        <f t="shared" si="2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246"/>
      <c r="I34" s="153"/>
      <c r="J34" s="152"/>
      <c r="K34" s="153"/>
      <c r="L34" s="153"/>
      <c r="M34" s="153"/>
      <c r="N34" s="153"/>
      <c r="O34" s="153"/>
      <c r="P34" s="153"/>
      <c r="Q34">
        <f t="shared" si="1"/>
        <v>0</v>
      </c>
      <c r="S34" s="206">
        <f>SUMIF('TOTAL FEED'!$J$6:$J$440,'20'!A34,'TOTAL FEED'!$AS$6:$AS$440)*T34</f>
        <v>16</v>
      </c>
      <c r="T34">
        <v>1</v>
      </c>
      <c r="V34" t="str">
        <f t="shared" si="2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246"/>
      <c r="I35" s="153"/>
      <c r="J35" s="152"/>
      <c r="K35" s="153"/>
      <c r="L35" s="153"/>
      <c r="M35" s="153"/>
      <c r="N35" s="153"/>
      <c r="O35" s="153"/>
      <c r="P35" s="153"/>
      <c r="Q35">
        <f t="shared" si="1"/>
        <v>0</v>
      </c>
      <c r="S35" s="206">
        <f>SUMIF('TOTAL FEED'!$J$6:$J$440,'20'!A35,'TOTAL FEED'!$AS$6:$AS$440)*T35</f>
        <v>16</v>
      </c>
      <c r="T35">
        <v>1</v>
      </c>
      <c r="V35" t="str">
        <f t="shared" si="2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246"/>
      <c r="I36" s="153"/>
      <c r="J36" s="152"/>
      <c r="K36" s="153"/>
      <c r="L36" s="153"/>
      <c r="M36" s="153"/>
      <c r="N36" s="153"/>
      <c r="O36" s="153"/>
      <c r="P36" s="153"/>
      <c r="Q36">
        <f t="shared" si="1"/>
        <v>0</v>
      </c>
      <c r="S36" s="206">
        <f>SUMIF('TOTAL FEED'!$J$6:$J$440,'20'!A36,'TOTAL FEED'!$AS$6:$AS$440)*T36</f>
        <v>16</v>
      </c>
      <c r="T36">
        <v>1</v>
      </c>
      <c r="V36" t="str">
        <f t="shared" si="2"/>
        <v/>
      </c>
    </row>
    <row r="37" spans="1:22" x14ac:dyDescent="0.25">
      <c r="A37" t="str">
        <f t="shared" si="0"/>
        <v/>
      </c>
      <c r="B37" s="153"/>
      <c r="C37" s="153"/>
      <c r="D37" s="153"/>
      <c r="E37" s="153"/>
      <c r="F37" s="153"/>
      <c r="G37" s="153"/>
      <c r="H37" s="246"/>
      <c r="I37" s="153"/>
      <c r="J37" s="153"/>
      <c r="K37" s="153"/>
      <c r="L37" s="153"/>
      <c r="M37" s="153"/>
      <c r="N37" s="153"/>
      <c r="O37" s="153"/>
      <c r="P37" s="153"/>
      <c r="Q37">
        <f t="shared" si="1"/>
        <v>0</v>
      </c>
      <c r="S37" s="206">
        <f>SUMIF('TOTAL FEED'!$J$6:$J$440,'20'!A37,'TOTAL FEED'!$AS$6:$AS$440)*T37</f>
        <v>16</v>
      </c>
      <c r="T37">
        <v>1</v>
      </c>
      <c r="V37" t="str">
        <f t="shared" si="2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246"/>
      <c r="I38" s="153"/>
      <c r="J38" s="152"/>
      <c r="K38" s="153"/>
      <c r="L38" s="153"/>
      <c r="M38" s="153"/>
      <c r="N38" s="153"/>
      <c r="O38" s="153"/>
      <c r="P38" s="153"/>
      <c r="Q38">
        <f t="shared" si="1"/>
        <v>0</v>
      </c>
      <c r="S38" s="206">
        <f>SUMIF('TOTAL FEED'!$J$6:$J$440,'20'!A38,'TOTAL FEED'!$AS$6:$AS$440)*T38</f>
        <v>16</v>
      </c>
      <c r="T38">
        <v>1</v>
      </c>
      <c r="V38" t="str">
        <f t="shared" si="2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246"/>
      <c r="I39" s="153"/>
      <c r="J39" s="152"/>
      <c r="K39" s="153"/>
      <c r="L39" s="153"/>
      <c r="M39" s="153"/>
      <c r="N39" s="153"/>
      <c r="O39" s="153"/>
      <c r="P39" s="153"/>
      <c r="Q39">
        <f t="shared" si="1"/>
        <v>0</v>
      </c>
      <c r="S39" s="206">
        <f>SUMIF('TOTAL FEED'!$J$6:$J$440,'20'!A39,'TOTAL FEED'!$AS$6:$AS$440)*T39</f>
        <v>16</v>
      </c>
      <c r="T39">
        <v>1</v>
      </c>
      <c r="V39" t="str">
        <f t="shared" si="2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246"/>
      <c r="I40" s="153"/>
      <c r="J40" s="152"/>
      <c r="K40" s="153"/>
      <c r="L40" s="153"/>
      <c r="M40" s="153"/>
      <c r="N40" s="153"/>
      <c r="O40" s="153"/>
      <c r="P40" s="153"/>
      <c r="Q40">
        <f t="shared" si="1"/>
        <v>0</v>
      </c>
      <c r="S40" s="206">
        <f>SUMIF('TOTAL FEED'!$J$6:$J$440,'20'!A40,'TOTAL FEED'!$AS$6:$AS$440)*T40</f>
        <v>16</v>
      </c>
      <c r="T40">
        <v>1</v>
      </c>
      <c r="V40" t="str">
        <f t="shared" si="2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246"/>
      <c r="I41" s="153"/>
      <c r="J41" s="152"/>
      <c r="K41" s="153"/>
      <c r="L41" s="153"/>
      <c r="M41" s="153"/>
      <c r="N41" s="153"/>
      <c r="O41" s="153"/>
      <c r="P41" s="153"/>
      <c r="Q41">
        <f t="shared" si="1"/>
        <v>0</v>
      </c>
      <c r="S41" s="206">
        <f>SUMIF('TOTAL FEED'!$J$6:$J$440,'20'!A41,'TOTAL FEED'!$AS$6:$AS$440)*T41</f>
        <v>16</v>
      </c>
      <c r="T41">
        <v>1</v>
      </c>
      <c r="V41" t="str">
        <f t="shared" si="2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246"/>
      <c r="I42" s="153"/>
      <c r="J42" s="152"/>
      <c r="K42" s="153"/>
      <c r="L42" s="153"/>
      <c r="M42" s="153"/>
      <c r="N42" s="153"/>
      <c r="O42" s="153"/>
      <c r="P42" s="153"/>
      <c r="Q42">
        <f t="shared" si="1"/>
        <v>0</v>
      </c>
      <c r="S42" s="206">
        <f>SUMIF('TOTAL FEED'!$J$6:$J$440,'20'!A42,'TOTAL FEED'!$AS$6:$AS$440)*T42</f>
        <v>16</v>
      </c>
      <c r="T42">
        <v>1</v>
      </c>
      <c r="V42" t="str">
        <f t="shared" si="2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246"/>
      <c r="I43" s="153"/>
      <c r="J43" s="152"/>
      <c r="K43" s="153"/>
      <c r="L43" s="153"/>
      <c r="M43" s="153"/>
      <c r="N43" s="153"/>
      <c r="O43" s="153"/>
      <c r="P43" s="153"/>
      <c r="Q43">
        <f t="shared" si="1"/>
        <v>0</v>
      </c>
      <c r="S43" s="206">
        <f>SUMIF('TOTAL FEED'!$J$6:$J$440,'20'!A43,'TOTAL FEED'!$AS$6:$AS$440)*T43</f>
        <v>16</v>
      </c>
      <c r="T43">
        <v>1</v>
      </c>
      <c r="V43" t="str">
        <f t="shared" si="2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246"/>
      <c r="I44" s="153"/>
      <c r="J44" s="152"/>
      <c r="K44" s="153"/>
      <c r="L44" s="153"/>
      <c r="M44" s="153"/>
      <c r="N44" s="153"/>
      <c r="O44" s="153"/>
      <c r="P44" s="153"/>
      <c r="Q44">
        <f t="shared" si="1"/>
        <v>0</v>
      </c>
      <c r="S44" s="206">
        <f>SUMIF('TOTAL FEED'!$J$6:$J$440,'20'!A44,'TOTAL FEED'!$AS$6:$AS$440)*T44</f>
        <v>16</v>
      </c>
      <c r="T44">
        <v>1</v>
      </c>
      <c r="V44" t="str">
        <f t="shared" si="2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246"/>
      <c r="I45" s="153"/>
      <c r="J45" s="152"/>
      <c r="K45" s="153"/>
      <c r="L45" s="153"/>
      <c r="M45" s="153"/>
      <c r="N45" s="153"/>
      <c r="O45" s="153"/>
      <c r="P45" s="153"/>
      <c r="Q45">
        <f t="shared" si="1"/>
        <v>0</v>
      </c>
      <c r="S45" s="206">
        <f>SUMIF('TOTAL FEED'!$J$6:$J$440,'20'!A45,'TOTAL FEED'!$AS$6:$AS$440)*T45</f>
        <v>16</v>
      </c>
      <c r="T45">
        <v>1</v>
      </c>
      <c r="V45" t="str">
        <f t="shared" si="2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Q46">
        <f t="shared" si="1"/>
        <v>0</v>
      </c>
      <c r="S46" s="206">
        <f>SUMIF('TOTAL FEED'!$J$6:$J$440,'20'!A46,'TOTAL FEED'!$AS$6:$AS$440)*T46</f>
        <v>16</v>
      </c>
      <c r="T46">
        <v>1</v>
      </c>
      <c r="V46" t="str">
        <f t="shared" si="2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246"/>
      <c r="I47" s="153"/>
      <c r="J47" s="152"/>
      <c r="K47" s="153"/>
      <c r="L47" s="153"/>
      <c r="M47" s="153"/>
      <c r="N47" s="153"/>
      <c r="O47" s="153"/>
      <c r="P47" s="153"/>
      <c r="Q47">
        <f t="shared" si="1"/>
        <v>0</v>
      </c>
      <c r="S47" s="206">
        <f>SUMIF('TOTAL FEED'!$J$6:$J$440,'20'!A47,'TOTAL FEED'!$AS$6:$AS$440)*T47</f>
        <v>16</v>
      </c>
      <c r="T47">
        <v>1</v>
      </c>
      <c r="V47" t="str">
        <f t="shared" si="2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246"/>
      <c r="I48" s="153"/>
      <c r="J48" s="152"/>
      <c r="K48" s="153"/>
      <c r="L48" s="153"/>
      <c r="M48" s="153"/>
      <c r="N48" s="153"/>
      <c r="O48" s="153"/>
      <c r="P48" s="153"/>
      <c r="Q48">
        <f t="shared" si="1"/>
        <v>0</v>
      </c>
      <c r="S48" s="206">
        <f>SUMIF('TOTAL FEED'!$J$6:$J$440,'20'!A48,'TOTAL FEED'!$AS$6:$AS$440)*T48</f>
        <v>16</v>
      </c>
      <c r="T48">
        <v>1</v>
      </c>
      <c r="V48" t="str">
        <f t="shared" si="2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246"/>
      <c r="I49" s="153"/>
      <c r="J49" s="152"/>
      <c r="K49" s="153"/>
      <c r="L49" s="153"/>
      <c r="M49" s="153"/>
      <c r="N49" s="153"/>
      <c r="O49" s="153"/>
      <c r="P49" s="153"/>
      <c r="Q49">
        <f t="shared" si="1"/>
        <v>0</v>
      </c>
      <c r="S49" s="206">
        <f>SUMIF('TOTAL FEED'!$J$6:$J$440,'20'!A49,'TOTAL FEED'!$AS$6:$AS$440)*T49</f>
        <v>16</v>
      </c>
      <c r="T49">
        <v>1</v>
      </c>
      <c r="V49" t="str">
        <f t="shared" si="2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246"/>
      <c r="I50" s="153"/>
      <c r="J50" s="152"/>
      <c r="K50" s="153"/>
      <c r="L50" s="153"/>
      <c r="M50" s="153"/>
      <c r="N50" s="153"/>
      <c r="O50" s="153"/>
      <c r="P50" s="153"/>
      <c r="Q50">
        <f t="shared" si="1"/>
        <v>0</v>
      </c>
      <c r="S50" s="206">
        <f>SUMIF('TOTAL FEED'!$J$6:$J$440,'20'!A50,'TOTAL FEED'!$AS$6:$AS$440)*T50</f>
        <v>16</v>
      </c>
      <c r="T50">
        <v>1</v>
      </c>
      <c r="V50" t="str">
        <f t="shared" si="2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246"/>
      <c r="I51" s="153"/>
      <c r="J51" s="152"/>
      <c r="K51" s="153"/>
      <c r="L51" s="153"/>
      <c r="M51" s="153"/>
      <c r="N51" s="153"/>
      <c r="O51" s="153"/>
      <c r="P51" s="153"/>
      <c r="Q51">
        <f t="shared" si="1"/>
        <v>0</v>
      </c>
      <c r="S51" s="206">
        <f>SUMIF('TOTAL FEED'!$J$6:$J$440,'20'!A51,'TOTAL FEED'!$AS$6:$AS$440)*T51</f>
        <v>16</v>
      </c>
      <c r="T51">
        <v>1</v>
      </c>
      <c r="V51" t="str">
        <f t="shared" si="2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246"/>
      <c r="I52" s="153"/>
      <c r="J52" s="152"/>
      <c r="K52" s="153"/>
      <c r="L52" s="153"/>
      <c r="M52" s="153"/>
      <c r="N52" s="153"/>
      <c r="O52" s="153"/>
      <c r="P52" s="153"/>
      <c r="Q52">
        <f t="shared" si="1"/>
        <v>0</v>
      </c>
      <c r="S52" s="206">
        <f>SUMIF('TOTAL FEED'!$J$6:$J$440,'20'!A52,'TOTAL FEED'!$AS$6:$AS$440)*T52</f>
        <v>16</v>
      </c>
      <c r="T52">
        <v>1</v>
      </c>
      <c r="V52" t="str">
        <f t="shared" si="2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246"/>
      <c r="I53" s="153"/>
      <c r="J53" s="152"/>
      <c r="K53" s="153"/>
      <c r="L53" s="153"/>
      <c r="M53" s="153"/>
      <c r="N53" s="153"/>
      <c r="O53" s="153"/>
      <c r="P53" s="153"/>
      <c r="Q53">
        <f t="shared" si="1"/>
        <v>0</v>
      </c>
      <c r="S53" s="206">
        <f>SUMIF('TOTAL FEED'!$J$6:$J$440,'20'!A53,'TOTAL FEED'!$AS$6:$AS$440)*T53</f>
        <v>16</v>
      </c>
      <c r="T53">
        <v>1</v>
      </c>
      <c r="V53" t="str">
        <f t="shared" si="2"/>
        <v/>
      </c>
    </row>
    <row r="54" spans="1:22" x14ac:dyDescent="0.25">
      <c r="A54" t="str">
        <f t="shared" si="0"/>
        <v/>
      </c>
      <c r="B54" s="153"/>
      <c r="C54" s="153"/>
      <c r="D54" s="153"/>
      <c r="E54" s="153"/>
      <c r="F54" s="153"/>
      <c r="G54" s="153"/>
      <c r="H54" s="246"/>
      <c r="I54" s="153"/>
      <c r="J54" s="153"/>
      <c r="K54" s="153"/>
      <c r="L54" s="153"/>
      <c r="M54" s="153"/>
      <c r="N54" s="153"/>
      <c r="O54" s="153"/>
      <c r="P54" s="153"/>
      <c r="Q54">
        <f t="shared" si="1"/>
        <v>0</v>
      </c>
      <c r="S54" s="206">
        <f>SUMIF('TOTAL FEED'!$J$6:$J$440,'20'!A54,'TOTAL FEED'!$AS$6:$AS$440)*T54</f>
        <v>16</v>
      </c>
      <c r="T54">
        <v>1</v>
      </c>
      <c r="V54" t="str">
        <f t="shared" si="2"/>
        <v/>
      </c>
    </row>
    <row r="55" spans="1:22" x14ac:dyDescent="0.25">
      <c r="A55" t="str">
        <f t="shared" si="0"/>
        <v/>
      </c>
      <c r="B55" s="153"/>
      <c r="C55" s="153"/>
      <c r="D55" s="153"/>
      <c r="E55" s="153"/>
      <c r="F55" s="153"/>
      <c r="G55" s="153"/>
      <c r="H55" s="246"/>
      <c r="I55" s="153"/>
      <c r="J55" s="153"/>
      <c r="K55" s="153"/>
      <c r="L55" s="153"/>
      <c r="M55" s="153"/>
      <c r="N55" s="153"/>
      <c r="O55" s="153"/>
      <c r="P55" s="153"/>
      <c r="Q55">
        <f t="shared" si="1"/>
        <v>0</v>
      </c>
      <c r="S55" s="206">
        <f>SUMIF('TOTAL FEED'!$J$6:$J$440,'20'!A55,'TOTAL FEED'!$AS$6:$AS$440)*T55</f>
        <v>16</v>
      </c>
      <c r="T55">
        <v>1</v>
      </c>
      <c r="V55" t="str">
        <f t="shared" si="2"/>
        <v/>
      </c>
    </row>
    <row r="56" spans="1:22" x14ac:dyDescent="0.25">
      <c r="A56" t="str">
        <f t="shared" si="0"/>
        <v/>
      </c>
      <c r="B56" s="153"/>
      <c r="C56" s="153"/>
      <c r="D56" s="153"/>
      <c r="E56" s="153"/>
      <c r="F56" s="153"/>
      <c r="G56" s="153"/>
      <c r="H56" s="246"/>
      <c r="I56" s="153"/>
      <c r="J56" s="153"/>
      <c r="K56" s="153"/>
      <c r="L56" s="153"/>
      <c r="M56" s="153"/>
      <c r="N56" s="153"/>
      <c r="O56" s="153"/>
      <c r="P56" s="153"/>
      <c r="Q56">
        <f t="shared" si="1"/>
        <v>0</v>
      </c>
      <c r="S56" s="206">
        <f>SUMIF('TOTAL FEED'!$J$6:$J$440,'20'!A56,'TOTAL FEED'!$AS$6:$AS$440)*T56</f>
        <v>16</v>
      </c>
      <c r="T56">
        <v>1</v>
      </c>
      <c r="V56" t="str">
        <f t="shared" si="2"/>
        <v/>
      </c>
    </row>
    <row r="57" spans="1:22" x14ac:dyDescent="0.25">
      <c r="A57" t="str">
        <f t="shared" si="0"/>
        <v/>
      </c>
      <c r="B57" s="153"/>
      <c r="C57" s="153"/>
      <c r="D57" s="153"/>
      <c r="E57" s="153"/>
      <c r="F57" s="153"/>
      <c r="G57" s="153"/>
      <c r="H57" s="246"/>
      <c r="I57" s="153"/>
      <c r="J57" s="153"/>
      <c r="K57" s="153"/>
      <c r="L57" s="153"/>
      <c r="M57" s="153"/>
      <c r="N57" s="153"/>
      <c r="O57" s="153"/>
      <c r="P57" s="153"/>
      <c r="Q57">
        <f t="shared" si="1"/>
        <v>0</v>
      </c>
      <c r="S57" s="206">
        <f>SUMIF('TOTAL FEED'!$J$6:$J$440,'20'!A57,'TOTAL FEED'!$AS$6:$AS$440)*T57</f>
        <v>16</v>
      </c>
      <c r="T57">
        <v>1</v>
      </c>
      <c r="V57" t="str">
        <f t="shared" si="2"/>
        <v/>
      </c>
    </row>
    <row r="58" spans="1:22" x14ac:dyDescent="0.25">
      <c r="A58" t="str">
        <f t="shared" si="0"/>
        <v/>
      </c>
      <c r="B58" s="153"/>
      <c r="C58" s="153"/>
      <c r="D58" s="153"/>
      <c r="E58" s="153"/>
      <c r="F58" s="153"/>
      <c r="G58" s="153"/>
      <c r="H58" s="246"/>
      <c r="I58" s="153"/>
      <c r="J58" s="153"/>
      <c r="K58" s="153"/>
      <c r="L58" s="153"/>
      <c r="M58" s="153"/>
      <c r="N58" s="153"/>
      <c r="O58" s="153"/>
      <c r="P58" s="153"/>
      <c r="Q58">
        <f t="shared" si="1"/>
        <v>0</v>
      </c>
      <c r="S58" s="206">
        <f>SUMIF('TOTAL FEED'!$J$6:$J$440,'20'!A58,'TOTAL FEED'!$AS$6:$AS$440)*T58</f>
        <v>16</v>
      </c>
      <c r="T58">
        <v>1</v>
      </c>
      <c r="V58" t="str">
        <f t="shared" si="2"/>
        <v/>
      </c>
    </row>
    <row r="59" spans="1:22" x14ac:dyDescent="0.25">
      <c r="A59" t="str">
        <f t="shared" si="0"/>
        <v/>
      </c>
      <c r="B59" s="153"/>
      <c r="C59" s="153"/>
      <c r="D59" s="153"/>
      <c r="E59" s="153"/>
      <c r="F59" s="153"/>
      <c r="G59" s="153"/>
      <c r="H59" s="246"/>
      <c r="I59" s="153"/>
      <c r="J59" s="153"/>
      <c r="K59" s="153"/>
      <c r="L59" s="153"/>
      <c r="M59" s="153"/>
      <c r="N59" s="153"/>
      <c r="O59" s="153"/>
      <c r="P59" s="153"/>
      <c r="Q59">
        <f t="shared" si="1"/>
        <v>0</v>
      </c>
      <c r="S59" s="206">
        <f>SUMIF('TOTAL FEED'!$J$6:$J$440,'20'!A59,'TOTAL FEED'!$AS$6:$AS$440)*T59</f>
        <v>16</v>
      </c>
      <c r="T59">
        <v>1</v>
      </c>
      <c r="V59" t="str">
        <f t="shared" si="2"/>
        <v/>
      </c>
    </row>
    <row r="60" spans="1:22" x14ac:dyDescent="0.25">
      <c r="A60" t="str">
        <f t="shared" si="0"/>
        <v/>
      </c>
      <c r="B60" s="153"/>
      <c r="C60" s="153"/>
      <c r="D60" s="153"/>
      <c r="E60" s="153"/>
      <c r="F60" s="153"/>
      <c r="G60" s="153"/>
      <c r="H60" s="246"/>
      <c r="I60" s="153"/>
      <c r="J60" s="153"/>
      <c r="K60" s="153"/>
      <c r="L60" s="153"/>
      <c r="M60" s="153"/>
      <c r="N60" s="153"/>
      <c r="O60" s="153"/>
      <c r="P60" s="153"/>
      <c r="Q60">
        <f t="shared" si="1"/>
        <v>0</v>
      </c>
      <c r="S60" s="206">
        <f>SUMIF('TOTAL FEED'!$J$6:$J$440,'20'!A60,'TOTAL FEED'!$AS$6:$AS$440)*T60</f>
        <v>16</v>
      </c>
      <c r="T60">
        <v>1</v>
      </c>
      <c r="V60" t="str">
        <f t="shared" si="2"/>
        <v/>
      </c>
    </row>
    <row r="61" spans="1:22" x14ac:dyDescent="0.25">
      <c r="A61" t="str">
        <f t="shared" si="0"/>
        <v/>
      </c>
      <c r="B61" s="238"/>
      <c r="C61" s="239"/>
      <c r="D61" s="239"/>
      <c r="E61" s="239"/>
      <c r="F61" s="239"/>
      <c r="G61" s="239"/>
      <c r="H61" s="247"/>
      <c r="I61" s="239"/>
      <c r="J61" s="238"/>
      <c r="K61" s="239"/>
      <c r="L61" s="239"/>
      <c r="M61" s="239"/>
      <c r="N61" s="239"/>
      <c r="O61" s="239"/>
      <c r="P61" s="239"/>
      <c r="Q61">
        <f t="shared" si="1"/>
        <v>0</v>
      </c>
      <c r="S61" s="206">
        <f>SUMIF('TOTAL FEED'!$J$6:$J$440,'20'!A61,'TOTAL FEED'!$AS$6:$AS$440)*T61</f>
        <v>16</v>
      </c>
      <c r="T61">
        <v>1</v>
      </c>
      <c r="V61" t="str">
        <f t="shared" si="2"/>
        <v/>
      </c>
    </row>
    <row r="62" spans="1:22" x14ac:dyDescent="0.25">
      <c r="A62" t="str">
        <f t="shared" si="0"/>
        <v/>
      </c>
      <c r="B62" s="238"/>
      <c r="C62" s="239"/>
      <c r="D62" s="239"/>
      <c r="E62" s="239"/>
      <c r="F62" s="239"/>
      <c r="G62" s="239"/>
      <c r="H62" s="247"/>
      <c r="I62" s="239"/>
      <c r="J62" s="238"/>
      <c r="K62" s="239"/>
      <c r="L62" s="239"/>
      <c r="M62" s="239"/>
      <c r="N62" s="239"/>
      <c r="O62" s="239"/>
      <c r="P62" s="239"/>
      <c r="Q62">
        <f t="shared" si="1"/>
        <v>0</v>
      </c>
      <c r="S62" s="206">
        <f>SUMIF('TOTAL FEED'!$J$6:$J$440,'20'!A62,'TOTAL FEED'!$AS$6:$AS$440)*T62</f>
        <v>16</v>
      </c>
      <c r="T62">
        <v>1</v>
      </c>
      <c r="V62" t="str">
        <f t="shared" si="2"/>
        <v/>
      </c>
    </row>
    <row r="63" spans="1:22" x14ac:dyDescent="0.25">
      <c r="A63" t="str">
        <f t="shared" si="0"/>
        <v/>
      </c>
      <c r="B63" s="238"/>
      <c r="C63" s="239"/>
      <c r="D63" s="239"/>
      <c r="E63" s="239"/>
      <c r="F63" s="239"/>
      <c r="G63" s="239"/>
      <c r="H63" s="247"/>
      <c r="I63" s="239"/>
      <c r="J63" s="238"/>
      <c r="K63" s="239"/>
      <c r="L63" s="239"/>
      <c r="M63" s="239"/>
      <c r="N63" s="239"/>
      <c r="O63" s="239"/>
      <c r="P63" s="239"/>
      <c r="Q63">
        <f t="shared" si="1"/>
        <v>0</v>
      </c>
      <c r="S63" s="206">
        <f>SUMIF('TOTAL FEED'!$J$6:$J$440,'20'!A63,'TOTAL FEED'!$AS$6:$AS$440)*T63</f>
        <v>16</v>
      </c>
      <c r="T63">
        <v>1</v>
      </c>
      <c r="V63" t="str">
        <f t="shared" si="2"/>
        <v/>
      </c>
    </row>
    <row r="64" spans="1:22" x14ac:dyDescent="0.25">
      <c r="A64" t="str">
        <f t="shared" si="0"/>
        <v/>
      </c>
      <c r="B64" s="238"/>
      <c r="C64" s="239"/>
      <c r="D64" s="239"/>
      <c r="E64" s="239"/>
      <c r="F64" s="239"/>
      <c r="G64" s="239"/>
      <c r="H64" s="247"/>
      <c r="I64" s="239"/>
      <c r="J64" s="238"/>
      <c r="K64" s="239"/>
      <c r="L64" s="239"/>
      <c r="M64" s="239"/>
      <c r="N64" s="239"/>
      <c r="O64" s="239"/>
      <c r="P64" s="239"/>
      <c r="Q64">
        <f t="shared" si="1"/>
        <v>0</v>
      </c>
      <c r="S64" s="206">
        <f>SUMIF('TOTAL FEED'!$J$6:$J$440,'20'!A64,'TOTAL FEED'!$AS$6:$AS$440)*T64</f>
        <v>16</v>
      </c>
      <c r="T64">
        <v>1</v>
      </c>
      <c r="V64" t="str">
        <f t="shared" si="2"/>
        <v/>
      </c>
    </row>
    <row r="65" spans="1:22" x14ac:dyDescent="0.25">
      <c r="A65" t="str">
        <f t="shared" si="0"/>
        <v/>
      </c>
      <c r="B65" s="238"/>
      <c r="C65" s="239"/>
      <c r="D65" s="239"/>
      <c r="E65" s="239"/>
      <c r="F65" s="239"/>
      <c r="G65" s="239"/>
      <c r="H65" s="247"/>
      <c r="I65" s="239"/>
      <c r="J65" s="238"/>
      <c r="K65" s="239"/>
      <c r="L65" s="239"/>
      <c r="M65" s="239"/>
      <c r="N65" s="239"/>
      <c r="O65" s="239"/>
      <c r="P65" s="239"/>
      <c r="Q65">
        <f t="shared" si="1"/>
        <v>0</v>
      </c>
      <c r="S65" s="206">
        <f>SUMIF('TOTAL FEED'!$J$6:$J$440,'20'!A65,'TOTAL FEED'!$AS$6:$AS$440)*T65</f>
        <v>16</v>
      </c>
      <c r="T65">
        <v>1</v>
      </c>
      <c r="V65" t="str">
        <f t="shared" si="2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Q66">
        <f t="shared" si="1"/>
        <v>0</v>
      </c>
      <c r="S66" s="206">
        <f>SUMIF('TOTAL FEED'!$J$6:$J$440,'20'!A66,'TOTAL FEED'!$AS$6:$AS$440)*T66</f>
        <v>16</v>
      </c>
      <c r="T66">
        <v>1</v>
      </c>
      <c r="V66" t="str">
        <f t="shared" si="2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Q67">
        <f t="shared" si="1"/>
        <v>0</v>
      </c>
      <c r="S67" s="206">
        <f>SUMIF('TOTAL FEED'!$J$6:$J$440,'20'!A67,'TOTAL FEED'!$AS$6:$AS$440)*T67</f>
        <v>16</v>
      </c>
      <c r="T67">
        <v>1</v>
      </c>
      <c r="V67" t="str">
        <f t="shared" si="2"/>
        <v/>
      </c>
    </row>
    <row r="68" spans="1:22" x14ac:dyDescent="0.25">
      <c r="A68" t="str">
        <f t="shared" ref="A68:A131" si="3">CONCATENATE(G68,I68,H68)</f>
        <v/>
      </c>
      <c r="Q68">
        <f t="shared" ref="Q68:Q131" si="4">H68/10000</f>
        <v>0</v>
      </c>
      <c r="S68" s="206">
        <f>SUMIF('TOTAL FEED'!$J$6:$J$440,'20'!A68,'TOTAL FEED'!$AS$6:$AS$440)*T68</f>
        <v>16</v>
      </c>
      <c r="T68">
        <v>1</v>
      </c>
      <c r="V68" t="str">
        <f t="shared" ref="V68:V131" si="5">+G68&amp;I68</f>
        <v/>
      </c>
    </row>
    <row r="69" spans="1:22" x14ac:dyDescent="0.25">
      <c r="A69" t="str">
        <f t="shared" si="3"/>
        <v/>
      </c>
      <c r="Q69">
        <f t="shared" si="4"/>
        <v>0</v>
      </c>
      <c r="S69" s="206">
        <f>SUMIF('TOTAL FEED'!$J$6:$J$440,'20'!A69,'TOTAL FEED'!$AS$6:$AS$440)*T69</f>
        <v>16</v>
      </c>
      <c r="T69">
        <v>1</v>
      </c>
      <c r="V69" t="str">
        <f t="shared" si="5"/>
        <v/>
      </c>
    </row>
    <row r="70" spans="1:22" x14ac:dyDescent="0.25">
      <c r="A70" t="str">
        <f t="shared" si="3"/>
        <v/>
      </c>
      <c r="Q70">
        <f t="shared" si="4"/>
        <v>0</v>
      </c>
      <c r="S70" s="206">
        <f>SUMIF('TOTAL FEED'!$J$6:$J$440,'20'!A70,'TOTAL FEED'!$AS$6:$AS$440)*T70</f>
        <v>16</v>
      </c>
      <c r="T70">
        <v>1</v>
      </c>
      <c r="V70" t="str">
        <f t="shared" si="5"/>
        <v/>
      </c>
    </row>
    <row r="71" spans="1:22" x14ac:dyDescent="0.25">
      <c r="A71" t="str">
        <f t="shared" si="3"/>
        <v/>
      </c>
      <c r="Q71">
        <f t="shared" si="4"/>
        <v>0</v>
      </c>
      <c r="S71" s="206">
        <f>SUMIF('TOTAL FEED'!$J$6:$J$440,'20'!A71,'TOTAL FEED'!$AS$6:$AS$440)*T71</f>
        <v>16</v>
      </c>
      <c r="T71">
        <v>1</v>
      </c>
      <c r="V71" t="str">
        <f t="shared" si="5"/>
        <v/>
      </c>
    </row>
    <row r="72" spans="1:22" x14ac:dyDescent="0.25">
      <c r="A72" t="str">
        <f t="shared" si="3"/>
        <v/>
      </c>
      <c r="Q72">
        <f t="shared" si="4"/>
        <v>0</v>
      </c>
      <c r="S72" s="206">
        <f>SUMIF('TOTAL FEED'!$J$6:$J$440,'20'!A72,'TOTAL FEED'!$AS$6:$AS$440)*T72</f>
        <v>16</v>
      </c>
      <c r="T72">
        <v>1</v>
      </c>
      <c r="V72" t="str">
        <f t="shared" si="5"/>
        <v/>
      </c>
    </row>
    <row r="73" spans="1:22" x14ac:dyDescent="0.25">
      <c r="A73" t="str">
        <f t="shared" si="3"/>
        <v/>
      </c>
      <c r="Q73">
        <f t="shared" si="4"/>
        <v>0</v>
      </c>
      <c r="S73" s="206">
        <f>SUMIF('TOTAL FEED'!$J$6:$J$440,'20'!A73,'TOTAL FEED'!$AS$6:$AS$440)*T73</f>
        <v>16</v>
      </c>
      <c r="T73">
        <v>1</v>
      </c>
      <c r="V73" t="str">
        <f t="shared" si="5"/>
        <v/>
      </c>
    </row>
    <row r="74" spans="1:22" x14ac:dyDescent="0.25">
      <c r="A74" t="str">
        <f t="shared" si="3"/>
        <v/>
      </c>
      <c r="Q74">
        <f t="shared" si="4"/>
        <v>0</v>
      </c>
      <c r="S74" s="206">
        <f>SUMIF('TOTAL FEED'!$J$6:$J$440,'20'!A74,'TOTAL FEED'!$AS$6:$AS$440)*T74</f>
        <v>16</v>
      </c>
      <c r="T74">
        <v>1</v>
      </c>
      <c r="V74" t="str">
        <f t="shared" si="5"/>
        <v/>
      </c>
    </row>
    <row r="75" spans="1:22" x14ac:dyDescent="0.25">
      <c r="A75" t="str">
        <f t="shared" si="3"/>
        <v/>
      </c>
      <c r="Q75">
        <f t="shared" si="4"/>
        <v>0</v>
      </c>
      <c r="S75" s="206">
        <f>SUMIF('TOTAL FEED'!$J$6:$J$440,'20'!A75,'TOTAL FEED'!$AS$6:$AS$440)*T75</f>
        <v>16</v>
      </c>
      <c r="T75">
        <v>1</v>
      </c>
      <c r="V75" t="str">
        <f t="shared" si="5"/>
        <v/>
      </c>
    </row>
    <row r="76" spans="1:22" x14ac:dyDescent="0.25">
      <c r="A76" t="str">
        <f t="shared" si="3"/>
        <v/>
      </c>
      <c r="Q76">
        <f t="shared" si="4"/>
        <v>0</v>
      </c>
      <c r="S76" s="206">
        <f>SUMIF('TOTAL FEED'!$J$6:$J$440,'20'!A76,'TOTAL FEED'!$AS$6:$AS$440)*T76</f>
        <v>16</v>
      </c>
      <c r="T76">
        <v>1</v>
      </c>
      <c r="V76" t="str">
        <f t="shared" si="5"/>
        <v/>
      </c>
    </row>
    <row r="77" spans="1:22" x14ac:dyDescent="0.25">
      <c r="A77" t="str">
        <f t="shared" si="3"/>
        <v/>
      </c>
      <c r="Q77">
        <f t="shared" si="4"/>
        <v>0</v>
      </c>
      <c r="S77" s="206">
        <f>SUMIF('TOTAL FEED'!$J$6:$J$440,'20'!A77,'TOTAL FEED'!$AS$6:$AS$440)*T77</f>
        <v>16</v>
      </c>
      <c r="T77">
        <v>1</v>
      </c>
      <c r="V77" t="str">
        <f t="shared" si="5"/>
        <v/>
      </c>
    </row>
    <row r="78" spans="1:22" x14ac:dyDescent="0.25">
      <c r="A78" t="str">
        <f t="shared" si="3"/>
        <v/>
      </c>
      <c r="Q78">
        <f t="shared" si="4"/>
        <v>0</v>
      </c>
      <c r="S78" s="206">
        <f>SUMIF('TOTAL FEED'!$J$6:$J$440,'20'!A78,'TOTAL FEED'!$AS$6:$AS$440)*T78</f>
        <v>16</v>
      </c>
      <c r="T78">
        <v>1</v>
      </c>
      <c r="V78" t="str">
        <f t="shared" si="5"/>
        <v/>
      </c>
    </row>
    <row r="79" spans="1:22" x14ac:dyDescent="0.25">
      <c r="A79" t="str">
        <f t="shared" si="3"/>
        <v/>
      </c>
      <c r="Q79">
        <f t="shared" si="4"/>
        <v>0</v>
      </c>
      <c r="S79" s="206">
        <f>SUMIF('TOTAL FEED'!$J$6:$J$440,'20'!A79,'TOTAL FEED'!$AS$6:$AS$440)*T79</f>
        <v>16</v>
      </c>
      <c r="T79">
        <v>1</v>
      </c>
      <c r="V79" t="str">
        <f t="shared" si="5"/>
        <v/>
      </c>
    </row>
    <row r="80" spans="1:22" x14ac:dyDescent="0.25">
      <c r="A80" t="str">
        <f t="shared" si="3"/>
        <v/>
      </c>
      <c r="Q80">
        <f t="shared" si="4"/>
        <v>0</v>
      </c>
      <c r="S80" s="206">
        <f>SUMIF('TOTAL FEED'!$J$6:$J$440,'20'!A80,'TOTAL FEED'!$AS$6:$AS$440)*T80</f>
        <v>16</v>
      </c>
      <c r="T80">
        <v>1</v>
      </c>
      <c r="V80" t="str">
        <f t="shared" si="5"/>
        <v/>
      </c>
    </row>
    <row r="81" spans="1:22" x14ac:dyDescent="0.25">
      <c r="A81" t="str">
        <f t="shared" si="3"/>
        <v/>
      </c>
      <c r="Q81">
        <f t="shared" si="4"/>
        <v>0</v>
      </c>
      <c r="S81" s="206">
        <f>SUMIF('TOTAL FEED'!$J$6:$J$440,'20'!A81,'TOTAL FEED'!$AS$6:$AS$440)*T81</f>
        <v>16</v>
      </c>
      <c r="T81">
        <v>1</v>
      </c>
      <c r="V81" t="str">
        <f t="shared" si="5"/>
        <v/>
      </c>
    </row>
    <row r="82" spans="1:22" x14ac:dyDescent="0.25">
      <c r="A82" t="str">
        <f t="shared" si="3"/>
        <v/>
      </c>
      <c r="Q82">
        <f t="shared" si="4"/>
        <v>0</v>
      </c>
      <c r="S82" s="206">
        <f>SUMIF('TOTAL FEED'!$J$6:$J$440,'20'!A82,'TOTAL FEED'!$AS$6:$AS$440)*T82</f>
        <v>16</v>
      </c>
      <c r="T82">
        <v>1</v>
      </c>
      <c r="V82" t="str">
        <f t="shared" si="5"/>
        <v/>
      </c>
    </row>
    <row r="83" spans="1:22" x14ac:dyDescent="0.25">
      <c r="A83" t="str">
        <f t="shared" si="3"/>
        <v/>
      </c>
      <c r="Q83">
        <f t="shared" si="4"/>
        <v>0</v>
      </c>
      <c r="S83" s="206">
        <f>SUMIF('TOTAL FEED'!$J$6:$J$440,'20'!A83,'TOTAL FEED'!$AS$6:$AS$440)*T83</f>
        <v>16</v>
      </c>
      <c r="T83">
        <v>1</v>
      </c>
      <c r="V83" t="str">
        <f t="shared" si="5"/>
        <v/>
      </c>
    </row>
    <row r="84" spans="1:22" x14ac:dyDescent="0.25">
      <c r="A84" t="str">
        <f t="shared" si="3"/>
        <v/>
      </c>
      <c r="Q84">
        <f t="shared" si="4"/>
        <v>0</v>
      </c>
      <c r="S84" s="206">
        <f>SUMIF('TOTAL FEED'!$J$6:$J$440,'20'!A84,'TOTAL FEED'!$AS$6:$AS$440)*T84</f>
        <v>16</v>
      </c>
      <c r="T84">
        <v>1</v>
      </c>
      <c r="V84" t="str">
        <f t="shared" si="5"/>
        <v/>
      </c>
    </row>
    <row r="85" spans="1:22" x14ac:dyDescent="0.25">
      <c r="A85" t="str">
        <f t="shared" si="3"/>
        <v/>
      </c>
      <c r="Q85">
        <f t="shared" si="4"/>
        <v>0</v>
      </c>
      <c r="S85" s="206">
        <f>SUMIF('TOTAL FEED'!$J$6:$J$440,'20'!A85,'TOTAL FEED'!$AS$6:$AS$440)*T85</f>
        <v>16</v>
      </c>
      <c r="T85">
        <v>1</v>
      </c>
      <c r="V85" t="str">
        <f t="shared" si="5"/>
        <v/>
      </c>
    </row>
    <row r="86" spans="1:22" x14ac:dyDescent="0.25">
      <c r="A86" t="str">
        <f t="shared" si="3"/>
        <v/>
      </c>
      <c r="Q86">
        <f t="shared" si="4"/>
        <v>0</v>
      </c>
      <c r="S86" s="206">
        <f>SUMIF('TOTAL FEED'!$J$6:$J$440,'20'!A86,'TOTAL FEED'!$AS$6:$AS$440)*T86</f>
        <v>16</v>
      </c>
      <c r="T86">
        <v>1</v>
      </c>
      <c r="V86" t="str">
        <f t="shared" si="5"/>
        <v/>
      </c>
    </row>
    <row r="87" spans="1:22" x14ac:dyDescent="0.25">
      <c r="A87" t="str">
        <f t="shared" si="3"/>
        <v/>
      </c>
      <c r="Q87">
        <f t="shared" si="4"/>
        <v>0</v>
      </c>
      <c r="S87" s="206">
        <f>SUMIF('TOTAL FEED'!$J$6:$J$440,'20'!A87,'TOTAL FEED'!$AS$6:$AS$440)*T87</f>
        <v>16</v>
      </c>
      <c r="T87">
        <v>1</v>
      </c>
      <c r="V87" t="str">
        <f t="shared" si="5"/>
        <v/>
      </c>
    </row>
    <row r="88" spans="1:22" x14ac:dyDescent="0.25">
      <c r="A88" t="str">
        <f t="shared" si="3"/>
        <v/>
      </c>
      <c r="Q88">
        <f t="shared" si="4"/>
        <v>0</v>
      </c>
      <c r="S88" s="206">
        <f>SUMIF('TOTAL FEED'!$J$6:$J$440,'20'!A88,'TOTAL FEED'!$AS$6:$AS$440)*T88</f>
        <v>16</v>
      </c>
      <c r="T88">
        <v>1</v>
      </c>
      <c r="V88" t="str">
        <f t="shared" si="5"/>
        <v/>
      </c>
    </row>
    <row r="89" spans="1:22" x14ac:dyDescent="0.25">
      <c r="A89" t="str">
        <f t="shared" si="3"/>
        <v/>
      </c>
      <c r="Q89">
        <f t="shared" si="4"/>
        <v>0</v>
      </c>
      <c r="S89" s="206">
        <f>SUMIF('TOTAL FEED'!$J$6:$J$440,'20'!A89,'TOTAL FEED'!$AS$6:$AS$440)*T89</f>
        <v>16</v>
      </c>
      <c r="T89">
        <v>1</v>
      </c>
      <c r="V89" t="str">
        <f t="shared" si="5"/>
        <v/>
      </c>
    </row>
    <row r="90" spans="1:22" x14ac:dyDescent="0.25">
      <c r="A90" t="str">
        <f t="shared" si="3"/>
        <v/>
      </c>
      <c r="Q90">
        <f t="shared" si="4"/>
        <v>0</v>
      </c>
      <c r="S90" s="206">
        <f>SUMIF('TOTAL FEED'!$J$6:$J$440,'20'!A90,'TOTAL FEED'!$AS$6:$AS$440)*T90</f>
        <v>16</v>
      </c>
      <c r="T90">
        <v>1</v>
      </c>
      <c r="V90" t="str">
        <f t="shared" si="5"/>
        <v/>
      </c>
    </row>
    <row r="91" spans="1:22" x14ac:dyDescent="0.25">
      <c r="A91" t="str">
        <f t="shared" si="3"/>
        <v/>
      </c>
      <c r="Q91">
        <f t="shared" si="4"/>
        <v>0</v>
      </c>
      <c r="S91" s="206">
        <f>SUMIF('TOTAL FEED'!$J$6:$J$440,'20'!A91,'TOTAL FEED'!$AS$6:$AS$440)*T91</f>
        <v>16</v>
      </c>
      <c r="T91">
        <v>1</v>
      </c>
      <c r="V91" t="str">
        <f t="shared" si="5"/>
        <v/>
      </c>
    </row>
    <row r="92" spans="1:22" x14ac:dyDescent="0.25">
      <c r="A92" t="str">
        <f t="shared" si="3"/>
        <v/>
      </c>
      <c r="Q92">
        <f t="shared" si="4"/>
        <v>0</v>
      </c>
      <c r="S92" s="206">
        <f>SUMIF('TOTAL FEED'!$J$6:$J$440,'20'!A92,'TOTAL FEED'!$AS$6:$AS$440)*T92</f>
        <v>16</v>
      </c>
      <c r="T92">
        <v>1</v>
      </c>
      <c r="V92" t="str">
        <f t="shared" si="5"/>
        <v/>
      </c>
    </row>
    <row r="93" spans="1:22" x14ac:dyDescent="0.25">
      <c r="A93" t="str">
        <f t="shared" si="3"/>
        <v/>
      </c>
      <c r="Q93">
        <f t="shared" si="4"/>
        <v>0</v>
      </c>
      <c r="S93" s="206">
        <f>SUMIF('TOTAL FEED'!$J$6:$J$440,'20'!A93,'TOTAL FEED'!$AS$6:$AS$440)*T93</f>
        <v>16</v>
      </c>
      <c r="T93">
        <v>1</v>
      </c>
      <c r="V93" t="str">
        <f t="shared" si="5"/>
        <v/>
      </c>
    </row>
    <row r="94" spans="1:22" x14ac:dyDescent="0.25">
      <c r="A94" t="str">
        <f t="shared" si="3"/>
        <v/>
      </c>
      <c r="Q94">
        <f t="shared" si="4"/>
        <v>0</v>
      </c>
      <c r="S94" s="206">
        <f>SUMIF('TOTAL FEED'!$J$6:$J$440,'20'!A94,'TOTAL FEED'!$AS$6:$AS$440)*T94</f>
        <v>16</v>
      </c>
      <c r="T94">
        <v>1</v>
      </c>
      <c r="V94" t="str">
        <f t="shared" si="5"/>
        <v/>
      </c>
    </row>
    <row r="95" spans="1:22" x14ac:dyDescent="0.25">
      <c r="A95" t="str">
        <f t="shared" si="3"/>
        <v/>
      </c>
      <c r="Q95">
        <f t="shared" si="4"/>
        <v>0</v>
      </c>
      <c r="S95" s="206">
        <f>SUMIF('TOTAL FEED'!$J$6:$J$440,'20'!A95,'TOTAL FEED'!$AS$6:$AS$440)*T95</f>
        <v>16</v>
      </c>
      <c r="T95">
        <v>1</v>
      </c>
      <c r="V95" t="str">
        <f t="shared" si="5"/>
        <v/>
      </c>
    </row>
    <row r="96" spans="1:22" x14ac:dyDescent="0.25">
      <c r="A96" t="str">
        <f t="shared" si="3"/>
        <v/>
      </c>
      <c r="Q96">
        <f t="shared" si="4"/>
        <v>0</v>
      </c>
      <c r="S96" s="206">
        <f>SUMIF('TOTAL FEED'!$J$6:$J$440,'20'!A96,'TOTAL FEED'!$AS$6:$AS$440)*T96</f>
        <v>16</v>
      </c>
      <c r="T96">
        <v>1</v>
      </c>
      <c r="V96" t="str">
        <f t="shared" si="5"/>
        <v/>
      </c>
    </row>
    <row r="97" spans="1:22" x14ac:dyDescent="0.25">
      <c r="A97" t="str">
        <f t="shared" si="3"/>
        <v/>
      </c>
      <c r="Q97">
        <f t="shared" si="4"/>
        <v>0</v>
      </c>
      <c r="S97" s="206">
        <f>SUMIF('TOTAL FEED'!$J$6:$J$440,'20'!A97,'TOTAL FEED'!$AS$6:$AS$440)*T97</f>
        <v>16</v>
      </c>
      <c r="T97">
        <v>1</v>
      </c>
      <c r="V97" t="str">
        <f t="shared" si="5"/>
        <v/>
      </c>
    </row>
    <row r="98" spans="1:22" x14ac:dyDescent="0.25">
      <c r="A98" t="str">
        <f t="shared" si="3"/>
        <v/>
      </c>
      <c r="Q98">
        <f t="shared" si="4"/>
        <v>0</v>
      </c>
      <c r="S98" s="206">
        <f>SUMIF('TOTAL FEED'!$J$6:$J$440,'20'!A98,'TOTAL FEED'!$AS$6:$AS$440)*T98</f>
        <v>16</v>
      </c>
      <c r="T98">
        <v>1</v>
      </c>
      <c r="V98" t="str">
        <f t="shared" si="5"/>
        <v/>
      </c>
    </row>
    <row r="99" spans="1:22" x14ac:dyDescent="0.25">
      <c r="A99" t="str">
        <f t="shared" si="3"/>
        <v/>
      </c>
      <c r="Q99">
        <f t="shared" si="4"/>
        <v>0</v>
      </c>
      <c r="S99" s="206">
        <f>SUMIF('TOTAL FEED'!$J$6:$J$440,'20'!A99,'TOTAL FEED'!$AS$6:$AS$440)*T99</f>
        <v>16</v>
      </c>
      <c r="T99">
        <v>1</v>
      </c>
      <c r="V99" t="str">
        <f t="shared" si="5"/>
        <v/>
      </c>
    </row>
    <row r="100" spans="1:22" x14ac:dyDescent="0.25">
      <c r="A100" t="str">
        <f t="shared" si="3"/>
        <v/>
      </c>
      <c r="Q100">
        <f t="shared" si="4"/>
        <v>0</v>
      </c>
      <c r="S100" s="206">
        <f>SUMIF('TOTAL FEED'!$J$6:$J$440,'20'!A100,'TOTAL FEED'!$AS$6:$AS$440)*T100</f>
        <v>16</v>
      </c>
      <c r="T100">
        <v>1</v>
      </c>
      <c r="V100" t="str">
        <f t="shared" si="5"/>
        <v/>
      </c>
    </row>
    <row r="101" spans="1:22" x14ac:dyDescent="0.25">
      <c r="A101" t="str">
        <f t="shared" si="3"/>
        <v/>
      </c>
      <c r="Q101">
        <f t="shared" si="4"/>
        <v>0</v>
      </c>
      <c r="S101" s="206">
        <f>SUMIF('TOTAL FEED'!$J$6:$J$440,'20'!A101,'TOTAL FEED'!$AS$6:$AS$440)*T101</f>
        <v>16</v>
      </c>
      <c r="T101">
        <v>1</v>
      </c>
      <c r="V101" t="str">
        <f t="shared" si="5"/>
        <v/>
      </c>
    </row>
    <row r="102" spans="1:22" x14ac:dyDescent="0.25">
      <c r="A102" t="str">
        <f t="shared" si="3"/>
        <v/>
      </c>
      <c r="Q102">
        <f t="shared" si="4"/>
        <v>0</v>
      </c>
      <c r="S102" s="206">
        <f>SUMIF('TOTAL FEED'!$J$6:$J$440,'20'!A102,'TOTAL FEED'!$AS$6:$AS$440)*T102</f>
        <v>16</v>
      </c>
      <c r="T102">
        <v>1</v>
      </c>
      <c r="V102" t="str">
        <f t="shared" si="5"/>
        <v/>
      </c>
    </row>
    <row r="103" spans="1:22" x14ac:dyDescent="0.25">
      <c r="A103" t="str">
        <f t="shared" si="3"/>
        <v/>
      </c>
      <c r="Q103">
        <f t="shared" si="4"/>
        <v>0</v>
      </c>
      <c r="S103" s="206">
        <f>SUMIF('TOTAL FEED'!$J$6:$J$440,'20'!A103,'TOTAL FEED'!$AS$6:$AS$440)*T103</f>
        <v>16</v>
      </c>
      <c r="T103">
        <v>1</v>
      </c>
      <c r="V103" t="str">
        <f t="shared" si="5"/>
        <v/>
      </c>
    </row>
    <row r="104" spans="1:22" x14ac:dyDescent="0.25">
      <c r="A104" t="str">
        <f t="shared" si="3"/>
        <v/>
      </c>
      <c r="Q104">
        <f t="shared" si="4"/>
        <v>0</v>
      </c>
      <c r="S104" s="206">
        <f>SUMIF('TOTAL FEED'!$J$6:$J$440,'20'!A104,'TOTAL FEED'!$AS$6:$AS$440)*T104</f>
        <v>16</v>
      </c>
      <c r="T104">
        <v>1</v>
      </c>
      <c r="V104" t="str">
        <f t="shared" si="5"/>
        <v/>
      </c>
    </row>
    <row r="105" spans="1:22" x14ac:dyDescent="0.25">
      <c r="A105" t="str">
        <f t="shared" si="3"/>
        <v/>
      </c>
      <c r="Q105">
        <f t="shared" si="4"/>
        <v>0</v>
      </c>
      <c r="S105" s="206">
        <f>SUMIF('TOTAL FEED'!$J$6:$J$440,'20'!A105,'TOTAL FEED'!$AS$6:$AS$440)*T105</f>
        <v>16</v>
      </c>
      <c r="T105">
        <v>1</v>
      </c>
      <c r="V105" t="str">
        <f t="shared" si="5"/>
        <v/>
      </c>
    </row>
    <row r="106" spans="1:22" x14ac:dyDescent="0.25">
      <c r="A106" t="str">
        <f t="shared" si="3"/>
        <v/>
      </c>
      <c r="Q106">
        <f t="shared" si="4"/>
        <v>0</v>
      </c>
      <c r="S106" s="206">
        <f>SUMIF('TOTAL FEED'!$J$6:$J$440,'20'!A106,'TOTAL FEED'!$AS$6:$AS$440)*T106</f>
        <v>16</v>
      </c>
      <c r="T106">
        <v>1</v>
      </c>
      <c r="V106" t="str">
        <f t="shared" si="5"/>
        <v/>
      </c>
    </row>
    <row r="107" spans="1:22" x14ac:dyDescent="0.25">
      <c r="A107" t="str">
        <f t="shared" si="3"/>
        <v/>
      </c>
      <c r="Q107">
        <f t="shared" si="4"/>
        <v>0</v>
      </c>
      <c r="S107" s="206">
        <f>SUMIF('TOTAL FEED'!$J$6:$J$440,'20'!A107,'TOTAL FEED'!$AS$6:$AS$440)*T107</f>
        <v>16</v>
      </c>
      <c r="T107">
        <v>1</v>
      </c>
      <c r="V107" t="str">
        <f t="shared" si="5"/>
        <v/>
      </c>
    </row>
    <row r="108" spans="1:22" x14ac:dyDescent="0.25">
      <c r="A108" t="str">
        <f t="shared" si="3"/>
        <v/>
      </c>
      <c r="Q108">
        <f t="shared" si="4"/>
        <v>0</v>
      </c>
      <c r="S108" s="206">
        <f>SUMIF('TOTAL FEED'!$J$6:$J$440,'20'!A108,'TOTAL FEED'!$AS$6:$AS$440)*T108</f>
        <v>16</v>
      </c>
      <c r="T108">
        <v>1</v>
      </c>
      <c r="V108" t="str">
        <f t="shared" si="5"/>
        <v/>
      </c>
    </row>
    <row r="109" spans="1:22" x14ac:dyDescent="0.25">
      <c r="A109" t="str">
        <f t="shared" si="3"/>
        <v/>
      </c>
      <c r="Q109">
        <f t="shared" si="4"/>
        <v>0</v>
      </c>
      <c r="S109" s="206">
        <f>SUMIF('TOTAL FEED'!$J$6:$J$440,'20'!A109,'TOTAL FEED'!$AS$6:$AS$440)*T109</f>
        <v>16</v>
      </c>
      <c r="T109">
        <v>1</v>
      </c>
      <c r="V109" t="str">
        <f t="shared" si="5"/>
        <v/>
      </c>
    </row>
    <row r="110" spans="1:22" x14ac:dyDescent="0.25">
      <c r="A110" t="str">
        <f t="shared" si="3"/>
        <v/>
      </c>
      <c r="Q110">
        <f t="shared" si="4"/>
        <v>0</v>
      </c>
      <c r="S110" s="206">
        <f>SUMIF('TOTAL FEED'!$J$6:$J$440,'20'!A110,'TOTAL FEED'!$AS$6:$AS$440)*T110</f>
        <v>16</v>
      </c>
      <c r="T110">
        <v>1</v>
      </c>
      <c r="V110" t="str">
        <f t="shared" si="5"/>
        <v/>
      </c>
    </row>
    <row r="111" spans="1:22" x14ac:dyDescent="0.25">
      <c r="A111" t="str">
        <f t="shared" si="3"/>
        <v/>
      </c>
      <c r="Q111">
        <f t="shared" si="4"/>
        <v>0</v>
      </c>
      <c r="S111" s="206">
        <f>SUMIF('TOTAL FEED'!$J$6:$J$440,'20'!A111,'TOTAL FEED'!$AS$6:$AS$440)*T111</f>
        <v>16</v>
      </c>
      <c r="T111">
        <v>1</v>
      </c>
      <c r="V111" t="str">
        <f t="shared" si="5"/>
        <v/>
      </c>
    </row>
    <row r="112" spans="1:22" x14ac:dyDescent="0.25">
      <c r="A112" t="str">
        <f t="shared" si="3"/>
        <v/>
      </c>
      <c r="Q112">
        <f t="shared" si="4"/>
        <v>0</v>
      </c>
      <c r="S112" s="206">
        <f>SUMIF('TOTAL FEED'!$J$6:$J$440,'20'!A112,'TOTAL FEED'!$AS$6:$AS$440)*T112</f>
        <v>16</v>
      </c>
      <c r="T112">
        <v>1</v>
      </c>
      <c r="V112" t="str">
        <f t="shared" si="5"/>
        <v/>
      </c>
    </row>
    <row r="113" spans="1:22" x14ac:dyDescent="0.25">
      <c r="A113" t="str">
        <f t="shared" si="3"/>
        <v/>
      </c>
      <c r="Q113">
        <f t="shared" si="4"/>
        <v>0</v>
      </c>
      <c r="S113" s="206">
        <f>SUMIF('TOTAL FEED'!$J$6:$J$440,'20'!A113,'TOTAL FEED'!$AS$6:$AS$440)*T113</f>
        <v>16</v>
      </c>
      <c r="T113">
        <v>1</v>
      </c>
      <c r="V113" t="str">
        <f t="shared" si="5"/>
        <v/>
      </c>
    </row>
    <row r="114" spans="1:22" x14ac:dyDescent="0.25">
      <c r="A114" t="str">
        <f t="shared" si="3"/>
        <v/>
      </c>
      <c r="Q114">
        <f t="shared" si="4"/>
        <v>0</v>
      </c>
      <c r="S114" s="206">
        <f>SUMIF('TOTAL FEED'!$J$6:$J$440,'20'!A114,'TOTAL FEED'!$AS$6:$AS$440)*T114</f>
        <v>16</v>
      </c>
      <c r="T114">
        <v>1</v>
      </c>
      <c r="V114" t="str">
        <f t="shared" si="5"/>
        <v/>
      </c>
    </row>
    <row r="115" spans="1:22" x14ac:dyDescent="0.25">
      <c r="A115" t="str">
        <f t="shared" si="3"/>
        <v/>
      </c>
      <c r="Q115">
        <f t="shared" si="4"/>
        <v>0</v>
      </c>
      <c r="S115" s="206">
        <f>SUMIF('TOTAL FEED'!$J$6:$J$440,'20'!A115,'TOTAL FEED'!$AS$6:$AS$440)*T115</f>
        <v>16</v>
      </c>
      <c r="T115">
        <v>1</v>
      </c>
      <c r="V115" t="str">
        <f t="shared" si="5"/>
        <v/>
      </c>
    </row>
    <row r="116" spans="1:22" x14ac:dyDescent="0.25">
      <c r="A116" t="str">
        <f t="shared" si="3"/>
        <v/>
      </c>
      <c r="Q116">
        <f t="shared" si="4"/>
        <v>0</v>
      </c>
      <c r="S116" s="206">
        <f>SUMIF('TOTAL FEED'!$J$6:$J$440,'20'!A116,'TOTAL FEED'!$AS$6:$AS$440)*T116</f>
        <v>16</v>
      </c>
      <c r="T116">
        <v>1</v>
      </c>
      <c r="V116" t="str">
        <f t="shared" si="5"/>
        <v/>
      </c>
    </row>
    <row r="117" spans="1:22" x14ac:dyDescent="0.25">
      <c r="A117" t="str">
        <f t="shared" si="3"/>
        <v/>
      </c>
      <c r="Q117">
        <f t="shared" si="4"/>
        <v>0</v>
      </c>
      <c r="S117" s="206">
        <f>SUMIF('TOTAL FEED'!$J$6:$J$440,'20'!A117,'TOTAL FEED'!$AS$6:$AS$440)*T117</f>
        <v>16</v>
      </c>
      <c r="T117">
        <v>1</v>
      </c>
      <c r="V117" t="str">
        <f t="shared" si="5"/>
        <v/>
      </c>
    </row>
    <row r="118" spans="1:22" x14ac:dyDescent="0.25">
      <c r="A118" t="str">
        <f t="shared" si="3"/>
        <v/>
      </c>
      <c r="Q118">
        <f t="shared" si="4"/>
        <v>0</v>
      </c>
      <c r="S118" s="206">
        <f>SUMIF('TOTAL FEED'!$J$6:$J$440,'20'!A118,'TOTAL FEED'!$AS$6:$AS$440)*T118</f>
        <v>16</v>
      </c>
      <c r="T118">
        <v>1</v>
      </c>
      <c r="V118" t="str">
        <f t="shared" si="5"/>
        <v/>
      </c>
    </row>
    <row r="119" spans="1:22" x14ac:dyDescent="0.25">
      <c r="A119" t="str">
        <f t="shared" si="3"/>
        <v/>
      </c>
      <c r="Q119">
        <f t="shared" si="4"/>
        <v>0</v>
      </c>
      <c r="S119" s="206">
        <f>SUMIF('TOTAL FEED'!$J$6:$J$440,'20'!A119,'TOTAL FEED'!$AS$6:$AS$440)*T119</f>
        <v>16</v>
      </c>
      <c r="T119">
        <v>1</v>
      </c>
      <c r="V119" t="str">
        <f t="shared" si="5"/>
        <v/>
      </c>
    </row>
    <row r="120" spans="1:22" x14ac:dyDescent="0.25">
      <c r="A120" t="str">
        <f t="shared" si="3"/>
        <v/>
      </c>
      <c r="Q120">
        <f t="shared" si="4"/>
        <v>0</v>
      </c>
      <c r="S120" s="206">
        <f>SUMIF('TOTAL FEED'!$J$6:$J$440,'20'!A120,'TOTAL FEED'!$AS$6:$AS$440)*T120</f>
        <v>16</v>
      </c>
      <c r="T120">
        <v>1</v>
      </c>
      <c r="V120" t="str">
        <f t="shared" si="5"/>
        <v/>
      </c>
    </row>
    <row r="121" spans="1:22" x14ac:dyDescent="0.25">
      <c r="A121" t="str">
        <f t="shared" si="3"/>
        <v/>
      </c>
      <c r="Q121">
        <f t="shared" si="4"/>
        <v>0</v>
      </c>
      <c r="S121" s="206">
        <f>SUMIF('TOTAL FEED'!$J$6:$J$440,'20'!A121,'TOTAL FEED'!$AS$6:$AS$440)*T121</f>
        <v>16</v>
      </c>
      <c r="T121">
        <v>1</v>
      </c>
      <c r="V121" t="str">
        <f t="shared" si="5"/>
        <v/>
      </c>
    </row>
    <row r="122" spans="1:22" x14ac:dyDescent="0.25">
      <c r="A122" t="str">
        <f t="shared" si="3"/>
        <v/>
      </c>
      <c r="Q122">
        <f t="shared" si="4"/>
        <v>0</v>
      </c>
      <c r="S122" s="206">
        <f>SUMIF('TOTAL FEED'!$J$6:$J$440,'20'!A122,'TOTAL FEED'!$AS$6:$AS$440)*T122</f>
        <v>16</v>
      </c>
      <c r="T122">
        <v>1</v>
      </c>
      <c r="V122" t="str">
        <f t="shared" si="5"/>
        <v/>
      </c>
    </row>
    <row r="123" spans="1:22" x14ac:dyDescent="0.25">
      <c r="A123" t="str">
        <f t="shared" si="3"/>
        <v/>
      </c>
      <c r="Q123">
        <f t="shared" si="4"/>
        <v>0</v>
      </c>
      <c r="S123" s="206">
        <f>SUMIF('TOTAL FEED'!$J$6:$J$440,'20'!A123,'TOTAL FEED'!$AS$6:$AS$440)*T123</f>
        <v>16</v>
      </c>
      <c r="T123">
        <v>1</v>
      </c>
      <c r="V123" t="str">
        <f t="shared" si="5"/>
        <v/>
      </c>
    </row>
    <row r="124" spans="1:22" x14ac:dyDescent="0.25">
      <c r="A124" t="str">
        <f t="shared" si="3"/>
        <v/>
      </c>
      <c r="Q124">
        <f t="shared" si="4"/>
        <v>0</v>
      </c>
      <c r="S124" s="206">
        <f>SUMIF('TOTAL FEED'!$J$6:$J$440,'20'!A124,'TOTAL FEED'!$AS$6:$AS$440)*T124</f>
        <v>16</v>
      </c>
      <c r="T124">
        <v>1</v>
      </c>
      <c r="V124" t="str">
        <f t="shared" si="5"/>
        <v/>
      </c>
    </row>
    <row r="125" spans="1:22" x14ac:dyDescent="0.25">
      <c r="A125" t="str">
        <f t="shared" si="3"/>
        <v/>
      </c>
      <c r="Q125">
        <f t="shared" si="4"/>
        <v>0</v>
      </c>
      <c r="S125" s="206">
        <f>SUMIF('TOTAL FEED'!$J$6:$J$440,'20'!A125,'TOTAL FEED'!$AS$6:$AS$440)*T125</f>
        <v>16</v>
      </c>
      <c r="T125">
        <v>1</v>
      </c>
      <c r="V125" t="str">
        <f t="shared" si="5"/>
        <v/>
      </c>
    </row>
    <row r="126" spans="1:22" x14ac:dyDescent="0.25">
      <c r="A126" t="str">
        <f t="shared" si="3"/>
        <v/>
      </c>
      <c r="Q126">
        <f t="shared" si="4"/>
        <v>0</v>
      </c>
      <c r="S126" s="206">
        <f>SUMIF('TOTAL FEED'!$J$6:$J$440,'20'!A126,'TOTAL FEED'!$AS$6:$AS$440)*T126</f>
        <v>16</v>
      </c>
      <c r="T126">
        <v>1</v>
      </c>
      <c r="V126" t="str">
        <f t="shared" si="5"/>
        <v/>
      </c>
    </row>
    <row r="127" spans="1:22" x14ac:dyDescent="0.25">
      <c r="A127" t="str">
        <f t="shared" si="3"/>
        <v/>
      </c>
      <c r="Q127">
        <f t="shared" si="4"/>
        <v>0</v>
      </c>
      <c r="S127" s="206">
        <f>SUMIF('TOTAL FEED'!$J$6:$J$440,'20'!A127,'TOTAL FEED'!$AS$6:$AS$440)*T127</f>
        <v>16</v>
      </c>
      <c r="T127">
        <v>1</v>
      </c>
      <c r="V127" t="str">
        <f t="shared" si="5"/>
        <v/>
      </c>
    </row>
    <row r="128" spans="1:22" x14ac:dyDescent="0.25">
      <c r="A128" t="str">
        <f t="shared" si="3"/>
        <v/>
      </c>
      <c r="Q128">
        <f t="shared" si="4"/>
        <v>0</v>
      </c>
      <c r="S128" s="206">
        <f>SUMIF('TOTAL FEED'!$J$6:$J$440,'20'!A128,'TOTAL FEED'!$AS$6:$AS$440)*T128</f>
        <v>16</v>
      </c>
      <c r="T128">
        <v>1</v>
      </c>
      <c r="V128" t="str">
        <f t="shared" si="5"/>
        <v/>
      </c>
    </row>
    <row r="129" spans="1:22" x14ac:dyDescent="0.25">
      <c r="A129" t="str">
        <f t="shared" si="3"/>
        <v/>
      </c>
      <c r="Q129">
        <f t="shared" si="4"/>
        <v>0</v>
      </c>
      <c r="S129" s="206">
        <f>SUMIF('TOTAL FEED'!$J$6:$J$440,'20'!A129,'TOTAL FEED'!$AS$6:$AS$440)*T129</f>
        <v>16</v>
      </c>
      <c r="T129">
        <v>1</v>
      </c>
      <c r="V129" t="str">
        <f t="shared" si="5"/>
        <v/>
      </c>
    </row>
    <row r="130" spans="1:22" x14ac:dyDescent="0.25">
      <c r="A130" t="str">
        <f t="shared" si="3"/>
        <v/>
      </c>
      <c r="Q130">
        <f t="shared" si="4"/>
        <v>0</v>
      </c>
      <c r="S130" s="206">
        <f>SUMIF('TOTAL FEED'!$J$6:$J$440,'20'!A130,'TOTAL FEED'!$AS$6:$AS$440)*T130</f>
        <v>16</v>
      </c>
      <c r="T130">
        <v>1</v>
      </c>
      <c r="V130" t="str">
        <f t="shared" si="5"/>
        <v/>
      </c>
    </row>
    <row r="131" spans="1:22" x14ac:dyDescent="0.25">
      <c r="A131" t="str">
        <f t="shared" si="3"/>
        <v/>
      </c>
      <c r="Q131">
        <f t="shared" si="4"/>
        <v>0</v>
      </c>
      <c r="S131" s="206">
        <f>SUMIF('TOTAL FEED'!$J$6:$J$440,'20'!A131,'TOTAL FEED'!$AS$6:$AS$440)*T131</f>
        <v>16</v>
      </c>
      <c r="T131">
        <v>1</v>
      </c>
      <c r="V131" t="str">
        <f t="shared" si="5"/>
        <v/>
      </c>
    </row>
    <row r="132" spans="1:22" x14ac:dyDescent="0.25">
      <c r="A132" t="str">
        <f t="shared" ref="A132:A195" si="6">CONCATENATE(G132,I132,H132)</f>
        <v/>
      </c>
      <c r="Q132">
        <f t="shared" ref="Q132:Q195" si="7">H132/10000</f>
        <v>0</v>
      </c>
      <c r="S132" s="206">
        <f>SUMIF('TOTAL FEED'!$J$6:$J$440,'20'!A132,'TOTAL FEED'!$AS$6:$AS$440)*T132</f>
        <v>16</v>
      </c>
      <c r="T132">
        <v>1</v>
      </c>
      <c r="V132" t="str">
        <f t="shared" ref="V132:V167" si="8">+G132&amp;I132</f>
        <v/>
      </c>
    </row>
    <row r="133" spans="1:22" x14ac:dyDescent="0.25">
      <c r="A133" t="str">
        <f t="shared" si="6"/>
        <v/>
      </c>
      <c r="Q133">
        <f t="shared" si="7"/>
        <v>0</v>
      </c>
      <c r="S133" s="206">
        <f>SUMIF('TOTAL FEED'!$J$6:$J$440,'20'!A133,'TOTAL FEED'!$AS$6:$AS$440)*T133</f>
        <v>16</v>
      </c>
      <c r="T133">
        <v>1</v>
      </c>
      <c r="V133" t="str">
        <f t="shared" si="8"/>
        <v/>
      </c>
    </row>
    <row r="134" spans="1:22" x14ac:dyDescent="0.25">
      <c r="A134" t="str">
        <f t="shared" si="6"/>
        <v/>
      </c>
      <c r="Q134">
        <f t="shared" si="7"/>
        <v>0</v>
      </c>
      <c r="S134" s="206">
        <f>SUMIF('TOTAL FEED'!$J$6:$J$440,'20'!A134,'TOTAL FEED'!$AS$6:$AS$440)*T134</f>
        <v>16</v>
      </c>
      <c r="T134">
        <v>1</v>
      </c>
      <c r="V134" t="str">
        <f t="shared" si="8"/>
        <v/>
      </c>
    </row>
    <row r="135" spans="1:22" x14ac:dyDescent="0.25">
      <c r="A135" t="str">
        <f t="shared" si="6"/>
        <v/>
      </c>
      <c r="Q135">
        <f t="shared" si="7"/>
        <v>0</v>
      </c>
      <c r="S135" s="206">
        <f>SUMIF('TOTAL FEED'!$J$6:$J$440,'20'!A135,'TOTAL FEED'!$AS$6:$AS$440)*T135</f>
        <v>16</v>
      </c>
      <c r="T135">
        <v>1</v>
      </c>
      <c r="V135" t="str">
        <f t="shared" si="8"/>
        <v/>
      </c>
    </row>
    <row r="136" spans="1:22" x14ac:dyDescent="0.25">
      <c r="A136" t="str">
        <f t="shared" si="6"/>
        <v/>
      </c>
      <c r="Q136">
        <f t="shared" si="7"/>
        <v>0</v>
      </c>
      <c r="S136" s="206">
        <f>SUMIF('TOTAL FEED'!$J$6:$J$440,'20'!A136,'TOTAL FEED'!$AS$6:$AS$440)*T136</f>
        <v>16</v>
      </c>
      <c r="T136">
        <v>1</v>
      </c>
      <c r="V136" t="str">
        <f t="shared" si="8"/>
        <v/>
      </c>
    </row>
    <row r="137" spans="1:22" x14ac:dyDescent="0.25">
      <c r="A137" t="str">
        <f t="shared" si="6"/>
        <v/>
      </c>
      <c r="Q137">
        <f t="shared" si="7"/>
        <v>0</v>
      </c>
      <c r="S137" s="206">
        <f>SUMIF('TOTAL FEED'!$J$6:$J$440,'20'!A137,'TOTAL FEED'!$AS$6:$AS$440)*T137</f>
        <v>16</v>
      </c>
      <c r="T137">
        <v>1</v>
      </c>
      <c r="V137" t="str">
        <f t="shared" si="8"/>
        <v/>
      </c>
    </row>
    <row r="138" spans="1:22" x14ac:dyDescent="0.25">
      <c r="A138" t="str">
        <f t="shared" si="6"/>
        <v/>
      </c>
      <c r="Q138">
        <f t="shared" si="7"/>
        <v>0</v>
      </c>
      <c r="S138" s="206">
        <f>SUMIF('TOTAL FEED'!$J$6:$J$440,'20'!A138,'TOTAL FEED'!$AS$6:$AS$440)*T138</f>
        <v>16</v>
      </c>
      <c r="T138">
        <v>1</v>
      </c>
      <c r="V138" t="str">
        <f t="shared" si="8"/>
        <v/>
      </c>
    </row>
    <row r="139" spans="1:22" x14ac:dyDescent="0.25">
      <c r="A139" t="str">
        <f t="shared" si="6"/>
        <v/>
      </c>
      <c r="Q139">
        <f t="shared" si="7"/>
        <v>0</v>
      </c>
      <c r="S139" s="206">
        <f>SUMIF('TOTAL FEED'!$J$6:$J$440,'20'!A139,'TOTAL FEED'!$AS$6:$AS$440)*T139</f>
        <v>16</v>
      </c>
      <c r="T139">
        <v>1</v>
      </c>
      <c r="V139" t="str">
        <f t="shared" si="8"/>
        <v/>
      </c>
    </row>
    <row r="140" spans="1:22" x14ac:dyDescent="0.25">
      <c r="A140" t="str">
        <f t="shared" si="6"/>
        <v/>
      </c>
      <c r="Q140">
        <f t="shared" si="7"/>
        <v>0</v>
      </c>
      <c r="S140" s="206">
        <f>SUMIF('TOTAL FEED'!$J$6:$J$440,'20'!A140,'TOTAL FEED'!$AS$6:$AS$440)*T140</f>
        <v>16</v>
      </c>
      <c r="T140">
        <v>1</v>
      </c>
      <c r="V140" t="str">
        <f t="shared" si="8"/>
        <v/>
      </c>
    </row>
    <row r="141" spans="1:22" x14ac:dyDescent="0.25">
      <c r="A141" t="str">
        <f t="shared" si="6"/>
        <v/>
      </c>
      <c r="Q141">
        <f t="shared" si="7"/>
        <v>0</v>
      </c>
      <c r="S141" s="206">
        <f>SUMIF('TOTAL FEED'!$J$6:$J$440,'20'!A141,'TOTAL FEED'!$AS$6:$AS$440)*T141</f>
        <v>16</v>
      </c>
      <c r="T141">
        <v>1</v>
      </c>
      <c r="V141" t="str">
        <f t="shared" si="8"/>
        <v/>
      </c>
    </row>
    <row r="142" spans="1:22" x14ac:dyDescent="0.25">
      <c r="A142" t="str">
        <f t="shared" si="6"/>
        <v/>
      </c>
      <c r="Q142">
        <f t="shared" si="7"/>
        <v>0</v>
      </c>
      <c r="S142" s="206">
        <f>SUMIF('TOTAL FEED'!$J$6:$J$440,'20'!A142,'TOTAL FEED'!$AS$6:$AS$440)*T142</f>
        <v>16</v>
      </c>
      <c r="T142">
        <v>1</v>
      </c>
      <c r="V142" t="str">
        <f t="shared" si="8"/>
        <v/>
      </c>
    </row>
    <row r="143" spans="1:22" x14ac:dyDescent="0.25">
      <c r="A143" t="str">
        <f t="shared" si="6"/>
        <v/>
      </c>
      <c r="Q143">
        <f t="shared" si="7"/>
        <v>0</v>
      </c>
      <c r="S143" s="206">
        <f>SUMIF('TOTAL FEED'!$J$6:$J$440,'20'!A143,'TOTAL FEED'!$AS$6:$AS$440)*T143</f>
        <v>16</v>
      </c>
      <c r="T143">
        <v>1</v>
      </c>
      <c r="V143" t="str">
        <f t="shared" si="8"/>
        <v/>
      </c>
    </row>
    <row r="144" spans="1:22" x14ac:dyDescent="0.25">
      <c r="A144" t="str">
        <f t="shared" si="6"/>
        <v/>
      </c>
      <c r="Q144">
        <f t="shared" si="7"/>
        <v>0</v>
      </c>
      <c r="S144" s="206">
        <f>SUMIF('TOTAL FEED'!$J$6:$J$440,'20'!A144,'TOTAL FEED'!$AS$6:$AS$440)*T144</f>
        <v>16</v>
      </c>
      <c r="T144">
        <v>1</v>
      </c>
      <c r="V144" t="str">
        <f t="shared" si="8"/>
        <v/>
      </c>
    </row>
    <row r="145" spans="1:22" x14ac:dyDescent="0.25">
      <c r="A145" t="str">
        <f t="shared" si="6"/>
        <v/>
      </c>
      <c r="Q145">
        <f t="shared" si="7"/>
        <v>0</v>
      </c>
      <c r="S145" s="206">
        <f>SUMIF('TOTAL FEED'!$J$6:$J$440,'20'!A145,'TOTAL FEED'!$AS$6:$AS$440)*T145</f>
        <v>16</v>
      </c>
      <c r="T145">
        <v>1</v>
      </c>
      <c r="V145" t="str">
        <f t="shared" si="8"/>
        <v/>
      </c>
    </row>
    <row r="146" spans="1:22" x14ac:dyDescent="0.25">
      <c r="A146" t="str">
        <f t="shared" si="6"/>
        <v/>
      </c>
      <c r="Q146">
        <f t="shared" si="7"/>
        <v>0</v>
      </c>
      <c r="S146" s="206">
        <f>SUMIF('TOTAL FEED'!$J$6:$J$440,'20'!A146,'TOTAL FEED'!$AS$6:$AS$440)*T146</f>
        <v>16</v>
      </c>
      <c r="T146">
        <v>1</v>
      </c>
      <c r="V146" t="str">
        <f t="shared" si="8"/>
        <v/>
      </c>
    </row>
    <row r="147" spans="1:22" x14ac:dyDescent="0.25">
      <c r="A147" t="str">
        <f t="shared" si="6"/>
        <v/>
      </c>
      <c r="Q147">
        <f t="shared" si="7"/>
        <v>0</v>
      </c>
      <c r="S147" s="206">
        <f>SUMIF('TOTAL FEED'!$J$6:$J$440,'20'!A147,'TOTAL FEED'!$AS$6:$AS$440)*T147</f>
        <v>16</v>
      </c>
      <c r="T147">
        <v>1</v>
      </c>
      <c r="V147" t="str">
        <f t="shared" si="8"/>
        <v/>
      </c>
    </row>
    <row r="148" spans="1:22" x14ac:dyDescent="0.25">
      <c r="A148" t="str">
        <f t="shared" si="6"/>
        <v/>
      </c>
      <c r="Q148">
        <f t="shared" si="7"/>
        <v>0</v>
      </c>
      <c r="S148" s="206">
        <f>SUMIF('TOTAL FEED'!$J$6:$J$440,'20'!A148,'TOTAL FEED'!$AS$6:$AS$440)*T148</f>
        <v>16</v>
      </c>
      <c r="T148">
        <v>1</v>
      </c>
      <c r="V148" t="str">
        <f t="shared" si="8"/>
        <v/>
      </c>
    </row>
    <row r="149" spans="1:22" x14ac:dyDescent="0.25">
      <c r="A149" t="str">
        <f t="shared" si="6"/>
        <v/>
      </c>
      <c r="Q149">
        <f t="shared" si="7"/>
        <v>0</v>
      </c>
      <c r="S149" s="206">
        <f>SUMIF('TOTAL FEED'!$J$6:$J$440,'20'!A149,'TOTAL FEED'!$AS$6:$AS$440)*T149</f>
        <v>16</v>
      </c>
      <c r="T149">
        <v>1</v>
      </c>
      <c r="V149" t="str">
        <f t="shared" si="8"/>
        <v/>
      </c>
    </row>
    <row r="150" spans="1:22" x14ac:dyDescent="0.25">
      <c r="A150" t="str">
        <f t="shared" si="6"/>
        <v/>
      </c>
      <c r="Q150">
        <f t="shared" si="7"/>
        <v>0</v>
      </c>
      <c r="S150" s="206">
        <f>SUMIF('TOTAL FEED'!$J$6:$J$440,'20'!A150,'TOTAL FEED'!$AS$6:$AS$440)*T150</f>
        <v>16</v>
      </c>
      <c r="T150">
        <v>1</v>
      </c>
      <c r="V150" t="str">
        <f t="shared" si="8"/>
        <v/>
      </c>
    </row>
    <row r="151" spans="1:22" x14ac:dyDescent="0.25">
      <c r="A151" t="str">
        <f t="shared" si="6"/>
        <v/>
      </c>
      <c r="Q151">
        <f t="shared" si="7"/>
        <v>0</v>
      </c>
      <c r="S151" s="206">
        <f>SUMIF('TOTAL FEED'!$J$6:$J$440,'20'!A151,'TOTAL FEED'!$AS$6:$AS$440)*T151</f>
        <v>16</v>
      </c>
      <c r="T151">
        <v>1</v>
      </c>
      <c r="V151" t="str">
        <f t="shared" si="8"/>
        <v/>
      </c>
    </row>
    <row r="152" spans="1:22" x14ac:dyDescent="0.25">
      <c r="A152" t="str">
        <f t="shared" si="6"/>
        <v/>
      </c>
      <c r="Q152">
        <f t="shared" si="7"/>
        <v>0</v>
      </c>
      <c r="S152" s="206">
        <f>SUMIF('TOTAL FEED'!$J$6:$J$440,'20'!A152,'TOTAL FEED'!$AS$6:$AS$440)*T152</f>
        <v>16</v>
      </c>
      <c r="T152">
        <v>1</v>
      </c>
      <c r="V152" t="str">
        <f t="shared" si="8"/>
        <v/>
      </c>
    </row>
    <row r="153" spans="1:22" x14ac:dyDescent="0.25">
      <c r="A153" t="str">
        <f t="shared" si="6"/>
        <v/>
      </c>
      <c r="Q153">
        <f t="shared" si="7"/>
        <v>0</v>
      </c>
      <c r="S153" s="206">
        <f>SUMIF('TOTAL FEED'!$J$6:$J$440,'20'!A153,'TOTAL FEED'!$AS$6:$AS$440)*T153</f>
        <v>16</v>
      </c>
      <c r="T153">
        <v>1</v>
      </c>
      <c r="V153" t="str">
        <f t="shared" si="8"/>
        <v/>
      </c>
    </row>
    <row r="154" spans="1:22" x14ac:dyDescent="0.25">
      <c r="A154" t="str">
        <f t="shared" si="6"/>
        <v/>
      </c>
      <c r="Q154">
        <f t="shared" si="7"/>
        <v>0</v>
      </c>
      <c r="S154" s="206">
        <f>SUMIF('TOTAL FEED'!$J$6:$J$440,'20'!A154,'TOTAL FEED'!$AS$6:$AS$440)*T154</f>
        <v>16</v>
      </c>
      <c r="T154">
        <v>1</v>
      </c>
      <c r="V154" t="str">
        <f t="shared" si="8"/>
        <v/>
      </c>
    </row>
    <row r="155" spans="1:22" x14ac:dyDescent="0.25">
      <c r="A155" t="str">
        <f t="shared" si="6"/>
        <v/>
      </c>
      <c r="Q155">
        <f t="shared" si="7"/>
        <v>0</v>
      </c>
      <c r="S155" s="206">
        <f>SUMIF('TOTAL FEED'!$J$6:$J$440,'20'!A155,'TOTAL FEED'!$AS$6:$AS$440)*T155</f>
        <v>16</v>
      </c>
      <c r="T155">
        <v>1</v>
      </c>
      <c r="V155" t="str">
        <f t="shared" si="8"/>
        <v/>
      </c>
    </row>
    <row r="156" spans="1:22" x14ac:dyDescent="0.25">
      <c r="A156" t="str">
        <f t="shared" si="6"/>
        <v/>
      </c>
      <c r="Q156">
        <f t="shared" si="7"/>
        <v>0</v>
      </c>
      <c r="S156" s="206">
        <f>SUMIF('TOTAL FEED'!$J$6:$J$440,'20'!A156,'TOTAL FEED'!$AS$6:$AS$440)*T156</f>
        <v>16</v>
      </c>
      <c r="T156">
        <v>1</v>
      </c>
      <c r="V156" t="str">
        <f t="shared" si="8"/>
        <v/>
      </c>
    </row>
    <row r="157" spans="1:22" x14ac:dyDescent="0.25">
      <c r="A157" t="str">
        <f t="shared" si="6"/>
        <v/>
      </c>
      <c r="Q157">
        <f t="shared" si="7"/>
        <v>0</v>
      </c>
      <c r="S157" s="206">
        <f>SUMIF('TOTAL FEED'!$J$6:$J$440,'20'!A157,'TOTAL FEED'!$AS$6:$AS$440)*T157</f>
        <v>16</v>
      </c>
      <c r="T157">
        <v>1</v>
      </c>
      <c r="V157" t="str">
        <f t="shared" si="8"/>
        <v/>
      </c>
    </row>
    <row r="158" spans="1:22" x14ac:dyDescent="0.25">
      <c r="A158" t="str">
        <f t="shared" si="6"/>
        <v/>
      </c>
      <c r="Q158">
        <f t="shared" si="7"/>
        <v>0</v>
      </c>
      <c r="S158" s="206">
        <f>SUMIF('TOTAL FEED'!$J$6:$J$440,'20'!A158,'TOTAL FEED'!$AS$6:$AS$440)*T158</f>
        <v>16</v>
      </c>
      <c r="T158">
        <v>1</v>
      </c>
      <c r="V158" t="str">
        <f t="shared" si="8"/>
        <v/>
      </c>
    </row>
    <row r="159" spans="1:22" x14ac:dyDescent="0.25">
      <c r="A159" t="str">
        <f t="shared" si="6"/>
        <v/>
      </c>
      <c r="Q159">
        <f t="shared" si="7"/>
        <v>0</v>
      </c>
      <c r="S159" s="206">
        <f>SUMIF('TOTAL FEED'!$J$6:$J$440,'20'!A159,'TOTAL FEED'!$AS$6:$AS$440)*T159</f>
        <v>16</v>
      </c>
      <c r="T159">
        <v>1</v>
      </c>
      <c r="V159" t="str">
        <f t="shared" si="8"/>
        <v/>
      </c>
    </row>
    <row r="160" spans="1:22" x14ac:dyDescent="0.25">
      <c r="A160" t="str">
        <f t="shared" si="6"/>
        <v/>
      </c>
      <c r="Q160">
        <f t="shared" si="7"/>
        <v>0</v>
      </c>
      <c r="S160" s="206">
        <f>SUMIF('TOTAL FEED'!$J$6:$J$440,'20'!A160,'TOTAL FEED'!$AS$6:$AS$440)*T160</f>
        <v>16</v>
      </c>
      <c r="T160">
        <v>1</v>
      </c>
      <c r="V160" t="str">
        <f t="shared" si="8"/>
        <v/>
      </c>
    </row>
    <row r="161" spans="1:22" x14ac:dyDescent="0.25">
      <c r="A161" t="str">
        <f t="shared" si="6"/>
        <v/>
      </c>
      <c r="Q161">
        <f t="shared" si="7"/>
        <v>0</v>
      </c>
      <c r="S161" s="206">
        <f>SUMIF('TOTAL FEED'!$J$6:$J$440,'20'!A161,'TOTAL FEED'!$AS$6:$AS$440)*T161</f>
        <v>16</v>
      </c>
      <c r="T161">
        <v>1</v>
      </c>
      <c r="V161" t="str">
        <f t="shared" si="8"/>
        <v/>
      </c>
    </row>
    <row r="162" spans="1:22" x14ac:dyDescent="0.25">
      <c r="A162" t="str">
        <f t="shared" si="6"/>
        <v/>
      </c>
      <c r="Q162">
        <f t="shared" si="7"/>
        <v>0</v>
      </c>
      <c r="S162" s="206">
        <f>SUMIF('TOTAL FEED'!$J$6:$J$440,'20'!A162,'TOTAL FEED'!$AS$6:$AS$440)*T162</f>
        <v>16</v>
      </c>
      <c r="T162">
        <v>1</v>
      </c>
      <c r="V162" t="str">
        <f t="shared" si="8"/>
        <v/>
      </c>
    </row>
    <row r="163" spans="1:22" x14ac:dyDescent="0.25">
      <c r="A163" t="str">
        <f t="shared" si="6"/>
        <v/>
      </c>
      <c r="Q163">
        <f t="shared" si="7"/>
        <v>0</v>
      </c>
      <c r="S163" s="206">
        <f>SUMIF('TOTAL FEED'!$J$6:$J$440,'20'!A163,'TOTAL FEED'!$AS$6:$AS$440)*T163</f>
        <v>16</v>
      </c>
      <c r="T163">
        <v>1</v>
      </c>
      <c r="V163" t="str">
        <f t="shared" si="8"/>
        <v/>
      </c>
    </row>
    <row r="164" spans="1:22" x14ac:dyDescent="0.25">
      <c r="A164" t="str">
        <f t="shared" si="6"/>
        <v/>
      </c>
      <c r="Q164">
        <f t="shared" si="7"/>
        <v>0</v>
      </c>
      <c r="S164" s="206">
        <f>SUMIF('TOTAL FEED'!$J$6:$J$440,'20'!A164,'TOTAL FEED'!$AS$6:$AS$440)*T164</f>
        <v>16</v>
      </c>
      <c r="T164">
        <v>1</v>
      </c>
      <c r="V164" t="str">
        <f t="shared" si="8"/>
        <v/>
      </c>
    </row>
    <row r="165" spans="1:22" x14ac:dyDescent="0.25">
      <c r="A165" t="str">
        <f t="shared" si="6"/>
        <v/>
      </c>
      <c r="Q165">
        <f t="shared" si="7"/>
        <v>0</v>
      </c>
      <c r="S165" s="206">
        <f>SUMIF('TOTAL FEED'!$J$6:$J$440,'20'!A165,'TOTAL FEED'!$AS$6:$AS$440)*T165</f>
        <v>16</v>
      </c>
      <c r="T165">
        <v>1</v>
      </c>
      <c r="V165" t="str">
        <f t="shared" si="8"/>
        <v/>
      </c>
    </row>
    <row r="166" spans="1:22" x14ac:dyDescent="0.25">
      <c r="A166" t="str">
        <f t="shared" si="6"/>
        <v/>
      </c>
      <c r="Q166">
        <f t="shared" si="7"/>
        <v>0</v>
      </c>
      <c r="S166" s="206">
        <f>SUMIF('TOTAL FEED'!$J$6:$J$440,'20'!A166,'TOTAL FEED'!$AS$6:$AS$440)*T166</f>
        <v>16</v>
      </c>
      <c r="T166">
        <v>1</v>
      </c>
      <c r="V166" t="str">
        <f t="shared" si="8"/>
        <v/>
      </c>
    </row>
    <row r="167" spans="1:22" x14ac:dyDescent="0.25">
      <c r="A167" t="str">
        <f t="shared" si="6"/>
        <v/>
      </c>
      <c r="Q167">
        <f t="shared" si="7"/>
        <v>0</v>
      </c>
      <c r="S167" s="206">
        <f>SUMIF('TOTAL FEED'!$J$6:$J$440,'20'!A167,'TOTAL FEED'!$AS$6:$AS$440)*T167</f>
        <v>16</v>
      </c>
      <c r="T167">
        <v>1</v>
      </c>
      <c r="V167" t="str">
        <f t="shared" si="8"/>
        <v/>
      </c>
    </row>
    <row r="168" spans="1:22" x14ac:dyDescent="0.25">
      <c r="A168" t="str">
        <f t="shared" si="6"/>
        <v/>
      </c>
      <c r="Q168">
        <f t="shared" si="7"/>
        <v>0</v>
      </c>
      <c r="S168" s="206">
        <f>SUMIF('TOTAL FEED'!$J$6:$J$440,'20'!A168,'TOTAL FEED'!$AS$6:$AS$440)*T168</f>
        <v>16</v>
      </c>
      <c r="T168">
        <v>1</v>
      </c>
    </row>
    <row r="169" spans="1:22" x14ac:dyDescent="0.25">
      <c r="A169" t="str">
        <f t="shared" si="6"/>
        <v/>
      </c>
      <c r="Q169">
        <f t="shared" si="7"/>
        <v>0</v>
      </c>
      <c r="S169" s="206">
        <f>SUMIF('TOTAL FEED'!$J$6:$J$440,'20'!A169,'TOTAL FEED'!$AS$6:$AS$440)*T169</f>
        <v>16</v>
      </c>
      <c r="T169">
        <v>1</v>
      </c>
    </row>
    <row r="170" spans="1:22" x14ac:dyDescent="0.25">
      <c r="A170" t="str">
        <f t="shared" si="6"/>
        <v/>
      </c>
      <c r="Q170">
        <f t="shared" si="7"/>
        <v>0</v>
      </c>
      <c r="S170" s="206">
        <f>SUMIF('TOTAL FEED'!$J$6:$J$440,'20'!A170,'TOTAL FEED'!$AS$6:$AS$440)*T170</f>
        <v>16</v>
      </c>
      <c r="T170">
        <v>1</v>
      </c>
    </row>
    <row r="171" spans="1:22" x14ac:dyDescent="0.25">
      <c r="A171" t="str">
        <f t="shared" si="6"/>
        <v/>
      </c>
      <c r="Q171">
        <f t="shared" si="7"/>
        <v>0</v>
      </c>
      <c r="S171" s="206">
        <f>SUMIF('TOTAL FEED'!$J$6:$J$440,'20'!A171,'TOTAL FEED'!$AS$6:$AS$440)*T171</f>
        <v>16</v>
      </c>
      <c r="T171">
        <v>1</v>
      </c>
    </row>
    <row r="172" spans="1:22" x14ac:dyDescent="0.25">
      <c r="A172" t="str">
        <f t="shared" si="6"/>
        <v/>
      </c>
      <c r="Q172">
        <f t="shared" si="7"/>
        <v>0</v>
      </c>
      <c r="S172" s="206">
        <f>SUMIF('TOTAL FEED'!$J$6:$J$440,'20'!A172,'TOTAL FEED'!$AS$6:$AS$440)*T172</f>
        <v>16</v>
      </c>
      <c r="T172">
        <v>1</v>
      </c>
    </row>
    <row r="173" spans="1:22" x14ac:dyDescent="0.25">
      <c r="A173" t="str">
        <f t="shared" si="6"/>
        <v/>
      </c>
      <c r="Q173">
        <f t="shared" si="7"/>
        <v>0</v>
      </c>
      <c r="S173" s="206">
        <f>SUMIF('TOTAL FEED'!$J$6:$J$440,'20'!A173,'TOTAL FEED'!$AS$6:$AS$440)*T173</f>
        <v>16</v>
      </c>
      <c r="T173">
        <v>1</v>
      </c>
    </row>
    <row r="174" spans="1:22" x14ac:dyDescent="0.25">
      <c r="A174" t="str">
        <f t="shared" si="6"/>
        <v/>
      </c>
      <c r="Q174">
        <f t="shared" si="7"/>
        <v>0</v>
      </c>
      <c r="S174" s="206">
        <f>SUMIF('TOTAL FEED'!$J$6:$J$440,'20'!A174,'TOTAL FEED'!$AS$6:$AS$440)*T174</f>
        <v>16</v>
      </c>
      <c r="T174">
        <v>1</v>
      </c>
    </row>
    <row r="175" spans="1:22" x14ac:dyDescent="0.25">
      <c r="A175" t="str">
        <f t="shared" si="6"/>
        <v/>
      </c>
      <c r="Q175">
        <f t="shared" si="7"/>
        <v>0</v>
      </c>
      <c r="S175" s="206">
        <f>SUMIF('TOTAL FEED'!$J$6:$J$440,'20'!A175,'TOTAL FEED'!$AS$6:$AS$440)*T175</f>
        <v>16</v>
      </c>
      <c r="T175">
        <v>1</v>
      </c>
    </row>
    <row r="176" spans="1:22" x14ac:dyDescent="0.25">
      <c r="A176" t="str">
        <f t="shared" si="6"/>
        <v/>
      </c>
      <c r="Q176">
        <f t="shared" si="7"/>
        <v>0</v>
      </c>
      <c r="S176" s="206">
        <f>SUMIF('TOTAL FEED'!$J$6:$J$440,'20'!A176,'TOTAL FEED'!$AS$6:$AS$440)*T176</f>
        <v>16</v>
      </c>
      <c r="T176">
        <v>1</v>
      </c>
    </row>
    <row r="177" spans="1:20" x14ac:dyDescent="0.25">
      <c r="A177" t="str">
        <f t="shared" si="6"/>
        <v/>
      </c>
      <c r="Q177">
        <f t="shared" si="7"/>
        <v>0</v>
      </c>
      <c r="S177" s="206">
        <f>SUMIF('TOTAL FEED'!$J$6:$J$440,'20'!A177,'TOTAL FEED'!$AS$6:$AS$440)*T177</f>
        <v>16</v>
      </c>
      <c r="T177">
        <v>1</v>
      </c>
    </row>
    <row r="178" spans="1:20" x14ac:dyDescent="0.25">
      <c r="A178" t="str">
        <f t="shared" si="6"/>
        <v/>
      </c>
      <c r="Q178">
        <f t="shared" si="7"/>
        <v>0</v>
      </c>
      <c r="S178" s="206">
        <f>SUMIF('TOTAL FEED'!$J$6:$J$440,'20'!A178,'TOTAL FEED'!$AS$6:$AS$440)*T178</f>
        <v>16</v>
      </c>
      <c r="T178">
        <v>1</v>
      </c>
    </row>
    <row r="179" spans="1:20" x14ac:dyDescent="0.25">
      <c r="A179" t="str">
        <f t="shared" si="6"/>
        <v/>
      </c>
      <c r="Q179">
        <f t="shared" si="7"/>
        <v>0</v>
      </c>
      <c r="S179" s="206">
        <f>SUMIF('TOTAL FEED'!$J$6:$J$440,'20'!A179,'TOTAL FEED'!$AS$6:$AS$440)*T179</f>
        <v>16</v>
      </c>
      <c r="T179">
        <v>1</v>
      </c>
    </row>
    <row r="180" spans="1:20" x14ac:dyDescent="0.25">
      <c r="A180" t="str">
        <f t="shared" si="6"/>
        <v/>
      </c>
      <c r="Q180">
        <f t="shared" si="7"/>
        <v>0</v>
      </c>
      <c r="S180" s="206">
        <f>SUMIF('TOTAL FEED'!$J$6:$J$440,'20'!A180,'TOTAL FEED'!$AS$6:$AS$440)*T180</f>
        <v>16</v>
      </c>
      <c r="T180">
        <v>1</v>
      </c>
    </row>
    <row r="181" spans="1:20" x14ac:dyDescent="0.25">
      <c r="A181" t="str">
        <f t="shared" si="6"/>
        <v/>
      </c>
      <c r="Q181">
        <f t="shared" si="7"/>
        <v>0</v>
      </c>
      <c r="S181" s="206">
        <f>SUMIF('TOTAL FEED'!$J$6:$J$440,'20'!A181,'TOTAL FEED'!$AS$6:$AS$440)*T181</f>
        <v>16</v>
      </c>
      <c r="T181">
        <v>1</v>
      </c>
    </row>
    <row r="182" spans="1:20" x14ac:dyDescent="0.25">
      <c r="A182" t="str">
        <f t="shared" si="6"/>
        <v/>
      </c>
      <c r="Q182">
        <f t="shared" si="7"/>
        <v>0</v>
      </c>
      <c r="S182" s="206">
        <f>SUMIF('TOTAL FEED'!$J$6:$J$440,'20'!A182,'TOTAL FEED'!$AS$6:$AS$440)*T182</f>
        <v>16</v>
      </c>
      <c r="T182">
        <v>1</v>
      </c>
    </row>
    <row r="183" spans="1:20" x14ac:dyDescent="0.25">
      <c r="A183" t="str">
        <f t="shared" si="6"/>
        <v/>
      </c>
      <c r="Q183">
        <f t="shared" si="7"/>
        <v>0</v>
      </c>
      <c r="S183" s="206">
        <f>SUMIF('TOTAL FEED'!$J$6:$J$440,'20'!A183,'TOTAL FEED'!$AS$6:$AS$440)*T183</f>
        <v>16</v>
      </c>
      <c r="T183">
        <v>1</v>
      </c>
    </row>
    <row r="184" spans="1:20" x14ac:dyDescent="0.25">
      <c r="A184" t="str">
        <f t="shared" si="6"/>
        <v/>
      </c>
      <c r="Q184">
        <f t="shared" si="7"/>
        <v>0</v>
      </c>
      <c r="S184" s="206">
        <f>SUMIF('TOTAL FEED'!$J$6:$J$440,'20'!A184,'TOTAL FEED'!$AS$6:$AS$440)*T184</f>
        <v>16</v>
      </c>
      <c r="T184">
        <v>1</v>
      </c>
    </row>
    <row r="185" spans="1:20" x14ac:dyDescent="0.25">
      <c r="A185" t="str">
        <f t="shared" si="6"/>
        <v/>
      </c>
      <c r="Q185">
        <f t="shared" si="7"/>
        <v>0</v>
      </c>
      <c r="S185" s="206">
        <f>SUMIF('TOTAL FEED'!$J$6:$J$440,'20'!A185,'TOTAL FEED'!$AS$6:$AS$440)*T185</f>
        <v>16</v>
      </c>
      <c r="T185">
        <v>1</v>
      </c>
    </row>
    <row r="186" spans="1:20" x14ac:dyDescent="0.25">
      <c r="A186" t="str">
        <f t="shared" si="6"/>
        <v/>
      </c>
      <c r="Q186">
        <f t="shared" si="7"/>
        <v>0</v>
      </c>
      <c r="S186" s="206">
        <f>SUMIF('TOTAL FEED'!$J$6:$J$440,'20'!A186,'TOTAL FEED'!$AS$6:$AS$440)*T186</f>
        <v>16</v>
      </c>
      <c r="T186">
        <v>1</v>
      </c>
    </row>
    <row r="187" spans="1:20" x14ac:dyDescent="0.25">
      <c r="A187" t="str">
        <f t="shared" si="6"/>
        <v/>
      </c>
      <c r="Q187">
        <f t="shared" si="7"/>
        <v>0</v>
      </c>
      <c r="S187" s="206">
        <f>SUMIF('TOTAL FEED'!$J$6:$J$440,'20'!A187,'TOTAL FEED'!$AS$6:$AS$440)*T187</f>
        <v>16</v>
      </c>
      <c r="T187">
        <v>1</v>
      </c>
    </row>
    <row r="188" spans="1:20" x14ac:dyDescent="0.25">
      <c r="A188" t="str">
        <f t="shared" si="6"/>
        <v/>
      </c>
      <c r="Q188">
        <f t="shared" si="7"/>
        <v>0</v>
      </c>
      <c r="S188" s="206">
        <f>SUMIF('TOTAL FEED'!$J$6:$J$440,'20'!A188,'TOTAL FEED'!$AS$6:$AS$440)*T188</f>
        <v>16</v>
      </c>
      <c r="T188">
        <v>1</v>
      </c>
    </row>
    <row r="189" spans="1:20" x14ac:dyDescent="0.25">
      <c r="A189" t="str">
        <f t="shared" si="6"/>
        <v/>
      </c>
      <c r="Q189">
        <f t="shared" si="7"/>
        <v>0</v>
      </c>
      <c r="S189" s="206">
        <f>SUMIF('TOTAL FEED'!$J$6:$J$440,'20'!A189,'TOTAL FEED'!$AS$6:$AS$440)*T189</f>
        <v>16</v>
      </c>
      <c r="T189">
        <v>1</v>
      </c>
    </row>
    <row r="190" spans="1:20" x14ac:dyDescent="0.25">
      <c r="A190" t="str">
        <f t="shared" si="6"/>
        <v/>
      </c>
      <c r="Q190">
        <f t="shared" si="7"/>
        <v>0</v>
      </c>
      <c r="S190" s="206">
        <f>SUMIF('TOTAL FEED'!$J$6:$J$440,'20'!A190,'TOTAL FEED'!$AS$6:$AS$440)*T190</f>
        <v>16</v>
      </c>
      <c r="T190">
        <v>1</v>
      </c>
    </row>
    <row r="191" spans="1:20" x14ac:dyDescent="0.25">
      <c r="A191" t="str">
        <f t="shared" si="6"/>
        <v/>
      </c>
      <c r="Q191">
        <f t="shared" si="7"/>
        <v>0</v>
      </c>
      <c r="S191" s="206">
        <f>SUMIF('TOTAL FEED'!$J$6:$J$440,'20'!A191,'TOTAL FEED'!$AS$6:$AS$440)*T191</f>
        <v>16</v>
      </c>
      <c r="T191">
        <v>1</v>
      </c>
    </row>
    <row r="192" spans="1:20" x14ac:dyDescent="0.25">
      <c r="A192" t="str">
        <f t="shared" si="6"/>
        <v/>
      </c>
      <c r="Q192">
        <f t="shared" si="7"/>
        <v>0</v>
      </c>
      <c r="S192" s="206">
        <f>SUMIF('TOTAL FEED'!$J$6:$J$440,'20'!A192,'TOTAL FEED'!$AS$6:$AS$440)*T192</f>
        <v>16</v>
      </c>
      <c r="T192">
        <v>1</v>
      </c>
    </row>
    <row r="193" spans="1:20" x14ac:dyDescent="0.25">
      <c r="A193" t="str">
        <f t="shared" si="6"/>
        <v/>
      </c>
      <c r="Q193">
        <f t="shared" si="7"/>
        <v>0</v>
      </c>
      <c r="S193" s="206">
        <f>SUMIF('TOTAL FEED'!$J$6:$J$440,'20'!A193,'TOTAL FEED'!$AS$6:$AS$440)*T193</f>
        <v>16</v>
      </c>
      <c r="T193">
        <v>1</v>
      </c>
    </row>
    <row r="194" spans="1:20" x14ac:dyDescent="0.25">
      <c r="A194" t="str">
        <f t="shared" si="6"/>
        <v/>
      </c>
      <c r="Q194">
        <f t="shared" si="7"/>
        <v>0</v>
      </c>
      <c r="S194" s="206">
        <f>SUMIF('TOTAL FEED'!$J$6:$J$440,'20'!A194,'TOTAL FEED'!$AS$6:$AS$440)*T194</f>
        <v>16</v>
      </c>
      <c r="T194">
        <v>1</v>
      </c>
    </row>
    <row r="195" spans="1:20" x14ac:dyDescent="0.25">
      <c r="A195" t="str">
        <f t="shared" si="6"/>
        <v/>
      </c>
      <c r="Q195">
        <f t="shared" si="7"/>
        <v>0</v>
      </c>
      <c r="S195" s="206">
        <f>SUMIF('TOTAL FEED'!$J$6:$J$440,'20'!A195,'TOTAL FEED'!$AS$6:$AS$440)*T195</f>
        <v>16</v>
      </c>
      <c r="T195">
        <v>1</v>
      </c>
    </row>
    <row r="196" spans="1:20" x14ac:dyDescent="0.25">
      <c r="A196" t="str">
        <f t="shared" ref="A196:A259" si="9">CONCATENATE(G196,I196,H196)</f>
        <v/>
      </c>
      <c r="Q196">
        <f t="shared" ref="Q196:Q259" si="10">H196/10000</f>
        <v>0</v>
      </c>
      <c r="S196" s="206">
        <f>SUMIF('TOTAL FEED'!$J$6:$J$440,'20'!A196,'TOTAL FEED'!$AS$6:$AS$440)*T196</f>
        <v>16</v>
      </c>
      <c r="T196">
        <v>1</v>
      </c>
    </row>
    <row r="197" spans="1:20" x14ac:dyDescent="0.25">
      <c r="A197" t="str">
        <f t="shared" si="9"/>
        <v/>
      </c>
      <c r="Q197">
        <f t="shared" si="10"/>
        <v>0</v>
      </c>
      <c r="S197" s="206">
        <f>SUMIF('TOTAL FEED'!$J$6:$J$440,'20'!A197,'TOTAL FEED'!$AS$6:$AS$440)*T197</f>
        <v>16</v>
      </c>
      <c r="T197">
        <v>1</v>
      </c>
    </row>
    <row r="198" spans="1:20" x14ac:dyDescent="0.25">
      <c r="A198" t="str">
        <f t="shared" si="9"/>
        <v/>
      </c>
      <c r="Q198">
        <f t="shared" si="10"/>
        <v>0</v>
      </c>
      <c r="S198" s="206">
        <f>SUMIF('TOTAL FEED'!$J$6:$J$440,'20'!A198,'TOTAL FEED'!$AS$6:$AS$440)*T198</f>
        <v>16</v>
      </c>
      <c r="T198">
        <v>1</v>
      </c>
    </row>
    <row r="199" spans="1:20" x14ac:dyDescent="0.25">
      <c r="A199" t="str">
        <f t="shared" si="9"/>
        <v/>
      </c>
      <c r="Q199">
        <f t="shared" si="10"/>
        <v>0</v>
      </c>
      <c r="S199" s="206">
        <f>SUMIF('TOTAL FEED'!$J$6:$J$440,'20'!A199,'TOTAL FEED'!$AS$6:$AS$440)*T199</f>
        <v>16</v>
      </c>
      <c r="T199">
        <v>1</v>
      </c>
    </row>
    <row r="200" spans="1:20" x14ac:dyDescent="0.25">
      <c r="A200" t="str">
        <f t="shared" si="9"/>
        <v/>
      </c>
      <c r="Q200">
        <f t="shared" si="10"/>
        <v>0</v>
      </c>
      <c r="S200" s="206">
        <f>SUMIF('TOTAL FEED'!$J$6:$J$440,'20'!A200,'TOTAL FEED'!$AS$6:$AS$440)*T200</f>
        <v>16</v>
      </c>
      <c r="T200">
        <v>1</v>
      </c>
    </row>
    <row r="201" spans="1:20" x14ac:dyDescent="0.25">
      <c r="A201" t="str">
        <f t="shared" si="9"/>
        <v/>
      </c>
      <c r="Q201">
        <f t="shared" si="10"/>
        <v>0</v>
      </c>
      <c r="S201" s="206">
        <f>SUMIF('TOTAL FEED'!$J$6:$J$440,'20'!A201,'TOTAL FEED'!$AS$6:$AS$440)*T201</f>
        <v>16</v>
      </c>
      <c r="T201">
        <v>1</v>
      </c>
    </row>
    <row r="202" spans="1:20" x14ac:dyDescent="0.25">
      <c r="A202" t="str">
        <f t="shared" si="9"/>
        <v/>
      </c>
      <c r="Q202">
        <f t="shared" si="10"/>
        <v>0</v>
      </c>
      <c r="S202" s="206">
        <f>SUMIF('TOTAL FEED'!$J$6:$J$440,'20'!A202,'TOTAL FEED'!$AS$6:$AS$440)*T202</f>
        <v>16</v>
      </c>
      <c r="T202">
        <v>1</v>
      </c>
    </row>
    <row r="203" spans="1:20" x14ac:dyDescent="0.25">
      <c r="A203" t="str">
        <f t="shared" si="9"/>
        <v/>
      </c>
      <c r="Q203">
        <f t="shared" si="10"/>
        <v>0</v>
      </c>
      <c r="S203" s="206">
        <f>SUMIF('TOTAL FEED'!$J$6:$J$440,'20'!A203,'TOTAL FEED'!$AS$6:$AS$440)*T203</f>
        <v>16</v>
      </c>
      <c r="T203">
        <v>1</v>
      </c>
    </row>
    <row r="204" spans="1:20" x14ac:dyDescent="0.25">
      <c r="A204" t="str">
        <f t="shared" si="9"/>
        <v/>
      </c>
      <c r="Q204">
        <f t="shared" si="10"/>
        <v>0</v>
      </c>
      <c r="S204" s="206">
        <f>SUMIF('TOTAL FEED'!$J$6:$J$440,'20'!A204,'TOTAL FEED'!$AS$6:$AS$440)*T204</f>
        <v>16</v>
      </c>
      <c r="T204">
        <v>1</v>
      </c>
    </row>
    <row r="205" spans="1:20" x14ac:dyDescent="0.25">
      <c r="A205" t="str">
        <f t="shared" si="9"/>
        <v/>
      </c>
      <c r="Q205">
        <f t="shared" si="10"/>
        <v>0</v>
      </c>
      <c r="S205" s="206">
        <f>SUMIF('TOTAL FEED'!$J$6:$J$440,'20'!A205,'TOTAL FEED'!$AS$6:$AS$440)*T205</f>
        <v>16</v>
      </c>
      <c r="T205">
        <v>1</v>
      </c>
    </row>
    <row r="206" spans="1:20" x14ac:dyDescent="0.25">
      <c r="A206" t="str">
        <f t="shared" si="9"/>
        <v/>
      </c>
      <c r="Q206">
        <f t="shared" si="10"/>
        <v>0</v>
      </c>
      <c r="S206" s="206">
        <f>SUMIF('TOTAL FEED'!$J$6:$J$440,'20'!A206,'TOTAL FEED'!$AS$6:$AS$440)*T206</f>
        <v>16</v>
      </c>
      <c r="T206">
        <v>1</v>
      </c>
    </row>
    <row r="207" spans="1:20" x14ac:dyDescent="0.25">
      <c r="A207" t="str">
        <f t="shared" si="9"/>
        <v/>
      </c>
      <c r="Q207">
        <f t="shared" si="10"/>
        <v>0</v>
      </c>
      <c r="S207" s="206">
        <f>SUMIF('TOTAL FEED'!$J$6:$J$440,'20'!A207,'TOTAL FEED'!$AS$6:$AS$440)*T207</f>
        <v>16</v>
      </c>
      <c r="T207">
        <v>1</v>
      </c>
    </row>
    <row r="208" spans="1:20" x14ac:dyDescent="0.25">
      <c r="A208" t="str">
        <f t="shared" si="9"/>
        <v/>
      </c>
      <c r="Q208">
        <f t="shared" si="10"/>
        <v>0</v>
      </c>
      <c r="S208" s="206">
        <f>SUMIF('TOTAL FEED'!$J$6:$J$440,'20'!A208,'TOTAL FEED'!$AS$6:$AS$440)*T208</f>
        <v>16</v>
      </c>
      <c r="T208">
        <v>1</v>
      </c>
    </row>
    <row r="209" spans="1:20" x14ac:dyDescent="0.25">
      <c r="A209" t="str">
        <f t="shared" si="9"/>
        <v/>
      </c>
      <c r="Q209">
        <f t="shared" si="10"/>
        <v>0</v>
      </c>
      <c r="S209" s="206">
        <f>SUMIF('TOTAL FEED'!$J$6:$J$440,'20'!A209,'TOTAL FEED'!$AS$6:$AS$440)*T209</f>
        <v>16</v>
      </c>
      <c r="T209">
        <v>1</v>
      </c>
    </row>
    <row r="210" spans="1:20" x14ac:dyDescent="0.25">
      <c r="A210" t="str">
        <f t="shared" si="9"/>
        <v/>
      </c>
      <c r="Q210">
        <f t="shared" si="10"/>
        <v>0</v>
      </c>
      <c r="S210" s="206">
        <f>SUMIF('TOTAL FEED'!$J$6:$J$440,'20'!A210,'TOTAL FEED'!$AS$6:$AS$440)*T210</f>
        <v>16</v>
      </c>
      <c r="T210">
        <v>1</v>
      </c>
    </row>
    <row r="211" spans="1:20" x14ac:dyDescent="0.25">
      <c r="A211" t="str">
        <f t="shared" si="9"/>
        <v/>
      </c>
      <c r="Q211">
        <f t="shared" si="10"/>
        <v>0</v>
      </c>
      <c r="S211" s="206">
        <f>SUMIF('TOTAL FEED'!$J$6:$J$440,'20'!A211,'TOTAL FEED'!$AS$6:$AS$440)*T211</f>
        <v>16</v>
      </c>
      <c r="T211">
        <v>1</v>
      </c>
    </row>
    <row r="212" spans="1:20" x14ac:dyDescent="0.25">
      <c r="A212" t="str">
        <f t="shared" si="9"/>
        <v/>
      </c>
      <c r="Q212">
        <f t="shared" si="10"/>
        <v>0</v>
      </c>
      <c r="S212" s="206">
        <f>SUMIF('TOTAL FEED'!$J$6:$J$440,'20'!A212,'TOTAL FEED'!$AS$6:$AS$440)*T212</f>
        <v>16</v>
      </c>
      <c r="T212">
        <v>1</v>
      </c>
    </row>
    <row r="213" spans="1:20" x14ac:dyDescent="0.25">
      <c r="A213" t="str">
        <f t="shared" si="9"/>
        <v/>
      </c>
      <c r="Q213">
        <f t="shared" si="10"/>
        <v>0</v>
      </c>
      <c r="S213" s="206">
        <f>SUMIF('TOTAL FEED'!$J$6:$J$440,'20'!A213,'TOTAL FEED'!$AS$6:$AS$440)*T213</f>
        <v>16</v>
      </c>
      <c r="T213">
        <v>1</v>
      </c>
    </row>
    <row r="214" spans="1:20" x14ac:dyDescent="0.25">
      <c r="A214" t="str">
        <f t="shared" si="9"/>
        <v/>
      </c>
      <c r="Q214">
        <f t="shared" si="10"/>
        <v>0</v>
      </c>
      <c r="S214" s="206">
        <f>SUMIF('TOTAL FEED'!$J$6:$J$440,'20'!A214,'TOTAL FEED'!$AS$6:$AS$440)*T214</f>
        <v>16</v>
      </c>
      <c r="T214">
        <v>1</v>
      </c>
    </row>
    <row r="215" spans="1:20" x14ac:dyDescent="0.25">
      <c r="A215" t="str">
        <f t="shared" si="9"/>
        <v/>
      </c>
      <c r="Q215">
        <f t="shared" si="10"/>
        <v>0</v>
      </c>
      <c r="S215" s="206">
        <f>SUMIF('TOTAL FEED'!$J$6:$J$440,'20'!A215,'TOTAL FEED'!$AS$6:$AS$440)*T215</f>
        <v>16</v>
      </c>
      <c r="T215">
        <v>1</v>
      </c>
    </row>
    <row r="216" spans="1:20" x14ac:dyDescent="0.25">
      <c r="A216" t="str">
        <f t="shared" si="9"/>
        <v/>
      </c>
      <c r="Q216">
        <f t="shared" si="10"/>
        <v>0</v>
      </c>
      <c r="S216" s="206">
        <f>SUMIF('TOTAL FEED'!$J$6:$J$440,'20'!A216,'TOTAL FEED'!$AS$6:$AS$440)*T216</f>
        <v>16</v>
      </c>
      <c r="T216">
        <v>1</v>
      </c>
    </row>
    <row r="217" spans="1:20" x14ac:dyDescent="0.25">
      <c r="A217" t="str">
        <f t="shared" si="9"/>
        <v/>
      </c>
      <c r="Q217">
        <f t="shared" si="10"/>
        <v>0</v>
      </c>
      <c r="S217" s="206">
        <f>SUMIF('TOTAL FEED'!$J$6:$J$440,'20'!A217,'TOTAL FEED'!$AS$6:$AS$440)*T217</f>
        <v>16</v>
      </c>
      <c r="T217">
        <v>1</v>
      </c>
    </row>
    <row r="218" spans="1:20" x14ac:dyDescent="0.25">
      <c r="A218" t="str">
        <f t="shared" si="9"/>
        <v/>
      </c>
      <c r="Q218">
        <f t="shared" si="10"/>
        <v>0</v>
      </c>
      <c r="S218" s="206">
        <f>SUMIF('TOTAL FEED'!$J$6:$J$440,'20'!A218,'TOTAL FEED'!$AS$6:$AS$440)*T218</f>
        <v>16</v>
      </c>
      <c r="T218">
        <v>1</v>
      </c>
    </row>
    <row r="219" spans="1:20" x14ac:dyDescent="0.25">
      <c r="A219" t="str">
        <f t="shared" si="9"/>
        <v/>
      </c>
      <c r="Q219">
        <f t="shared" si="10"/>
        <v>0</v>
      </c>
      <c r="S219" s="206">
        <f>SUMIF('TOTAL FEED'!$J$6:$J$440,'20'!A219,'TOTAL FEED'!$AS$6:$AS$440)*T219</f>
        <v>16</v>
      </c>
      <c r="T219">
        <v>1</v>
      </c>
    </row>
    <row r="220" spans="1:20" x14ac:dyDescent="0.25">
      <c r="A220" t="str">
        <f t="shared" si="9"/>
        <v/>
      </c>
      <c r="Q220">
        <f t="shared" si="10"/>
        <v>0</v>
      </c>
      <c r="S220" s="206">
        <f>SUMIF('TOTAL FEED'!$J$6:$J$440,'20'!A220,'TOTAL FEED'!$AS$6:$AS$440)*T220</f>
        <v>16</v>
      </c>
      <c r="T220">
        <v>1</v>
      </c>
    </row>
    <row r="221" spans="1:20" x14ac:dyDescent="0.25">
      <c r="A221" t="str">
        <f t="shared" si="9"/>
        <v/>
      </c>
      <c r="Q221">
        <f t="shared" si="10"/>
        <v>0</v>
      </c>
      <c r="S221" s="206">
        <f>SUMIF('TOTAL FEED'!$J$6:$J$440,'20'!A221,'TOTAL FEED'!$AS$6:$AS$440)*T221</f>
        <v>16</v>
      </c>
      <c r="T221">
        <v>1</v>
      </c>
    </row>
    <row r="222" spans="1:20" x14ac:dyDescent="0.25">
      <c r="A222" t="str">
        <f t="shared" si="9"/>
        <v/>
      </c>
      <c r="Q222">
        <f t="shared" si="10"/>
        <v>0</v>
      </c>
      <c r="S222" s="206">
        <f>SUMIF('TOTAL FEED'!$J$6:$J$440,'20'!A222,'TOTAL FEED'!$AS$6:$AS$440)*T222</f>
        <v>16</v>
      </c>
      <c r="T222">
        <v>1</v>
      </c>
    </row>
    <row r="223" spans="1:20" x14ac:dyDescent="0.25">
      <c r="A223" t="str">
        <f t="shared" si="9"/>
        <v/>
      </c>
      <c r="Q223">
        <f t="shared" si="10"/>
        <v>0</v>
      </c>
      <c r="S223" s="206">
        <f>SUMIF('TOTAL FEED'!$J$6:$J$440,'20'!A223,'TOTAL FEED'!$AS$6:$AS$440)*T223</f>
        <v>16</v>
      </c>
      <c r="T223">
        <v>1</v>
      </c>
    </row>
    <row r="224" spans="1:20" x14ac:dyDescent="0.25">
      <c r="A224" t="str">
        <f t="shared" si="9"/>
        <v/>
      </c>
      <c r="Q224">
        <f t="shared" si="10"/>
        <v>0</v>
      </c>
      <c r="S224" s="206">
        <f>SUMIF('TOTAL FEED'!$J$6:$J$440,'20'!A224,'TOTAL FEED'!$AS$6:$AS$440)*T224</f>
        <v>16</v>
      </c>
      <c r="T224">
        <v>1</v>
      </c>
    </row>
    <row r="225" spans="1:20" x14ac:dyDescent="0.25">
      <c r="A225" t="str">
        <f t="shared" si="9"/>
        <v/>
      </c>
      <c r="Q225">
        <f t="shared" si="10"/>
        <v>0</v>
      </c>
      <c r="S225" s="206">
        <f>SUMIF('TOTAL FEED'!$J$6:$J$440,'20'!A225,'TOTAL FEED'!$AS$6:$AS$440)*T225</f>
        <v>16</v>
      </c>
      <c r="T225">
        <v>1</v>
      </c>
    </row>
    <row r="226" spans="1:20" x14ac:dyDescent="0.25">
      <c r="A226" t="str">
        <f t="shared" si="9"/>
        <v/>
      </c>
      <c r="Q226">
        <f t="shared" si="10"/>
        <v>0</v>
      </c>
      <c r="S226" s="206">
        <f>SUMIF('TOTAL FEED'!$J$6:$J$440,'20'!A226,'TOTAL FEED'!$AS$6:$AS$440)*T226</f>
        <v>16</v>
      </c>
      <c r="T226">
        <v>1</v>
      </c>
    </row>
    <row r="227" spans="1:20" x14ac:dyDescent="0.25">
      <c r="A227" t="str">
        <f t="shared" si="9"/>
        <v/>
      </c>
      <c r="Q227">
        <f t="shared" si="10"/>
        <v>0</v>
      </c>
      <c r="S227" s="206">
        <f>SUMIF('TOTAL FEED'!$J$6:$J$440,'20'!A227,'TOTAL FEED'!$AS$6:$AS$440)*T227</f>
        <v>16</v>
      </c>
      <c r="T227">
        <v>1</v>
      </c>
    </row>
    <row r="228" spans="1:20" x14ac:dyDescent="0.25">
      <c r="A228" t="str">
        <f t="shared" si="9"/>
        <v/>
      </c>
      <c r="Q228">
        <f t="shared" si="10"/>
        <v>0</v>
      </c>
      <c r="S228" s="206">
        <f>SUMIF('TOTAL FEED'!$J$6:$J$440,'20'!A228,'TOTAL FEED'!$AS$6:$AS$440)*T228</f>
        <v>16</v>
      </c>
      <c r="T228">
        <v>1</v>
      </c>
    </row>
    <row r="229" spans="1:20" x14ac:dyDescent="0.25">
      <c r="A229" t="str">
        <f t="shared" si="9"/>
        <v/>
      </c>
      <c r="Q229">
        <f t="shared" si="10"/>
        <v>0</v>
      </c>
      <c r="S229" s="206">
        <f>SUMIF('TOTAL FEED'!$J$6:$J$440,'20'!A229,'TOTAL FEED'!$AS$6:$AS$440)*T229</f>
        <v>16</v>
      </c>
      <c r="T229">
        <v>1</v>
      </c>
    </row>
    <row r="230" spans="1:20" x14ac:dyDescent="0.25">
      <c r="A230" t="str">
        <f t="shared" si="9"/>
        <v/>
      </c>
      <c r="Q230">
        <f t="shared" si="10"/>
        <v>0</v>
      </c>
      <c r="S230" s="206">
        <f>SUMIF('TOTAL FEED'!$J$6:$J$440,'20'!A230,'TOTAL FEED'!$AS$6:$AS$440)*T230</f>
        <v>16</v>
      </c>
      <c r="T230">
        <v>1</v>
      </c>
    </row>
    <row r="231" spans="1:20" x14ac:dyDescent="0.25">
      <c r="A231" t="str">
        <f t="shared" si="9"/>
        <v/>
      </c>
      <c r="Q231">
        <f t="shared" si="10"/>
        <v>0</v>
      </c>
      <c r="S231" s="206">
        <f>SUMIF('TOTAL FEED'!$J$6:$J$440,'20'!A231,'TOTAL FEED'!$AS$6:$AS$440)*T231</f>
        <v>16</v>
      </c>
      <c r="T231">
        <v>1</v>
      </c>
    </row>
    <row r="232" spans="1:20" x14ac:dyDescent="0.25">
      <c r="A232" t="str">
        <f t="shared" si="9"/>
        <v/>
      </c>
      <c r="Q232">
        <f t="shared" si="10"/>
        <v>0</v>
      </c>
      <c r="S232" s="206">
        <f>SUMIF('TOTAL FEED'!$J$6:$J$440,'20'!A232,'TOTAL FEED'!$AS$6:$AS$440)*T232</f>
        <v>16</v>
      </c>
      <c r="T232">
        <v>1</v>
      </c>
    </row>
    <row r="233" spans="1:20" x14ac:dyDescent="0.25">
      <c r="A233" t="str">
        <f t="shared" si="9"/>
        <v/>
      </c>
      <c r="Q233">
        <f t="shared" si="10"/>
        <v>0</v>
      </c>
      <c r="S233" s="206">
        <f>SUMIF('TOTAL FEED'!$J$6:$J$440,'20'!A233,'TOTAL FEED'!$AS$6:$AS$440)*T233</f>
        <v>16</v>
      </c>
      <c r="T233">
        <v>1</v>
      </c>
    </row>
    <row r="234" spans="1:20" x14ac:dyDescent="0.25">
      <c r="A234" t="str">
        <f t="shared" si="9"/>
        <v/>
      </c>
      <c r="Q234">
        <f t="shared" si="10"/>
        <v>0</v>
      </c>
      <c r="S234" s="206">
        <f>SUMIF('TOTAL FEED'!$J$6:$J$440,'20'!A234,'TOTAL FEED'!$AS$6:$AS$440)*T234</f>
        <v>16</v>
      </c>
      <c r="T234">
        <v>1</v>
      </c>
    </row>
    <row r="235" spans="1:20" x14ac:dyDescent="0.25">
      <c r="A235" t="str">
        <f t="shared" si="9"/>
        <v/>
      </c>
      <c r="Q235">
        <f t="shared" si="10"/>
        <v>0</v>
      </c>
      <c r="S235" s="206">
        <f>SUMIF('TOTAL FEED'!$J$6:$J$440,'20'!A235,'TOTAL FEED'!$AS$6:$AS$440)*T235</f>
        <v>16</v>
      </c>
      <c r="T235">
        <v>1</v>
      </c>
    </row>
    <row r="236" spans="1:20" x14ac:dyDescent="0.25">
      <c r="A236" t="str">
        <f t="shared" si="9"/>
        <v/>
      </c>
      <c r="Q236">
        <f t="shared" si="10"/>
        <v>0</v>
      </c>
      <c r="S236" s="206">
        <f>SUMIF('TOTAL FEED'!$J$6:$J$440,'20'!A236,'TOTAL FEED'!$AS$6:$AS$440)*T236</f>
        <v>16</v>
      </c>
      <c r="T236">
        <v>1</v>
      </c>
    </row>
    <row r="237" spans="1:20" x14ac:dyDescent="0.25">
      <c r="A237" t="str">
        <f t="shared" si="9"/>
        <v/>
      </c>
      <c r="Q237">
        <f t="shared" si="10"/>
        <v>0</v>
      </c>
      <c r="S237" s="206">
        <f>SUMIF('TOTAL FEED'!$J$6:$J$440,'20'!A237,'TOTAL FEED'!$AS$6:$AS$440)*T237</f>
        <v>16</v>
      </c>
      <c r="T237">
        <v>1</v>
      </c>
    </row>
    <row r="238" spans="1:20" x14ac:dyDescent="0.25">
      <c r="A238" t="str">
        <f t="shared" si="9"/>
        <v/>
      </c>
      <c r="Q238">
        <f t="shared" si="10"/>
        <v>0</v>
      </c>
      <c r="S238" s="206">
        <f>SUMIF('TOTAL FEED'!$J$6:$J$440,'20'!A238,'TOTAL FEED'!$AS$6:$AS$440)*T238</f>
        <v>16</v>
      </c>
      <c r="T238">
        <v>1</v>
      </c>
    </row>
    <row r="239" spans="1:20" x14ac:dyDescent="0.25">
      <c r="A239" t="str">
        <f t="shared" si="9"/>
        <v/>
      </c>
      <c r="Q239">
        <f t="shared" si="10"/>
        <v>0</v>
      </c>
      <c r="S239" s="206">
        <f>SUMIF('TOTAL FEED'!$J$6:$J$440,'20'!A239,'TOTAL FEED'!$AS$6:$AS$440)*T239</f>
        <v>16</v>
      </c>
      <c r="T239">
        <v>1</v>
      </c>
    </row>
    <row r="240" spans="1:20" x14ac:dyDescent="0.25">
      <c r="A240" t="str">
        <f t="shared" si="9"/>
        <v/>
      </c>
      <c r="Q240">
        <f t="shared" si="10"/>
        <v>0</v>
      </c>
      <c r="S240" s="206">
        <f>SUMIF('TOTAL FEED'!$J$6:$J$440,'20'!A240,'TOTAL FEED'!$AS$6:$AS$440)*T240</f>
        <v>16</v>
      </c>
      <c r="T240">
        <v>1</v>
      </c>
    </row>
    <row r="241" spans="1:20" x14ac:dyDescent="0.25">
      <c r="A241" t="str">
        <f t="shared" si="9"/>
        <v/>
      </c>
      <c r="Q241">
        <f t="shared" si="10"/>
        <v>0</v>
      </c>
      <c r="S241" s="206">
        <f>SUMIF('TOTAL FEED'!$J$6:$J$440,'20'!A241,'TOTAL FEED'!$AS$6:$AS$440)*T241</f>
        <v>16</v>
      </c>
      <c r="T241">
        <v>1</v>
      </c>
    </row>
    <row r="242" spans="1:20" x14ac:dyDescent="0.25">
      <c r="A242" t="str">
        <f t="shared" si="9"/>
        <v/>
      </c>
      <c r="Q242">
        <f t="shared" si="10"/>
        <v>0</v>
      </c>
      <c r="S242" s="206">
        <f>SUMIF('TOTAL FEED'!$J$6:$J$440,'20'!A242,'TOTAL FEED'!$AS$6:$AS$440)*T242</f>
        <v>16</v>
      </c>
      <c r="T242">
        <v>1</v>
      </c>
    </row>
    <row r="243" spans="1:20" x14ac:dyDescent="0.25">
      <c r="A243" t="str">
        <f t="shared" si="9"/>
        <v/>
      </c>
      <c r="Q243">
        <f t="shared" si="10"/>
        <v>0</v>
      </c>
      <c r="S243" s="206">
        <f>SUMIF('TOTAL FEED'!$J$6:$J$440,'20'!A243,'TOTAL FEED'!$AS$6:$AS$440)*T243</f>
        <v>16</v>
      </c>
      <c r="T243">
        <v>1</v>
      </c>
    </row>
    <row r="244" spans="1:20" x14ac:dyDescent="0.25">
      <c r="A244" t="str">
        <f t="shared" si="9"/>
        <v/>
      </c>
      <c r="Q244">
        <f t="shared" si="10"/>
        <v>0</v>
      </c>
      <c r="S244" s="206">
        <f>SUMIF('TOTAL FEED'!$J$6:$J$440,'20'!A244,'TOTAL FEED'!$AS$6:$AS$440)*T244</f>
        <v>16</v>
      </c>
      <c r="T244">
        <v>1</v>
      </c>
    </row>
    <row r="245" spans="1:20" x14ac:dyDescent="0.25">
      <c r="A245" t="str">
        <f t="shared" si="9"/>
        <v/>
      </c>
      <c r="Q245">
        <f t="shared" si="10"/>
        <v>0</v>
      </c>
      <c r="S245" s="206">
        <f>SUMIF('TOTAL FEED'!$J$6:$J$440,'20'!A245,'TOTAL FEED'!$AS$6:$AS$440)*T245</f>
        <v>16</v>
      </c>
      <c r="T245">
        <v>1</v>
      </c>
    </row>
    <row r="246" spans="1:20" x14ac:dyDescent="0.25">
      <c r="A246" t="str">
        <f t="shared" si="9"/>
        <v/>
      </c>
      <c r="Q246">
        <f t="shared" si="10"/>
        <v>0</v>
      </c>
      <c r="S246" s="206">
        <f>SUMIF('TOTAL FEED'!$J$6:$J$440,'20'!A246,'TOTAL FEED'!$AS$6:$AS$440)*T246</f>
        <v>16</v>
      </c>
      <c r="T246">
        <v>1</v>
      </c>
    </row>
    <row r="247" spans="1:20" x14ac:dyDescent="0.25">
      <c r="A247" t="str">
        <f t="shared" si="9"/>
        <v/>
      </c>
      <c r="Q247">
        <f t="shared" si="10"/>
        <v>0</v>
      </c>
      <c r="S247" s="206">
        <f>SUMIF('TOTAL FEED'!$J$6:$J$440,'20'!A247,'TOTAL FEED'!$AS$6:$AS$440)*T247</f>
        <v>16</v>
      </c>
      <c r="T247">
        <v>1</v>
      </c>
    </row>
    <row r="248" spans="1:20" x14ac:dyDescent="0.25">
      <c r="A248" t="str">
        <f t="shared" si="9"/>
        <v/>
      </c>
      <c r="Q248">
        <f t="shared" si="10"/>
        <v>0</v>
      </c>
      <c r="S248" s="206">
        <f>SUMIF('TOTAL FEED'!$J$6:$J$440,'20'!A248,'TOTAL FEED'!$AS$6:$AS$440)*T248</f>
        <v>16</v>
      </c>
      <c r="T248">
        <v>1</v>
      </c>
    </row>
    <row r="249" spans="1:20" x14ac:dyDescent="0.25">
      <c r="A249" t="str">
        <f t="shared" si="9"/>
        <v/>
      </c>
      <c r="Q249">
        <f t="shared" si="10"/>
        <v>0</v>
      </c>
      <c r="S249" s="206">
        <f>SUMIF('TOTAL FEED'!$J$6:$J$440,'20'!A249,'TOTAL FEED'!$AS$6:$AS$440)*T249</f>
        <v>16</v>
      </c>
      <c r="T249">
        <v>1</v>
      </c>
    </row>
    <row r="250" spans="1:20" x14ac:dyDescent="0.25">
      <c r="A250" t="str">
        <f t="shared" si="9"/>
        <v/>
      </c>
      <c r="Q250">
        <f t="shared" si="10"/>
        <v>0</v>
      </c>
      <c r="S250" s="206">
        <f>SUMIF('TOTAL FEED'!$J$6:$J$440,'20'!A250,'TOTAL FEED'!$AS$6:$AS$440)*T250</f>
        <v>16</v>
      </c>
      <c r="T250">
        <v>1</v>
      </c>
    </row>
    <row r="251" spans="1:20" x14ac:dyDescent="0.25">
      <c r="A251" t="str">
        <f t="shared" si="9"/>
        <v/>
      </c>
      <c r="Q251">
        <f t="shared" si="10"/>
        <v>0</v>
      </c>
      <c r="S251" s="206">
        <f>SUMIF('TOTAL FEED'!$J$6:$J$440,'20'!A251,'TOTAL FEED'!$AS$6:$AS$440)*T251</f>
        <v>16</v>
      </c>
      <c r="T251">
        <v>1</v>
      </c>
    </row>
    <row r="252" spans="1:20" x14ac:dyDescent="0.25">
      <c r="A252" t="str">
        <f t="shared" si="9"/>
        <v/>
      </c>
      <c r="Q252">
        <f t="shared" si="10"/>
        <v>0</v>
      </c>
      <c r="S252" s="206">
        <f>SUMIF('TOTAL FEED'!$J$6:$J$440,'20'!A252,'TOTAL FEED'!$AS$6:$AS$440)*T252</f>
        <v>16</v>
      </c>
      <c r="T252">
        <v>1</v>
      </c>
    </row>
    <row r="253" spans="1:20" x14ac:dyDescent="0.25">
      <c r="A253" t="str">
        <f t="shared" si="9"/>
        <v/>
      </c>
      <c r="Q253">
        <f t="shared" si="10"/>
        <v>0</v>
      </c>
      <c r="S253" s="206">
        <f>SUMIF('TOTAL FEED'!$J$6:$J$440,'20'!A253,'TOTAL FEED'!$AS$6:$AS$440)*T253</f>
        <v>16</v>
      </c>
      <c r="T253">
        <v>1</v>
      </c>
    </row>
    <row r="254" spans="1:20" x14ac:dyDescent="0.25">
      <c r="A254" t="str">
        <f t="shared" si="9"/>
        <v/>
      </c>
      <c r="Q254">
        <f t="shared" si="10"/>
        <v>0</v>
      </c>
      <c r="S254" s="206">
        <f>SUMIF('TOTAL FEED'!$J$6:$J$440,'20'!A254,'TOTAL FEED'!$AS$6:$AS$440)*T254</f>
        <v>16</v>
      </c>
      <c r="T254">
        <v>1</v>
      </c>
    </row>
    <row r="255" spans="1:20" x14ac:dyDescent="0.25">
      <c r="A255" t="str">
        <f t="shared" si="9"/>
        <v/>
      </c>
      <c r="Q255">
        <f t="shared" si="10"/>
        <v>0</v>
      </c>
      <c r="S255" s="206">
        <f>SUMIF('TOTAL FEED'!$J$6:$J$440,'20'!A255,'TOTAL FEED'!$AS$6:$AS$440)*T255</f>
        <v>16</v>
      </c>
      <c r="T255">
        <v>1</v>
      </c>
    </row>
    <row r="256" spans="1:20" x14ac:dyDescent="0.25">
      <c r="A256" t="str">
        <f t="shared" si="9"/>
        <v/>
      </c>
      <c r="Q256">
        <f t="shared" si="10"/>
        <v>0</v>
      </c>
      <c r="S256" s="206">
        <f>SUMIF('TOTAL FEED'!$J$6:$J$440,'20'!A256,'TOTAL FEED'!$AS$6:$AS$440)*T256</f>
        <v>16</v>
      </c>
      <c r="T256">
        <v>1</v>
      </c>
    </row>
    <row r="257" spans="1:20" x14ac:dyDescent="0.25">
      <c r="A257" t="str">
        <f t="shared" si="9"/>
        <v/>
      </c>
      <c r="Q257">
        <f t="shared" si="10"/>
        <v>0</v>
      </c>
      <c r="S257" s="206">
        <f>SUMIF('TOTAL FEED'!$J$6:$J$440,'20'!A257,'TOTAL FEED'!$AS$6:$AS$440)*T257</f>
        <v>16</v>
      </c>
      <c r="T257">
        <v>1</v>
      </c>
    </row>
    <row r="258" spans="1:20" x14ac:dyDescent="0.25">
      <c r="A258" t="str">
        <f t="shared" si="9"/>
        <v/>
      </c>
      <c r="Q258">
        <f t="shared" si="10"/>
        <v>0</v>
      </c>
      <c r="S258" s="206">
        <f>SUMIF('TOTAL FEED'!$J$6:$J$440,'20'!A258,'TOTAL FEED'!$AS$6:$AS$440)*T258</f>
        <v>16</v>
      </c>
      <c r="T258">
        <v>1</v>
      </c>
    </row>
    <row r="259" spans="1:20" x14ac:dyDescent="0.25">
      <c r="A259" t="str">
        <f t="shared" si="9"/>
        <v/>
      </c>
      <c r="Q259">
        <f t="shared" si="10"/>
        <v>0</v>
      </c>
      <c r="S259" s="206">
        <f>SUMIF('TOTAL FEED'!$J$6:$J$440,'20'!A259,'TOTAL FEED'!$AS$6:$AS$440)*T259</f>
        <v>16</v>
      </c>
      <c r="T259">
        <v>1</v>
      </c>
    </row>
    <row r="260" spans="1:20" x14ac:dyDescent="0.25">
      <c r="A260" t="str">
        <f t="shared" ref="A260:A323" si="11">CONCATENATE(G260,I260,H260)</f>
        <v/>
      </c>
      <c r="Q260">
        <f t="shared" ref="Q260:Q323" si="12">H260/10000</f>
        <v>0</v>
      </c>
      <c r="S260" s="206">
        <f>SUMIF('TOTAL FEED'!$J$6:$J$440,'20'!A260,'TOTAL FEED'!$AS$6:$AS$440)*T260</f>
        <v>16</v>
      </c>
      <c r="T260">
        <v>1</v>
      </c>
    </row>
    <row r="261" spans="1:20" x14ac:dyDescent="0.25">
      <c r="A261" t="str">
        <f t="shared" si="11"/>
        <v/>
      </c>
      <c r="Q261">
        <f t="shared" si="12"/>
        <v>0</v>
      </c>
      <c r="S261" s="206">
        <f>SUMIF('TOTAL FEED'!$J$6:$J$440,'20'!A261,'TOTAL FEED'!$AS$6:$AS$440)*T261</f>
        <v>16</v>
      </c>
      <c r="T261">
        <v>1</v>
      </c>
    </row>
    <row r="262" spans="1:20" x14ac:dyDescent="0.25">
      <c r="A262" t="str">
        <f t="shared" si="11"/>
        <v/>
      </c>
      <c r="Q262">
        <f t="shared" si="12"/>
        <v>0</v>
      </c>
      <c r="S262" s="206">
        <f>SUMIF('TOTAL FEED'!$J$6:$J$440,'20'!A262,'TOTAL FEED'!$AS$6:$AS$440)*T262</f>
        <v>16</v>
      </c>
      <c r="T262">
        <v>1</v>
      </c>
    </row>
    <row r="263" spans="1:20" x14ac:dyDescent="0.25">
      <c r="A263" t="str">
        <f t="shared" si="11"/>
        <v/>
      </c>
      <c r="Q263">
        <f t="shared" si="12"/>
        <v>0</v>
      </c>
      <c r="S263" s="206">
        <f>SUMIF('TOTAL FEED'!$J$6:$J$440,'20'!A263,'TOTAL FEED'!$AS$6:$AS$440)*T263</f>
        <v>16</v>
      </c>
      <c r="T263">
        <v>1</v>
      </c>
    </row>
    <row r="264" spans="1:20" x14ac:dyDescent="0.25">
      <c r="A264" t="str">
        <f t="shared" si="11"/>
        <v/>
      </c>
      <c r="Q264">
        <f t="shared" si="12"/>
        <v>0</v>
      </c>
      <c r="S264" s="206">
        <f>SUMIF('TOTAL FEED'!$J$6:$J$440,'20'!A264,'TOTAL FEED'!$AS$6:$AS$440)*T264</f>
        <v>16</v>
      </c>
      <c r="T264">
        <v>1</v>
      </c>
    </row>
    <row r="265" spans="1:20" x14ac:dyDescent="0.25">
      <c r="A265" t="str">
        <f t="shared" si="11"/>
        <v/>
      </c>
      <c r="Q265">
        <f t="shared" si="12"/>
        <v>0</v>
      </c>
      <c r="S265" s="206">
        <f>SUMIF('TOTAL FEED'!$J$6:$J$440,'20'!A265,'TOTAL FEED'!$AS$6:$AS$440)*T265</f>
        <v>16</v>
      </c>
      <c r="T265">
        <v>1</v>
      </c>
    </row>
    <row r="266" spans="1:20" x14ac:dyDescent="0.25">
      <c r="A266" t="str">
        <f t="shared" si="11"/>
        <v/>
      </c>
      <c r="Q266">
        <f t="shared" si="12"/>
        <v>0</v>
      </c>
      <c r="S266" s="206">
        <f>SUMIF('TOTAL FEED'!$J$6:$J$440,'20'!A266,'TOTAL FEED'!$AS$6:$AS$440)*T266</f>
        <v>16</v>
      </c>
      <c r="T266">
        <v>1</v>
      </c>
    </row>
    <row r="267" spans="1:20" x14ac:dyDescent="0.25">
      <c r="A267" t="str">
        <f t="shared" si="11"/>
        <v/>
      </c>
      <c r="Q267">
        <f t="shared" si="12"/>
        <v>0</v>
      </c>
      <c r="S267" s="206">
        <f>SUMIF('TOTAL FEED'!$J$6:$J$440,'20'!A267,'TOTAL FEED'!$AS$6:$AS$440)*T267</f>
        <v>16</v>
      </c>
      <c r="T267">
        <v>1</v>
      </c>
    </row>
    <row r="268" spans="1:20" x14ac:dyDescent="0.25">
      <c r="A268" t="str">
        <f t="shared" si="11"/>
        <v/>
      </c>
      <c r="Q268">
        <f t="shared" si="12"/>
        <v>0</v>
      </c>
      <c r="S268" s="206">
        <f>SUMIF('TOTAL FEED'!$J$6:$J$440,'20'!A268,'TOTAL FEED'!$AS$6:$AS$440)*T268</f>
        <v>16</v>
      </c>
      <c r="T268">
        <v>1</v>
      </c>
    </row>
    <row r="269" spans="1:20" x14ac:dyDescent="0.25">
      <c r="A269" t="str">
        <f t="shared" si="11"/>
        <v/>
      </c>
      <c r="Q269">
        <f t="shared" si="12"/>
        <v>0</v>
      </c>
      <c r="S269" s="206">
        <f>SUMIF('TOTAL FEED'!$J$6:$J$440,'20'!A269,'TOTAL FEED'!$AS$6:$AS$440)*T269</f>
        <v>16</v>
      </c>
      <c r="T269">
        <v>1</v>
      </c>
    </row>
    <row r="270" spans="1:20" x14ac:dyDescent="0.25">
      <c r="A270" t="str">
        <f t="shared" si="11"/>
        <v/>
      </c>
      <c r="Q270">
        <f t="shared" si="12"/>
        <v>0</v>
      </c>
      <c r="S270" s="206">
        <f>SUMIF('TOTAL FEED'!$J$6:$J$440,'20'!A270,'TOTAL FEED'!$AS$6:$AS$440)*T270</f>
        <v>16</v>
      </c>
      <c r="T270">
        <v>1</v>
      </c>
    </row>
    <row r="271" spans="1:20" x14ac:dyDescent="0.25">
      <c r="A271" t="str">
        <f t="shared" si="11"/>
        <v/>
      </c>
      <c r="Q271">
        <f t="shared" si="12"/>
        <v>0</v>
      </c>
      <c r="S271" s="206">
        <f>SUMIF('TOTAL FEED'!$J$6:$J$440,'20'!A271,'TOTAL FEED'!$AS$6:$AS$440)*T271</f>
        <v>16</v>
      </c>
      <c r="T271">
        <v>1</v>
      </c>
    </row>
    <row r="272" spans="1:20" x14ac:dyDescent="0.25">
      <c r="A272" t="str">
        <f t="shared" si="11"/>
        <v/>
      </c>
      <c r="Q272">
        <f t="shared" si="12"/>
        <v>0</v>
      </c>
      <c r="S272" s="206">
        <f>SUMIF('TOTAL FEED'!$J$6:$J$440,'20'!A272,'TOTAL FEED'!$AS$6:$AS$440)*T272</f>
        <v>16</v>
      </c>
      <c r="T272">
        <v>1</v>
      </c>
    </row>
    <row r="273" spans="1:20" x14ac:dyDescent="0.25">
      <c r="A273" t="str">
        <f t="shared" si="11"/>
        <v/>
      </c>
      <c r="Q273">
        <f t="shared" si="12"/>
        <v>0</v>
      </c>
      <c r="S273" s="206">
        <f>SUMIF('TOTAL FEED'!$J$6:$J$440,'20'!A273,'TOTAL FEED'!$AS$6:$AS$440)*T273</f>
        <v>16</v>
      </c>
      <c r="T273">
        <v>1</v>
      </c>
    </row>
    <row r="274" spans="1:20" x14ac:dyDescent="0.25">
      <c r="A274" t="str">
        <f t="shared" si="11"/>
        <v/>
      </c>
      <c r="Q274">
        <f t="shared" si="12"/>
        <v>0</v>
      </c>
      <c r="S274" s="206">
        <f>SUMIF('TOTAL FEED'!$J$6:$J$440,'20'!A274,'TOTAL FEED'!$AS$6:$AS$440)*T274</f>
        <v>16</v>
      </c>
      <c r="T274">
        <v>1</v>
      </c>
    </row>
    <row r="275" spans="1:20" x14ac:dyDescent="0.25">
      <c r="A275" t="str">
        <f t="shared" si="11"/>
        <v/>
      </c>
      <c r="Q275">
        <f t="shared" si="12"/>
        <v>0</v>
      </c>
      <c r="S275" s="206">
        <f>SUMIF('TOTAL FEED'!$J$6:$J$440,'20'!A275,'TOTAL FEED'!$AS$6:$AS$440)*T275</f>
        <v>16</v>
      </c>
      <c r="T275">
        <v>1</v>
      </c>
    </row>
    <row r="276" spans="1:20" x14ac:dyDescent="0.25">
      <c r="A276" t="str">
        <f t="shared" si="11"/>
        <v/>
      </c>
      <c r="Q276">
        <f t="shared" si="12"/>
        <v>0</v>
      </c>
      <c r="S276" s="206">
        <f>SUMIF('TOTAL FEED'!$J$6:$J$440,'20'!A276,'TOTAL FEED'!$AS$6:$AS$440)*T276</f>
        <v>16</v>
      </c>
      <c r="T276">
        <v>1</v>
      </c>
    </row>
    <row r="277" spans="1:20" x14ac:dyDescent="0.25">
      <c r="A277" t="str">
        <f t="shared" si="11"/>
        <v/>
      </c>
      <c r="Q277">
        <f t="shared" si="12"/>
        <v>0</v>
      </c>
      <c r="S277" s="206">
        <f>SUMIF('TOTAL FEED'!$J$6:$J$440,'20'!A277,'TOTAL FEED'!$AS$6:$AS$440)*T277</f>
        <v>16</v>
      </c>
      <c r="T277">
        <v>1</v>
      </c>
    </row>
    <row r="278" spans="1:20" x14ac:dyDescent="0.25">
      <c r="A278" t="str">
        <f t="shared" si="11"/>
        <v/>
      </c>
      <c r="Q278">
        <f t="shared" si="12"/>
        <v>0</v>
      </c>
      <c r="S278" s="206">
        <f>SUMIF('TOTAL FEED'!$J$6:$J$440,'20'!A278,'TOTAL FEED'!$AS$6:$AS$440)*T278</f>
        <v>16</v>
      </c>
      <c r="T278">
        <v>1</v>
      </c>
    </row>
    <row r="279" spans="1:20" x14ac:dyDescent="0.25">
      <c r="A279" t="str">
        <f t="shared" si="11"/>
        <v/>
      </c>
      <c r="Q279">
        <f t="shared" si="12"/>
        <v>0</v>
      </c>
      <c r="S279" s="206">
        <f>SUMIF('TOTAL FEED'!$J$6:$J$440,'20'!A279,'TOTAL FEED'!$AS$6:$AS$440)*T279</f>
        <v>16</v>
      </c>
      <c r="T279">
        <v>1</v>
      </c>
    </row>
    <row r="280" spans="1:20" x14ac:dyDescent="0.25">
      <c r="A280" t="str">
        <f t="shared" si="11"/>
        <v/>
      </c>
      <c r="Q280">
        <f t="shared" si="12"/>
        <v>0</v>
      </c>
      <c r="S280" s="206">
        <f>SUMIF('TOTAL FEED'!$J$6:$J$440,'20'!A280,'TOTAL FEED'!$AS$6:$AS$440)*T280</f>
        <v>16</v>
      </c>
      <c r="T280">
        <v>1</v>
      </c>
    </row>
    <row r="281" spans="1:20" x14ac:dyDescent="0.25">
      <c r="A281" t="str">
        <f t="shared" si="11"/>
        <v/>
      </c>
      <c r="Q281">
        <f t="shared" si="12"/>
        <v>0</v>
      </c>
      <c r="S281" s="206">
        <f>SUMIF('TOTAL FEED'!$J$6:$J$440,'20'!A281,'TOTAL FEED'!$AS$6:$AS$440)*T281</f>
        <v>16</v>
      </c>
      <c r="T281">
        <v>1</v>
      </c>
    </row>
    <row r="282" spans="1:20" x14ac:dyDescent="0.25">
      <c r="A282" t="str">
        <f t="shared" si="11"/>
        <v/>
      </c>
      <c r="Q282">
        <f t="shared" si="12"/>
        <v>0</v>
      </c>
      <c r="S282" s="206">
        <f>SUMIF('TOTAL FEED'!$J$6:$J$440,'20'!A282,'TOTAL FEED'!$AS$6:$AS$440)*T282</f>
        <v>16</v>
      </c>
      <c r="T282">
        <v>1</v>
      </c>
    </row>
    <row r="283" spans="1:20" x14ac:dyDescent="0.25">
      <c r="A283" t="str">
        <f t="shared" si="11"/>
        <v/>
      </c>
      <c r="Q283">
        <f t="shared" si="12"/>
        <v>0</v>
      </c>
      <c r="S283" s="206">
        <f>SUMIF('TOTAL FEED'!$J$6:$J$440,'20'!A283,'TOTAL FEED'!$AS$6:$AS$440)*T283</f>
        <v>16</v>
      </c>
      <c r="T283">
        <v>1</v>
      </c>
    </row>
    <row r="284" spans="1:20" x14ac:dyDescent="0.25">
      <c r="A284" t="str">
        <f t="shared" si="11"/>
        <v/>
      </c>
      <c r="Q284">
        <f t="shared" si="12"/>
        <v>0</v>
      </c>
      <c r="S284" s="206">
        <f>SUMIF('TOTAL FEED'!$J$6:$J$440,'20'!A284,'TOTAL FEED'!$AS$6:$AS$440)*T284</f>
        <v>16</v>
      </c>
      <c r="T284">
        <v>1</v>
      </c>
    </row>
    <row r="285" spans="1:20" x14ac:dyDescent="0.25">
      <c r="A285" t="str">
        <f t="shared" si="11"/>
        <v/>
      </c>
      <c r="Q285">
        <f t="shared" si="12"/>
        <v>0</v>
      </c>
      <c r="S285" s="206">
        <f>SUMIF('TOTAL FEED'!$J$6:$J$440,'20'!A285,'TOTAL FEED'!$AS$6:$AS$440)*T285</f>
        <v>16</v>
      </c>
      <c r="T285">
        <v>1</v>
      </c>
    </row>
    <row r="286" spans="1:20" x14ac:dyDescent="0.25">
      <c r="A286" t="str">
        <f t="shared" si="11"/>
        <v/>
      </c>
      <c r="Q286">
        <f t="shared" si="12"/>
        <v>0</v>
      </c>
      <c r="S286" s="206">
        <f>SUMIF('TOTAL FEED'!$J$6:$J$440,'20'!A286,'TOTAL FEED'!$AS$6:$AS$440)*T286</f>
        <v>16</v>
      </c>
      <c r="T286">
        <v>1</v>
      </c>
    </row>
    <row r="287" spans="1:20" x14ac:dyDescent="0.25">
      <c r="A287" t="str">
        <f t="shared" si="11"/>
        <v/>
      </c>
      <c r="Q287">
        <f t="shared" si="12"/>
        <v>0</v>
      </c>
      <c r="S287" s="206">
        <f>SUMIF('TOTAL FEED'!$J$6:$J$440,'20'!A287,'TOTAL FEED'!$AS$6:$AS$440)*T287</f>
        <v>16</v>
      </c>
      <c r="T287">
        <v>1</v>
      </c>
    </row>
    <row r="288" spans="1:20" x14ac:dyDescent="0.25">
      <c r="A288" t="str">
        <f t="shared" si="11"/>
        <v/>
      </c>
      <c r="Q288">
        <f t="shared" si="12"/>
        <v>0</v>
      </c>
      <c r="S288" s="206">
        <f>SUMIF('TOTAL FEED'!$J$6:$J$440,'20'!A288,'TOTAL FEED'!$AS$6:$AS$440)*T288</f>
        <v>16</v>
      </c>
      <c r="T288">
        <v>1</v>
      </c>
    </row>
    <row r="289" spans="1:20" x14ac:dyDescent="0.25">
      <c r="A289" t="str">
        <f t="shared" si="11"/>
        <v/>
      </c>
      <c r="Q289">
        <f t="shared" si="12"/>
        <v>0</v>
      </c>
      <c r="S289" s="206">
        <f>SUMIF('TOTAL FEED'!$J$6:$J$440,'20'!A289,'TOTAL FEED'!$AS$6:$AS$440)*T289</f>
        <v>16</v>
      </c>
      <c r="T289">
        <v>1</v>
      </c>
    </row>
    <row r="290" spans="1:20" x14ac:dyDescent="0.25">
      <c r="A290" t="str">
        <f t="shared" si="11"/>
        <v/>
      </c>
      <c r="Q290">
        <f t="shared" si="12"/>
        <v>0</v>
      </c>
      <c r="S290" s="206">
        <f>SUMIF('TOTAL FEED'!$J$6:$J$440,'20'!A290,'TOTAL FEED'!$AS$6:$AS$440)*T290</f>
        <v>16</v>
      </c>
      <c r="T290">
        <v>1</v>
      </c>
    </row>
    <row r="291" spans="1:20" x14ac:dyDescent="0.25">
      <c r="A291" t="str">
        <f t="shared" si="11"/>
        <v/>
      </c>
      <c r="Q291">
        <f t="shared" si="12"/>
        <v>0</v>
      </c>
      <c r="S291" s="206">
        <f>SUMIF('TOTAL FEED'!$J$6:$J$440,'20'!A291,'TOTAL FEED'!$AS$6:$AS$440)*T291</f>
        <v>16</v>
      </c>
      <c r="T291">
        <v>1</v>
      </c>
    </row>
    <row r="292" spans="1:20" x14ac:dyDescent="0.25">
      <c r="A292" t="str">
        <f t="shared" si="11"/>
        <v/>
      </c>
      <c r="Q292">
        <f t="shared" si="12"/>
        <v>0</v>
      </c>
      <c r="S292" s="206">
        <f>SUMIF('TOTAL FEED'!$J$6:$J$440,'20'!A292,'TOTAL FEED'!$AS$6:$AS$440)*T292</f>
        <v>16</v>
      </c>
      <c r="T292">
        <v>1</v>
      </c>
    </row>
    <row r="293" spans="1:20" x14ac:dyDescent="0.25">
      <c r="A293" t="str">
        <f t="shared" si="11"/>
        <v/>
      </c>
      <c r="Q293">
        <f t="shared" si="12"/>
        <v>0</v>
      </c>
      <c r="S293" s="206">
        <f>SUMIF('TOTAL FEED'!$J$6:$J$440,'20'!A293,'TOTAL FEED'!$AS$6:$AS$440)*T293</f>
        <v>16</v>
      </c>
      <c r="T293">
        <v>1</v>
      </c>
    </row>
    <row r="294" spans="1:20" x14ac:dyDescent="0.25">
      <c r="A294" t="str">
        <f t="shared" si="11"/>
        <v/>
      </c>
      <c r="Q294">
        <f t="shared" si="12"/>
        <v>0</v>
      </c>
      <c r="S294" s="206">
        <f>SUMIF('TOTAL FEED'!$J$6:$J$440,'20'!A294,'TOTAL FEED'!$AS$6:$AS$440)*T294</f>
        <v>16</v>
      </c>
      <c r="T294">
        <v>1</v>
      </c>
    </row>
    <row r="295" spans="1:20" x14ac:dyDescent="0.25">
      <c r="A295" t="str">
        <f t="shared" si="11"/>
        <v/>
      </c>
      <c r="Q295">
        <f t="shared" si="12"/>
        <v>0</v>
      </c>
      <c r="S295" s="206">
        <f>SUMIF('TOTAL FEED'!$J$6:$J$440,'20'!A295,'TOTAL FEED'!$AS$6:$AS$440)*T295</f>
        <v>16</v>
      </c>
      <c r="T295">
        <v>1</v>
      </c>
    </row>
    <row r="296" spans="1:20" x14ac:dyDescent="0.25">
      <c r="A296" t="str">
        <f t="shared" si="11"/>
        <v/>
      </c>
      <c r="Q296">
        <f t="shared" si="12"/>
        <v>0</v>
      </c>
      <c r="S296" s="206">
        <f>SUMIF('TOTAL FEED'!$J$6:$J$440,'20'!A296,'TOTAL FEED'!$AS$6:$AS$440)*T296</f>
        <v>16</v>
      </c>
      <c r="T296">
        <v>1</v>
      </c>
    </row>
    <row r="297" spans="1:20" x14ac:dyDescent="0.25">
      <c r="A297" t="str">
        <f t="shared" si="11"/>
        <v/>
      </c>
      <c r="Q297">
        <f t="shared" si="12"/>
        <v>0</v>
      </c>
      <c r="S297" s="206">
        <f>SUMIF('TOTAL FEED'!$J$6:$J$440,'20'!A297,'TOTAL FEED'!$AS$6:$AS$440)*T297</f>
        <v>16</v>
      </c>
      <c r="T297">
        <v>1</v>
      </c>
    </row>
    <row r="298" spans="1:20" x14ac:dyDescent="0.25">
      <c r="A298" t="str">
        <f t="shared" si="11"/>
        <v/>
      </c>
      <c r="Q298">
        <f t="shared" si="12"/>
        <v>0</v>
      </c>
      <c r="S298" s="206">
        <f>SUMIF('TOTAL FEED'!$J$6:$J$440,'20'!A298,'TOTAL FEED'!$AS$6:$AS$440)*T298</f>
        <v>16</v>
      </c>
      <c r="T298">
        <v>1</v>
      </c>
    </row>
    <row r="299" spans="1:20" x14ac:dyDescent="0.25">
      <c r="A299" t="str">
        <f t="shared" si="11"/>
        <v/>
      </c>
      <c r="Q299">
        <f t="shared" si="12"/>
        <v>0</v>
      </c>
      <c r="S299" s="206">
        <f>SUMIF('TOTAL FEED'!$J$6:$J$440,'20'!A299,'TOTAL FEED'!$AS$6:$AS$440)*T299</f>
        <v>16</v>
      </c>
      <c r="T299">
        <v>1</v>
      </c>
    </row>
    <row r="300" spans="1:20" x14ac:dyDescent="0.25">
      <c r="A300" t="str">
        <f t="shared" si="11"/>
        <v/>
      </c>
      <c r="Q300">
        <f t="shared" si="12"/>
        <v>0</v>
      </c>
      <c r="S300" s="206">
        <f>SUMIF('TOTAL FEED'!$J$6:$J$440,'20'!A300,'TOTAL FEED'!$AS$6:$AS$440)*T300</f>
        <v>16</v>
      </c>
      <c r="T300">
        <v>1</v>
      </c>
    </row>
    <row r="301" spans="1:20" x14ac:dyDescent="0.25">
      <c r="A301" t="str">
        <f t="shared" si="11"/>
        <v/>
      </c>
      <c r="Q301">
        <f t="shared" si="12"/>
        <v>0</v>
      </c>
      <c r="S301" s="206">
        <f>SUMIF('TOTAL FEED'!$J$6:$J$440,'20'!A301,'TOTAL FEED'!$AS$6:$AS$440)*T301</f>
        <v>16</v>
      </c>
      <c r="T301">
        <v>1</v>
      </c>
    </row>
    <row r="302" spans="1:20" x14ac:dyDescent="0.25">
      <c r="A302" t="str">
        <f t="shared" si="11"/>
        <v/>
      </c>
      <c r="Q302">
        <f t="shared" si="12"/>
        <v>0</v>
      </c>
      <c r="S302" s="206">
        <f>SUMIF('TOTAL FEED'!$J$6:$J$440,'20'!A302,'TOTAL FEED'!$AS$6:$AS$440)*T302</f>
        <v>16</v>
      </c>
      <c r="T302">
        <v>1</v>
      </c>
    </row>
    <row r="303" spans="1:20" x14ac:dyDescent="0.25">
      <c r="A303" t="str">
        <f t="shared" si="11"/>
        <v/>
      </c>
      <c r="Q303">
        <f t="shared" si="12"/>
        <v>0</v>
      </c>
      <c r="S303" s="206">
        <f>SUMIF('TOTAL FEED'!$J$6:$J$440,'20'!A303,'TOTAL FEED'!$AS$6:$AS$440)*T303</f>
        <v>16</v>
      </c>
      <c r="T303">
        <v>1</v>
      </c>
    </row>
    <row r="304" spans="1:20" x14ac:dyDescent="0.25">
      <c r="A304" t="str">
        <f t="shared" si="11"/>
        <v/>
      </c>
      <c r="Q304">
        <f t="shared" si="12"/>
        <v>0</v>
      </c>
      <c r="S304" s="206">
        <f>SUMIF('TOTAL FEED'!$J$6:$J$440,'20'!A304,'TOTAL FEED'!$AS$6:$AS$440)*T304</f>
        <v>16</v>
      </c>
      <c r="T304">
        <v>1</v>
      </c>
    </row>
    <row r="305" spans="1:20" x14ac:dyDescent="0.25">
      <c r="A305" t="str">
        <f t="shared" si="11"/>
        <v/>
      </c>
      <c r="Q305">
        <f t="shared" si="12"/>
        <v>0</v>
      </c>
      <c r="S305" s="206">
        <f>SUMIF('TOTAL FEED'!$J$6:$J$440,'20'!A305,'TOTAL FEED'!$AS$6:$AS$440)*T305</f>
        <v>16</v>
      </c>
      <c r="T305">
        <v>1</v>
      </c>
    </row>
    <row r="306" spans="1:20" x14ac:dyDescent="0.25">
      <c r="A306" t="str">
        <f t="shared" si="11"/>
        <v/>
      </c>
      <c r="Q306">
        <f t="shared" si="12"/>
        <v>0</v>
      </c>
      <c r="S306" s="206">
        <f>SUMIF('TOTAL FEED'!$J$6:$J$440,'20'!A306,'TOTAL FEED'!$AS$6:$AS$440)*T306</f>
        <v>16</v>
      </c>
      <c r="T306">
        <v>1</v>
      </c>
    </row>
    <row r="307" spans="1:20" x14ac:dyDescent="0.25">
      <c r="A307" t="str">
        <f t="shared" si="11"/>
        <v/>
      </c>
      <c r="Q307">
        <f t="shared" si="12"/>
        <v>0</v>
      </c>
      <c r="S307" s="206">
        <f>SUMIF('TOTAL FEED'!$J$6:$J$440,'20'!A307,'TOTAL FEED'!$AS$6:$AS$440)*T307</f>
        <v>16</v>
      </c>
      <c r="T307">
        <v>1</v>
      </c>
    </row>
    <row r="308" spans="1:20" x14ac:dyDescent="0.25">
      <c r="A308" t="str">
        <f t="shared" si="11"/>
        <v/>
      </c>
      <c r="Q308">
        <f t="shared" si="12"/>
        <v>0</v>
      </c>
      <c r="S308" s="206">
        <f>SUMIF('TOTAL FEED'!$J$6:$J$440,'20'!A308,'TOTAL FEED'!$AS$6:$AS$440)*T308</f>
        <v>16</v>
      </c>
      <c r="T308">
        <v>1</v>
      </c>
    </row>
    <row r="309" spans="1:20" x14ac:dyDescent="0.25">
      <c r="A309" t="str">
        <f t="shared" si="11"/>
        <v/>
      </c>
      <c r="Q309">
        <f t="shared" si="12"/>
        <v>0</v>
      </c>
      <c r="S309" s="206">
        <f>SUMIF('TOTAL FEED'!$J$6:$J$440,'20'!A309,'TOTAL FEED'!$AS$6:$AS$440)*T309</f>
        <v>16</v>
      </c>
      <c r="T309">
        <v>1</v>
      </c>
    </row>
    <row r="310" spans="1:20" x14ac:dyDescent="0.25">
      <c r="A310" t="str">
        <f t="shared" si="11"/>
        <v/>
      </c>
      <c r="Q310">
        <f t="shared" si="12"/>
        <v>0</v>
      </c>
      <c r="S310" s="206">
        <f>SUMIF('TOTAL FEED'!$J$6:$J$440,'20'!A310,'TOTAL FEED'!$AS$6:$AS$440)*T310</f>
        <v>16</v>
      </c>
      <c r="T310">
        <v>1</v>
      </c>
    </row>
    <row r="311" spans="1:20" x14ac:dyDescent="0.25">
      <c r="A311" t="str">
        <f t="shared" si="11"/>
        <v/>
      </c>
      <c r="Q311">
        <f t="shared" si="12"/>
        <v>0</v>
      </c>
      <c r="S311" s="206">
        <f>SUMIF('TOTAL FEED'!$J$6:$J$440,'20'!A311,'TOTAL FEED'!$AS$6:$AS$440)*T311</f>
        <v>16</v>
      </c>
      <c r="T311">
        <v>1</v>
      </c>
    </row>
    <row r="312" spans="1:20" x14ac:dyDescent="0.25">
      <c r="A312" t="str">
        <f t="shared" si="11"/>
        <v/>
      </c>
      <c r="Q312">
        <f t="shared" si="12"/>
        <v>0</v>
      </c>
      <c r="S312" s="206">
        <f>SUMIF('TOTAL FEED'!$J$6:$J$440,'20'!A312,'TOTAL FEED'!$AS$6:$AS$440)*T312</f>
        <v>16</v>
      </c>
      <c r="T312">
        <v>1</v>
      </c>
    </row>
    <row r="313" spans="1:20" x14ac:dyDescent="0.25">
      <c r="A313" t="str">
        <f t="shared" si="11"/>
        <v/>
      </c>
      <c r="Q313">
        <f t="shared" si="12"/>
        <v>0</v>
      </c>
      <c r="S313" s="206">
        <f>SUMIF('TOTAL FEED'!$J$6:$J$440,'20'!A313,'TOTAL FEED'!$AS$6:$AS$440)*T313</f>
        <v>16</v>
      </c>
      <c r="T313">
        <v>1</v>
      </c>
    </row>
    <row r="314" spans="1:20" x14ac:dyDescent="0.25">
      <c r="A314" t="str">
        <f t="shared" si="11"/>
        <v/>
      </c>
      <c r="Q314">
        <f t="shared" si="12"/>
        <v>0</v>
      </c>
      <c r="S314" s="206">
        <f>SUMIF('TOTAL FEED'!$J$6:$J$440,'20'!A314,'TOTAL FEED'!$AS$6:$AS$440)*T314</f>
        <v>16</v>
      </c>
      <c r="T314">
        <v>1</v>
      </c>
    </row>
    <row r="315" spans="1:20" x14ac:dyDescent="0.25">
      <c r="A315" t="str">
        <f t="shared" si="11"/>
        <v/>
      </c>
      <c r="Q315">
        <f t="shared" si="12"/>
        <v>0</v>
      </c>
      <c r="S315" s="206">
        <f>SUMIF('TOTAL FEED'!$J$6:$J$440,'20'!A315,'TOTAL FEED'!$AS$6:$AS$440)*T315</f>
        <v>16</v>
      </c>
      <c r="T315">
        <v>1</v>
      </c>
    </row>
    <row r="316" spans="1:20" x14ac:dyDescent="0.25">
      <c r="A316" t="str">
        <f t="shared" si="11"/>
        <v/>
      </c>
      <c r="Q316">
        <f t="shared" si="12"/>
        <v>0</v>
      </c>
      <c r="S316" s="206">
        <f>SUMIF('TOTAL FEED'!$J$6:$J$440,'20'!A316,'TOTAL FEED'!$AS$6:$AS$440)*T316</f>
        <v>16</v>
      </c>
      <c r="T316">
        <v>1</v>
      </c>
    </row>
    <row r="317" spans="1:20" x14ac:dyDescent="0.25">
      <c r="A317" t="str">
        <f t="shared" si="11"/>
        <v/>
      </c>
      <c r="Q317">
        <f t="shared" si="12"/>
        <v>0</v>
      </c>
      <c r="S317" s="206">
        <f>SUMIF('TOTAL FEED'!$J$6:$J$440,'20'!A317,'TOTAL FEED'!$AS$6:$AS$440)*T317</f>
        <v>16</v>
      </c>
      <c r="T317">
        <v>1</v>
      </c>
    </row>
    <row r="318" spans="1:20" x14ac:dyDescent="0.25">
      <c r="A318" t="str">
        <f t="shared" si="11"/>
        <v/>
      </c>
      <c r="Q318">
        <f t="shared" si="12"/>
        <v>0</v>
      </c>
      <c r="S318" s="206">
        <f>SUMIF('TOTAL FEED'!$J$6:$J$440,'20'!A318,'TOTAL FEED'!$AS$6:$AS$440)*T318</f>
        <v>16</v>
      </c>
      <c r="T318">
        <v>1</v>
      </c>
    </row>
    <row r="319" spans="1:20" x14ac:dyDescent="0.25">
      <c r="A319" t="str">
        <f t="shared" si="11"/>
        <v/>
      </c>
      <c r="Q319">
        <f t="shared" si="12"/>
        <v>0</v>
      </c>
      <c r="S319" s="206">
        <f>SUMIF('TOTAL FEED'!$J$6:$J$440,'20'!A319,'TOTAL FEED'!$AS$6:$AS$440)*T319</f>
        <v>16</v>
      </c>
      <c r="T319">
        <v>1</v>
      </c>
    </row>
    <row r="320" spans="1:20" x14ac:dyDescent="0.25">
      <c r="A320" t="str">
        <f t="shared" si="11"/>
        <v/>
      </c>
      <c r="Q320">
        <f t="shared" si="12"/>
        <v>0</v>
      </c>
      <c r="S320" s="206">
        <f>SUMIF('TOTAL FEED'!$J$6:$J$440,'20'!A320,'TOTAL FEED'!$AS$6:$AS$440)*T320</f>
        <v>16</v>
      </c>
      <c r="T320">
        <v>1</v>
      </c>
    </row>
    <row r="321" spans="1:20" x14ac:dyDescent="0.25">
      <c r="A321" t="str">
        <f t="shared" si="11"/>
        <v/>
      </c>
      <c r="Q321">
        <f t="shared" si="12"/>
        <v>0</v>
      </c>
      <c r="S321" s="206">
        <f>SUMIF('TOTAL FEED'!$J$6:$J$440,'20'!A321,'TOTAL FEED'!$AS$6:$AS$440)*T321</f>
        <v>16</v>
      </c>
      <c r="T321">
        <v>1</v>
      </c>
    </row>
    <row r="322" spans="1:20" x14ac:dyDescent="0.25">
      <c r="A322" t="str">
        <f t="shared" si="11"/>
        <v/>
      </c>
      <c r="Q322">
        <f t="shared" si="12"/>
        <v>0</v>
      </c>
      <c r="S322" s="206">
        <f>SUMIF('TOTAL FEED'!$J$6:$J$440,'20'!A322,'TOTAL FEED'!$AS$6:$AS$440)*T322</f>
        <v>16</v>
      </c>
      <c r="T322">
        <v>1</v>
      </c>
    </row>
    <row r="323" spans="1:20" x14ac:dyDescent="0.25">
      <c r="A323" t="str">
        <f t="shared" si="11"/>
        <v/>
      </c>
      <c r="Q323">
        <f t="shared" si="12"/>
        <v>0</v>
      </c>
      <c r="S323" s="206">
        <f>SUMIF('TOTAL FEED'!$J$6:$J$440,'20'!A323,'TOTAL FEED'!$AS$6:$AS$440)*T323</f>
        <v>16</v>
      </c>
      <c r="T323">
        <v>1</v>
      </c>
    </row>
    <row r="324" spans="1:20" x14ac:dyDescent="0.25">
      <c r="A324" t="str">
        <f t="shared" ref="A324:A387" si="13">CONCATENATE(G324,I324,H324)</f>
        <v/>
      </c>
      <c r="Q324">
        <f t="shared" ref="Q324:Q387" si="14">H324/10000</f>
        <v>0</v>
      </c>
      <c r="S324" s="206">
        <f>SUMIF('TOTAL FEED'!$J$6:$J$440,'20'!A324,'TOTAL FEED'!$AS$6:$AS$440)*T324</f>
        <v>16</v>
      </c>
      <c r="T324">
        <v>1</v>
      </c>
    </row>
    <row r="325" spans="1:20" x14ac:dyDescent="0.25">
      <c r="A325" t="str">
        <f t="shared" si="13"/>
        <v/>
      </c>
      <c r="Q325">
        <f t="shared" si="14"/>
        <v>0</v>
      </c>
      <c r="S325" s="206">
        <f>SUMIF('TOTAL FEED'!$J$6:$J$440,'20'!A325,'TOTAL FEED'!$AS$6:$AS$440)*T325</f>
        <v>16</v>
      </c>
      <c r="T325">
        <v>1</v>
      </c>
    </row>
    <row r="326" spans="1:20" x14ac:dyDescent="0.25">
      <c r="A326" t="str">
        <f t="shared" si="13"/>
        <v/>
      </c>
      <c r="Q326">
        <f t="shared" si="14"/>
        <v>0</v>
      </c>
      <c r="S326" s="206">
        <f>SUMIF('TOTAL FEED'!$J$6:$J$440,'20'!A326,'TOTAL FEED'!$AS$6:$AS$440)*T326</f>
        <v>16</v>
      </c>
      <c r="T326">
        <v>1</v>
      </c>
    </row>
    <row r="327" spans="1:20" x14ac:dyDescent="0.25">
      <c r="A327" t="str">
        <f t="shared" si="13"/>
        <v/>
      </c>
      <c r="Q327">
        <f t="shared" si="14"/>
        <v>0</v>
      </c>
      <c r="S327" s="206">
        <f>SUMIF('TOTAL FEED'!$J$6:$J$440,'20'!A327,'TOTAL FEED'!$AS$6:$AS$440)*T327</f>
        <v>16</v>
      </c>
      <c r="T327">
        <v>1</v>
      </c>
    </row>
    <row r="328" spans="1:20" x14ac:dyDescent="0.25">
      <c r="A328" t="str">
        <f t="shared" si="13"/>
        <v/>
      </c>
      <c r="Q328">
        <f t="shared" si="14"/>
        <v>0</v>
      </c>
      <c r="S328" s="206">
        <f>SUMIF('TOTAL FEED'!$J$6:$J$440,'20'!A328,'TOTAL FEED'!$AS$6:$AS$440)*T328</f>
        <v>16</v>
      </c>
      <c r="T328">
        <v>1</v>
      </c>
    </row>
    <row r="329" spans="1:20" x14ac:dyDescent="0.25">
      <c r="A329" t="str">
        <f t="shared" si="13"/>
        <v/>
      </c>
      <c r="Q329">
        <f t="shared" si="14"/>
        <v>0</v>
      </c>
      <c r="S329" s="206">
        <f>SUMIF('TOTAL FEED'!$J$6:$J$440,'20'!A329,'TOTAL FEED'!$AS$6:$AS$440)*T329</f>
        <v>16</v>
      </c>
      <c r="T329">
        <v>1</v>
      </c>
    </row>
    <row r="330" spans="1:20" x14ac:dyDescent="0.25">
      <c r="A330" t="str">
        <f t="shared" si="13"/>
        <v/>
      </c>
      <c r="Q330">
        <f t="shared" si="14"/>
        <v>0</v>
      </c>
      <c r="S330" s="206">
        <f>SUMIF('TOTAL FEED'!$J$6:$J$440,'20'!A330,'TOTAL FEED'!$AS$6:$AS$440)*T330</f>
        <v>16</v>
      </c>
      <c r="T330">
        <v>1</v>
      </c>
    </row>
    <row r="331" spans="1:20" x14ac:dyDescent="0.25">
      <c r="A331" t="str">
        <f t="shared" si="13"/>
        <v/>
      </c>
      <c r="Q331">
        <f t="shared" si="14"/>
        <v>0</v>
      </c>
      <c r="S331" s="206">
        <f>SUMIF('TOTAL FEED'!$J$6:$J$440,'20'!A331,'TOTAL FEED'!$AS$6:$AS$440)*T331</f>
        <v>16</v>
      </c>
      <c r="T331">
        <v>1</v>
      </c>
    </row>
    <row r="332" spans="1:20" x14ac:dyDescent="0.25">
      <c r="A332" t="str">
        <f t="shared" si="13"/>
        <v/>
      </c>
      <c r="Q332">
        <f t="shared" si="14"/>
        <v>0</v>
      </c>
      <c r="S332" s="206">
        <f>SUMIF('TOTAL FEED'!$J$6:$J$440,'20'!A332,'TOTAL FEED'!$AS$6:$AS$440)*T332</f>
        <v>16</v>
      </c>
      <c r="T332">
        <v>1</v>
      </c>
    </row>
    <row r="333" spans="1:20" x14ac:dyDescent="0.25">
      <c r="A333" t="str">
        <f t="shared" si="13"/>
        <v/>
      </c>
      <c r="Q333">
        <f t="shared" si="14"/>
        <v>0</v>
      </c>
      <c r="S333" s="206">
        <f>SUMIF('TOTAL FEED'!$J$6:$J$440,'20'!A333,'TOTAL FEED'!$AS$6:$AS$440)*T333</f>
        <v>16</v>
      </c>
      <c r="T333">
        <v>1</v>
      </c>
    </row>
    <row r="334" spans="1:20" x14ac:dyDescent="0.25">
      <c r="A334" t="str">
        <f t="shared" si="13"/>
        <v/>
      </c>
      <c r="Q334">
        <f t="shared" si="14"/>
        <v>0</v>
      </c>
      <c r="S334" s="206">
        <f>SUMIF('TOTAL FEED'!$J$6:$J$440,'20'!A334,'TOTAL FEED'!$AS$6:$AS$440)*T334</f>
        <v>16</v>
      </c>
      <c r="T334">
        <v>1</v>
      </c>
    </row>
    <row r="335" spans="1:20" x14ac:dyDescent="0.25">
      <c r="A335" t="str">
        <f t="shared" si="13"/>
        <v/>
      </c>
      <c r="Q335">
        <f t="shared" si="14"/>
        <v>0</v>
      </c>
      <c r="S335" s="206">
        <f>SUMIF('TOTAL FEED'!$J$6:$J$440,'20'!A335,'TOTAL FEED'!$AS$6:$AS$440)*T335</f>
        <v>16</v>
      </c>
      <c r="T335">
        <v>1</v>
      </c>
    </row>
    <row r="336" spans="1:20" x14ac:dyDescent="0.25">
      <c r="A336" t="str">
        <f t="shared" si="13"/>
        <v/>
      </c>
      <c r="Q336">
        <f t="shared" si="14"/>
        <v>0</v>
      </c>
      <c r="S336" s="206">
        <f>SUMIF('TOTAL FEED'!$J$6:$J$440,'20'!A336,'TOTAL FEED'!$AS$6:$AS$440)*T336</f>
        <v>16</v>
      </c>
      <c r="T336">
        <v>1</v>
      </c>
    </row>
    <row r="337" spans="1:20" x14ac:dyDescent="0.25">
      <c r="A337" t="str">
        <f t="shared" si="13"/>
        <v/>
      </c>
      <c r="Q337">
        <f t="shared" si="14"/>
        <v>0</v>
      </c>
      <c r="S337" s="206">
        <f>SUMIF('TOTAL FEED'!$J$6:$J$440,'20'!A337,'TOTAL FEED'!$AS$6:$AS$440)*T337</f>
        <v>16</v>
      </c>
      <c r="T337">
        <v>1</v>
      </c>
    </row>
    <row r="338" spans="1:20" x14ac:dyDescent="0.25">
      <c r="A338" t="str">
        <f t="shared" si="13"/>
        <v/>
      </c>
      <c r="Q338">
        <f t="shared" si="14"/>
        <v>0</v>
      </c>
      <c r="S338" s="206">
        <f>SUMIF('TOTAL FEED'!$J$6:$J$440,'20'!A338,'TOTAL FEED'!$AS$6:$AS$440)*T338</f>
        <v>16</v>
      </c>
      <c r="T338">
        <v>1</v>
      </c>
    </row>
    <row r="339" spans="1:20" x14ac:dyDescent="0.25">
      <c r="A339" t="str">
        <f t="shared" si="13"/>
        <v/>
      </c>
      <c r="Q339">
        <f t="shared" si="14"/>
        <v>0</v>
      </c>
      <c r="S339" s="206">
        <f>SUMIF('TOTAL FEED'!$J$6:$J$440,'20'!A339,'TOTAL FEED'!$AS$6:$AS$440)*T339</f>
        <v>16</v>
      </c>
      <c r="T339">
        <v>1</v>
      </c>
    </row>
    <row r="340" spans="1:20" x14ac:dyDescent="0.25">
      <c r="A340" t="str">
        <f t="shared" si="13"/>
        <v/>
      </c>
      <c r="Q340">
        <f t="shared" si="14"/>
        <v>0</v>
      </c>
      <c r="S340" s="206">
        <f>SUMIF('TOTAL FEED'!$J$6:$J$440,'20'!A340,'TOTAL FEED'!$AS$6:$AS$440)*T340</f>
        <v>16</v>
      </c>
      <c r="T340">
        <v>1</v>
      </c>
    </row>
    <row r="341" spans="1:20" x14ac:dyDescent="0.25">
      <c r="A341" t="str">
        <f t="shared" si="13"/>
        <v/>
      </c>
      <c r="Q341">
        <f t="shared" si="14"/>
        <v>0</v>
      </c>
      <c r="S341" s="206">
        <f>SUMIF('TOTAL FEED'!$J$6:$J$440,'20'!A341,'TOTAL FEED'!$AS$6:$AS$440)*T341</f>
        <v>16</v>
      </c>
      <c r="T341">
        <v>1</v>
      </c>
    </row>
    <row r="342" spans="1:20" x14ac:dyDescent="0.25">
      <c r="A342" t="str">
        <f t="shared" si="13"/>
        <v/>
      </c>
      <c r="Q342">
        <f t="shared" si="14"/>
        <v>0</v>
      </c>
      <c r="S342" s="206">
        <f>SUMIF('TOTAL FEED'!$J$6:$J$440,'20'!A342,'TOTAL FEED'!$AS$6:$AS$440)*T342</f>
        <v>16</v>
      </c>
      <c r="T342">
        <v>1</v>
      </c>
    </row>
    <row r="343" spans="1:20" x14ac:dyDescent="0.25">
      <c r="A343" t="str">
        <f t="shared" si="13"/>
        <v/>
      </c>
      <c r="Q343">
        <f t="shared" si="14"/>
        <v>0</v>
      </c>
      <c r="S343" s="206">
        <f>SUMIF('TOTAL FEED'!$J$6:$J$440,'20'!A343,'TOTAL FEED'!$AS$6:$AS$440)*T343</f>
        <v>16</v>
      </c>
      <c r="T343">
        <v>1</v>
      </c>
    </row>
    <row r="344" spans="1:20" x14ac:dyDescent="0.25">
      <c r="A344" t="str">
        <f t="shared" si="13"/>
        <v/>
      </c>
      <c r="Q344">
        <f t="shared" si="14"/>
        <v>0</v>
      </c>
      <c r="S344" s="206">
        <f>SUMIF('TOTAL FEED'!$J$6:$J$440,'20'!A344,'TOTAL FEED'!$AS$6:$AS$440)*T344</f>
        <v>16</v>
      </c>
      <c r="T344">
        <v>1</v>
      </c>
    </row>
    <row r="345" spans="1:20" x14ac:dyDescent="0.25">
      <c r="A345" t="str">
        <f t="shared" si="13"/>
        <v/>
      </c>
      <c r="Q345">
        <f t="shared" si="14"/>
        <v>0</v>
      </c>
      <c r="S345" s="206">
        <f>SUMIF('TOTAL FEED'!$J$6:$J$440,'20'!A345,'TOTAL FEED'!$AS$6:$AS$440)*T345</f>
        <v>16</v>
      </c>
      <c r="T345">
        <v>1</v>
      </c>
    </row>
    <row r="346" spans="1:20" x14ac:dyDescent="0.25">
      <c r="A346" t="str">
        <f t="shared" si="13"/>
        <v/>
      </c>
      <c r="Q346">
        <f t="shared" si="14"/>
        <v>0</v>
      </c>
      <c r="S346" s="206">
        <f>SUMIF('TOTAL FEED'!$J$6:$J$440,'20'!A346,'TOTAL FEED'!$AS$6:$AS$440)*T346</f>
        <v>16</v>
      </c>
      <c r="T346">
        <v>1</v>
      </c>
    </row>
    <row r="347" spans="1:20" x14ac:dyDescent="0.25">
      <c r="A347" t="str">
        <f t="shared" si="13"/>
        <v/>
      </c>
      <c r="Q347">
        <f t="shared" si="14"/>
        <v>0</v>
      </c>
      <c r="S347" s="206">
        <f>SUMIF('TOTAL FEED'!$J$6:$J$440,'20'!A347,'TOTAL FEED'!$AS$6:$AS$440)*T347</f>
        <v>16</v>
      </c>
      <c r="T347">
        <v>1</v>
      </c>
    </row>
    <row r="348" spans="1:20" x14ac:dyDescent="0.25">
      <c r="A348" t="str">
        <f t="shared" si="13"/>
        <v/>
      </c>
      <c r="Q348">
        <f t="shared" si="14"/>
        <v>0</v>
      </c>
      <c r="S348" s="206">
        <f>SUMIF('TOTAL FEED'!$J$6:$J$440,'20'!A348,'TOTAL FEED'!$AS$6:$AS$440)*T348</f>
        <v>16</v>
      </c>
      <c r="T348">
        <v>1</v>
      </c>
    </row>
    <row r="349" spans="1:20" x14ac:dyDescent="0.25">
      <c r="A349" t="str">
        <f t="shared" si="13"/>
        <v/>
      </c>
      <c r="Q349">
        <f t="shared" si="14"/>
        <v>0</v>
      </c>
      <c r="S349" s="206">
        <f>SUMIF('TOTAL FEED'!$J$6:$J$440,'20'!A349,'TOTAL FEED'!$AS$6:$AS$440)*T349</f>
        <v>16</v>
      </c>
      <c r="T349">
        <v>1</v>
      </c>
    </row>
    <row r="350" spans="1:20" x14ac:dyDescent="0.25">
      <c r="A350" t="str">
        <f t="shared" si="13"/>
        <v/>
      </c>
      <c r="Q350">
        <f t="shared" si="14"/>
        <v>0</v>
      </c>
      <c r="S350" s="206">
        <f>SUMIF('TOTAL FEED'!$J$6:$J$440,'20'!A350,'TOTAL FEED'!$AS$6:$AS$440)*T350</f>
        <v>16</v>
      </c>
      <c r="T350">
        <v>1</v>
      </c>
    </row>
    <row r="351" spans="1:20" x14ac:dyDescent="0.25">
      <c r="A351" t="str">
        <f t="shared" si="13"/>
        <v/>
      </c>
      <c r="Q351">
        <f t="shared" si="14"/>
        <v>0</v>
      </c>
      <c r="S351" s="206">
        <f>SUMIF('TOTAL FEED'!$J$6:$J$440,'20'!A351,'TOTAL FEED'!$AS$6:$AS$440)*T351</f>
        <v>16</v>
      </c>
      <c r="T351">
        <v>1</v>
      </c>
    </row>
    <row r="352" spans="1:20" x14ac:dyDescent="0.25">
      <c r="A352" t="str">
        <f t="shared" si="13"/>
        <v/>
      </c>
      <c r="Q352">
        <f t="shared" si="14"/>
        <v>0</v>
      </c>
      <c r="S352" s="206">
        <f>SUMIF('TOTAL FEED'!$J$6:$J$440,'20'!A352,'TOTAL FEED'!$AS$6:$AS$440)*T352</f>
        <v>16</v>
      </c>
      <c r="T352">
        <v>1</v>
      </c>
    </row>
    <row r="353" spans="1:20" x14ac:dyDescent="0.25">
      <c r="A353" t="str">
        <f t="shared" si="13"/>
        <v/>
      </c>
      <c r="Q353">
        <f t="shared" si="14"/>
        <v>0</v>
      </c>
      <c r="S353" s="206">
        <f>SUMIF('TOTAL FEED'!$J$6:$J$440,'20'!A353,'TOTAL FEED'!$AS$6:$AS$440)*T353</f>
        <v>16</v>
      </c>
      <c r="T353">
        <v>1</v>
      </c>
    </row>
    <row r="354" spans="1:20" x14ac:dyDescent="0.25">
      <c r="A354" t="str">
        <f t="shared" si="13"/>
        <v/>
      </c>
      <c r="Q354">
        <f t="shared" si="14"/>
        <v>0</v>
      </c>
      <c r="S354" s="206">
        <f>SUMIF('TOTAL FEED'!$J$6:$J$440,'20'!A354,'TOTAL FEED'!$AS$6:$AS$440)*T354</f>
        <v>16</v>
      </c>
      <c r="T354">
        <v>1</v>
      </c>
    </row>
    <row r="355" spans="1:20" x14ac:dyDescent="0.25">
      <c r="A355" t="str">
        <f t="shared" si="13"/>
        <v/>
      </c>
      <c r="Q355">
        <f t="shared" si="14"/>
        <v>0</v>
      </c>
      <c r="S355" s="206">
        <f>SUMIF('TOTAL FEED'!$J$6:$J$440,'20'!A355,'TOTAL FEED'!$AS$6:$AS$440)*T355</f>
        <v>16</v>
      </c>
      <c r="T355">
        <v>1</v>
      </c>
    </row>
    <row r="356" spans="1:20" x14ac:dyDescent="0.25">
      <c r="A356" t="str">
        <f t="shared" si="13"/>
        <v/>
      </c>
      <c r="Q356">
        <f t="shared" si="14"/>
        <v>0</v>
      </c>
      <c r="S356" s="206">
        <f>SUMIF('TOTAL FEED'!$J$6:$J$440,'20'!A356,'TOTAL FEED'!$AS$6:$AS$440)*T356</f>
        <v>16</v>
      </c>
      <c r="T356">
        <v>1</v>
      </c>
    </row>
    <row r="357" spans="1:20" x14ac:dyDescent="0.25">
      <c r="A357" t="str">
        <f t="shared" si="13"/>
        <v/>
      </c>
      <c r="Q357">
        <f t="shared" si="14"/>
        <v>0</v>
      </c>
      <c r="S357" s="206">
        <f>SUMIF('TOTAL FEED'!$J$6:$J$440,'20'!A357,'TOTAL FEED'!$AS$6:$AS$440)*T357</f>
        <v>16</v>
      </c>
      <c r="T357">
        <v>1</v>
      </c>
    </row>
    <row r="358" spans="1:20" x14ac:dyDescent="0.25">
      <c r="A358" t="str">
        <f t="shared" si="13"/>
        <v/>
      </c>
      <c r="Q358">
        <f t="shared" si="14"/>
        <v>0</v>
      </c>
      <c r="S358" s="206">
        <f>SUMIF('TOTAL FEED'!$J$6:$J$440,'20'!A358,'TOTAL FEED'!$AS$6:$AS$440)*T358</f>
        <v>16</v>
      </c>
      <c r="T358">
        <v>1</v>
      </c>
    </row>
    <row r="359" spans="1:20" x14ac:dyDescent="0.25">
      <c r="A359" t="str">
        <f t="shared" si="13"/>
        <v/>
      </c>
      <c r="Q359">
        <f t="shared" si="14"/>
        <v>0</v>
      </c>
      <c r="S359" s="206">
        <f>SUMIF('TOTAL FEED'!$J$6:$J$440,'20'!A359,'TOTAL FEED'!$AS$6:$AS$440)*T359</f>
        <v>16</v>
      </c>
      <c r="T359">
        <v>1</v>
      </c>
    </row>
    <row r="360" spans="1:20" x14ac:dyDescent="0.25">
      <c r="A360" t="str">
        <f t="shared" si="13"/>
        <v/>
      </c>
      <c r="Q360">
        <f t="shared" si="14"/>
        <v>0</v>
      </c>
      <c r="S360" s="206">
        <f>SUMIF('TOTAL FEED'!$J$6:$J$440,'20'!A360,'TOTAL FEED'!$AS$6:$AS$440)*T360</f>
        <v>16</v>
      </c>
      <c r="T360">
        <v>1</v>
      </c>
    </row>
    <row r="361" spans="1:20" x14ac:dyDescent="0.25">
      <c r="A361" t="str">
        <f t="shared" si="13"/>
        <v/>
      </c>
      <c r="Q361">
        <f t="shared" si="14"/>
        <v>0</v>
      </c>
      <c r="S361" s="206">
        <f>SUMIF('TOTAL FEED'!$J$6:$J$440,'20'!A361,'TOTAL FEED'!$AS$6:$AS$440)*T361</f>
        <v>16</v>
      </c>
      <c r="T361">
        <v>1</v>
      </c>
    </row>
    <row r="362" spans="1:20" x14ac:dyDescent="0.25">
      <c r="A362" t="str">
        <f t="shared" si="13"/>
        <v/>
      </c>
      <c r="Q362">
        <f t="shared" si="14"/>
        <v>0</v>
      </c>
      <c r="S362" s="206">
        <f>SUMIF('TOTAL FEED'!$J$6:$J$440,'20'!A362,'TOTAL FEED'!$AS$6:$AS$440)*T362</f>
        <v>16</v>
      </c>
      <c r="T362">
        <v>1</v>
      </c>
    </row>
    <row r="363" spans="1:20" x14ac:dyDescent="0.25">
      <c r="A363" t="str">
        <f t="shared" si="13"/>
        <v/>
      </c>
      <c r="Q363">
        <f t="shared" si="14"/>
        <v>0</v>
      </c>
      <c r="S363" s="206">
        <f>SUMIF('TOTAL FEED'!$J$6:$J$440,'20'!A363,'TOTAL FEED'!$AS$6:$AS$440)*T363</f>
        <v>16</v>
      </c>
      <c r="T363">
        <v>1</v>
      </c>
    </row>
    <row r="364" spans="1:20" x14ac:dyDescent="0.25">
      <c r="A364" t="str">
        <f t="shared" si="13"/>
        <v/>
      </c>
      <c r="Q364">
        <f t="shared" si="14"/>
        <v>0</v>
      </c>
      <c r="S364" s="206">
        <f>SUMIF('TOTAL FEED'!$J$6:$J$440,'20'!A364,'TOTAL FEED'!$AS$6:$AS$440)*T364</f>
        <v>16</v>
      </c>
      <c r="T364">
        <v>1</v>
      </c>
    </row>
    <row r="365" spans="1:20" x14ac:dyDescent="0.25">
      <c r="A365" t="str">
        <f t="shared" si="13"/>
        <v/>
      </c>
      <c r="Q365">
        <f t="shared" si="14"/>
        <v>0</v>
      </c>
      <c r="S365" s="206">
        <f>SUMIF('TOTAL FEED'!$J$6:$J$440,'20'!A365,'TOTAL FEED'!$AS$6:$AS$440)*T365</f>
        <v>16</v>
      </c>
      <c r="T365">
        <v>1</v>
      </c>
    </row>
    <row r="366" spans="1:20" x14ac:dyDescent="0.25">
      <c r="A366" t="str">
        <f t="shared" si="13"/>
        <v/>
      </c>
      <c r="Q366">
        <f t="shared" si="14"/>
        <v>0</v>
      </c>
      <c r="S366" s="206">
        <f>SUMIF('TOTAL FEED'!$J$6:$J$440,'20'!A366,'TOTAL FEED'!$AS$6:$AS$440)*T366</f>
        <v>16</v>
      </c>
      <c r="T366">
        <v>1</v>
      </c>
    </row>
    <row r="367" spans="1:20" x14ac:dyDescent="0.25">
      <c r="A367" t="str">
        <f t="shared" si="13"/>
        <v/>
      </c>
      <c r="Q367">
        <f t="shared" si="14"/>
        <v>0</v>
      </c>
      <c r="S367" s="206">
        <f>SUMIF('TOTAL FEED'!$J$6:$J$440,'20'!A367,'TOTAL FEED'!$AS$6:$AS$440)*T367</f>
        <v>16</v>
      </c>
      <c r="T367">
        <v>1</v>
      </c>
    </row>
    <row r="368" spans="1:20" x14ac:dyDescent="0.25">
      <c r="A368" t="str">
        <f t="shared" si="13"/>
        <v/>
      </c>
      <c r="Q368">
        <f t="shared" si="14"/>
        <v>0</v>
      </c>
      <c r="S368" s="206">
        <f>SUMIF('TOTAL FEED'!$J$6:$J$440,'20'!A368,'TOTAL FEED'!$AS$6:$AS$440)*T368</f>
        <v>16</v>
      </c>
      <c r="T368">
        <v>1</v>
      </c>
    </row>
    <row r="369" spans="1:20" x14ac:dyDescent="0.25">
      <c r="A369" t="str">
        <f t="shared" si="13"/>
        <v/>
      </c>
      <c r="Q369">
        <f t="shared" si="14"/>
        <v>0</v>
      </c>
      <c r="S369" s="206">
        <f>SUMIF('TOTAL FEED'!$J$6:$J$440,'20'!A369,'TOTAL FEED'!$AS$6:$AS$440)*T369</f>
        <v>16</v>
      </c>
      <c r="T369">
        <v>1</v>
      </c>
    </row>
    <row r="370" spans="1:20" x14ac:dyDescent="0.25">
      <c r="A370" t="str">
        <f t="shared" si="13"/>
        <v/>
      </c>
      <c r="Q370">
        <f t="shared" si="14"/>
        <v>0</v>
      </c>
      <c r="S370" s="206">
        <f>SUMIF('TOTAL FEED'!$J$6:$J$440,'20'!A370,'TOTAL FEED'!$AS$6:$AS$440)*T370</f>
        <v>16</v>
      </c>
      <c r="T370">
        <v>1</v>
      </c>
    </row>
    <row r="371" spans="1:20" x14ac:dyDescent="0.25">
      <c r="A371" t="str">
        <f t="shared" si="13"/>
        <v/>
      </c>
      <c r="Q371">
        <f t="shared" si="14"/>
        <v>0</v>
      </c>
      <c r="S371" s="206">
        <f>SUMIF('TOTAL FEED'!$J$6:$J$440,'20'!A371,'TOTAL FEED'!$AS$6:$AS$440)*T371</f>
        <v>16</v>
      </c>
      <c r="T371">
        <v>1</v>
      </c>
    </row>
    <row r="372" spans="1:20" x14ac:dyDescent="0.25">
      <c r="A372" t="str">
        <f t="shared" si="13"/>
        <v/>
      </c>
      <c r="Q372">
        <f t="shared" si="14"/>
        <v>0</v>
      </c>
      <c r="S372" s="206">
        <f>SUMIF('TOTAL FEED'!$J$6:$J$440,'20'!A372,'TOTAL FEED'!$AS$6:$AS$440)*T372</f>
        <v>16</v>
      </c>
      <c r="T372">
        <v>1</v>
      </c>
    </row>
    <row r="373" spans="1:20" x14ac:dyDescent="0.25">
      <c r="A373" t="str">
        <f t="shared" si="13"/>
        <v/>
      </c>
      <c r="Q373">
        <f t="shared" si="14"/>
        <v>0</v>
      </c>
      <c r="S373" s="206">
        <f>SUMIF('TOTAL FEED'!$J$6:$J$440,'20'!A373,'TOTAL FEED'!$AS$6:$AS$440)*T373</f>
        <v>16</v>
      </c>
      <c r="T373">
        <v>1</v>
      </c>
    </row>
    <row r="374" spans="1:20" x14ac:dyDescent="0.25">
      <c r="A374" t="str">
        <f t="shared" si="13"/>
        <v/>
      </c>
      <c r="Q374">
        <f t="shared" si="14"/>
        <v>0</v>
      </c>
      <c r="S374" s="206">
        <f>SUMIF('TOTAL FEED'!$J$6:$J$440,'20'!A374,'TOTAL FEED'!$AS$6:$AS$440)*T374</f>
        <v>16</v>
      </c>
      <c r="T374">
        <v>1</v>
      </c>
    </row>
    <row r="375" spans="1:20" x14ac:dyDescent="0.25">
      <c r="A375" t="str">
        <f t="shared" si="13"/>
        <v/>
      </c>
      <c r="Q375">
        <f t="shared" si="14"/>
        <v>0</v>
      </c>
      <c r="S375" s="206">
        <f>SUMIF('TOTAL FEED'!$J$6:$J$440,'20'!A375,'TOTAL FEED'!$AS$6:$AS$440)*T375</f>
        <v>16</v>
      </c>
      <c r="T375">
        <v>1</v>
      </c>
    </row>
    <row r="376" spans="1:20" x14ac:dyDescent="0.25">
      <c r="A376" t="str">
        <f t="shared" si="13"/>
        <v/>
      </c>
      <c r="Q376">
        <f t="shared" si="14"/>
        <v>0</v>
      </c>
      <c r="S376" s="206">
        <f>SUMIF('TOTAL FEED'!$J$6:$J$440,'20'!A376,'TOTAL FEED'!$AS$6:$AS$440)*T376</f>
        <v>16</v>
      </c>
      <c r="T376">
        <v>1</v>
      </c>
    </row>
    <row r="377" spans="1:20" x14ac:dyDescent="0.25">
      <c r="A377" t="str">
        <f t="shared" si="13"/>
        <v/>
      </c>
      <c r="Q377">
        <f t="shared" si="14"/>
        <v>0</v>
      </c>
      <c r="S377" s="206">
        <f>SUMIF('TOTAL FEED'!$J$6:$J$440,'20'!A377,'TOTAL FEED'!$AS$6:$AS$440)*T377</f>
        <v>16</v>
      </c>
      <c r="T377">
        <v>1</v>
      </c>
    </row>
    <row r="378" spans="1:20" x14ac:dyDescent="0.25">
      <c r="A378" t="str">
        <f t="shared" si="13"/>
        <v/>
      </c>
      <c r="Q378">
        <f t="shared" si="14"/>
        <v>0</v>
      </c>
      <c r="S378" s="206">
        <f>SUMIF('TOTAL FEED'!$J$6:$J$440,'20'!A378,'TOTAL FEED'!$AS$6:$AS$440)*T378</f>
        <v>16</v>
      </c>
      <c r="T378">
        <v>1</v>
      </c>
    </row>
    <row r="379" spans="1:20" x14ac:dyDescent="0.25">
      <c r="A379" t="str">
        <f t="shared" si="13"/>
        <v/>
      </c>
      <c r="Q379">
        <f t="shared" si="14"/>
        <v>0</v>
      </c>
      <c r="S379" s="206">
        <f>SUMIF('TOTAL FEED'!$J$6:$J$440,'20'!A379,'TOTAL FEED'!$AS$6:$AS$440)*T379</f>
        <v>16</v>
      </c>
      <c r="T379">
        <v>1</v>
      </c>
    </row>
    <row r="380" spans="1:20" x14ac:dyDescent="0.25">
      <c r="A380" t="str">
        <f t="shared" si="13"/>
        <v/>
      </c>
      <c r="Q380">
        <f t="shared" si="14"/>
        <v>0</v>
      </c>
      <c r="S380" s="206">
        <f>SUMIF('TOTAL FEED'!$J$6:$J$440,'20'!A380,'TOTAL FEED'!$AS$6:$AS$440)*T380</f>
        <v>16</v>
      </c>
      <c r="T380">
        <v>1</v>
      </c>
    </row>
    <row r="381" spans="1:20" x14ac:dyDescent="0.25">
      <c r="A381" t="str">
        <f t="shared" si="13"/>
        <v/>
      </c>
      <c r="Q381">
        <f t="shared" si="14"/>
        <v>0</v>
      </c>
      <c r="S381" s="206">
        <f>SUMIF('TOTAL FEED'!$J$6:$J$440,'20'!A381,'TOTAL FEED'!$AS$6:$AS$440)*T381</f>
        <v>16</v>
      </c>
      <c r="T381">
        <v>1</v>
      </c>
    </row>
    <row r="382" spans="1:20" x14ac:dyDescent="0.25">
      <c r="A382" t="str">
        <f t="shared" si="13"/>
        <v/>
      </c>
      <c r="Q382">
        <f t="shared" si="14"/>
        <v>0</v>
      </c>
      <c r="S382" s="206">
        <f>SUMIF('TOTAL FEED'!$J$6:$J$440,'20'!A382,'TOTAL FEED'!$AS$6:$AS$440)*T382</f>
        <v>16</v>
      </c>
      <c r="T382">
        <v>1</v>
      </c>
    </row>
    <row r="383" spans="1:20" x14ac:dyDescent="0.25">
      <c r="A383" t="str">
        <f t="shared" si="13"/>
        <v/>
      </c>
      <c r="Q383">
        <f t="shared" si="14"/>
        <v>0</v>
      </c>
      <c r="S383" s="206">
        <f>SUMIF('TOTAL FEED'!$J$6:$J$440,'20'!A383,'TOTAL FEED'!$AS$6:$AS$440)*T383</f>
        <v>16</v>
      </c>
      <c r="T383">
        <v>1</v>
      </c>
    </row>
    <row r="384" spans="1:20" x14ac:dyDescent="0.25">
      <c r="A384" t="str">
        <f t="shared" si="13"/>
        <v/>
      </c>
      <c r="Q384">
        <f t="shared" si="14"/>
        <v>0</v>
      </c>
      <c r="S384" s="206">
        <f>SUMIF('TOTAL FEED'!$J$6:$J$440,'20'!A384,'TOTAL FEED'!$AS$6:$AS$440)*T384</f>
        <v>16</v>
      </c>
      <c r="T384">
        <v>1</v>
      </c>
    </row>
    <row r="385" spans="1:20" x14ac:dyDescent="0.25">
      <c r="A385" t="str">
        <f t="shared" si="13"/>
        <v/>
      </c>
      <c r="Q385">
        <f t="shared" si="14"/>
        <v>0</v>
      </c>
      <c r="S385" s="206">
        <f>SUMIF('TOTAL FEED'!$J$6:$J$440,'20'!A385,'TOTAL FEED'!$AS$6:$AS$440)*T385</f>
        <v>16</v>
      </c>
      <c r="T385">
        <v>1</v>
      </c>
    </row>
    <row r="386" spans="1:20" x14ac:dyDescent="0.25">
      <c r="A386" t="str">
        <f t="shared" si="13"/>
        <v/>
      </c>
      <c r="Q386">
        <f t="shared" si="14"/>
        <v>0</v>
      </c>
      <c r="S386" s="206">
        <f>SUMIF('TOTAL FEED'!$J$6:$J$440,'20'!A386,'TOTAL FEED'!$AS$6:$AS$440)*T386</f>
        <v>16</v>
      </c>
      <c r="T386">
        <v>1</v>
      </c>
    </row>
    <row r="387" spans="1:20" x14ac:dyDescent="0.25">
      <c r="A387" t="str">
        <f t="shared" si="13"/>
        <v/>
      </c>
      <c r="Q387">
        <f t="shared" si="14"/>
        <v>0</v>
      </c>
      <c r="S387" s="206">
        <f>SUMIF('TOTAL FEED'!$J$6:$J$440,'20'!A387,'TOTAL FEED'!$AS$6:$AS$440)*T387</f>
        <v>16</v>
      </c>
      <c r="T387">
        <v>1</v>
      </c>
    </row>
    <row r="388" spans="1:20" x14ac:dyDescent="0.25">
      <c r="A388" t="str">
        <f t="shared" ref="A388:A451" si="15">CONCATENATE(G388,I388,H388)</f>
        <v/>
      </c>
      <c r="Q388">
        <f t="shared" ref="Q388:Q451" si="16">H388/10000</f>
        <v>0</v>
      </c>
      <c r="S388" s="206">
        <f>SUMIF('TOTAL FEED'!$J$6:$J$440,'20'!A388,'TOTAL FEED'!$AS$6:$AS$440)*T388</f>
        <v>16</v>
      </c>
      <c r="T388">
        <v>1</v>
      </c>
    </row>
    <row r="389" spans="1:20" x14ac:dyDescent="0.25">
      <c r="A389" t="str">
        <f t="shared" si="15"/>
        <v/>
      </c>
      <c r="Q389">
        <f t="shared" si="16"/>
        <v>0</v>
      </c>
      <c r="S389" s="206">
        <f>SUMIF('TOTAL FEED'!$J$6:$J$440,'20'!A389,'TOTAL FEED'!$AS$6:$AS$440)*T389</f>
        <v>16</v>
      </c>
      <c r="T389">
        <v>1</v>
      </c>
    </row>
    <row r="390" spans="1:20" x14ac:dyDescent="0.25">
      <c r="A390" t="str">
        <f t="shared" si="15"/>
        <v/>
      </c>
      <c r="Q390">
        <f t="shared" si="16"/>
        <v>0</v>
      </c>
      <c r="S390" s="206">
        <f>SUMIF('TOTAL FEED'!$J$6:$J$440,'20'!A390,'TOTAL FEED'!$AS$6:$AS$440)*T390</f>
        <v>16</v>
      </c>
      <c r="T390">
        <v>1</v>
      </c>
    </row>
    <row r="391" spans="1:20" x14ac:dyDescent="0.25">
      <c r="A391" t="str">
        <f t="shared" si="15"/>
        <v/>
      </c>
      <c r="Q391">
        <f t="shared" si="16"/>
        <v>0</v>
      </c>
      <c r="S391" s="206">
        <f>SUMIF('TOTAL FEED'!$J$6:$J$440,'20'!A391,'TOTAL FEED'!$AS$6:$AS$440)*T391</f>
        <v>16</v>
      </c>
      <c r="T391">
        <v>1</v>
      </c>
    </row>
    <row r="392" spans="1:20" x14ac:dyDescent="0.25">
      <c r="A392" t="str">
        <f t="shared" si="15"/>
        <v/>
      </c>
      <c r="Q392">
        <f t="shared" si="16"/>
        <v>0</v>
      </c>
      <c r="S392" s="206">
        <f>SUMIF('TOTAL FEED'!$J$6:$J$440,'20'!A392,'TOTAL FEED'!$AS$6:$AS$440)*T392</f>
        <v>16</v>
      </c>
      <c r="T392">
        <v>1</v>
      </c>
    </row>
    <row r="393" spans="1:20" x14ac:dyDescent="0.25">
      <c r="A393" t="str">
        <f t="shared" si="15"/>
        <v/>
      </c>
      <c r="Q393">
        <f t="shared" si="16"/>
        <v>0</v>
      </c>
      <c r="S393" s="206">
        <f>SUMIF('TOTAL FEED'!$J$6:$J$440,'20'!A393,'TOTAL FEED'!$AS$6:$AS$440)*T393</f>
        <v>16</v>
      </c>
      <c r="T393">
        <v>1</v>
      </c>
    </row>
    <row r="394" spans="1:20" x14ac:dyDescent="0.25">
      <c r="A394" t="str">
        <f t="shared" si="15"/>
        <v/>
      </c>
      <c r="Q394">
        <f t="shared" si="16"/>
        <v>0</v>
      </c>
      <c r="S394" s="206">
        <f>SUMIF('TOTAL FEED'!$J$6:$J$440,'20'!A394,'TOTAL FEED'!$AS$6:$AS$440)*T394</f>
        <v>16</v>
      </c>
      <c r="T394">
        <v>1</v>
      </c>
    </row>
    <row r="395" spans="1:20" x14ac:dyDescent="0.25">
      <c r="A395" t="str">
        <f t="shared" si="15"/>
        <v/>
      </c>
      <c r="Q395">
        <f t="shared" si="16"/>
        <v>0</v>
      </c>
      <c r="S395" s="206">
        <f>SUMIF('TOTAL FEED'!$J$6:$J$440,'20'!A395,'TOTAL FEED'!$AS$6:$AS$440)*T395</f>
        <v>16</v>
      </c>
      <c r="T395">
        <v>1</v>
      </c>
    </row>
    <row r="396" spans="1:20" x14ac:dyDescent="0.25">
      <c r="A396" t="str">
        <f t="shared" si="15"/>
        <v/>
      </c>
      <c r="Q396">
        <f t="shared" si="16"/>
        <v>0</v>
      </c>
      <c r="S396" s="206">
        <f>SUMIF('TOTAL FEED'!$J$6:$J$440,'20'!A396,'TOTAL FEED'!$AS$6:$AS$440)*T396</f>
        <v>16</v>
      </c>
      <c r="T396">
        <v>1</v>
      </c>
    </row>
    <row r="397" spans="1:20" x14ac:dyDescent="0.25">
      <c r="A397" t="str">
        <f t="shared" si="15"/>
        <v/>
      </c>
      <c r="Q397">
        <f t="shared" si="16"/>
        <v>0</v>
      </c>
      <c r="S397" s="206">
        <f>SUMIF('TOTAL FEED'!$J$6:$J$440,'20'!A397,'TOTAL FEED'!$AS$6:$AS$440)*T397</f>
        <v>16</v>
      </c>
      <c r="T397">
        <v>1</v>
      </c>
    </row>
    <row r="398" spans="1:20" x14ac:dyDescent="0.25">
      <c r="A398" t="str">
        <f t="shared" si="15"/>
        <v/>
      </c>
      <c r="Q398">
        <f t="shared" si="16"/>
        <v>0</v>
      </c>
      <c r="S398" s="206">
        <f>SUMIF('TOTAL FEED'!$J$6:$J$440,'20'!A398,'TOTAL FEED'!$AS$6:$AS$440)*T398</f>
        <v>16</v>
      </c>
      <c r="T398">
        <v>1</v>
      </c>
    </row>
    <row r="399" spans="1:20" x14ac:dyDescent="0.25">
      <c r="A399" t="str">
        <f t="shared" si="15"/>
        <v/>
      </c>
      <c r="Q399">
        <f t="shared" si="16"/>
        <v>0</v>
      </c>
      <c r="S399" s="206">
        <f>SUMIF('TOTAL FEED'!$J$6:$J$440,'20'!A399,'TOTAL FEED'!$AS$6:$AS$440)*T399</f>
        <v>16</v>
      </c>
      <c r="T399">
        <v>1</v>
      </c>
    </row>
    <row r="400" spans="1:20" x14ac:dyDescent="0.25">
      <c r="A400" t="str">
        <f t="shared" si="15"/>
        <v/>
      </c>
      <c r="Q400">
        <f t="shared" si="16"/>
        <v>0</v>
      </c>
      <c r="S400" s="206">
        <f>SUMIF('TOTAL FEED'!$J$6:$J$440,'20'!A400,'TOTAL FEED'!$AS$6:$AS$440)*T400</f>
        <v>16</v>
      </c>
      <c r="T400">
        <v>1</v>
      </c>
    </row>
    <row r="401" spans="1:20" x14ac:dyDescent="0.25">
      <c r="A401" t="str">
        <f t="shared" si="15"/>
        <v/>
      </c>
      <c r="Q401">
        <f t="shared" si="16"/>
        <v>0</v>
      </c>
      <c r="S401" s="206">
        <f>SUMIF('TOTAL FEED'!$J$6:$J$440,'20'!A401,'TOTAL FEED'!$AS$6:$AS$440)*T401</f>
        <v>16</v>
      </c>
      <c r="T401">
        <v>1</v>
      </c>
    </row>
    <row r="402" spans="1:20" x14ac:dyDescent="0.25">
      <c r="A402" t="str">
        <f t="shared" si="15"/>
        <v/>
      </c>
      <c r="Q402">
        <f t="shared" si="16"/>
        <v>0</v>
      </c>
      <c r="S402" s="206">
        <f>SUMIF('TOTAL FEED'!$J$6:$J$440,'20'!A402,'TOTAL FEED'!$AS$6:$AS$440)*T402</f>
        <v>16</v>
      </c>
      <c r="T402">
        <v>1</v>
      </c>
    </row>
    <row r="403" spans="1:20" x14ac:dyDescent="0.25">
      <c r="A403" t="str">
        <f t="shared" si="15"/>
        <v/>
      </c>
      <c r="Q403">
        <f t="shared" si="16"/>
        <v>0</v>
      </c>
      <c r="S403" s="206">
        <f>SUMIF('TOTAL FEED'!$J$6:$J$440,'20'!A403,'TOTAL FEED'!$AS$6:$AS$440)*T403</f>
        <v>16</v>
      </c>
      <c r="T403">
        <v>1</v>
      </c>
    </row>
    <row r="404" spans="1:20" x14ac:dyDescent="0.25">
      <c r="A404" t="str">
        <f t="shared" si="15"/>
        <v/>
      </c>
      <c r="Q404">
        <f t="shared" si="16"/>
        <v>0</v>
      </c>
      <c r="S404" s="206">
        <f>SUMIF('TOTAL FEED'!$J$6:$J$440,'20'!A404,'TOTAL FEED'!$AS$6:$AS$440)*T404</f>
        <v>16</v>
      </c>
      <c r="T404">
        <v>1</v>
      </c>
    </row>
    <row r="405" spans="1:20" x14ac:dyDescent="0.25">
      <c r="A405" t="str">
        <f t="shared" si="15"/>
        <v/>
      </c>
      <c r="Q405">
        <f t="shared" si="16"/>
        <v>0</v>
      </c>
      <c r="S405" s="206">
        <f>SUMIF('TOTAL FEED'!$J$6:$J$440,'20'!A405,'TOTAL FEED'!$AS$6:$AS$440)*T405</f>
        <v>16</v>
      </c>
      <c r="T405">
        <v>1</v>
      </c>
    </row>
    <row r="406" spans="1:20" x14ac:dyDescent="0.25">
      <c r="A406" t="str">
        <f t="shared" si="15"/>
        <v/>
      </c>
      <c r="Q406">
        <f t="shared" si="16"/>
        <v>0</v>
      </c>
      <c r="S406" s="206">
        <f>SUMIF('TOTAL FEED'!$J$6:$J$440,'20'!A406,'TOTAL FEED'!$AS$6:$AS$440)*T406</f>
        <v>16</v>
      </c>
      <c r="T406">
        <v>1</v>
      </c>
    </row>
    <row r="407" spans="1:20" x14ac:dyDescent="0.25">
      <c r="A407" t="str">
        <f t="shared" si="15"/>
        <v/>
      </c>
      <c r="Q407">
        <f t="shared" si="16"/>
        <v>0</v>
      </c>
      <c r="S407" s="206">
        <f>SUMIF('TOTAL FEED'!$J$6:$J$440,'20'!A407,'TOTAL FEED'!$AS$6:$AS$440)*T407</f>
        <v>16</v>
      </c>
      <c r="T407">
        <v>1</v>
      </c>
    </row>
    <row r="408" spans="1:20" x14ac:dyDescent="0.25">
      <c r="A408" t="str">
        <f t="shared" si="15"/>
        <v/>
      </c>
      <c r="Q408">
        <f t="shared" si="16"/>
        <v>0</v>
      </c>
      <c r="S408" s="206">
        <f>SUMIF('TOTAL FEED'!$J$6:$J$440,'20'!A408,'TOTAL FEED'!$AS$6:$AS$440)*T408</f>
        <v>16</v>
      </c>
      <c r="T408">
        <v>1</v>
      </c>
    </row>
    <row r="409" spans="1:20" x14ac:dyDescent="0.25">
      <c r="A409" t="str">
        <f t="shared" si="15"/>
        <v/>
      </c>
      <c r="Q409">
        <f t="shared" si="16"/>
        <v>0</v>
      </c>
      <c r="S409" s="206">
        <f>SUMIF('TOTAL FEED'!$J$6:$J$440,'20'!A409,'TOTAL FEED'!$AS$6:$AS$440)*T409</f>
        <v>16</v>
      </c>
      <c r="T409">
        <v>1</v>
      </c>
    </row>
    <row r="410" spans="1:20" x14ac:dyDescent="0.25">
      <c r="A410" t="str">
        <f t="shared" si="15"/>
        <v/>
      </c>
      <c r="Q410">
        <f t="shared" si="16"/>
        <v>0</v>
      </c>
      <c r="S410" s="206">
        <f>SUMIF('TOTAL FEED'!$J$6:$J$440,'20'!A410,'TOTAL FEED'!$AS$6:$AS$440)*T410</f>
        <v>16</v>
      </c>
      <c r="T410">
        <v>1</v>
      </c>
    </row>
    <row r="411" spans="1:20" x14ac:dyDescent="0.25">
      <c r="A411" t="str">
        <f t="shared" si="15"/>
        <v/>
      </c>
      <c r="Q411">
        <f t="shared" si="16"/>
        <v>0</v>
      </c>
      <c r="S411" s="206">
        <f>SUMIF('TOTAL FEED'!$J$6:$J$440,'20'!A411,'TOTAL FEED'!$AS$6:$AS$440)*T411</f>
        <v>16</v>
      </c>
      <c r="T411">
        <v>1</v>
      </c>
    </row>
    <row r="412" spans="1:20" x14ac:dyDescent="0.25">
      <c r="A412" t="str">
        <f t="shared" si="15"/>
        <v/>
      </c>
      <c r="Q412">
        <f t="shared" si="16"/>
        <v>0</v>
      </c>
      <c r="S412" s="206">
        <f>SUMIF('TOTAL FEED'!$J$6:$J$440,'20'!A412,'TOTAL FEED'!$AS$6:$AS$440)*T412</f>
        <v>16</v>
      </c>
      <c r="T412">
        <v>1</v>
      </c>
    </row>
    <row r="413" spans="1:20" x14ac:dyDescent="0.25">
      <c r="A413" t="str">
        <f t="shared" si="15"/>
        <v/>
      </c>
      <c r="Q413">
        <f t="shared" si="16"/>
        <v>0</v>
      </c>
      <c r="S413" s="206">
        <f>SUMIF('TOTAL FEED'!$J$6:$J$440,'20'!A413,'TOTAL FEED'!$AS$6:$AS$440)*T413</f>
        <v>16</v>
      </c>
      <c r="T413">
        <v>1</v>
      </c>
    </row>
    <row r="414" spans="1:20" x14ac:dyDescent="0.25">
      <c r="A414" t="str">
        <f t="shared" si="15"/>
        <v/>
      </c>
      <c r="Q414">
        <f t="shared" si="16"/>
        <v>0</v>
      </c>
      <c r="S414" s="206">
        <f>SUMIF('TOTAL FEED'!$J$6:$J$440,'20'!A414,'TOTAL FEED'!$AS$6:$AS$440)*T414</f>
        <v>16</v>
      </c>
      <c r="T414">
        <v>1</v>
      </c>
    </row>
    <row r="415" spans="1:20" x14ac:dyDescent="0.25">
      <c r="A415" t="str">
        <f t="shared" si="15"/>
        <v/>
      </c>
      <c r="Q415">
        <f t="shared" si="16"/>
        <v>0</v>
      </c>
      <c r="S415" s="206">
        <f>SUMIF('TOTAL FEED'!$J$6:$J$440,'20'!A415,'TOTAL FEED'!$AS$6:$AS$440)*T415</f>
        <v>16</v>
      </c>
      <c r="T415">
        <v>1</v>
      </c>
    </row>
    <row r="416" spans="1:20" x14ac:dyDescent="0.25">
      <c r="A416" t="str">
        <f t="shared" si="15"/>
        <v/>
      </c>
      <c r="Q416">
        <f t="shared" si="16"/>
        <v>0</v>
      </c>
      <c r="S416" s="206">
        <f>SUMIF('TOTAL FEED'!$J$6:$J$440,'20'!A416,'TOTAL FEED'!$AS$6:$AS$440)*T416</f>
        <v>16</v>
      </c>
      <c r="T416">
        <v>1</v>
      </c>
    </row>
    <row r="417" spans="1:20" x14ac:dyDescent="0.25">
      <c r="A417" t="str">
        <f t="shared" si="15"/>
        <v/>
      </c>
      <c r="Q417">
        <f t="shared" si="16"/>
        <v>0</v>
      </c>
      <c r="S417" s="206">
        <f>SUMIF('TOTAL FEED'!$J$6:$J$440,'20'!A417,'TOTAL FEED'!$AS$6:$AS$440)*T417</f>
        <v>16</v>
      </c>
      <c r="T417">
        <v>1</v>
      </c>
    </row>
    <row r="418" spans="1:20" x14ac:dyDescent="0.25">
      <c r="A418" t="str">
        <f t="shared" si="15"/>
        <v/>
      </c>
      <c r="Q418">
        <f t="shared" si="16"/>
        <v>0</v>
      </c>
      <c r="S418" s="206">
        <f>SUMIF('TOTAL FEED'!$J$6:$J$440,'20'!A418,'TOTAL FEED'!$AS$6:$AS$440)*T418</f>
        <v>16</v>
      </c>
      <c r="T418">
        <v>1</v>
      </c>
    </row>
    <row r="419" spans="1:20" x14ac:dyDescent="0.25">
      <c r="A419" t="str">
        <f t="shared" si="15"/>
        <v/>
      </c>
      <c r="Q419">
        <f t="shared" si="16"/>
        <v>0</v>
      </c>
      <c r="S419" s="206">
        <f>SUMIF('TOTAL FEED'!$J$6:$J$440,'20'!A419,'TOTAL FEED'!$AS$6:$AS$440)*T419</f>
        <v>16</v>
      </c>
      <c r="T419">
        <v>1</v>
      </c>
    </row>
    <row r="420" spans="1:20" x14ac:dyDescent="0.25">
      <c r="A420" t="str">
        <f t="shared" si="15"/>
        <v/>
      </c>
      <c r="Q420">
        <f t="shared" si="16"/>
        <v>0</v>
      </c>
      <c r="S420" s="206">
        <f>SUMIF('TOTAL FEED'!$J$6:$J$440,'20'!A420,'TOTAL FEED'!$AS$6:$AS$440)*T420</f>
        <v>16</v>
      </c>
      <c r="T420">
        <v>1</v>
      </c>
    </row>
    <row r="421" spans="1:20" x14ac:dyDescent="0.25">
      <c r="A421" t="str">
        <f t="shared" si="15"/>
        <v/>
      </c>
      <c r="Q421">
        <f t="shared" si="16"/>
        <v>0</v>
      </c>
      <c r="S421" s="206">
        <f>SUMIF('TOTAL FEED'!$J$6:$J$440,'20'!A421,'TOTAL FEED'!$AS$6:$AS$440)*T421</f>
        <v>16</v>
      </c>
      <c r="T421">
        <v>1</v>
      </c>
    </row>
    <row r="422" spans="1:20" x14ac:dyDescent="0.25">
      <c r="A422" t="str">
        <f t="shared" si="15"/>
        <v/>
      </c>
      <c r="Q422">
        <f t="shared" si="16"/>
        <v>0</v>
      </c>
      <c r="S422" s="206">
        <f>SUMIF('TOTAL FEED'!$J$6:$J$440,'20'!A422,'TOTAL FEED'!$AS$6:$AS$440)*T422</f>
        <v>16</v>
      </c>
      <c r="T422">
        <v>1</v>
      </c>
    </row>
    <row r="423" spans="1:20" x14ac:dyDescent="0.25">
      <c r="A423" t="str">
        <f t="shared" si="15"/>
        <v/>
      </c>
      <c r="Q423">
        <f t="shared" si="16"/>
        <v>0</v>
      </c>
      <c r="S423" s="206">
        <f>SUMIF('TOTAL FEED'!$J$6:$J$440,'20'!A423,'TOTAL FEED'!$AS$6:$AS$440)*T423</f>
        <v>16</v>
      </c>
      <c r="T423">
        <v>1</v>
      </c>
    </row>
    <row r="424" spans="1:20" x14ac:dyDescent="0.25">
      <c r="A424" t="str">
        <f t="shared" si="15"/>
        <v/>
      </c>
      <c r="Q424">
        <f t="shared" si="16"/>
        <v>0</v>
      </c>
      <c r="S424" s="206">
        <f>SUMIF('TOTAL FEED'!$J$6:$J$440,'20'!A424,'TOTAL FEED'!$AS$6:$AS$440)*T424</f>
        <v>16</v>
      </c>
      <c r="T424">
        <v>1</v>
      </c>
    </row>
    <row r="425" spans="1:20" x14ac:dyDescent="0.25">
      <c r="A425" t="str">
        <f t="shared" si="15"/>
        <v/>
      </c>
      <c r="Q425">
        <f t="shared" si="16"/>
        <v>0</v>
      </c>
      <c r="S425" s="206">
        <f>SUMIF('TOTAL FEED'!$J$6:$J$440,'20'!A425,'TOTAL FEED'!$AS$6:$AS$440)*T425</f>
        <v>16</v>
      </c>
      <c r="T425">
        <v>1</v>
      </c>
    </row>
    <row r="426" spans="1:20" x14ac:dyDescent="0.25">
      <c r="A426" t="str">
        <f t="shared" si="15"/>
        <v/>
      </c>
      <c r="Q426">
        <f t="shared" si="16"/>
        <v>0</v>
      </c>
      <c r="S426" s="206">
        <f>SUMIF('TOTAL FEED'!$J$6:$J$440,'20'!A426,'TOTAL FEED'!$AS$6:$AS$440)*T426</f>
        <v>16</v>
      </c>
      <c r="T426">
        <v>1</v>
      </c>
    </row>
    <row r="427" spans="1:20" x14ac:dyDescent="0.25">
      <c r="A427" t="str">
        <f t="shared" si="15"/>
        <v/>
      </c>
      <c r="Q427">
        <f t="shared" si="16"/>
        <v>0</v>
      </c>
      <c r="S427" s="206">
        <f>SUMIF('TOTAL FEED'!$J$6:$J$440,'20'!A427,'TOTAL FEED'!$AS$6:$AS$440)*T427</f>
        <v>16</v>
      </c>
      <c r="T427">
        <v>1</v>
      </c>
    </row>
    <row r="428" spans="1:20" x14ac:dyDescent="0.25">
      <c r="A428" t="str">
        <f t="shared" si="15"/>
        <v/>
      </c>
      <c r="Q428">
        <f t="shared" si="16"/>
        <v>0</v>
      </c>
      <c r="S428" s="206">
        <f>SUMIF('TOTAL FEED'!$J$6:$J$440,'20'!A428,'TOTAL FEED'!$AS$6:$AS$440)*T428</f>
        <v>16</v>
      </c>
      <c r="T428">
        <v>1</v>
      </c>
    </row>
    <row r="429" spans="1:20" x14ac:dyDescent="0.25">
      <c r="A429" t="str">
        <f t="shared" si="15"/>
        <v/>
      </c>
      <c r="Q429">
        <f t="shared" si="16"/>
        <v>0</v>
      </c>
      <c r="S429" s="206">
        <f>SUMIF('TOTAL FEED'!$J$6:$J$440,'20'!A429,'TOTAL FEED'!$AS$6:$AS$440)*T429</f>
        <v>16</v>
      </c>
      <c r="T429">
        <v>1</v>
      </c>
    </row>
    <row r="430" spans="1:20" x14ac:dyDescent="0.25">
      <c r="A430" t="str">
        <f t="shared" si="15"/>
        <v/>
      </c>
      <c r="Q430">
        <f t="shared" si="16"/>
        <v>0</v>
      </c>
      <c r="S430" s="206">
        <f>SUMIF('TOTAL FEED'!$J$6:$J$440,'20'!A430,'TOTAL FEED'!$AS$6:$AS$440)*T430</f>
        <v>16</v>
      </c>
      <c r="T430">
        <v>1</v>
      </c>
    </row>
    <row r="431" spans="1:20" x14ac:dyDescent="0.25">
      <c r="A431" t="str">
        <f t="shared" si="15"/>
        <v/>
      </c>
      <c r="Q431">
        <f t="shared" si="16"/>
        <v>0</v>
      </c>
      <c r="S431" s="206">
        <f>SUMIF('TOTAL FEED'!$J$6:$J$440,'20'!A431,'TOTAL FEED'!$AS$6:$AS$440)*T431</f>
        <v>16</v>
      </c>
      <c r="T431">
        <v>1</v>
      </c>
    </row>
    <row r="432" spans="1:20" x14ac:dyDescent="0.25">
      <c r="A432" t="str">
        <f t="shared" si="15"/>
        <v/>
      </c>
      <c r="Q432">
        <f t="shared" si="16"/>
        <v>0</v>
      </c>
      <c r="S432" s="206">
        <f>SUMIF('TOTAL FEED'!$J$6:$J$440,'20'!A432,'TOTAL FEED'!$AS$6:$AS$440)*T432</f>
        <v>16</v>
      </c>
      <c r="T432">
        <v>1</v>
      </c>
    </row>
    <row r="433" spans="1:20" x14ac:dyDescent="0.25">
      <c r="A433" t="str">
        <f t="shared" si="15"/>
        <v/>
      </c>
      <c r="Q433">
        <f t="shared" si="16"/>
        <v>0</v>
      </c>
      <c r="S433" s="206">
        <f>SUMIF('TOTAL FEED'!$J$6:$J$440,'20'!A433,'TOTAL FEED'!$AS$6:$AS$440)*T433</f>
        <v>16</v>
      </c>
      <c r="T433">
        <v>1</v>
      </c>
    </row>
    <row r="434" spans="1:20" x14ac:dyDescent="0.25">
      <c r="A434" t="str">
        <f t="shared" si="15"/>
        <v/>
      </c>
      <c r="Q434">
        <f t="shared" si="16"/>
        <v>0</v>
      </c>
      <c r="S434" s="206">
        <f>SUMIF('TOTAL FEED'!$J$6:$J$440,'20'!A434,'TOTAL FEED'!$AS$6:$AS$440)*T434</f>
        <v>16</v>
      </c>
      <c r="T434">
        <v>1</v>
      </c>
    </row>
    <row r="435" spans="1:20" x14ac:dyDescent="0.25">
      <c r="A435" t="str">
        <f t="shared" si="15"/>
        <v/>
      </c>
      <c r="Q435">
        <f t="shared" si="16"/>
        <v>0</v>
      </c>
      <c r="S435" s="206">
        <f>SUMIF('TOTAL FEED'!$J$6:$J$440,'20'!A435,'TOTAL FEED'!$AS$6:$AS$440)*T435</f>
        <v>16</v>
      </c>
      <c r="T435">
        <v>1</v>
      </c>
    </row>
    <row r="436" spans="1:20" x14ac:dyDescent="0.25">
      <c r="A436" t="str">
        <f t="shared" si="15"/>
        <v/>
      </c>
      <c r="Q436">
        <f t="shared" si="16"/>
        <v>0</v>
      </c>
      <c r="S436" s="206">
        <f>SUMIF('TOTAL FEED'!$J$6:$J$440,'20'!A436,'TOTAL FEED'!$AS$6:$AS$440)*T436</f>
        <v>16</v>
      </c>
      <c r="T436">
        <v>1</v>
      </c>
    </row>
    <row r="437" spans="1:20" x14ac:dyDescent="0.25">
      <c r="A437" t="str">
        <f t="shared" si="15"/>
        <v/>
      </c>
      <c r="Q437">
        <f t="shared" si="16"/>
        <v>0</v>
      </c>
      <c r="S437" s="206">
        <f>SUMIF('TOTAL FEED'!$J$6:$J$440,'20'!A437,'TOTAL FEED'!$AS$6:$AS$440)*T437</f>
        <v>16</v>
      </c>
      <c r="T437">
        <v>1</v>
      </c>
    </row>
    <row r="438" spans="1:20" x14ac:dyDescent="0.25">
      <c r="A438" t="str">
        <f t="shared" si="15"/>
        <v/>
      </c>
      <c r="Q438">
        <f t="shared" si="16"/>
        <v>0</v>
      </c>
      <c r="S438" s="206">
        <f>SUMIF('TOTAL FEED'!$J$6:$J$440,'20'!A438,'TOTAL FEED'!$AS$6:$AS$440)*T438</f>
        <v>16</v>
      </c>
      <c r="T438">
        <v>1</v>
      </c>
    </row>
    <row r="439" spans="1:20" x14ac:dyDescent="0.25">
      <c r="A439" t="str">
        <f t="shared" si="15"/>
        <v/>
      </c>
      <c r="Q439">
        <f t="shared" si="16"/>
        <v>0</v>
      </c>
      <c r="S439" s="206">
        <f>SUMIF('TOTAL FEED'!$J$6:$J$440,'20'!A439,'TOTAL FEED'!$AS$6:$AS$440)*T439</f>
        <v>16</v>
      </c>
      <c r="T439">
        <v>1</v>
      </c>
    </row>
    <row r="440" spans="1:20" x14ac:dyDescent="0.25">
      <c r="A440" t="str">
        <f t="shared" si="15"/>
        <v/>
      </c>
      <c r="Q440">
        <f t="shared" si="16"/>
        <v>0</v>
      </c>
      <c r="S440" s="206">
        <f>SUMIF('TOTAL FEED'!$J$6:$J$440,'20'!A440,'TOTAL FEED'!$AS$6:$AS$440)*T440</f>
        <v>16</v>
      </c>
      <c r="T440">
        <v>1</v>
      </c>
    </row>
    <row r="441" spans="1:20" x14ac:dyDescent="0.25">
      <c r="A441" t="str">
        <f t="shared" si="15"/>
        <v/>
      </c>
      <c r="Q441">
        <f t="shared" si="16"/>
        <v>0</v>
      </c>
      <c r="S441" s="206">
        <f>SUMIF('TOTAL FEED'!$J$6:$J$440,'20'!A441,'TOTAL FEED'!$AS$6:$AS$440)*T441</f>
        <v>16</v>
      </c>
      <c r="T441">
        <v>1</v>
      </c>
    </row>
    <row r="442" spans="1:20" x14ac:dyDescent="0.25">
      <c r="A442" t="str">
        <f t="shared" si="15"/>
        <v/>
      </c>
      <c r="Q442">
        <f t="shared" si="16"/>
        <v>0</v>
      </c>
      <c r="S442" s="206">
        <f>SUMIF('TOTAL FEED'!$J$6:$J$440,'20'!A442,'TOTAL FEED'!$AS$6:$AS$440)*T442</f>
        <v>16</v>
      </c>
      <c r="T442">
        <v>1</v>
      </c>
    </row>
    <row r="443" spans="1:20" x14ac:dyDescent="0.25">
      <c r="A443" t="str">
        <f t="shared" si="15"/>
        <v/>
      </c>
      <c r="Q443">
        <f t="shared" si="16"/>
        <v>0</v>
      </c>
      <c r="S443" s="206">
        <f>SUMIF('TOTAL FEED'!$J$6:$J$440,'20'!A443,'TOTAL FEED'!$AS$6:$AS$440)*T443</f>
        <v>16</v>
      </c>
      <c r="T443">
        <v>1</v>
      </c>
    </row>
    <row r="444" spans="1:20" x14ac:dyDescent="0.25">
      <c r="A444" t="str">
        <f t="shared" si="15"/>
        <v/>
      </c>
      <c r="Q444">
        <f t="shared" si="16"/>
        <v>0</v>
      </c>
      <c r="S444" s="206">
        <f>SUMIF('TOTAL FEED'!$J$6:$J$440,'20'!A444,'TOTAL FEED'!$AS$6:$AS$440)*T444</f>
        <v>16</v>
      </c>
      <c r="T444">
        <v>1</v>
      </c>
    </row>
    <row r="445" spans="1:20" x14ac:dyDescent="0.25">
      <c r="A445" t="str">
        <f t="shared" si="15"/>
        <v/>
      </c>
      <c r="Q445">
        <f t="shared" si="16"/>
        <v>0</v>
      </c>
      <c r="S445" s="206">
        <f>SUMIF('TOTAL FEED'!$J$6:$J$440,'20'!A445,'TOTAL FEED'!$AS$6:$AS$440)*T445</f>
        <v>16</v>
      </c>
      <c r="T445">
        <v>1</v>
      </c>
    </row>
    <row r="446" spans="1:20" x14ac:dyDescent="0.25">
      <c r="A446" t="str">
        <f t="shared" si="15"/>
        <v/>
      </c>
      <c r="Q446">
        <f t="shared" si="16"/>
        <v>0</v>
      </c>
      <c r="S446" s="206">
        <f>SUMIF('TOTAL FEED'!$J$6:$J$440,'20'!A446,'TOTAL FEED'!$AS$6:$AS$440)*T446</f>
        <v>16</v>
      </c>
      <c r="T446">
        <v>1</v>
      </c>
    </row>
    <row r="447" spans="1:20" x14ac:dyDescent="0.25">
      <c r="A447" t="str">
        <f t="shared" si="15"/>
        <v/>
      </c>
      <c r="Q447">
        <f t="shared" si="16"/>
        <v>0</v>
      </c>
      <c r="S447" s="206">
        <f>SUMIF('TOTAL FEED'!$J$6:$J$440,'20'!A447,'TOTAL FEED'!$AS$6:$AS$440)*T447</f>
        <v>16</v>
      </c>
      <c r="T447">
        <v>1</v>
      </c>
    </row>
    <row r="448" spans="1:20" x14ac:dyDescent="0.25">
      <c r="A448" t="str">
        <f t="shared" si="15"/>
        <v/>
      </c>
      <c r="Q448">
        <f t="shared" si="16"/>
        <v>0</v>
      </c>
      <c r="S448" s="206">
        <f>SUMIF('TOTAL FEED'!$J$6:$J$440,'20'!A448,'TOTAL FEED'!$AS$6:$AS$440)*T448</f>
        <v>16</v>
      </c>
      <c r="T448">
        <v>1</v>
      </c>
    </row>
    <row r="449" spans="1:20" x14ac:dyDescent="0.25">
      <c r="A449" t="str">
        <f t="shared" si="15"/>
        <v/>
      </c>
      <c r="Q449">
        <f t="shared" si="16"/>
        <v>0</v>
      </c>
      <c r="S449" s="206">
        <f>SUMIF('TOTAL FEED'!$J$6:$J$440,'20'!A449,'TOTAL FEED'!$AS$6:$AS$440)*T449</f>
        <v>16</v>
      </c>
      <c r="T449">
        <v>1</v>
      </c>
    </row>
    <row r="450" spans="1:20" x14ac:dyDescent="0.25">
      <c r="A450" t="str">
        <f t="shared" si="15"/>
        <v/>
      </c>
      <c r="Q450">
        <f t="shared" si="16"/>
        <v>0</v>
      </c>
      <c r="S450" s="206">
        <f>SUMIF('TOTAL FEED'!$J$6:$J$440,'20'!A450,'TOTAL FEED'!$AS$6:$AS$440)*T450</f>
        <v>16</v>
      </c>
      <c r="T450">
        <v>1</v>
      </c>
    </row>
    <row r="451" spans="1:20" x14ac:dyDescent="0.25">
      <c r="A451" t="str">
        <f t="shared" si="15"/>
        <v/>
      </c>
      <c r="Q451">
        <f t="shared" si="16"/>
        <v>0</v>
      </c>
      <c r="S451" s="206">
        <f>SUMIF('TOTAL FEED'!$J$6:$J$440,'20'!A451,'TOTAL FEED'!$AS$6:$AS$440)*T451</f>
        <v>16</v>
      </c>
      <c r="T451">
        <v>1</v>
      </c>
    </row>
    <row r="452" spans="1:20" x14ac:dyDescent="0.25">
      <c r="A452" t="str">
        <f t="shared" ref="A452:A500" si="17">CONCATENATE(G452,I452,H452)</f>
        <v/>
      </c>
      <c r="Q452">
        <f t="shared" ref="Q452:Q500" si="18">H452/10000</f>
        <v>0</v>
      </c>
      <c r="S452" s="206">
        <f>SUMIF('TOTAL FEED'!$J$6:$J$440,'20'!A452,'TOTAL FEED'!$AS$6:$AS$440)*T452</f>
        <v>16</v>
      </c>
      <c r="T452">
        <v>1</v>
      </c>
    </row>
    <row r="453" spans="1:20" x14ac:dyDescent="0.25">
      <c r="A453" t="str">
        <f t="shared" si="17"/>
        <v/>
      </c>
      <c r="Q453">
        <f t="shared" si="18"/>
        <v>0</v>
      </c>
      <c r="S453" s="206">
        <f>SUMIF('TOTAL FEED'!$J$6:$J$440,'20'!A453,'TOTAL FEED'!$AS$6:$AS$440)*T453</f>
        <v>16</v>
      </c>
      <c r="T453">
        <v>1</v>
      </c>
    </row>
    <row r="454" spans="1:20" x14ac:dyDescent="0.25">
      <c r="A454" t="str">
        <f t="shared" si="17"/>
        <v/>
      </c>
      <c r="Q454">
        <f t="shared" si="18"/>
        <v>0</v>
      </c>
      <c r="S454" s="206">
        <f>SUMIF('TOTAL FEED'!$J$6:$J$440,'20'!A454,'TOTAL FEED'!$AS$6:$AS$440)*T454</f>
        <v>16</v>
      </c>
      <c r="T454">
        <v>1</v>
      </c>
    </row>
    <row r="455" spans="1:20" x14ac:dyDescent="0.25">
      <c r="A455" t="str">
        <f t="shared" si="17"/>
        <v/>
      </c>
      <c r="Q455">
        <f t="shared" si="18"/>
        <v>0</v>
      </c>
      <c r="S455" s="206">
        <f>SUMIF('TOTAL FEED'!$J$6:$J$440,'20'!A455,'TOTAL FEED'!$AS$6:$AS$440)*T455</f>
        <v>16</v>
      </c>
      <c r="T455">
        <v>1</v>
      </c>
    </row>
    <row r="456" spans="1:20" x14ac:dyDescent="0.25">
      <c r="A456" t="str">
        <f t="shared" si="17"/>
        <v/>
      </c>
      <c r="Q456">
        <f t="shared" si="18"/>
        <v>0</v>
      </c>
      <c r="S456" s="206">
        <f>SUMIF('TOTAL FEED'!$J$6:$J$440,'20'!A456,'TOTAL FEED'!$AS$6:$AS$440)*T456</f>
        <v>16</v>
      </c>
      <c r="T456">
        <v>1</v>
      </c>
    </row>
    <row r="457" spans="1:20" x14ac:dyDescent="0.25">
      <c r="A457" t="str">
        <f t="shared" si="17"/>
        <v/>
      </c>
      <c r="Q457">
        <f t="shared" si="18"/>
        <v>0</v>
      </c>
      <c r="S457" s="206">
        <f>SUMIF('TOTAL FEED'!$J$6:$J$440,'20'!A457,'TOTAL FEED'!$AS$6:$AS$440)*T457</f>
        <v>16</v>
      </c>
      <c r="T457">
        <v>1</v>
      </c>
    </row>
    <row r="458" spans="1:20" x14ac:dyDescent="0.25">
      <c r="A458" t="str">
        <f t="shared" si="17"/>
        <v/>
      </c>
      <c r="Q458">
        <f t="shared" si="18"/>
        <v>0</v>
      </c>
      <c r="S458" s="206">
        <f>SUMIF('TOTAL FEED'!$J$6:$J$440,'20'!A458,'TOTAL FEED'!$AS$6:$AS$440)*T458</f>
        <v>16</v>
      </c>
      <c r="T458">
        <v>1</v>
      </c>
    </row>
    <row r="459" spans="1:20" x14ac:dyDescent="0.25">
      <c r="A459" t="str">
        <f t="shared" si="17"/>
        <v/>
      </c>
      <c r="Q459">
        <f t="shared" si="18"/>
        <v>0</v>
      </c>
      <c r="S459" s="206">
        <f>SUMIF('TOTAL FEED'!$J$6:$J$440,'20'!A459,'TOTAL FEED'!$AS$6:$AS$440)*T459</f>
        <v>16</v>
      </c>
      <c r="T459">
        <v>1</v>
      </c>
    </row>
    <row r="460" spans="1:20" x14ac:dyDescent="0.25">
      <c r="A460" t="str">
        <f t="shared" si="17"/>
        <v/>
      </c>
      <c r="Q460">
        <f t="shared" si="18"/>
        <v>0</v>
      </c>
      <c r="S460" s="206">
        <f>SUMIF('TOTAL FEED'!$J$6:$J$440,'20'!A460,'TOTAL FEED'!$AS$6:$AS$440)*T460</f>
        <v>16</v>
      </c>
      <c r="T460">
        <v>1</v>
      </c>
    </row>
    <row r="461" spans="1:20" x14ac:dyDescent="0.25">
      <c r="A461" t="str">
        <f t="shared" si="17"/>
        <v/>
      </c>
      <c r="Q461">
        <f t="shared" si="18"/>
        <v>0</v>
      </c>
      <c r="S461" s="206">
        <f>SUMIF('TOTAL FEED'!$J$6:$J$440,'20'!A461,'TOTAL FEED'!$AS$6:$AS$440)*T461</f>
        <v>16</v>
      </c>
      <c r="T461">
        <v>1</v>
      </c>
    </row>
    <row r="462" spans="1:20" x14ac:dyDescent="0.25">
      <c r="A462" t="str">
        <f t="shared" si="17"/>
        <v/>
      </c>
      <c r="Q462">
        <f t="shared" si="18"/>
        <v>0</v>
      </c>
      <c r="S462" s="206">
        <f>SUMIF('TOTAL FEED'!$J$6:$J$440,'20'!A462,'TOTAL FEED'!$AS$6:$AS$440)*T462</f>
        <v>16</v>
      </c>
      <c r="T462">
        <v>1</v>
      </c>
    </row>
    <row r="463" spans="1:20" x14ac:dyDescent="0.25">
      <c r="A463" t="str">
        <f t="shared" si="17"/>
        <v/>
      </c>
      <c r="Q463">
        <f t="shared" si="18"/>
        <v>0</v>
      </c>
      <c r="S463" s="206">
        <f>SUMIF('TOTAL FEED'!$J$6:$J$440,'20'!A463,'TOTAL FEED'!$AS$6:$AS$440)*T463</f>
        <v>16</v>
      </c>
      <c r="T463">
        <v>1</v>
      </c>
    </row>
    <row r="464" spans="1:20" x14ac:dyDescent="0.25">
      <c r="A464" t="str">
        <f t="shared" si="17"/>
        <v/>
      </c>
      <c r="Q464">
        <f t="shared" si="18"/>
        <v>0</v>
      </c>
      <c r="S464" s="206">
        <f>SUMIF('TOTAL FEED'!$J$6:$J$440,'20'!A464,'TOTAL FEED'!$AS$6:$AS$440)*T464</f>
        <v>16</v>
      </c>
      <c r="T464">
        <v>1</v>
      </c>
    </row>
    <row r="465" spans="1:20" x14ac:dyDescent="0.25">
      <c r="A465" t="str">
        <f t="shared" si="17"/>
        <v/>
      </c>
      <c r="Q465">
        <f t="shared" si="18"/>
        <v>0</v>
      </c>
      <c r="S465" s="206">
        <f>SUMIF('TOTAL FEED'!$J$6:$J$440,'20'!A465,'TOTAL FEED'!$AS$6:$AS$440)*T465</f>
        <v>16</v>
      </c>
      <c r="T465">
        <v>1</v>
      </c>
    </row>
    <row r="466" spans="1:20" x14ac:dyDescent="0.25">
      <c r="A466" t="str">
        <f t="shared" si="17"/>
        <v/>
      </c>
      <c r="Q466">
        <f t="shared" si="18"/>
        <v>0</v>
      </c>
      <c r="S466" s="206">
        <f>SUMIF('TOTAL FEED'!$J$6:$J$440,'20'!A466,'TOTAL FEED'!$AS$6:$AS$440)*T466</f>
        <v>16</v>
      </c>
      <c r="T466">
        <v>1</v>
      </c>
    </row>
    <row r="467" spans="1:20" x14ac:dyDescent="0.25">
      <c r="A467" t="str">
        <f t="shared" si="17"/>
        <v/>
      </c>
      <c r="Q467">
        <f t="shared" si="18"/>
        <v>0</v>
      </c>
      <c r="S467" s="206">
        <f>SUMIF('TOTAL FEED'!$J$6:$J$440,'20'!A467,'TOTAL FEED'!$AS$6:$AS$440)*T467</f>
        <v>16</v>
      </c>
      <c r="T467">
        <v>1</v>
      </c>
    </row>
    <row r="468" spans="1:20" x14ac:dyDescent="0.25">
      <c r="A468" t="str">
        <f t="shared" si="17"/>
        <v/>
      </c>
      <c r="Q468">
        <f t="shared" si="18"/>
        <v>0</v>
      </c>
      <c r="S468" s="206">
        <f>SUMIF('TOTAL FEED'!$J$6:$J$440,'20'!A468,'TOTAL FEED'!$AS$6:$AS$440)*T468</f>
        <v>16</v>
      </c>
      <c r="T468">
        <v>1</v>
      </c>
    </row>
    <row r="469" spans="1:20" x14ac:dyDescent="0.25">
      <c r="A469" t="str">
        <f t="shared" si="17"/>
        <v/>
      </c>
      <c r="Q469">
        <f t="shared" si="18"/>
        <v>0</v>
      </c>
      <c r="S469" s="206">
        <f>SUMIF('TOTAL FEED'!$J$6:$J$440,'20'!A469,'TOTAL FEED'!$AS$6:$AS$440)*T469</f>
        <v>16</v>
      </c>
      <c r="T469">
        <v>1</v>
      </c>
    </row>
    <row r="470" spans="1:20" x14ac:dyDescent="0.25">
      <c r="A470" t="str">
        <f t="shared" si="17"/>
        <v/>
      </c>
      <c r="Q470">
        <f t="shared" si="18"/>
        <v>0</v>
      </c>
      <c r="S470" s="206">
        <f>SUMIF('TOTAL FEED'!$J$6:$J$440,'20'!A470,'TOTAL FEED'!$AS$6:$AS$440)*T470</f>
        <v>16</v>
      </c>
      <c r="T470">
        <v>1</v>
      </c>
    </row>
    <row r="471" spans="1:20" x14ac:dyDescent="0.25">
      <c r="A471" t="str">
        <f t="shared" si="17"/>
        <v/>
      </c>
      <c r="Q471">
        <f t="shared" si="18"/>
        <v>0</v>
      </c>
      <c r="S471" s="206">
        <f>SUMIF('TOTAL FEED'!$J$6:$J$440,'20'!A471,'TOTAL FEED'!$AS$6:$AS$440)*T471</f>
        <v>16</v>
      </c>
      <c r="T471">
        <v>1</v>
      </c>
    </row>
    <row r="472" spans="1:20" x14ac:dyDescent="0.25">
      <c r="A472" t="str">
        <f t="shared" si="17"/>
        <v/>
      </c>
      <c r="Q472">
        <f t="shared" si="18"/>
        <v>0</v>
      </c>
      <c r="S472" s="206">
        <f>SUMIF('TOTAL FEED'!$J$6:$J$440,'20'!A472,'TOTAL FEED'!$AS$6:$AS$440)*T472</f>
        <v>16</v>
      </c>
      <c r="T472">
        <v>1</v>
      </c>
    </row>
    <row r="473" spans="1:20" x14ac:dyDescent="0.25">
      <c r="A473" t="str">
        <f t="shared" si="17"/>
        <v/>
      </c>
      <c r="Q473">
        <f t="shared" si="18"/>
        <v>0</v>
      </c>
      <c r="S473" s="206">
        <f>SUMIF('TOTAL FEED'!$J$6:$J$440,'20'!A473,'TOTAL FEED'!$AS$6:$AS$440)*T473</f>
        <v>16</v>
      </c>
      <c r="T473">
        <v>1</v>
      </c>
    </row>
    <row r="474" spans="1:20" x14ac:dyDescent="0.25">
      <c r="A474" t="str">
        <f t="shared" si="17"/>
        <v/>
      </c>
      <c r="Q474">
        <f t="shared" si="18"/>
        <v>0</v>
      </c>
      <c r="S474" s="206">
        <f>SUMIF('TOTAL FEED'!$J$6:$J$440,'20'!A474,'TOTAL FEED'!$AS$6:$AS$440)*T474</f>
        <v>16</v>
      </c>
      <c r="T474">
        <v>1</v>
      </c>
    </row>
    <row r="475" spans="1:20" x14ac:dyDescent="0.25">
      <c r="A475" t="str">
        <f t="shared" si="17"/>
        <v/>
      </c>
      <c r="Q475">
        <f t="shared" si="18"/>
        <v>0</v>
      </c>
      <c r="S475" s="206">
        <f>SUMIF('TOTAL FEED'!$J$6:$J$440,'20'!A475,'TOTAL FEED'!$AS$6:$AS$440)*T475</f>
        <v>16</v>
      </c>
      <c r="T475">
        <v>1</v>
      </c>
    </row>
    <row r="476" spans="1:20" x14ac:dyDescent="0.25">
      <c r="A476" t="str">
        <f t="shared" si="17"/>
        <v/>
      </c>
      <c r="Q476">
        <f t="shared" si="18"/>
        <v>0</v>
      </c>
      <c r="S476" s="206">
        <f>SUMIF('TOTAL FEED'!$J$6:$J$440,'20'!A476,'TOTAL FEED'!$AS$6:$AS$440)*T476</f>
        <v>16</v>
      </c>
      <c r="T476">
        <v>1</v>
      </c>
    </row>
    <row r="477" spans="1:20" x14ac:dyDescent="0.25">
      <c r="A477" t="str">
        <f t="shared" si="17"/>
        <v/>
      </c>
      <c r="Q477">
        <f t="shared" si="18"/>
        <v>0</v>
      </c>
      <c r="S477" s="206">
        <f>SUMIF('TOTAL FEED'!$J$6:$J$440,'20'!A477,'TOTAL FEED'!$AS$6:$AS$440)*T477</f>
        <v>16</v>
      </c>
      <c r="T477">
        <v>1</v>
      </c>
    </row>
    <row r="478" spans="1:20" x14ac:dyDescent="0.25">
      <c r="A478" t="str">
        <f t="shared" si="17"/>
        <v/>
      </c>
      <c r="Q478">
        <f t="shared" si="18"/>
        <v>0</v>
      </c>
      <c r="S478" s="206">
        <f>SUMIF('TOTAL FEED'!$J$6:$J$440,'20'!A478,'TOTAL FEED'!$AS$6:$AS$440)*T478</f>
        <v>16</v>
      </c>
      <c r="T478">
        <v>1</v>
      </c>
    </row>
    <row r="479" spans="1:20" x14ac:dyDescent="0.25">
      <c r="A479" t="str">
        <f t="shared" si="17"/>
        <v/>
      </c>
      <c r="Q479">
        <f t="shared" si="18"/>
        <v>0</v>
      </c>
      <c r="S479" s="206">
        <f>SUMIF('TOTAL FEED'!$J$6:$J$440,'20'!A479,'TOTAL FEED'!$AS$6:$AS$440)*T479</f>
        <v>16</v>
      </c>
      <c r="T479">
        <v>1</v>
      </c>
    </row>
    <row r="480" spans="1:20" x14ac:dyDescent="0.25">
      <c r="A480" t="str">
        <f t="shared" si="17"/>
        <v/>
      </c>
      <c r="Q480">
        <f t="shared" si="18"/>
        <v>0</v>
      </c>
      <c r="S480" s="206">
        <f>SUMIF('TOTAL FEED'!$J$6:$J$440,'20'!A480,'TOTAL FEED'!$AS$6:$AS$440)*T480</f>
        <v>16</v>
      </c>
      <c r="T480">
        <v>1</v>
      </c>
    </row>
    <row r="481" spans="1:20" x14ac:dyDescent="0.25">
      <c r="A481" t="str">
        <f t="shared" si="17"/>
        <v/>
      </c>
      <c r="Q481">
        <f t="shared" si="18"/>
        <v>0</v>
      </c>
      <c r="S481" s="206">
        <f>SUMIF('TOTAL FEED'!$J$6:$J$440,'20'!A481,'TOTAL FEED'!$AS$6:$AS$440)*T481</f>
        <v>16</v>
      </c>
      <c r="T481">
        <v>1</v>
      </c>
    </row>
    <row r="482" spans="1:20" x14ac:dyDescent="0.25">
      <c r="A482" t="str">
        <f t="shared" si="17"/>
        <v/>
      </c>
      <c r="Q482">
        <f t="shared" si="18"/>
        <v>0</v>
      </c>
      <c r="S482" s="206">
        <f>SUMIF('TOTAL FEED'!$J$6:$J$440,'20'!A482,'TOTAL FEED'!$AS$6:$AS$440)*T482</f>
        <v>16</v>
      </c>
      <c r="T482">
        <v>1</v>
      </c>
    </row>
    <row r="483" spans="1:20" x14ac:dyDescent="0.25">
      <c r="A483" t="str">
        <f t="shared" si="17"/>
        <v/>
      </c>
      <c r="Q483">
        <f t="shared" si="18"/>
        <v>0</v>
      </c>
      <c r="S483" s="206">
        <f>SUMIF('TOTAL FEED'!$J$6:$J$440,'20'!A483,'TOTAL FEED'!$AS$6:$AS$440)*T483</f>
        <v>16</v>
      </c>
      <c r="T483">
        <v>1</v>
      </c>
    </row>
    <row r="484" spans="1:20" x14ac:dyDescent="0.25">
      <c r="A484" t="str">
        <f t="shared" si="17"/>
        <v/>
      </c>
      <c r="Q484">
        <f t="shared" si="18"/>
        <v>0</v>
      </c>
      <c r="S484" s="206">
        <f>SUMIF('TOTAL FEED'!$J$6:$J$440,'20'!A484,'TOTAL FEED'!$AS$6:$AS$440)*T484</f>
        <v>16</v>
      </c>
      <c r="T484">
        <v>1</v>
      </c>
    </row>
    <row r="485" spans="1:20" x14ac:dyDescent="0.25">
      <c r="A485" t="str">
        <f t="shared" si="17"/>
        <v/>
      </c>
      <c r="Q485">
        <f t="shared" si="18"/>
        <v>0</v>
      </c>
      <c r="S485" s="206">
        <f>SUMIF('TOTAL FEED'!$J$6:$J$440,'20'!A485,'TOTAL FEED'!$AS$6:$AS$440)*T485</f>
        <v>16</v>
      </c>
      <c r="T485">
        <v>1</v>
      </c>
    </row>
    <row r="486" spans="1:20" x14ac:dyDescent="0.25">
      <c r="A486" t="str">
        <f t="shared" si="17"/>
        <v/>
      </c>
      <c r="Q486">
        <f t="shared" si="18"/>
        <v>0</v>
      </c>
      <c r="S486" s="206">
        <f>SUMIF('TOTAL FEED'!$J$6:$J$440,'20'!A486,'TOTAL FEED'!$AS$6:$AS$440)*T486</f>
        <v>16</v>
      </c>
      <c r="T486">
        <v>1</v>
      </c>
    </row>
    <row r="487" spans="1:20" x14ac:dyDescent="0.25">
      <c r="A487" t="str">
        <f t="shared" si="17"/>
        <v/>
      </c>
      <c r="Q487">
        <f t="shared" si="18"/>
        <v>0</v>
      </c>
      <c r="S487" s="206">
        <f>SUMIF('TOTAL FEED'!$J$6:$J$440,'20'!A487,'TOTAL FEED'!$AS$6:$AS$440)*T487</f>
        <v>16</v>
      </c>
      <c r="T487">
        <v>1</v>
      </c>
    </row>
    <row r="488" spans="1:20" x14ac:dyDescent="0.25">
      <c r="A488" t="str">
        <f t="shared" si="17"/>
        <v/>
      </c>
      <c r="Q488">
        <f t="shared" si="18"/>
        <v>0</v>
      </c>
      <c r="S488" s="206">
        <f>SUMIF('TOTAL FEED'!$J$6:$J$440,'20'!A488,'TOTAL FEED'!$AS$6:$AS$440)*T488</f>
        <v>16</v>
      </c>
      <c r="T488">
        <v>1</v>
      </c>
    </row>
    <row r="489" spans="1:20" x14ac:dyDescent="0.25">
      <c r="A489" t="str">
        <f t="shared" si="17"/>
        <v/>
      </c>
      <c r="Q489">
        <f t="shared" si="18"/>
        <v>0</v>
      </c>
      <c r="S489" s="206">
        <f>SUMIF('TOTAL FEED'!$J$6:$J$440,'20'!A489,'TOTAL FEED'!$AS$6:$AS$440)*T489</f>
        <v>16</v>
      </c>
      <c r="T489">
        <v>1</v>
      </c>
    </row>
    <row r="490" spans="1:20" x14ac:dyDescent="0.25">
      <c r="A490" t="str">
        <f t="shared" si="17"/>
        <v/>
      </c>
      <c r="Q490">
        <f t="shared" si="18"/>
        <v>0</v>
      </c>
      <c r="S490" s="206">
        <f>SUMIF('TOTAL FEED'!$J$6:$J$440,'20'!A490,'TOTAL FEED'!$AS$6:$AS$440)*T490</f>
        <v>16</v>
      </c>
      <c r="T490">
        <v>1</v>
      </c>
    </row>
    <row r="491" spans="1:20" x14ac:dyDescent="0.25">
      <c r="A491" t="str">
        <f t="shared" si="17"/>
        <v/>
      </c>
      <c r="Q491">
        <f t="shared" si="18"/>
        <v>0</v>
      </c>
      <c r="S491" s="206">
        <f>SUMIF('TOTAL FEED'!$J$6:$J$440,'20'!A491,'TOTAL FEED'!$AS$6:$AS$440)*T491</f>
        <v>16</v>
      </c>
      <c r="T491">
        <v>1</v>
      </c>
    </row>
    <row r="492" spans="1:20" x14ac:dyDescent="0.25">
      <c r="A492" t="str">
        <f t="shared" si="17"/>
        <v/>
      </c>
      <c r="Q492">
        <f t="shared" si="18"/>
        <v>0</v>
      </c>
      <c r="S492" s="206">
        <f>SUMIF('TOTAL FEED'!$J$6:$J$440,'20'!A492,'TOTAL FEED'!$AS$6:$AS$440)*T492</f>
        <v>16</v>
      </c>
      <c r="T492">
        <v>1</v>
      </c>
    </row>
    <row r="493" spans="1:20" x14ac:dyDescent="0.25">
      <c r="A493" t="str">
        <f t="shared" si="17"/>
        <v/>
      </c>
      <c r="Q493">
        <f t="shared" si="18"/>
        <v>0</v>
      </c>
      <c r="S493" s="206">
        <f>SUMIF('TOTAL FEED'!$J$6:$J$440,'20'!A493,'TOTAL FEED'!$AS$6:$AS$440)*T493</f>
        <v>16</v>
      </c>
      <c r="T493">
        <v>1</v>
      </c>
    </row>
    <row r="494" spans="1:20" x14ac:dyDescent="0.25">
      <c r="A494" t="str">
        <f t="shared" si="17"/>
        <v/>
      </c>
      <c r="Q494">
        <f t="shared" si="18"/>
        <v>0</v>
      </c>
      <c r="S494" s="206">
        <f>SUMIF('TOTAL FEED'!$J$6:$J$440,'20'!A494,'TOTAL FEED'!$AS$6:$AS$440)*T494</f>
        <v>16</v>
      </c>
      <c r="T494">
        <v>1</v>
      </c>
    </row>
    <row r="495" spans="1:20" x14ac:dyDescent="0.25">
      <c r="A495" t="str">
        <f t="shared" si="17"/>
        <v/>
      </c>
      <c r="Q495">
        <f t="shared" si="18"/>
        <v>0</v>
      </c>
      <c r="S495" s="206">
        <f>SUMIF('TOTAL FEED'!$J$6:$J$440,'20'!A495,'TOTAL FEED'!$AS$6:$AS$440)*T495</f>
        <v>16</v>
      </c>
      <c r="T495">
        <v>1</v>
      </c>
    </row>
    <row r="496" spans="1:20" x14ac:dyDescent="0.25">
      <c r="A496" t="str">
        <f t="shared" si="17"/>
        <v/>
      </c>
      <c r="Q496">
        <f t="shared" si="18"/>
        <v>0</v>
      </c>
      <c r="S496" s="206">
        <f>SUMIF('TOTAL FEED'!$J$6:$J$440,'20'!A496,'TOTAL FEED'!$AS$6:$AS$440)*T496</f>
        <v>16</v>
      </c>
      <c r="T496">
        <v>1</v>
      </c>
    </row>
    <row r="497" spans="1:20" x14ac:dyDescent="0.25">
      <c r="A497" t="str">
        <f t="shared" si="17"/>
        <v/>
      </c>
      <c r="Q497">
        <f t="shared" si="18"/>
        <v>0</v>
      </c>
      <c r="S497" s="206">
        <f>SUMIF('TOTAL FEED'!$J$6:$J$440,'20'!A497,'TOTAL FEED'!$AS$6:$AS$440)*T497</f>
        <v>16</v>
      </c>
      <c r="T497">
        <v>1</v>
      </c>
    </row>
    <row r="498" spans="1:20" x14ac:dyDescent="0.25">
      <c r="A498" t="str">
        <f t="shared" si="17"/>
        <v/>
      </c>
      <c r="Q498">
        <f t="shared" si="18"/>
        <v>0</v>
      </c>
      <c r="S498" s="206">
        <f>SUMIF('TOTAL FEED'!$J$6:$J$440,'20'!A498,'TOTAL FEED'!$AS$6:$AS$440)*T498</f>
        <v>16</v>
      </c>
      <c r="T498">
        <v>1</v>
      </c>
    </row>
    <row r="499" spans="1:20" x14ac:dyDescent="0.25">
      <c r="A499" t="str">
        <f t="shared" si="17"/>
        <v/>
      </c>
      <c r="Q499">
        <f t="shared" si="18"/>
        <v>0</v>
      </c>
      <c r="S499" s="206">
        <f>SUMIF('TOTAL FEED'!$J$6:$J$440,'20'!A499,'TOTAL FEED'!$AS$6:$AS$440)*T499</f>
        <v>16</v>
      </c>
      <c r="T499">
        <v>1</v>
      </c>
    </row>
    <row r="500" spans="1:20" x14ac:dyDescent="0.25">
      <c r="A500" t="str">
        <f t="shared" si="17"/>
        <v/>
      </c>
      <c r="Q500">
        <f t="shared" si="18"/>
        <v>0</v>
      </c>
      <c r="S500" s="206">
        <f>SUMIF('TOTAL FEED'!$J$6:$J$440,'20'!A500,'TOTAL FEED'!$AS$6:$AS$440)*T500</f>
        <v>16</v>
      </c>
      <c r="T500">
        <v>1</v>
      </c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2:V753"/>
  <sheetViews>
    <sheetView topLeftCell="A9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5.14062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5.425781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FEED'!$J$6:$J$440,'21'!A23,'TOTAL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S34" s="206">
        <f>SUMIF('TOTAL FEED'!$J$6:$J$440,'21'!A34,'TOTAL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S43" s="206">
        <f>SUMIF('TOTAL FEED'!$J$6:$J$440,'21'!A43,'TOTAL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FEED'!$J$6:$J$440,'21'!A53,'TOTAL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FEED'!$J$6:$J$440,'21'!A56,'TOTAL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223"/>
      <c r="O66" s="153"/>
      <c r="P66" s="153"/>
      <c r="S66" s="206">
        <f>SUMIF('TOTAL FEED'!$J$6:$J$440,'21'!A66,'TOTAL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223"/>
      <c r="O67" s="153"/>
      <c r="P67" s="153"/>
      <c r="S67" s="206">
        <f>SUMIF('TOTAL FEED'!$J$6:$J$440,'21'!A67,'TOTAL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223"/>
      <c r="O68" s="153"/>
      <c r="P68" s="153"/>
      <c r="S68" s="206">
        <f>SUMIF('TOTAL FEED'!$J$6:$J$440,'21'!A68,'TOTAL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223"/>
      <c r="O69" s="153"/>
      <c r="P69" s="153"/>
      <c r="S69" s="206">
        <f>SUMIF('TOTAL FEED'!$J$6:$J$440,'21'!A69,'TOTAL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223"/>
      <c r="O70" s="153"/>
      <c r="P70" s="153"/>
      <c r="S70" s="206">
        <f>SUMIF('TOTAL FEED'!$J$6:$J$440,'21'!A70,'TOTAL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223"/>
      <c r="O71" s="153"/>
      <c r="P71" s="153"/>
      <c r="S71" s="206">
        <f>SUMIF('TOTAL FEED'!$J$6:$J$440,'21'!A71,'TOTAL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S72" s="206">
        <f>SUMIF('TOTAL FEED'!$J$6:$J$440,'21'!A72,'TOTAL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S73" s="206">
        <f>SUMIF('TOTAL FEED'!$J$6:$J$440,'21'!A73,'TOTAL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S74" s="206">
        <f>SUMIF('TOTAL FEED'!$J$6:$J$440,'21'!A74,'TOTAL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S75" s="206">
        <f>SUMIF('TOTAL FEED'!$J$6:$J$440,'21'!A75,'TOTAL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S76" s="206">
        <f>SUMIF('TOTAL FEED'!$J$6:$J$440,'21'!A76,'TOTAL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FEED'!$J$6:$J$440,'21'!A77,'TOTAL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FEED'!$J$6:$J$440,'21'!A78,'TOTAL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FEED'!$J$6:$J$440,'21'!A79,'TOTAL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FEED'!$J$6:$J$440,'21'!A80,'TOTAL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FEED'!$J$6:$J$440,'21'!A81,'TOTAL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FEED'!$J$6:$J$440,'21'!A82,'TOTAL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FEED'!$J$6:$J$440,'21'!A83,'TOTAL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FEED'!$J$6:$J$440,'21'!A84,'TOTAL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FEED'!$J$6:$J$440,'21'!A85,'TOTAL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FEED'!$J$6:$J$440,'21'!A86,'TOTAL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FEED'!$J$6:$J$440,'21'!A87,'TOTAL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FEED'!$J$6:$J$440,'21'!A88,'TOTAL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FEED'!$J$6:$J$440,'21'!A89,'TOTAL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FEED'!$J$6:$J$440,'21'!A90,'TOTAL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FEED'!$J$6:$J$440,'21'!A91,'TOTAL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FEED'!$J$6:$J$440,'21'!A92,'TOTAL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FEED'!$J$6:$J$440,'21'!A93,'TOTAL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FEED'!$J$6:$J$440,'21'!A97,'TOTAL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FEED'!$J$6:$J$440,'21'!A98,'TOTAL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FEED'!$J$6:$J$440,'21'!A99,'TOTAL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FEED'!$J$6:$J$440,'21'!A100,'TOTAL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FEED'!$J$6:$J$440,'21'!A101,'TOTAL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FEED'!$J$6:$J$440,'21'!A102,'TOTAL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FEED'!$J$6:$J$440,'21'!A103,'TOTAL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FEED'!$J$6:$J$440,'21'!A104,'TOTAL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FEED'!$J$6:$J$440,'21'!A105,'TOTAL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FEED'!$J$6:$J$440,'21'!A106,'TOTAL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FEED'!$J$6:$J$440,'21'!A107,'TOTAL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FEED'!$J$6:$J$440,'21'!A108,'TOTAL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FEED'!$J$6:$J$440,'21'!A109,'TOTAL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FEED'!$J$6:$J$440,'21'!A110,'TOTAL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FEED'!$J$6:$J$440,'21'!A111,'TOTAL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FEED'!$J$6:$J$440,'21'!A112,'TOTAL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FEED'!$J$6:$J$440,'21'!A113,'TOTAL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FEED'!$J$6:$J$440,'21'!A114,'TOTAL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FEED'!$J$6:$J$440,'21'!A115,'TOTAL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FEED'!$J$6:$J$440,'21'!A116,'TOTAL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FEED'!$J$6:$J$440,'21'!A117,'TOTAL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FEED'!$J$6:$J$440,'21'!A118,'TOTAL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FEED'!$J$6:$J$440,'21'!A119,'TOTAL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FEED'!$J$6:$J$440,'21'!A120,'TOTAL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FEED'!$J$6:$J$440,'21'!A121,'TOTAL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FEED'!$J$6:$J$440,'21'!A122,'TOTAL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FEED'!$J$6:$J$440,'21'!A123,'TOTAL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FEED'!$J$6:$J$440,'21'!A124,'TOTAL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FEED'!$J$6:$J$440,'21'!A125,'TOTAL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FEED'!$J$6:$J$440,'21'!A126,'TOTAL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FEED'!$J$6:$J$440,'21'!A127,'TOTAL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FEED'!$J$6:$J$440,'21'!A128,'TOTAL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FEED'!$J$6:$J$440,'21'!A129,'TOTAL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FEED'!$J$6:$J$440,'21'!A130,'TOTAL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FEED'!$J$6:$J$440,'21'!A131,'TOTAL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FEED'!$J$6:$J$440,'21'!A132,'TOTAL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FEED'!$J$6:$J$440,'21'!A133,'TOTAL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FEED'!$J$6:$J$440,'21'!A134,'TOTAL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FEED'!$J$6:$J$440,'21'!A135,'TOTAL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FEED'!$J$6:$J$440,'21'!A136,'TOTAL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FEED'!$J$6:$J$440,'21'!A137,'TOTAL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FEED'!$J$6:$J$440,'21'!A138,'TOTAL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FEED'!$J$6:$J$440,'21'!A139,'TOTAL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FEED'!$J$6:$J$440,'21'!A140,'TOTAL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FEED'!$J$6:$J$440,'21'!A141,'TOTAL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FEED'!$J$6:$J$440,'21'!A142,'TOTAL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FEED'!$J$6:$J$440,'21'!A143,'TOTAL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FEED'!$J$6:$J$440,'21'!A144,'TOTAL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FEED'!$J$6:$J$440,'21'!A145,'TOTAL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FEED'!$J$6:$J$440,'21'!A146,'TOTAL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FEED'!$J$6:$J$440,'21'!A147,'TOTAL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FEED'!$J$6:$J$440,'21'!A148,'TOTAL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FEED'!$J$6:$J$440,'21'!A149,'TOTAL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FEED'!$J$6:$J$440,'21'!A150,'TOTAL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FEED'!$J$6:$J$440,'21'!A151,'TOTAL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FEED'!$J$6:$J$440,'21'!A152,'TOTAL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FEED'!$J$6:$J$440,'21'!A153,'TOTAL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FEED'!$J$6:$J$440,'21'!A154,'TOTAL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FEED'!$J$6:$J$440,'21'!A155,'TOTAL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FEED'!$J$6:$J$440,'21'!A156,'TOTAL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FEED'!$J$6:$J$440,'21'!A157,'TOTAL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FEED'!$J$6:$J$440,'21'!A158,'TOTAL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FEED'!$J$6:$J$440,'21'!A159,'TOTAL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FEED'!$J$6:$J$440,'21'!A160,'TOTAL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FEED'!$J$6:$J$440,'21'!A161,'TOTAL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FEED'!$J$6:$J$440,'21'!A162,'TOTAL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FEED'!$J$6:$J$440,'21'!A163,'TOTAL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FEED'!$J$6:$J$440,'21'!A164,'TOTAL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FEED'!$J$6:$J$440,'21'!A165,'TOTAL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FEED'!$J$6:$J$440,'21'!A166,'TOTAL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FEED'!$J$6:$J$440,'21'!A167,'TOTAL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FEED'!$J$6:$J$440,'21'!A168,'TOTAL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FEED'!$J$6:$J$440,'21'!A169,'TOTAL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FEED'!$J$6:$J$440,'21'!A170,'TOTAL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FEED'!$J$6:$J$440,'21'!A171,'TOTAL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FEED'!$J$6:$J$440,'21'!A172,'TOTAL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FEED'!$J$6:$J$440,'21'!A173,'TOTAL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FEED'!$J$6:$J$440,'21'!A174,'TOTAL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FEED'!$J$6:$J$440,'21'!A175,'TOTAL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FEED'!$J$6:$J$440,'21'!A176,'TOTAL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FEED'!$J$6:$J$440,'21'!A177,'TOTAL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FEED'!$J$6:$J$440,'21'!A178,'TOTAL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FEED'!$J$6:$J$440,'21'!A179,'TOTAL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FEED'!$J$6:$J$440,'21'!A180,'TOTAL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FEED'!$J$6:$J$440,'21'!A181,'TOTAL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FEED'!$J$6:$J$440,'21'!A182,'TOTAL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FEED'!$J$6:$J$440,'21'!A183,'TOTAL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FEED'!$J$6:$J$440,'21'!A184,'TOTAL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FEED'!$J$6:$J$440,'21'!A185,'TOTAL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FEED'!$J$6:$J$440,'21'!A186,'TOTAL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FEED'!$J$6:$J$440,'21'!A187,'TOTAL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FEED'!$J$6:$J$440,'21'!A188,'TOTAL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FEED'!$J$6:$J$440,'21'!A189,'TOTAL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FEED'!$J$6:$J$440,'21'!A190,'TOTAL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FEED'!$J$6:$J$440,'21'!A191,'TOTAL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FEED'!$J$6:$J$440,'21'!A192,'TOTAL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FEED'!$J$6:$J$440,'21'!A193,'TOTAL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FEED'!$J$6:$J$440,'21'!A194,'TOTAL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FEED'!$J$6:$J$440,'21'!A195,'TOTAL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FEED'!$J$6:$J$440,'21'!A196,'TOTAL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FEED'!$J$6:$J$440,'21'!A197,'TOTAL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FEED'!$J$6:$J$440,'21'!A198,'TOTAL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FEED'!$J$6:$J$440,'21'!A199,'TOTAL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FEED'!$J$6:$J$440,'21'!A200,'TOTAL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FEED'!$J$6:$J$440,'21'!A201,'TOTAL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FEED'!$J$6:$J$440,'21'!A202,'TOTAL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FEED'!$J$6:$J$440,'21'!A203,'TOTAL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FEED'!$J$6:$J$440,'21'!A204,'TOTAL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FEED'!$J$6:$J$440,'21'!A205,'TOTAL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FEED'!$J$6:$J$440,'21'!A206,'TOTAL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FEED'!$J$6:$J$440,'21'!A207,'TOTAL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FEED'!$J$6:$J$440,'21'!A208,'TOTAL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FEED'!$J$6:$J$440,'21'!A209,'TOTAL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FEED'!$J$6:$J$440,'21'!A210,'TOTAL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FEED'!$J$6:$J$440,'21'!A211,'TOTAL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FEED'!$J$6:$J$440,'21'!A212,'TOTAL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FEED'!$J$6:$J$440,'21'!A213,'TOTAL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FEED'!$J$6:$J$440,'21'!A214,'TOTAL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FEED'!$J$6:$J$440,'21'!A215,'TOTAL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FEED'!$J$6:$J$440,'21'!A216,'TOTAL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FEED'!$J$6:$J$440,'21'!A217,'TOTAL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FEED'!$J$6:$J$440,'21'!A218,'TOTAL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FEED'!$J$6:$J$440,'21'!A219,'TOTAL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FEED'!$J$6:$J$440,'21'!A220,'TOTAL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FEED'!$J$6:$J$440,'21'!A221,'TOTAL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FEED'!$J$6:$J$440,'21'!A222,'TOTAL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FEED'!$J$6:$J$440,'21'!A223,'TOTAL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FEED'!$J$6:$J$440,'21'!A224,'TOTAL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FEED'!$J$6:$J$440,'21'!A225,'TOTAL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FEED'!$J$6:$J$440,'21'!A226,'TOTAL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FEED'!$J$6:$J$440,'21'!A227,'TOTAL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FEED'!$J$6:$J$440,'21'!A228,'TOTAL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FEED'!$J$6:$J$440,'21'!A229,'TOTAL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FEED'!$J$6:$J$440,'21'!A230,'TOTAL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FEED'!$J$6:$J$440,'21'!A231,'TOTAL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FEED'!$J$6:$J$440,'21'!A232,'TOTAL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FEED'!$J$6:$J$440,'21'!A233,'TOTAL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FEED'!$J$6:$J$440,'21'!A234,'TOTAL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FEED'!$J$6:$J$440,'21'!A235,'TOTAL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FEED'!$J$6:$J$440,'21'!A236,'TOTAL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S237" s="206">
        <f>SUMIF('TOTAL FEED'!$J$6:$J$440,'21'!A237,'TOTAL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S238" s="206">
        <f>SUMIF('TOTAL FEED'!$J$6:$J$440,'21'!A238,'TOTAL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S239" s="206">
        <f>SUMIF('TOTAL FEED'!$J$6:$J$440,'21'!A239,'TOTAL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S240" s="206">
        <f>SUMIF('TOTAL FEED'!$J$6:$J$440,'21'!A240,'TOTAL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S241" s="206">
        <f>SUMIF('TOTAL FEED'!$J$6:$J$440,'21'!A241,'TOTAL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S242" s="206">
        <f>SUMIF('TOTAL FEED'!$J$6:$J$440,'21'!A242,'TOTAL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S243" s="206">
        <f>SUMIF('TOTAL FEED'!$J$6:$J$440,'21'!A243,'TOTAL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S244" s="206">
        <f>SUMIF('TOTAL FEED'!$J$6:$J$440,'21'!A244,'TOTAL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S245" s="206">
        <f>SUMIF('TOTAL FEED'!$J$6:$J$440,'21'!A245,'TOTAL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S246" s="206">
        <f>SUMIF('TOTAL FEED'!$J$6:$J$440,'21'!A246,'TOTAL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S247" s="206">
        <f>SUMIF('TOTAL FEED'!$J$6:$J$440,'21'!A247,'TOTAL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S248" s="206">
        <f>SUMIF('TOTAL FEED'!$J$6:$J$440,'21'!A248,'TOTAL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S249" s="206">
        <f>SUMIF('TOTAL FEED'!$J$6:$J$440,'21'!A249,'TOTAL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S250" s="206">
        <f>SUMIF('TOTAL FEED'!$J$6:$J$440,'21'!A250,'TOTAL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S251" s="206">
        <f>SUMIF('TOTAL FEED'!$J$6:$J$440,'21'!A251,'TOTAL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S252" s="206">
        <f>SUMIF('TOTAL FEED'!$J$6:$J$440,'21'!A252,'TOTAL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S253" s="206">
        <f>SUMIF('TOTAL FEED'!$J$6:$J$440,'21'!A253,'TOTAL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S254" s="206">
        <f>SUMIF('TOTAL FEED'!$J$6:$J$440,'21'!A254,'TOTAL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S255" s="206">
        <f>SUMIF('TOTAL FEED'!$J$6:$J$440,'21'!A255,'TOTAL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S256" s="206">
        <f>SUMIF('TOTAL FEED'!$J$6:$J$440,'21'!A256,'TOTAL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S257" s="206">
        <f>SUMIF('TOTAL FEED'!$J$6:$J$440,'21'!A257,'TOTAL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S258" s="206">
        <f>SUMIF('TOTAL FEED'!$J$6:$J$440,'21'!A258,'TOTAL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S259" s="206">
        <f>SUMIF('TOTAL FEED'!$J$6:$J$440,'21'!A259,'TOTAL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S260" s="206">
        <f>SUMIF('TOTAL FEED'!$J$6:$J$440,'21'!A260,'TOTAL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S261" s="206">
        <f>SUMIF('TOTAL FEED'!$J$6:$J$440,'21'!A261,'TOTAL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S262" s="206">
        <f>SUMIF('TOTAL FEED'!$J$6:$J$440,'21'!A262,'TOTAL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S263" s="206">
        <f>SUMIF('TOTAL FEED'!$J$6:$J$440,'21'!A263,'TOTAL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S264" s="206">
        <f>SUMIF('TOTAL FEED'!$J$6:$J$440,'21'!A264,'TOTAL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S265" s="206">
        <f>SUMIF('TOTAL FEED'!$J$6:$J$440,'21'!A265,'TOTAL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S266" s="206">
        <f>SUMIF('TOTAL FEED'!$J$6:$J$440,'21'!A266,'TOTAL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S267" s="206">
        <f>SUMIF('TOTAL FEED'!$J$6:$J$440,'21'!A267,'TOTAL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S268" s="206">
        <f>SUMIF('TOTAL FEED'!$J$6:$J$440,'21'!A268,'TOTAL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S269" s="206">
        <f>SUMIF('TOTAL FEED'!$J$6:$J$440,'21'!A269,'TOTAL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S270" s="206">
        <f>SUMIF('TOTAL FEED'!$J$6:$J$440,'21'!A270,'TOTAL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S271" s="206">
        <f>SUMIF('TOTAL FEED'!$J$6:$J$440,'21'!A271,'TOTAL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S272" s="206">
        <f>SUMIF('TOTAL FEED'!$J$6:$J$440,'21'!A272,'TOTAL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S273" s="206">
        <f>SUMIF('TOTAL FEED'!$J$6:$J$440,'21'!A273,'TOTAL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S274" s="206">
        <f>SUMIF('TOTAL FEED'!$J$6:$J$440,'21'!A274,'TOTAL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S275" s="206">
        <f>SUMIF('TOTAL FEED'!$J$6:$J$440,'21'!A275,'TOTAL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S276" s="206">
        <f>SUMIF('TOTAL FEED'!$J$6:$J$440,'21'!A276,'TOTAL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S277" s="206">
        <f>SUMIF('TOTAL FEED'!$J$6:$J$440,'21'!A277,'TOTAL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S278" s="206">
        <f>SUMIF('TOTAL FEED'!$J$6:$J$440,'21'!A278,'TOTAL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S279" s="206">
        <f>SUMIF('TOTAL FEED'!$J$6:$J$440,'21'!A279,'TOTAL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S280" s="206">
        <f>SUMIF('TOTAL FEED'!$J$6:$J$440,'21'!A280,'TOTAL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S281" s="206">
        <f>SUMIF('TOTAL FEED'!$J$6:$J$440,'21'!A281,'TOTAL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S282" s="206">
        <f>SUMIF('TOTAL FEED'!$J$6:$J$440,'21'!A282,'TOTAL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S283" s="206">
        <f>SUMIF('TOTAL FEED'!$J$6:$J$440,'21'!A283,'TOTAL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S284" s="206">
        <f>SUMIF('TOTAL FEED'!$J$6:$J$440,'21'!A284,'TOTAL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S285" s="206">
        <f>SUMIF('TOTAL FEED'!$J$6:$J$440,'21'!A285,'TOTAL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S286" s="206">
        <f>SUMIF('TOTAL FEED'!$J$6:$J$440,'21'!A286,'TOTAL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S287" s="206">
        <f>SUMIF('TOTAL FEED'!$J$6:$J$440,'21'!A287,'TOTAL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S288" s="206">
        <f>SUMIF('TOTAL FEED'!$J$6:$J$440,'21'!A288,'TOTAL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S289" s="206">
        <f>SUMIF('TOTAL FEED'!$J$6:$J$440,'21'!A289,'TOTAL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S290" s="206">
        <f>SUMIF('TOTAL FEED'!$J$6:$J$440,'21'!A290,'TOTAL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S291" s="206">
        <f>SUMIF('TOTAL FEED'!$J$6:$J$440,'21'!A291,'TOTAL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S292" s="206">
        <f>SUMIF('TOTAL FEED'!$J$6:$J$440,'21'!A292,'TOTAL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S293" s="206">
        <f>SUMIF('TOTAL FEED'!$J$6:$J$440,'21'!A293,'TOTAL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S294" s="206">
        <f>SUMIF('TOTAL FEED'!$J$6:$J$440,'21'!A294,'TOTAL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S295" s="206">
        <f>SUMIF('TOTAL FEED'!$J$6:$J$440,'21'!A295,'TOTAL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S296" s="206">
        <f>SUMIF('TOTAL FEED'!$J$6:$J$440,'21'!A296,'TOTAL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S297" s="206">
        <f>SUMIF('TOTAL FEED'!$J$6:$J$440,'21'!A297,'TOTAL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S298" s="206">
        <f>SUMIF('TOTAL FEED'!$J$6:$J$440,'21'!A298,'TOTAL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S299" s="206">
        <f>SUMIF('TOTAL FEED'!$J$6:$J$440,'21'!A299,'TOTAL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S300" s="206">
        <f>SUMIF('TOTAL FEED'!$J$6:$J$440,'21'!A300,'TOTAL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S301" s="206">
        <f>SUMIF('TOTAL FEED'!$J$6:$J$440,'21'!A301,'TOTAL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S302" s="206">
        <f>SUMIF('TOTAL FEED'!$J$6:$J$440,'21'!A302,'TOTAL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S303" s="206">
        <f>SUMIF('TOTAL FEED'!$J$6:$J$440,'21'!A303,'TOTAL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S304" s="206">
        <f>SUMIF('TOTAL FEED'!$J$6:$J$440,'21'!A304,'TOTAL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S305" s="206">
        <f>SUMIF('TOTAL FEED'!$J$6:$J$440,'21'!A305,'TOTAL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S306" s="206">
        <f>SUMIF('TOTAL FEED'!$J$6:$J$440,'21'!A306,'TOTAL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S307" s="206">
        <f>SUMIF('TOTAL FEED'!$J$6:$J$440,'21'!A307,'TOTAL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S308" s="206">
        <f>SUMIF('TOTAL FEED'!$J$6:$J$440,'21'!A308,'TOTAL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S309" s="206">
        <f>SUMIF('TOTAL FEED'!$J$6:$J$440,'21'!A309,'TOTAL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S310" s="206">
        <f>SUMIF('TOTAL FEED'!$J$6:$J$440,'21'!A310,'TOTAL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S311" s="206">
        <f>SUMIF('TOTAL FEED'!$J$6:$J$440,'21'!A311,'TOTAL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S312" s="206">
        <f>SUMIF('TOTAL FEED'!$J$6:$J$440,'21'!A312,'TOTAL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S313" s="206">
        <f>SUMIF('TOTAL FEED'!$J$6:$J$440,'21'!A313,'TOTAL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S314" s="206">
        <f>SUMIF('TOTAL FEED'!$J$6:$J$440,'21'!A314,'TOTAL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S315" s="206">
        <f>SUMIF('TOTAL FEED'!$J$6:$J$440,'21'!A315,'TOTAL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S316" s="206">
        <f>SUMIF('TOTAL FEED'!$J$6:$J$440,'21'!A316,'TOTAL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S317" s="206">
        <f>SUMIF('TOTAL FEED'!$J$6:$J$440,'21'!A317,'TOTAL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S318" s="206">
        <f>SUMIF('TOTAL FEED'!$J$6:$J$440,'21'!A318,'TOTAL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S319" s="206">
        <f>SUMIF('TOTAL FEED'!$J$6:$J$440,'21'!A319,'TOTAL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S320" s="206">
        <f>SUMIF('TOTAL FEED'!$J$6:$J$440,'21'!A320,'TOTAL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S321" s="206">
        <f>SUMIF('TOTAL FEED'!$J$6:$J$440,'21'!A321,'TOTAL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S322" s="206">
        <f>SUMIF('TOTAL FEED'!$J$6:$J$440,'21'!A322,'TOTAL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S323" s="206">
        <f>SUMIF('TOTAL FEED'!$J$6:$J$440,'21'!A323,'TOTAL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S324" s="206">
        <f>SUMIF('TOTAL FEED'!$J$6:$J$440,'21'!A324,'TOTAL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S325" s="206">
        <f>SUMIF('TOTAL FEED'!$J$6:$J$440,'21'!A325,'TOTAL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S326" s="206">
        <f>SUMIF('TOTAL FEED'!$J$6:$J$440,'21'!A326,'TOTAL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S327" s="206">
        <f>SUMIF('TOTAL FEED'!$J$6:$J$440,'21'!A327,'TOTAL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S328" s="206">
        <f>SUMIF('TOTAL FEED'!$J$6:$J$440,'21'!A328,'TOTAL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S329" s="206">
        <f>SUMIF('TOTAL FEED'!$J$6:$J$440,'21'!A329,'TOTAL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S330" s="206">
        <f>SUMIF('TOTAL FEED'!$J$6:$J$440,'21'!A330,'TOTAL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S331" s="206">
        <f>SUMIF('TOTAL FEED'!$J$6:$J$440,'21'!A331,'TOTAL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S332" s="206">
        <f>SUMIF('TOTAL FEED'!$J$6:$J$440,'21'!A332,'TOTAL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S333" s="206">
        <f>SUMIF('TOTAL FEED'!$J$6:$J$440,'21'!A333,'TOTAL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S334" s="206">
        <f>SUMIF('TOTAL FEED'!$J$6:$J$440,'21'!A334,'TOTAL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S335" s="206">
        <f>SUMIF('TOTAL FEED'!$J$6:$J$440,'21'!A335,'TOTAL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S336" s="206">
        <f>SUMIF('TOTAL FEED'!$J$6:$J$440,'21'!A336,'TOTAL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S337" s="206">
        <f>SUMIF('TOTAL FEED'!$J$6:$J$440,'21'!A337,'TOTAL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S338" s="206">
        <f>SUMIF('TOTAL FEED'!$J$6:$J$440,'21'!A338,'TOTAL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S339" s="206">
        <f>SUMIF('TOTAL FEED'!$J$6:$J$440,'21'!A339,'TOTAL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S340" s="206">
        <f>SUMIF('TOTAL FEED'!$J$6:$J$440,'21'!A340,'TOTAL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S341" s="206">
        <f>SUMIF('TOTAL FEED'!$J$6:$J$440,'21'!A341,'TOTAL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S342" s="206">
        <f>SUMIF('TOTAL FEED'!$J$6:$J$440,'21'!A342,'TOTAL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S343" s="206">
        <f>SUMIF('TOTAL FEED'!$J$6:$J$440,'21'!A343,'TOTAL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S344" s="206">
        <f>SUMIF('TOTAL FEED'!$J$6:$J$440,'21'!A344,'TOTAL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S345" s="206">
        <f>SUMIF('TOTAL FEED'!$J$6:$J$440,'21'!A345,'TOTAL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S346" s="206">
        <f>SUMIF('TOTAL FEED'!$J$6:$J$440,'21'!A346,'TOTAL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S347" s="206">
        <f>SUMIF('TOTAL FEED'!$J$6:$J$440,'21'!A347,'TOTAL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S348" s="206">
        <f>SUMIF('TOTAL FEED'!$J$6:$J$440,'21'!A348,'TOTAL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S349" s="206">
        <f>SUMIF('TOTAL FEED'!$J$6:$J$440,'21'!A349,'TOTAL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S350" s="206">
        <f>SUMIF('TOTAL FEED'!$J$6:$J$440,'21'!A350,'TOTAL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S351" s="206">
        <f>SUMIF('TOTAL FEED'!$J$6:$J$440,'21'!A351,'TOTAL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S352" s="206">
        <f>SUMIF('TOTAL FEED'!$J$6:$J$440,'21'!A352,'TOTAL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S353" s="206">
        <f>SUMIF('TOTAL FEED'!$J$6:$J$440,'21'!A353,'TOTAL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S354" s="206">
        <f>SUMIF('TOTAL FEED'!$J$6:$J$440,'21'!A354,'TOTAL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S355" s="206">
        <f>SUMIF('TOTAL FEED'!$J$6:$J$440,'21'!A355,'TOTAL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S356" s="206">
        <f>SUMIF('TOTAL FEED'!$J$6:$J$440,'21'!A356,'TOTAL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S357" s="206">
        <f>SUMIF('TOTAL FEED'!$J$6:$J$440,'21'!A357,'TOTAL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S358" s="206">
        <f>SUMIF('TOTAL FEED'!$J$6:$J$440,'21'!A358,'TOTAL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S359" s="206">
        <f>SUMIF('TOTAL FEED'!$J$6:$J$440,'21'!A359,'TOTAL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S360" s="206">
        <f>SUMIF('TOTAL FEED'!$J$6:$J$440,'21'!A360,'TOTAL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S361" s="206">
        <f>SUMIF('TOTAL FEED'!$J$6:$J$440,'21'!A361,'TOTAL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S362" s="206">
        <f>SUMIF('TOTAL FEED'!$J$6:$J$440,'21'!A362,'TOTAL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S363" s="206">
        <f>SUMIF('TOTAL FEED'!$J$6:$J$440,'21'!A363,'TOTAL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S364" s="206">
        <f>SUMIF('TOTAL FEED'!$J$6:$J$440,'21'!A364,'TOTAL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S365" s="206">
        <f>SUMIF('TOTAL FEED'!$J$6:$J$440,'21'!A365,'TOTAL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S366" s="206">
        <f>SUMIF('TOTAL FEED'!$J$6:$J$440,'21'!A366,'TOTAL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S367" s="206">
        <f>SUMIF('TOTAL FEED'!$J$6:$J$440,'21'!A367,'TOTAL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S368" s="206">
        <f>SUMIF('TOTAL FEED'!$J$6:$J$440,'21'!A368,'TOTAL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S369" s="206">
        <f>SUMIF('TOTAL FEED'!$J$6:$J$440,'21'!A369,'TOTAL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S370" s="206">
        <f>SUMIF('TOTAL FEED'!$J$6:$J$440,'21'!A370,'TOTAL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S371" s="206">
        <f>SUMIF('TOTAL FEED'!$J$6:$J$440,'21'!A371,'TOTAL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S372" s="206">
        <f>SUMIF('TOTAL FEED'!$J$6:$J$440,'21'!A372,'TOTAL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S373" s="206">
        <f>SUMIF('TOTAL FEED'!$J$6:$J$440,'21'!A373,'TOTAL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S374" s="206">
        <f>SUMIF('TOTAL FEED'!$J$6:$J$440,'21'!A374,'TOTAL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S375" s="206">
        <f>SUMIF('TOTAL FEED'!$J$6:$J$440,'21'!A375,'TOTAL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S376" s="206">
        <f>SUMIF('TOTAL FEED'!$J$6:$J$440,'21'!A376,'TOTAL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S377" s="206">
        <f>SUMIF('TOTAL FEED'!$J$6:$J$440,'21'!A377,'TOTAL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S378" s="206">
        <f>SUMIF('TOTAL FEED'!$J$6:$J$440,'21'!A378,'TOTAL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S379" s="206">
        <f>SUMIF('TOTAL FEED'!$J$6:$J$440,'21'!A379,'TOTAL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S380" s="206">
        <f>SUMIF('TOTAL FEED'!$J$6:$J$440,'21'!A380,'TOTAL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S381" s="206">
        <f>SUMIF('TOTAL FEED'!$J$6:$J$440,'21'!A381,'TOTAL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S382" s="206">
        <f>SUMIF('TOTAL FEED'!$J$6:$J$440,'21'!A382,'TOTAL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S383" s="206">
        <f>SUMIF('TOTAL FEED'!$J$6:$J$440,'21'!A383,'TOTAL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S384" s="206">
        <f>SUMIF('TOTAL FEED'!$J$6:$J$440,'21'!A384,'TOTAL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S385" s="206">
        <f>SUMIF('TOTAL FEED'!$J$6:$J$440,'21'!A385,'TOTAL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S386" s="206">
        <f>SUMIF('TOTAL FEED'!$J$6:$J$440,'21'!A386,'TOTAL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2:V753"/>
  <sheetViews>
    <sheetView topLeftCell="A1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 t="shared" ref="A3:A34" si="0"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FEED'!$J$6:$J$440,'22'!A3,'TOTAL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si="0"/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FEED'!$J$6:$J$440,'22'!A4,'TOTAL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FEED'!$J$6:$J$440,'22'!A5,'TOTAL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FEED'!$J$6:$J$440,'22'!A6,'TOTAL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FEED'!$J$6:$J$440,'22'!A7,'TOTAL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FEED'!$J$6:$J$440,'22'!A8,'TOTAL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FEED'!$J$6:$J$440,'22'!A9,'TOTAL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FEED'!$J$6:$J$440,'22'!A10,'TOTAL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FEED'!$J$6:$J$440,'22'!A11,'TOTAL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FEED'!$J$6:$J$440,'22'!A12,'TOTAL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FEED'!$J$6:$J$440,'22'!A13,'TOTAL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FEED'!$J$6:$J$440,'22'!A14,'TOTAL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FEED'!$J$6:$J$440,'22'!A15,'TOTAL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FEED'!$J$6:$J$440,'22'!A16,'TOTAL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FEED'!$J$6:$J$440,'22'!A17,'TOTAL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FEED'!$J$6:$J$440,'22'!A18,'TOTAL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S19" s="206">
        <f>SUMIF('TOTAL FEED'!$J$6:$J$440,'22'!A19,'TOTAL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FEED'!$J$6:$J$440,'22'!A20,'TOTAL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FEED'!$J$6:$J$440,'22'!A21,'TOTAL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FEED'!$J$6:$J$440,'22'!A22,'TOTAL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FEED'!$J$6:$J$440,'22'!A23,'TOTAL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FEED'!$J$6:$J$440,'22'!A24,'TOTAL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FEED'!$J$6:$J$440,'22'!A25,'TOTAL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FEED'!$J$6:$J$440,'22'!A26,'TOTAL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FEED'!$J$6:$J$440,'22'!A27,'TOTAL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FEED'!$J$6:$J$440,'22'!A28,'TOTAL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FEED'!$J$6:$J$440,'22'!A29,'TOTAL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FEED'!$J$6:$J$440,'22'!A30,'TOTAL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FEED'!$J$6:$J$440,'22'!A31,'TOTAL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FEED'!$J$6:$J$440,'22'!A32,'TOTAL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FEED'!$J$6:$J$440,'22'!A33,'TOTAL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FEED'!$J$6:$J$440,'22'!A34,'TOTAL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ref="A35:A68" si="2">CONCATENATE(G35,I35,H35)</f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FEED'!$J$6:$J$440,'22'!A35,'TOTAL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2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FEED'!$J$6:$J$440,'22'!A36,'TOTAL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2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FEED'!$J$6:$J$440,'22'!A37,'TOTAL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2"/>
        <v/>
      </c>
      <c r="B38" s="15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S38" s="206">
        <f>SUMIF('TOTAL FEED'!$J$6:$J$440,'22'!A38,'TOTAL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2"/>
        <v/>
      </c>
      <c r="B39" s="152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S39" s="206">
        <f>SUMIF('TOTAL FEED'!$J$6:$J$440,'22'!A39,'TOTAL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2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FEED'!$J$6:$J$440,'22'!A40,'TOTAL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2"/>
        <v/>
      </c>
      <c r="B41" s="153"/>
      <c r="C41" s="153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S41" s="206">
        <f>SUMIF('TOTAL FEED'!$J$6:$J$440,'22'!A41,'TOTAL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2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FEED'!$J$6:$J$440,'22'!A42,'TOTAL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2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FEED'!$J$6:$J$440,'22'!A43,'TOTAL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2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FEED'!$J$6:$J$440,'22'!A44,'TOTAL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2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FEED'!$J$6:$J$440,'22'!A45,'TOTAL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2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FEED'!$J$6:$J$440,'22'!A46,'TOTAL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2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FEED'!$J$6:$J$440,'22'!A47,'TOTAL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2"/>
        <v/>
      </c>
      <c r="B48" s="152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S48" s="206">
        <f>SUMIF('TOTAL FEED'!$J$6:$J$440,'22'!A48,'TOTAL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2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FEED'!$J$6:$J$440,'22'!A49,'TOTAL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2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FEED'!$J$6:$J$440,'22'!A50,'TOTAL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2"/>
        <v/>
      </c>
      <c r="B51" s="152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S51" s="206">
        <f>SUMIF('TOTAL FEED'!$J$6:$J$440,'22'!A51,'TOTAL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2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FEED'!$J$6:$J$440,'22'!A52,'TOTAL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2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FEED'!$J$6:$J$440,'22'!A53,'TOTAL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2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FEED'!$J$6:$J$440,'22'!A54,'TOTAL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2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FEED'!$J$6:$J$440,'22'!A55,'TOTAL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2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FEED'!$J$6:$J$440,'22'!A56,'TOTAL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2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FEED'!$J$6:$J$440,'22'!A57,'TOTAL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2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FEED'!$J$6:$J$440,'22'!A58,'TOTAL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2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FEED'!$J$6:$J$440,'22'!A59,'TOTAL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2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FEED'!$J$6:$J$440,'22'!A60,'TOTAL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2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FEED'!$J$6:$J$440,'22'!A61,'TOTAL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2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FEED'!$J$6:$J$440,'22'!A62,'TOTAL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2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FEED'!$J$6:$J$440,'22'!A63,'TOTAL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2"/>
        <v/>
      </c>
      <c r="B64" s="211"/>
      <c r="G64"/>
      <c r="H64"/>
      <c r="J64" s="211"/>
      <c r="S64" s="206">
        <f>SUMIF('TOTAL FEED'!$J$6:$J$440,'22'!A64,'TOTAL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2"/>
        <v/>
      </c>
      <c r="B65" s="211"/>
      <c r="G65"/>
      <c r="H65"/>
      <c r="J65" s="211"/>
      <c r="S65" s="206">
        <f>SUMIF('TOTAL FEED'!$J$6:$J$440,'22'!A65,'TOTAL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2"/>
        <v/>
      </c>
      <c r="B66" s="211"/>
      <c r="G66"/>
      <c r="H66"/>
      <c r="J66" s="211"/>
      <c r="S66" s="206">
        <f>SUMIF('TOTAL FEED'!$J$6:$J$440,'22'!A66,'TOTAL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2"/>
        <v/>
      </c>
      <c r="B67" s="211"/>
      <c r="G67"/>
      <c r="H67"/>
      <c r="J67" s="211"/>
      <c r="S67" s="206">
        <f>SUMIF('TOTAL FEED'!$J$6:$J$440,'22'!A67,'TOTAL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si="2"/>
        <v/>
      </c>
      <c r="B68" s="211"/>
      <c r="G68"/>
      <c r="H68"/>
      <c r="J68" s="211"/>
      <c r="S68" s="206">
        <f>SUMIF('TOTAL FEED'!$J$6:$J$440,'22'!A68,'TOTAL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ref="A69:A131" si="4">CONCATENATE(G69,I69,H69)</f>
        <v/>
      </c>
      <c r="B69" s="211"/>
      <c r="G69"/>
      <c r="H69"/>
      <c r="S69" s="206">
        <f>SUMIF('TOTAL FEED'!$J$6:$J$440,'22'!A69,'TOTAL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4"/>
        <v/>
      </c>
      <c r="B70" s="211"/>
      <c r="G70"/>
      <c r="H70"/>
      <c r="S70" s="206">
        <f>SUMIF('TOTAL FEED'!$J$6:$J$440,'22'!A70,'TOTAL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4"/>
        <v/>
      </c>
      <c r="B71" s="211"/>
      <c r="G71"/>
      <c r="H71"/>
      <c r="S71" s="206">
        <f>SUMIF('TOTAL FEED'!$J$6:$J$440,'22'!A71,'TOTAL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4"/>
        <v/>
      </c>
      <c r="B72" s="211"/>
      <c r="G72"/>
      <c r="H72"/>
      <c r="S72" s="206">
        <f>SUMIF('TOTAL FEED'!$J$6:$J$440,'22'!A72,'TOTAL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4"/>
        <v/>
      </c>
      <c r="B73" s="211"/>
      <c r="G73"/>
      <c r="H73"/>
      <c r="J73" s="211"/>
      <c r="S73" s="206">
        <f>SUMIF('TOTAL FEED'!$J$6:$J$440,'22'!A73,'TOTAL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4"/>
        <v/>
      </c>
      <c r="B74" s="211"/>
      <c r="G74"/>
      <c r="H74"/>
      <c r="J74" s="211"/>
      <c r="S74" s="206">
        <f>SUMIF('TOTAL FEED'!$J$6:$J$440,'22'!A74,'TOTAL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4"/>
        <v/>
      </c>
      <c r="B75" s="211"/>
      <c r="G75"/>
      <c r="H75"/>
      <c r="J75" s="211"/>
      <c r="S75" s="206">
        <f>SUMIF('TOTAL FEED'!$J$6:$J$440,'22'!A75,'TOTAL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4"/>
        <v/>
      </c>
      <c r="B76" s="211"/>
      <c r="G76"/>
      <c r="H76"/>
      <c r="J76" s="211"/>
      <c r="S76" s="206">
        <f>SUMIF('TOTAL FEED'!$J$6:$J$440,'22'!A76,'TOTAL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4"/>
        <v/>
      </c>
      <c r="B77" s="211"/>
      <c r="G77"/>
      <c r="H77"/>
      <c r="J77" s="211"/>
      <c r="S77" s="206">
        <f>SUMIF('TOTAL FEED'!$J$6:$J$440,'22'!A77,'TOTAL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4"/>
        <v/>
      </c>
      <c r="B78" s="211"/>
      <c r="G78"/>
      <c r="H78"/>
      <c r="J78" s="211"/>
      <c r="S78" s="206">
        <f>SUMIF('TOTAL FEED'!$J$6:$J$440,'22'!A78,'TOTAL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4"/>
        <v/>
      </c>
      <c r="G79"/>
      <c r="H79"/>
      <c r="S79" s="206">
        <f>SUMIF('TOTAL FEED'!$J$6:$J$440,'22'!A79,'TOTAL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4"/>
        <v/>
      </c>
      <c r="G80"/>
      <c r="H80"/>
      <c r="S80" s="206">
        <f>SUMIF('TOTAL FEED'!$J$6:$J$440,'22'!A80,'TOTAL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4"/>
        <v/>
      </c>
      <c r="G81"/>
      <c r="H81"/>
      <c r="S81" s="206">
        <f>SUMIF('TOTAL FEED'!$J$6:$J$440,'22'!A81,'TOTAL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4"/>
        <v/>
      </c>
      <c r="G82"/>
      <c r="H82"/>
      <c r="S82" s="206">
        <f>SUMIF('TOTAL FEED'!$J$6:$J$440,'22'!A82,'TOTAL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4"/>
        <v/>
      </c>
      <c r="G83"/>
      <c r="H83"/>
      <c r="S83" s="206">
        <f>SUMIF('TOTAL FEED'!$J$6:$J$440,'22'!A83,'TOTAL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4"/>
        <v/>
      </c>
      <c r="G84"/>
      <c r="H84"/>
      <c r="S84" s="206">
        <f>SUMIF('TOTAL FEED'!$J$6:$J$440,'22'!A84,'TOTAL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4"/>
        <v/>
      </c>
      <c r="G85"/>
      <c r="H85"/>
      <c r="S85" s="206">
        <f>SUMIF('TOTAL FEED'!$J$6:$J$440,'22'!A85,'TOTAL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4"/>
        <v/>
      </c>
      <c r="G86"/>
      <c r="H86"/>
      <c r="S86" s="206">
        <f>SUMIF('TOTAL FEED'!$J$6:$J$440,'22'!A86,'TOTAL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4"/>
        <v/>
      </c>
      <c r="G87"/>
      <c r="H87"/>
      <c r="S87" s="206">
        <f>SUMIF('TOTAL FEED'!$J$6:$J$440,'22'!A87,'TOTAL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4"/>
        <v/>
      </c>
      <c r="G88"/>
      <c r="H88"/>
      <c r="S88" s="206">
        <f>SUMIF('TOTAL FEED'!$J$6:$J$440,'22'!A88,'TOTAL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4"/>
        <v/>
      </c>
      <c r="G89"/>
      <c r="H89"/>
      <c r="S89" s="206">
        <f>SUMIF('TOTAL FEED'!$J$6:$J$440,'22'!A89,'TOTAL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4"/>
        <v/>
      </c>
      <c r="G90"/>
      <c r="H90"/>
      <c r="S90" s="206">
        <f>SUMIF('TOTAL FEED'!$J$6:$J$440,'22'!A90,'TOTAL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4"/>
        <v/>
      </c>
      <c r="G91"/>
      <c r="H91"/>
      <c r="S91" s="206">
        <f>SUMIF('TOTAL FEED'!$J$6:$J$440,'22'!A91,'TOTAL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4"/>
        <v/>
      </c>
      <c r="G92"/>
      <c r="H92"/>
      <c r="S92" s="206">
        <f>SUMIF('TOTAL FEED'!$J$6:$J$440,'22'!A92,'TOTAL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4"/>
        <v/>
      </c>
      <c r="G93"/>
      <c r="H93"/>
      <c r="S93" s="206">
        <f>SUMIF('TOTAL FEED'!$J$6:$J$440,'22'!A93,'TOTAL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4"/>
        <v/>
      </c>
      <c r="S94" s="206">
        <f>SUMIF('TOTAL FEED'!$J$6:$J$440,'22'!A94,'TOTAL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4"/>
        <v/>
      </c>
      <c r="S95" s="206">
        <f>SUMIF('TOTAL FEED'!$J$6:$J$440,'22'!A95,'TOTAL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4"/>
        <v/>
      </c>
      <c r="S96" s="206">
        <f>SUMIF('TOTAL FEED'!$J$6:$J$440,'22'!A96,'TOTAL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4"/>
        <v/>
      </c>
      <c r="G97"/>
      <c r="H97"/>
      <c r="S97" s="206">
        <f>SUMIF('TOTAL FEED'!$J$6:$J$440,'22'!A97,'TOTAL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4"/>
        <v/>
      </c>
      <c r="G98"/>
      <c r="H98"/>
      <c r="S98" s="206">
        <f>SUMIF('TOTAL FEED'!$J$6:$J$440,'22'!A98,'TOTAL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4"/>
        <v/>
      </c>
      <c r="G99"/>
      <c r="H99"/>
      <c r="S99" s="206">
        <f>SUMIF('TOTAL FEED'!$J$6:$J$440,'22'!A99,'TOTAL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4"/>
        <v/>
      </c>
      <c r="G100"/>
      <c r="H100"/>
      <c r="S100" s="206">
        <f>SUMIF('TOTAL FEED'!$J$6:$J$440,'22'!A100,'TOTAL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4"/>
        <v/>
      </c>
      <c r="G101"/>
      <c r="H101"/>
      <c r="S101" s="206">
        <f>SUMIF('TOTAL FEED'!$J$6:$J$440,'22'!A101,'TOTAL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4"/>
        <v/>
      </c>
      <c r="G102"/>
      <c r="H102"/>
      <c r="S102" s="206">
        <f>SUMIF('TOTAL FEED'!$J$6:$J$440,'22'!A102,'TOTAL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4"/>
        <v/>
      </c>
      <c r="G103"/>
      <c r="H103"/>
      <c r="S103" s="206">
        <f>SUMIF('TOTAL FEED'!$J$6:$J$440,'22'!A103,'TOTAL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4"/>
        <v/>
      </c>
      <c r="G104"/>
      <c r="H104"/>
      <c r="S104" s="206">
        <f>SUMIF('TOTAL FEED'!$J$6:$J$440,'22'!A104,'TOTAL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4"/>
        <v/>
      </c>
      <c r="G105"/>
      <c r="H105"/>
      <c r="S105" s="206">
        <f>SUMIF('TOTAL FEED'!$J$6:$J$440,'22'!A105,'TOTAL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4"/>
        <v/>
      </c>
      <c r="G106"/>
      <c r="H106"/>
      <c r="S106" s="206">
        <f>SUMIF('TOTAL FEED'!$J$6:$J$440,'22'!A106,'TOTAL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4"/>
        <v/>
      </c>
      <c r="G107"/>
      <c r="H107"/>
      <c r="S107" s="206">
        <f>SUMIF('TOTAL FEED'!$J$6:$J$440,'22'!A107,'TOTAL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4"/>
        <v/>
      </c>
      <c r="G108"/>
      <c r="H108"/>
      <c r="S108" s="206">
        <f>SUMIF('TOTAL FEED'!$J$6:$J$440,'22'!A108,'TOTAL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4"/>
        <v/>
      </c>
      <c r="G109"/>
      <c r="H109"/>
      <c r="S109" s="206">
        <f>SUMIF('TOTAL FEED'!$J$6:$J$440,'22'!A109,'TOTAL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4"/>
        <v/>
      </c>
      <c r="G110"/>
      <c r="H110"/>
      <c r="S110" s="206">
        <f>SUMIF('TOTAL FEED'!$J$6:$J$440,'22'!A110,'TOTAL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4"/>
        <v/>
      </c>
      <c r="G111"/>
      <c r="H111"/>
      <c r="S111" s="206">
        <f>SUMIF('TOTAL FEED'!$J$6:$J$440,'22'!A111,'TOTAL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4"/>
        <v/>
      </c>
      <c r="G112"/>
      <c r="H112"/>
      <c r="S112" s="206">
        <f>SUMIF('TOTAL FEED'!$J$6:$J$440,'22'!A112,'TOTAL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4"/>
        <v/>
      </c>
      <c r="G113"/>
      <c r="H113"/>
      <c r="S113" s="206">
        <f>SUMIF('TOTAL FEED'!$J$6:$J$440,'22'!A113,'TOTAL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4"/>
        <v/>
      </c>
      <c r="G114"/>
      <c r="H114"/>
      <c r="S114" s="206">
        <f>SUMIF('TOTAL FEED'!$J$6:$J$440,'22'!A114,'TOTAL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4"/>
        <v/>
      </c>
      <c r="G115"/>
      <c r="H115"/>
      <c r="S115" s="206">
        <f>SUMIF('TOTAL FEED'!$J$6:$J$440,'22'!A115,'TOTAL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4"/>
        <v/>
      </c>
      <c r="G116"/>
      <c r="H116"/>
      <c r="S116" s="206">
        <f>SUMIF('TOTAL FEED'!$J$6:$J$440,'22'!A116,'TOTAL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4"/>
        <v/>
      </c>
      <c r="G117"/>
      <c r="H117"/>
      <c r="S117" s="206">
        <f>SUMIF('TOTAL FEED'!$J$6:$J$440,'22'!A117,'TOTAL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4"/>
        <v/>
      </c>
      <c r="G118"/>
      <c r="H118"/>
      <c r="S118" s="206">
        <f>SUMIF('TOTAL FEED'!$J$6:$J$440,'22'!A118,'TOTAL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4"/>
        <v/>
      </c>
      <c r="G119"/>
      <c r="H119"/>
      <c r="S119" s="206">
        <f>SUMIF('TOTAL FEED'!$J$6:$J$440,'22'!A119,'TOTAL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4"/>
        <v/>
      </c>
      <c r="G120"/>
      <c r="H120"/>
      <c r="S120" s="206">
        <f>SUMIF('TOTAL FEED'!$J$6:$J$440,'22'!A120,'TOTAL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4"/>
        <v/>
      </c>
      <c r="G121"/>
      <c r="H121"/>
      <c r="S121" s="206">
        <f>SUMIF('TOTAL FEED'!$J$6:$J$440,'22'!A121,'TOTAL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4"/>
        <v/>
      </c>
      <c r="G122"/>
      <c r="H122"/>
      <c r="S122" s="206">
        <f>SUMIF('TOTAL FEED'!$J$6:$J$440,'22'!A122,'TOTAL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4"/>
        <v/>
      </c>
      <c r="G123"/>
      <c r="H123"/>
      <c r="S123" s="206">
        <f>SUMIF('TOTAL FEED'!$J$6:$J$440,'22'!A123,'TOTAL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4"/>
        <v/>
      </c>
      <c r="G124"/>
      <c r="H124"/>
      <c r="S124" s="206">
        <f>SUMIF('TOTAL FEED'!$J$6:$J$440,'22'!A124,'TOTAL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4"/>
        <v/>
      </c>
      <c r="G125"/>
      <c r="H125"/>
      <c r="S125" s="206">
        <f>SUMIF('TOTAL FEED'!$J$6:$J$440,'22'!A125,'TOTAL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4"/>
        <v/>
      </c>
      <c r="G126"/>
      <c r="H126"/>
      <c r="S126" s="206">
        <f>SUMIF('TOTAL FEED'!$J$6:$J$440,'22'!A126,'TOTAL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4"/>
        <v/>
      </c>
      <c r="G127"/>
      <c r="H127"/>
      <c r="S127" s="206">
        <f>SUMIF('TOTAL FEED'!$J$6:$J$440,'22'!A127,'TOTAL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4"/>
        <v/>
      </c>
      <c r="G128"/>
      <c r="H128"/>
      <c r="S128" s="206">
        <f>SUMIF('TOTAL FEED'!$J$6:$J$440,'22'!A128,'TOTAL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4"/>
        <v/>
      </c>
      <c r="G129"/>
      <c r="H129"/>
      <c r="S129" s="206">
        <f>SUMIF('TOTAL FEED'!$J$6:$J$440,'22'!A129,'TOTAL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4"/>
        <v/>
      </c>
      <c r="G130"/>
      <c r="H130"/>
      <c r="S130" s="206">
        <f>SUMIF('TOTAL FEED'!$J$6:$J$440,'22'!A130,'TOTAL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4"/>
        <v/>
      </c>
      <c r="G131"/>
      <c r="H131"/>
      <c r="S131" s="206">
        <f>SUMIF('TOTAL FEED'!$J$6:$J$440,'22'!A131,'TOTAL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5">CONCATENATE(G132,I132,H132)</f>
        <v/>
      </c>
      <c r="G132"/>
      <c r="H132"/>
      <c r="S132" s="206">
        <f>SUMIF('TOTAL FEED'!$J$6:$J$440,'22'!A132,'TOTAL FEED'!$AS$6:$AS$440)*T132</f>
        <v>16</v>
      </c>
      <c r="T132">
        <v>1</v>
      </c>
      <c r="V132" t="str">
        <f t="shared" ref="V132:V167" si="6">+G132&amp;I132</f>
        <v/>
      </c>
    </row>
    <row r="133" spans="1:22" x14ac:dyDescent="0.25">
      <c r="A133" t="str">
        <f t="shared" si="5"/>
        <v/>
      </c>
      <c r="G133"/>
      <c r="H133"/>
      <c r="S133" s="206">
        <f>SUMIF('TOTAL FEED'!$J$6:$J$440,'22'!A133,'TOTAL FEED'!$AS$6:$AS$440)*T133</f>
        <v>16</v>
      </c>
      <c r="T133">
        <v>1</v>
      </c>
      <c r="V133" t="str">
        <f t="shared" si="6"/>
        <v/>
      </c>
    </row>
    <row r="134" spans="1:22" x14ac:dyDescent="0.25">
      <c r="A134" t="str">
        <f t="shared" si="5"/>
        <v/>
      </c>
      <c r="G134"/>
      <c r="H134"/>
      <c r="S134" s="206">
        <f>SUMIF('TOTAL FEED'!$J$6:$J$440,'22'!A134,'TOTAL FEED'!$AS$6:$AS$440)*T134</f>
        <v>16</v>
      </c>
      <c r="T134">
        <v>1</v>
      </c>
      <c r="V134" t="str">
        <f t="shared" si="6"/>
        <v/>
      </c>
    </row>
    <row r="135" spans="1:22" x14ac:dyDescent="0.25">
      <c r="A135" t="str">
        <f t="shared" si="5"/>
        <v/>
      </c>
      <c r="G135"/>
      <c r="H135"/>
      <c r="S135" s="206">
        <f>SUMIF('TOTAL FEED'!$J$6:$J$440,'22'!A135,'TOTAL FEED'!$AS$6:$AS$440)*T135</f>
        <v>16</v>
      </c>
      <c r="T135">
        <v>1</v>
      </c>
      <c r="V135" t="str">
        <f t="shared" si="6"/>
        <v/>
      </c>
    </row>
    <row r="136" spans="1:22" x14ac:dyDescent="0.25">
      <c r="A136" t="str">
        <f t="shared" si="5"/>
        <v/>
      </c>
      <c r="G136"/>
      <c r="H136"/>
      <c r="S136" s="206">
        <f>SUMIF('TOTAL FEED'!$J$6:$J$440,'22'!A136,'TOTAL FEED'!$AS$6:$AS$440)*T136</f>
        <v>16</v>
      </c>
      <c r="T136">
        <v>1</v>
      </c>
      <c r="V136" t="str">
        <f t="shared" si="6"/>
        <v/>
      </c>
    </row>
    <row r="137" spans="1:22" x14ac:dyDescent="0.25">
      <c r="A137" t="str">
        <f t="shared" si="5"/>
        <v/>
      </c>
      <c r="G137"/>
      <c r="H137"/>
      <c r="S137" s="206">
        <f>SUMIF('TOTAL FEED'!$J$6:$J$440,'22'!A137,'TOTAL FEED'!$AS$6:$AS$440)*T137</f>
        <v>16</v>
      </c>
      <c r="T137">
        <v>1</v>
      </c>
      <c r="V137" t="str">
        <f t="shared" si="6"/>
        <v/>
      </c>
    </row>
    <row r="138" spans="1:22" x14ac:dyDescent="0.25">
      <c r="A138" t="str">
        <f t="shared" si="5"/>
        <v/>
      </c>
      <c r="G138"/>
      <c r="H138"/>
      <c r="S138" s="206">
        <f>SUMIF('TOTAL FEED'!$J$6:$J$440,'22'!A138,'TOTAL FEED'!$AS$6:$AS$440)*T138</f>
        <v>16</v>
      </c>
      <c r="T138">
        <v>1</v>
      </c>
      <c r="V138" t="str">
        <f t="shared" si="6"/>
        <v/>
      </c>
    </row>
    <row r="139" spans="1:22" x14ac:dyDescent="0.25">
      <c r="A139" t="str">
        <f t="shared" si="5"/>
        <v/>
      </c>
      <c r="G139"/>
      <c r="H139"/>
      <c r="S139" s="206">
        <f>SUMIF('TOTAL FEED'!$J$6:$J$440,'22'!A139,'TOTAL FEED'!$AS$6:$AS$440)*T139</f>
        <v>16</v>
      </c>
      <c r="T139">
        <v>1</v>
      </c>
      <c r="V139" t="str">
        <f t="shared" si="6"/>
        <v/>
      </c>
    </row>
    <row r="140" spans="1:22" x14ac:dyDescent="0.25">
      <c r="A140" t="str">
        <f t="shared" si="5"/>
        <v/>
      </c>
      <c r="G140"/>
      <c r="H140"/>
      <c r="S140" s="206">
        <f>SUMIF('TOTAL FEED'!$J$6:$J$440,'22'!A140,'TOTAL FEED'!$AS$6:$AS$440)*T140</f>
        <v>16</v>
      </c>
      <c r="T140">
        <v>1</v>
      </c>
      <c r="V140" t="str">
        <f t="shared" si="6"/>
        <v/>
      </c>
    </row>
    <row r="141" spans="1:22" x14ac:dyDescent="0.25">
      <c r="A141" t="str">
        <f t="shared" si="5"/>
        <v/>
      </c>
      <c r="G141"/>
      <c r="H141"/>
      <c r="S141" s="206">
        <f>SUMIF('TOTAL FEED'!$J$6:$J$440,'22'!A141,'TOTAL FEED'!$AS$6:$AS$440)*T141</f>
        <v>16</v>
      </c>
      <c r="T141">
        <v>1</v>
      </c>
      <c r="V141" t="str">
        <f t="shared" si="6"/>
        <v/>
      </c>
    </row>
    <row r="142" spans="1:22" x14ac:dyDescent="0.25">
      <c r="A142" t="str">
        <f t="shared" si="5"/>
        <v/>
      </c>
      <c r="G142"/>
      <c r="H142"/>
      <c r="S142" s="206">
        <f>SUMIF('TOTAL FEED'!$J$6:$J$440,'22'!A142,'TOTAL FEED'!$AS$6:$AS$440)*T142</f>
        <v>16</v>
      </c>
      <c r="T142">
        <v>1</v>
      </c>
      <c r="V142" t="str">
        <f t="shared" si="6"/>
        <v/>
      </c>
    </row>
    <row r="143" spans="1:22" x14ac:dyDescent="0.25">
      <c r="A143" t="str">
        <f t="shared" si="5"/>
        <v/>
      </c>
      <c r="G143"/>
      <c r="H143"/>
      <c r="S143" s="206">
        <f>SUMIF('TOTAL FEED'!$J$6:$J$440,'22'!A143,'TOTAL FEED'!$AS$6:$AS$440)*T143</f>
        <v>16</v>
      </c>
      <c r="T143">
        <v>1</v>
      </c>
      <c r="V143" t="str">
        <f t="shared" si="6"/>
        <v/>
      </c>
    </row>
    <row r="144" spans="1:22" x14ac:dyDescent="0.25">
      <c r="A144" t="str">
        <f t="shared" si="5"/>
        <v/>
      </c>
      <c r="G144"/>
      <c r="H144"/>
      <c r="S144" s="206">
        <f>SUMIF('TOTAL FEED'!$J$6:$J$440,'22'!A144,'TOTAL FEED'!$AS$6:$AS$440)*T144</f>
        <v>16</v>
      </c>
      <c r="T144">
        <v>1</v>
      </c>
      <c r="V144" t="str">
        <f t="shared" si="6"/>
        <v/>
      </c>
    </row>
    <row r="145" spans="1:22" x14ac:dyDescent="0.25">
      <c r="A145" t="str">
        <f t="shared" si="5"/>
        <v/>
      </c>
      <c r="G145"/>
      <c r="H145"/>
      <c r="S145" s="206">
        <f>SUMIF('TOTAL FEED'!$J$6:$J$440,'22'!A145,'TOTAL FEED'!$AS$6:$AS$440)*T145</f>
        <v>16</v>
      </c>
      <c r="T145">
        <v>1</v>
      </c>
      <c r="V145" t="str">
        <f t="shared" si="6"/>
        <v/>
      </c>
    </row>
    <row r="146" spans="1:22" x14ac:dyDescent="0.25">
      <c r="A146" t="str">
        <f t="shared" si="5"/>
        <v/>
      </c>
      <c r="G146"/>
      <c r="H146"/>
      <c r="S146" s="206">
        <f>SUMIF('TOTAL FEED'!$J$6:$J$440,'22'!A146,'TOTAL FEED'!$AS$6:$AS$440)*T146</f>
        <v>16</v>
      </c>
      <c r="T146">
        <v>1</v>
      </c>
      <c r="V146" t="str">
        <f t="shared" si="6"/>
        <v/>
      </c>
    </row>
    <row r="147" spans="1:22" x14ac:dyDescent="0.25">
      <c r="A147" t="str">
        <f t="shared" si="5"/>
        <v/>
      </c>
      <c r="G147"/>
      <c r="H147"/>
      <c r="S147" s="206">
        <f>SUMIF('TOTAL FEED'!$J$6:$J$440,'22'!A147,'TOTAL FEED'!$AS$6:$AS$440)*T147</f>
        <v>16</v>
      </c>
      <c r="T147">
        <v>1</v>
      </c>
      <c r="V147" t="str">
        <f t="shared" si="6"/>
        <v/>
      </c>
    </row>
    <row r="148" spans="1:22" x14ac:dyDescent="0.25">
      <c r="A148" t="str">
        <f t="shared" si="5"/>
        <v/>
      </c>
      <c r="G148"/>
      <c r="H148"/>
      <c r="S148" s="206">
        <f>SUMIF('TOTAL FEED'!$J$6:$J$440,'22'!A148,'TOTAL FEED'!$AS$6:$AS$440)*T148</f>
        <v>16</v>
      </c>
      <c r="T148">
        <v>1</v>
      </c>
      <c r="V148" t="str">
        <f t="shared" si="6"/>
        <v/>
      </c>
    </row>
    <row r="149" spans="1:22" x14ac:dyDescent="0.25">
      <c r="A149" t="str">
        <f t="shared" si="5"/>
        <v/>
      </c>
      <c r="G149"/>
      <c r="H149"/>
      <c r="S149" s="206">
        <f>SUMIF('TOTAL FEED'!$J$6:$J$440,'22'!A149,'TOTAL FEED'!$AS$6:$AS$440)*T149</f>
        <v>16</v>
      </c>
      <c r="T149">
        <v>1</v>
      </c>
      <c r="V149" t="str">
        <f t="shared" si="6"/>
        <v/>
      </c>
    </row>
    <row r="150" spans="1:22" x14ac:dyDescent="0.25">
      <c r="A150" t="str">
        <f t="shared" si="5"/>
        <v/>
      </c>
      <c r="G150"/>
      <c r="H150"/>
      <c r="S150" s="206">
        <f>SUMIF('TOTAL FEED'!$J$6:$J$440,'22'!A150,'TOTAL FEED'!$AS$6:$AS$440)*T150</f>
        <v>16</v>
      </c>
      <c r="T150">
        <v>1</v>
      </c>
      <c r="V150" t="str">
        <f t="shared" si="6"/>
        <v/>
      </c>
    </row>
    <row r="151" spans="1:22" x14ac:dyDescent="0.25">
      <c r="A151" t="str">
        <f t="shared" si="5"/>
        <v/>
      </c>
      <c r="G151"/>
      <c r="H151"/>
      <c r="S151" s="206">
        <f>SUMIF('TOTAL FEED'!$J$6:$J$440,'22'!A151,'TOTAL FEED'!$AS$6:$AS$440)*T151</f>
        <v>16</v>
      </c>
      <c r="T151">
        <v>1</v>
      </c>
      <c r="V151" t="str">
        <f t="shared" si="6"/>
        <v/>
      </c>
    </row>
    <row r="152" spans="1:22" x14ac:dyDescent="0.25">
      <c r="A152" t="str">
        <f t="shared" si="5"/>
        <v/>
      </c>
      <c r="G152"/>
      <c r="H152"/>
      <c r="S152" s="206">
        <f>SUMIF('TOTAL FEED'!$J$6:$J$440,'22'!A152,'TOTAL FEED'!$AS$6:$AS$440)*T152</f>
        <v>16</v>
      </c>
      <c r="T152">
        <v>1</v>
      </c>
      <c r="V152" t="str">
        <f t="shared" si="6"/>
        <v/>
      </c>
    </row>
    <row r="153" spans="1:22" x14ac:dyDescent="0.25">
      <c r="A153" t="str">
        <f t="shared" si="5"/>
        <v/>
      </c>
      <c r="G153"/>
      <c r="H153"/>
      <c r="S153" s="206">
        <f>SUMIF('TOTAL FEED'!$J$6:$J$440,'22'!A153,'TOTAL FEED'!$AS$6:$AS$440)*T153</f>
        <v>16</v>
      </c>
      <c r="T153">
        <v>1</v>
      </c>
      <c r="V153" t="str">
        <f t="shared" si="6"/>
        <v/>
      </c>
    </row>
    <row r="154" spans="1:22" x14ac:dyDescent="0.25">
      <c r="A154" t="str">
        <f t="shared" si="5"/>
        <v/>
      </c>
      <c r="G154"/>
      <c r="H154"/>
      <c r="S154" s="206">
        <f>SUMIF('TOTAL FEED'!$J$6:$J$440,'22'!A154,'TOTAL FEED'!$AS$6:$AS$440)*T154</f>
        <v>16</v>
      </c>
      <c r="T154">
        <v>1</v>
      </c>
      <c r="V154" t="str">
        <f t="shared" si="6"/>
        <v/>
      </c>
    </row>
    <row r="155" spans="1:22" x14ac:dyDescent="0.25">
      <c r="A155" t="str">
        <f t="shared" si="5"/>
        <v/>
      </c>
      <c r="G155"/>
      <c r="H155"/>
      <c r="S155" s="206">
        <f>SUMIF('TOTAL FEED'!$J$6:$J$440,'22'!A155,'TOTAL FEED'!$AS$6:$AS$440)*T155</f>
        <v>16</v>
      </c>
      <c r="T155">
        <v>1</v>
      </c>
      <c r="V155" t="str">
        <f t="shared" si="6"/>
        <v/>
      </c>
    </row>
    <row r="156" spans="1:22" x14ac:dyDescent="0.25">
      <c r="A156" t="str">
        <f t="shared" si="5"/>
        <v/>
      </c>
      <c r="G156"/>
      <c r="H156"/>
      <c r="S156" s="206">
        <f>SUMIF('TOTAL FEED'!$J$6:$J$440,'22'!A156,'TOTAL FEED'!$AS$6:$AS$440)*T156</f>
        <v>16</v>
      </c>
      <c r="T156">
        <v>1</v>
      </c>
      <c r="V156" t="str">
        <f t="shared" si="6"/>
        <v/>
      </c>
    </row>
    <row r="157" spans="1:22" x14ac:dyDescent="0.25">
      <c r="A157" t="str">
        <f t="shared" si="5"/>
        <v/>
      </c>
      <c r="G157"/>
      <c r="H157"/>
      <c r="S157" s="206">
        <f>SUMIF('TOTAL FEED'!$J$6:$J$440,'22'!A157,'TOTAL FEED'!$AS$6:$AS$440)*T157</f>
        <v>16</v>
      </c>
      <c r="T157">
        <v>1</v>
      </c>
      <c r="V157" t="str">
        <f t="shared" si="6"/>
        <v/>
      </c>
    </row>
    <row r="158" spans="1:22" x14ac:dyDescent="0.25">
      <c r="A158" t="str">
        <f t="shared" si="5"/>
        <v/>
      </c>
      <c r="G158"/>
      <c r="H158"/>
      <c r="S158" s="206">
        <f>SUMIF('TOTAL FEED'!$J$6:$J$440,'22'!A158,'TOTAL FEED'!$AS$6:$AS$440)*T158</f>
        <v>16</v>
      </c>
      <c r="T158">
        <v>1</v>
      </c>
      <c r="V158" t="str">
        <f t="shared" si="6"/>
        <v/>
      </c>
    </row>
    <row r="159" spans="1:22" x14ac:dyDescent="0.25">
      <c r="A159" t="str">
        <f t="shared" si="5"/>
        <v/>
      </c>
      <c r="G159"/>
      <c r="H159"/>
      <c r="S159" s="206">
        <f>SUMIF('TOTAL FEED'!$J$6:$J$440,'22'!A159,'TOTAL FEED'!$AS$6:$AS$440)*T159</f>
        <v>16</v>
      </c>
      <c r="T159">
        <v>1</v>
      </c>
      <c r="V159" t="str">
        <f t="shared" si="6"/>
        <v/>
      </c>
    </row>
    <row r="160" spans="1:22" x14ac:dyDescent="0.25">
      <c r="A160" t="str">
        <f t="shared" si="5"/>
        <v/>
      </c>
      <c r="G160"/>
      <c r="H160"/>
      <c r="S160" s="206">
        <f>SUMIF('TOTAL FEED'!$J$6:$J$440,'22'!A160,'TOTAL FEED'!$AS$6:$AS$440)*T160</f>
        <v>16</v>
      </c>
      <c r="T160">
        <v>1</v>
      </c>
      <c r="V160" t="str">
        <f t="shared" si="6"/>
        <v/>
      </c>
    </row>
    <row r="161" spans="1:22" x14ac:dyDescent="0.25">
      <c r="A161" t="str">
        <f t="shared" si="5"/>
        <v/>
      </c>
      <c r="G161"/>
      <c r="H161"/>
      <c r="S161" s="206">
        <f>SUMIF('TOTAL FEED'!$J$6:$J$440,'22'!A161,'TOTAL FEED'!$AS$6:$AS$440)*T161</f>
        <v>16</v>
      </c>
      <c r="T161">
        <v>1</v>
      </c>
      <c r="V161" t="str">
        <f t="shared" si="6"/>
        <v/>
      </c>
    </row>
    <row r="162" spans="1:22" x14ac:dyDescent="0.25">
      <c r="A162" t="str">
        <f t="shared" si="5"/>
        <v/>
      </c>
      <c r="G162"/>
      <c r="H162"/>
      <c r="S162" s="206">
        <f>SUMIF('TOTAL FEED'!$J$6:$J$440,'22'!A162,'TOTAL FEED'!$AS$6:$AS$440)*T162</f>
        <v>16</v>
      </c>
      <c r="T162">
        <v>1</v>
      </c>
      <c r="V162" t="str">
        <f t="shared" si="6"/>
        <v/>
      </c>
    </row>
    <row r="163" spans="1:22" x14ac:dyDescent="0.25">
      <c r="A163" t="str">
        <f t="shared" si="5"/>
        <v/>
      </c>
      <c r="G163"/>
      <c r="H163"/>
      <c r="S163" s="206">
        <f>SUMIF('TOTAL FEED'!$J$6:$J$440,'22'!A163,'TOTAL FEED'!$AS$6:$AS$440)*T163</f>
        <v>16</v>
      </c>
      <c r="T163">
        <v>1</v>
      </c>
      <c r="V163" t="str">
        <f t="shared" si="6"/>
        <v/>
      </c>
    </row>
    <row r="164" spans="1:22" x14ac:dyDescent="0.25">
      <c r="A164" t="str">
        <f t="shared" si="5"/>
        <v/>
      </c>
      <c r="G164"/>
      <c r="H164"/>
      <c r="S164" s="206">
        <f>SUMIF('TOTAL FEED'!$J$6:$J$440,'22'!A164,'TOTAL FEED'!$AS$6:$AS$440)*T164</f>
        <v>16</v>
      </c>
      <c r="T164">
        <v>1</v>
      </c>
      <c r="V164" t="str">
        <f t="shared" si="6"/>
        <v/>
      </c>
    </row>
    <row r="165" spans="1:22" x14ac:dyDescent="0.25">
      <c r="A165" t="str">
        <f t="shared" si="5"/>
        <v/>
      </c>
      <c r="G165"/>
      <c r="H165"/>
      <c r="S165" s="206">
        <f>SUMIF('TOTAL FEED'!$J$6:$J$440,'22'!A165,'TOTAL FEED'!$AS$6:$AS$440)*T165</f>
        <v>16</v>
      </c>
      <c r="T165">
        <v>1</v>
      </c>
      <c r="V165" t="str">
        <f t="shared" si="6"/>
        <v/>
      </c>
    </row>
    <row r="166" spans="1:22" x14ac:dyDescent="0.25">
      <c r="A166" t="str">
        <f t="shared" si="5"/>
        <v/>
      </c>
      <c r="G166"/>
      <c r="H166"/>
      <c r="S166" s="206">
        <f>SUMIF('TOTAL FEED'!$J$6:$J$440,'22'!A166,'TOTAL FEED'!$AS$6:$AS$440)*T166</f>
        <v>16</v>
      </c>
      <c r="T166">
        <v>1</v>
      </c>
      <c r="V166" t="str">
        <f t="shared" si="6"/>
        <v/>
      </c>
    </row>
    <row r="167" spans="1:22" x14ac:dyDescent="0.25">
      <c r="A167" t="str">
        <f t="shared" si="5"/>
        <v/>
      </c>
      <c r="G167"/>
      <c r="H167"/>
      <c r="S167" s="206">
        <f>SUMIF('TOTAL FEED'!$J$6:$J$440,'22'!A167,'TOTAL FEED'!$AS$6:$AS$440)*T167</f>
        <v>16</v>
      </c>
      <c r="T167">
        <v>1</v>
      </c>
      <c r="V167" t="str">
        <f t="shared" si="6"/>
        <v/>
      </c>
    </row>
    <row r="168" spans="1:22" x14ac:dyDescent="0.25">
      <c r="A168" t="str">
        <f t="shared" si="5"/>
        <v/>
      </c>
      <c r="G168"/>
      <c r="H168"/>
      <c r="S168" s="206">
        <f>SUMIF('TOTAL FEED'!$J$6:$J$440,'22'!A168,'TOTAL FEED'!$AS$6:$AS$440)*T168</f>
        <v>16</v>
      </c>
      <c r="T168">
        <v>1</v>
      </c>
    </row>
    <row r="169" spans="1:22" x14ac:dyDescent="0.25">
      <c r="A169" t="str">
        <f t="shared" si="5"/>
        <v/>
      </c>
      <c r="G169"/>
      <c r="H169"/>
      <c r="S169" s="206">
        <f>SUMIF('TOTAL FEED'!$J$6:$J$440,'22'!A169,'TOTAL FEED'!$AS$6:$AS$440)*T169</f>
        <v>16</v>
      </c>
      <c r="T169">
        <v>1</v>
      </c>
    </row>
    <row r="170" spans="1:22" x14ac:dyDescent="0.25">
      <c r="A170" t="str">
        <f t="shared" si="5"/>
        <v/>
      </c>
      <c r="G170"/>
      <c r="H170"/>
      <c r="S170" s="206">
        <f>SUMIF('TOTAL FEED'!$J$6:$J$440,'22'!A170,'TOTAL FEED'!$AS$6:$AS$440)*T170</f>
        <v>16</v>
      </c>
      <c r="T170">
        <v>1</v>
      </c>
    </row>
    <row r="171" spans="1:22" x14ac:dyDescent="0.25">
      <c r="A171" t="str">
        <f t="shared" si="5"/>
        <v/>
      </c>
      <c r="G171"/>
      <c r="H171"/>
      <c r="S171" s="206">
        <f>SUMIF('TOTAL FEED'!$J$6:$J$440,'22'!A171,'TOTAL FEED'!$AS$6:$AS$440)*T171</f>
        <v>16</v>
      </c>
      <c r="T171">
        <v>1</v>
      </c>
    </row>
    <row r="172" spans="1:22" x14ac:dyDescent="0.25">
      <c r="A172" t="str">
        <f t="shared" si="5"/>
        <v/>
      </c>
      <c r="G172"/>
      <c r="H172"/>
      <c r="S172" s="206">
        <f>SUMIF('TOTAL FEED'!$J$6:$J$440,'22'!A172,'TOTAL FEED'!$AS$6:$AS$440)*T172</f>
        <v>16</v>
      </c>
      <c r="T172">
        <v>1</v>
      </c>
    </row>
    <row r="173" spans="1:22" x14ac:dyDescent="0.25">
      <c r="A173" t="str">
        <f t="shared" si="5"/>
        <v/>
      </c>
      <c r="G173"/>
      <c r="H173"/>
      <c r="S173" s="206">
        <f>SUMIF('TOTAL FEED'!$J$6:$J$440,'22'!A173,'TOTAL FEED'!$AS$6:$AS$440)*T173</f>
        <v>16</v>
      </c>
      <c r="T173">
        <v>1</v>
      </c>
    </row>
    <row r="174" spans="1:22" x14ac:dyDescent="0.25">
      <c r="A174" t="str">
        <f t="shared" si="5"/>
        <v/>
      </c>
      <c r="G174"/>
      <c r="H174"/>
      <c r="S174" s="206">
        <f>SUMIF('TOTAL FEED'!$J$6:$J$440,'22'!A174,'TOTAL FEED'!$AS$6:$AS$440)*T174</f>
        <v>16</v>
      </c>
      <c r="T174">
        <v>1</v>
      </c>
    </row>
    <row r="175" spans="1:22" x14ac:dyDescent="0.25">
      <c r="A175" t="str">
        <f t="shared" si="5"/>
        <v/>
      </c>
      <c r="G175"/>
      <c r="H175"/>
      <c r="S175" s="206">
        <f>SUMIF('TOTAL FEED'!$J$6:$J$440,'22'!A175,'TOTAL FEED'!$AS$6:$AS$440)*T175</f>
        <v>16</v>
      </c>
      <c r="T175">
        <v>1</v>
      </c>
    </row>
    <row r="176" spans="1:22" x14ac:dyDescent="0.25">
      <c r="A176" t="str">
        <f t="shared" si="5"/>
        <v/>
      </c>
      <c r="G176"/>
      <c r="H176"/>
      <c r="S176" s="206">
        <f>SUMIF('TOTAL FEED'!$J$6:$J$440,'22'!A176,'TOTAL FEED'!$AS$6:$AS$440)*T176</f>
        <v>16</v>
      </c>
      <c r="T176">
        <v>1</v>
      </c>
    </row>
    <row r="177" spans="1:20" x14ac:dyDescent="0.25">
      <c r="A177" t="str">
        <f t="shared" si="5"/>
        <v/>
      </c>
      <c r="G177"/>
      <c r="H177"/>
      <c r="S177" s="206">
        <f>SUMIF('TOTAL FEED'!$J$6:$J$440,'22'!A177,'TOTAL FEED'!$AS$6:$AS$440)*T177</f>
        <v>16</v>
      </c>
      <c r="T177">
        <v>1</v>
      </c>
    </row>
    <row r="178" spans="1:20" x14ac:dyDescent="0.25">
      <c r="A178" t="str">
        <f t="shared" si="5"/>
        <v/>
      </c>
      <c r="G178"/>
      <c r="H178"/>
      <c r="S178" s="206">
        <f>SUMIF('TOTAL FEED'!$J$6:$J$440,'22'!A178,'TOTAL FEED'!$AS$6:$AS$440)*T178</f>
        <v>16</v>
      </c>
      <c r="T178">
        <v>1</v>
      </c>
    </row>
    <row r="179" spans="1:20" x14ac:dyDescent="0.25">
      <c r="A179" t="str">
        <f t="shared" si="5"/>
        <v/>
      </c>
      <c r="G179"/>
      <c r="H179"/>
      <c r="S179" s="206">
        <f>SUMIF('TOTAL FEED'!$J$6:$J$440,'22'!A179,'TOTAL FEED'!$AS$6:$AS$440)*T179</f>
        <v>16</v>
      </c>
      <c r="T179">
        <v>1</v>
      </c>
    </row>
    <row r="180" spans="1:20" x14ac:dyDescent="0.25">
      <c r="A180" t="str">
        <f t="shared" si="5"/>
        <v/>
      </c>
      <c r="G180"/>
      <c r="H180"/>
      <c r="S180" s="206">
        <f>SUMIF('TOTAL FEED'!$J$6:$J$440,'22'!A180,'TOTAL FEED'!$AS$6:$AS$440)*T180</f>
        <v>16</v>
      </c>
      <c r="T180">
        <v>1</v>
      </c>
    </row>
    <row r="181" spans="1:20" x14ac:dyDescent="0.25">
      <c r="A181" t="str">
        <f t="shared" si="5"/>
        <v/>
      </c>
      <c r="G181"/>
      <c r="H181"/>
      <c r="S181" s="206">
        <f>SUMIF('TOTAL FEED'!$J$6:$J$440,'22'!A181,'TOTAL FEED'!$AS$6:$AS$440)*T181</f>
        <v>16</v>
      </c>
      <c r="T181">
        <v>1</v>
      </c>
    </row>
    <row r="182" spans="1:20" x14ac:dyDescent="0.25">
      <c r="A182" t="str">
        <f t="shared" si="5"/>
        <v/>
      </c>
      <c r="G182"/>
      <c r="H182"/>
      <c r="S182" s="206">
        <f>SUMIF('TOTAL FEED'!$J$6:$J$440,'22'!A182,'TOTAL FEED'!$AS$6:$AS$440)*T182</f>
        <v>16</v>
      </c>
      <c r="T182">
        <v>1</v>
      </c>
    </row>
    <row r="183" spans="1:20" x14ac:dyDescent="0.25">
      <c r="A183" t="str">
        <f t="shared" si="5"/>
        <v/>
      </c>
      <c r="G183"/>
      <c r="H183"/>
      <c r="S183" s="206">
        <f>SUMIF('TOTAL FEED'!$J$6:$J$440,'22'!A183,'TOTAL FEED'!$AS$6:$AS$440)*T183</f>
        <v>16</v>
      </c>
      <c r="T183">
        <v>1</v>
      </c>
    </row>
    <row r="184" spans="1:20" x14ac:dyDescent="0.25">
      <c r="A184" t="str">
        <f t="shared" si="5"/>
        <v/>
      </c>
      <c r="G184"/>
      <c r="H184"/>
      <c r="S184" s="206">
        <f>SUMIF('TOTAL FEED'!$J$6:$J$440,'22'!A184,'TOTAL FEED'!$AS$6:$AS$440)*T184</f>
        <v>16</v>
      </c>
      <c r="T184">
        <v>1</v>
      </c>
    </row>
    <row r="185" spans="1:20" x14ac:dyDescent="0.25">
      <c r="A185" t="str">
        <f t="shared" si="5"/>
        <v/>
      </c>
      <c r="G185"/>
      <c r="H185"/>
      <c r="S185" s="206">
        <f>SUMIF('TOTAL FEED'!$J$6:$J$440,'22'!A185,'TOTAL FEED'!$AS$6:$AS$440)*T185</f>
        <v>16</v>
      </c>
      <c r="T185">
        <v>1</v>
      </c>
    </row>
    <row r="186" spans="1:20" x14ac:dyDescent="0.25">
      <c r="A186" t="str">
        <f t="shared" si="5"/>
        <v/>
      </c>
      <c r="G186"/>
      <c r="H186"/>
      <c r="S186" s="206">
        <f>SUMIF('TOTAL FEED'!$J$6:$J$440,'22'!A186,'TOTAL FEED'!$AS$6:$AS$440)*T186</f>
        <v>16</v>
      </c>
      <c r="T186">
        <v>1</v>
      </c>
    </row>
    <row r="187" spans="1:20" x14ac:dyDescent="0.25">
      <c r="A187" t="str">
        <f t="shared" si="5"/>
        <v/>
      </c>
      <c r="G187"/>
      <c r="H187"/>
      <c r="S187" s="206">
        <f>SUMIF('TOTAL FEED'!$J$6:$J$440,'22'!A187,'TOTAL FEED'!$AS$6:$AS$440)*T187</f>
        <v>16</v>
      </c>
      <c r="T187">
        <v>1</v>
      </c>
    </row>
    <row r="188" spans="1:20" x14ac:dyDescent="0.25">
      <c r="A188" t="str">
        <f t="shared" si="5"/>
        <v/>
      </c>
      <c r="G188"/>
      <c r="H188"/>
      <c r="S188" s="206">
        <f>SUMIF('TOTAL FEED'!$J$6:$J$440,'22'!A188,'TOTAL FEED'!$AS$6:$AS$440)*T188</f>
        <v>16</v>
      </c>
      <c r="T188">
        <v>1</v>
      </c>
    </row>
    <row r="189" spans="1:20" x14ac:dyDescent="0.25">
      <c r="A189" t="str">
        <f t="shared" si="5"/>
        <v/>
      </c>
      <c r="G189"/>
      <c r="H189"/>
      <c r="S189" s="206">
        <f>SUMIF('TOTAL FEED'!$J$6:$J$440,'22'!A189,'TOTAL FEED'!$AS$6:$AS$440)*T189</f>
        <v>16</v>
      </c>
      <c r="T189">
        <v>1</v>
      </c>
    </row>
    <row r="190" spans="1:20" x14ac:dyDescent="0.25">
      <c r="A190" t="str">
        <f t="shared" si="5"/>
        <v/>
      </c>
      <c r="G190"/>
      <c r="H190"/>
      <c r="S190" s="206">
        <f>SUMIF('TOTAL FEED'!$J$6:$J$440,'22'!A190,'TOTAL FEED'!$AS$6:$AS$440)*T190</f>
        <v>16</v>
      </c>
      <c r="T190">
        <v>1</v>
      </c>
    </row>
    <row r="191" spans="1:20" x14ac:dyDescent="0.25">
      <c r="A191" t="str">
        <f t="shared" si="5"/>
        <v/>
      </c>
      <c r="G191"/>
      <c r="H191"/>
      <c r="S191" s="206">
        <f>SUMIF('TOTAL FEED'!$J$6:$J$440,'22'!A191,'TOTAL FEED'!$AS$6:$AS$440)*T191</f>
        <v>16</v>
      </c>
      <c r="T191">
        <v>1</v>
      </c>
    </row>
    <row r="192" spans="1:20" x14ac:dyDescent="0.25">
      <c r="A192" t="str">
        <f t="shared" si="5"/>
        <v/>
      </c>
      <c r="G192"/>
      <c r="H192"/>
      <c r="S192" s="206">
        <f>SUMIF('TOTAL FEED'!$J$6:$J$440,'22'!A192,'TOTAL FEED'!$AS$6:$AS$440)*T192</f>
        <v>16</v>
      </c>
      <c r="T192">
        <v>1</v>
      </c>
    </row>
    <row r="193" spans="1:20" x14ac:dyDescent="0.25">
      <c r="A193" t="str">
        <f t="shared" si="5"/>
        <v/>
      </c>
      <c r="G193"/>
      <c r="H193"/>
      <c r="S193" s="206">
        <f>SUMIF('TOTAL FEED'!$J$6:$J$440,'22'!A193,'TOTAL FEED'!$AS$6:$AS$440)*T193</f>
        <v>16</v>
      </c>
      <c r="T193">
        <v>1</v>
      </c>
    </row>
    <row r="194" spans="1:20" x14ac:dyDescent="0.25">
      <c r="A194" t="str">
        <f t="shared" si="5"/>
        <v/>
      </c>
      <c r="G194"/>
      <c r="H194"/>
      <c r="S194" s="206">
        <f>SUMIF('TOTAL FEED'!$J$6:$J$440,'22'!A194,'TOTAL FEED'!$AS$6:$AS$440)*T194</f>
        <v>16</v>
      </c>
      <c r="T194">
        <v>1</v>
      </c>
    </row>
    <row r="195" spans="1:20" x14ac:dyDescent="0.25">
      <c r="A195" t="str">
        <f t="shared" si="5"/>
        <v/>
      </c>
      <c r="G195"/>
      <c r="H195"/>
      <c r="S195" s="206">
        <f>SUMIF('TOTAL FEED'!$J$6:$J$440,'22'!A195,'TOTAL FEED'!$AS$6:$AS$440)*T195</f>
        <v>16</v>
      </c>
      <c r="T195">
        <v>1</v>
      </c>
    </row>
    <row r="196" spans="1:20" x14ac:dyDescent="0.25">
      <c r="A196" t="str">
        <f t="shared" ref="A196:A259" si="7">CONCATENATE(G196,I196,H196)</f>
        <v/>
      </c>
      <c r="G196"/>
      <c r="H196"/>
      <c r="S196" s="206">
        <f>SUMIF('TOTAL FEED'!$J$6:$J$440,'22'!A196,'TOTAL FEED'!$AS$6:$AS$440)*T196</f>
        <v>16</v>
      </c>
      <c r="T196">
        <v>1</v>
      </c>
    </row>
    <row r="197" spans="1:20" x14ac:dyDescent="0.25">
      <c r="A197" t="str">
        <f t="shared" si="7"/>
        <v/>
      </c>
      <c r="G197"/>
      <c r="H197"/>
      <c r="S197" s="206">
        <f>SUMIF('TOTAL FEED'!$J$6:$J$440,'22'!A197,'TOTAL FEED'!$AS$6:$AS$440)*T197</f>
        <v>16</v>
      </c>
      <c r="T197">
        <v>1</v>
      </c>
    </row>
    <row r="198" spans="1:20" x14ac:dyDescent="0.25">
      <c r="A198" t="str">
        <f t="shared" si="7"/>
        <v/>
      </c>
      <c r="G198"/>
      <c r="H198"/>
      <c r="S198" s="206">
        <f>SUMIF('TOTAL FEED'!$J$6:$J$440,'22'!A198,'TOTAL FEED'!$AS$6:$AS$440)*T198</f>
        <v>16</v>
      </c>
      <c r="T198">
        <v>1</v>
      </c>
    </row>
    <row r="199" spans="1:20" x14ac:dyDescent="0.25">
      <c r="A199" t="str">
        <f t="shared" si="7"/>
        <v/>
      </c>
      <c r="G199"/>
      <c r="H199"/>
      <c r="S199" s="206">
        <f>SUMIF('TOTAL FEED'!$J$6:$J$440,'22'!A199,'TOTAL FEED'!$AS$6:$AS$440)*T199</f>
        <v>16</v>
      </c>
      <c r="T199">
        <v>1</v>
      </c>
    </row>
    <row r="200" spans="1:20" x14ac:dyDescent="0.25">
      <c r="A200" t="str">
        <f t="shared" si="7"/>
        <v/>
      </c>
      <c r="G200"/>
      <c r="H200"/>
      <c r="S200" s="206">
        <f>SUMIF('TOTAL FEED'!$J$6:$J$440,'22'!A200,'TOTAL FEED'!$AS$6:$AS$440)*T200</f>
        <v>16</v>
      </c>
      <c r="T200">
        <v>1</v>
      </c>
    </row>
    <row r="201" spans="1:20" x14ac:dyDescent="0.25">
      <c r="A201" t="str">
        <f t="shared" si="7"/>
        <v/>
      </c>
      <c r="G201"/>
      <c r="H201"/>
      <c r="S201" s="206">
        <f>SUMIF('TOTAL FEED'!$J$6:$J$440,'22'!A201,'TOTAL FEED'!$AS$6:$AS$440)*T201</f>
        <v>16</v>
      </c>
      <c r="T201">
        <v>1</v>
      </c>
    </row>
    <row r="202" spans="1:20" x14ac:dyDescent="0.25">
      <c r="A202" t="str">
        <f t="shared" si="7"/>
        <v/>
      </c>
      <c r="G202"/>
      <c r="H202"/>
      <c r="S202" s="206">
        <f>SUMIF('TOTAL FEED'!$J$6:$J$440,'22'!A202,'TOTAL FEED'!$AS$6:$AS$440)*T202</f>
        <v>16</v>
      </c>
      <c r="T202">
        <v>1</v>
      </c>
    </row>
    <row r="203" spans="1:20" x14ac:dyDescent="0.25">
      <c r="A203" t="str">
        <f t="shared" si="7"/>
        <v/>
      </c>
      <c r="G203"/>
      <c r="H203"/>
      <c r="S203" s="206">
        <f>SUMIF('TOTAL FEED'!$J$6:$J$440,'22'!A203,'TOTAL FEED'!$AS$6:$AS$440)*T203</f>
        <v>16</v>
      </c>
      <c r="T203">
        <v>1</v>
      </c>
    </row>
    <row r="204" spans="1:20" x14ac:dyDescent="0.25">
      <c r="A204" t="str">
        <f t="shared" si="7"/>
        <v/>
      </c>
      <c r="G204"/>
      <c r="H204"/>
      <c r="S204" s="206">
        <f>SUMIF('TOTAL FEED'!$J$6:$J$440,'22'!A204,'TOTAL FEED'!$AS$6:$AS$440)*T204</f>
        <v>16</v>
      </c>
      <c r="T204">
        <v>1</v>
      </c>
    </row>
    <row r="205" spans="1:20" x14ac:dyDescent="0.25">
      <c r="A205" t="str">
        <f t="shared" si="7"/>
        <v/>
      </c>
      <c r="G205"/>
      <c r="H205"/>
      <c r="S205" s="206">
        <f>SUMIF('TOTAL FEED'!$J$6:$J$440,'22'!A205,'TOTAL FEED'!$AS$6:$AS$440)*T205</f>
        <v>16</v>
      </c>
      <c r="T205">
        <v>1</v>
      </c>
    </row>
    <row r="206" spans="1:20" x14ac:dyDescent="0.25">
      <c r="A206" t="str">
        <f t="shared" si="7"/>
        <v/>
      </c>
      <c r="G206"/>
      <c r="H206"/>
      <c r="S206" s="206">
        <f>SUMIF('TOTAL FEED'!$J$6:$J$440,'22'!A206,'TOTAL FEED'!$AS$6:$AS$440)*T206</f>
        <v>16</v>
      </c>
      <c r="T206">
        <v>1</v>
      </c>
    </row>
    <row r="207" spans="1:20" x14ac:dyDescent="0.25">
      <c r="A207" t="str">
        <f t="shared" si="7"/>
        <v/>
      </c>
      <c r="G207"/>
      <c r="H207"/>
      <c r="S207" s="206">
        <f>SUMIF('TOTAL FEED'!$J$6:$J$440,'22'!A207,'TOTAL FEED'!$AS$6:$AS$440)*T207</f>
        <v>16</v>
      </c>
      <c r="T207">
        <v>1</v>
      </c>
    </row>
    <row r="208" spans="1:20" x14ac:dyDescent="0.25">
      <c r="A208" t="str">
        <f t="shared" si="7"/>
        <v/>
      </c>
      <c r="G208"/>
      <c r="H208"/>
      <c r="S208" s="206">
        <f>SUMIF('TOTAL FEED'!$J$6:$J$440,'22'!A208,'TOTAL FEED'!$AS$6:$AS$440)*T208</f>
        <v>16</v>
      </c>
      <c r="T208">
        <v>1</v>
      </c>
    </row>
    <row r="209" spans="1:20" x14ac:dyDescent="0.25">
      <c r="A209" t="str">
        <f t="shared" si="7"/>
        <v/>
      </c>
      <c r="G209"/>
      <c r="H209"/>
      <c r="S209" s="206">
        <f>SUMIF('TOTAL FEED'!$J$6:$J$440,'22'!A209,'TOTAL FEED'!$AS$6:$AS$440)*T209</f>
        <v>16</v>
      </c>
      <c r="T209">
        <v>1</v>
      </c>
    </row>
    <row r="210" spans="1:20" x14ac:dyDescent="0.25">
      <c r="A210" t="str">
        <f t="shared" si="7"/>
        <v/>
      </c>
      <c r="G210"/>
      <c r="H210"/>
      <c r="S210" s="206">
        <f>SUMIF('TOTAL FEED'!$J$6:$J$440,'22'!A210,'TOTAL FEED'!$AS$6:$AS$440)*T210</f>
        <v>16</v>
      </c>
      <c r="T210">
        <v>1</v>
      </c>
    </row>
    <row r="211" spans="1:20" x14ac:dyDescent="0.25">
      <c r="A211" t="str">
        <f t="shared" si="7"/>
        <v/>
      </c>
      <c r="G211"/>
      <c r="H211"/>
      <c r="S211" s="206">
        <f>SUMIF('TOTAL FEED'!$J$6:$J$440,'22'!A211,'TOTAL FEED'!$AS$6:$AS$440)*T211</f>
        <v>16</v>
      </c>
      <c r="T211">
        <v>1</v>
      </c>
    </row>
    <row r="212" spans="1:20" x14ac:dyDescent="0.25">
      <c r="A212" t="str">
        <f t="shared" si="7"/>
        <v/>
      </c>
      <c r="G212"/>
      <c r="H212"/>
      <c r="S212" s="206">
        <f>SUMIF('TOTAL FEED'!$J$6:$J$440,'22'!A212,'TOTAL FEED'!$AS$6:$AS$440)*T212</f>
        <v>16</v>
      </c>
      <c r="T212">
        <v>1</v>
      </c>
    </row>
    <row r="213" spans="1:20" x14ac:dyDescent="0.25">
      <c r="A213" t="str">
        <f t="shared" si="7"/>
        <v/>
      </c>
      <c r="G213"/>
      <c r="H213"/>
      <c r="S213" s="206">
        <f>SUMIF('TOTAL FEED'!$J$6:$J$440,'22'!A213,'TOTAL FEED'!$AS$6:$AS$440)*T213</f>
        <v>16</v>
      </c>
      <c r="T213">
        <v>1</v>
      </c>
    </row>
    <row r="214" spans="1:20" x14ac:dyDescent="0.25">
      <c r="A214" t="str">
        <f t="shared" si="7"/>
        <v/>
      </c>
      <c r="G214"/>
      <c r="H214"/>
      <c r="S214" s="206">
        <f>SUMIF('TOTAL FEED'!$J$6:$J$440,'22'!A214,'TOTAL FEED'!$AS$6:$AS$440)*T214</f>
        <v>16</v>
      </c>
      <c r="T214">
        <v>1</v>
      </c>
    </row>
    <row r="215" spans="1:20" x14ac:dyDescent="0.25">
      <c r="A215" t="str">
        <f t="shared" si="7"/>
        <v/>
      </c>
      <c r="G215"/>
      <c r="H215"/>
      <c r="S215" s="206">
        <f>SUMIF('TOTAL FEED'!$J$6:$J$440,'22'!A215,'TOTAL FEED'!$AS$6:$AS$440)*T215</f>
        <v>16</v>
      </c>
      <c r="T215">
        <v>1</v>
      </c>
    </row>
    <row r="216" spans="1:20" x14ac:dyDescent="0.25">
      <c r="A216" t="str">
        <f t="shared" si="7"/>
        <v/>
      </c>
      <c r="G216"/>
      <c r="H216"/>
      <c r="S216" s="206">
        <f>SUMIF('TOTAL FEED'!$J$6:$J$440,'22'!A216,'TOTAL FEED'!$AS$6:$AS$440)*T216</f>
        <v>16</v>
      </c>
      <c r="T216">
        <v>1</v>
      </c>
    </row>
    <row r="217" spans="1:20" x14ac:dyDescent="0.25">
      <c r="A217" t="str">
        <f t="shared" si="7"/>
        <v/>
      </c>
      <c r="G217"/>
      <c r="H217"/>
      <c r="S217" s="206">
        <f>SUMIF('TOTAL FEED'!$J$6:$J$440,'22'!A217,'TOTAL FEED'!$AS$6:$AS$440)*T217</f>
        <v>16</v>
      </c>
      <c r="T217">
        <v>1</v>
      </c>
    </row>
    <row r="218" spans="1:20" x14ac:dyDescent="0.25">
      <c r="A218" t="str">
        <f t="shared" si="7"/>
        <v/>
      </c>
      <c r="G218"/>
      <c r="H218"/>
      <c r="S218" s="206">
        <f>SUMIF('TOTAL FEED'!$J$6:$J$440,'22'!A218,'TOTAL FEED'!$AS$6:$AS$440)*T218</f>
        <v>16</v>
      </c>
      <c r="T218">
        <v>1</v>
      </c>
    </row>
    <row r="219" spans="1:20" x14ac:dyDescent="0.25">
      <c r="A219" t="str">
        <f t="shared" si="7"/>
        <v/>
      </c>
      <c r="G219"/>
      <c r="H219"/>
      <c r="S219" s="206">
        <f>SUMIF('TOTAL FEED'!$J$6:$J$440,'22'!A219,'TOTAL FEED'!$AS$6:$AS$440)*T219</f>
        <v>16</v>
      </c>
      <c r="T219">
        <v>1</v>
      </c>
    </row>
    <row r="220" spans="1:20" x14ac:dyDescent="0.25">
      <c r="A220" t="str">
        <f t="shared" si="7"/>
        <v/>
      </c>
      <c r="G220"/>
      <c r="H220"/>
      <c r="S220" s="206">
        <f>SUMIF('TOTAL FEED'!$J$6:$J$440,'22'!A220,'TOTAL FEED'!$AS$6:$AS$440)*T220</f>
        <v>16</v>
      </c>
      <c r="T220">
        <v>1</v>
      </c>
    </row>
    <row r="221" spans="1:20" x14ac:dyDescent="0.25">
      <c r="A221" t="str">
        <f t="shared" si="7"/>
        <v/>
      </c>
      <c r="G221"/>
      <c r="H221"/>
      <c r="S221" s="206">
        <f>SUMIF('TOTAL FEED'!$J$6:$J$440,'22'!A221,'TOTAL FEED'!$AS$6:$AS$440)*T221</f>
        <v>16</v>
      </c>
      <c r="T221">
        <v>1</v>
      </c>
    </row>
    <row r="222" spans="1:20" x14ac:dyDescent="0.25">
      <c r="A222" t="str">
        <f t="shared" si="7"/>
        <v/>
      </c>
      <c r="G222"/>
      <c r="H222"/>
      <c r="S222" s="206">
        <f>SUMIF('TOTAL FEED'!$J$6:$J$440,'22'!A222,'TOTAL FEED'!$AS$6:$AS$440)*T222</f>
        <v>16</v>
      </c>
      <c r="T222">
        <v>1</v>
      </c>
    </row>
    <row r="223" spans="1:20" x14ac:dyDescent="0.25">
      <c r="A223" t="str">
        <f t="shared" si="7"/>
        <v/>
      </c>
      <c r="G223"/>
      <c r="H223"/>
      <c r="S223" s="206">
        <f>SUMIF('TOTAL FEED'!$J$6:$J$440,'22'!A223,'TOTAL FEED'!$AS$6:$AS$440)*T223</f>
        <v>16</v>
      </c>
      <c r="T223">
        <v>1</v>
      </c>
    </row>
    <row r="224" spans="1:20" x14ac:dyDescent="0.25">
      <c r="A224" t="str">
        <f t="shared" si="7"/>
        <v/>
      </c>
      <c r="G224"/>
      <c r="H224"/>
      <c r="S224" s="206">
        <f>SUMIF('TOTAL FEED'!$J$6:$J$440,'22'!A224,'TOTAL FEED'!$AS$6:$AS$440)*T224</f>
        <v>16</v>
      </c>
      <c r="T224">
        <v>1</v>
      </c>
    </row>
    <row r="225" spans="1:20" x14ac:dyDescent="0.25">
      <c r="A225" t="str">
        <f t="shared" si="7"/>
        <v/>
      </c>
      <c r="G225"/>
      <c r="H225"/>
      <c r="S225" s="206">
        <f>SUMIF('TOTAL FEED'!$J$6:$J$440,'22'!A225,'TOTAL FEED'!$AS$6:$AS$440)*T225</f>
        <v>16</v>
      </c>
      <c r="T225">
        <v>1</v>
      </c>
    </row>
    <row r="226" spans="1:20" x14ac:dyDescent="0.25">
      <c r="A226" t="str">
        <f t="shared" si="7"/>
        <v/>
      </c>
      <c r="G226"/>
      <c r="H226"/>
      <c r="S226" s="206">
        <f>SUMIF('TOTAL FEED'!$J$6:$J$440,'22'!A226,'TOTAL FEED'!$AS$6:$AS$440)*T226</f>
        <v>16</v>
      </c>
      <c r="T226">
        <v>1</v>
      </c>
    </row>
    <row r="227" spans="1:20" x14ac:dyDescent="0.25">
      <c r="A227" t="str">
        <f t="shared" si="7"/>
        <v/>
      </c>
      <c r="G227"/>
      <c r="H227"/>
      <c r="S227" s="206">
        <f>SUMIF('TOTAL FEED'!$J$6:$J$440,'22'!A227,'TOTAL FEED'!$AS$6:$AS$440)*T227</f>
        <v>16</v>
      </c>
      <c r="T227">
        <v>1</v>
      </c>
    </row>
    <row r="228" spans="1:20" x14ac:dyDescent="0.25">
      <c r="A228" t="str">
        <f t="shared" si="7"/>
        <v/>
      </c>
      <c r="G228"/>
      <c r="H228"/>
      <c r="S228" s="206">
        <f>SUMIF('TOTAL FEED'!$J$6:$J$440,'22'!A228,'TOTAL FEED'!$AS$6:$AS$440)*T228</f>
        <v>16</v>
      </c>
      <c r="T228">
        <v>1</v>
      </c>
    </row>
    <row r="229" spans="1:20" x14ac:dyDescent="0.25">
      <c r="A229" t="str">
        <f t="shared" si="7"/>
        <v/>
      </c>
      <c r="G229"/>
      <c r="H229"/>
      <c r="S229" s="206">
        <f>SUMIF('TOTAL FEED'!$J$6:$J$440,'22'!A229,'TOTAL FEED'!$AS$6:$AS$440)*T229</f>
        <v>16</v>
      </c>
      <c r="T229">
        <v>1</v>
      </c>
    </row>
    <row r="230" spans="1:20" x14ac:dyDescent="0.25">
      <c r="A230" t="str">
        <f t="shared" si="7"/>
        <v/>
      </c>
      <c r="G230"/>
      <c r="H230"/>
      <c r="S230" s="206">
        <f>SUMIF('TOTAL FEED'!$J$6:$J$440,'22'!A230,'TOTAL FEED'!$AS$6:$AS$440)*T230</f>
        <v>16</v>
      </c>
      <c r="T230">
        <v>1</v>
      </c>
    </row>
    <row r="231" spans="1:20" x14ac:dyDescent="0.25">
      <c r="A231" t="str">
        <f t="shared" si="7"/>
        <v/>
      </c>
      <c r="G231"/>
      <c r="H231"/>
      <c r="S231" s="206">
        <f>SUMIF('TOTAL FEED'!$J$6:$J$440,'22'!A231,'TOTAL FEED'!$AS$6:$AS$440)*T231</f>
        <v>16</v>
      </c>
      <c r="T231">
        <v>1</v>
      </c>
    </row>
    <row r="232" spans="1:20" x14ac:dyDescent="0.25">
      <c r="A232" t="str">
        <f t="shared" si="7"/>
        <v/>
      </c>
      <c r="G232"/>
      <c r="H232"/>
      <c r="S232" s="206">
        <f>SUMIF('TOTAL FEED'!$J$6:$J$440,'22'!A232,'TOTAL FEED'!$AS$6:$AS$440)*T232</f>
        <v>16</v>
      </c>
      <c r="T232">
        <v>1</v>
      </c>
    </row>
    <row r="233" spans="1:20" x14ac:dyDescent="0.25">
      <c r="A233" t="str">
        <f t="shared" si="7"/>
        <v/>
      </c>
      <c r="G233"/>
      <c r="H233"/>
      <c r="S233" s="206">
        <f>SUMIF('TOTAL FEED'!$J$6:$J$440,'22'!A233,'TOTAL FEED'!$AS$6:$AS$440)*T233</f>
        <v>16</v>
      </c>
      <c r="T233">
        <v>1</v>
      </c>
    </row>
    <row r="234" spans="1:20" x14ac:dyDescent="0.25">
      <c r="A234" t="str">
        <f t="shared" si="7"/>
        <v/>
      </c>
      <c r="G234"/>
      <c r="H234"/>
      <c r="S234" s="206">
        <f>SUMIF('TOTAL FEED'!$J$6:$J$440,'22'!A234,'TOTAL FEED'!$AS$6:$AS$440)*T234</f>
        <v>16</v>
      </c>
      <c r="T234">
        <v>1</v>
      </c>
    </row>
    <row r="235" spans="1:20" x14ac:dyDescent="0.25">
      <c r="A235" t="str">
        <f t="shared" si="7"/>
        <v/>
      </c>
      <c r="G235"/>
      <c r="H235"/>
      <c r="S235" s="206">
        <f>SUMIF('TOTAL FEED'!$J$6:$J$440,'22'!A235,'TOTAL FEED'!$AS$6:$AS$440)*T235</f>
        <v>16</v>
      </c>
      <c r="T235">
        <v>1</v>
      </c>
    </row>
    <row r="236" spans="1:20" x14ac:dyDescent="0.25">
      <c r="A236" t="str">
        <f t="shared" si="7"/>
        <v/>
      </c>
      <c r="G236"/>
      <c r="H236"/>
      <c r="S236" s="206">
        <f>SUMIF('TOTAL FEED'!$J$6:$J$440,'22'!A236,'TOTAL FEED'!$AS$6:$AS$440)*T236</f>
        <v>16</v>
      </c>
      <c r="T236">
        <v>1</v>
      </c>
    </row>
    <row r="237" spans="1:20" x14ac:dyDescent="0.25">
      <c r="A237" t="str">
        <f t="shared" si="7"/>
        <v/>
      </c>
      <c r="G237"/>
      <c r="H237"/>
      <c r="S237" s="206">
        <f>SUMIF('TOTAL FEED'!$J$6:$J$440,'22'!A237,'TOTAL FEED'!$AS$6:$AS$440)*T237</f>
        <v>16</v>
      </c>
      <c r="T237">
        <v>1</v>
      </c>
    </row>
    <row r="238" spans="1:20" x14ac:dyDescent="0.25">
      <c r="A238" t="str">
        <f t="shared" si="7"/>
        <v/>
      </c>
      <c r="G238"/>
      <c r="H238"/>
      <c r="S238" s="206">
        <f>SUMIF('TOTAL FEED'!$J$6:$J$440,'22'!A238,'TOTAL FEED'!$AS$6:$AS$440)*T238</f>
        <v>16</v>
      </c>
      <c r="T238">
        <v>1</v>
      </c>
    </row>
    <row r="239" spans="1:20" x14ac:dyDescent="0.25">
      <c r="A239" t="str">
        <f t="shared" si="7"/>
        <v/>
      </c>
      <c r="G239"/>
      <c r="H239"/>
      <c r="S239" s="206">
        <f>SUMIF('TOTAL FEED'!$J$6:$J$440,'22'!A239,'TOTAL FEED'!$AS$6:$AS$440)*T239</f>
        <v>16</v>
      </c>
      <c r="T239">
        <v>1</v>
      </c>
    </row>
    <row r="240" spans="1:20" x14ac:dyDescent="0.25">
      <c r="A240" t="str">
        <f t="shared" si="7"/>
        <v/>
      </c>
      <c r="G240"/>
      <c r="H240"/>
      <c r="S240" s="206">
        <f>SUMIF('TOTAL FEED'!$J$6:$J$440,'22'!A240,'TOTAL FEED'!$AS$6:$AS$440)*T240</f>
        <v>16</v>
      </c>
      <c r="T240">
        <v>1</v>
      </c>
    </row>
    <row r="241" spans="1:20" x14ac:dyDescent="0.25">
      <c r="A241" t="str">
        <f t="shared" si="7"/>
        <v/>
      </c>
      <c r="G241"/>
      <c r="H241"/>
      <c r="S241" s="206">
        <f>SUMIF('TOTAL FEED'!$J$6:$J$440,'22'!A241,'TOTAL FEED'!$AS$6:$AS$440)*T241</f>
        <v>16</v>
      </c>
      <c r="T241">
        <v>1</v>
      </c>
    </row>
    <row r="242" spans="1:20" x14ac:dyDescent="0.25">
      <c r="A242" t="str">
        <f t="shared" si="7"/>
        <v/>
      </c>
      <c r="G242"/>
      <c r="H242"/>
      <c r="S242" s="206">
        <f>SUMIF('TOTAL FEED'!$J$6:$J$440,'22'!A242,'TOTAL FEED'!$AS$6:$AS$440)*T242</f>
        <v>16</v>
      </c>
      <c r="T242">
        <v>1</v>
      </c>
    </row>
    <row r="243" spans="1:20" x14ac:dyDescent="0.25">
      <c r="A243" t="str">
        <f t="shared" si="7"/>
        <v/>
      </c>
      <c r="G243"/>
      <c r="H243"/>
      <c r="S243" s="206">
        <f>SUMIF('TOTAL FEED'!$J$6:$J$440,'22'!A243,'TOTAL FEED'!$AS$6:$AS$440)*T243</f>
        <v>16</v>
      </c>
      <c r="T243">
        <v>1</v>
      </c>
    </row>
    <row r="244" spans="1:20" x14ac:dyDescent="0.25">
      <c r="A244" t="str">
        <f t="shared" si="7"/>
        <v/>
      </c>
      <c r="G244"/>
      <c r="H244"/>
      <c r="S244" s="206">
        <f>SUMIF('TOTAL FEED'!$J$6:$J$440,'22'!A244,'TOTAL FEED'!$AS$6:$AS$440)*T244</f>
        <v>16</v>
      </c>
      <c r="T244">
        <v>1</v>
      </c>
    </row>
    <row r="245" spans="1:20" x14ac:dyDescent="0.25">
      <c r="A245" t="str">
        <f t="shared" si="7"/>
        <v/>
      </c>
      <c r="G245"/>
      <c r="H245"/>
      <c r="S245" s="206">
        <f>SUMIF('TOTAL FEED'!$J$6:$J$440,'22'!A245,'TOTAL FEED'!$AS$6:$AS$440)*T245</f>
        <v>16</v>
      </c>
      <c r="T245">
        <v>1</v>
      </c>
    </row>
    <row r="246" spans="1:20" x14ac:dyDescent="0.25">
      <c r="A246" t="str">
        <f t="shared" si="7"/>
        <v/>
      </c>
      <c r="G246"/>
      <c r="H246"/>
      <c r="S246" s="206">
        <f>SUMIF('TOTAL FEED'!$J$6:$J$440,'22'!A246,'TOTAL FEED'!$AS$6:$AS$440)*T246</f>
        <v>16</v>
      </c>
      <c r="T246">
        <v>1</v>
      </c>
    </row>
    <row r="247" spans="1:20" x14ac:dyDescent="0.25">
      <c r="A247" t="str">
        <f t="shared" si="7"/>
        <v/>
      </c>
      <c r="G247"/>
      <c r="H247"/>
      <c r="S247" s="206">
        <f>SUMIF('TOTAL FEED'!$J$6:$J$440,'22'!A247,'TOTAL FEED'!$AS$6:$AS$440)*T247</f>
        <v>16</v>
      </c>
      <c r="T247">
        <v>1</v>
      </c>
    </row>
    <row r="248" spans="1:20" x14ac:dyDescent="0.25">
      <c r="A248" t="str">
        <f t="shared" si="7"/>
        <v/>
      </c>
      <c r="G248"/>
      <c r="H248"/>
      <c r="S248" s="206">
        <f>SUMIF('TOTAL FEED'!$J$6:$J$440,'22'!A248,'TOTAL FEED'!$AS$6:$AS$440)*T248</f>
        <v>16</v>
      </c>
      <c r="T248">
        <v>1</v>
      </c>
    </row>
    <row r="249" spans="1:20" x14ac:dyDescent="0.25">
      <c r="A249" t="str">
        <f t="shared" si="7"/>
        <v/>
      </c>
      <c r="G249"/>
      <c r="H249"/>
      <c r="S249" s="206">
        <f>SUMIF('TOTAL FEED'!$J$6:$J$440,'22'!A249,'TOTAL FEED'!$AS$6:$AS$440)*T249</f>
        <v>16</v>
      </c>
      <c r="T249">
        <v>1</v>
      </c>
    </row>
    <row r="250" spans="1:20" x14ac:dyDescent="0.25">
      <c r="A250" t="str">
        <f t="shared" si="7"/>
        <v/>
      </c>
      <c r="G250"/>
      <c r="H250"/>
      <c r="S250" s="206">
        <f>SUMIF('TOTAL FEED'!$J$6:$J$440,'22'!A250,'TOTAL FEED'!$AS$6:$AS$440)*T250</f>
        <v>16</v>
      </c>
      <c r="T250">
        <v>1</v>
      </c>
    </row>
    <row r="251" spans="1:20" x14ac:dyDescent="0.25">
      <c r="A251" t="str">
        <f t="shared" si="7"/>
        <v/>
      </c>
      <c r="G251"/>
      <c r="H251"/>
      <c r="S251" s="206">
        <f>SUMIF('TOTAL FEED'!$J$6:$J$440,'22'!A251,'TOTAL FEED'!$AS$6:$AS$440)*T251</f>
        <v>16</v>
      </c>
      <c r="T251">
        <v>1</v>
      </c>
    </row>
    <row r="252" spans="1:20" x14ac:dyDescent="0.25">
      <c r="A252" t="str">
        <f t="shared" si="7"/>
        <v/>
      </c>
      <c r="G252"/>
      <c r="H252"/>
      <c r="S252" s="206">
        <f>SUMIF('TOTAL FEED'!$J$6:$J$440,'22'!A252,'TOTAL FEED'!$AS$6:$AS$440)*T252</f>
        <v>16</v>
      </c>
      <c r="T252">
        <v>1</v>
      </c>
    </row>
    <row r="253" spans="1:20" x14ac:dyDescent="0.25">
      <c r="A253" t="str">
        <f t="shared" si="7"/>
        <v/>
      </c>
      <c r="G253"/>
      <c r="H253"/>
      <c r="S253" s="206">
        <f>SUMIF('TOTAL FEED'!$J$6:$J$440,'22'!A253,'TOTAL FEED'!$AS$6:$AS$440)*T253</f>
        <v>16</v>
      </c>
      <c r="T253">
        <v>1</v>
      </c>
    </row>
    <row r="254" spans="1:20" x14ac:dyDescent="0.25">
      <c r="A254" t="str">
        <f t="shared" si="7"/>
        <v/>
      </c>
      <c r="G254"/>
      <c r="H254"/>
      <c r="S254" s="206">
        <f>SUMIF('TOTAL FEED'!$J$6:$J$440,'22'!A254,'TOTAL FEED'!$AS$6:$AS$440)*T254</f>
        <v>16</v>
      </c>
      <c r="T254">
        <v>1</v>
      </c>
    </row>
    <row r="255" spans="1:20" x14ac:dyDescent="0.25">
      <c r="A255" t="str">
        <f t="shared" si="7"/>
        <v/>
      </c>
      <c r="G255"/>
      <c r="H255"/>
      <c r="S255" s="206">
        <f>SUMIF('TOTAL FEED'!$J$6:$J$440,'22'!A255,'TOTAL FEED'!$AS$6:$AS$440)*T255</f>
        <v>16</v>
      </c>
      <c r="T255">
        <v>1</v>
      </c>
    </row>
    <row r="256" spans="1:20" x14ac:dyDescent="0.25">
      <c r="A256" t="str">
        <f t="shared" si="7"/>
        <v/>
      </c>
      <c r="G256"/>
      <c r="H256"/>
      <c r="S256" s="206">
        <f>SUMIF('TOTAL FEED'!$J$6:$J$440,'22'!A256,'TOTAL FEED'!$AS$6:$AS$440)*T256</f>
        <v>16</v>
      </c>
      <c r="T256">
        <v>1</v>
      </c>
    </row>
    <row r="257" spans="1:20" x14ac:dyDescent="0.25">
      <c r="A257" t="str">
        <f t="shared" si="7"/>
        <v/>
      </c>
      <c r="G257"/>
      <c r="H257"/>
      <c r="S257" s="206">
        <f>SUMIF('TOTAL FEED'!$J$6:$J$440,'22'!A257,'TOTAL FEED'!$AS$6:$AS$440)*T257</f>
        <v>16</v>
      </c>
      <c r="T257">
        <v>1</v>
      </c>
    </row>
    <row r="258" spans="1:20" x14ac:dyDescent="0.25">
      <c r="A258" t="str">
        <f t="shared" si="7"/>
        <v/>
      </c>
      <c r="G258"/>
      <c r="H258"/>
      <c r="S258" s="206">
        <f>SUMIF('TOTAL FEED'!$J$6:$J$440,'22'!A258,'TOTAL FEED'!$AS$6:$AS$440)*T258</f>
        <v>16</v>
      </c>
      <c r="T258">
        <v>1</v>
      </c>
    </row>
    <row r="259" spans="1:20" x14ac:dyDescent="0.25">
      <c r="A259" t="str">
        <f t="shared" si="7"/>
        <v/>
      </c>
      <c r="G259"/>
      <c r="H259"/>
      <c r="S259" s="206">
        <f>SUMIF('TOTAL FEED'!$J$6:$J$440,'22'!A259,'TOTAL FEED'!$AS$6:$AS$440)*T259</f>
        <v>16</v>
      </c>
      <c r="T259">
        <v>1</v>
      </c>
    </row>
    <row r="260" spans="1:20" x14ac:dyDescent="0.25">
      <c r="A260" t="str">
        <f t="shared" ref="A260:A323" si="8">CONCATENATE(G260,I260,H260)</f>
        <v/>
      </c>
      <c r="G260"/>
      <c r="H260"/>
      <c r="S260" s="206">
        <f>SUMIF('TOTAL FEED'!$J$6:$J$440,'22'!A260,'TOTAL FEED'!$AS$6:$AS$440)*T260</f>
        <v>16</v>
      </c>
      <c r="T260">
        <v>1</v>
      </c>
    </row>
    <row r="261" spans="1:20" x14ac:dyDescent="0.25">
      <c r="A261" t="str">
        <f t="shared" si="8"/>
        <v/>
      </c>
      <c r="G261"/>
      <c r="H261"/>
      <c r="S261" s="206">
        <f>SUMIF('TOTAL FEED'!$J$6:$J$440,'22'!A261,'TOTAL FEED'!$AS$6:$AS$440)*T261</f>
        <v>16</v>
      </c>
      <c r="T261">
        <v>1</v>
      </c>
    </row>
    <row r="262" spans="1:20" x14ac:dyDescent="0.25">
      <c r="A262" t="str">
        <f t="shared" si="8"/>
        <v/>
      </c>
      <c r="G262"/>
      <c r="H262"/>
      <c r="S262" s="206">
        <f>SUMIF('TOTAL FEED'!$J$6:$J$440,'22'!A262,'TOTAL FEED'!$AS$6:$AS$440)*T262</f>
        <v>16</v>
      </c>
      <c r="T262">
        <v>1</v>
      </c>
    </row>
    <row r="263" spans="1:20" x14ac:dyDescent="0.25">
      <c r="A263" t="str">
        <f t="shared" si="8"/>
        <v/>
      </c>
      <c r="G263"/>
      <c r="H263"/>
      <c r="S263" s="206">
        <f>SUMIF('TOTAL FEED'!$J$6:$J$440,'22'!A263,'TOTAL FEED'!$AS$6:$AS$440)*T263</f>
        <v>16</v>
      </c>
      <c r="T263">
        <v>1</v>
      </c>
    </row>
    <row r="264" spans="1:20" x14ac:dyDescent="0.25">
      <c r="A264" t="str">
        <f t="shared" si="8"/>
        <v/>
      </c>
      <c r="G264"/>
      <c r="H264"/>
      <c r="S264" s="206">
        <f>SUMIF('TOTAL FEED'!$J$6:$J$440,'22'!A264,'TOTAL FEED'!$AS$6:$AS$440)*T264</f>
        <v>16</v>
      </c>
      <c r="T264">
        <v>1</v>
      </c>
    </row>
    <row r="265" spans="1:20" x14ac:dyDescent="0.25">
      <c r="A265" t="str">
        <f t="shared" si="8"/>
        <v/>
      </c>
      <c r="G265"/>
      <c r="H265"/>
      <c r="S265" s="206">
        <f>SUMIF('TOTAL FEED'!$J$6:$J$440,'22'!A265,'TOTAL FEED'!$AS$6:$AS$440)*T265</f>
        <v>16</v>
      </c>
      <c r="T265">
        <v>1</v>
      </c>
    </row>
    <row r="266" spans="1:20" x14ac:dyDescent="0.25">
      <c r="A266" t="str">
        <f t="shared" si="8"/>
        <v/>
      </c>
      <c r="G266"/>
      <c r="H266"/>
      <c r="S266" s="206">
        <f>SUMIF('TOTAL FEED'!$J$6:$J$440,'22'!A266,'TOTAL FEED'!$AS$6:$AS$440)*T266</f>
        <v>16</v>
      </c>
      <c r="T266">
        <v>1</v>
      </c>
    </row>
    <row r="267" spans="1:20" x14ac:dyDescent="0.25">
      <c r="A267" t="str">
        <f t="shared" si="8"/>
        <v/>
      </c>
      <c r="G267"/>
      <c r="H267"/>
      <c r="S267" s="206">
        <f>SUMIF('TOTAL FEED'!$J$6:$J$440,'22'!A267,'TOTAL FEED'!$AS$6:$AS$440)*T267</f>
        <v>16</v>
      </c>
      <c r="T267">
        <v>1</v>
      </c>
    </row>
    <row r="268" spans="1:20" x14ac:dyDescent="0.25">
      <c r="A268" t="str">
        <f t="shared" si="8"/>
        <v/>
      </c>
      <c r="G268"/>
      <c r="H268"/>
      <c r="S268" s="206">
        <f>SUMIF('TOTAL FEED'!$J$6:$J$440,'22'!A268,'TOTAL FEED'!$AS$6:$AS$440)*T268</f>
        <v>16</v>
      </c>
      <c r="T268">
        <v>1</v>
      </c>
    </row>
    <row r="269" spans="1:20" x14ac:dyDescent="0.25">
      <c r="A269" t="str">
        <f t="shared" si="8"/>
        <v/>
      </c>
      <c r="G269"/>
      <c r="H269"/>
      <c r="S269" s="206">
        <f>SUMIF('TOTAL FEED'!$J$6:$J$440,'22'!A269,'TOTAL FEED'!$AS$6:$AS$440)*T269</f>
        <v>16</v>
      </c>
      <c r="T269">
        <v>1</v>
      </c>
    </row>
    <row r="270" spans="1:20" x14ac:dyDescent="0.25">
      <c r="A270" t="str">
        <f t="shared" si="8"/>
        <v/>
      </c>
      <c r="G270"/>
      <c r="H270"/>
      <c r="S270" s="206">
        <f>SUMIF('TOTAL FEED'!$J$6:$J$440,'22'!A270,'TOTAL FEED'!$AS$6:$AS$440)*T270</f>
        <v>16</v>
      </c>
      <c r="T270">
        <v>1</v>
      </c>
    </row>
    <row r="271" spans="1:20" x14ac:dyDescent="0.25">
      <c r="A271" t="str">
        <f t="shared" si="8"/>
        <v/>
      </c>
      <c r="G271"/>
      <c r="H271"/>
      <c r="S271" s="206">
        <f>SUMIF('TOTAL FEED'!$J$6:$J$440,'22'!A271,'TOTAL FEED'!$AS$6:$AS$440)*T271</f>
        <v>16</v>
      </c>
      <c r="T271">
        <v>1</v>
      </c>
    </row>
    <row r="272" spans="1:20" x14ac:dyDescent="0.25">
      <c r="A272" t="str">
        <f t="shared" si="8"/>
        <v/>
      </c>
      <c r="G272"/>
      <c r="H272"/>
      <c r="S272" s="206">
        <f>SUMIF('TOTAL FEED'!$J$6:$J$440,'22'!A272,'TOTAL FEED'!$AS$6:$AS$440)*T272</f>
        <v>16</v>
      </c>
      <c r="T272">
        <v>1</v>
      </c>
    </row>
    <row r="273" spans="1:20" x14ac:dyDescent="0.25">
      <c r="A273" t="str">
        <f t="shared" si="8"/>
        <v/>
      </c>
      <c r="G273"/>
      <c r="H273"/>
      <c r="S273" s="206">
        <f>SUMIF('TOTAL FEED'!$J$6:$J$440,'22'!A273,'TOTAL FEED'!$AS$6:$AS$440)*T273</f>
        <v>16</v>
      </c>
      <c r="T273">
        <v>1</v>
      </c>
    </row>
    <row r="274" spans="1:20" x14ac:dyDescent="0.25">
      <c r="A274" t="str">
        <f t="shared" si="8"/>
        <v/>
      </c>
      <c r="G274"/>
      <c r="H274"/>
      <c r="S274" s="206">
        <f>SUMIF('TOTAL FEED'!$J$6:$J$440,'22'!A274,'TOTAL FEED'!$AS$6:$AS$440)*T274</f>
        <v>16</v>
      </c>
      <c r="T274">
        <v>1</v>
      </c>
    </row>
    <row r="275" spans="1:20" x14ac:dyDescent="0.25">
      <c r="A275" t="str">
        <f t="shared" si="8"/>
        <v/>
      </c>
      <c r="G275"/>
      <c r="H275"/>
      <c r="S275" s="206">
        <f>SUMIF('TOTAL FEED'!$J$6:$J$440,'22'!A275,'TOTAL FEED'!$AS$6:$AS$440)*T275</f>
        <v>16</v>
      </c>
      <c r="T275">
        <v>1</v>
      </c>
    </row>
    <row r="276" spans="1:20" x14ac:dyDescent="0.25">
      <c r="A276" t="str">
        <f t="shared" si="8"/>
        <v/>
      </c>
      <c r="G276"/>
      <c r="H276"/>
      <c r="S276" s="206">
        <f>SUMIF('TOTAL FEED'!$J$6:$J$440,'22'!A276,'TOTAL FEED'!$AS$6:$AS$440)*T276</f>
        <v>16</v>
      </c>
      <c r="T276">
        <v>1</v>
      </c>
    </row>
    <row r="277" spans="1:20" x14ac:dyDescent="0.25">
      <c r="A277" t="str">
        <f t="shared" si="8"/>
        <v/>
      </c>
      <c r="G277"/>
      <c r="H277"/>
      <c r="S277" s="206">
        <f>SUMIF('TOTAL FEED'!$J$6:$J$440,'22'!A277,'TOTAL FEED'!$AS$6:$AS$440)*T277</f>
        <v>16</v>
      </c>
      <c r="T277">
        <v>1</v>
      </c>
    </row>
    <row r="278" spans="1:20" x14ac:dyDescent="0.25">
      <c r="A278" t="str">
        <f t="shared" si="8"/>
        <v/>
      </c>
      <c r="G278"/>
      <c r="H278"/>
      <c r="S278" s="206">
        <f>SUMIF('TOTAL FEED'!$J$6:$J$440,'22'!A278,'TOTAL FEED'!$AS$6:$AS$440)*T278</f>
        <v>16</v>
      </c>
      <c r="T278">
        <v>1</v>
      </c>
    </row>
    <row r="279" spans="1:20" x14ac:dyDescent="0.25">
      <c r="A279" t="str">
        <f t="shared" si="8"/>
        <v/>
      </c>
      <c r="G279"/>
      <c r="H279"/>
      <c r="S279" s="206">
        <f>SUMIF('TOTAL FEED'!$J$6:$J$440,'22'!A279,'TOTAL FEED'!$AS$6:$AS$440)*T279</f>
        <v>16</v>
      </c>
      <c r="T279">
        <v>1</v>
      </c>
    </row>
    <row r="280" spans="1:20" x14ac:dyDescent="0.25">
      <c r="A280" t="str">
        <f t="shared" si="8"/>
        <v/>
      </c>
      <c r="G280"/>
      <c r="H280"/>
      <c r="S280" s="206">
        <f>SUMIF('TOTAL FEED'!$J$6:$J$440,'22'!A280,'TOTAL FEED'!$AS$6:$AS$440)*T280</f>
        <v>16</v>
      </c>
      <c r="T280">
        <v>1</v>
      </c>
    </row>
    <row r="281" spans="1:20" x14ac:dyDescent="0.25">
      <c r="A281" t="str">
        <f t="shared" si="8"/>
        <v/>
      </c>
      <c r="G281"/>
      <c r="H281"/>
      <c r="S281" s="206">
        <f>SUMIF('TOTAL FEED'!$J$6:$J$440,'22'!A281,'TOTAL FEED'!$AS$6:$AS$440)*T281</f>
        <v>16</v>
      </c>
      <c r="T281">
        <v>1</v>
      </c>
    </row>
    <row r="282" spans="1:20" x14ac:dyDescent="0.25">
      <c r="A282" t="str">
        <f t="shared" si="8"/>
        <v/>
      </c>
      <c r="G282"/>
      <c r="H282"/>
      <c r="S282" s="206">
        <f>SUMIF('TOTAL FEED'!$J$6:$J$440,'22'!A282,'TOTAL FEED'!$AS$6:$AS$440)*T282</f>
        <v>16</v>
      </c>
      <c r="T282">
        <v>1</v>
      </c>
    </row>
    <row r="283" spans="1:20" x14ac:dyDescent="0.25">
      <c r="A283" t="str">
        <f t="shared" si="8"/>
        <v/>
      </c>
      <c r="G283"/>
      <c r="H283"/>
      <c r="S283" s="206">
        <f>SUMIF('TOTAL FEED'!$J$6:$J$440,'22'!A283,'TOTAL FEED'!$AS$6:$AS$440)*T283</f>
        <v>16</v>
      </c>
      <c r="T283">
        <v>1</v>
      </c>
    </row>
    <row r="284" spans="1:20" x14ac:dyDescent="0.25">
      <c r="A284" t="str">
        <f t="shared" si="8"/>
        <v/>
      </c>
      <c r="G284"/>
      <c r="H284"/>
      <c r="S284" s="206">
        <f>SUMIF('TOTAL FEED'!$J$6:$J$440,'22'!A284,'TOTAL FEED'!$AS$6:$AS$440)*T284</f>
        <v>16</v>
      </c>
      <c r="T284">
        <v>1</v>
      </c>
    </row>
    <row r="285" spans="1:20" x14ac:dyDescent="0.25">
      <c r="A285" t="str">
        <f t="shared" si="8"/>
        <v/>
      </c>
      <c r="G285"/>
      <c r="H285"/>
      <c r="S285" s="206">
        <f>SUMIF('TOTAL FEED'!$J$6:$J$440,'22'!A285,'TOTAL FEED'!$AS$6:$AS$440)*T285</f>
        <v>16</v>
      </c>
      <c r="T285">
        <v>1</v>
      </c>
    </row>
    <row r="286" spans="1:20" x14ac:dyDescent="0.25">
      <c r="A286" t="str">
        <f t="shared" si="8"/>
        <v/>
      </c>
      <c r="G286"/>
      <c r="H286"/>
      <c r="S286" s="206">
        <f>SUMIF('TOTAL FEED'!$J$6:$J$440,'22'!A286,'TOTAL FEED'!$AS$6:$AS$440)*T286</f>
        <v>16</v>
      </c>
      <c r="T286">
        <v>1</v>
      </c>
    </row>
    <row r="287" spans="1:20" x14ac:dyDescent="0.25">
      <c r="A287" t="str">
        <f t="shared" si="8"/>
        <v/>
      </c>
      <c r="G287"/>
      <c r="H287"/>
      <c r="S287" s="206">
        <f>SUMIF('TOTAL FEED'!$J$6:$J$440,'22'!A287,'TOTAL FEED'!$AS$6:$AS$440)*T287</f>
        <v>16</v>
      </c>
      <c r="T287">
        <v>1</v>
      </c>
    </row>
    <row r="288" spans="1:20" x14ac:dyDescent="0.25">
      <c r="A288" t="str">
        <f t="shared" si="8"/>
        <v/>
      </c>
      <c r="G288"/>
      <c r="H288"/>
      <c r="S288" s="206">
        <f>SUMIF('TOTAL FEED'!$J$6:$J$440,'22'!A288,'TOTAL FEED'!$AS$6:$AS$440)*T288</f>
        <v>16</v>
      </c>
      <c r="T288">
        <v>1</v>
      </c>
    </row>
    <row r="289" spans="1:20" x14ac:dyDescent="0.25">
      <c r="A289" t="str">
        <f t="shared" si="8"/>
        <v/>
      </c>
      <c r="G289"/>
      <c r="H289"/>
      <c r="S289" s="206">
        <f>SUMIF('TOTAL FEED'!$J$6:$J$440,'22'!A289,'TOTAL FEED'!$AS$6:$AS$440)*T289</f>
        <v>16</v>
      </c>
      <c r="T289">
        <v>1</v>
      </c>
    </row>
    <row r="290" spans="1:20" x14ac:dyDescent="0.25">
      <c r="A290" t="str">
        <f t="shared" si="8"/>
        <v/>
      </c>
      <c r="G290"/>
      <c r="H290"/>
      <c r="S290" s="206">
        <f>SUMIF('TOTAL FEED'!$J$6:$J$440,'22'!A290,'TOTAL FEED'!$AS$6:$AS$440)*T290</f>
        <v>16</v>
      </c>
      <c r="T290">
        <v>1</v>
      </c>
    </row>
    <row r="291" spans="1:20" x14ac:dyDescent="0.25">
      <c r="A291" t="str">
        <f t="shared" si="8"/>
        <v/>
      </c>
      <c r="G291"/>
      <c r="H291"/>
      <c r="S291" s="206">
        <f>SUMIF('TOTAL FEED'!$J$6:$J$440,'22'!A291,'TOTAL FEED'!$AS$6:$AS$440)*T291</f>
        <v>16</v>
      </c>
      <c r="T291">
        <v>1</v>
      </c>
    </row>
    <row r="292" spans="1:20" x14ac:dyDescent="0.25">
      <c r="A292" t="str">
        <f t="shared" si="8"/>
        <v/>
      </c>
      <c r="G292"/>
      <c r="H292"/>
      <c r="S292" s="206">
        <f>SUMIF('TOTAL FEED'!$J$6:$J$440,'22'!A292,'TOTAL FEED'!$AS$6:$AS$440)*T292</f>
        <v>16</v>
      </c>
      <c r="T292">
        <v>1</v>
      </c>
    </row>
    <row r="293" spans="1:20" x14ac:dyDescent="0.25">
      <c r="A293" t="str">
        <f t="shared" si="8"/>
        <v/>
      </c>
      <c r="G293"/>
      <c r="H293"/>
      <c r="S293" s="206">
        <f>SUMIF('TOTAL FEED'!$J$6:$J$440,'22'!A293,'TOTAL FEED'!$AS$6:$AS$440)*T293</f>
        <v>16</v>
      </c>
      <c r="T293">
        <v>1</v>
      </c>
    </row>
    <row r="294" spans="1:20" x14ac:dyDescent="0.25">
      <c r="A294" t="str">
        <f t="shared" si="8"/>
        <v/>
      </c>
      <c r="G294"/>
      <c r="H294"/>
      <c r="S294" s="206">
        <f>SUMIF('TOTAL FEED'!$J$6:$J$440,'22'!A294,'TOTAL FEED'!$AS$6:$AS$440)*T294</f>
        <v>16</v>
      </c>
      <c r="T294">
        <v>1</v>
      </c>
    </row>
    <row r="295" spans="1:20" x14ac:dyDescent="0.25">
      <c r="A295" t="str">
        <f t="shared" si="8"/>
        <v/>
      </c>
      <c r="G295"/>
      <c r="H295"/>
      <c r="S295" s="206">
        <f>SUMIF('TOTAL FEED'!$J$6:$J$440,'22'!A295,'TOTAL FEED'!$AS$6:$AS$440)*T295</f>
        <v>16</v>
      </c>
      <c r="T295">
        <v>1</v>
      </c>
    </row>
    <row r="296" spans="1:20" x14ac:dyDescent="0.25">
      <c r="A296" t="str">
        <f t="shared" si="8"/>
        <v/>
      </c>
      <c r="G296"/>
      <c r="H296"/>
      <c r="S296" s="206">
        <f>SUMIF('TOTAL FEED'!$J$6:$J$440,'22'!A296,'TOTAL FEED'!$AS$6:$AS$440)*T296</f>
        <v>16</v>
      </c>
      <c r="T296">
        <v>1</v>
      </c>
    </row>
    <row r="297" spans="1:20" x14ac:dyDescent="0.25">
      <c r="A297" t="str">
        <f t="shared" si="8"/>
        <v/>
      </c>
      <c r="G297"/>
      <c r="H297"/>
      <c r="S297" s="206">
        <f>SUMIF('TOTAL FEED'!$J$6:$J$440,'22'!A297,'TOTAL FEED'!$AS$6:$AS$440)*T297</f>
        <v>16</v>
      </c>
      <c r="T297">
        <v>1</v>
      </c>
    </row>
    <row r="298" spans="1:20" x14ac:dyDescent="0.25">
      <c r="A298" t="str">
        <f t="shared" si="8"/>
        <v/>
      </c>
      <c r="G298"/>
      <c r="H298"/>
      <c r="S298" s="206">
        <f>SUMIF('TOTAL FEED'!$J$6:$J$440,'22'!A298,'TOTAL FEED'!$AS$6:$AS$440)*T298</f>
        <v>16</v>
      </c>
      <c r="T298">
        <v>1</v>
      </c>
    </row>
    <row r="299" spans="1:20" x14ac:dyDescent="0.25">
      <c r="A299" t="str">
        <f t="shared" si="8"/>
        <v/>
      </c>
      <c r="G299"/>
      <c r="H299"/>
      <c r="S299" s="206">
        <f>SUMIF('TOTAL FEED'!$J$6:$J$440,'22'!A299,'TOTAL FEED'!$AS$6:$AS$440)*T299</f>
        <v>16</v>
      </c>
      <c r="T299">
        <v>1</v>
      </c>
    </row>
    <row r="300" spans="1:20" x14ac:dyDescent="0.25">
      <c r="A300" t="str">
        <f t="shared" si="8"/>
        <v/>
      </c>
      <c r="G300"/>
      <c r="H300"/>
      <c r="S300" s="206">
        <f>SUMIF('TOTAL FEED'!$J$6:$J$440,'22'!A300,'TOTAL FEED'!$AS$6:$AS$440)*T300</f>
        <v>16</v>
      </c>
      <c r="T300">
        <v>1</v>
      </c>
    </row>
    <row r="301" spans="1:20" x14ac:dyDescent="0.25">
      <c r="A301" t="str">
        <f t="shared" si="8"/>
        <v/>
      </c>
      <c r="G301"/>
      <c r="H301"/>
      <c r="S301" s="206">
        <f>SUMIF('TOTAL FEED'!$J$6:$J$440,'22'!A301,'TOTAL FEED'!$AS$6:$AS$440)*T301</f>
        <v>16</v>
      </c>
      <c r="T301">
        <v>1</v>
      </c>
    </row>
    <row r="302" spans="1:20" x14ac:dyDescent="0.25">
      <c r="A302" t="str">
        <f t="shared" si="8"/>
        <v/>
      </c>
      <c r="G302"/>
      <c r="H302"/>
      <c r="S302" s="206">
        <f>SUMIF('TOTAL FEED'!$J$6:$J$440,'22'!A302,'TOTAL FEED'!$AS$6:$AS$440)*T302</f>
        <v>16</v>
      </c>
      <c r="T302">
        <v>1</v>
      </c>
    </row>
    <row r="303" spans="1:20" x14ac:dyDescent="0.25">
      <c r="A303" t="str">
        <f t="shared" si="8"/>
        <v/>
      </c>
      <c r="G303"/>
      <c r="H303"/>
      <c r="S303" s="206">
        <f>SUMIF('TOTAL FEED'!$J$6:$J$440,'22'!A303,'TOTAL FEED'!$AS$6:$AS$440)*T303</f>
        <v>16</v>
      </c>
      <c r="T303">
        <v>1</v>
      </c>
    </row>
    <row r="304" spans="1:20" x14ac:dyDescent="0.25">
      <c r="A304" t="str">
        <f t="shared" si="8"/>
        <v/>
      </c>
      <c r="G304"/>
      <c r="H304"/>
      <c r="S304" s="206">
        <f>SUMIF('TOTAL FEED'!$J$6:$J$440,'22'!A304,'TOTAL FEED'!$AS$6:$AS$440)*T304</f>
        <v>16</v>
      </c>
      <c r="T304">
        <v>1</v>
      </c>
    </row>
    <row r="305" spans="1:20" x14ac:dyDescent="0.25">
      <c r="A305" t="str">
        <f t="shared" si="8"/>
        <v/>
      </c>
      <c r="G305"/>
      <c r="H305"/>
      <c r="S305" s="206">
        <f>SUMIF('TOTAL FEED'!$J$6:$J$440,'22'!A305,'TOTAL FEED'!$AS$6:$AS$440)*T305</f>
        <v>16</v>
      </c>
      <c r="T305">
        <v>1</v>
      </c>
    </row>
    <row r="306" spans="1:20" x14ac:dyDescent="0.25">
      <c r="A306" t="str">
        <f t="shared" si="8"/>
        <v/>
      </c>
      <c r="G306"/>
      <c r="H306"/>
      <c r="S306" s="206">
        <f>SUMIF('TOTAL FEED'!$J$6:$J$440,'22'!A306,'TOTAL FEED'!$AS$6:$AS$440)*T306</f>
        <v>16</v>
      </c>
      <c r="T306">
        <v>1</v>
      </c>
    </row>
    <row r="307" spans="1:20" x14ac:dyDescent="0.25">
      <c r="A307" t="str">
        <f t="shared" si="8"/>
        <v/>
      </c>
      <c r="G307"/>
      <c r="H307"/>
      <c r="S307" s="206">
        <f>SUMIF('TOTAL FEED'!$J$6:$J$440,'22'!A307,'TOTAL FEED'!$AS$6:$AS$440)*T307</f>
        <v>16</v>
      </c>
      <c r="T307">
        <v>1</v>
      </c>
    </row>
    <row r="308" spans="1:20" x14ac:dyDescent="0.25">
      <c r="A308" t="str">
        <f t="shared" si="8"/>
        <v/>
      </c>
      <c r="G308"/>
      <c r="H308"/>
      <c r="S308" s="206">
        <f>SUMIF('TOTAL FEED'!$J$6:$J$440,'22'!A308,'TOTAL FEED'!$AS$6:$AS$440)*T308</f>
        <v>16</v>
      </c>
      <c r="T308">
        <v>1</v>
      </c>
    </row>
    <row r="309" spans="1:20" x14ac:dyDescent="0.25">
      <c r="A309" t="str">
        <f t="shared" si="8"/>
        <v/>
      </c>
      <c r="G309"/>
      <c r="H309"/>
      <c r="S309" s="206">
        <f>SUMIF('TOTAL FEED'!$J$6:$J$440,'22'!A309,'TOTAL FEED'!$AS$6:$AS$440)*T309</f>
        <v>16</v>
      </c>
      <c r="T309">
        <v>1</v>
      </c>
    </row>
    <row r="310" spans="1:20" x14ac:dyDescent="0.25">
      <c r="A310" t="str">
        <f t="shared" si="8"/>
        <v/>
      </c>
      <c r="G310"/>
      <c r="H310"/>
      <c r="S310" s="206">
        <f>SUMIF('TOTAL FEED'!$J$6:$J$440,'22'!A310,'TOTAL FEED'!$AS$6:$AS$440)*T310</f>
        <v>16</v>
      </c>
      <c r="T310">
        <v>1</v>
      </c>
    </row>
    <row r="311" spans="1:20" x14ac:dyDescent="0.25">
      <c r="A311" t="str">
        <f t="shared" si="8"/>
        <v/>
      </c>
      <c r="G311"/>
      <c r="H311"/>
      <c r="S311" s="206">
        <f>SUMIF('TOTAL FEED'!$J$6:$J$440,'22'!A311,'TOTAL FEED'!$AS$6:$AS$440)*T311</f>
        <v>16</v>
      </c>
      <c r="T311">
        <v>1</v>
      </c>
    </row>
    <row r="312" spans="1:20" x14ac:dyDescent="0.25">
      <c r="A312" t="str">
        <f t="shared" si="8"/>
        <v/>
      </c>
      <c r="G312"/>
      <c r="H312"/>
      <c r="S312" s="206">
        <f>SUMIF('TOTAL FEED'!$J$6:$J$440,'22'!A312,'TOTAL FEED'!$AS$6:$AS$440)*T312</f>
        <v>16</v>
      </c>
      <c r="T312">
        <v>1</v>
      </c>
    </row>
    <row r="313" spans="1:20" x14ac:dyDescent="0.25">
      <c r="A313" t="str">
        <f t="shared" si="8"/>
        <v/>
      </c>
      <c r="G313"/>
      <c r="H313"/>
      <c r="S313" s="206">
        <f>SUMIF('TOTAL FEED'!$J$6:$J$440,'22'!A313,'TOTAL FEED'!$AS$6:$AS$440)*T313</f>
        <v>16</v>
      </c>
      <c r="T313">
        <v>1</v>
      </c>
    </row>
    <row r="314" spans="1:20" x14ac:dyDescent="0.25">
      <c r="A314" t="str">
        <f t="shared" si="8"/>
        <v/>
      </c>
      <c r="G314"/>
      <c r="H314"/>
      <c r="S314" s="206">
        <f>SUMIF('TOTAL FEED'!$J$6:$J$440,'22'!A314,'TOTAL FEED'!$AS$6:$AS$440)*T314</f>
        <v>16</v>
      </c>
      <c r="T314">
        <v>1</v>
      </c>
    </row>
    <row r="315" spans="1:20" x14ac:dyDescent="0.25">
      <c r="A315" t="str">
        <f t="shared" si="8"/>
        <v/>
      </c>
      <c r="G315"/>
      <c r="H315"/>
      <c r="S315" s="206">
        <f>SUMIF('TOTAL FEED'!$J$6:$J$440,'22'!A315,'TOTAL FEED'!$AS$6:$AS$440)*T315</f>
        <v>16</v>
      </c>
      <c r="T315">
        <v>1</v>
      </c>
    </row>
    <row r="316" spans="1:20" x14ac:dyDescent="0.25">
      <c r="A316" t="str">
        <f t="shared" si="8"/>
        <v/>
      </c>
      <c r="G316"/>
      <c r="H316"/>
      <c r="S316" s="206">
        <f>SUMIF('TOTAL FEED'!$J$6:$J$440,'22'!A316,'TOTAL FEED'!$AS$6:$AS$440)*T316</f>
        <v>16</v>
      </c>
      <c r="T316">
        <v>1</v>
      </c>
    </row>
    <row r="317" spans="1:20" x14ac:dyDescent="0.25">
      <c r="A317" t="str">
        <f t="shared" si="8"/>
        <v/>
      </c>
      <c r="G317"/>
      <c r="H317"/>
      <c r="S317" s="206">
        <f>SUMIF('TOTAL FEED'!$J$6:$J$440,'22'!A317,'TOTAL FEED'!$AS$6:$AS$440)*T317</f>
        <v>16</v>
      </c>
      <c r="T317">
        <v>1</v>
      </c>
    </row>
    <row r="318" spans="1:20" x14ac:dyDescent="0.25">
      <c r="A318" t="str">
        <f t="shared" si="8"/>
        <v/>
      </c>
      <c r="G318"/>
      <c r="H318"/>
      <c r="S318" s="206">
        <f>SUMIF('TOTAL FEED'!$J$6:$J$440,'22'!A318,'TOTAL FEED'!$AS$6:$AS$440)*T318</f>
        <v>16</v>
      </c>
      <c r="T318">
        <v>1</v>
      </c>
    </row>
    <row r="319" spans="1:20" x14ac:dyDescent="0.25">
      <c r="A319" t="str">
        <f t="shared" si="8"/>
        <v/>
      </c>
      <c r="G319"/>
      <c r="H319"/>
      <c r="S319" s="206">
        <f>SUMIF('TOTAL FEED'!$J$6:$J$440,'22'!A319,'TOTAL FEED'!$AS$6:$AS$440)*T319</f>
        <v>16</v>
      </c>
      <c r="T319">
        <v>1</v>
      </c>
    </row>
    <row r="320" spans="1:20" x14ac:dyDescent="0.25">
      <c r="A320" t="str">
        <f t="shared" si="8"/>
        <v/>
      </c>
      <c r="G320"/>
      <c r="H320"/>
      <c r="S320" s="206">
        <f>SUMIF('TOTAL FEED'!$J$6:$J$440,'22'!A320,'TOTAL FEED'!$AS$6:$AS$440)*T320</f>
        <v>16</v>
      </c>
      <c r="T320">
        <v>1</v>
      </c>
    </row>
    <row r="321" spans="1:20" x14ac:dyDescent="0.25">
      <c r="A321" t="str">
        <f t="shared" si="8"/>
        <v/>
      </c>
      <c r="G321"/>
      <c r="H321"/>
      <c r="S321" s="206">
        <f>SUMIF('TOTAL FEED'!$J$6:$J$440,'22'!A321,'TOTAL FEED'!$AS$6:$AS$440)*T321</f>
        <v>16</v>
      </c>
      <c r="T321">
        <v>1</v>
      </c>
    </row>
    <row r="322" spans="1:20" x14ac:dyDescent="0.25">
      <c r="A322" t="str">
        <f t="shared" si="8"/>
        <v/>
      </c>
      <c r="G322"/>
      <c r="H322"/>
      <c r="S322" s="206">
        <f>SUMIF('TOTAL FEED'!$J$6:$J$440,'22'!A322,'TOTAL FEED'!$AS$6:$AS$440)*T322</f>
        <v>16</v>
      </c>
      <c r="T322">
        <v>1</v>
      </c>
    </row>
    <row r="323" spans="1:20" x14ac:dyDescent="0.25">
      <c r="A323" t="str">
        <f t="shared" si="8"/>
        <v/>
      </c>
      <c r="G323"/>
      <c r="H323"/>
      <c r="S323" s="206">
        <f>SUMIF('TOTAL FEED'!$J$6:$J$440,'22'!A323,'TOTAL FEED'!$AS$6:$AS$440)*T323</f>
        <v>16</v>
      </c>
      <c r="T323">
        <v>1</v>
      </c>
    </row>
    <row r="324" spans="1:20" x14ac:dyDescent="0.25">
      <c r="A324" t="str">
        <f t="shared" ref="A324:A387" si="9">CONCATENATE(G324,I324,H324)</f>
        <v/>
      </c>
      <c r="G324"/>
      <c r="H324"/>
      <c r="S324" s="206">
        <f>SUMIF('TOTAL FEED'!$J$6:$J$440,'22'!A324,'TOTAL FEED'!$AS$6:$AS$440)*T324</f>
        <v>16</v>
      </c>
      <c r="T324">
        <v>1</v>
      </c>
    </row>
    <row r="325" spans="1:20" x14ac:dyDescent="0.25">
      <c r="A325" t="str">
        <f t="shared" si="9"/>
        <v/>
      </c>
      <c r="G325"/>
      <c r="H325"/>
      <c r="S325" s="206">
        <f>SUMIF('TOTAL FEED'!$J$6:$J$440,'22'!A325,'TOTAL FEED'!$AS$6:$AS$440)*T325</f>
        <v>16</v>
      </c>
      <c r="T325">
        <v>1</v>
      </c>
    </row>
    <row r="326" spans="1:20" x14ac:dyDescent="0.25">
      <c r="A326" t="str">
        <f t="shared" si="9"/>
        <v/>
      </c>
      <c r="G326"/>
      <c r="H326"/>
      <c r="S326" s="206">
        <f>SUMIF('TOTAL FEED'!$J$6:$J$440,'22'!A326,'TOTAL FEED'!$AS$6:$AS$440)*T326</f>
        <v>16</v>
      </c>
      <c r="T326">
        <v>1</v>
      </c>
    </row>
    <row r="327" spans="1:20" x14ac:dyDescent="0.25">
      <c r="A327" t="str">
        <f t="shared" si="9"/>
        <v/>
      </c>
      <c r="G327"/>
      <c r="H327"/>
      <c r="S327" s="206">
        <f>SUMIF('TOTAL FEED'!$J$6:$J$440,'22'!A327,'TOTAL FEED'!$AS$6:$AS$440)*T327</f>
        <v>16</v>
      </c>
      <c r="T327">
        <v>1</v>
      </c>
    </row>
    <row r="328" spans="1:20" x14ac:dyDescent="0.25">
      <c r="A328" t="str">
        <f t="shared" si="9"/>
        <v/>
      </c>
      <c r="G328"/>
      <c r="H328"/>
      <c r="S328" s="206">
        <f>SUMIF('TOTAL FEED'!$J$6:$J$440,'22'!A328,'TOTAL FEED'!$AS$6:$AS$440)*T328</f>
        <v>16</v>
      </c>
      <c r="T328">
        <v>1</v>
      </c>
    </row>
    <row r="329" spans="1:20" x14ac:dyDescent="0.25">
      <c r="A329" t="str">
        <f t="shared" si="9"/>
        <v/>
      </c>
      <c r="G329"/>
      <c r="H329"/>
      <c r="S329" s="206">
        <f>SUMIF('TOTAL FEED'!$J$6:$J$440,'22'!A329,'TOTAL FEED'!$AS$6:$AS$440)*T329</f>
        <v>16</v>
      </c>
      <c r="T329">
        <v>1</v>
      </c>
    </row>
    <row r="330" spans="1:20" x14ac:dyDescent="0.25">
      <c r="A330" t="str">
        <f t="shared" si="9"/>
        <v/>
      </c>
      <c r="G330"/>
      <c r="H330"/>
      <c r="S330" s="206">
        <f>SUMIF('TOTAL FEED'!$J$6:$J$440,'22'!A330,'TOTAL FEED'!$AS$6:$AS$440)*T330</f>
        <v>16</v>
      </c>
      <c r="T330">
        <v>1</v>
      </c>
    </row>
    <row r="331" spans="1:20" x14ac:dyDescent="0.25">
      <c r="A331" t="str">
        <f t="shared" si="9"/>
        <v/>
      </c>
      <c r="G331"/>
      <c r="H331"/>
      <c r="S331" s="206">
        <f>SUMIF('TOTAL FEED'!$J$6:$J$440,'22'!A331,'TOTAL FEED'!$AS$6:$AS$440)*T331</f>
        <v>16</v>
      </c>
      <c r="T331">
        <v>1</v>
      </c>
    </row>
    <row r="332" spans="1:20" x14ac:dyDescent="0.25">
      <c r="A332" t="str">
        <f t="shared" si="9"/>
        <v/>
      </c>
      <c r="G332"/>
      <c r="H332"/>
      <c r="S332" s="206">
        <f>SUMIF('TOTAL FEED'!$J$6:$J$440,'22'!A332,'TOTAL FEED'!$AS$6:$AS$440)*T332</f>
        <v>16</v>
      </c>
      <c r="T332">
        <v>1</v>
      </c>
    </row>
    <row r="333" spans="1:20" x14ac:dyDescent="0.25">
      <c r="A333" t="str">
        <f t="shared" si="9"/>
        <v/>
      </c>
      <c r="G333"/>
      <c r="H333"/>
      <c r="S333" s="206">
        <f>SUMIF('TOTAL FEED'!$J$6:$J$440,'22'!A333,'TOTAL FEED'!$AS$6:$AS$440)*T333</f>
        <v>16</v>
      </c>
      <c r="T333">
        <v>1</v>
      </c>
    </row>
    <row r="334" spans="1:20" x14ac:dyDescent="0.25">
      <c r="A334" t="str">
        <f t="shared" si="9"/>
        <v/>
      </c>
      <c r="G334"/>
      <c r="H334"/>
      <c r="S334" s="206">
        <f>SUMIF('TOTAL FEED'!$J$6:$J$440,'22'!A334,'TOTAL FEED'!$AS$6:$AS$440)*T334</f>
        <v>16</v>
      </c>
      <c r="T334">
        <v>1</v>
      </c>
    </row>
    <row r="335" spans="1:20" x14ac:dyDescent="0.25">
      <c r="A335" t="str">
        <f t="shared" si="9"/>
        <v/>
      </c>
      <c r="G335"/>
      <c r="H335"/>
      <c r="S335" s="206">
        <f>SUMIF('TOTAL FEED'!$J$6:$J$440,'22'!A335,'TOTAL FEED'!$AS$6:$AS$440)*T335</f>
        <v>16</v>
      </c>
      <c r="T335">
        <v>1</v>
      </c>
    </row>
    <row r="336" spans="1:20" x14ac:dyDescent="0.25">
      <c r="A336" t="str">
        <f t="shared" si="9"/>
        <v/>
      </c>
      <c r="G336"/>
      <c r="H336"/>
      <c r="S336" s="206">
        <f>SUMIF('TOTAL FEED'!$J$6:$J$440,'22'!A336,'TOTAL FEED'!$AS$6:$AS$440)*T336</f>
        <v>16</v>
      </c>
      <c r="T336">
        <v>1</v>
      </c>
    </row>
    <row r="337" spans="1:20" x14ac:dyDescent="0.25">
      <c r="A337" t="str">
        <f t="shared" si="9"/>
        <v/>
      </c>
      <c r="G337"/>
      <c r="H337"/>
      <c r="S337" s="206">
        <f>SUMIF('TOTAL FEED'!$J$6:$J$440,'22'!A337,'TOTAL FEED'!$AS$6:$AS$440)*T337</f>
        <v>16</v>
      </c>
      <c r="T337">
        <v>1</v>
      </c>
    </row>
    <row r="338" spans="1:20" x14ac:dyDescent="0.25">
      <c r="A338" t="str">
        <f t="shared" si="9"/>
        <v/>
      </c>
      <c r="G338"/>
      <c r="H338"/>
      <c r="S338" s="206">
        <f>SUMIF('TOTAL FEED'!$J$6:$J$440,'22'!A338,'TOTAL FEED'!$AS$6:$AS$440)*T338</f>
        <v>16</v>
      </c>
      <c r="T338">
        <v>1</v>
      </c>
    </row>
    <row r="339" spans="1:20" x14ac:dyDescent="0.25">
      <c r="A339" t="str">
        <f t="shared" si="9"/>
        <v/>
      </c>
      <c r="G339"/>
      <c r="H339"/>
      <c r="S339" s="206">
        <f>SUMIF('TOTAL FEED'!$J$6:$J$440,'22'!A339,'TOTAL FEED'!$AS$6:$AS$440)*T339</f>
        <v>16</v>
      </c>
      <c r="T339">
        <v>1</v>
      </c>
    </row>
    <row r="340" spans="1:20" x14ac:dyDescent="0.25">
      <c r="A340" t="str">
        <f t="shared" si="9"/>
        <v/>
      </c>
      <c r="G340"/>
      <c r="H340"/>
      <c r="S340" s="206">
        <f>SUMIF('TOTAL FEED'!$J$6:$J$440,'22'!A340,'TOTAL FEED'!$AS$6:$AS$440)*T340</f>
        <v>16</v>
      </c>
      <c r="T340">
        <v>1</v>
      </c>
    </row>
    <row r="341" spans="1:20" x14ac:dyDescent="0.25">
      <c r="A341" t="str">
        <f t="shared" si="9"/>
        <v/>
      </c>
      <c r="G341"/>
      <c r="H341"/>
      <c r="S341" s="206">
        <f>SUMIF('TOTAL FEED'!$J$6:$J$440,'22'!A341,'TOTAL FEED'!$AS$6:$AS$440)*T341</f>
        <v>16</v>
      </c>
      <c r="T341">
        <v>1</v>
      </c>
    </row>
    <row r="342" spans="1:20" x14ac:dyDescent="0.25">
      <c r="A342" t="str">
        <f t="shared" si="9"/>
        <v/>
      </c>
      <c r="G342"/>
      <c r="H342"/>
      <c r="S342" s="206">
        <f>SUMIF('TOTAL FEED'!$J$6:$J$440,'22'!A342,'TOTAL FEED'!$AS$6:$AS$440)*T342</f>
        <v>16</v>
      </c>
      <c r="T342">
        <v>1</v>
      </c>
    </row>
    <row r="343" spans="1:20" x14ac:dyDescent="0.25">
      <c r="A343" t="str">
        <f t="shared" si="9"/>
        <v/>
      </c>
      <c r="G343"/>
      <c r="H343"/>
      <c r="S343" s="206">
        <f>SUMIF('TOTAL FEED'!$J$6:$J$440,'22'!A343,'TOTAL FEED'!$AS$6:$AS$440)*T343</f>
        <v>16</v>
      </c>
      <c r="T343">
        <v>1</v>
      </c>
    </row>
    <row r="344" spans="1:20" x14ac:dyDescent="0.25">
      <c r="A344" t="str">
        <f t="shared" si="9"/>
        <v/>
      </c>
      <c r="G344"/>
      <c r="H344"/>
      <c r="S344" s="206">
        <f>SUMIF('TOTAL FEED'!$J$6:$J$440,'22'!A344,'TOTAL FEED'!$AS$6:$AS$440)*T344</f>
        <v>16</v>
      </c>
      <c r="T344">
        <v>1</v>
      </c>
    </row>
    <row r="345" spans="1:20" x14ac:dyDescent="0.25">
      <c r="A345" t="str">
        <f t="shared" si="9"/>
        <v/>
      </c>
      <c r="G345"/>
      <c r="H345"/>
      <c r="S345" s="206">
        <f>SUMIF('TOTAL FEED'!$J$6:$J$440,'22'!A345,'TOTAL FEED'!$AS$6:$AS$440)*T345</f>
        <v>16</v>
      </c>
      <c r="T345">
        <v>1</v>
      </c>
    </row>
    <row r="346" spans="1:20" x14ac:dyDescent="0.25">
      <c r="A346" t="str">
        <f t="shared" si="9"/>
        <v/>
      </c>
      <c r="G346"/>
      <c r="H346"/>
      <c r="S346" s="206">
        <f>SUMIF('TOTAL FEED'!$J$6:$J$440,'22'!A346,'TOTAL FEED'!$AS$6:$AS$440)*T346</f>
        <v>16</v>
      </c>
      <c r="T346">
        <v>1</v>
      </c>
    </row>
    <row r="347" spans="1:20" x14ac:dyDescent="0.25">
      <c r="A347" t="str">
        <f t="shared" si="9"/>
        <v/>
      </c>
      <c r="G347"/>
      <c r="H347"/>
      <c r="S347" s="206">
        <f>SUMIF('TOTAL FEED'!$J$6:$J$440,'22'!A347,'TOTAL FEED'!$AS$6:$AS$440)*T347</f>
        <v>16</v>
      </c>
      <c r="T347">
        <v>1</v>
      </c>
    </row>
    <row r="348" spans="1:20" x14ac:dyDescent="0.25">
      <c r="A348" t="str">
        <f t="shared" si="9"/>
        <v/>
      </c>
      <c r="G348"/>
      <c r="H348"/>
      <c r="S348" s="206">
        <f>SUMIF('TOTAL FEED'!$J$6:$J$440,'22'!A348,'TOTAL FEED'!$AS$6:$AS$440)*T348</f>
        <v>16</v>
      </c>
      <c r="T348">
        <v>1</v>
      </c>
    </row>
    <row r="349" spans="1:20" x14ac:dyDescent="0.25">
      <c r="A349" t="str">
        <f t="shared" si="9"/>
        <v/>
      </c>
      <c r="G349"/>
      <c r="H349"/>
      <c r="S349" s="206">
        <f>SUMIF('TOTAL FEED'!$J$6:$J$440,'22'!A349,'TOTAL FEED'!$AS$6:$AS$440)*T349</f>
        <v>16</v>
      </c>
      <c r="T349">
        <v>1</v>
      </c>
    </row>
    <row r="350" spans="1:20" x14ac:dyDescent="0.25">
      <c r="A350" t="str">
        <f t="shared" si="9"/>
        <v/>
      </c>
      <c r="G350"/>
      <c r="H350"/>
      <c r="S350" s="206">
        <f>SUMIF('TOTAL FEED'!$J$6:$J$440,'22'!A350,'TOTAL FEED'!$AS$6:$AS$440)*T350</f>
        <v>16</v>
      </c>
      <c r="T350">
        <v>1</v>
      </c>
    </row>
    <row r="351" spans="1:20" x14ac:dyDescent="0.25">
      <c r="A351" t="str">
        <f t="shared" si="9"/>
        <v/>
      </c>
      <c r="G351"/>
      <c r="H351"/>
      <c r="S351" s="206">
        <f>SUMIF('TOTAL FEED'!$J$6:$J$440,'22'!A351,'TOTAL FEED'!$AS$6:$AS$440)*T351</f>
        <v>16</v>
      </c>
      <c r="T351">
        <v>1</v>
      </c>
    </row>
    <row r="352" spans="1:20" x14ac:dyDescent="0.25">
      <c r="A352" t="str">
        <f t="shared" si="9"/>
        <v/>
      </c>
      <c r="G352"/>
      <c r="H352"/>
      <c r="S352" s="206">
        <f>SUMIF('TOTAL FEED'!$J$6:$J$440,'22'!A352,'TOTAL FEED'!$AS$6:$AS$440)*T352</f>
        <v>16</v>
      </c>
      <c r="T352">
        <v>1</v>
      </c>
    </row>
    <row r="353" spans="1:20" x14ac:dyDescent="0.25">
      <c r="A353" t="str">
        <f t="shared" si="9"/>
        <v/>
      </c>
      <c r="G353"/>
      <c r="H353"/>
      <c r="S353" s="206">
        <f>SUMIF('TOTAL FEED'!$J$6:$J$440,'22'!A353,'TOTAL FEED'!$AS$6:$AS$440)*T353</f>
        <v>16</v>
      </c>
      <c r="T353">
        <v>1</v>
      </c>
    </row>
    <row r="354" spans="1:20" x14ac:dyDescent="0.25">
      <c r="A354" t="str">
        <f t="shared" si="9"/>
        <v/>
      </c>
      <c r="G354"/>
      <c r="H354"/>
      <c r="S354" s="206">
        <f>SUMIF('TOTAL FEED'!$J$6:$J$440,'22'!A354,'TOTAL FEED'!$AS$6:$AS$440)*T354</f>
        <v>16</v>
      </c>
      <c r="T354">
        <v>1</v>
      </c>
    </row>
    <row r="355" spans="1:20" x14ac:dyDescent="0.25">
      <c r="A355" t="str">
        <f t="shared" si="9"/>
        <v/>
      </c>
      <c r="G355"/>
      <c r="H355"/>
      <c r="S355" s="206">
        <f>SUMIF('TOTAL FEED'!$J$6:$J$440,'22'!A355,'TOTAL FEED'!$AS$6:$AS$440)*T355</f>
        <v>16</v>
      </c>
      <c r="T355">
        <v>1</v>
      </c>
    </row>
    <row r="356" spans="1:20" x14ac:dyDescent="0.25">
      <c r="A356" t="str">
        <f t="shared" si="9"/>
        <v/>
      </c>
      <c r="G356"/>
      <c r="H356"/>
      <c r="S356" s="206">
        <f>SUMIF('TOTAL FEED'!$J$6:$J$440,'22'!A356,'TOTAL FEED'!$AS$6:$AS$440)*T356</f>
        <v>16</v>
      </c>
      <c r="T356">
        <v>1</v>
      </c>
    </row>
    <row r="357" spans="1:20" x14ac:dyDescent="0.25">
      <c r="A357" t="str">
        <f t="shared" si="9"/>
        <v/>
      </c>
      <c r="G357"/>
      <c r="H357"/>
      <c r="S357" s="206">
        <f>SUMIF('TOTAL FEED'!$J$6:$J$440,'22'!A357,'TOTAL FEED'!$AS$6:$AS$440)*T357</f>
        <v>16</v>
      </c>
      <c r="T357">
        <v>1</v>
      </c>
    </row>
    <row r="358" spans="1:20" x14ac:dyDescent="0.25">
      <c r="A358" t="str">
        <f t="shared" si="9"/>
        <v/>
      </c>
      <c r="G358"/>
      <c r="H358"/>
      <c r="S358" s="206">
        <f>SUMIF('TOTAL FEED'!$J$6:$J$440,'22'!A358,'TOTAL FEED'!$AS$6:$AS$440)*T358</f>
        <v>16</v>
      </c>
      <c r="T358">
        <v>1</v>
      </c>
    </row>
    <row r="359" spans="1:20" x14ac:dyDescent="0.25">
      <c r="A359" t="str">
        <f t="shared" si="9"/>
        <v/>
      </c>
      <c r="G359"/>
      <c r="H359"/>
      <c r="S359" s="206">
        <f>SUMIF('TOTAL FEED'!$J$6:$J$440,'22'!A359,'TOTAL FEED'!$AS$6:$AS$440)*T359</f>
        <v>16</v>
      </c>
      <c r="T359">
        <v>1</v>
      </c>
    </row>
    <row r="360" spans="1:20" x14ac:dyDescent="0.25">
      <c r="A360" t="str">
        <f t="shared" si="9"/>
        <v/>
      </c>
      <c r="G360"/>
      <c r="H360"/>
      <c r="S360" s="206">
        <f>SUMIF('TOTAL FEED'!$J$6:$J$440,'22'!A360,'TOTAL FEED'!$AS$6:$AS$440)*T360</f>
        <v>16</v>
      </c>
      <c r="T360">
        <v>1</v>
      </c>
    </row>
    <row r="361" spans="1:20" x14ac:dyDescent="0.25">
      <c r="A361" t="str">
        <f t="shared" si="9"/>
        <v/>
      </c>
      <c r="G361"/>
      <c r="H361"/>
      <c r="S361" s="206">
        <f>SUMIF('TOTAL FEED'!$J$6:$J$440,'22'!A361,'TOTAL FEED'!$AS$6:$AS$440)*T361</f>
        <v>16</v>
      </c>
      <c r="T361">
        <v>1</v>
      </c>
    </row>
    <row r="362" spans="1:20" x14ac:dyDescent="0.25">
      <c r="A362" t="str">
        <f t="shared" si="9"/>
        <v/>
      </c>
      <c r="G362"/>
      <c r="H362"/>
      <c r="S362" s="206">
        <f>SUMIF('TOTAL FEED'!$J$6:$J$440,'22'!A362,'TOTAL FEED'!$AS$6:$AS$440)*T362</f>
        <v>16</v>
      </c>
      <c r="T362">
        <v>1</v>
      </c>
    </row>
    <row r="363" spans="1:20" x14ac:dyDescent="0.25">
      <c r="A363" t="str">
        <f t="shared" si="9"/>
        <v/>
      </c>
      <c r="G363"/>
      <c r="H363"/>
      <c r="S363" s="206">
        <f>SUMIF('TOTAL FEED'!$J$6:$J$440,'22'!A363,'TOTAL FEED'!$AS$6:$AS$440)*T363</f>
        <v>16</v>
      </c>
      <c r="T363">
        <v>1</v>
      </c>
    </row>
    <row r="364" spans="1:20" x14ac:dyDescent="0.25">
      <c r="A364" t="str">
        <f t="shared" si="9"/>
        <v/>
      </c>
      <c r="G364"/>
      <c r="H364"/>
      <c r="S364" s="206">
        <f>SUMIF('TOTAL FEED'!$J$6:$J$440,'22'!A364,'TOTAL FEED'!$AS$6:$AS$440)*T364</f>
        <v>16</v>
      </c>
      <c r="T364">
        <v>1</v>
      </c>
    </row>
    <row r="365" spans="1:20" x14ac:dyDescent="0.25">
      <c r="A365" t="str">
        <f t="shared" si="9"/>
        <v/>
      </c>
      <c r="G365"/>
      <c r="H365"/>
      <c r="S365" s="206">
        <f>SUMIF('TOTAL FEED'!$J$6:$J$440,'22'!A365,'TOTAL FEED'!$AS$6:$AS$440)*T365</f>
        <v>16</v>
      </c>
      <c r="T365">
        <v>1</v>
      </c>
    </row>
    <row r="366" spans="1:20" x14ac:dyDescent="0.25">
      <c r="A366" t="str">
        <f t="shared" si="9"/>
        <v/>
      </c>
      <c r="G366"/>
      <c r="H366"/>
      <c r="S366" s="206">
        <f>SUMIF('TOTAL FEED'!$J$6:$J$440,'22'!A366,'TOTAL FEED'!$AS$6:$AS$440)*T366</f>
        <v>16</v>
      </c>
      <c r="T366">
        <v>1</v>
      </c>
    </row>
    <row r="367" spans="1:20" x14ac:dyDescent="0.25">
      <c r="A367" t="str">
        <f t="shared" si="9"/>
        <v/>
      </c>
      <c r="G367"/>
      <c r="H367"/>
      <c r="S367" s="206">
        <f>SUMIF('TOTAL FEED'!$J$6:$J$440,'22'!A367,'TOTAL FEED'!$AS$6:$AS$440)*T367</f>
        <v>16</v>
      </c>
      <c r="T367">
        <v>1</v>
      </c>
    </row>
    <row r="368" spans="1:20" x14ac:dyDescent="0.25">
      <c r="A368" t="str">
        <f t="shared" si="9"/>
        <v/>
      </c>
      <c r="G368"/>
      <c r="H368"/>
      <c r="S368" s="206">
        <f>SUMIF('TOTAL FEED'!$J$6:$J$440,'22'!A368,'TOTAL FEED'!$AS$6:$AS$440)*T368</f>
        <v>16</v>
      </c>
      <c r="T368">
        <v>1</v>
      </c>
    </row>
    <row r="369" spans="1:20" x14ac:dyDescent="0.25">
      <c r="A369" t="str">
        <f t="shared" si="9"/>
        <v/>
      </c>
      <c r="G369"/>
      <c r="H369"/>
      <c r="S369" s="206">
        <f>SUMIF('TOTAL FEED'!$J$6:$J$440,'22'!A369,'TOTAL FEED'!$AS$6:$AS$440)*T369</f>
        <v>16</v>
      </c>
      <c r="T369">
        <v>1</v>
      </c>
    </row>
    <row r="370" spans="1:20" x14ac:dyDescent="0.25">
      <c r="A370" t="str">
        <f t="shared" si="9"/>
        <v/>
      </c>
      <c r="G370"/>
      <c r="H370"/>
      <c r="S370" s="206">
        <f>SUMIF('TOTAL FEED'!$J$6:$J$440,'22'!A370,'TOTAL FEED'!$AS$6:$AS$440)*T370</f>
        <v>16</v>
      </c>
      <c r="T370">
        <v>1</v>
      </c>
    </row>
    <row r="371" spans="1:20" x14ac:dyDescent="0.25">
      <c r="A371" t="str">
        <f t="shared" si="9"/>
        <v/>
      </c>
      <c r="G371"/>
      <c r="H371"/>
      <c r="S371" s="206">
        <f>SUMIF('TOTAL FEED'!$J$6:$J$440,'22'!A371,'TOTAL FEED'!$AS$6:$AS$440)*T371</f>
        <v>16</v>
      </c>
      <c r="T371">
        <v>1</v>
      </c>
    </row>
    <row r="372" spans="1:20" x14ac:dyDescent="0.25">
      <c r="A372" t="str">
        <f t="shared" si="9"/>
        <v/>
      </c>
      <c r="G372"/>
      <c r="H372"/>
      <c r="S372" s="206">
        <f>SUMIF('TOTAL FEED'!$J$6:$J$440,'22'!A372,'TOTAL FEED'!$AS$6:$AS$440)*T372</f>
        <v>16</v>
      </c>
      <c r="T372">
        <v>1</v>
      </c>
    </row>
    <row r="373" spans="1:20" x14ac:dyDescent="0.25">
      <c r="A373" t="str">
        <f t="shared" si="9"/>
        <v/>
      </c>
      <c r="G373"/>
      <c r="H373"/>
      <c r="S373" s="206">
        <f>SUMIF('TOTAL FEED'!$J$6:$J$440,'22'!A373,'TOTAL FEED'!$AS$6:$AS$440)*T373</f>
        <v>16</v>
      </c>
      <c r="T373">
        <v>1</v>
      </c>
    </row>
    <row r="374" spans="1:20" x14ac:dyDescent="0.25">
      <c r="A374" t="str">
        <f t="shared" si="9"/>
        <v/>
      </c>
      <c r="G374"/>
      <c r="H374"/>
      <c r="S374" s="206">
        <f>SUMIF('TOTAL FEED'!$J$6:$J$440,'22'!A374,'TOTAL FEED'!$AS$6:$AS$440)*T374</f>
        <v>16</v>
      </c>
      <c r="T374">
        <v>1</v>
      </c>
    </row>
    <row r="375" spans="1:20" x14ac:dyDescent="0.25">
      <c r="A375" t="str">
        <f t="shared" si="9"/>
        <v/>
      </c>
      <c r="G375"/>
      <c r="H375"/>
      <c r="S375" s="206">
        <f>SUMIF('TOTAL FEED'!$J$6:$J$440,'22'!A375,'TOTAL FEED'!$AS$6:$AS$440)*T375</f>
        <v>16</v>
      </c>
      <c r="T375">
        <v>1</v>
      </c>
    </row>
    <row r="376" spans="1:20" x14ac:dyDescent="0.25">
      <c r="A376" t="str">
        <f t="shared" si="9"/>
        <v/>
      </c>
      <c r="G376"/>
      <c r="H376"/>
      <c r="S376" s="206">
        <f>SUMIF('TOTAL FEED'!$J$6:$J$440,'22'!A376,'TOTAL FEED'!$AS$6:$AS$440)*T376</f>
        <v>16</v>
      </c>
      <c r="T376">
        <v>1</v>
      </c>
    </row>
    <row r="377" spans="1:20" x14ac:dyDescent="0.25">
      <c r="A377" t="str">
        <f t="shared" si="9"/>
        <v/>
      </c>
      <c r="G377"/>
      <c r="H377"/>
      <c r="S377" s="206">
        <f>SUMIF('TOTAL FEED'!$J$6:$J$440,'22'!A377,'TOTAL FEED'!$AS$6:$AS$440)*T377</f>
        <v>16</v>
      </c>
      <c r="T377">
        <v>1</v>
      </c>
    </row>
    <row r="378" spans="1:20" x14ac:dyDescent="0.25">
      <c r="A378" t="str">
        <f t="shared" si="9"/>
        <v/>
      </c>
      <c r="G378"/>
      <c r="H378"/>
      <c r="S378" s="206">
        <f>SUMIF('TOTAL FEED'!$J$6:$J$440,'22'!A378,'TOTAL FEED'!$AS$6:$AS$440)*T378</f>
        <v>16</v>
      </c>
      <c r="T378">
        <v>1</v>
      </c>
    </row>
    <row r="379" spans="1:20" x14ac:dyDescent="0.25">
      <c r="A379" t="str">
        <f t="shared" si="9"/>
        <v/>
      </c>
      <c r="G379"/>
      <c r="H379"/>
      <c r="S379" s="206">
        <f>SUMIF('TOTAL FEED'!$J$6:$J$440,'22'!A379,'TOTAL FEED'!$AS$6:$AS$440)*T379</f>
        <v>16</v>
      </c>
      <c r="T379">
        <v>1</v>
      </c>
    </row>
    <row r="380" spans="1:20" x14ac:dyDescent="0.25">
      <c r="A380" t="str">
        <f t="shared" si="9"/>
        <v/>
      </c>
      <c r="G380"/>
      <c r="H380"/>
      <c r="S380" s="206">
        <f>SUMIF('TOTAL FEED'!$J$6:$J$440,'22'!A380,'TOTAL FEED'!$AS$6:$AS$440)*T380</f>
        <v>16</v>
      </c>
      <c r="T380">
        <v>1</v>
      </c>
    </row>
    <row r="381" spans="1:20" x14ac:dyDescent="0.25">
      <c r="A381" t="str">
        <f t="shared" si="9"/>
        <v/>
      </c>
      <c r="G381"/>
      <c r="H381"/>
      <c r="S381" s="206">
        <f>SUMIF('TOTAL FEED'!$J$6:$J$440,'22'!A381,'TOTAL FEED'!$AS$6:$AS$440)*T381</f>
        <v>16</v>
      </c>
      <c r="T381">
        <v>1</v>
      </c>
    </row>
    <row r="382" spans="1:20" x14ac:dyDescent="0.25">
      <c r="A382" t="str">
        <f t="shared" si="9"/>
        <v/>
      </c>
      <c r="G382"/>
      <c r="H382"/>
      <c r="S382" s="206">
        <f>SUMIF('TOTAL FEED'!$J$6:$J$440,'22'!A382,'TOTAL FEED'!$AS$6:$AS$440)*T382</f>
        <v>16</v>
      </c>
      <c r="T382">
        <v>1</v>
      </c>
    </row>
    <row r="383" spans="1:20" x14ac:dyDescent="0.25">
      <c r="A383" t="str">
        <f t="shared" si="9"/>
        <v/>
      </c>
      <c r="G383"/>
      <c r="H383"/>
      <c r="S383" s="206">
        <f>SUMIF('TOTAL FEED'!$J$6:$J$440,'22'!A383,'TOTAL FEED'!$AS$6:$AS$440)*T383</f>
        <v>16</v>
      </c>
      <c r="T383">
        <v>1</v>
      </c>
    </row>
    <row r="384" spans="1:20" x14ac:dyDescent="0.25">
      <c r="A384" t="str">
        <f t="shared" si="9"/>
        <v/>
      </c>
      <c r="G384"/>
      <c r="H384"/>
      <c r="S384" s="206">
        <f>SUMIF('TOTAL FEED'!$J$6:$J$440,'22'!A384,'TOTAL FEED'!$AS$6:$AS$440)*T384</f>
        <v>16</v>
      </c>
      <c r="T384">
        <v>1</v>
      </c>
    </row>
    <row r="385" spans="1:20" x14ac:dyDescent="0.25">
      <c r="A385" t="str">
        <f t="shared" si="9"/>
        <v/>
      </c>
      <c r="G385"/>
      <c r="H385"/>
      <c r="S385" s="206">
        <f>SUMIF('TOTAL FEED'!$J$6:$J$440,'22'!A385,'TOTAL FEED'!$AS$6:$AS$440)*T385</f>
        <v>16</v>
      </c>
      <c r="T385">
        <v>1</v>
      </c>
    </row>
    <row r="386" spans="1:20" x14ac:dyDescent="0.25">
      <c r="A386" t="str">
        <f t="shared" si="9"/>
        <v/>
      </c>
      <c r="G386"/>
      <c r="H386"/>
      <c r="S386" s="206">
        <f>SUMIF('TOTAL FEED'!$J$6:$J$440,'22'!A386,'TOTAL FEED'!$AS$6:$AS$440)*T386</f>
        <v>16</v>
      </c>
      <c r="T386">
        <v>1</v>
      </c>
    </row>
    <row r="387" spans="1:20" x14ac:dyDescent="0.25">
      <c r="A387" t="str">
        <f t="shared" si="9"/>
        <v/>
      </c>
      <c r="G387"/>
      <c r="H387"/>
      <c r="S387" s="206">
        <f>SUMIF('TOTAL FEED'!$J$6:$J$440,'22'!A387,'TOTAL FEED'!$AS$6:$AS$440)*T387</f>
        <v>16</v>
      </c>
      <c r="T387">
        <v>1</v>
      </c>
    </row>
    <row r="388" spans="1:20" x14ac:dyDescent="0.25">
      <c r="A388" t="str">
        <f t="shared" ref="A388:A451" si="10">CONCATENATE(G388,I388,H388)</f>
        <v/>
      </c>
      <c r="G388"/>
      <c r="H388"/>
      <c r="S388" s="206">
        <f>SUMIF('TOTAL FEED'!$J$6:$J$440,'22'!A388,'TOTAL FEED'!$AS$6:$AS$440)*T388</f>
        <v>16</v>
      </c>
      <c r="T388">
        <v>1</v>
      </c>
    </row>
    <row r="389" spans="1:20" x14ac:dyDescent="0.25">
      <c r="A389" t="str">
        <f t="shared" si="10"/>
        <v/>
      </c>
      <c r="G389"/>
      <c r="H389"/>
      <c r="S389" s="206">
        <f>SUMIF('TOTAL FEED'!$J$6:$J$440,'22'!A389,'TOTAL FEED'!$AS$6:$AS$440)*T389</f>
        <v>16</v>
      </c>
      <c r="T389">
        <v>1</v>
      </c>
    </row>
    <row r="390" spans="1:20" x14ac:dyDescent="0.25">
      <c r="A390" t="str">
        <f t="shared" si="10"/>
        <v/>
      </c>
      <c r="G390"/>
      <c r="H390"/>
      <c r="S390" s="206">
        <f>SUMIF('TOTAL FEED'!$J$6:$J$440,'22'!A390,'TOTAL FEED'!$AS$6:$AS$440)*T390</f>
        <v>16</v>
      </c>
      <c r="T390">
        <v>1</v>
      </c>
    </row>
    <row r="391" spans="1:20" x14ac:dyDescent="0.25">
      <c r="A391" t="str">
        <f t="shared" si="10"/>
        <v/>
      </c>
      <c r="G391"/>
      <c r="H391"/>
      <c r="S391" s="206">
        <f>SUMIF('TOTAL FEED'!$J$6:$J$440,'22'!A391,'TOTAL FEED'!$AS$6:$AS$440)*T391</f>
        <v>16</v>
      </c>
      <c r="T391">
        <v>1</v>
      </c>
    </row>
    <row r="392" spans="1:20" x14ac:dyDescent="0.25">
      <c r="A392" t="str">
        <f t="shared" si="10"/>
        <v/>
      </c>
      <c r="G392"/>
      <c r="H392"/>
      <c r="S392" s="206">
        <f>SUMIF('TOTAL FEED'!$J$6:$J$440,'22'!A392,'TOTAL FEED'!$AS$6:$AS$440)*T392</f>
        <v>16</v>
      </c>
      <c r="T392">
        <v>1</v>
      </c>
    </row>
    <row r="393" spans="1:20" x14ac:dyDescent="0.25">
      <c r="A393" t="str">
        <f t="shared" si="10"/>
        <v/>
      </c>
      <c r="G393"/>
      <c r="H393"/>
      <c r="S393" s="206">
        <f>SUMIF('TOTAL FEED'!$J$6:$J$440,'22'!A393,'TOTAL FEED'!$AS$6:$AS$440)*T393</f>
        <v>16</v>
      </c>
      <c r="T393">
        <v>1</v>
      </c>
    </row>
    <row r="394" spans="1:20" x14ac:dyDescent="0.25">
      <c r="A394" t="str">
        <f t="shared" si="10"/>
        <v/>
      </c>
      <c r="G394"/>
      <c r="H394"/>
      <c r="S394" s="206">
        <f>SUMIF('TOTAL FEED'!$J$6:$J$440,'22'!A394,'TOTAL FEED'!$AS$6:$AS$440)*T394</f>
        <v>16</v>
      </c>
      <c r="T394">
        <v>1</v>
      </c>
    </row>
    <row r="395" spans="1:20" x14ac:dyDescent="0.25">
      <c r="A395" t="str">
        <f t="shared" si="10"/>
        <v/>
      </c>
      <c r="G395"/>
      <c r="H395"/>
      <c r="S395" s="206">
        <f>SUMIF('TOTAL FEED'!$J$6:$J$440,'22'!A395,'TOTAL FEED'!$AS$6:$AS$440)*T395</f>
        <v>16</v>
      </c>
      <c r="T395">
        <v>1</v>
      </c>
    </row>
    <row r="396" spans="1:20" x14ac:dyDescent="0.25">
      <c r="A396" t="str">
        <f t="shared" si="10"/>
        <v/>
      </c>
      <c r="G396"/>
      <c r="H396"/>
      <c r="S396" s="206">
        <f>SUMIF('TOTAL FEED'!$J$6:$J$440,'22'!A396,'TOTAL FEED'!$AS$6:$AS$440)*T396</f>
        <v>16</v>
      </c>
      <c r="T396">
        <v>1</v>
      </c>
    </row>
    <row r="397" spans="1:20" x14ac:dyDescent="0.25">
      <c r="A397" t="str">
        <f t="shared" si="10"/>
        <v/>
      </c>
      <c r="G397"/>
      <c r="H397"/>
      <c r="S397" s="206">
        <f>SUMIF('TOTAL FEED'!$J$6:$J$440,'22'!A397,'TOTAL FEED'!$AS$6:$AS$440)*T397</f>
        <v>16</v>
      </c>
      <c r="T397">
        <v>1</v>
      </c>
    </row>
    <row r="398" spans="1:20" x14ac:dyDescent="0.25">
      <c r="A398" t="str">
        <f t="shared" si="10"/>
        <v/>
      </c>
      <c r="G398"/>
      <c r="H398"/>
      <c r="S398" s="206">
        <f>SUMIF('TOTAL FEED'!$J$6:$J$440,'22'!A398,'TOTAL FEED'!$AS$6:$AS$440)*T398</f>
        <v>16</v>
      </c>
      <c r="T398">
        <v>1</v>
      </c>
    </row>
    <row r="399" spans="1:20" x14ac:dyDescent="0.25">
      <c r="A399" t="str">
        <f t="shared" si="10"/>
        <v/>
      </c>
      <c r="G399"/>
      <c r="H399"/>
      <c r="S399" s="206">
        <f>SUMIF('TOTAL FEED'!$J$6:$J$440,'22'!A399,'TOTAL FEED'!$AS$6:$AS$440)*T399</f>
        <v>16</v>
      </c>
      <c r="T399">
        <v>1</v>
      </c>
    </row>
    <row r="400" spans="1:20" x14ac:dyDescent="0.25">
      <c r="A400" t="str">
        <f t="shared" si="10"/>
        <v/>
      </c>
      <c r="G400"/>
      <c r="H400"/>
      <c r="S400" s="206">
        <f>SUMIF('TOTAL FEED'!$J$6:$J$440,'22'!A400,'TOTAL FEED'!$AS$6:$AS$440)*T400</f>
        <v>16</v>
      </c>
      <c r="T400">
        <v>1</v>
      </c>
    </row>
    <row r="401" spans="1:20" x14ac:dyDescent="0.25">
      <c r="A401" t="str">
        <f t="shared" si="10"/>
        <v/>
      </c>
      <c r="G401"/>
      <c r="H401"/>
      <c r="S401" s="206">
        <f>SUMIF('TOTAL FEED'!$J$6:$J$440,'22'!A401,'TOTAL FEED'!$AS$6:$AS$440)*T401</f>
        <v>16</v>
      </c>
      <c r="T401">
        <v>1</v>
      </c>
    </row>
    <row r="402" spans="1:20" x14ac:dyDescent="0.25">
      <c r="A402" t="str">
        <f t="shared" si="10"/>
        <v/>
      </c>
      <c r="G402"/>
      <c r="H402"/>
      <c r="S402" s="206">
        <f>SUMIF('TOTAL FEED'!$J$6:$J$440,'22'!A402,'TOTAL FEED'!$AS$6:$AS$440)*T402</f>
        <v>16</v>
      </c>
      <c r="T402">
        <v>1</v>
      </c>
    </row>
    <row r="403" spans="1:20" x14ac:dyDescent="0.25">
      <c r="A403" t="str">
        <f t="shared" si="10"/>
        <v/>
      </c>
      <c r="G403"/>
      <c r="H403"/>
      <c r="S403" s="206">
        <f>SUMIF('TOTAL FEED'!$J$6:$J$440,'22'!A403,'TOTAL FEED'!$AS$6:$AS$440)*T403</f>
        <v>16</v>
      </c>
      <c r="T403">
        <v>1</v>
      </c>
    </row>
    <row r="404" spans="1:20" x14ac:dyDescent="0.25">
      <c r="A404" t="str">
        <f t="shared" si="10"/>
        <v/>
      </c>
      <c r="G404"/>
      <c r="H404"/>
      <c r="S404" s="206">
        <f>SUMIF('TOTAL FEED'!$J$6:$J$440,'22'!A404,'TOTAL FEED'!$AS$6:$AS$440)*T404</f>
        <v>16</v>
      </c>
      <c r="T404">
        <v>1</v>
      </c>
    </row>
    <row r="405" spans="1:20" x14ac:dyDescent="0.25">
      <c r="A405" t="str">
        <f t="shared" si="10"/>
        <v/>
      </c>
      <c r="G405"/>
      <c r="H405"/>
      <c r="S405" s="206">
        <f>SUMIF('TOTAL FEED'!$J$6:$J$440,'22'!A405,'TOTAL FEED'!$AS$6:$AS$440)*T405</f>
        <v>16</v>
      </c>
      <c r="T405">
        <v>1</v>
      </c>
    </row>
    <row r="406" spans="1:20" x14ac:dyDescent="0.25">
      <c r="A406" t="str">
        <f t="shared" si="10"/>
        <v/>
      </c>
      <c r="G406"/>
      <c r="H406"/>
      <c r="S406" s="206">
        <f>SUMIF('TOTAL FEED'!$J$6:$J$440,'22'!A406,'TOTAL FEED'!$AS$6:$AS$440)*T406</f>
        <v>16</v>
      </c>
      <c r="T406">
        <v>1</v>
      </c>
    </row>
    <row r="407" spans="1:20" x14ac:dyDescent="0.25">
      <c r="A407" t="str">
        <f t="shared" si="10"/>
        <v/>
      </c>
      <c r="G407"/>
      <c r="H407"/>
      <c r="S407" s="206">
        <f>SUMIF('TOTAL FEED'!$J$6:$J$440,'22'!A407,'TOTAL FEED'!$AS$6:$AS$440)*T407</f>
        <v>16</v>
      </c>
      <c r="T407">
        <v>1</v>
      </c>
    </row>
    <row r="408" spans="1:20" x14ac:dyDescent="0.25">
      <c r="A408" t="str">
        <f t="shared" si="10"/>
        <v/>
      </c>
      <c r="G408"/>
      <c r="H408"/>
      <c r="S408" s="206">
        <f>SUMIF('TOTAL FEED'!$J$6:$J$440,'22'!A408,'TOTAL FEED'!$AS$6:$AS$440)*T408</f>
        <v>16</v>
      </c>
      <c r="T408">
        <v>1</v>
      </c>
    </row>
    <row r="409" spans="1:20" x14ac:dyDescent="0.25">
      <c r="A409" t="str">
        <f t="shared" si="10"/>
        <v/>
      </c>
      <c r="G409"/>
      <c r="H409"/>
      <c r="S409" s="206">
        <f>SUMIF('TOTAL FEED'!$J$6:$J$440,'22'!A409,'TOTAL FEED'!$AS$6:$AS$440)*T409</f>
        <v>16</v>
      </c>
      <c r="T409">
        <v>1</v>
      </c>
    </row>
    <row r="410" spans="1:20" x14ac:dyDescent="0.25">
      <c r="A410" t="str">
        <f t="shared" si="10"/>
        <v/>
      </c>
      <c r="G410"/>
      <c r="H410"/>
      <c r="S410" s="206">
        <f>SUMIF('TOTAL FEED'!$J$6:$J$440,'22'!A410,'TOTAL FEED'!$AS$6:$AS$440)*T410</f>
        <v>16</v>
      </c>
      <c r="T410">
        <v>1</v>
      </c>
    </row>
    <row r="411" spans="1:20" x14ac:dyDescent="0.25">
      <c r="A411" t="str">
        <f t="shared" si="10"/>
        <v/>
      </c>
      <c r="G411"/>
      <c r="H411"/>
      <c r="S411" s="206">
        <f>SUMIF('TOTAL FEED'!$J$6:$J$440,'22'!A411,'TOTAL FEED'!$AS$6:$AS$440)*T411</f>
        <v>16</v>
      </c>
      <c r="T411">
        <v>1</v>
      </c>
    </row>
    <row r="412" spans="1:20" x14ac:dyDescent="0.25">
      <c r="A412" t="str">
        <f t="shared" si="10"/>
        <v/>
      </c>
      <c r="G412"/>
      <c r="H412"/>
      <c r="S412" s="206">
        <f>SUMIF('TOTAL FEED'!$J$6:$J$440,'22'!A412,'TOTAL FEED'!$AS$6:$AS$440)*T412</f>
        <v>16</v>
      </c>
      <c r="T412">
        <v>1</v>
      </c>
    </row>
    <row r="413" spans="1:20" x14ac:dyDescent="0.25">
      <c r="A413" t="str">
        <f t="shared" si="10"/>
        <v/>
      </c>
      <c r="G413"/>
      <c r="H413"/>
      <c r="S413" s="206">
        <f>SUMIF('TOTAL FEED'!$J$6:$J$440,'22'!A413,'TOTAL FEED'!$AS$6:$AS$440)*T413</f>
        <v>16</v>
      </c>
      <c r="T413">
        <v>1</v>
      </c>
    </row>
    <row r="414" spans="1:20" x14ac:dyDescent="0.25">
      <c r="A414" t="str">
        <f t="shared" si="10"/>
        <v/>
      </c>
      <c r="G414"/>
      <c r="H414"/>
      <c r="S414" s="206">
        <f>SUMIF('TOTAL FEED'!$J$6:$J$440,'22'!A414,'TOTAL FEED'!$AS$6:$AS$440)*T414</f>
        <v>16</v>
      </c>
      <c r="T414">
        <v>1</v>
      </c>
    </row>
    <row r="415" spans="1:20" x14ac:dyDescent="0.25">
      <c r="A415" t="str">
        <f t="shared" si="10"/>
        <v/>
      </c>
      <c r="G415"/>
      <c r="H415"/>
      <c r="S415" s="206">
        <f>SUMIF('TOTAL FEED'!$J$6:$J$440,'22'!A415,'TOTAL FEED'!$AS$6:$AS$440)*T415</f>
        <v>16</v>
      </c>
      <c r="T415">
        <v>1</v>
      </c>
    </row>
    <row r="416" spans="1:20" x14ac:dyDescent="0.25">
      <c r="A416" t="str">
        <f t="shared" si="10"/>
        <v/>
      </c>
      <c r="G416"/>
      <c r="H416"/>
      <c r="S416" s="206">
        <f>SUMIF('TOTAL FEED'!$J$6:$J$440,'22'!A416,'TOTAL FEED'!$AS$6:$AS$440)*T416</f>
        <v>16</v>
      </c>
      <c r="T416">
        <v>1</v>
      </c>
    </row>
    <row r="417" spans="1:20" x14ac:dyDescent="0.25">
      <c r="A417" t="str">
        <f t="shared" si="10"/>
        <v/>
      </c>
      <c r="G417"/>
      <c r="H417"/>
      <c r="S417" s="206">
        <f>SUMIF('TOTAL FEED'!$J$6:$J$440,'22'!A417,'TOTAL FEED'!$AS$6:$AS$440)*T417</f>
        <v>16</v>
      </c>
      <c r="T417">
        <v>1</v>
      </c>
    </row>
    <row r="418" spans="1:20" x14ac:dyDescent="0.25">
      <c r="A418" t="str">
        <f t="shared" si="10"/>
        <v/>
      </c>
      <c r="G418"/>
      <c r="H418"/>
      <c r="S418" s="206">
        <f>SUMIF('TOTAL FEED'!$J$6:$J$440,'22'!A418,'TOTAL FEED'!$AS$6:$AS$440)*T418</f>
        <v>16</v>
      </c>
      <c r="T418">
        <v>1</v>
      </c>
    </row>
    <row r="419" spans="1:20" x14ac:dyDescent="0.25">
      <c r="A419" t="str">
        <f t="shared" si="10"/>
        <v/>
      </c>
      <c r="G419"/>
      <c r="H419"/>
      <c r="S419" s="206">
        <f>SUMIF('TOTAL FEED'!$J$6:$J$440,'22'!A419,'TOTAL FEED'!$AS$6:$AS$440)*T419</f>
        <v>16</v>
      </c>
      <c r="T419">
        <v>1</v>
      </c>
    </row>
    <row r="420" spans="1:20" x14ac:dyDescent="0.25">
      <c r="A420" t="str">
        <f t="shared" si="10"/>
        <v/>
      </c>
      <c r="G420"/>
      <c r="H420"/>
      <c r="S420" s="206">
        <f>SUMIF('TOTAL FEED'!$J$6:$J$440,'22'!A420,'TOTAL FEED'!$AS$6:$AS$440)*T420</f>
        <v>16</v>
      </c>
      <c r="T420">
        <v>1</v>
      </c>
    </row>
    <row r="421" spans="1:20" x14ac:dyDescent="0.25">
      <c r="A421" t="str">
        <f t="shared" si="10"/>
        <v/>
      </c>
      <c r="G421"/>
      <c r="H421"/>
      <c r="S421" s="206">
        <f>SUMIF('TOTAL FEED'!$J$6:$J$440,'22'!A421,'TOTAL FEED'!$AS$6:$AS$440)*T421</f>
        <v>16</v>
      </c>
      <c r="T421">
        <v>1</v>
      </c>
    </row>
    <row r="422" spans="1:20" x14ac:dyDescent="0.25">
      <c r="A422" t="str">
        <f t="shared" si="10"/>
        <v/>
      </c>
      <c r="G422"/>
      <c r="H422"/>
      <c r="S422" s="206">
        <f>SUMIF('TOTAL FEED'!$J$6:$J$440,'22'!A422,'TOTAL FEED'!$AS$6:$AS$440)*T422</f>
        <v>16</v>
      </c>
      <c r="T422">
        <v>1</v>
      </c>
    </row>
    <row r="423" spans="1:20" x14ac:dyDescent="0.25">
      <c r="A423" t="str">
        <f t="shared" si="10"/>
        <v/>
      </c>
      <c r="G423"/>
      <c r="H423"/>
      <c r="S423" s="206">
        <f>SUMIF('TOTAL FEED'!$J$6:$J$440,'22'!A423,'TOTAL FEED'!$AS$6:$AS$440)*T423</f>
        <v>16</v>
      </c>
      <c r="T423">
        <v>1</v>
      </c>
    </row>
    <row r="424" spans="1:20" x14ac:dyDescent="0.25">
      <c r="A424" t="str">
        <f t="shared" si="10"/>
        <v/>
      </c>
      <c r="G424"/>
      <c r="H424"/>
      <c r="S424" s="206">
        <f>SUMIF('TOTAL FEED'!$J$6:$J$440,'22'!A424,'TOTAL FEED'!$AS$6:$AS$440)*T424</f>
        <v>16</v>
      </c>
      <c r="T424">
        <v>1</v>
      </c>
    </row>
    <row r="425" spans="1:20" x14ac:dyDescent="0.25">
      <c r="A425" t="str">
        <f t="shared" si="10"/>
        <v/>
      </c>
      <c r="G425"/>
      <c r="H425"/>
      <c r="S425" s="206">
        <f>SUMIF('TOTAL FEED'!$J$6:$J$440,'22'!A425,'TOTAL FEED'!$AS$6:$AS$440)*T425</f>
        <v>16</v>
      </c>
      <c r="T425">
        <v>1</v>
      </c>
    </row>
    <row r="426" spans="1:20" x14ac:dyDescent="0.25">
      <c r="A426" t="str">
        <f t="shared" si="10"/>
        <v/>
      </c>
      <c r="G426"/>
      <c r="H426"/>
      <c r="S426" s="206">
        <f>SUMIF('TOTAL FEED'!$J$6:$J$440,'22'!A426,'TOTAL FEED'!$AS$6:$AS$440)*T426</f>
        <v>16</v>
      </c>
      <c r="T426">
        <v>1</v>
      </c>
    </row>
    <row r="427" spans="1:20" x14ac:dyDescent="0.25">
      <c r="A427" t="str">
        <f t="shared" si="10"/>
        <v/>
      </c>
      <c r="G427"/>
      <c r="H427"/>
      <c r="S427" s="206">
        <f>SUMIF('TOTAL FEED'!$J$6:$J$440,'22'!A427,'TOTAL FEED'!$AS$6:$AS$440)*T427</f>
        <v>16</v>
      </c>
      <c r="T427">
        <v>1</v>
      </c>
    </row>
    <row r="428" spans="1:20" x14ac:dyDescent="0.25">
      <c r="A428" t="str">
        <f t="shared" si="10"/>
        <v/>
      </c>
      <c r="G428"/>
      <c r="H428"/>
      <c r="S428" s="206">
        <f>SUMIF('TOTAL FEED'!$J$6:$J$440,'22'!A428,'TOTAL FEED'!$AS$6:$AS$440)*T428</f>
        <v>16</v>
      </c>
      <c r="T428">
        <v>1</v>
      </c>
    </row>
    <row r="429" spans="1:20" x14ac:dyDescent="0.25">
      <c r="A429" t="str">
        <f t="shared" si="10"/>
        <v/>
      </c>
      <c r="G429"/>
      <c r="H429"/>
      <c r="S429" s="206">
        <f>SUMIF('TOTAL FEED'!$J$6:$J$440,'22'!A429,'TOTAL FEED'!$AS$6:$AS$440)*T429</f>
        <v>16</v>
      </c>
      <c r="T429">
        <v>1</v>
      </c>
    </row>
    <row r="430" spans="1:20" x14ac:dyDescent="0.25">
      <c r="A430" t="str">
        <f t="shared" si="10"/>
        <v/>
      </c>
      <c r="G430"/>
      <c r="H430"/>
      <c r="S430" s="206">
        <f>SUMIF('TOTAL FEED'!$J$6:$J$440,'22'!A430,'TOTAL FEED'!$AS$6:$AS$440)*T430</f>
        <v>16</v>
      </c>
      <c r="T430">
        <v>1</v>
      </c>
    </row>
    <row r="431" spans="1:20" x14ac:dyDescent="0.25">
      <c r="A431" t="str">
        <f t="shared" si="10"/>
        <v/>
      </c>
      <c r="G431"/>
      <c r="H431"/>
      <c r="S431" s="206">
        <f>SUMIF('TOTAL FEED'!$J$6:$J$440,'22'!A431,'TOTAL FEED'!$AS$6:$AS$440)*T431</f>
        <v>16</v>
      </c>
      <c r="T431">
        <v>1</v>
      </c>
    </row>
    <row r="432" spans="1:20" x14ac:dyDescent="0.25">
      <c r="A432" t="str">
        <f t="shared" si="10"/>
        <v/>
      </c>
      <c r="G432"/>
      <c r="H432"/>
      <c r="S432" s="206">
        <f>SUMIF('TOTAL FEED'!$J$6:$J$440,'22'!A432,'TOTAL FEED'!$AS$6:$AS$440)*T432</f>
        <v>16</v>
      </c>
      <c r="T432">
        <v>1</v>
      </c>
    </row>
    <row r="433" spans="1:20" x14ac:dyDescent="0.25">
      <c r="A433" t="str">
        <f t="shared" si="10"/>
        <v/>
      </c>
      <c r="G433"/>
      <c r="H433"/>
      <c r="S433" s="206">
        <f>SUMIF('TOTAL FEED'!$J$6:$J$440,'22'!A433,'TOTAL FEED'!$AS$6:$AS$440)*T433</f>
        <v>16</v>
      </c>
      <c r="T433">
        <v>1</v>
      </c>
    </row>
    <row r="434" spans="1:20" x14ac:dyDescent="0.25">
      <c r="A434" t="str">
        <f t="shared" si="10"/>
        <v/>
      </c>
      <c r="G434"/>
      <c r="H434"/>
      <c r="S434" s="206">
        <f>SUMIF('TOTAL FEED'!$J$6:$J$440,'22'!A434,'TOTAL FEED'!$AS$6:$AS$440)*T434</f>
        <v>16</v>
      </c>
      <c r="T434">
        <v>1</v>
      </c>
    </row>
    <row r="435" spans="1:20" x14ac:dyDescent="0.25">
      <c r="A435" t="str">
        <f t="shared" si="10"/>
        <v/>
      </c>
      <c r="G435"/>
      <c r="H435"/>
      <c r="S435" s="206">
        <f>SUMIF('TOTAL FEED'!$J$6:$J$440,'22'!A435,'TOTAL FEED'!$AS$6:$AS$440)*T435</f>
        <v>16</v>
      </c>
      <c r="T435">
        <v>1</v>
      </c>
    </row>
    <row r="436" spans="1:20" x14ac:dyDescent="0.25">
      <c r="A436" t="str">
        <f t="shared" si="10"/>
        <v/>
      </c>
      <c r="G436"/>
      <c r="H436"/>
      <c r="S436" s="206">
        <f>SUMIF('TOTAL FEED'!$J$6:$J$440,'22'!A436,'TOTAL FEED'!$AS$6:$AS$440)*T436</f>
        <v>16</v>
      </c>
      <c r="T436">
        <v>1</v>
      </c>
    </row>
    <row r="437" spans="1:20" x14ac:dyDescent="0.25">
      <c r="A437" t="str">
        <f t="shared" si="10"/>
        <v/>
      </c>
      <c r="G437"/>
      <c r="H437"/>
      <c r="S437" s="206">
        <f>SUMIF('TOTAL FEED'!$J$6:$J$440,'22'!A437,'TOTAL FEED'!$AS$6:$AS$440)*T437</f>
        <v>16</v>
      </c>
      <c r="T437">
        <v>1</v>
      </c>
    </row>
    <row r="438" spans="1:20" x14ac:dyDescent="0.25">
      <c r="A438" t="str">
        <f t="shared" si="10"/>
        <v/>
      </c>
      <c r="G438"/>
      <c r="H438"/>
      <c r="S438" s="206">
        <f>SUMIF('TOTAL FEED'!$J$6:$J$440,'22'!A438,'TOTAL FEED'!$AS$6:$AS$440)*T438</f>
        <v>16</v>
      </c>
      <c r="T438">
        <v>1</v>
      </c>
    </row>
    <row r="439" spans="1:20" x14ac:dyDescent="0.25">
      <c r="A439" t="str">
        <f t="shared" si="10"/>
        <v/>
      </c>
      <c r="G439"/>
      <c r="H439"/>
      <c r="S439" s="206">
        <f>SUMIF('TOTAL FEED'!$J$6:$J$440,'22'!A439,'TOTAL FEED'!$AS$6:$AS$440)*T439</f>
        <v>16</v>
      </c>
      <c r="T439">
        <v>1</v>
      </c>
    </row>
    <row r="440" spans="1:20" x14ac:dyDescent="0.25">
      <c r="A440" t="str">
        <f t="shared" si="10"/>
        <v/>
      </c>
      <c r="G440"/>
      <c r="H440"/>
      <c r="S440" s="206">
        <f>SUMIF('TOTAL FEED'!$J$6:$J$440,'22'!A440,'TOTAL FEED'!$AS$6:$AS$440)*T440</f>
        <v>16</v>
      </c>
      <c r="T440">
        <v>1</v>
      </c>
    </row>
    <row r="441" spans="1:20" x14ac:dyDescent="0.25">
      <c r="A441" t="str">
        <f t="shared" si="10"/>
        <v/>
      </c>
      <c r="G441"/>
      <c r="H441"/>
      <c r="S441" s="206">
        <f>SUMIF('TOTAL FEED'!$J$6:$J$440,'22'!A441,'TOTAL FEED'!$AS$6:$AS$440)*T441</f>
        <v>16</v>
      </c>
      <c r="T441">
        <v>1</v>
      </c>
    </row>
    <row r="442" spans="1:20" x14ac:dyDescent="0.25">
      <c r="A442" t="str">
        <f t="shared" si="10"/>
        <v/>
      </c>
      <c r="G442"/>
      <c r="H442"/>
      <c r="S442" s="206">
        <f>SUMIF('TOTAL FEED'!$J$6:$J$440,'22'!A442,'TOTAL FEED'!$AS$6:$AS$440)*T442</f>
        <v>16</v>
      </c>
      <c r="T442">
        <v>1</v>
      </c>
    </row>
    <row r="443" spans="1:20" x14ac:dyDescent="0.25">
      <c r="A443" t="str">
        <f t="shared" si="10"/>
        <v/>
      </c>
      <c r="G443"/>
      <c r="H443"/>
      <c r="S443" s="206">
        <f>SUMIF('TOTAL FEED'!$J$6:$J$440,'22'!A443,'TOTAL FEED'!$AS$6:$AS$440)*T443</f>
        <v>16</v>
      </c>
      <c r="T443">
        <v>1</v>
      </c>
    </row>
    <row r="444" spans="1:20" x14ac:dyDescent="0.25">
      <c r="A444" t="str">
        <f t="shared" si="10"/>
        <v/>
      </c>
      <c r="G444"/>
      <c r="H444"/>
      <c r="S444" s="206">
        <f>SUMIF('TOTAL FEED'!$J$6:$J$440,'22'!A444,'TOTAL FEED'!$AS$6:$AS$440)*T444</f>
        <v>16</v>
      </c>
      <c r="T444">
        <v>1</v>
      </c>
    </row>
    <row r="445" spans="1:20" x14ac:dyDescent="0.25">
      <c r="A445" t="str">
        <f t="shared" si="10"/>
        <v/>
      </c>
      <c r="G445"/>
      <c r="H445"/>
      <c r="S445" s="206">
        <f>SUMIF('TOTAL FEED'!$J$6:$J$440,'22'!A445,'TOTAL FEED'!$AS$6:$AS$440)*T445</f>
        <v>16</v>
      </c>
      <c r="T445">
        <v>1</v>
      </c>
    </row>
    <row r="446" spans="1:20" x14ac:dyDescent="0.25">
      <c r="A446" t="str">
        <f t="shared" si="10"/>
        <v/>
      </c>
      <c r="G446"/>
      <c r="H446"/>
      <c r="S446" s="206">
        <f>SUMIF('TOTAL FEED'!$J$6:$J$440,'22'!A446,'TOTAL FEED'!$AS$6:$AS$440)*T446</f>
        <v>16</v>
      </c>
      <c r="T446">
        <v>1</v>
      </c>
    </row>
    <row r="447" spans="1:20" x14ac:dyDescent="0.25">
      <c r="A447" t="str">
        <f t="shared" si="10"/>
        <v/>
      </c>
      <c r="G447"/>
      <c r="H447"/>
      <c r="S447" s="206">
        <f>SUMIF('TOTAL FEED'!$J$6:$J$440,'22'!A447,'TOTAL FEED'!$AS$6:$AS$440)*T447</f>
        <v>16</v>
      </c>
      <c r="T447">
        <v>1</v>
      </c>
    </row>
    <row r="448" spans="1:20" x14ac:dyDescent="0.25">
      <c r="A448" t="str">
        <f t="shared" si="10"/>
        <v/>
      </c>
      <c r="G448"/>
      <c r="H448"/>
      <c r="S448" s="206">
        <f>SUMIF('TOTAL FEED'!$J$6:$J$440,'22'!A448,'TOTAL FEED'!$AS$6:$AS$440)*T448</f>
        <v>16</v>
      </c>
      <c r="T448">
        <v>1</v>
      </c>
    </row>
    <row r="449" spans="1:20" x14ac:dyDescent="0.25">
      <c r="A449" t="str">
        <f t="shared" si="10"/>
        <v/>
      </c>
      <c r="G449"/>
      <c r="H449"/>
      <c r="S449" s="206">
        <f>SUMIF('TOTAL FEED'!$J$6:$J$440,'22'!A449,'TOTAL FEED'!$AS$6:$AS$440)*T449</f>
        <v>16</v>
      </c>
      <c r="T449">
        <v>1</v>
      </c>
    </row>
    <row r="450" spans="1:20" x14ac:dyDescent="0.25">
      <c r="A450" t="str">
        <f t="shared" si="10"/>
        <v/>
      </c>
      <c r="G450"/>
      <c r="H450"/>
      <c r="S450" s="206">
        <f>SUMIF('TOTAL FEED'!$J$6:$J$440,'22'!A450,'TOTAL FEED'!$AS$6:$AS$440)*T450</f>
        <v>16</v>
      </c>
      <c r="T450">
        <v>1</v>
      </c>
    </row>
    <row r="451" spans="1:20" x14ac:dyDescent="0.25">
      <c r="A451" t="str">
        <f t="shared" si="10"/>
        <v/>
      </c>
      <c r="G451"/>
      <c r="H451"/>
      <c r="S451" s="206">
        <f>SUMIF('TOTAL FEED'!$J$6:$J$440,'22'!A451,'TOTAL FEED'!$AS$6:$AS$440)*T451</f>
        <v>16</v>
      </c>
      <c r="T451">
        <v>1</v>
      </c>
    </row>
    <row r="452" spans="1:20" x14ac:dyDescent="0.25">
      <c r="A452" t="str">
        <f t="shared" ref="A452:A500" si="11">CONCATENATE(G452,I452,H452)</f>
        <v/>
      </c>
      <c r="G452"/>
      <c r="H452"/>
      <c r="S452" s="206">
        <f>SUMIF('TOTAL FEED'!$J$6:$J$440,'22'!A452,'TOTAL FEED'!$AS$6:$AS$440)*T452</f>
        <v>16</v>
      </c>
      <c r="T452">
        <v>1</v>
      </c>
    </row>
    <row r="453" spans="1:20" x14ac:dyDescent="0.25">
      <c r="A453" t="str">
        <f t="shared" si="11"/>
        <v/>
      </c>
      <c r="G453"/>
      <c r="H453"/>
      <c r="S453" s="206">
        <f>SUMIF('TOTAL FEED'!$J$6:$J$440,'22'!A453,'TOTAL FEED'!$AS$6:$AS$440)*T453</f>
        <v>16</v>
      </c>
      <c r="T453">
        <v>1</v>
      </c>
    </row>
    <row r="454" spans="1:20" x14ac:dyDescent="0.25">
      <c r="A454" t="str">
        <f t="shared" si="11"/>
        <v/>
      </c>
      <c r="G454"/>
      <c r="H454"/>
      <c r="S454" s="206">
        <f>SUMIF('TOTAL FEED'!$J$6:$J$440,'22'!A454,'TOTAL FEED'!$AS$6:$AS$440)*T454</f>
        <v>16</v>
      </c>
      <c r="T454">
        <v>1</v>
      </c>
    </row>
    <row r="455" spans="1:20" x14ac:dyDescent="0.25">
      <c r="A455" t="str">
        <f t="shared" si="11"/>
        <v/>
      </c>
      <c r="G455"/>
      <c r="H455"/>
      <c r="S455" s="206">
        <f>SUMIF('TOTAL FEED'!$J$6:$J$440,'22'!A455,'TOTAL FEED'!$AS$6:$AS$440)*T455</f>
        <v>16</v>
      </c>
      <c r="T455">
        <v>1</v>
      </c>
    </row>
    <row r="456" spans="1:20" x14ac:dyDescent="0.25">
      <c r="A456" t="str">
        <f t="shared" si="11"/>
        <v/>
      </c>
      <c r="G456"/>
      <c r="H456"/>
      <c r="S456" s="206">
        <f>SUMIF('TOTAL FEED'!$J$6:$J$440,'22'!A456,'TOTAL FEED'!$AS$6:$AS$440)*T456</f>
        <v>16</v>
      </c>
      <c r="T456">
        <v>1</v>
      </c>
    </row>
    <row r="457" spans="1:20" x14ac:dyDescent="0.25">
      <c r="A457" t="str">
        <f t="shared" si="11"/>
        <v/>
      </c>
      <c r="G457"/>
      <c r="H457"/>
      <c r="S457" s="206">
        <f>SUMIF('TOTAL FEED'!$J$6:$J$440,'22'!A457,'TOTAL FEED'!$AS$6:$AS$440)*T457</f>
        <v>16</v>
      </c>
      <c r="T457">
        <v>1</v>
      </c>
    </row>
    <row r="458" spans="1:20" x14ac:dyDescent="0.25">
      <c r="A458" t="str">
        <f t="shared" si="11"/>
        <v/>
      </c>
      <c r="G458"/>
      <c r="H458"/>
      <c r="S458" s="206">
        <f>SUMIF('TOTAL FEED'!$J$6:$J$440,'22'!A458,'TOTAL FEED'!$AS$6:$AS$440)*T458</f>
        <v>16</v>
      </c>
      <c r="T458">
        <v>1</v>
      </c>
    </row>
    <row r="459" spans="1:20" x14ac:dyDescent="0.25">
      <c r="A459" t="str">
        <f t="shared" si="11"/>
        <v/>
      </c>
      <c r="G459"/>
      <c r="H459"/>
      <c r="S459" s="206">
        <f>SUMIF('TOTAL FEED'!$J$6:$J$440,'22'!A459,'TOTAL FEED'!$AS$6:$AS$440)*T459</f>
        <v>16</v>
      </c>
      <c r="T459">
        <v>1</v>
      </c>
    </row>
    <row r="460" spans="1:20" x14ac:dyDescent="0.25">
      <c r="A460" t="str">
        <f t="shared" si="11"/>
        <v/>
      </c>
      <c r="G460"/>
      <c r="H460"/>
      <c r="S460" s="206">
        <f>SUMIF('TOTAL FEED'!$J$6:$J$440,'22'!A460,'TOTAL FEED'!$AS$6:$AS$440)*T460</f>
        <v>16</v>
      </c>
      <c r="T460">
        <v>1</v>
      </c>
    </row>
    <row r="461" spans="1:20" x14ac:dyDescent="0.25">
      <c r="A461" t="str">
        <f t="shared" si="11"/>
        <v/>
      </c>
      <c r="G461"/>
      <c r="H461"/>
      <c r="S461" s="206">
        <f>SUMIF('TOTAL FEED'!$J$6:$J$440,'22'!A461,'TOTAL FEED'!$AS$6:$AS$440)*T461</f>
        <v>16</v>
      </c>
      <c r="T461">
        <v>1</v>
      </c>
    </row>
    <row r="462" spans="1:20" x14ac:dyDescent="0.25">
      <c r="A462" t="str">
        <f t="shared" si="11"/>
        <v/>
      </c>
      <c r="G462"/>
      <c r="H462"/>
      <c r="S462" s="206">
        <f>SUMIF('TOTAL FEED'!$J$6:$J$440,'22'!A462,'TOTAL FEED'!$AS$6:$AS$440)*T462</f>
        <v>16</v>
      </c>
      <c r="T462">
        <v>1</v>
      </c>
    </row>
    <row r="463" spans="1:20" x14ac:dyDescent="0.25">
      <c r="A463" t="str">
        <f t="shared" si="11"/>
        <v/>
      </c>
      <c r="G463"/>
      <c r="H463"/>
      <c r="S463" s="206">
        <f>SUMIF('TOTAL FEED'!$J$6:$J$440,'22'!A463,'TOTAL FEED'!$AS$6:$AS$440)*T463</f>
        <v>16</v>
      </c>
      <c r="T463">
        <v>1</v>
      </c>
    </row>
    <row r="464" spans="1:20" x14ac:dyDescent="0.25">
      <c r="A464" t="str">
        <f t="shared" si="11"/>
        <v/>
      </c>
      <c r="G464"/>
      <c r="H464"/>
      <c r="S464" s="206">
        <f>SUMIF('TOTAL FEED'!$J$6:$J$440,'22'!A464,'TOTAL FEED'!$AS$6:$AS$440)*T464</f>
        <v>16</v>
      </c>
      <c r="T464">
        <v>1</v>
      </c>
    </row>
    <row r="465" spans="1:20" x14ac:dyDescent="0.25">
      <c r="A465" t="str">
        <f t="shared" si="11"/>
        <v/>
      </c>
      <c r="G465"/>
      <c r="H465"/>
      <c r="S465" s="206">
        <f>SUMIF('TOTAL FEED'!$J$6:$J$440,'22'!A465,'TOTAL FEED'!$AS$6:$AS$440)*T465</f>
        <v>16</v>
      </c>
      <c r="T465">
        <v>1</v>
      </c>
    </row>
    <row r="466" spans="1:20" x14ac:dyDescent="0.25">
      <c r="A466" t="str">
        <f t="shared" si="11"/>
        <v/>
      </c>
      <c r="G466"/>
      <c r="H466"/>
      <c r="S466" s="206">
        <f>SUMIF('TOTAL FEED'!$J$6:$J$440,'22'!A466,'TOTAL FEED'!$AS$6:$AS$440)*T466</f>
        <v>16</v>
      </c>
      <c r="T466">
        <v>1</v>
      </c>
    </row>
    <row r="467" spans="1:20" x14ac:dyDescent="0.25">
      <c r="A467" t="str">
        <f t="shared" si="11"/>
        <v/>
      </c>
      <c r="G467"/>
      <c r="H467"/>
      <c r="S467" s="206">
        <f>SUMIF('TOTAL FEED'!$J$6:$J$440,'22'!A467,'TOTAL FEED'!$AS$6:$AS$440)*T467</f>
        <v>16</v>
      </c>
      <c r="T467">
        <v>1</v>
      </c>
    </row>
    <row r="468" spans="1:20" x14ac:dyDescent="0.25">
      <c r="A468" t="str">
        <f t="shared" si="11"/>
        <v/>
      </c>
      <c r="G468"/>
      <c r="H468"/>
      <c r="S468" s="206">
        <f>SUMIF('TOTAL FEED'!$J$6:$J$440,'22'!A468,'TOTAL FEED'!$AS$6:$AS$440)*T468</f>
        <v>16</v>
      </c>
      <c r="T468">
        <v>1</v>
      </c>
    </row>
    <row r="469" spans="1:20" x14ac:dyDescent="0.25">
      <c r="A469" t="str">
        <f t="shared" si="11"/>
        <v/>
      </c>
      <c r="G469"/>
      <c r="H469"/>
      <c r="S469" s="206">
        <f>SUMIF('TOTAL FEED'!$J$6:$J$440,'22'!A469,'TOTAL FEED'!$AS$6:$AS$440)*T469</f>
        <v>16</v>
      </c>
      <c r="T469">
        <v>1</v>
      </c>
    </row>
    <row r="470" spans="1:20" x14ac:dyDescent="0.25">
      <c r="A470" t="str">
        <f t="shared" si="11"/>
        <v/>
      </c>
      <c r="G470"/>
      <c r="H470"/>
      <c r="S470" s="206">
        <f>SUMIF('TOTAL FEED'!$J$6:$J$440,'22'!A470,'TOTAL FEED'!$AS$6:$AS$440)*T470</f>
        <v>16</v>
      </c>
      <c r="T470">
        <v>1</v>
      </c>
    </row>
    <row r="471" spans="1:20" x14ac:dyDescent="0.25">
      <c r="A471" t="str">
        <f t="shared" si="11"/>
        <v/>
      </c>
      <c r="G471"/>
      <c r="H471"/>
      <c r="S471" s="206">
        <f>SUMIF('TOTAL FEED'!$J$6:$J$440,'22'!A471,'TOTAL FEED'!$AS$6:$AS$440)*T471</f>
        <v>16</v>
      </c>
      <c r="T471">
        <v>1</v>
      </c>
    </row>
    <row r="472" spans="1:20" x14ac:dyDescent="0.25">
      <c r="A472" t="str">
        <f t="shared" si="11"/>
        <v/>
      </c>
      <c r="G472"/>
      <c r="H472"/>
      <c r="S472" s="206">
        <f>SUMIF('TOTAL FEED'!$J$6:$J$440,'22'!A472,'TOTAL FEED'!$AS$6:$AS$440)*T472</f>
        <v>16</v>
      </c>
      <c r="T472">
        <v>1</v>
      </c>
    </row>
    <row r="473" spans="1:20" x14ac:dyDescent="0.25">
      <c r="A473" t="str">
        <f t="shared" si="11"/>
        <v/>
      </c>
      <c r="G473"/>
      <c r="H473"/>
      <c r="S473" s="206">
        <f>SUMIF('TOTAL FEED'!$J$6:$J$440,'22'!A473,'TOTAL FEED'!$AS$6:$AS$440)*T473</f>
        <v>16</v>
      </c>
      <c r="T473">
        <v>1</v>
      </c>
    </row>
    <row r="474" spans="1:20" x14ac:dyDescent="0.25">
      <c r="A474" t="str">
        <f t="shared" si="11"/>
        <v/>
      </c>
      <c r="G474"/>
      <c r="H474"/>
      <c r="S474" s="206">
        <f>SUMIF('TOTAL FEED'!$J$6:$J$440,'22'!A474,'TOTAL FEED'!$AS$6:$AS$440)*T474</f>
        <v>16</v>
      </c>
      <c r="T474">
        <v>1</v>
      </c>
    </row>
    <row r="475" spans="1:20" x14ac:dyDescent="0.25">
      <c r="A475" t="str">
        <f t="shared" si="11"/>
        <v/>
      </c>
      <c r="G475"/>
      <c r="H475"/>
      <c r="S475" s="206">
        <f>SUMIF('TOTAL FEED'!$J$6:$J$440,'22'!A475,'TOTAL FEED'!$AS$6:$AS$440)*T475</f>
        <v>16</v>
      </c>
      <c r="T475">
        <v>1</v>
      </c>
    </row>
    <row r="476" spans="1:20" x14ac:dyDescent="0.25">
      <c r="A476" t="str">
        <f t="shared" si="11"/>
        <v/>
      </c>
      <c r="G476"/>
      <c r="H476"/>
      <c r="S476" s="206">
        <f>SUMIF('TOTAL FEED'!$J$6:$J$440,'22'!A476,'TOTAL FEED'!$AS$6:$AS$440)*T476</f>
        <v>16</v>
      </c>
      <c r="T476">
        <v>1</v>
      </c>
    </row>
    <row r="477" spans="1:20" x14ac:dyDescent="0.25">
      <c r="A477" t="str">
        <f t="shared" si="11"/>
        <v/>
      </c>
      <c r="G477"/>
      <c r="H477"/>
      <c r="S477" s="206">
        <f>SUMIF('TOTAL FEED'!$J$6:$J$440,'22'!A477,'TOTAL FEED'!$AS$6:$AS$440)*T477</f>
        <v>16</v>
      </c>
      <c r="T477">
        <v>1</v>
      </c>
    </row>
    <row r="478" spans="1:20" x14ac:dyDescent="0.25">
      <c r="A478" t="str">
        <f t="shared" si="11"/>
        <v/>
      </c>
      <c r="G478"/>
      <c r="H478"/>
      <c r="S478" s="206">
        <f>SUMIF('TOTAL FEED'!$J$6:$J$440,'22'!A478,'TOTAL FEED'!$AS$6:$AS$440)*T478</f>
        <v>16</v>
      </c>
      <c r="T478">
        <v>1</v>
      </c>
    </row>
    <row r="479" spans="1:20" x14ac:dyDescent="0.25">
      <c r="A479" t="str">
        <f t="shared" si="11"/>
        <v/>
      </c>
      <c r="G479"/>
      <c r="H479"/>
      <c r="S479" s="206">
        <f>SUMIF('TOTAL FEED'!$J$6:$J$440,'22'!A479,'TOTAL FEED'!$AS$6:$AS$440)*T479</f>
        <v>16</v>
      </c>
      <c r="T479">
        <v>1</v>
      </c>
    </row>
    <row r="480" spans="1:20" x14ac:dyDescent="0.25">
      <c r="A480" t="str">
        <f t="shared" si="11"/>
        <v/>
      </c>
      <c r="G480"/>
      <c r="H480"/>
      <c r="S480" s="206">
        <f>SUMIF('TOTAL FEED'!$J$6:$J$440,'22'!A480,'TOTAL FEED'!$AS$6:$AS$440)*T480</f>
        <v>16</v>
      </c>
      <c r="T480">
        <v>1</v>
      </c>
    </row>
    <row r="481" spans="1:20" x14ac:dyDescent="0.25">
      <c r="A481" t="str">
        <f t="shared" si="11"/>
        <v/>
      </c>
      <c r="G481"/>
      <c r="H481"/>
      <c r="S481" s="206">
        <f>SUMIF('TOTAL FEED'!$J$6:$J$440,'22'!A481,'TOTAL FEED'!$AS$6:$AS$440)*T481</f>
        <v>16</v>
      </c>
      <c r="T481">
        <v>1</v>
      </c>
    </row>
    <row r="482" spans="1:20" x14ac:dyDescent="0.25">
      <c r="A482" t="str">
        <f t="shared" si="11"/>
        <v/>
      </c>
      <c r="G482"/>
      <c r="H482"/>
      <c r="S482" s="206">
        <f>SUMIF('TOTAL FEED'!$J$6:$J$440,'22'!A482,'TOTAL FEED'!$AS$6:$AS$440)*T482</f>
        <v>16</v>
      </c>
      <c r="T482">
        <v>1</v>
      </c>
    </row>
    <row r="483" spans="1:20" x14ac:dyDescent="0.25">
      <c r="A483" t="str">
        <f t="shared" si="11"/>
        <v/>
      </c>
      <c r="G483"/>
      <c r="H483"/>
      <c r="S483" s="206">
        <f>SUMIF('TOTAL FEED'!$J$6:$J$440,'22'!A483,'TOTAL FEED'!$AS$6:$AS$440)*T483</f>
        <v>16</v>
      </c>
      <c r="T483">
        <v>1</v>
      </c>
    </row>
    <row r="484" spans="1:20" x14ac:dyDescent="0.25">
      <c r="A484" t="str">
        <f t="shared" si="11"/>
        <v/>
      </c>
      <c r="G484"/>
      <c r="H484"/>
      <c r="S484" s="206">
        <f>SUMIF('TOTAL FEED'!$J$6:$J$440,'22'!A484,'TOTAL FEED'!$AS$6:$AS$440)*T484</f>
        <v>16</v>
      </c>
      <c r="T484">
        <v>1</v>
      </c>
    </row>
    <row r="485" spans="1:20" x14ac:dyDescent="0.25">
      <c r="A485" t="str">
        <f t="shared" si="11"/>
        <v/>
      </c>
      <c r="G485"/>
      <c r="H485"/>
      <c r="S485" s="206">
        <f>SUMIF('TOTAL FEED'!$J$6:$J$440,'22'!A485,'TOTAL FEED'!$AS$6:$AS$440)*T485</f>
        <v>16</v>
      </c>
      <c r="T485">
        <v>1</v>
      </c>
    </row>
    <row r="486" spans="1:20" x14ac:dyDescent="0.25">
      <c r="A486" t="str">
        <f t="shared" si="11"/>
        <v/>
      </c>
      <c r="G486"/>
      <c r="H486"/>
      <c r="S486" s="206">
        <f>SUMIF('TOTAL FEED'!$J$6:$J$440,'22'!A486,'TOTAL FEED'!$AS$6:$AS$440)*T486</f>
        <v>16</v>
      </c>
      <c r="T486">
        <v>1</v>
      </c>
    </row>
    <row r="487" spans="1:20" x14ac:dyDescent="0.25">
      <c r="A487" t="str">
        <f t="shared" si="11"/>
        <v/>
      </c>
      <c r="G487"/>
      <c r="H487"/>
      <c r="S487" s="206">
        <f>SUMIF('TOTAL FEED'!$J$6:$J$440,'22'!A487,'TOTAL FEED'!$AS$6:$AS$440)*T487</f>
        <v>16</v>
      </c>
      <c r="T487">
        <v>1</v>
      </c>
    </row>
    <row r="488" spans="1:20" x14ac:dyDescent="0.25">
      <c r="A488" t="str">
        <f t="shared" si="11"/>
        <v/>
      </c>
      <c r="G488"/>
      <c r="H488"/>
      <c r="S488" s="206">
        <f>SUMIF('TOTAL FEED'!$J$6:$J$440,'22'!A488,'TOTAL FEED'!$AS$6:$AS$440)*T488</f>
        <v>16</v>
      </c>
      <c r="T488">
        <v>1</v>
      </c>
    </row>
    <row r="489" spans="1:20" x14ac:dyDescent="0.25">
      <c r="A489" t="str">
        <f t="shared" si="11"/>
        <v/>
      </c>
      <c r="G489"/>
      <c r="H489"/>
      <c r="S489" s="206">
        <f>SUMIF('TOTAL FEED'!$J$6:$J$440,'22'!A489,'TOTAL FEED'!$AS$6:$AS$440)*T489</f>
        <v>16</v>
      </c>
      <c r="T489">
        <v>1</v>
      </c>
    </row>
    <row r="490" spans="1:20" x14ac:dyDescent="0.25">
      <c r="A490" t="str">
        <f t="shared" si="11"/>
        <v/>
      </c>
      <c r="G490"/>
      <c r="H490"/>
      <c r="S490" s="206">
        <f>SUMIF('TOTAL FEED'!$J$6:$J$440,'22'!A490,'TOTAL FEED'!$AS$6:$AS$440)*T490</f>
        <v>16</v>
      </c>
      <c r="T490">
        <v>1</v>
      </c>
    </row>
    <row r="491" spans="1:20" x14ac:dyDescent="0.25">
      <c r="A491" t="str">
        <f t="shared" si="11"/>
        <v/>
      </c>
      <c r="G491"/>
      <c r="H491"/>
      <c r="S491" s="206">
        <f>SUMIF('TOTAL FEED'!$J$6:$J$440,'22'!A491,'TOTAL FEED'!$AS$6:$AS$440)*T491</f>
        <v>16</v>
      </c>
      <c r="T491">
        <v>1</v>
      </c>
    </row>
    <row r="492" spans="1:20" x14ac:dyDescent="0.25">
      <c r="A492" t="str">
        <f t="shared" si="11"/>
        <v/>
      </c>
      <c r="G492"/>
      <c r="H492"/>
      <c r="S492" s="206">
        <f>SUMIF('TOTAL FEED'!$J$6:$J$440,'22'!A492,'TOTAL FEED'!$AS$6:$AS$440)*T492</f>
        <v>16</v>
      </c>
      <c r="T492">
        <v>1</v>
      </c>
    </row>
    <row r="493" spans="1:20" x14ac:dyDescent="0.25">
      <c r="A493" t="str">
        <f t="shared" si="11"/>
        <v/>
      </c>
      <c r="G493"/>
      <c r="H493"/>
      <c r="S493" s="206">
        <f>SUMIF('TOTAL FEED'!$J$6:$J$440,'22'!A493,'TOTAL FEED'!$AS$6:$AS$440)*T493</f>
        <v>16</v>
      </c>
      <c r="T493">
        <v>1</v>
      </c>
    </row>
    <row r="494" spans="1:20" x14ac:dyDescent="0.25">
      <c r="A494" t="str">
        <f t="shared" si="11"/>
        <v/>
      </c>
      <c r="G494"/>
      <c r="H494"/>
      <c r="S494" s="206">
        <f>SUMIF('TOTAL FEED'!$J$6:$J$440,'22'!A494,'TOTAL FEED'!$AS$6:$AS$440)*T494</f>
        <v>16</v>
      </c>
      <c r="T494">
        <v>1</v>
      </c>
    </row>
    <row r="495" spans="1:20" x14ac:dyDescent="0.25">
      <c r="A495" t="str">
        <f t="shared" si="11"/>
        <v/>
      </c>
      <c r="G495"/>
      <c r="H495"/>
      <c r="S495" s="206">
        <f>SUMIF('TOTAL FEED'!$J$6:$J$440,'22'!A495,'TOTAL FEED'!$AS$6:$AS$440)*T495</f>
        <v>16</v>
      </c>
      <c r="T495">
        <v>1</v>
      </c>
    </row>
    <row r="496" spans="1:20" x14ac:dyDescent="0.25">
      <c r="A496" t="str">
        <f t="shared" si="11"/>
        <v/>
      </c>
      <c r="G496"/>
      <c r="H496"/>
      <c r="S496" s="206">
        <f>SUMIF('TOTAL FEED'!$J$6:$J$440,'22'!A496,'TOTAL FEED'!$AS$6:$AS$440)*T496</f>
        <v>16</v>
      </c>
      <c r="T496">
        <v>1</v>
      </c>
    </row>
    <row r="497" spans="1:20" x14ac:dyDescent="0.25">
      <c r="A497" t="str">
        <f t="shared" si="11"/>
        <v/>
      </c>
      <c r="G497"/>
      <c r="H497"/>
      <c r="S497" s="206">
        <f>SUMIF('TOTAL FEED'!$J$6:$J$440,'22'!A497,'TOTAL FEED'!$AS$6:$AS$440)*T497</f>
        <v>16</v>
      </c>
      <c r="T497">
        <v>1</v>
      </c>
    </row>
    <row r="498" spans="1:20" x14ac:dyDescent="0.25">
      <c r="A498" t="str">
        <f t="shared" si="11"/>
        <v/>
      </c>
      <c r="G498"/>
      <c r="H498"/>
      <c r="S498" s="206">
        <f>SUMIF('TOTAL FEED'!$J$6:$J$440,'22'!A498,'TOTAL FEED'!$AS$6:$AS$440)*T498</f>
        <v>16</v>
      </c>
      <c r="T498">
        <v>1</v>
      </c>
    </row>
    <row r="499" spans="1:20" x14ac:dyDescent="0.25">
      <c r="A499" t="str">
        <f t="shared" si="11"/>
        <v/>
      </c>
      <c r="G499"/>
      <c r="H499"/>
      <c r="S499" s="206">
        <f>SUMIF('TOTAL FEED'!$J$6:$J$440,'22'!A499,'TOTAL FEED'!$AS$6:$AS$440)*T499</f>
        <v>16</v>
      </c>
      <c r="T499">
        <v>1</v>
      </c>
    </row>
    <row r="500" spans="1:20" x14ac:dyDescent="0.25">
      <c r="A500" t="str">
        <f t="shared" si="11"/>
        <v/>
      </c>
      <c r="G500"/>
      <c r="H500"/>
      <c r="S500" s="206">
        <f>SUMIF('TOTAL FEED'!$J$6:$J$440,'22'!A500,'TOTAL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honeticPr fontId="27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FF0000"/>
  </sheetPr>
  <dimension ref="A2:V753"/>
  <sheetViews>
    <sheetView topLeftCell="A9"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2.14062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 t="shared" ref="A3:A34" si="0"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S3" s="206">
        <f>SUMIF('TOTAL FEED'!$J$6:$J$440,'23'!A3,'TOTAL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si="0"/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S4" s="206">
        <f>SUMIF('TOTAL FEED'!$J$6:$J$440,'23'!A4,'TOTAL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S5" s="206">
        <f>SUMIF('TOTAL FEED'!$J$6:$J$440,'23'!A5,'TOTAL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S6" s="206">
        <f>SUMIF('TOTAL FEED'!$J$6:$J$440,'23'!A6,'TOTAL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S7" s="206">
        <f>SUMIF('TOTAL FEED'!$J$6:$J$440,'23'!A7,'TOTAL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S8" s="206">
        <f>SUMIF('TOTAL FEED'!$J$6:$J$440,'23'!A8,'TOTAL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S9" s="206">
        <f>SUMIF('TOTAL FEED'!$J$6:$J$440,'23'!A9,'TOTAL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S10" s="206">
        <f>SUMIF('TOTAL FEED'!$J$6:$J$440,'23'!A10,'TOTAL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S11" s="206">
        <f>SUMIF('TOTAL FEED'!$J$6:$J$440,'23'!A11,'TOTAL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S12" s="206">
        <f>SUMIF('TOTAL FEED'!$J$6:$J$440,'23'!A12,'TOTAL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S13" s="206">
        <f>SUMIF('TOTAL FEED'!$J$6:$J$440,'23'!A13,'TOTAL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S14" s="206">
        <f>SUMIF('TOTAL FEED'!$J$6:$J$440,'23'!A14,'TOTAL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S15" s="206">
        <f>SUMIF('TOTAL FEED'!$J$6:$J$440,'23'!A15,'TOTAL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S16" s="206">
        <f>SUMIF('TOTAL FEED'!$J$6:$J$440,'23'!A16,'TOTAL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S17" s="206">
        <f>SUMIF('TOTAL FEED'!$J$6:$J$440,'23'!A17,'TOTAL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S18" s="206">
        <f>SUMIF('TOTAL FEED'!$J$6:$J$440,'23'!A18,'TOTAL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S19" s="206">
        <f>SUMIF('TOTAL FEED'!$J$6:$J$440,'23'!A19,'TOTAL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S20" s="206">
        <f>SUMIF('TOTAL FEED'!$J$6:$J$440,'23'!A20,'TOTAL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S21" s="206">
        <f>SUMIF('TOTAL FEED'!$J$6:$J$440,'23'!A21,'TOTAL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S22" s="206">
        <f>SUMIF('TOTAL FEED'!$J$6:$J$440,'23'!A22,'TOTAL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S23" s="206">
        <f>SUMIF('TOTAL FEED'!$J$6:$J$440,'23'!A23,'TOTAL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S24" s="206">
        <f>SUMIF('TOTAL FEED'!$J$6:$J$440,'23'!A24,'TOTAL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S25" s="206">
        <f>SUMIF('TOTAL FEED'!$J$6:$J$440,'23'!A25,'TOTAL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S26" s="206">
        <f>SUMIF('TOTAL FEED'!$J$6:$J$440,'23'!A26,'TOTAL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S27" s="206">
        <f>SUMIF('TOTAL FEED'!$J$6:$J$440,'23'!A27,'TOTAL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S28" s="206">
        <f>SUMIF('TOTAL FEED'!$J$6:$J$440,'23'!A28,'TOTAL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S29" s="206">
        <f>SUMIF('TOTAL FEED'!$J$6:$J$440,'23'!A29,'TOTAL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S30" s="206">
        <f>SUMIF('TOTAL FEED'!$J$6:$J$440,'23'!A30,'TOTAL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S31" s="206">
        <f>SUMIF('TOTAL FEED'!$J$6:$J$440,'23'!A31,'TOTAL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S32" s="206">
        <f>SUMIF('TOTAL FEED'!$J$6:$J$440,'23'!A32,'TOTAL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S33" s="206">
        <f>SUMIF('TOTAL FEED'!$J$6:$J$440,'23'!A33,'TOTAL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S34" s="206">
        <f>SUMIF('TOTAL FEED'!$J$6:$J$440,'23'!A34,'TOTAL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ref="A35:A66" si="2">CONCATENATE(G35,I35,H35)</f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S35" s="206">
        <f>SUMIF('TOTAL FEED'!$J$6:$J$440,'23'!A35,'TOTAL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2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S36" s="206">
        <f>SUMIF('TOTAL FEED'!$J$6:$J$440,'23'!A36,'TOTAL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2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S37" s="206">
        <f>SUMIF('TOTAL FEED'!$J$6:$J$440,'23'!A37,'TOTAL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2"/>
        <v/>
      </c>
      <c r="B38" s="15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S38" s="206">
        <f>SUMIF('TOTAL FEED'!$J$6:$J$440,'23'!A38,'TOTAL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2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S39" s="206">
        <f>SUMIF('TOTAL FEED'!$J$6:$J$440,'23'!A39,'TOTAL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2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S40" s="206">
        <f>SUMIF('TOTAL FEED'!$J$6:$J$440,'23'!A40,'TOTAL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2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S41" s="206">
        <f>SUMIF('TOTAL FEED'!$J$6:$J$440,'23'!A41,'TOTAL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2"/>
        <v/>
      </c>
      <c r="B42" s="152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S42" s="206">
        <f>SUMIF('TOTAL FEED'!$J$6:$J$440,'23'!A42,'TOTAL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2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S43" s="206">
        <f>SUMIF('TOTAL FEED'!$J$6:$J$440,'23'!A43,'TOTAL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2"/>
        <v/>
      </c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S44" s="206">
        <f>SUMIF('TOTAL FEED'!$J$6:$J$440,'23'!A44,'TOTAL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2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S45" s="206">
        <f>SUMIF('TOTAL FEED'!$J$6:$J$440,'23'!A45,'TOTAL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2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S46" s="206">
        <f>SUMIF('TOTAL FEED'!$J$6:$J$440,'23'!A46,'TOTAL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2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S47" s="206">
        <f>SUMIF('TOTAL FEED'!$J$6:$J$440,'23'!A47,'TOTAL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2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S48" s="206">
        <f>SUMIF('TOTAL FEED'!$J$6:$J$440,'23'!A48,'TOTAL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2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S49" s="206">
        <f>SUMIF('TOTAL FEED'!$J$6:$J$440,'23'!A49,'TOTAL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2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S50" s="206">
        <f>SUMIF('TOTAL FEED'!$J$6:$J$440,'23'!A50,'TOTAL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2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S51" s="206">
        <f>SUMIF('TOTAL FEED'!$J$6:$J$440,'23'!A51,'TOTAL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2"/>
        <v/>
      </c>
      <c r="B52" s="152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S52" s="206">
        <f>SUMIF('TOTAL FEED'!$J$6:$J$440,'23'!A52,'TOTAL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2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S53" s="206">
        <f>SUMIF('TOTAL FEED'!$J$6:$J$440,'23'!A53,'TOTAL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2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S54" s="206">
        <f>SUMIF('TOTAL FEED'!$J$6:$J$440,'23'!A54,'TOTAL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2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S55" s="206">
        <f>SUMIF('TOTAL FEED'!$J$6:$J$440,'23'!A55,'TOTAL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2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S56" s="206">
        <f>SUMIF('TOTAL FEED'!$J$6:$J$440,'23'!A56,'TOTAL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2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S57" s="206">
        <f>SUMIF('TOTAL FEED'!$J$6:$J$440,'23'!A57,'TOTAL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2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S58" s="206">
        <f>SUMIF('TOTAL FEED'!$J$6:$J$440,'23'!A58,'TOTAL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2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S59" s="206">
        <f>SUMIF('TOTAL FEED'!$J$6:$J$440,'23'!A59,'TOTAL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2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S60" s="206">
        <f>SUMIF('TOTAL FEED'!$J$6:$J$440,'23'!A60,'TOTAL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2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S61" s="206">
        <f>SUMIF('TOTAL FEED'!$J$6:$J$440,'23'!A61,'TOTAL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2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S62" s="206">
        <f>SUMIF('TOTAL FEED'!$J$6:$J$440,'23'!A62,'TOTAL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2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S63" s="206">
        <f>SUMIF('TOTAL FEED'!$J$6:$J$440,'23'!A63,'TOTAL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2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S64" s="206">
        <f>SUMIF('TOTAL FEED'!$J$6:$J$440,'23'!A64,'TOTAL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2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S65" s="206">
        <f>SUMIF('TOTAL FEED'!$J$6:$J$440,'23'!A65,'TOTAL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2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S66" s="206">
        <f>SUMIF('TOTAL FEED'!$J$6:$J$440,'23'!A66,'TOTAL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ref="A67:A98" si="3">CONCATENATE(G67,I67,H67)</f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S67" s="206">
        <f>SUMIF('TOTAL FEED'!$J$6:$J$440,'23'!A67,'TOTAL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si="3"/>
        <v/>
      </c>
      <c r="B68" s="211"/>
      <c r="G68"/>
      <c r="H68"/>
      <c r="J68" s="211"/>
      <c r="S68" s="206">
        <f>SUMIF('TOTAL FEED'!$J$6:$J$440,'23'!A68,'TOTAL FEED'!$AS$6:$AS$440)*T68</f>
        <v>16</v>
      </c>
      <c r="T68">
        <v>1</v>
      </c>
      <c r="V68" t="str">
        <f t="shared" ref="V68:V131" si="4">+G68&amp;I68</f>
        <v/>
      </c>
    </row>
    <row r="69" spans="1:22" x14ac:dyDescent="0.25">
      <c r="A69" t="str">
        <f t="shared" si="3"/>
        <v/>
      </c>
      <c r="B69" s="211"/>
      <c r="G69"/>
      <c r="H69"/>
      <c r="J69" s="211"/>
      <c r="S69" s="206">
        <f>SUMIF('TOTAL FEED'!$J$6:$J$440,'23'!A69,'TOTAL FEED'!$AS$6:$AS$440)*T69</f>
        <v>16</v>
      </c>
      <c r="T69">
        <v>1</v>
      </c>
      <c r="V69" t="str">
        <f t="shared" si="4"/>
        <v/>
      </c>
    </row>
    <row r="70" spans="1:22" x14ac:dyDescent="0.25">
      <c r="A70" t="str">
        <f t="shared" si="3"/>
        <v/>
      </c>
      <c r="B70" s="211"/>
      <c r="G70"/>
      <c r="H70"/>
      <c r="J70" s="211"/>
      <c r="S70" s="206">
        <f>SUMIF('TOTAL FEED'!$J$6:$J$440,'23'!A70,'TOTAL FEED'!$AS$6:$AS$440)*T70</f>
        <v>16</v>
      </c>
      <c r="T70">
        <v>1</v>
      </c>
      <c r="V70" t="str">
        <f t="shared" si="4"/>
        <v/>
      </c>
    </row>
    <row r="71" spans="1:22" x14ac:dyDescent="0.25">
      <c r="A71" t="str">
        <f t="shared" si="3"/>
        <v/>
      </c>
      <c r="B71" s="211"/>
      <c r="G71"/>
      <c r="H71"/>
      <c r="J71" s="211"/>
      <c r="S71" s="206">
        <f>SUMIF('TOTAL FEED'!$J$6:$J$440,'23'!A71,'TOTAL FEED'!$AS$6:$AS$440)*T71</f>
        <v>16</v>
      </c>
      <c r="T71">
        <v>1</v>
      </c>
      <c r="V71" t="str">
        <f t="shared" si="4"/>
        <v/>
      </c>
    </row>
    <row r="72" spans="1:22" x14ac:dyDescent="0.25">
      <c r="A72" t="str">
        <f t="shared" si="3"/>
        <v/>
      </c>
      <c r="B72" s="211"/>
      <c r="G72"/>
      <c r="H72"/>
      <c r="J72" s="211"/>
      <c r="S72" s="206">
        <f>SUMIF('TOTAL FEED'!$J$6:$J$440,'23'!A72,'TOTAL FEED'!$AS$6:$AS$440)*T72</f>
        <v>16</v>
      </c>
      <c r="T72">
        <v>1</v>
      </c>
      <c r="V72" t="str">
        <f t="shared" si="4"/>
        <v/>
      </c>
    </row>
    <row r="73" spans="1:22" x14ac:dyDescent="0.25">
      <c r="A73" t="str">
        <f t="shared" si="3"/>
        <v/>
      </c>
      <c r="B73" s="211"/>
      <c r="G73"/>
      <c r="H73"/>
      <c r="J73" s="211"/>
      <c r="S73" s="206">
        <f>SUMIF('TOTAL FEED'!$J$6:$J$440,'23'!A73,'TOTAL FEED'!$AS$6:$AS$440)*T73</f>
        <v>16</v>
      </c>
      <c r="T73">
        <v>1</v>
      </c>
      <c r="V73" t="str">
        <f t="shared" si="4"/>
        <v/>
      </c>
    </row>
    <row r="74" spans="1:22" x14ac:dyDescent="0.25">
      <c r="A74" t="str">
        <f t="shared" si="3"/>
        <v/>
      </c>
      <c r="B74" s="211"/>
      <c r="G74"/>
      <c r="H74"/>
      <c r="J74" s="211"/>
      <c r="S74" s="206">
        <f>SUMIF('TOTAL FEED'!$J$6:$J$440,'23'!A74,'TOTAL FEED'!$AS$6:$AS$440)*T74</f>
        <v>16</v>
      </c>
      <c r="T74">
        <v>1</v>
      </c>
      <c r="V74" t="str">
        <f t="shared" si="4"/>
        <v/>
      </c>
    </row>
    <row r="75" spans="1:22" x14ac:dyDescent="0.25">
      <c r="A75" t="str">
        <f t="shared" si="3"/>
        <v/>
      </c>
      <c r="B75" s="211"/>
      <c r="G75"/>
      <c r="H75"/>
      <c r="J75" s="211"/>
      <c r="S75" s="206">
        <f>SUMIF('TOTAL FEED'!$J$6:$J$440,'23'!A75,'TOTAL FEED'!$AS$6:$AS$440)*T75</f>
        <v>16</v>
      </c>
      <c r="T75">
        <v>1</v>
      </c>
      <c r="V75" t="str">
        <f t="shared" si="4"/>
        <v/>
      </c>
    </row>
    <row r="76" spans="1:22" x14ac:dyDescent="0.25">
      <c r="A76" t="str">
        <f t="shared" si="3"/>
        <v/>
      </c>
      <c r="B76" s="211"/>
      <c r="G76"/>
      <c r="H76"/>
      <c r="J76" s="211"/>
      <c r="S76" s="206">
        <f>SUMIF('TOTAL FEED'!$J$6:$J$440,'23'!A76,'TOTAL FEED'!$AS$6:$AS$440)*T76</f>
        <v>16</v>
      </c>
      <c r="T76">
        <v>1</v>
      </c>
      <c r="V76" t="str">
        <f t="shared" si="4"/>
        <v/>
      </c>
    </row>
    <row r="77" spans="1:22" x14ac:dyDescent="0.25">
      <c r="A77" t="str">
        <f t="shared" si="3"/>
        <v/>
      </c>
      <c r="G77"/>
      <c r="H77"/>
      <c r="S77" s="206">
        <f>SUMIF('TOTAL FEED'!$J$6:$J$440,'23'!A77,'TOTAL FEED'!$AS$6:$AS$440)*T77</f>
        <v>16</v>
      </c>
      <c r="T77">
        <v>1</v>
      </c>
      <c r="V77" t="str">
        <f t="shared" si="4"/>
        <v/>
      </c>
    </row>
    <row r="78" spans="1:22" x14ac:dyDescent="0.25">
      <c r="A78" t="str">
        <f t="shared" si="3"/>
        <v/>
      </c>
      <c r="G78"/>
      <c r="H78"/>
      <c r="S78" s="206">
        <f>SUMIF('TOTAL FEED'!$J$6:$J$440,'23'!A78,'TOTAL FEED'!$AS$6:$AS$440)*T78</f>
        <v>16</v>
      </c>
      <c r="T78">
        <v>1</v>
      </c>
      <c r="V78" t="str">
        <f t="shared" si="4"/>
        <v/>
      </c>
    </row>
    <row r="79" spans="1:22" x14ac:dyDescent="0.25">
      <c r="A79" t="str">
        <f t="shared" si="3"/>
        <v/>
      </c>
      <c r="G79"/>
      <c r="H79"/>
      <c r="S79" s="206">
        <f>SUMIF('TOTAL FEED'!$J$6:$J$440,'23'!A79,'TOTAL FEED'!$AS$6:$AS$440)*T79</f>
        <v>16</v>
      </c>
      <c r="T79">
        <v>1</v>
      </c>
      <c r="V79" t="str">
        <f t="shared" si="4"/>
        <v/>
      </c>
    </row>
    <row r="80" spans="1:22" x14ac:dyDescent="0.25">
      <c r="A80" t="str">
        <f t="shared" si="3"/>
        <v/>
      </c>
      <c r="G80"/>
      <c r="H80"/>
      <c r="S80" s="206">
        <f>SUMIF('TOTAL FEED'!$J$6:$J$440,'23'!A80,'TOTAL FEED'!$AS$6:$AS$440)*T80</f>
        <v>16</v>
      </c>
      <c r="T80">
        <v>1</v>
      </c>
      <c r="V80" t="str">
        <f t="shared" si="4"/>
        <v/>
      </c>
    </row>
    <row r="81" spans="1:22" x14ac:dyDescent="0.25">
      <c r="A81" t="str">
        <f t="shared" si="3"/>
        <v/>
      </c>
      <c r="G81"/>
      <c r="H81"/>
      <c r="S81" s="206">
        <f>SUMIF('TOTAL FEED'!$J$6:$J$440,'23'!A81,'TOTAL FEED'!$AS$6:$AS$440)*T81</f>
        <v>16</v>
      </c>
      <c r="T81">
        <v>1</v>
      </c>
      <c r="V81" t="str">
        <f t="shared" si="4"/>
        <v/>
      </c>
    </row>
    <row r="82" spans="1:22" x14ac:dyDescent="0.25">
      <c r="A82" t="str">
        <f t="shared" si="3"/>
        <v/>
      </c>
      <c r="G82"/>
      <c r="H82"/>
      <c r="S82" s="206">
        <f>SUMIF('TOTAL FEED'!$J$6:$J$440,'23'!A82,'TOTAL FEED'!$AS$6:$AS$440)*T82</f>
        <v>16</v>
      </c>
      <c r="T82">
        <v>1</v>
      </c>
      <c r="V82" t="str">
        <f t="shared" si="4"/>
        <v/>
      </c>
    </row>
    <row r="83" spans="1:22" x14ac:dyDescent="0.25">
      <c r="A83" t="str">
        <f t="shared" si="3"/>
        <v/>
      </c>
      <c r="G83"/>
      <c r="H83"/>
      <c r="S83" s="206">
        <f>SUMIF('TOTAL FEED'!$J$6:$J$440,'23'!A83,'TOTAL FEED'!$AS$6:$AS$440)*T83</f>
        <v>16</v>
      </c>
      <c r="T83">
        <v>1</v>
      </c>
      <c r="V83" t="str">
        <f t="shared" si="4"/>
        <v/>
      </c>
    </row>
    <row r="84" spans="1:22" x14ac:dyDescent="0.25">
      <c r="A84" t="str">
        <f t="shared" si="3"/>
        <v/>
      </c>
      <c r="G84"/>
      <c r="H84"/>
      <c r="S84" s="206">
        <f>SUMIF('TOTAL FEED'!$J$6:$J$440,'23'!A84,'TOTAL FEED'!$AS$6:$AS$440)*T84</f>
        <v>16</v>
      </c>
      <c r="T84">
        <v>1</v>
      </c>
      <c r="V84" t="str">
        <f t="shared" si="4"/>
        <v/>
      </c>
    </row>
    <row r="85" spans="1:22" x14ac:dyDescent="0.25">
      <c r="A85" t="str">
        <f t="shared" si="3"/>
        <v/>
      </c>
      <c r="G85"/>
      <c r="H85"/>
      <c r="S85" s="206">
        <f>SUMIF('TOTAL FEED'!$J$6:$J$440,'23'!A85,'TOTAL FEED'!$AS$6:$AS$440)*T85</f>
        <v>16</v>
      </c>
      <c r="T85">
        <v>1</v>
      </c>
      <c r="V85" t="str">
        <f t="shared" si="4"/>
        <v/>
      </c>
    </row>
    <row r="86" spans="1:22" x14ac:dyDescent="0.25">
      <c r="A86" t="str">
        <f t="shared" si="3"/>
        <v/>
      </c>
      <c r="G86"/>
      <c r="H86"/>
      <c r="S86" s="206">
        <f>SUMIF('TOTAL FEED'!$J$6:$J$440,'23'!A86,'TOTAL FEED'!$AS$6:$AS$440)*T86</f>
        <v>16</v>
      </c>
      <c r="T86">
        <v>1</v>
      </c>
      <c r="V86" t="str">
        <f t="shared" si="4"/>
        <v/>
      </c>
    </row>
    <row r="87" spans="1:22" x14ac:dyDescent="0.25">
      <c r="A87" t="str">
        <f t="shared" si="3"/>
        <v/>
      </c>
      <c r="G87"/>
      <c r="H87"/>
      <c r="S87" s="206">
        <f>SUMIF('TOTAL FEED'!$J$6:$J$440,'23'!A87,'TOTAL FEED'!$AS$6:$AS$440)*T87</f>
        <v>16</v>
      </c>
      <c r="T87">
        <v>1</v>
      </c>
      <c r="V87" t="str">
        <f t="shared" si="4"/>
        <v/>
      </c>
    </row>
    <row r="88" spans="1:22" x14ac:dyDescent="0.25">
      <c r="A88" t="str">
        <f t="shared" si="3"/>
        <v/>
      </c>
      <c r="G88"/>
      <c r="H88"/>
      <c r="S88" s="206">
        <f>SUMIF('TOTAL FEED'!$J$6:$J$440,'23'!A88,'TOTAL FEED'!$AS$6:$AS$440)*T88</f>
        <v>16</v>
      </c>
      <c r="T88">
        <v>1</v>
      </c>
      <c r="V88" t="str">
        <f t="shared" si="4"/>
        <v/>
      </c>
    </row>
    <row r="89" spans="1:22" x14ac:dyDescent="0.25">
      <c r="A89" t="str">
        <f t="shared" si="3"/>
        <v/>
      </c>
      <c r="G89"/>
      <c r="H89"/>
      <c r="S89" s="206">
        <f>SUMIF('TOTAL FEED'!$J$6:$J$440,'23'!A89,'TOTAL FEED'!$AS$6:$AS$440)*T89</f>
        <v>16</v>
      </c>
      <c r="T89">
        <v>1</v>
      </c>
      <c r="V89" t="str">
        <f t="shared" si="4"/>
        <v/>
      </c>
    </row>
    <row r="90" spans="1:22" x14ac:dyDescent="0.25">
      <c r="A90" t="str">
        <f t="shared" si="3"/>
        <v/>
      </c>
      <c r="G90"/>
      <c r="H90"/>
      <c r="S90" s="206">
        <f>SUMIF('TOTAL FEED'!$J$6:$J$440,'23'!A90,'TOTAL FEED'!$AS$6:$AS$440)*T90</f>
        <v>16</v>
      </c>
      <c r="T90">
        <v>1</v>
      </c>
      <c r="V90" t="str">
        <f t="shared" si="4"/>
        <v/>
      </c>
    </row>
    <row r="91" spans="1:22" x14ac:dyDescent="0.25">
      <c r="A91" t="str">
        <f t="shared" si="3"/>
        <v/>
      </c>
      <c r="G91"/>
      <c r="H91"/>
      <c r="S91" s="206">
        <f>SUMIF('TOTAL FEED'!$J$6:$J$440,'23'!A91,'TOTAL FEED'!$AS$6:$AS$440)*T91</f>
        <v>16</v>
      </c>
      <c r="T91">
        <v>1</v>
      </c>
      <c r="V91" t="str">
        <f t="shared" si="4"/>
        <v/>
      </c>
    </row>
    <row r="92" spans="1:22" x14ac:dyDescent="0.25">
      <c r="A92" t="str">
        <f t="shared" si="3"/>
        <v/>
      </c>
      <c r="G92"/>
      <c r="H92"/>
      <c r="S92" s="206">
        <f>SUMIF('TOTAL FEED'!$J$6:$J$440,'23'!A92,'TOTAL FEED'!$AS$6:$AS$440)*T92</f>
        <v>16</v>
      </c>
      <c r="T92">
        <v>1</v>
      </c>
      <c r="V92" t="str">
        <f t="shared" si="4"/>
        <v/>
      </c>
    </row>
    <row r="93" spans="1:22" x14ac:dyDescent="0.25">
      <c r="A93" t="str">
        <f t="shared" si="3"/>
        <v/>
      </c>
      <c r="G93"/>
      <c r="H93"/>
      <c r="S93" s="206">
        <f>SUMIF('TOTAL FEED'!$J$6:$J$440,'23'!A93,'TOTAL FEED'!$AS$6:$AS$440)*T93</f>
        <v>16</v>
      </c>
      <c r="T93">
        <v>1</v>
      </c>
      <c r="V93" t="str">
        <f t="shared" si="4"/>
        <v/>
      </c>
    </row>
    <row r="94" spans="1:22" x14ac:dyDescent="0.25">
      <c r="A94" t="str">
        <f t="shared" si="3"/>
        <v/>
      </c>
      <c r="S94" s="206">
        <f>SUMIF('TOTAL FEED'!$J$6:$J$440,'23'!A94,'TOTAL FEED'!$AS$6:$AS$440)*T94</f>
        <v>16</v>
      </c>
      <c r="T94">
        <v>1</v>
      </c>
      <c r="V94" t="str">
        <f t="shared" si="4"/>
        <v/>
      </c>
    </row>
    <row r="95" spans="1:22" x14ac:dyDescent="0.25">
      <c r="A95" t="str">
        <f t="shared" si="3"/>
        <v/>
      </c>
      <c r="S95" s="206">
        <f>SUMIF('TOTAL FEED'!$J$6:$J$440,'23'!A95,'TOTAL FEED'!$AS$6:$AS$440)*T95</f>
        <v>16</v>
      </c>
      <c r="T95">
        <v>1</v>
      </c>
      <c r="V95" t="str">
        <f t="shared" si="4"/>
        <v/>
      </c>
    </row>
    <row r="96" spans="1:22" x14ac:dyDescent="0.25">
      <c r="A96" t="str">
        <f t="shared" si="3"/>
        <v/>
      </c>
      <c r="S96" s="206">
        <f>SUMIF('TOTAL FEED'!$J$6:$J$440,'23'!A96,'TOTAL FEED'!$AS$6:$AS$440)*T96</f>
        <v>16</v>
      </c>
      <c r="T96">
        <v>1</v>
      </c>
      <c r="V96" t="str">
        <f t="shared" si="4"/>
        <v/>
      </c>
    </row>
    <row r="97" spans="1:22" x14ac:dyDescent="0.25">
      <c r="A97" t="str">
        <f t="shared" si="3"/>
        <v/>
      </c>
      <c r="G97"/>
      <c r="H97"/>
      <c r="S97" s="206">
        <f>SUMIF('TOTAL FEED'!$J$6:$J$440,'23'!A97,'TOTAL FEED'!$AS$6:$AS$440)*T97</f>
        <v>16</v>
      </c>
      <c r="T97">
        <v>1</v>
      </c>
      <c r="V97" t="str">
        <f t="shared" si="4"/>
        <v/>
      </c>
    </row>
    <row r="98" spans="1:22" x14ac:dyDescent="0.25">
      <c r="A98" t="str">
        <f t="shared" si="3"/>
        <v/>
      </c>
      <c r="G98"/>
      <c r="H98"/>
      <c r="S98" s="206">
        <f>SUMIF('TOTAL FEED'!$J$6:$J$440,'23'!A98,'TOTAL FEED'!$AS$6:$AS$440)*T98</f>
        <v>16</v>
      </c>
      <c r="T98">
        <v>1</v>
      </c>
      <c r="V98" t="str">
        <f t="shared" si="4"/>
        <v/>
      </c>
    </row>
    <row r="99" spans="1:22" x14ac:dyDescent="0.25">
      <c r="A99" t="str">
        <f t="shared" ref="A99:A131" si="5">CONCATENATE(G99,I99,H99)</f>
        <v/>
      </c>
      <c r="G99"/>
      <c r="H99"/>
      <c r="S99" s="206">
        <f>SUMIF('TOTAL FEED'!$J$6:$J$440,'23'!A99,'TOTAL FEED'!$AS$6:$AS$440)*T99</f>
        <v>16</v>
      </c>
      <c r="T99">
        <v>1</v>
      </c>
      <c r="V99" t="str">
        <f t="shared" si="4"/>
        <v/>
      </c>
    </row>
    <row r="100" spans="1:22" x14ac:dyDescent="0.25">
      <c r="A100" t="str">
        <f t="shared" si="5"/>
        <v/>
      </c>
      <c r="G100"/>
      <c r="H100"/>
      <c r="S100" s="206">
        <f>SUMIF('TOTAL FEED'!$J$6:$J$440,'23'!A100,'TOTAL FEED'!$AS$6:$AS$440)*T100</f>
        <v>16</v>
      </c>
      <c r="T100">
        <v>1</v>
      </c>
      <c r="V100" t="str">
        <f t="shared" si="4"/>
        <v/>
      </c>
    </row>
    <row r="101" spans="1:22" x14ac:dyDescent="0.25">
      <c r="A101" t="str">
        <f t="shared" si="5"/>
        <v/>
      </c>
      <c r="G101"/>
      <c r="H101"/>
      <c r="S101" s="206">
        <f>SUMIF('TOTAL FEED'!$J$6:$J$440,'23'!A101,'TOTAL FEED'!$AS$6:$AS$440)*T101</f>
        <v>16</v>
      </c>
      <c r="T101">
        <v>1</v>
      </c>
      <c r="V101" t="str">
        <f t="shared" si="4"/>
        <v/>
      </c>
    </row>
    <row r="102" spans="1:22" x14ac:dyDescent="0.25">
      <c r="A102" t="str">
        <f t="shared" si="5"/>
        <v/>
      </c>
      <c r="G102"/>
      <c r="H102"/>
      <c r="S102" s="206">
        <f>SUMIF('TOTAL FEED'!$J$6:$J$440,'23'!A102,'TOTAL FEED'!$AS$6:$AS$440)*T102</f>
        <v>16</v>
      </c>
      <c r="T102">
        <v>1</v>
      </c>
      <c r="V102" t="str">
        <f t="shared" si="4"/>
        <v/>
      </c>
    </row>
    <row r="103" spans="1:22" x14ac:dyDescent="0.25">
      <c r="A103" t="str">
        <f t="shared" si="5"/>
        <v/>
      </c>
      <c r="G103"/>
      <c r="H103"/>
      <c r="S103" s="206">
        <f>SUMIF('TOTAL FEED'!$J$6:$J$440,'23'!A103,'TOTAL FEED'!$AS$6:$AS$440)*T103</f>
        <v>16</v>
      </c>
      <c r="T103">
        <v>1</v>
      </c>
      <c r="V103" t="str">
        <f t="shared" si="4"/>
        <v/>
      </c>
    </row>
    <row r="104" spans="1:22" x14ac:dyDescent="0.25">
      <c r="A104" t="str">
        <f t="shared" si="5"/>
        <v/>
      </c>
      <c r="G104"/>
      <c r="H104"/>
      <c r="S104" s="206">
        <f>SUMIF('TOTAL FEED'!$J$6:$J$440,'23'!A104,'TOTAL FEED'!$AS$6:$AS$440)*T104</f>
        <v>16</v>
      </c>
      <c r="T104">
        <v>1</v>
      </c>
      <c r="V104" t="str">
        <f t="shared" si="4"/>
        <v/>
      </c>
    </row>
    <row r="105" spans="1:22" x14ac:dyDescent="0.25">
      <c r="A105" t="str">
        <f t="shared" si="5"/>
        <v/>
      </c>
      <c r="G105"/>
      <c r="H105"/>
      <c r="S105" s="206">
        <f>SUMIF('TOTAL FEED'!$J$6:$J$440,'23'!A105,'TOTAL FEED'!$AS$6:$AS$440)*T105</f>
        <v>16</v>
      </c>
      <c r="T105">
        <v>1</v>
      </c>
      <c r="V105" t="str">
        <f t="shared" si="4"/>
        <v/>
      </c>
    </row>
    <row r="106" spans="1:22" x14ac:dyDescent="0.25">
      <c r="A106" t="str">
        <f t="shared" si="5"/>
        <v/>
      </c>
      <c r="G106"/>
      <c r="H106"/>
      <c r="S106" s="206">
        <f>SUMIF('TOTAL FEED'!$J$6:$J$440,'23'!A106,'TOTAL FEED'!$AS$6:$AS$440)*T106</f>
        <v>16</v>
      </c>
      <c r="T106">
        <v>1</v>
      </c>
      <c r="V106" t="str">
        <f t="shared" si="4"/>
        <v/>
      </c>
    </row>
    <row r="107" spans="1:22" x14ac:dyDescent="0.25">
      <c r="A107" t="str">
        <f t="shared" si="5"/>
        <v/>
      </c>
      <c r="G107"/>
      <c r="H107"/>
      <c r="S107" s="206">
        <f>SUMIF('TOTAL FEED'!$J$6:$J$440,'23'!A107,'TOTAL FEED'!$AS$6:$AS$440)*T107</f>
        <v>16</v>
      </c>
      <c r="T107">
        <v>1</v>
      </c>
      <c r="V107" t="str">
        <f t="shared" si="4"/>
        <v/>
      </c>
    </row>
    <row r="108" spans="1:22" x14ac:dyDescent="0.25">
      <c r="A108" t="str">
        <f t="shared" si="5"/>
        <v/>
      </c>
      <c r="G108"/>
      <c r="H108"/>
      <c r="S108" s="206">
        <f>SUMIF('TOTAL FEED'!$J$6:$J$440,'23'!A108,'TOTAL FEED'!$AS$6:$AS$440)*T108</f>
        <v>16</v>
      </c>
      <c r="T108">
        <v>1</v>
      </c>
      <c r="V108" t="str">
        <f t="shared" si="4"/>
        <v/>
      </c>
    </row>
    <row r="109" spans="1:22" x14ac:dyDescent="0.25">
      <c r="A109" t="str">
        <f t="shared" si="5"/>
        <v/>
      </c>
      <c r="G109"/>
      <c r="H109"/>
      <c r="S109" s="206">
        <f>SUMIF('TOTAL FEED'!$J$6:$J$440,'23'!A109,'TOTAL FEED'!$AS$6:$AS$440)*T109</f>
        <v>16</v>
      </c>
      <c r="T109">
        <v>1</v>
      </c>
      <c r="V109" t="str">
        <f t="shared" si="4"/>
        <v/>
      </c>
    </row>
    <row r="110" spans="1:22" x14ac:dyDescent="0.25">
      <c r="A110" t="str">
        <f t="shared" si="5"/>
        <v/>
      </c>
      <c r="G110"/>
      <c r="H110"/>
      <c r="S110" s="206">
        <f>SUMIF('TOTAL FEED'!$J$6:$J$440,'23'!A110,'TOTAL FEED'!$AS$6:$AS$440)*T110</f>
        <v>16</v>
      </c>
      <c r="T110">
        <v>1</v>
      </c>
      <c r="V110" t="str">
        <f t="shared" si="4"/>
        <v/>
      </c>
    </row>
    <row r="111" spans="1:22" x14ac:dyDescent="0.25">
      <c r="A111" t="str">
        <f t="shared" si="5"/>
        <v/>
      </c>
      <c r="G111"/>
      <c r="H111"/>
      <c r="S111" s="206">
        <f>SUMIF('TOTAL FEED'!$J$6:$J$440,'23'!A111,'TOTAL FEED'!$AS$6:$AS$440)*T111</f>
        <v>16</v>
      </c>
      <c r="T111">
        <v>1</v>
      </c>
      <c r="V111" t="str">
        <f t="shared" si="4"/>
        <v/>
      </c>
    </row>
    <row r="112" spans="1:22" x14ac:dyDescent="0.25">
      <c r="A112" t="str">
        <f t="shared" si="5"/>
        <v/>
      </c>
      <c r="G112"/>
      <c r="H112"/>
      <c r="S112" s="206">
        <f>SUMIF('TOTAL FEED'!$J$6:$J$440,'23'!A112,'TOTAL FEED'!$AS$6:$AS$440)*T112</f>
        <v>16</v>
      </c>
      <c r="T112">
        <v>1</v>
      </c>
      <c r="V112" t="str">
        <f t="shared" si="4"/>
        <v/>
      </c>
    </row>
    <row r="113" spans="1:22" x14ac:dyDescent="0.25">
      <c r="A113" t="str">
        <f t="shared" si="5"/>
        <v/>
      </c>
      <c r="G113"/>
      <c r="H113"/>
      <c r="S113" s="206">
        <f>SUMIF('TOTAL FEED'!$J$6:$J$440,'23'!A113,'TOTAL FEED'!$AS$6:$AS$440)*T113</f>
        <v>16</v>
      </c>
      <c r="T113">
        <v>1</v>
      </c>
      <c r="V113" t="str">
        <f t="shared" si="4"/>
        <v/>
      </c>
    </row>
    <row r="114" spans="1:22" x14ac:dyDescent="0.25">
      <c r="A114" t="str">
        <f t="shared" si="5"/>
        <v/>
      </c>
      <c r="G114"/>
      <c r="H114"/>
      <c r="S114" s="206">
        <f>SUMIF('TOTAL FEED'!$J$6:$J$440,'23'!A114,'TOTAL FEED'!$AS$6:$AS$440)*T114</f>
        <v>16</v>
      </c>
      <c r="T114">
        <v>1</v>
      </c>
      <c r="V114" t="str">
        <f t="shared" si="4"/>
        <v/>
      </c>
    </row>
    <row r="115" spans="1:22" x14ac:dyDescent="0.25">
      <c r="A115" t="str">
        <f t="shared" si="5"/>
        <v/>
      </c>
      <c r="G115"/>
      <c r="H115"/>
      <c r="S115" s="206">
        <f>SUMIF('TOTAL FEED'!$J$6:$J$440,'23'!A115,'TOTAL FEED'!$AS$6:$AS$440)*T115</f>
        <v>16</v>
      </c>
      <c r="T115">
        <v>1</v>
      </c>
      <c r="V115" t="str">
        <f t="shared" si="4"/>
        <v/>
      </c>
    </row>
    <row r="116" spans="1:22" x14ac:dyDescent="0.25">
      <c r="A116" t="str">
        <f t="shared" si="5"/>
        <v/>
      </c>
      <c r="G116"/>
      <c r="H116"/>
      <c r="S116" s="206">
        <f>SUMIF('TOTAL FEED'!$J$6:$J$440,'23'!A116,'TOTAL FEED'!$AS$6:$AS$440)*T116</f>
        <v>16</v>
      </c>
      <c r="T116">
        <v>1</v>
      </c>
      <c r="V116" t="str">
        <f t="shared" si="4"/>
        <v/>
      </c>
    </row>
    <row r="117" spans="1:22" x14ac:dyDescent="0.25">
      <c r="A117" t="str">
        <f t="shared" si="5"/>
        <v/>
      </c>
      <c r="G117"/>
      <c r="H117"/>
      <c r="S117" s="206">
        <f>SUMIF('TOTAL FEED'!$J$6:$J$440,'23'!A117,'TOTAL FEED'!$AS$6:$AS$440)*T117</f>
        <v>16</v>
      </c>
      <c r="T117">
        <v>1</v>
      </c>
      <c r="V117" t="str">
        <f t="shared" si="4"/>
        <v/>
      </c>
    </row>
    <row r="118" spans="1:22" x14ac:dyDescent="0.25">
      <c r="A118" t="str">
        <f t="shared" si="5"/>
        <v/>
      </c>
      <c r="G118"/>
      <c r="H118"/>
      <c r="S118" s="206">
        <f>SUMIF('TOTAL FEED'!$J$6:$J$440,'23'!A118,'TOTAL FEED'!$AS$6:$AS$440)*T118</f>
        <v>16</v>
      </c>
      <c r="T118">
        <v>1</v>
      </c>
      <c r="V118" t="str">
        <f t="shared" si="4"/>
        <v/>
      </c>
    </row>
    <row r="119" spans="1:22" x14ac:dyDescent="0.25">
      <c r="A119" t="str">
        <f t="shared" si="5"/>
        <v/>
      </c>
      <c r="G119"/>
      <c r="H119"/>
      <c r="S119" s="206">
        <f>SUMIF('TOTAL FEED'!$J$6:$J$440,'23'!A119,'TOTAL FEED'!$AS$6:$AS$440)*T119</f>
        <v>16</v>
      </c>
      <c r="T119">
        <v>1</v>
      </c>
      <c r="V119" t="str">
        <f t="shared" si="4"/>
        <v/>
      </c>
    </row>
    <row r="120" spans="1:22" x14ac:dyDescent="0.25">
      <c r="A120" t="str">
        <f t="shared" si="5"/>
        <v/>
      </c>
      <c r="G120"/>
      <c r="H120"/>
      <c r="S120" s="206">
        <f>SUMIF('TOTAL FEED'!$J$6:$J$440,'23'!A120,'TOTAL FEED'!$AS$6:$AS$440)*T120</f>
        <v>16</v>
      </c>
      <c r="T120">
        <v>1</v>
      </c>
      <c r="V120" t="str">
        <f t="shared" si="4"/>
        <v/>
      </c>
    </row>
    <row r="121" spans="1:22" x14ac:dyDescent="0.25">
      <c r="A121" t="str">
        <f t="shared" si="5"/>
        <v/>
      </c>
      <c r="G121"/>
      <c r="H121"/>
      <c r="S121" s="206">
        <f>SUMIF('TOTAL FEED'!$J$6:$J$440,'23'!A121,'TOTAL FEED'!$AS$6:$AS$440)*T121</f>
        <v>16</v>
      </c>
      <c r="T121">
        <v>1</v>
      </c>
      <c r="V121" t="str">
        <f t="shared" si="4"/>
        <v/>
      </c>
    </row>
    <row r="122" spans="1:22" x14ac:dyDescent="0.25">
      <c r="A122" t="str">
        <f t="shared" si="5"/>
        <v/>
      </c>
      <c r="G122"/>
      <c r="H122"/>
      <c r="S122" s="206">
        <f>SUMIF('TOTAL FEED'!$J$6:$J$440,'23'!A122,'TOTAL FEED'!$AS$6:$AS$440)*T122</f>
        <v>16</v>
      </c>
      <c r="T122">
        <v>1</v>
      </c>
      <c r="V122" t="str">
        <f t="shared" si="4"/>
        <v/>
      </c>
    </row>
    <row r="123" spans="1:22" x14ac:dyDescent="0.25">
      <c r="A123" t="str">
        <f t="shared" si="5"/>
        <v/>
      </c>
      <c r="G123"/>
      <c r="H123"/>
      <c r="S123" s="206">
        <f>SUMIF('TOTAL FEED'!$J$6:$J$440,'23'!A123,'TOTAL FEED'!$AS$6:$AS$440)*T123</f>
        <v>16</v>
      </c>
      <c r="T123">
        <v>1</v>
      </c>
      <c r="V123" t="str">
        <f t="shared" si="4"/>
        <v/>
      </c>
    </row>
    <row r="124" spans="1:22" x14ac:dyDescent="0.25">
      <c r="A124" t="str">
        <f t="shared" si="5"/>
        <v/>
      </c>
      <c r="G124"/>
      <c r="H124"/>
      <c r="S124" s="206">
        <f>SUMIF('TOTAL FEED'!$J$6:$J$440,'23'!A124,'TOTAL FEED'!$AS$6:$AS$440)*T124</f>
        <v>16</v>
      </c>
      <c r="T124">
        <v>1</v>
      </c>
      <c r="V124" t="str">
        <f t="shared" si="4"/>
        <v/>
      </c>
    </row>
    <row r="125" spans="1:22" x14ac:dyDescent="0.25">
      <c r="A125" t="str">
        <f t="shared" si="5"/>
        <v/>
      </c>
      <c r="G125"/>
      <c r="H125"/>
      <c r="S125" s="206">
        <f>SUMIF('TOTAL FEED'!$J$6:$J$440,'23'!A125,'TOTAL FEED'!$AS$6:$AS$440)*T125</f>
        <v>16</v>
      </c>
      <c r="T125">
        <v>1</v>
      </c>
      <c r="V125" t="str">
        <f t="shared" si="4"/>
        <v/>
      </c>
    </row>
    <row r="126" spans="1:22" x14ac:dyDescent="0.25">
      <c r="A126" t="str">
        <f t="shared" si="5"/>
        <v/>
      </c>
      <c r="G126"/>
      <c r="H126"/>
      <c r="S126" s="206">
        <f>SUMIF('TOTAL FEED'!$J$6:$J$440,'23'!A126,'TOTAL FEED'!$AS$6:$AS$440)*T126</f>
        <v>16</v>
      </c>
      <c r="T126">
        <v>1</v>
      </c>
      <c r="V126" t="str">
        <f t="shared" si="4"/>
        <v/>
      </c>
    </row>
    <row r="127" spans="1:22" x14ac:dyDescent="0.25">
      <c r="A127" t="str">
        <f t="shared" si="5"/>
        <v/>
      </c>
      <c r="G127"/>
      <c r="H127"/>
      <c r="S127" s="206">
        <f>SUMIF('TOTAL FEED'!$J$6:$J$440,'23'!A127,'TOTAL FEED'!$AS$6:$AS$440)*T127</f>
        <v>16</v>
      </c>
      <c r="T127">
        <v>1</v>
      </c>
      <c r="V127" t="str">
        <f t="shared" si="4"/>
        <v/>
      </c>
    </row>
    <row r="128" spans="1:22" x14ac:dyDescent="0.25">
      <c r="A128" t="str">
        <f t="shared" si="5"/>
        <v/>
      </c>
      <c r="G128"/>
      <c r="H128"/>
      <c r="S128" s="206">
        <f>SUMIF('TOTAL FEED'!$J$6:$J$440,'23'!A128,'TOTAL FEED'!$AS$6:$AS$440)*T128</f>
        <v>16</v>
      </c>
      <c r="T128">
        <v>1</v>
      </c>
      <c r="V128" t="str">
        <f t="shared" si="4"/>
        <v/>
      </c>
    </row>
    <row r="129" spans="1:22" x14ac:dyDescent="0.25">
      <c r="A129" t="str">
        <f t="shared" si="5"/>
        <v/>
      </c>
      <c r="G129"/>
      <c r="H129"/>
      <c r="S129" s="206">
        <f>SUMIF('TOTAL FEED'!$J$6:$J$440,'23'!A129,'TOTAL FEED'!$AS$6:$AS$440)*T129</f>
        <v>16</v>
      </c>
      <c r="T129">
        <v>1</v>
      </c>
      <c r="V129" t="str">
        <f t="shared" si="4"/>
        <v/>
      </c>
    </row>
    <row r="130" spans="1:22" x14ac:dyDescent="0.25">
      <c r="A130" t="str">
        <f t="shared" si="5"/>
        <v/>
      </c>
      <c r="G130"/>
      <c r="H130"/>
      <c r="S130" s="206">
        <f>SUMIF('TOTAL FEED'!$J$6:$J$440,'23'!A130,'TOTAL FEED'!$AS$6:$AS$440)*T130</f>
        <v>16</v>
      </c>
      <c r="T130">
        <v>1</v>
      </c>
      <c r="V130" t="str">
        <f t="shared" si="4"/>
        <v/>
      </c>
    </row>
    <row r="131" spans="1:22" x14ac:dyDescent="0.25">
      <c r="A131" t="str">
        <f t="shared" si="5"/>
        <v/>
      </c>
      <c r="G131"/>
      <c r="H131"/>
      <c r="S131" s="206">
        <f>SUMIF('TOTAL FEED'!$J$6:$J$440,'23'!A131,'TOTAL FEED'!$AS$6:$AS$440)*T131</f>
        <v>16</v>
      </c>
      <c r="T131">
        <v>1</v>
      </c>
      <c r="V131" t="str">
        <f t="shared" si="4"/>
        <v/>
      </c>
    </row>
    <row r="132" spans="1:22" x14ac:dyDescent="0.25">
      <c r="A132" t="str">
        <f t="shared" ref="A132:A195" si="6">CONCATENATE(G132,I132,H132)</f>
        <v/>
      </c>
      <c r="G132"/>
      <c r="H132"/>
      <c r="S132" s="206">
        <f>SUMIF('TOTAL FEED'!$J$6:$J$440,'23'!A132,'TOTAL FEED'!$AS$6:$AS$440)*T132</f>
        <v>16</v>
      </c>
      <c r="T132">
        <v>1</v>
      </c>
      <c r="V132" t="str">
        <f t="shared" ref="V132:V167" si="7">+G132&amp;I132</f>
        <v/>
      </c>
    </row>
    <row r="133" spans="1:22" x14ac:dyDescent="0.25">
      <c r="A133" t="str">
        <f t="shared" si="6"/>
        <v/>
      </c>
      <c r="G133"/>
      <c r="H133"/>
      <c r="S133" s="206">
        <f>SUMIF('TOTAL FEED'!$J$6:$J$440,'23'!A133,'TOTAL FEED'!$AS$6:$AS$440)*T133</f>
        <v>16</v>
      </c>
      <c r="T133">
        <v>1</v>
      </c>
      <c r="V133" t="str">
        <f t="shared" si="7"/>
        <v/>
      </c>
    </row>
    <row r="134" spans="1:22" x14ac:dyDescent="0.25">
      <c r="A134" t="str">
        <f t="shared" si="6"/>
        <v/>
      </c>
      <c r="G134"/>
      <c r="H134"/>
      <c r="S134" s="206">
        <f>SUMIF('TOTAL FEED'!$J$6:$J$440,'23'!A134,'TOTAL FEED'!$AS$6:$AS$440)*T134</f>
        <v>16</v>
      </c>
      <c r="T134">
        <v>1</v>
      </c>
      <c r="V134" t="str">
        <f t="shared" si="7"/>
        <v/>
      </c>
    </row>
    <row r="135" spans="1:22" x14ac:dyDescent="0.25">
      <c r="A135" t="str">
        <f t="shared" si="6"/>
        <v/>
      </c>
      <c r="G135"/>
      <c r="H135"/>
      <c r="S135" s="206">
        <f>SUMIF('TOTAL FEED'!$J$6:$J$440,'23'!A135,'TOTAL FEED'!$AS$6:$AS$440)*T135</f>
        <v>16</v>
      </c>
      <c r="T135">
        <v>1</v>
      </c>
      <c r="V135" t="str">
        <f t="shared" si="7"/>
        <v/>
      </c>
    </row>
    <row r="136" spans="1:22" x14ac:dyDescent="0.25">
      <c r="A136" t="str">
        <f t="shared" si="6"/>
        <v/>
      </c>
      <c r="G136"/>
      <c r="H136"/>
      <c r="S136" s="206">
        <f>SUMIF('TOTAL FEED'!$J$6:$J$440,'23'!A136,'TOTAL FEED'!$AS$6:$AS$440)*T136</f>
        <v>16</v>
      </c>
      <c r="T136">
        <v>1</v>
      </c>
      <c r="V136" t="str">
        <f t="shared" si="7"/>
        <v/>
      </c>
    </row>
    <row r="137" spans="1:22" x14ac:dyDescent="0.25">
      <c r="A137" t="str">
        <f t="shared" si="6"/>
        <v/>
      </c>
      <c r="G137"/>
      <c r="H137"/>
      <c r="S137" s="206">
        <f>SUMIF('TOTAL FEED'!$J$6:$J$440,'23'!A137,'TOTAL FEED'!$AS$6:$AS$440)*T137</f>
        <v>16</v>
      </c>
      <c r="T137">
        <v>1</v>
      </c>
      <c r="V137" t="str">
        <f t="shared" si="7"/>
        <v/>
      </c>
    </row>
    <row r="138" spans="1:22" x14ac:dyDescent="0.25">
      <c r="A138" t="str">
        <f t="shared" si="6"/>
        <v/>
      </c>
      <c r="G138"/>
      <c r="H138"/>
      <c r="S138" s="206">
        <f>SUMIF('TOTAL FEED'!$J$6:$J$440,'23'!A138,'TOTAL FEED'!$AS$6:$AS$440)*T138</f>
        <v>16</v>
      </c>
      <c r="T138">
        <v>1</v>
      </c>
      <c r="V138" t="str">
        <f t="shared" si="7"/>
        <v/>
      </c>
    </row>
    <row r="139" spans="1:22" x14ac:dyDescent="0.25">
      <c r="A139" t="str">
        <f t="shared" si="6"/>
        <v/>
      </c>
      <c r="G139"/>
      <c r="H139"/>
      <c r="S139" s="206">
        <f>SUMIF('TOTAL FEED'!$J$6:$J$440,'23'!A139,'TOTAL FEED'!$AS$6:$AS$440)*T139</f>
        <v>16</v>
      </c>
      <c r="T139">
        <v>1</v>
      </c>
      <c r="V139" t="str">
        <f t="shared" si="7"/>
        <v/>
      </c>
    </row>
    <row r="140" spans="1:22" x14ac:dyDescent="0.25">
      <c r="A140" t="str">
        <f t="shared" si="6"/>
        <v/>
      </c>
      <c r="G140"/>
      <c r="H140"/>
      <c r="S140" s="206">
        <f>SUMIF('TOTAL FEED'!$J$6:$J$440,'23'!A140,'TOTAL FEED'!$AS$6:$AS$440)*T140</f>
        <v>16</v>
      </c>
      <c r="T140">
        <v>1</v>
      </c>
      <c r="V140" t="str">
        <f t="shared" si="7"/>
        <v/>
      </c>
    </row>
    <row r="141" spans="1:22" x14ac:dyDescent="0.25">
      <c r="A141" t="str">
        <f t="shared" si="6"/>
        <v/>
      </c>
      <c r="G141"/>
      <c r="H141"/>
      <c r="S141" s="206">
        <f>SUMIF('TOTAL FEED'!$J$6:$J$440,'23'!A141,'TOTAL FEED'!$AS$6:$AS$440)*T141</f>
        <v>16</v>
      </c>
      <c r="T141">
        <v>1</v>
      </c>
      <c r="V141" t="str">
        <f t="shared" si="7"/>
        <v/>
      </c>
    </row>
    <row r="142" spans="1:22" x14ac:dyDescent="0.25">
      <c r="A142" t="str">
        <f t="shared" si="6"/>
        <v/>
      </c>
      <c r="G142"/>
      <c r="H142"/>
      <c r="S142" s="206">
        <f>SUMIF('TOTAL FEED'!$J$6:$J$440,'23'!A142,'TOTAL FEED'!$AS$6:$AS$440)*T142</f>
        <v>16</v>
      </c>
      <c r="T142">
        <v>1</v>
      </c>
      <c r="V142" t="str">
        <f t="shared" si="7"/>
        <v/>
      </c>
    </row>
    <row r="143" spans="1:22" x14ac:dyDescent="0.25">
      <c r="A143" t="str">
        <f t="shared" si="6"/>
        <v/>
      </c>
      <c r="G143"/>
      <c r="H143"/>
      <c r="S143" s="206">
        <f>SUMIF('TOTAL FEED'!$J$6:$J$440,'23'!A143,'TOTAL FEED'!$AS$6:$AS$440)*T143</f>
        <v>16</v>
      </c>
      <c r="T143">
        <v>1</v>
      </c>
      <c r="V143" t="str">
        <f t="shared" si="7"/>
        <v/>
      </c>
    </row>
    <row r="144" spans="1:22" x14ac:dyDescent="0.25">
      <c r="A144" t="str">
        <f t="shared" si="6"/>
        <v/>
      </c>
      <c r="G144"/>
      <c r="H144"/>
      <c r="S144" s="206">
        <f>SUMIF('TOTAL FEED'!$J$6:$J$440,'23'!A144,'TOTAL FEED'!$AS$6:$AS$440)*T144</f>
        <v>16</v>
      </c>
      <c r="T144">
        <v>1</v>
      </c>
      <c r="V144" t="str">
        <f t="shared" si="7"/>
        <v/>
      </c>
    </row>
    <row r="145" spans="1:22" x14ac:dyDescent="0.25">
      <c r="A145" t="str">
        <f t="shared" si="6"/>
        <v/>
      </c>
      <c r="G145"/>
      <c r="H145"/>
      <c r="S145" s="206">
        <f>SUMIF('TOTAL FEED'!$J$6:$J$440,'23'!A145,'TOTAL FEED'!$AS$6:$AS$440)*T145</f>
        <v>16</v>
      </c>
      <c r="T145">
        <v>1</v>
      </c>
      <c r="V145" t="str">
        <f t="shared" si="7"/>
        <v/>
      </c>
    </row>
    <row r="146" spans="1:22" x14ac:dyDescent="0.25">
      <c r="A146" t="str">
        <f t="shared" si="6"/>
        <v/>
      </c>
      <c r="G146"/>
      <c r="H146"/>
      <c r="S146" s="206">
        <f>SUMIF('TOTAL FEED'!$J$6:$J$440,'23'!A146,'TOTAL FEED'!$AS$6:$AS$440)*T146</f>
        <v>16</v>
      </c>
      <c r="T146">
        <v>1</v>
      </c>
      <c r="V146" t="str">
        <f t="shared" si="7"/>
        <v/>
      </c>
    </row>
    <row r="147" spans="1:22" x14ac:dyDescent="0.25">
      <c r="A147" t="str">
        <f t="shared" si="6"/>
        <v/>
      </c>
      <c r="G147"/>
      <c r="H147"/>
      <c r="S147" s="206">
        <f>SUMIF('TOTAL FEED'!$J$6:$J$440,'23'!A147,'TOTAL FEED'!$AS$6:$AS$440)*T147</f>
        <v>16</v>
      </c>
      <c r="T147">
        <v>1</v>
      </c>
      <c r="V147" t="str">
        <f t="shared" si="7"/>
        <v/>
      </c>
    </row>
    <row r="148" spans="1:22" x14ac:dyDescent="0.25">
      <c r="A148" t="str">
        <f t="shared" si="6"/>
        <v/>
      </c>
      <c r="G148"/>
      <c r="H148"/>
      <c r="S148" s="206">
        <f>SUMIF('TOTAL FEED'!$J$6:$J$440,'23'!A148,'TOTAL FEED'!$AS$6:$AS$440)*T148</f>
        <v>16</v>
      </c>
      <c r="T148">
        <v>1</v>
      </c>
      <c r="V148" t="str">
        <f t="shared" si="7"/>
        <v/>
      </c>
    </row>
    <row r="149" spans="1:22" x14ac:dyDescent="0.25">
      <c r="A149" t="str">
        <f t="shared" si="6"/>
        <v/>
      </c>
      <c r="G149"/>
      <c r="H149"/>
      <c r="S149" s="206">
        <f>SUMIF('TOTAL FEED'!$J$6:$J$440,'23'!A149,'TOTAL FEED'!$AS$6:$AS$440)*T149</f>
        <v>16</v>
      </c>
      <c r="T149">
        <v>1</v>
      </c>
      <c r="V149" t="str">
        <f t="shared" si="7"/>
        <v/>
      </c>
    </row>
    <row r="150" spans="1:22" x14ac:dyDescent="0.25">
      <c r="A150" t="str">
        <f t="shared" si="6"/>
        <v/>
      </c>
      <c r="G150"/>
      <c r="H150"/>
      <c r="S150" s="206">
        <f>SUMIF('TOTAL FEED'!$J$6:$J$440,'23'!A150,'TOTAL FEED'!$AS$6:$AS$440)*T150</f>
        <v>16</v>
      </c>
      <c r="T150">
        <v>1</v>
      </c>
      <c r="V150" t="str">
        <f t="shared" si="7"/>
        <v/>
      </c>
    </row>
    <row r="151" spans="1:22" x14ac:dyDescent="0.25">
      <c r="A151" t="str">
        <f t="shared" si="6"/>
        <v/>
      </c>
      <c r="G151"/>
      <c r="H151"/>
      <c r="S151" s="206">
        <f>SUMIF('TOTAL FEED'!$J$6:$J$440,'23'!A151,'TOTAL FEED'!$AS$6:$AS$440)*T151</f>
        <v>16</v>
      </c>
      <c r="T151">
        <v>1</v>
      </c>
      <c r="V151" t="str">
        <f t="shared" si="7"/>
        <v/>
      </c>
    </row>
    <row r="152" spans="1:22" x14ac:dyDescent="0.25">
      <c r="A152" t="str">
        <f t="shared" si="6"/>
        <v/>
      </c>
      <c r="G152"/>
      <c r="H152"/>
      <c r="S152" s="206">
        <f>SUMIF('TOTAL FEED'!$J$6:$J$440,'23'!A152,'TOTAL FEED'!$AS$6:$AS$440)*T152</f>
        <v>16</v>
      </c>
      <c r="T152">
        <v>1</v>
      </c>
      <c r="V152" t="str">
        <f t="shared" si="7"/>
        <v/>
      </c>
    </row>
    <row r="153" spans="1:22" x14ac:dyDescent="0.25">
      <c r="A153" t="str">
        <f t="shared" si="6"/>
        <v/>
      </c>
      <c r="G153"/>
      <c r="H153"/>
      <c r="S153" s="206">
        <f>SUMIF('TOTAL FEED'!$J$6:$J$440,'23'!A153,'TOTAL FEED'!$AS$6:$AS$440)*T153</f>
        <v>16</v>
      </c>
      <c r="T153">
        <v>1</v>
      </c>
      <c r="V153" t="str">
        <f t="shared" si="7"/>
        <v/>
      </c>
    </row>
    <row r="154" spans="1:22" x14ac:dyDescent="0.25">
      <c r="A154" t="str">
        <f t="shared" si="6"/>
        <v/>
      </c>
      <c r="G154"/>
      <c r="H154"/>
      <c r="S154" s="206">
        <f>SUMIF('TOTAL FEED'!$J$6:$J$440,'23'!A154,'TOTAL FEED'!$AS$6:$AS$440)*T154</f>
        <v>16</v>
      </c>
      <c r="T154">
        <v>1</v>
      </c>
      <c r="V154" t="str">
        <f t="shared" si="7"/>
        <v/>
      </c>
    </row>
    <row r="155" spans="1:22" x14ac:dyDescent="0.25">
      <c r="A155" t="str">
        <f t="shared" si="6"/>
        <v/>
      </c>
      <c r="G155"/>
      <c r="H155"/>
      <c r="S155" s="206">
        <f>SUMIF('TOTAL FEED'!$J$6:$J$440,'23'!A155,'TOTAL FEED'!$AS$6:$AS$440)*T155</f>
        <v>16</v>
      </c>
      <c r="T155">
        <v>1</v>
      </c>
      <c r="V155" t="str">
        <f t="shared" si="7"/>
        <v/>
      </c>
    </row>
    <row r="156" spans="1:22" x14ac:dyDescent="0.25">
      <c r="A156" t="str">
        <f t="shared" si="6"/>
        <v/>
      </c>
      <c r="G156"/>
      <c r="H156"/>
      <c r="S156" s="206">
        <f>SUMIF('TOTAL FEED'!$J$6:$J$440,'23'!A156,'TOTAL FEED'!$AS$6:$AS$440)*T156</f>
        <v>16</v>
      </c>
      <c r="T156">
        <v>1</v>
      </c>
      <c r="V156" t="str">
        <f t="shared" si="7"/>
        <v/>
      </c>
    </row>
    <row r="157" spans="1:22" x14ac:dyDescent="0.25">
      <c r="A157" t="str">
        <f t="shared" si="6"/>
        <v/>
      </c>
      <c r="G157"/>
      <c r="H157"/>
      <c r="S157" s="206">
        <f>SUMIF('TOTAL FEED'!$J$6:$J$440,'23'!A157,'TOTAL FEED'!$AS$6:$AS$440)*T157</f>
        <v>16</v>
      </c>
      <c r="T157">
        <v>1</v>
      </c>
      <c r="V157" t="str">
        <f t="shared" si="7"/>
        <v/>
      </c>
    </row>
    <row r="158" spans="1:22" x14ac:dyDescent="0.25">
      <c r="A158" t="str">
        <f t="shared" si="6"/>
        <v/>
      </c>
      <c r="G158"/>
      <c r="H158"/>
      <c r="S158" s="206">
        <f>SUMIF('TOTAL FEED'!$J$6:$J$440,'23'!A158,'TOTAL FEED'!$AS$6:$AS$440)*T158</f>
        <v>16</v>
      </c>
      <c r="T158">
        <v>1</v>
      </c>
      <c r="V158" t="str">
        <f t="shared" si="7"/>
        <v/>
      </c>
    </row>
    <row r="159" spans="1:22" x14ac:dyDescent="0.25">
      <c r="A159" t="str">
        <f t="shared" si="6"/>
        <v/>
      </c>
      <c r="G159"/>
      <c r="H159"/>
      <c r="S159" s="206">
        <f>SUMIF('TOTAL FEED'!$J$6:$J$440,'23'!A159,'TOTAL FEED'!$AS$6:$AS$440)*T159</f>
        <v>16</v>
      </c>
      <c r="T159">
        <v>1</v>
      </c>
      <c r="V159" t="str">
        <f t="shared" si="7"/>
        <v/>
      </c>
    </row>
    <row r="160" spans="1:22" x14ac:dyDescent="0.25">
      <c r="A160" t="str">
        <f t="shared" si="6"/>
        <v/>
      </c>
      <c r="G160"/>
      <c r="H160"/>
      <c r="S160" s="206">
        <f>SUMIF('TOTAL FEED'!$J$6:$J$440,'23'!A160,'TOTAL FEED'!$AS$6:$AS$440)*T160</f>
        <v>16</v>
      </c>
      <c r="T160">
        <v>1</v>
      </c>
      <c r="V160" t="str">
        <f t="shared" si="7"/>
        <v/>
      </c>
    </row>
    <row r="161" spans="1:22" x14ac:dyDescent="0.25">
      <c r="A161" t="str">
        <f t="shared" si="6"/>
        <v/>
      </c>
      <c r="G161"/>
      <c r="H161"/>
      <c r="S161" s="206">
        <f>SUMIF('TOTAL FEED'!$J$6:$J$440,'23'!A161,'TOTAL FEED'!$AS$6:$AS$440)*T161</f>
        <v>16</v>
      </c>
      <c r="T161">
        <v>1</v>
      </c>
      <c r="V161" t="str">
        <f t="shared" si="7"/>
        <v/>
      </c>
    </row>
    <row r="162" spans="1:22" x14ac:dyDescent="0.25">
      <c r="A162" t="str">
        <f t="shared" si="6"/>
        <v/>
      </c>
      <c r="G162"/>
      <c r="H162"/>
      <c r="S162" s="206">
        <f>SUMIF('TOTAL FEED'!$J$6:$J$440,'23'!A162,'TOTAL FEED'!$AS$6:$AS$440)*T162</f>
        <v>16</v>
      </c>
      <c r="T162">
        <v>1</v>
      </c>
      <c r="V162" t="str">
        <f t="shared" si="7"/>
        <v/>
      </c>
    </row>
    <row r="163" spans="1:22" x14ac:dyDescent="0.25">
      <c r="A163" t="str">
        <f t="shared" si="6"/>
        <v/>
      </c>
      <c r="G163"/>
      <c r="H163"/>
      <c r="S163" s="206">
        <f>SUMIF('TOTAL FEED'!$J$6:$J$440,'23'!A163,'TOTAL FEED'!$AS$6:$AS$440)*T163</f>
        <v>16</v>
      </c>
      <c r="T163">
        <v>1</v>
      </c>
      <c r="V163" t="str">
        <f t="shared" si="7"/>
        <v/>
      </c>
    </row>
    <row r="164" spans="1:22" x14ac:dyDescent="0.25">
      <c r="A164" t="str">
        <f t="shared" si="6"/>
        <v/>
      </c>
      <c r="G164"/>
      <c r="H164"/>
      <c r="S164" s="206">
        <f>SUMIF('TOTAL FEED'!$J$6:$J$440,'23'!A164,'TOTAL FEED'!$AS$6:$AS$440)*T164</f>
        <v>16</v>
      </c>
      <c r="T164">
        <v>1</v>
      </c>
      <c r="V164" t="str">
        <f t="shared" si="7"/>
        <v/>
      </c>
    </row>
    <row r="165" spans="1:22" x14ac:dyDescent="0.25">
      <c r="A165" t="str">
        <f t="shared" si="6"/>
        <v/>
      </c>
      <c r="G165"/>
      <c r="H165"/>
      <c r="S165" s="206">
        <f>SUMIF('TOTAL FEED'!$J$6:$J$440,'23'!A165,'TOTAL FEED'!$AS$6:$AS$440)*T165</f>
        <v>16</v>
      </c>
      <c r="T165">
        <v>1</v>
      </c>
      <c r="V165" t="str">
        <f t="shared" si="7"/>
        <v/>
      </c>
    </row>
    <row r="166" spans="1:22" x14ac:dyDescent="0.25">
      <c r="A166" t="str">
        <f t="shared" si="6"/>
        <v/>
      </c>
      <c r="G166"/>
      <c r="H166"/>
      <c r="S166" s="206">
        <f>SUMIF('TOTAL FEED'!$J$6:$J$440,'23'!A166,'TOTAL FEED'!$AS$6:$AS$440)*T166</f>
        <v>16</v>
      </c>
      <c r="T166">
        <v>1</v>
      </c>
      <c r="V166" t="str">
        <f t="shared" si="7"/>
        <v/>
      </c>
    </row>
    <row r="167" spans="1:22" x14ac:dyDescent="0.25">
      <c r="A167" t="str">
        <f t="shared" si="6"/>
        <v/>
      </c>
      <c r="G167"/>
      <c r="H167"/>
      <c r="S167" s="206">
        <f>SUMIF('TOTAL FEED'!$J$6:$J$440,'23'!A167,'TOTAL FEED'!$AS$6:$AS$440)*T167</f>
        <v>16</v>
      </c>
      <c r="T167">
        <v>1</v>
      </c>
      <c r="V167" t="str">
        <f t="shared" si="7"/>
        <v/>
      </c>
    </row>
    <row r="168" spans="1:22" x14ac:dyDescent="0.25">
      <c r="A168" t="str">
        <f t="shared" si="6"/>
        <v/>
      </c>
      <c r="G168"/>
      <c r="H168"/>
      <c r="S168" s="206">
        <f>SUMIF('TOTAL FEED'!$J$6:$J$440,'23'!A168,'TOTAL FEED'!$AS$6:$AS$440)*T168</f>
        <v>16</v>
      </c>
      <c r="T168">
        <v>1</v>
      </c>
    </row>
    <row r="169" spans="1:22" x14ac:dyDescent="0.25">
      <c r="A169" t="str">
        <f t="shared" si="6"/>
        <v/>
      </c>
      <c r="G169"/>
      <c r="H169"/>
      <c r="S169" s="206">
        <f>SUMIF('TOTAL FEED'!$J$6:$J$440,'23'!A169,'TOTAL FEED'!$AS$6:$AS$440)*T169</f>
        <v>16</v>
      </c>
      <c r="T169">
        <v>1</v>
      </c>
    </row>
    <row r="170" spans="1:22" x14ac:dyDescent="0.25">
      <c r="A170" t="str">
        <f t="shared" si="6"/>
        <v/>
      </c>
      <c r="G170"/>
      <c r="H170"/>
      <c r="S170" s="206">
        <f>SUMIF('TOTAL FEED'!$J$6:$J$440,'23'!A170,'TOTAL FEED'!$AS$6:$AS$440)*T170</f>
        <v>16</v>
      </c>
      <c r="T170">
        <v>1</v>
      </c>
    </row>
    <row r="171" spans="1:22" x14ac:dyDescent="0.25">
      <c r="A171" t="str">
        <f t="shared" si="6"/>
        <v/>
      </c>
      <c r="G171"/>
      <c r="H171"/>
      <c r="S171" s="206">
        <f>SUMIF('TOTAL FEED'!$J$6:$J$440,'23'!A171,'TOTAL FEED'!$AS$6:$AS$440)*T171</f>
        <v>16</v>
      </c>
      <c r="T171">
        <v>1</v>
      </c>
    </row>
    <row r="172" spans="1:22" x14ac:dyDescent="0.25">
      <c r="A172" t="str">
        <f t="shared" si="6"/>
        <v/>
      </c>
      <c r="G172"/>
      <c r="H172"/>
      <c r="S172" s="206">
        <f>SUMIF('TOTAL FEED'!$J$6:$J$440,'23'!A172,'TOTAL FEED'!$AS$6:$AS$440)*T172</f>
        <v>16</v>
      </c>
      <c r="T172">
        <v>1</v>
      </c>
    </row>
    <row r="173" spans="1:22" x14ac:dyDescent="0.25">
      <c r="A173" t="str">
        <f t="shared" si="6"/>
        <v/>
      </c>
      <c r="G173"/>
      <c r="H173"/>
      <c r="S173" s="206">
        <f>SUMIF('TOTAL FEED'!$J$6:$J$440,'23'!A173,'TOTAL FEED'!$AS$6:$AS$440)*T173</f>
        <v>16</v>
      </c>
      <c r="T173">
        <v>1</v>
      </c>
    </row>
    <row r="174" spans="1:22" x14ac:dyDescent="0.25">
      <c r="A174" t="str">
        <f t="shared" si="6"/>
        <v/>
      </c>
      <c r="G174"/>
      <c r="H174"/>
      <c r="S174" s="206">
        <f>SUMIF('TOTAL FEED'!$J$6:$J$440,'23'!A174,'TOTAL FEED'!$AS$6:$AS$440)*T174</f>
        <v>16</v>
      </c>
      <c r="T174">
        <v>1</v>
      </c>
    </row>
    <row r="175" spans="1:22" x14ac:dyDescent="0.25">
      <c r="A175" t="str">
        <f t="shared" si="6"/>
        <v/>
      </c>
      <c r="G175"/>
      <c r="H175"/>
      <c r="S175" s="206">
        <f>SUMIF('TOTAL FEED'!$J$6:$J$440,'23'!A175,'TOTAL FEED'!$AS$6:$AS$440)*T175</f>
        <v>16</v>
      </c>
      <c r="T175">
        <v>1</v>
      </c>
    </row>
    <row r="176" spans="1:22" x14ac:dyDescent="0.25">
      <c r="A176" t="str">
        <f t="shared" si="6"/>
        <v/>
      </c>
      <c r="G176"/>
      <c r="H176"/>
      <c r="S176" s="206">
        <f>SUMIF('TOTAL FEED'!$J$6:$J$440,'23'!A176,'TOTAL FEED'!$AS$6:$AS$440)*T176</f>
        <v>16</v>
      </c>
      <c r="T176">
        <v>1</v>
      </c>
    </row>
    <row r="177" spans="1:20" x14ac:dyDescent="0.25">
      <c r="A177" t="str">
        <f t="shared" si="6"/>
        <v/>
      </c>
      <c r="G177"/>
      <c r="H177"/>
      <c r="S177" s="206">
        <f>SUMIF('TOTAL FEED'!$J$6:$J$440,'23'!A177,'TOTAL FEED'!$AS$6:$AS$440)*T177</f>
        <v>16</v>
      </c>
      <c r="T177">
        <v>1</v>
      </c>
    </row>
    <row r="178" spans="1:20" x14ac:dyDescent="0.25">
      <c r="A178" t="str">
        <f t="shared" si="6"/>
        <v/>
      </c>
      <c r="G178"/>
      <c r="H178"/>
      <c r="S178" s="206">
        <f>SUMIF('TOTAL FEED'!$J$6:$J$440,'23'!A178,'TOTAL FEED'!$AS$6:$AS$440)*T178</f>
        <v>16</v>
      </c>
      <c r="T178">
        <v>1</v>
      </c>
    </row>
    <row r="179" spans="1:20" x14ac:dyDescent="0.25">
      <c r="A179" t="str">
        <f t="shared" si="6"/>
        <v/>
      </c>
      <c r="G179"/>
      <c r="H179"/>
      <c r="S179" s="206">
        <f>SUMIF('TOTAL FEED'!$J$6:$J$440,'23'!A179,'TOTAL FEED'!$AS$6:$AS$440)*T179</f>
        <v>16</v>
      </c>
      <c r="T179">
        <v>1</v>
      </c>
    </row>
    <row r="180" spans="1:20" x14ac:dyDescent="0.25">
      <c r="A180" t="str">
        <f t="shared" si="6"/>
        <v/>
      </c>
      <c r="G180"/>
      <c r="H180"/>
      <c r="S180" s="206">
        <f>SUMIF('TOTAL FEED'!$J$6:$J$440,'23'!A180,'TOTAL FEED'!$AS$6:$AS$440)*T180</f>
        <v>16</v>
      </c>
      <c r="T180">
        <v>1</v>
      </c>
    </row>
    <row r="181" spans="1:20" x14ac:dyDescent="0.25">
      <c r="A181" t="str">
        <f t="shared" si="6"/>
        <v/>
      </c>
      <c r="G181"/>
      <c r="H181"/>
      <c r="S181" s="206">
        <f>SUMIF('TOTAL FEED'!$J$6:$J$440,'23'!A181,'TOTAL FEED'!$AS$6:$AS$440)*T181</f>
        <v>16</v>
      </c>
      <c r="T181">
        <v>1</v>
      </c>
    </row>
    <row r="182" spans="1:20" x14ac:dyDescent="0.25">
      <c r="A182" t="str">
        <f t="shared" si="6"/>
        <v/>
      </c>
      <c r="G182"/>
      <c r="H182"/>
      <c r="S182" s="206">
        <f>SUMIF('TOTAL FEED'!$J$6:$J$440,'23'!A182,'TOTAL FEED'!$AS$6:$AS$440)*T182</f>
        <v>16</v>
      </c>
      <c r="T182">
        <v>1</v>
      </c>
    </row>
    <row r="183" spans="1:20" x14ac:dyDescent="0.25">
      <c r="A183" t="str">
        <f t="shared" si="6"/>
        <v/>
      </c>
      <c r="G183"/>
      <c r="H183"/>
      <c r="S183" s="206">
        <f>SUMIF('TOTAL FEED'!$J$6:$J$440,'23'!A183,'TOTAL FEED'!$AS$6:$AS$440)*T183</f>
        <v>16</v>
      </c>
      <c r="T183">
        <v>1</v>
      </c>
    </row>
    <row r="184" spans="1:20" x14ac:dyDescent="0.25">
      <c r="A184" t="str">
        <f t="shared" si="6"/>
        <v/>
      </c>
      <c r="G184"/>
      <c r="H184"/>
      <c r="S184" s="206">
        <f>SUMIF('TOTAL FEED'!$J$6:$J$440,'23'!A184,'TOTAL FEED'!$AS$6:$AS$440)*T184</f>
        <v>16</v>
      </c>
      <c r="T184">
        <v>1</v>
      </c>
    </row>
    <row r="185" spans="1:20" x14ac:dyDescent="0.25">
      <c r="A185" t="str">
        <f t="shared" si="6"/>
        <v/>
      </c>
      <c r="G185"/>
      <c r="H185"/>
      <c r="S185" s="206">
        <f>SUMIF('TOTAL FEED'!$J$6:$J$440,'23'!A185,'TOTAL FEED'!$AS$6:$AS$440)*T185</f>
        <v>16</v>
      </c>
      <c r="T185">
        <v>1</v>
      </c>
    </row>
    <row r="186" spans="1:20" x14ac:dyDescent="0.25">
      <c r="A186" t="str">
        <f t="shared" si="6"/>
        <v/>
      </c>
      <c r="G186"/>
      <c r="H186"/>
      <c r="S186" s="206">
        <f>SUMIF('TOTAL FEED'!$J$6:$J$440,'23'!A186,'TOTAL FEED'!$AS$6:$AS$440)*T186</f>
        <v>16</v>
      </c>
      <c r="T186">
        <v>1</v>
      </c>
    </row>
    <row r="187" spans="1:20" x14ac:dyDescent="0.25">
      <c r="A187" t="str">
        <f t="shared" si="6"/>
        <v/>
      </c>
      <c r="G187"/>
      <c r="H187"/>
      <c r="S187" s="206">
        <f>SUMIF('TOTAL FEED'!$J$6:$J$440,'23'!A187,'TOTAL FEED'!$AS$6:$AS$440)*T187</f>
        <v>16</v>
      </c>
      <c r="T187">
        <v>1</v>
      </c>
    </row>
    <row r="188" spans="1:20" x14ac:dyDescent="0.25">
      <c r="A188" t="str">
        <f t="shared" si="6"/>
        <v/>
      </c>
      <c r="G188"/>
      <c r="H188"/>
      <c r="S188" s="206">
        <f>SUMIF('TOTAL FEED'!$J$6:$J$440,'23'!A188,'TOTAL FEED'!$AS$6:$AS$440)*T188</f>
        <v>16</v>
      </c>
      <c r="T188">
        <v>1</v>
      </c>
    </row>
    <row r="189" spans="1:20" x14ac:dyDescent="0.25">
      <c r="A189" t="str">
        <f t="shared" si="6"/>
        <v/>
      </c>
      <c r="G189"/>
      <c r="H189"/>
      <c r="S189" s="206">
        <f>SUMIF('TOTAL FEED'!$J$6:$J$440,'23'!A189,'TOTAL FEED'!$AS$6:$AS$440)*T189</f>
        <v>16</v>
      </c>
      <c r="T189">
        <v>1</v>
      </c>
    </row>
    <row r="190" spans="1:20" x14ac:dyDescent="0.25">
      <c r="A190" t="str">
        <f t="shared" si="6"/>
        <v/>
      </c>
      <c r="G190"/>
      <c r="H190"/>
      <c r="S190" s="206">
        <f>SUMIF('TOTAL FEED'!$J$6:$J$440,'23'!A190,'TOTAL FEED'!$AS$6:$AS$440)*T190</f>
        <v>16</v>
      </c>
      <c r="T190">
        <v>1</v>
      </c>
    </row>
    <row r="191" spans="1:20" x14ac:dyDescent="0.25">
      <c r="A191" t="str">
        <f t="shared" si="6"/>
        <v/>
      </c>
      <c r="G191"/>
      <c r="H191"/>
      <c r="S191" s="206">
        <f>SUMIF('TOTAL FEED'!$J$6:$J$440,'23'!A191,'TOTAL FEED'!$AS$6:$AS$440)*T191</f>
        <v>16</v>
      </c>
      <c r="T191">
        <v>1</v>
      </c>
    </row>
    <row r="192" spans="1:20" x14ac:dyDescent="0.25">
      <c r="A192" t="str">
        <f t="shared" si="6"/>
        <v/>
      </c>
      <c r="G192"/>
      <c r="H192"/>
      <c r="S192" s="206">
        <f>SUMIF('TOTAL FEED'!$J$6:$J$440,'23'!A192,'TOTAL FEED'!$AS$6:$AS$440)*T192</f>
        <v>16</v>
      </c>
      <c r="T192">
        <v>1</v>
      </c>
    </row>
    <row r="193" spans="1:20" x14ac:dyDescent="0.25">
      <c r="A193" t="str">
        <f t="shared" si="6"/>
        <v/>
      </c>
      <c r="G193"/>
      <c r="H193"/>
      <c r="S193" s="206">
        <f>SUMIF('TOTAL FEED'!$J$6:$J$440,'23'!A193,'TOTAL FEED'!$AS$6:$AS$440)*T193</f>
        <v>16</v>
      </c>
      <c r="T193">
        <v>1</v>
      </c>
    </row>
    <row r="194" spans="1:20" x14ac:dyDescent="0.25">
      <c r="A194" t="str">
        <f t="shared" si="6"/>
        <v/>
      </c>
      <c r="G194"/>
      <c r="H194"/>
      <c r="S194" s="206">
        <f>SUMIF('TOTAL FEED'!$J$6:$J$440,'23'!A194,'TOTAL FEED'!$AS$6:$AS$440)*T194</f>
        <v>16</v>
      </c>
      <c r="T194">
        <v>1</v>
      </c>
    </row>
    <row r="195" spans="1:20" x14ac:dyDescent="0.25">
      <c r="A195" t="str">
        <f t="shared" si="6"/>
        <v/>
      </c>
      <c r="G195"/>
      <c r="H195"/>
      <c r="S195" s="206">
        <f>SUMIF('TOTAL FEED'!$J$6:$J$440,'23'!A195,'TOTAL FEED'!$AS$6:$AS$440)*T195</f>
        <v>16</v>
      </c>
      <c r="T195">
        <v>1</v>
      </c>
    </row>
    <row r="196" spans="1:20" x14ac:dyDescent="0.25">
      <c r="A196" t="str">
        <f t="shared" ref="A196:A259" si="8">CONCATENATE(G196,I196,H196)</f>
        <v/>
      </c>
      <c r="G196"/>
      <c r="H196"/>
      <c r="S196" s="206">
        <f>SUMIF('TOTAL FEED'!$J$6:$J$440,'23'!A196,'TOTAL FEED'!$AS$6:$AS$440)*T196</f>
        <v>16</v>
      </c>
      <c r="T196">
        <v>1</v>
      </c>
    </row>
    <row r="197" spans="1:20" x14ac:dyDescent="0.25">
      <c r="A197" t="str">
        <f t="shared" si="8"/>
        <v/>
      </c>
      <c r="G197"/>
      <c r="H197"/>
      <c r="S197" s="206">
        <f>SUMIF('TOTAL FEED'!$J$6:$J$440,'23'!A197,'TOTAL FEED'!$AS$6:$AS$440)*T197</f>
        <v>16</v>
      </c>
      <c r="T197">
        <v>1</v>
      </c>
    </row>
    <row r="198" spans="1:20" x14ac:dyDescent="0.25">
      <c r="A198" t="str">
        <f t="shared" si="8"/>
        <v/>
      </c>
      <c r="G198"/>
      <c r="H198"/>
      <c r="S198" s="206">
        <f>SUMIF('TOTAL FEED'!$J$6:$J$440,'23'!A198,'TOTAL FEED'!$AS$6:$AS$440)*T198</f>
        <v>16</v>
      </c>
      <c r="T198">
        <v>1</v>
      </c>
    </row>
    <row r="199" spans="1:20" x14ac:dyDescent="0.25">
      <c r="A199" t="str">
        <f t="shared" si="8"/>
        <v/>
      </c>
      <c r="G199"/>
      <c r="H199"/>
      <c r="S199" s="206">
        <f>SUMIF('TOTAL FEED'!$J$6:$J$440,'23'!A199,'TOTAL FEED'!$AS$6:$AS$440)*T199</f>
        <v>16</v>
      </c>
      <c r="T199">
        <v>1</v>
      </c>
    </row>
    <row r="200" spans="1:20" x14ac:dyDescent="0.25">
      <c r="A200" t="str">
        <f t="shared" si="8"/>
        <v/>
      </c>
      <c r="G200"/>
      <c r="H200"/>
      <c r="S200" s="206">
        <f>SUMIF('TOTAL FEED'!$J$6:$J$440,'23'!A200,'TOTAL FEED'!$AS$6:$AS$440)*T200</f>
        <v>16</v>
      </c>
      <c r="T200">
        <v>1</v>
      </c>
    </row>
    <row r="201" spans="1:20" x14ac:dyDescent="0.25">
      <c r="A201" t="str">
        <f t="shared" si="8"/>
        <v/>
      </c>
      <c r="G201"/>
      <c r="H201"/>
      <c r="S201" s="206">
        <f>SUMIF('TOTAL FEED'!$J$6:$J$440,'23'!A201,'TOTAL FEED'!$AS$6:$AS$440)*T201</f>
        <v>16</v>
      </c>
      <c r="T201">
        <v>1</v>
      </c>
    </row>
    <row r="202" spans="1:20" x14ac:dyDescent="0.25">
      <c r="A202" t="str">
        <f t="shared" si="8"/>
        <v/>
      </c>
      <c r="G202"/>
      <c r="H202"/>
      <c r="S202" s="206">
        <f>SUMIF('TOTAL FEED'!$J$6:$J$440,'23'!A202,'TOTAL FEED'!$AS$6:$AS$440)*T202</f>
        <v>16</v>
      </c>
      <c r="T202">
        <v>1</v>
      </c>
    </row>
    <row r="203" spans="1:20" x14ac:dyDescent="0.25">
      <c r="A203" t="str">
        <f t="shared" si="8"/>
        <v/>
      </c>
      <c r="G203"/>
      <c r="H203"/>
      <c r="S203" s="206">
        <f>SUMIF('TOTAL FEED'!$J$6:$J$440,'23'!A203,'TOTAL FEED'!$AS$6:$AS$440)*T203</f>
        <v>16</v>
      </c>
      <c r="T203">
        <v>1</v>
      </c>
    </row>
    <row r="204" spans="1:20" x14ac:dyDescent="0.25">
      <c r="A204" t="str">
        <f t="shared" si="8"/>
        <v/>
      </c>
      <c r="G204"/>
      <c r="H204"/>
      <c r="S204" s="206">
        <f>SUMIF('TOTAL FEED'!$J$6:$J$440,'23'!A204,'TOTAL FEED'!$AS$6:$AS$440)*T204</f>
        <v>16</v>
      </c>
      <c r="T204">
        <v>1</v>
      </c>
    </row>
    <row r="205" spans="1:20" x14ac:dyDescent="0.25">
      <c r="A205" t="str">
        <f t="shared" si="8"/>
        <v/>
      </c>
      <c r="G205"/>
      <c r="H205"/>
      <c r="S205" s="206">
        <f>SUMIF('TOTAL FEED'!$J$6:$J$440,'23'!A205,'TOTAL FEED'!$AS$6:$AS$440)*T205</f>
        <v>16</v>
      </c>
      <c r="T205">
        <v>1</v>
      </c>
    </row>
    <row r="206" spans="1:20" x14ac:dyDescent="0.25">
      <c r="A206" t="str">
        <f t="shared" si="8"/>
        <v/>
      </c>
      <c r="G206"/>
      <c r="H206"/>
      <c r="S206" s="206">
        <f>SUMIF('TOTAL FEED'!$J$6:$J$440,'23'!A206,'TOTAL FEED'!$AS$6:$AS$440)*T206</f>
        <v>16</v>
      </c>
      <c r="T206">
        <v>1</v>
      </c>
    </row>
    <row r="207" spans="1:20" x14ac:dyDescent="0.25">
      <c r="A207" t="str">
        <f t="shared" si="8"/>
        <v/>
      </c>
      <c r="G207"/>
      <c r="H207"/>
      <c r="S207" s="206">
        <f>SUMIF('TOTAL FEED'!$J$6:$J$440,'23'!A207,'TOTAL FEED'!$AS$6:$AS$440)*T207</f>
        <v>16</v>
      </c>
      <c r="T207">
        <v>1</v>
      </c>
    </row>
    <row r="208" spans="1:20" x14ac:dyDescent="0.25">
      <c r="A208" t="str">
        <f t="shared" si="8"/>
        <v/>
      </c>
      <c r="G208"/>
      <c r="H208"/>
      <c r="S208" s="206">
        <f>SUMIF('TOTAL FEED'!$J$6:$J$440,'23'!A208,'TOTAL FEED'!$AS$6:$AS$440)*T208</f>
        <v>16</v>
      </c>
      <c r="T208">
        <v>1</v>
      </c>
    </row>
    <row r="209" spans="1:20" x14ac:dyDescent="0.25">
      <c r="A209" t="str">
        <f t="shared" si="8"/>
        <v/>
      </c>
      <c r="G209"/>
      <c r="H209"/>
      <c r="S209" s="206">
        <f>SUMIF('TOTAL FEED'!$J$6:$J$440,'23'!A209,'TOTAL FEED'!$AS$6:$AS$440)*T209</f>
        <v>16</v>
      </c>
      <c r="T209">
        <v>1</v>
      </c>
    </row>
    <row r="210" spans="1:20" x14ac:dyDescent="0.25">
      <c r="A210" t="str">
        <f t="shared" si="8"/>
        <v/>
      </c>
      <c r="G210"/>
      <c r="H210"/>
      <c r="S210" s="206">
        <f>SUMIF('TOTAL FEED'!$J$6:$J$440,'23'!A210,'TOTAL FEED'!$AS$6:$AS$440)*T210</f>
        <v>16</v>
      </c>
      <c r="T210">
        <v>1</v>
      </c>
    </row>
    <row r="211" spans="1:20" x14ac:dyDescent="0.25">
      <c r="A211" t="str">
        <f t="shared" si="8"/>
        <v/>
      </c>
      <c r="G211"/>
      <c r="H211"/>
      <c r="S211" s="206">
        <f>SUMIF('TOTAL FEED'!$J$6:$J$440,'23'!A211,'TOTAL FEED'!$AS$6:$AS$440)*T211</f>
        <v>16</v>
      </c>
      <c r="T211">
        <v>1</v>
      </c>
    </row>
    <row r="212" spans="1:20" x14ac:dyDescent="0.25">
      <c r="A212" t="str">
        <f t="shared" si="8"/>
        <v/>
      </c>
      <c r="G212"/>
      <c r="H212"/>
      <c r="S212" s="206">
        <f>SUMIF('TOTAL FEED'!$J$6:$J$440,'23'!A212,'TOTAL FEED'!$AS$6:$AS$440)*T212</f>
        <v>16</v>
      </c>
      <c r="T212">
        <v>1</v>
      </c>
    </row>
    <row r="213" spans="1:20" x14ac:dyDescent="0.25">
      <c r="A213" t="str">
        <f t="shared" si="8"/>
        <v/>
      </c>
      <c r="G213"/>
      <c r="H213"/>
      <c r="S213" s="206">
        <f>SUMIF('TOTAL FEED'!$J$6:$J$440,'23'!A213,'TOTAL FEED'!$AS$6:$AS$440)*T213</f>
        <v>16</v>
      </c>
      <c r="T213">
        <v>1</v>
      </c>
    </row>
    <row r="214" spans="1:20" x14ac:dyDescent="0.25">
      <c r="A214" t="str">
        <f t="shared" si="8"/>
        <v/>
      </c>
      <c r="G214"/>
      <c r="H214"/>
      <c r="S214" s="206">
        <f>SUMIF('TOTAL FEED'!$J$6:$J$440,'23'!A214,'TOTAL FEED'!$AS$6:$AS$440)*T214</f>
        <v>16</v>
      </c>
      <c r="T214">
        <v>1</v>
      </c>
    </row>
    <row r="215" spans="1:20" x14ac:dyDescent="0.25">
      <c r="A215" t="str">
        <f t="shared" si="8"/>
        <v/>
      </c>
      <c r="G215"/>
      <c r="H215"/>
      <c r="S215" s="206">
        <f>SUMIF('TOTAL FEED'!$J$6:$J$440,'23'!A215,'TOTAL FEED'!$AS$6:$AS$440)*T215</f>
        <v>16</v>
      </c>
      <c r="T215">
        <v>1</v>
      </c>
    </row>
    <row r="216" spans="1:20" x14ac:dyDescent="0.25">
      <c r="A216" t="str">
        <f t="shared" si="8"/>
        <v/>
      </c>
      <c r="G216"/>
      <c r="H216"/>
      <c r="S216" s="206">
        <f>SUMIF('TOTAL FEED'!$J$6:$J$440,'23'!A216,'TOTAL FEED'!$AS$6:$AS$440)*T216</f>
        <v>16</v>
      </c>
      <c r="T216">
        <v>1</v>
      </c>
    </row>
    <row r="217" spans="1:20" x14ac:dyDescent="0.25">
      <c r="A217" t="str">
        <f t="shared" si="8"/>
        <v/>
      </c>
      <c r="G217"/>
      <c r="H217"/>
      <c r="S217" s="206">
        <f>SUMIF('TOTAL FEED'!$J$6:$J$440,'23'!A217,'TOTAL FEED'!$AS$6:$AS$440)*T217</f>
        <v>16</v>
      </c>
      <c r="T217">
        <v>1</v>
      </c>
    </row>
    <row r="218" spans="1:20" x14ac:dyDescent="0.25">
      <c r="A218" t="str">
        <f t="shared" si="8"/>
        <v/>
      </c>
      <c r="G218"/>
      <c r="H218"/>
      <c r="S218" s="206">
        <f>SUMIF('TOTAL FEED'!$J$6:$J$440,'23'!A218,'TOTAL FEED'!$AS$6:$AS$440)*T218</f>
        <v>16</v>
      </c>
      <c r="T218">
        <v>1</v>
      </c>
    </row>
    <row r="219" spans="1:20" x14ac:dyDescent="0.25">
      <c r="A219" t="str">
        <f t="shared" si="8"/>
        <v/>
      </c>
      <c r="G219"/>
      <c r="H219"/>
      <c r="S219" s="206">
        <f>SUMIF('TOTAL FEED'!$J$6:$J$440,'23'!A219,'TOTAL FEED'!$AS$6:$AS$440)*T219</f>
        <v>16</v>
      </c>
      <c r="T219">
        <v>1</v>
      </c>
    </row>
    <row r="220" spans="1:20" x14ac:dyDescent="0.25">
      <c r="A220" t="str">
        <f t="shared" si="8"/>
        <v/>
      </c>
      <c r="G220"/>
      <c r="H220"/>
      <c r="S220" s="206">
        <f>SUMIF('TOTAL FEED'!$J$6:$J$440,'23'!A220,'TOTAL FEED'!$AS$6:$AS$440)*T220</f>
        <v>16</v>
      </c>
      <c r="T220">
        <v>1</v>
      </c>
    </row>
    <row r="221" spans="1:20" x14ac:dyDescent="0.25">
      <c r="A221" t="str">
        <f t="shared" si="8"/>
        <v/>
      </c>
      <c r="G221"/>
      <c r="H221"/>
      <c r="S221" s="206">
        <f>SUMIF('TOTAL FEED'!$J$6:$J$440,'23'!A221,'TOTAL FEED'!$AS$6:$AS$440)*T221</f>
        <v>16</v>
      </c>
      <c r="T221">
        <v>1</v>
      </c>
    </row>
    <row r="222" spans="1:20" x14ac:dyDescent="0.25">
      <c r="A222" t="str">
        <f t="shared" si="8"/>
        <v/>
      </c>
      <c r="G222"/>
      <c r="H222"/>
      <c r="S222" s="206">
        <f>SUMIF('TOTAL FEED'!$J$6:$J$440,'23'!A222,'TOTAL FEED'!$AS$6:$AS$440)*T222</f>
        <v>16</v>
      </c>
      <c r="T222">
        <v>1</v>
      </c>
    </row>
    <row r="223" spans="1:20" x14ac:dyDescent="0.25">
      <c r="A223" t="str">
        <f t="shared" si="8"/>
        <v/>
      </c>
      <c r="G223"/>
      <c r="H223"/>
      <c r="S223" s="206">
        <f>SUMIF('TOTAL FEED'!$J$6:$J$440,'23'!A223,'TOTAL FEED'!$AS$6:$AS$440)*T223</f>
        <v>16</v>
      </c>
      <c r="T223">
        <v>1</v>
      </c>
    </row>
    <row r="224" spans="1:20" x14ac:dyDescent="0.25">
      <c r="A224" t="str">
        <f t="shared" si="8"/>
        <v/>
      </c>
      <c r="G224"/>
      <c r="H224"/>
      <c r="S224" s="206">
        <f>SUMIF('TOTAL FEED'!$J$6:$J$440,'23'!A224,'TOTAL FEED'!$AS$6:$AS$440)*T224</f>
        <v>16</v>
      </c>
      <c r="T224">
        <v>1</v>
      </c>
    </row>
    <row r="225" spans="1:20" x14ac:dyDescent="0.25">
      <c r="A225" t="str">
        <f t="shared" si="8"/>
        <v/>
      </c>
      <c r="G225"/>
      <c r="H225"/>
      <c r="S225" s="206">
        <f>SUMIF('TOTAL FEED'!$J$6:$J$440,'23'!A225,'TOTAL FEED'!$AS$6:$AS$440)*T225</f>
        <v>16</v>
      </c>
      <c r="T225">
        <v>1</v>
      </c>
    </row>
    <row r="226" spans="1:20" x14ac:dyDescent="0.25">
      <c r="A226" t="str">
        <f t="shared" si="8"/>
        <v/>
      </c>
      <c r="G226"/>
      <c r="H226"/>
      <c r="S226" s="206">
        <f>SUMIF('TOTAL FEED'!$J$6:$J$440,'23'!A226,'TOTAL FEED'!$AS$6:$AS$440)*T226</f>
        <v>16</v>
      </c>
      <c r="T226">
        <v>1</v>
      </c>
    </row>
    <row r="227" spans="1:20" x14ac:dyDescent="0.25">
      <c r="A227" t="str">
        <f t="shared" si="8"/>
        <v/>
      </c>
      <c r="G227"/>
      <c r="H227"/>
      <c r="S227" s="206">
        <f>SUMIF('TOTAL FEED'!$J$6:$J$440,'23'!A227,'TOTAL FEED'!$AS$6:$AS$440)*T227</f>
        <v>16</v>
      </c>
      <c r="T227">
        <v>1</v>
      </c>
    </row>
    <row r="228" spans="1:20" x14ac:dyDescent="0.25">
      <c r="A228" t="str">
        <f t="shared" si="8"/>
        <v/>
      </c>
      <c r="G228"/>
      <c r="H228"/>
      <c r="S228" s="206">
        <f>SUMIF('TOTAL FEED'!$J$6:$J$440,'23'!A228,'TOTAL FEED'!$AS$6:$AS$440)*T228</f>
        <v>16</v>
      </c>
      <c r="T228">
        <v>1</v>
      </c>
    </row>
    <row r="229" spans="1:20" x14ac:dyDescent="0.25">
      <c r="A229" t="str">
        <f t="shared" si="8"/>
        <v/>
      </c>
      <c r="G229"/>
      <c r="H229"/>
      <c r="S229" s="206">
        <f>SUMIF('TOTAL FEED'!$J$6:$J$440,'23'!A229,'TOTAL FEED'!$AS$6:$AS$440)*T229</f>
        <v>16</v>
      </c>
      <c r="T229">
        <v>1</v>
      </c>
    </row>
    <row r="230" spans="1:20" x14ac:dyDescent="0.25">
      <c r="A230" t="str">
        <f t="shared" si="8"/>
        <v/>
      </c>
      <c r="G230"/>
      <c r="H230"/>
      <c r="S230" s="206">
        <f>SUMIF('TOTAL FEED'!$J$6:$J$440,'23'!A230,'TOTAL FEED'!$AS$6:$AS$440)*T230</f>
        <v>16</v>
      </c>
      <c r="T230">
        <v>1</v>
      </c>
    </row>
    <row r="231" spans="1:20" x14ac:dyDescent="0.25">
      <c r="A231" t="str">
        <f t="shared" si="8"/>
        <v/>
      </c>
      <c r="G231"/>
      <c r="H231"/>
      <c r="S231" s="206">
        <f>SUMIF('TOTAL FEED'!$J$6:$J$440,'23'!A231,'TOTAL FEED'!$AS$6:$AS$440)*T231</f>
        <v>16</v>
      </c>
      <c r="T231">
        <v>1</v>
      </c>
    </row>
    <row r="232" spans="1:20" x14ac:dyDescent="0.25">
      <c r="A232" t="str">
        <f t="shared" si="8"/>
        <v/>
      </c>
      <c r="G232"/>
      <c r="H232"/>
      <c r="S232" s="206">
        <f>SUMIF('TOTAL FEED'!$J$6:$J$440,'23'!A232,'TOTAL FEED'!$AS$6:$AS$440)*T232</f>
        <v>16</v>
      </c>
      <c r="T232">
        <v>1</v>
      </c>
    </row>
    <row r="233" spans="1:20" x14ac:dyDescent="0.25">
      <c r="A233" t="str">
        <f t="shared" si="8"/>
        <v/>
      </c>
      <c r="G233"/>
      <c r="H233"/>
      <c r="S233" s="206">
        <f>SUMIF('TOTAL FEED'!$J$6:$J$440,'23'!A233,'TOTAL FEED'!$AS$6:$AS$440)*T233</f>
        <v>16</v>
      </c>
      <c r="T233">
        <v>1</v>
      </c>
    </row>
    <row r="234" spans="1:20" x14ac:dyDescent="0.25">
      <c r="A234" t="str">
        <f t="shared" si="8"/>
        <v/>
      </c>
      <c r="G234"/>
      <c r="H234"/>
      <c r="S234" s="206">
        <f>SUMIF('TOTAL FEED'!$J$6:$J$440,'23'!A234,'TOTAL FEED'!$AS$6:$AS$440)*T234</f>
        <v>16</v>
      </c>
      <c r="T234">
        <v>1</v>
      </c>
    </row>
    <row r="235" spans="1:20" x14ac:dyDescent="0.25">
      <c r="A235" t="str">
        <f t="shared" si="8"/>
        <v/>
      </c>
      <c r="G235"/>
      <c r="H235"/>
      <c r="S235" s="206">
        <f>SUMIF('TOTAL FEED'!$J$6:$J$440,'23'!A235,'TOTAL FEED'!$AS$6:$AS$440)*T235</f>
        <v>16</v>
      </c>
      <c r="T235">
        <v>1</v>
      </c>
    </row>
    <row r="236" spans="1:20" x14ac:dyDescent="0.25">
      <c r="A236" t="str">
        <f t="shared" si="8"/>
        <v/>
      </c>
      <c r="G236"/>
      <c r="H236"/>
      <c r="S236" s="206">
        <f>SUMIF('TOTAL FEED'!$J$6:$J$440,'23'!A236,'TOTAL FEED'!$AS$6:$AS$440)*T236</f>
        <v>16</v>
      </c>
      <c r="T236">
        <v>1</v>
      </c>
    </row>
    <row r="237" spans="1:20" x14ac:dyDescent="0.25">
      <c r="A237" t="str">
        <f t="shared" si="8"/>
        <v/>
      </c>
      <c r="G237"/>
      <c r="H237"/>
      <c r="S237" s="206">
        <f>SUMIF('TOTAL FEED'!$J$6:$J$440,'23'!A237,'TOTAL FEED'!$AS$6:$AS$440)*T237</f>
        <v>16</v>
      </c>
      <c r="T237">
        <v>1</v>
      </c>
    </row>
    <row r="238" spans="1:20" x14ac:dyDescent="0.25">
      <c r="A238" t="str">
        <f t="shared" si="8"/>
        <v/>
      </c>
      <c r="G238"/>
      <c r="H238"/>
      <c r="S238" s="206">
        <f>SUMIF('TOTAL FEED'!$J$6:$J$440,'23'!A238,'TOTAL FEED'!$AS$6:$AS$440)*T238</f>
        <v>16</v>
      </c>
      <c r="T238">
        <v>1</v>
      </c>
    </row>
    <row r="239" spans="1:20" x14ac:dyDescent="0.25">
      <c r="A239" t="str">
        <f t="shared" si="8"/>
        <v/>
      </c>
      <c r="G239"/>
      <c r="H239"/>
      <c r="S239" s="206">
        <f>SUMIF('TOTAL FEED'!$J$6:$J$440,'23'!A239,'TOTAL FEED'!$AS$6:$AS$440)*T239</f>
        <v>16</v>
      </c>
      <c r="T239">
        <v>1</v>
      </c>
    </row>
    <row r="240" spans="1:20" x14ac:dyDescent="0.25">
      <c r="A240" t="str">
        <f t="shared" si="8"/>
        <v/>
      </c>
      <c r="G240"/>
      <c r="H240"/>
      <c r="S240" s="206">
        <f>SUMIF('TOTAL FEED'!$J$6:$J$440,'23'!A240,'TOTAL FEED'!$AS$6:$AS$440)*T240</f>
        <v>16</v>
      </c>
      <c r="T240">
        <v>1</v>
      </c>
    </row>
    <row r="241" spans="1:20" x14ac:dyDescent="0.25">
      <c r="A241" t="str">
        <f t="shared" si="8"/>
        <v/>
      </c>
      <c r="G241"/>
      <c r="H241"/>
      <c r="S241" s="206">
        <f>SUMIF('TOTAL FEED'!$J$6:$J$440,'23'!A241,'TOTAL FEED'!$AS$6:$AS$440)*T241</f>
        <v>16</v>
      </c>
      <c r="T241">
        <v>1</v>
      </c>
    </row>
    <row r="242" spans="1:20" x14ac:dyDescent="0.25">
      <c r="A242" t="str">
        <f t="shared" si="8"/>
        <v/>
      </c>
      <c r="G242"/>
      <c r="H242"/>
      <c r="S242" s="206">
        <f>SUMIF('TOTAL FEED'!$J$6:$J$440,'23'!A242,'TOTAL FEED'!$AS$6:$AS$440)*T242</f>
        <v>16</v>
      </c>
      <c r="T242">
        <v>1</v>
      </c>
    </row>
    <row r="243" spans="1:20" x14ac:dyDescent="0.25">
      <c r="A243" t="str">
        <f t="shared" si="8"/>
        <v/>
      </c>
      <c r="G243"/>
      <c r="H243"/>
      <c r="S243" s="206">
        <f>SUMIF('TOTAL FEED'!$J$6:$J$440,'23'!A243,'TOTAL FEED'!$AS$6:$AS$440)*T243</f>
        <v>16</v>
      </c>
      <c r="T243">
        <v>1</v>
      </c>
    </row>
    <row r="244" spans="1:20" x14ac:dyDescent="0.25">
      <c r="A244" t="str">
        <f t="shared" si="8"/>
        <v/>
      </c>
      <c r="G244"/>
      <c r="H244"/>
      <c r="S244" s="206">
        <f>SUMIF('TOTAL FEED'!$J$6:$J$440,'23'!A244,'TOTAL FEED'!$AS$6:$AS$440)*T244</f>
        <v>16</v>
      </c>
      <c r="T244">
        <v>1</v>
      </c>
    </row>
    <row r="245" spans="1:20" x14ac:dyDescent="0.25">
      <c r="A245" t="str">
        <f t="shared" si="8"/>
        <v/>
      </c>
      <c r="G245"/>
      <c r="H245"/>
      <c r="S245" s="206">
        <f>SUMIF('TOTAL FEED'!$J$6:$J$440,'23'!A245,'TOTAL FEED'!$AS$6:$AS$440)*T245</f>
        <v>16</v>
      </c>
      <c r="T245">
        <v>1</v>
      </c>
    </row>
    <row r="246" spans="1:20" x14ac:dyDescent="0.25">
      <c r="A246" t="str">
        <f t="shared" si="8"/>
        <v/>
      </c>
      <c r="G246"/>
      <c r="H246"/>
      <c r="S246" s="206">
        <f>SUMIF('TOTAL FEED'!$J$6:$J$440,'23'!A246,'TOTAL FEED'!$AS$6:$AS$440)*T246</f>
        <v>16</v>
      </c>
      <c r="T246">
        <v>1</v>
      </c>
    </row>
    <row r="247" spans="1:20" x14ac:dyDescent="0.25">
      <c r="A247" t="str">
        <f t="shared" si="8"/>
        <v/>
      </c>
      <c r="G247"/>
      <c r="H247"/>
      <c r="S247" s="206">
        <f>SUMIF('TOTAL FEED'!$J$6:$J$440,'23'!A247,'TOTAL FEED'!$AS$6:$AS$440)*T247</f>
        <v>16</v>
      </c>
      <c r="T247">
        <v>1</v>
      </c>
    </row>
    <row r="248" spans="1:20" x14ac:dyDescent="0.25">
      <c r="A248" t="str">
        <f t="shared" si="8"/>
        <v/>
      </c>
      <c r="G248"/>
      <c r="H248"/>
      <c r="S248" s="206">
        <f>SUMIF('TOTAL FEED'!$J$6:$J$440,'23'!A248,'TOTAL FEED'!$AS$6:$AS$440)*T248</f>
        <v>16</v>
      </c>
      <c r="T248">
        <v>1</v>
      </c>
    </row>
    <row r="249" spans="1:20" x14ac:dyDescent="0.25">
      <c r="A249" t="str">
        <f t="shared" si="8"/>
        <v/>
      </c>
      <c r="G249"/>
      <c r="H249"/>
      <c r="S249" s="206">
        <f>SUMIF('TOTAL FEED'!$J$6:$J$440,'23'!A249,'TOTAL FEED'!$AS$6:$AS$440)*T249</f>
        <v>16</v>
      </c>
      <c r="T249">
        <v>1</v>
      </c>
    </row>
    <row r="250" spans="1:20" x14ac:dyDescent="0.25">
      <c r="A250" t="str">
        <f t="shared" si="8"/>
        <v/>
      </c>
      <c r="G250"/>
      <c r="H250"/>
      <c r="S250" s="206">
        <f>SUMIF('TOTAL FEED'!$J$6:$J$440,'23'!A250,'TOTAL FEED'!$AS$6:$AS$440)*T250</f>
        <v>16</v>
      </c>
      <c r="T250">
        <v>1</v>
      </c>
    </row>
    <row r="251" spans="1:20" x14ac:dyDescent="0.25">
      <c r="A251" t="str">
        <f t="shared" si="8"/>
        <v/>
      </c>
      <c r="G251"/>
      <c r="H251"/>
      <c r="S251" s="206">
        <f>SUMIF('TOTAL FEED'!$J$6:$J$440,'23'!A251,'TOTAL FEED'!$AS$6:$AS$440)*T251</f>
        <v>16</v>
      </c>
      <c r="T251">
        <v>1</v>
      </c>
    </row>
    <row r="252" spans="1:20" x14ac:dyDescent="0.25">
      <c r="A252" t="str">
        <f t="shared" si="8"/>
        <v/>
      </c>
      <c r="G252"/>
      <c r="H252"/>
      <c r="S252" s="206">
        <f>SUMIF('TOTAL FEED'!$J$6:$J$440,'23'!A252,'TOTAL FEED'!$AS$6:$AS$440)*T252</f>
        <v>16</v>
      </c>
      <c r="T252">
        <v>1</v>
      </c>
    </row>
    <row r="253" spans="1:20" x14ac:dyDescent="0.25">
      <c r="A253" t="str">
        <f t="shared" si="8"/>
        <v/>
      </c>
      <c r="G253"/>
      <c r="H253"/>
      <c r="S253" s="206">
        <f>SUMIF('TOTAL FEED'!$J$6:$J$440,'23'!A253,'TOTAL FEED'!$AS$6:$AS$440)*T253</f>
        <v>16</v>
      </c>
      <c r="T253">
        <v>1</v>
      </c>
    </row>
    <row r="254" spans="1:20" x14ac:dyDescent="0.25">
      <c r="A254" t="str">
        <f t="shared" si="8"/>
        <v/>
      </c>
      <c r="G254"/>
      <c r="H254"/>
      <c r="S254" s="206">
        <f>SUMIF('TOTAL FEED'!$J$6:$J$440,'23'!A254,'TOTAL FEED'!$AS$6:$AS$440)*T254</f>
        <v>16</v>
      </c>
      <c r="T254">
        <v>1</v>
      </c>
    </row>
    <row r="255" spans="1:20" x14ac:dyDescent="0.25">
      <c r="A255" t="str">
        <f t="shared" si="8"/>
        <v/>
      </c>
      <c r="G255"/>
      <c r="H255"/>
      <c r="S255" s="206">
        <f>SUMIF('TOTAL FEED'!$J$6:$J$440,'23'!A255,'TOTAL FEED'!$AS$6:$AS$440)*T255</f>
        <v>16</v>
      </c>
      <c r="T255">
        <v>1</v>
      </c>
    </row>
    <row r="256" spans="1:20" x14ac:dyDescent="0.25">
      <c r="A256" t="str">
        <f t="shared" si="8"/>
        <v/>
      </c>
      <c r="G256"/>
      <c r="H256"/>
      <c r="S256" s="206">
        <f>SUMIF('TOTAL FEED'!$J$6:$J$440,'23'!A256,'TOTAL FEED'!$AS$6:$AS$440)*T256</f>
        <v>16</v>
      </c>
      <c r="T256">
        <v>1</v>
      </c>
    </row>
    <row r="257" spans="1:20" x14ac:dyDescent="0.25">
      <c r="A257" t="str">
        <f t="shared" si="8"/>
        <v/>
      </c>
      <c r="G257"/>
      <c r="H257"/>
      <c r="S257" s="206">
        <f>SUMIF('TOTAL FEED'!$J$6:$J$440,'23'!A257,'TOTAL FEED'!$AS$6:$AS$440)*T257</f>
        <v>16</v>
      </c>
      <c r="T257">
        <v>1</v>
      </c>
    </row>
    <row r="258" spans="1:20" x14ac:dyDescent="0.25">
      <c r="A258" t="str">
        <f t="shared" si="8"/>
        <v/>
      </c>
      <c r="G258"/>
      <c r="H258"/>
      <c r="S258" s="206">
        <f>SUMIF('TOTAL FEED'!$J$6:$J$440,'23'!A258,'TOTAL FEED'!$AS$6:$AS$440)*T258</f>
        <v>16</v>
      </c>
      <c r="T258">
        <v>1</v>
      </c>
    </row>
    <row r="259" spans="1:20" x14ac:dyDescent="0.25">
      <c r="A259" t="str">
        <f t="shared" si="8"/>
        <v/>
      </c>
      <c r="G259"/>
      <c r="H259"/>
      <c r="S259" s="206">
        <f>SUMIF('TOTAL FEED'!$J$6:$J$440,'23'!A259,'TOTAL FEED'!$AS$6:$AS$440)*T259</f>
        <v>16</v>
      </c>
      <c r="T259">
        <v>1</v>
      </c>
    </row>
    <row r="260" spans="1:20" x14ac:dyDescent="0.25">
      <c r="A260" t="str">
        <f t="shared" ref="A260:A323" si="9">CONCATENATE(G260,I260,H260)</f>
        <v/>
      </c>
      <c r="G260"/>
      <c r="H260"/>
      <c r="S260" s="206">
        <f>SUMIF('TOTAL FEED'!$J$6:$J$440,'23'!A260,'TOTAL FEED'!$AS$6:$AS$440)*T260</f>
        <v>16</v>
      </c>
      <c r="T260">
        <v>1</v>
      </c>
    </row>
    <row r="261" spans="1:20" x14ac:dyDescent="0.25">
      <c r="A261" t="str">
        <f t="shared" si="9"/>
        <v/>
      </c>
      <c r="G261"/>
      <c r="H261"/>
      <c r="S261" s="206">
        <f>SUMIF('TOTAL FEED'!$J$6:$J$440,'23'!A261,'TOTAL FEED'!$AS$6:$AS$440)*T261</f>
        <v>16</v>
      </c>
      <c r="T261">
        <v>1</v>
      </c>
    </row>
    <row r="262" spans="1:20" x14ac:dyDescent="0.25">
      <c r="A262" t="str">
        <f t="shared" si="9"/>
        <v/>
      </c>
      <c r="G262"/>
      <c r="H262"/>
      <c r="S262" s="206">
        <f>SUMIF('TOTAL FEED'!$J$6:$J$440,'23'!A262,'TOTAL FEED'!$AS$6:$AS$440)*T262</f>
        <v>16</v>
      </c>
      <c r="T262">
        <v>1</v>
      </c>
    </row>
    <row r="263" spans="1:20" x14ac:dyDescent="0.25">
      <c r="A263" t="str">
        <f t="shared" si="9"/>
        <v/>
      </c>
      <c r="G263"/>
      <c r="H263"/>
      <c r="S263" s="206">
        <f>SUMIF('TOTAL FEED'!$J$6:$J$440,'23'!A263,'TOTAL FEED'!$AS$6:$AS$440)*T263</f>
        <v>16</v>
      </c>
      <c r="T263">
        <v>1</v>
      </c>
    </row>
    <row r="264" spans="1:20" x14ac:dyDescent="0.25">
      <c r="A264" t="str">
        <f t="shared" si="9"/>
        <v/>
      </c>
      <c r="G264"/>
      <c r="H264"/>
      <c r="S264" s="206">
        <f>SUMIF('TOTAL FEED'!$J$6:$J$440,'23'!A264,'TOTAL FEED'!$AS$6:$AS$440)*T264</f>
        <v>16</v>
      </c>
      <c r="T264">
        <v>1</v>
      </c>
    </row>
    <row r="265" spans="1:20" x14ac:dyDescent="0.25">
      <c r="A265" t="str">
        <f t="shared" si="9"/>
        <v/>
      </c>
      <c r="G265"/>
      <c r="H265"/>
      <c r="S265" s="206">
        <f>SUMIF('TOTAL FEED'!$J$6:$J$440,'23'!A265,'TOTAL FEED'!$AS$6:$AS$440)*T265</f>
        <v>16</v>
      </c>
      <c r="T265">
        <v>1</v>
      </c>
    </row>
    <row r="266" spans="1:20" x14ac:dyDescent="0.25">
      <c r="A266" t="str">
        <f t="shared" si="9"/>
        <v/>
      </c>
      <c r="G266"/>
      <c r="H266"/>
      <c r="S266" s="206">
        <f>SUMIF('TOTAL FEED'!$J$6:$J$440,'23'!A266,'TOTAL FEED'!$AS$6:$AS$440)*T266</f>
        <v>16</v>
      </c>
      <c r="T266">
        <v>1</v>
      </c>
    </row>
    <row r="267" spans="1:20" x14ac:dyDescent="0.25">
      <c r="A267" t="str">
        <f t="shared" si="9"/>
        <v/>
      </c>
      <c r="G267"/>
      <c r="H267"/>
      <c r="S267" s="206">
        <f>SUMIF('TOTAL FEED'!$J$6:$J$440,'23'!A267,'TOTAL FEED'!$AS$6:$AS$440)*T267</f>
        <v>16</v>
      </c>
      <c r="T267">
        <v>1</v>
      </c>
    </row>
    <row r="268" spans="1:20" x14ac:dyDescent="0.25">
      <c r="A268" t="str">
        <f t="shared" si="9"/>
        <v/>
      </c>
      <c r="G268"/>
      <c r="H268"/>
      <c r="S268" s="206">
        <f>SUMIF('TOTAL FEED'!$J$6:$J$440,'23'!A268,'TOTAL FEED'!$AS$6:$AS$440)*T268</f>
        <v>16</v>
      </c>
      <c r="T268">
        <v>1</v>
      </c>
    </row>
    <row r="269" spans="1:20" x14ac:dyDescent="0.25">
      <c r="A269" t="str">
        <f t="shared" si="9"/>
        <v/>
      </c>
      <c r="G269"/>
      <c r="H269"/>
      <c r="S269" s="206">
        <f>SUMIF('TOTAL FEED'!$J$6:$J$440,'23'!A269,'TOTAL FEED'!$AS$6:$AS$440)*T269</f>
        <v>16</v>
      </c>
      <c r="T269">
        <v>1</v>
      </c>
    </row>
    <row r="270" spans="1:20" x14ac:dyDescent="0.25">
      <c r="A270" t="str">
        <f t="shared" si="9"/>
        <v/>
      </c>
      <c r="G270"/>
      <c r="H270"/>
      <c r="S270" s="206">
        <f>SUMIF('TOTAL FEED'!$J$6:$J$440,'23'!A270,'TOTAL FEED'!$AS$6:$AS$440)*T270</f>
        <v>16</v>
      </c>
      <c r="T270">
        <v>1</v>
      </c>
    </row>
    <row r="271" spans="1:20" x14ac:dyDescent="0.25">
      <c r="A271" t="str">
        <f t="shared" si="9"/>
        <v/>
      </c>
      <c r="G271"/>
      <c r="H271"/>
      <c r="S271" s="206">
        <f>SUMIF('TOTAL FEED'!$J$6:$J$440,'23'!A271,'TOTAL FEED'!$AS$6:$AS$440)*T271</f>
        <v>16</v>
      </c>
      <c r="T271">
        <v>1</v>
      </c>
    </row>
    <row r="272" spans="1:20" x14ac:dyDescent="0.25">
      <c r="A272" t="str">
        <f t="shared" si="9"/>
        <v/>
      </c>
      <c r="G272"/>
      <c r="H272"/>
      <c r="S272" s="206">
        <f>SUMIF('TOTAL FEED'!$J$6:$J$440,'23'!A272,'TOTAL FEED'!$AS$6:$AS$440)*T272</f>
        <v>16</v>
      </c>
      <c r="T272">
        <v>1</v>
      </c>
    </row>
    <row r="273" spans="1:20" x14ac:dyDescent="0.25">
      <c r="A273" t="str">
        <f t="shared" si="9"/>
        <v/>
      </c>
      <c r="G273"/>
      <c r="H273"/>
      <c r="S273" s="206">
        <f>SUMIF('TOTAL FEED'!$J$6:$J$440,'23'!A273,'TOTAL FEED'!$AS$6:$AS$440)*T273</f>
        <v>16</v>
      </c>
      <c r="T273">
        <v>1</v>
      </c>
    </row>
    <row r="274" spans="1:20" x14ac:dyDescent="0.25">
      <c r="A274" t="str">
        <f t="shared" si="9"/>
        <v/>
      </c>
      <c r="G274"/>
      <c r="H274"/>
      <c r="S274" s="206">
        <f>SUMIF('TOTAL FEED'!$J$6:$J$440,'23'!A274,'TOTAL FEED'!$AS$6:$AS$440)*T274</f>
        <v>16</v>
      </c>
      <c r="T274">
        <v>1</v>
      </c>
    </row>
    <row r="275" spans="1:20" x14ac:dyDescent="0.25">
      <c r="A275" t="str">
        <f t="shared" si="9"/>
        <v/>
      </c>
      <c r="G275"/>
      <c r="H275"/>
      <c r="S275" s="206">
        <f>SUMIF('TOTAL FEED'!$J$6:$J$440,'23'!A275,'TOTAL FEED'!$AS$6:$AS$440)*T275</f>
        <v>16</v>
      </c>
      <c r="T275">
        <v>1</v>
      </c>
    </row>
    <row r="276" spans="1:20" x14ac:dyDescent="0.25">
      <c r="A276" t="str">
        <f t="shared" si="9"/>
        <v/>
      </c>
      <c r="G276"/>
      <c r="H276"/>
      <c r="S276" s="206">
        <f>SUMIF('TOTAL FEED'!$J$6:$J$440,'23'!A276,'TOTAL FEED'!$AS$6:$AS$440)*T276</f>
        <v>16</v>
      </c>
      <c r="T276">
        <v>1</v>
      </c>
    </row>
    <row r="277" spans="1:20" x14ac:dyDescent="0.25">
      <c r="A277" t="str">
        <f t="shared" si="9"/>
        <v/>
      </c>
      <c r="G277"/>
      <c r="H277"/>
      <c r="S277" s="206">
        <f>SUMIF('TOTAL FEED'!$J$6:$J$440,'23'!A277,'TOTAL FEED'!$AS$6:$AS$440)*T277</f>
        <v>16</v>
      </c>
      <c r="T277">
        <v>1</v>
      </c>
    </row>
    <row r="278" spans="1:20" x14ac:dyDescent="0.25">
      <c r="A278" t="str">
        <f t="shared" si="9"/>
        <v/>
      </c>
      <c r="G278"/>
      <c r="H278"/>
      <c r="S278" s="206">
        <f>SUMIF('TOTAL FEED'!$J$6:$J$440,'23'!A278,'TOTAL FEED'!$AS$6:$AS$440)*T278</f>
        <v>16</v>
      </c>
      <c r="T278">
        <v>1</v>
      </c>
    </row>
    <row r="279" spans="1:20" x14ac:dyDescent="0.25">
      <c r="A279" t="str">
        <f t="shared" si="9"/>
        <v/>
      </c>
      <c r="G279"/>
      <c r="H279"/>
      <c r="S279" s="206">
        <f>SUMIF('TOTAL FEED'!$J$6:$J$440,'23'!A279,'TOTAL FEED'!$AS$6:$AS$440)*T279</f>
        <v>16</v>
      </c>
      <c r="T279">
        <v>1</v>
      </c>
    </row>
    <row r="280" spans="1:20" x14ac:dyDescent="0.25">
      <c r="A280" t="str">
        <f t="shared" si="9"/>
        <v/>
      </c>
      <c r="G280"/>
      <c r="H280"/>
      <c r="S280" s="206">
        <f>SUMIF('TOTAL FEED'!$J$6:$J$440,'23'!A280,'TOTAL FEED'!$AS$6:$AS$440)*T280</f>
        <v>16</v>
      </c>
      <c r="T280">
        <v>1</v>
      </c>
    </row>
    <row r="281" spans="1:20" x14ac:dyDescent="0.25">
      <c r="A281" t="str">
        <f t="shared" si="9"/>
        <v/>
      </c>
      <c r="G281"/>
      <c r="H281"/>
      <c r="S281" s="206">
        <f>SUMIF('TOTAL FEED'!$J$6:$J$440,'23'!A281,'TOTAL FEED'!$AS$6:$AS$440)*T281</f>
        <v>16</v>
      </c>
      <c r="T281">
        <v>1</v>
      </c>
    </row>
    <row r="282" spans="1:20" x14ac:dyDescent="0.25">
      <c r="A282" t="str">
        <f t="shared" si="9"/>
        <v/>
      </c>
      <c r="G282"/>
      <c r="H282"/>
      <c r="S282" s="206">
        <f>SUMIF('TOTAL FEED'!$J$6:$J$440,'23'!A282,'TOTAL FEED'!$AS$6:$AS$440)*T282</f>
        <v>16</v>
      </c>
      <c r="T282">
        <v>1</v>
      </c>
    </row>
    <row r="283" spans="1:20" x14ac:dyDescent="0.25">
      <c r="A283" t="str">
        <f t="shared" si="9"/>
        <v/>
      </c>
      <c r="G283"/>
      <c r="H283"/>
      <c r="S283" s="206">
        <f>SUMIF('TOTAL FEED'!$J$6:$J$440,'23'!A283,'TOTAL FEED'!$AS$6:$AS$440)*T283</f>
        <v>16</v>
      </c>
      <c r="T283">
        <v>1</v>
      </c>
    </row>
    <row r="284" spans="1:20" x14ac:dyDescent="0.25">
      <c r="A284" t="str">
        <f t="shared" si="9"/>
        <v/>
      </c>
      <c r="G284"/>
      <c r="H284"/>
      <c r="S284" s="206">
        <f>SUMIF('TOTAL FEED'!$J$6:$J$440,'23'!A284,'TOTAL FEED'!$AS$6:$AS$440)*T284</f>
        <v>16</v>
      </c>
      <c r="T284">
        <v>1</v>
      </c>
    </row>
    <row r="285" spans="1:20" x14ac:dyDescent="0.25">
      <c r="A285" t="str">
        <f t="shared" si="9"/>
        <v/>
      </c>
      <c r="G285"/>
      <c r="H285"/>
      <c r="S285" s="206">
        <f>SUMIF('TOTAL FEED'!$J$6:$J$440,'23'!A285,'TOTAL FEED'!$AS$6:$AS$440)*T285</f>
        <v>16</v>
      </c>
      <c r="T285">
        <v>1</v>
      </c>
    </row>
    <row r="286" spans="1:20" x14ac:dyDescent="0.25">
      <c r="A286" t="str">
        <f t="shared" si="9"/>
        <v/>
      </c>
      <c r="G286"/>
      <c r="H286"/>
      <c r="S286" s="206">
        <f>SUMIF('TOTAL FEED'!$J$6:$J$440,'23'!A286,'TOTAL FEED'!$AS$6:$AS$440)*T286</f>
        <v>16</v>
      </c>
      <c r="T286">
        <v>1</v>
      </c>
    </row>
    <row r="287" spans="1:20" x14ac:dyDescent="0.25">
      <c r="A287" t="str">
        <f t="shared" si="9"/>
        <v/>
      </c>
      <c r="G287"/>
      <c r="H287"/>
      <c r="S287" s="206">
        <f>SUMIF('TOTAL FEED'!$J$6:$J$440,'23'!A287,'TOTAL FEED'!$AS$6:$AS$440)*T287</f>
        <v>16</v>
      </c>
      <c r="T287">
        <v>1</v>
      </c>
    </row>
    <row r="288" spans="1:20" x14ac:dyDescent="0.25">
      <c r="A288" t="str">
        <f t="shared" si="9"/>
        <v/>
      </c>
      <c r="G288"/>
      <c r="H288"/>
      <c r="S288" s="206">
        <f>SUMIF('TOTAL FEED'!$J$6:$J$440,'23'!A288,'TOTAL FEED'!$AS$6:$AS$440)*T288</f>
        <v>16</v>
      </c>
      <c r="T288">
        <v>1</v>
      </c>
    </row>
    <row r="289" spans="1:20" x14ac:dyDescent="0.25">
      <c r="A289" t="str">
        <f t="shared" si="9"/>
        <v/>
      </c>
      <c r="G289"/>
      <c r="H289"/>
      <c r="S289" s="206">
        <f>SUMIF('TOTAL FEED'!$J$6:$J$440,'23'!A289,'TOTAL FEED'!$AS$6:$AS$440)*T289</f>
        <v>16</v>
      </c>
      <c r="T289">
        <v>1</v>
      </c>
    </row>
    <row r="290" spans="1:20" x14ac:dyDescent="0.25">
      <c r="A290" t="str">
        <f t="shared" si="9"/>
        <v/>
      </c>
      <c r="G290"/>
      <c r="H290"/>
      <c r="S290" s="206">
        <f>SUMIF('TOTAL FEED'!$J$6:$J$440,'23'!A290,'TOTAL FEED'!$AS$6:$AS$440)*T290</f>
        <v>16</v>
      </c>
      <c r="T290">
        <v>1</v>
      </c>
    </row>
    <row r="291" spans="1:20" x14ac:dyDescent="0.25">
      <c r="A291" t="str">
        <f t="shared" si="9"/>
        <v/>
      </c>
      <c r="G291"/>
      <c r="H291"/>
      <c r="S291" s="206">
        <f>SUMIF('TOTAL FEED'!$J$6:$J$440,'23'!A291,'TOTAL FEED'!$AS$6:$AS$440)*T291</f>
        <v>16</v>
      </c>
      <c r="T291">
        <v>1</v>
      </c>
    </row>
    <row r="292" spans="1:20" x14ac:dyDescent="0.25">
      <c r="A292" t="str">
        <f t="shared" si="9"/>
        <v/>
      </c>
      <c r="G292"/>
      <c r="H292"/>
      <c r="S292" s="206">
        <f>SUMIF('TOTAL FEED'!$J$6:$J$440,'23'!A292,'TOTAL FEED'!$AS$6:$AS$440)*T292</f>
        <v>16</v>
      </c>
      <c r="T292">
        <v>1</v>
      </c>
    </row>
    <row r="293" spans="1:20" x14ac:dyDescent="0.25">
      <c r="A293" t="str">
        <f t="shared" si="9"/>
        <v/>
      </c>
      <c r="G293"/>
      <c r="H293"/>
      <c r="S293" s="206">
        <f>SUMIF('TOTAL FEED'!$J$6:$J$440,'23'!A293,'TOTAL FEED'!$AS$6:$AS$440)*T293</f>
        <v>16</v>
      </c>
      <c r="T293">
        <v>1</v>
      </c>
    </row>
    <row r="294" spans="1:20" x14ac:dyDescent="0.25">
      <c r="A294" t="str">
        <f t="shared" si="9"/>
        <v/>
      </c>
      <c r="G294"/>
      <c r="H294"/>
      <c r="S294" s="206">
        <f>SUMIF('TOTAL FEED'!$J$6:$J$440,'23'!A294,'TOTAL FEED'!$AS$6:$AS$440)*T294</f>
        <v>16</v>
      </c>
      <c r="T294">
        <v>1</v>
      </c>
    </row>
    <row r="295" spans="1:20" x14ac:dyDescent="0.25">
      <c r="A295" t="str">
        <f t="shared" si="9"/>
        <v/>
      </c>
      <c r="G295"/>
      <c r="H295"/>
      <c r="S295" s="206">
        <f>SUMIF('TOTAL FEED'!$J$6:$J$440,'23'!A295,'TOTAL FEED'!$AS$6:$AS$440)*T295</f>
        <v>16</v>
      </c>
      <c r="T295">
        <v>1</v>
      </c>
    </row>
    <row r="296" spans="1:20" x14ac:dyDescent="0.25">
      <c r="A296" t="str">
        <f t="shared" si="9"/>
        <v/>
      </c>
      <c r="G296"/>
      <c r="H296"/>
      <c r="S296" s="206">
        <f>SUMIF('TOTAL FEED'!$J$6:$J$440,'23'!A296,'TOTAL FEED'!$AS$6:$AS$440)*T296</f>
        <v>16</v>
      </c>
      <c r="T296">
        <v>1</v>
      </c>
    </row>
    <row r="297" spans="1:20" x14ac:dyDescent="0.25">
      <c r="A297" t="str">
        <f t="shared" si="9"/>
        <v/>
      </c>
      <c r="G297"/>
      <c r="H297"/>
      <c r="S297" s="206">
        <f>SUMIF('TOTAL FEED'!$J$6:$J$440,'23'!A297,'TOTAL FEED'!$AS$6:$AS$440)*T297</f>
        <v>16</v>
      </c>
      <c r="T297">
        <v>1</v>
      </c>
    </row>
    <row r="298" spans="1:20" x14ac:dyDescent="0.25">
      <c r="A298" t="str">
        <f t="shared" si="9"/>
        <v/>
      </c>
      <c r="G298"/>
      <c r="H298"/>
      <c r="S298" s="206">
        <f>SUMIF('TOTAL FEED'!$J$6:$J$440,'23'!A298,'TOTAL FEED'!$AS$6:$AS$440)*T298</f>
        <v>16</v>
      </c>
      <c r="T298">
        <v>1</v>
      </c>
    </row>
    <row r="299" spans="1:20" x14ac:dyDescent="0.25">
      <c r="A299" t="str">
        <f t="shared" si="9"/>
        <v/>
      </c>
      <c r="G299"/>
      <c r="H299"/>
      <c r="S299" s="206">
        <f>SUMIF('TOTAL FEED'!$J$6:$J$440,'23'!A299,'TOTAL FEED'!$AS$6:$AS$440)*T299</f>
        <v>16</v>
      </c>
      <c r="T299">
        <v>1</v>
      </c>
    </row>
    <row r="300" spans="1:20" x14ac:dyDescent="0.25">
      <c r="A300" t="str">
        <f t="shared" si="9"/>
        <v/>
      </c>
      <c r="G300"/>
      <c r="H300"/>
      <c r="S300" s="206">
        <f>SUMIF('TOTAL FEED'!$J$6:$J$440,'23'!A300,'TOTAL FEED'!$AS$6:$AS$440)*T300</f>
        <v>16</v>
      </c>
      <c r="T300">
        <v>1</v>
      </c>
    </row>
    <row r="301" spans="1:20" x14ac:dyDescent="0.25">
      <c r="A301" t="str">
        <f t="shared" si="9"/>
        <v/>
      </c>
      <c r="G301"/>
      <c r="H301"/>
      <c r="S301" s="206">
        <f>SUMIF('TOTAL FEED'!$J$6:$J$440,'23'!A301,'TOTAL FEED'!$AS$6:$AS$440)*T301</f>
        <v>16</v>
      </c>
      <c r="T301">
        <v>1</v>
      </c>
    </row>
    <row r="302" spans="1:20" x14ac:dyDescent="0.25">
      <c r="A302" t="str">
        <f t="shared" si="9"/>
        <v/>
      </c>
      <c r="G302"/>
      <c r="H302"/>
      <c r="S302" s="206">
        <f>SUMIF('TOTAL FEED'!$J$6:$J$440,'23'!A302,'TOTAL FEED'!$AS$6:$AS$440)*T302</f>
        <v>16</v>
      </c>
      <c r="T302">
        <v>1</v>
      </c>
    </row>
    <row r="303" spans="1:20" x14ac:dyDescent="0.25">
      <c r="A303" t="str">
        <f t="shared" si="9"/>
        <v/>
      </c>
      <c r="G303"/>
      <c r="H303"/>
      <c r="S303" s="206">
        <f>SUMIF('TOTAL FEED'!$J$6:$J$440,'23'!A303,'TOTAL FEED'!$AS$6:$AS$440)*T303</f>
        <v>16</v>
      </c>
      <c r="T303">
        <v>1</v>
      </c>
    </row>
    <row r="304" spans="1:20" x14ac:dyDescent="0.25">
      <c r="A304" t="str">
        <f t="shared" si="9"/>
        <v/>
      </c>
      <c r="G304"/>
      <c r="H304"/>
      <c r="S304" s="206">
        <f>SUMIF('TOTAL FEED'!$J$6:$J$440,'23'!A304,'TOTAL FEED'!$AS$6:$AS$440)*T304</f>
        <v>16</v>
      </c>
      <c r="T304">
        <v>1</v>
      </c>
    </row>
    <row r="305" spans="1:20" x14ac:dyDescent="0.25">
      <c r="A305" t="str">
        <f t="shared" si="9"/>
        <v/>
      </c>
      <c r="G305"/>
      <c r="H305"/>
      <c r="S305" s="206">
        <f>SUMIF('TOTAL FEED'!$J$6:$J$440,'23'!A305,'TOTAL FEED'!$AS$6:$AS$440)*T305</f>
        <v>16</v>
      </c>
      <c r="T305">
        <v>1</v>
      </c>
    </row>
    <row r="306" spans="1:20" x14ac:dyDescent="0.25">
      <c r="A306" t="str">
        <f t="shared" si="9"/>
        <v/>
      </c>
      <c r="G306"/>
      <c r="H306"/>
      <c r="S306" s="206">
        <f>SUMIF('TOTAL FEED'!$J$6:$J$440,'23'!A306,'TOTAL FEED'!$AS$6:$AS$440)*T306</f>
        <v>16</v>
      </c>
      <c r="T306">
        <v>1</v>
      </c>
    </row>
    <row r="307" spans="1:20" x14ac:dyDescent="0.25">
      <c r="A307" t="str">
        <f t="shared" si="9"/>
        <v/>
      </c>
      <c r="G307"/>
      <c r="H307"/>
      <c r="S307" s="206">
        <f>SUMIF('TOTAL FEED'!$J$6:$J$440,'23'!A307,'TOTAL FEED'!$AS$6:$AS$440)*T307</f>
        <v>16</v>
      </c>
      <c r="T307">
        <v>1</v>
      </c>
    </row>
    <row r="308" spans="1:20" x14ac:dyDescent="0.25">
      <c r="A308" t="str">
        <f t="shared" si="9"/>
        <v/>
      </c>
      <c r="G308"/>
      <c r="H308"/>
      <c r="S308" s="206">
        <f>SUMIF('TOTAL FEED'!$J$6:$J$440,'23'!A308,'TOTAL FEED'!$AS$6:$AS$440)*T308</f>
        <v>16</v>
      </c>
      <c r="T308">
        <v>1</v>
      </c>
    </row>
    <row r="309" spans="1:20" x14ac:dyDescent="0.25">
      <c r="A309" t="str">
        <f t="shared" si="9"/>
        <v/>
      </c>
      <c r="G309"/>
      <c r="H309"/>
      <c r="S309" s="206">
        <f>SUMIF('TOTAL FEED'!$J$6:$J$440,'23'!A309,'TOTAL FEED'!$AS$6:$AS$440)*T309</f>
        <v>16</v>
      </c>
      <c r="T309">
        <v>1</v>
      </c>
    </row>
    <row r="310" spans="1:20" x14ac:dyDescent="0.25">
      <c r="A310" t="str">
        <f t="shared" si="9"/>
        <v/>
      </c>
      <c r="G310"/>
      <c r="H310"/>
      <c r="S310" s="206">
        <f>SUMIF('TOTAL FEED'!$J$6:$J$440,'23'!A310,'TOTAL FEED'!$AS$6:$AS$440)*T310</f>
        <v>16</v>
      </c>
      <c r="T310">
        <v>1</v>
      </c>
    </row>
    <row r="311" spans="1:20" x14ac:dyDescent="0.25">
      <c r="A311" t="str">
        <f t="shared" si="9"/>
        <v/>
      </c>
      <c r="G311"/>
      <c r="H311"/>
      <c r="S311" s="206">
        <f>SUMIF('TOTAL FEED'!$J$6:$J$440,'23'!A311,'TOTAL FEED'!$AS$6:$AS$440)*T311</f>
        <v>16</v>
      </c>
      <c r="T311">
        <v>1</v>
      </c>
    </row>
    <row r="312" spans="1:20" x14ac:dyDescent="0.25">
      <c r="A312" t="str">
        <f t="shared" si="9"/>
        <v/>
      </c>
      <c r="G312"/>
      <c r="H312"/>
      <c r="S312" s="206">
        <f>SUMIF('TOTAL FEED'!$J$6:$J$440,'23'!A312,'TOTAL FEED'!$AS$6:$AS$440)*T312</f>
        <v>16</v>
      </c>
      <c r="T312">
        <v>1</v>
      </c>
    </row>
    <row r="313" spans="1:20" x14ac:dyDescent="0.25">
      <c r="A313" t="str">
        <f t="shared" si="9"/>
        <v/>
      </c>
      <c r="G313"/>
      <c r="H313"/>
      <c r="S313" s="206">
        <f>SUMIF('TOTAL FEED'!$J$6:$J$440,'23'!A313,'TOTAL FEED'!$AS$6:$AS$440)*T313</f>
        <v>16</v>
      </c>
      <c r="T313">
        <v>1</v>
      </c>
    </row>
    <row r="314" spans="1:20" x14ac:dyDescent="0.25">
      <c r="A314" t="str">
        <f t="shared" si="9"/>
        <v/>
      </c>
      <c r="G314"/>
      <c r="H314"/>
      <c r="S314" s="206">
        <f>SUMIF('TOTAL FEED'!$J$6:$J$440,'23'!A314,'TOTAL FEED'!$AS$6:$AS$440)*T314</f>
        <v>16</v>
      </c>
      <c r="T314">
        <v>1</v>
      </c>
    </row>
    <row r="315" spans="1:20" x14ac:dyDescent="0.25">
      <c r="A315" t="str">
        <f t="shared" si="9"/>
        <v/>
      </c>
      <c r="G315"/>
      <c r="H315"/>
      <c r="S315" s="206">
        <f>SUMIF('TOTAL FEED'!$J$6:$J$440,'23'!A315,'TOTAL FEED'!$AS$6:$AS$440)*T315</f>
        <v>16</v>
      </c>
      <c r="T315">
        <v>1</v>
      </c>
    </row>
    <row r="316" spans="1:20" x14ac:dyDescent="0.25">
      <c r="A316" t="str">
        <f t="shared" si="9"/>
        <v/>
      </c>
      <c r="G316"/>
      <c r="H316"/>
      <c r="S316" s="206">
        <f>SUMIF('TOTAL FEED'!$J$6:$J$440,'23'!A316,'TOTAL FEED'!$AS$6:$AS$440)*T316</f>
        <v>16</v>
      </c>
      <c r="T316">
        <v>1</v>
      </c>
    </row>
    <row r="317" spans="1:20" x14ac:dyDescent="0.25">
      <c r="A317" t="str">
        <f t="shared" si="9"/>
        <v/>
      </c>
      <c r="G317"/>
      <c r="H317"/>
      <c r="S317" s="206">
        <f>SUMIF('TOTAL FEED'!$J$6:$J$440,'23'!A317,'TOTAL FEED'!$AS$6:$AS$440)*T317</f>
        <v>16</v>
      </c>
      <c r="T317">
        <v>1</v>
      </c>
    </row>
    <row r="318" spans="1:20" x14ac:dyDescent="0.25">
      <c r="A318" t="str">
        <f t="shared" si="9"/>
        <v/>
      </c>
      <c r="G318"/>
      <c r="H318"/>
      <c r="S318" s="206">
        <f>SUMIF('TOTAL FEED'!$J$6:$J$440,'23'!A318,'TOTAL FEED'!$AS$6:$AS$440)*T318</f>
        <v>16</v>
      </c>
      <c r="T318">
        <v>1</v>
      </c>
    </row>
    <row r="319" spans="1:20" x14ac:dyDescent="0.25">
      <c r="A319" t="str">
        <f t="shared" si="9"/>
        <v/>
      </c>
      <c r="G319"/>
      <c r="H319"/>
      <c r="S319" s="206">
        <f>SUMIF('TOTAL FEED'!$J$6:$J$440,'23'!A319,'TOTAL FEED'!$AS$6:$AS$440)*T319</f>
        <v>16</v>
      </c>
      <c r="T319">
        <v>1</v>
      </c>
    </row>
    <row r="320" spans="1:20" x14ac:dyDescent="0.25">
      <c r="A320" t="str">
        <f t="shared" si="9"/>
        <v/>
      </c>
      <c r="G320"/>
      <c r="H320"/>
      <c r="S320" s="206">
        <f>SUMIF('TOTAL FEED'!$J$6:$J$440,'23'!A320,'TOTAL FEED'!$AS$6:$AS$440)*T320</f>
        <v>16</v>
      </c>
      <c r="T320">
        <v>1</v>
      </c>
    </row>
    <row r="321" spans="1:20" x14ac:dyDescent="0.25">
      <c r="A321" t="str">
        <f t="shared" si="9"/>
        <v/>
      </c>
      <c r="G321"/>
      <c r="H321"/>
      <c r="S321" s="206">
        <f>SUMIF('TOTAL FEED'!$J$6:$J$440,'23'!A321,'TOTAL FEED'!$AS$6:$AS$440)*T321</f>
        <v>16</v>
      </c>
      <c r="T321">
        <v>1</v>
      </c>
    </row>
    <row r="322" spans="1:20" x14ac:dyDescent="0.25">
      <c r="A322" t="str">
        <f t="shared" si="9"/>
        <v/>
      </c>
      <c r="G322"/>
      <c r="H322"/>
      <c r="S322" s="206">
        <f>SUMIF('TOTAL FEED'!$J$6:$J$440,'23'!A322,'TOTAL FEED'!$AS$6:$AS$440)*T322</f>
        <v>16</v>
      </c>
      <c r="T322">
        <v>1</v>
      </c>
    </row>
    <row r="323" spans="1:20" x14ac:dyDescent="0.25">
      <c r="A323" t="str">
        <f t="shared" si="9"/>
        <v/>
      </c>
      <c r="G323"/>
      <c r="H323"/>
      <c r="S323" s="206">
        <f>SUMIF('TOTAL FEED'!$J$6:$J$440,'23'!A323,'TOTAL FEED'!$AS$6:$AS$440)*T323</f>
        <v>16</v>
      </c>
      <c r="T323">
        <v>1</v>
      </c>
    </row>
    <row r="324" spans="1:20" x14ac:dyDescent="0.25">
      <c r="A324" t="str">
        <f t="shared" ref="A324:A387" si="10">CONCATENATE(G324,I324,H324)</f>
        <v/>
      </c>
      <c r="G324"/>
      <c r="H324"/>
      <c r="S324" s="206">
        <f>SUMIF('TOTAL FEED'!$J$6:$J$440,'23'!A324,'TOTAL FEED'!$AS$6:$AS$440)*T324</f>
        <v>16</v>
      </c>
      <c r="T324">
        <v>1</v>
      </c>
    </row>
    <row r="325" spans="1:20" x14ac:dyDescent="0.25">
      <c r="A325" t="str">
        <f t="shared" si="10"/>
        <v/>
      </c>
      <c r="G325"/>
      <c r="H325"/>
      <c r="S325" s="206">
        <f>SUMIF('TOTAL FEED'!$J$6:$J$440,'23'!A325,'TOTAL FEED'!$AS$6:$AS$440)*T325</f>
        <v>16</v>
      </c>
      <c r="T325">
        <v>1</v>
      </c>
    </row>
    <row r="326" spans="1:20" x14ac:dyDescent="0.25">
      <c r="A326" t="str">
        <f t="shared" si="10"/>
        <v/>
      </c>
      <c r="G326"/>
      <c r="H326"/>
      <c r="S326" s="206">
        <f>SUMIF('TOTAL FEED'!$J$6:$J$440,'23'!A326,'TOTAL FEED'!$AS$6:$AS$440)*T326</f>
        <v>16</v>
      </c>
      <c r="T326">
        <v>1</v>
      </c>
    </row>
    <row r="327" spans="1:20" x14ac:dyDescent="0.25">
      <c r="A327" t="str">
        <f t="shared" si="10"/>
        <v/>
      </c>
      <c r="G327"/>
      <c r="H327"/>
      <c r="S327" s="206">
        <f>SUMIF('TOTAL FEED'!$J$6:$J$440,'23'!A327,'TOTAL FEED'!$AS$6:$AS$440)*T327</f>
        <v>16</v>
      </c>
      <c r="T327">
        <v>1</v>
      </c>
    </row>
    <row r="328" spans="1:20" x14ac:dyDescent="0.25">
      <c r="A328" t="str">
        <f t="shared" si="10"/>
        <v/>
      </c>
      <c r="G328"/>
      <c r="H328"/>
      <c r="S328" s="206">
        <f>SUMIF('TOTAL FEED'!$J$6:$J$440,'23'!A328,'TOTAL FEED'!$AS$6:$AS$440)*T328</f>
        <v>16</v>
      </c>
      <c r="T328">
        <v>1</v>
      </c>
    </row>
    <row r="329" spans="1:20" x14ac:dyDescent="0.25">
      <c r="A329" t="str">
        <f t="shared" si="10"/>
        <v/>
      </c>
      <c r="G329"/>
      <c r="H329"/>
      <c r="S329" s="206">
        <f>SUMIF('TOTAL FEED'!$J$6:$J$440,'23'!A329,'TOTAL FEED'!$AS$6:$AS$440)*T329</f>
        <v>16</v>
      </c>
      <c r="T329">
        <v>1</v>
      </c>
    </row>
    <row r="330" spans="1:20" x14ac:dyDescent="0.25">
      <c r="A330" t="str">
        <f t="shared" si="10"/>
        <v/>
      </c>
      <c r="G330"/>
      <c r="H330"/>
      <c r="S330" s="206">
        <f>SUMIF('TOTAL FEED'!$J$6:$J$440,'23'!A330,'TOTAL FEED'!$AS$6:$AS$440)*T330</f>
        <v>16</v>
      </c>
      <c r="T330">
        <v>1</v>
      </c>
    </row>
    <row r="331" spans="1:20" x14ac:dyDescent="0.25">
      <c r="A331" t="str">
        <f t="shared" si="10"/>
        <v/>
      </c>
      <c r="G331"/>
      <c r="H331"/>
      <c r="S331" s="206">
        <f>SUMIF('TOTAL FEED'!$J$6:$J$440,'23'!A331,'TOTAL FEED'!$AS$6:$AS$440)*T331</f>
        <v>16</v>
      </c>
      <c r="T331">
        <v>1</v>
      </c>
    </row>
    <row r="332" spans="1:20" x14ac:dyDescent="0.25">
      <c r="A332" t="str">
        <f t="shared" si="10"/>
        <v/>
      </c>
      <c r="G332"/>
      <c r="H332"/>
      <c r="S332" s="206">
        <f>SUMIF('TOTAL FEED'!$J$6:$J$440,'23'!A332,'TOTAL FEED'!$AS$6:$AS$440)*T332</f>
        <v>16</v>
      </c>
      <c r="T332">
        <v>1</v>
      </c>
    </row>
    <row r="333" spans="1:20" x14ac:dyDescent="0.25">
      <c r="A333" t="str">
        <f t="shared" si="10"/>
        <v/>
      </c>
      <c r="G333"/>
      <c r="H333"/>
      <c r="S333" s="206">
        <f>SUMIF('TOTAL FEED'!$J$6:$J$440,'23'!A333,'TOTAL FEED'!$AS$6:$AS$440)*T333</f>
        <v>16</v>
      </c>
      <c r="T333">
        <v>1</v>
      </c>
    </row>
    <row r="334" spans="1:20" x14ac:dyDescent="0.25">
      <c r="A334" t="str">
        <f t="shared" si="10"/>
        <v/>
      </c>
      <c r="G334"/>
      <c r="H334"/>
      <c r="S334" s="206">
        <f>SUMIF('TOTAL FEED'!$J$6:$J$440,'23'!A334,'TOTAL FEED'!$AS$6:$AS$440)*T334</f>
        <v>16</v>
      </c>
      <c r="T334">
        <v>1</v>
      </c>
    </row>
    <row r="335" spans="1:20" x14ac:dyDescent="0.25">
      <c r="A335" t="str">
        <f t="shared" si="10"/>
        <v/>
      </c>
      <c r="G335"/>
      <c r="H335"/>
      <c r="S335" s="206">
        <f>SUMIF('TOTAL FEED'!$J$6:$J$440,'23'!A335,'TOTAL FEED'!$AS$6:$AS$440)*T335</f>
        <v>16</v>
      </c>
      <c r="T335">
        <v>1</v>
      </c>
    </row>
    <row r="336" spans="1:20" x14ac:dyDescent="0.25">
      <c r="A336" t="str">
        <f t="shared" si="10"/>
        <v/>
      </c>
      <c r="G336"/>
      <c r="H336"/>
      <c r="S336" s="206">
        <f>SUMIF('TOTAL FEED'!$J$6:$J$440,'23'!A336,'TOTAL FEED'!$AS$6:$AS$440)*T336</f>
        <v>16</v>
      </c>
      <c r="T336">
        <v>1</v>
      </c>
    </row>
    <row r="337" spans="1:20" x14ac:dyDescent="0.25">
      <c r="A337" t="str">
        <f t="shared" si="10"/>
        <v/>
      </c>
      <c r="G337"/>
      <c r="H337"/>
      <c r="S337" s="206">
        <f>SUMIF('TOTAL FEED'!$J$6:$J$440,'23'!A337,'TOTAL FEED'!$AS$6:$AS$440)*T337</f>
        <v>16</v>
      </c>
      <c r="T337">
        <v>1</v>
      </c>
    </row>
    <row r="338" spans="1:20" x14ac:dyDescent="0.25">
      <c r="A338" t="str">
        <f t="shared" si="10"/>
        <v/>
      </c>
      <c r="G338"/>
      <c r="H338"/>
      <c r="S338" s="206">
        <f>SUMIF('TOTAL FEED'!$J$6:$J$440,'23'!A338,'TOTAL FEED'!$AS$6:$AS$440)*T338</f>
        <v>16</v>
      </c>
      <c r="T338">
        <v>1</v>
      </c>
    </row>
    <row r="339" spans="1:20" x14ac:dyDescent="0.25">
      <c r="A339" t="str">
        <f t="shared" si="10"/>
        <v/>
      </c>
      <c r="G339"/>
      <c r="H339"/>
      <c r="S339" s="206">
        <f>SUMIF('TOTAL FEED'!$J$6:$J$440,'23'!A339,'TOTAL FEED'!$AS$6:$AS$440)*T339</f>
        <v>16</v>
      </c>
      <c r="T339">
        <v>1</v>
      </c>
    </row>
    <row r="340" spans="1:20" x14ac:dyDescent="0.25">
      <c r="A340" t="str">
        <f t="shared" si="10"/>
        <v/>
      </c>
      <c r="G340"/>
      <c r="H340"/>
      <c r="S340" s="206">
        <f>SUMIF('TOTAL FEED'!$J$6:$J$440,'23'!A340,'TOTAL FEED'!$AS$6:$AS$440)*T340</f>
        <v>16</v>
      </c>
      <c r="T340">
        <v>1</v>
      </c>
    </row>
    <row r="341" spans="1:20" x14ac:dyDescent="0.25">
      <c r="A341" t="str">
        <f t="shared" si="10"/>
        <v/>
      </c>
      <c r="G341"/>
      <c r="H341"/>
      <c r="S341" s="206">
        <f>SUMIF('TOTAL FEED'!$J$6:$J$440,'23'!A341,'TOTAL FEED'!$AS$6:$AS$440)*T341</f>
        <v>16</v>
      </c>
      <c r="T341">
        <v>1</v>
      </c>
    </row>
    <row r="342" spans="1:20" x14ac:dyDescent="0.25">
      <c r="A342" t="str">
        <f t="shared" si="10"/>
        <v/>
      </c>
      <c r="G342"/>
      <c r="H342"/>
      <c r="S342" s="206">
        <f>SUMIF('TOTAL FEED'!$J$6:$J$440,'23'!A342,'TOTAL FEED'!$AS$6:$AS$440)*T342</f>
        <v>16</v>
      </c>
      <c r="T342">
        <v>1</v>
      </c>
    </row>
    <row r="343" spans="1:20" x14ac:dyDescent="0.25">
      <c r="A343" t="str">
        <f t="shared" si="10"/>
        <v/>
      </c>
      <c r="G343"/>
      <c r="H343"/>
      <c r="S343" s="206">
        <f>SUMIF('TOTAL FEED'!$J$6:$J$440,'23'!A343,'TOTAL FEED'!$AS$6:$AS$440)*T343</f>
        <v>16</v>
      </c>
      <c r="T343">
        <v>1</v>
      </c>
    </row>
    <row r="344" spans="1:20" x14ac:dyDescent="0.25">
      <c r="A344" t="str">
        <f t="shared" si="10"/>
        <v/>
      </c>
      <c r="G344"/>
      <c r="H344"/>
      <c r="S344" s="206">
        <f>SUMIF('TOTAL FEED'!$J$6:$J$440,'23'!A344,'TOTAL FEED'!$AS$6:$AS$440)*T344</f>
        <v>16</v>
      </c>
      <c r="T344">
        <v>1</v>
      </c>
    </row>
    <row r="345" spans="1:20" x14ac:dyDescent="0.25">
      <c r="A345" t="str">
        <f t="shared" si="10"/>
        <v/>
      </c>
      <c r="G345"/>
      <c r="H345"/>
      <c r="S345" s="206">
        <f>SUMIF('TOTAL FEED'!$J$6:$J$440,'23'!A345,'TOTAL FEED'!$AS$6:$AS$440)*T345</f>
        <v>16</v>
      </c>
      <c r="T345">
        <v>1</v>
      </c>
    </row>
    <row r="346" spans="1:20" x14ac:dyDescent="0.25">
      <c r="A346" t="str">
        <f t="shared" si="10"/>
        <v/>
      </c>
      <c r="G346"/>
      <c r="H346"/>
      <c r="S346" s="206">
        <f>SUMIF('TOTAL FEED'!$J$6:$J$440,'23'!A346,'TOTAL FEED'!$AS$6:$AS$440)*T346</f>
        <v>16</v>
      </c>
      <c r="T346">
        <v>1</v>
      </c>
    </row>
    <row r="347" spans="1:20" x14ac:dyDescent="0.25">
      <c r="A347" t="str">
        <f t="shared" si="10"/>
        <v/>
      </c>
      <c r="G347"/>
      <c r="H347"/>
      <c r="S347" s="206">
        <f>SUMIF('TOTAL FEED'!$J$6:$J$440,'23'!A347,'TOTAL FEED'!$AS$6:$AS$440)*T347</f>
        <v>16</v>
      </c>
      <c r="T347">
        <v>1</v>
      </c>
    </row>
    <row r="348" spans="1:20" x14ac:dyDescent="0.25">
      <c r="A348" t="str">
        <f t="shared" si="10"/>
        <v/>
      </c>
      <c r="G348"/>
      <c r="H348"/>
      <c r="S348" s="206">
        <f>SUMIF('TOTAL FEED'!$J$6:$J$440,'23'!A348,'TOTAL FEED'!$AS$6:$AS$440)*T348</f>
        <v>16</v>
      </c>
      <c r="T348">
        <v>1</v>
      </c>
    </row>
    <row r="349" spans="1:20" x14ac:dyDescent="0.25">
      <c r="A349" t="str">
        <f t="shared" si="10"/>
        <v/>
      </c>
      <c r="G349"/>
      <c r="H349"/>
      <c r="S349" s="206">
        <f>SUMIF('TOTAL FEED'!$J$6:$J$440,'23'!A349,'TOTAL FEED'!$AS$6:$AS$440)*T349</f>
        <v>16</v>
      </c>
      <c r="T349">
        <v>1</v>
      </c>
    </row>
    <row r="350" spans="1:20" x14ac:dyDescent="0.25">
      <c r="A350" t="str">
        <f t="shared" si="10"/>
        <v/>
      </c>
      <c r="G350"/>
      <c r="H350"/>
      <c r="S350" s="206">
        <f>SUMIF('TOTAL FEED'!$J$6:$J$440,'23'!A350,'TOTAL FEED'!$AS$6:$AS$440)*T350</f>
        <v>16</v>
      </c>
      <c r="T350">
        <v>1</v>
      </c>
    </row>
    <row r="351" spans="1:20" x14ac:dyDescent="0.25">
      <c r="A351" t="str">
        <f t="shared" si="10"/>
        <v/>
      </c>
      <c r="G351"/>
      <c r="H351"/>
      <c r="S351" s="206">
        <f>SUMIF('TOTAL FEED'!$J$6:$J$440,'23'!A351,'TOTAL FEED'!$AS$6:$AS$440)*T351</f>
        <v>16</v>
      </c>
      <c r="T351">
        <v>1</v>
      </c>
    </row>
    <row r="352" spans="1:20" x14ac:dyDescent="0.25">
      <c r="A352" t="str">
        <f t="shared" si="10"/>
        <v/>
      </c>
      <c r="G352"/>
      <c r="H352"/>
      <c r="S352" s="206">
        <f>SUMIF('TOTAL FEED'!$J$6:$J$440,'23'!A352,'TOTAL FEED'!$AS$6:$AS$440)*T352</f>
        <v>16</v>
      </c>
      <c r="T352">
        <v>1</v>
      </c>
    </row>
    <row r="353" spans="1:20" x14ac:dyDescent="0.25">
      <c r="A353" t="str">
        <f t="shared" si="10"/>
        <v/>
      </c>
      <c r="G353"/>
      <c r="H353"/>
      <c r="S353" s="206">
        <f>SUMIF('TOTAL FEED'!$J$6:$J$440,'23'!A353,'TOTAL FEED'!$AS$6:$AS$440)*T353</f>
        <v>16</v>
      </c>
      <c r="T353">
        <v>1</v>
      </c>
    </row>
    <row r="354" spans="1:20" x14ac:dyDescent="0.25">
      <c r="A354" t="str">
        <f t="shared" si="10"/>
        <v/>
      </c>
      <c r="G354"/>
      <c r="H354"/>
      <c r="S354" s="206">
        <f>SUMIF('TOTAL FEED'!$J$6:$J$440,'23'!A354,'TOTAL FEED'!$AS$6:$AS$440)*T354</f>
        <v>16</v>
      </c>
      <c r="T354">
        <v>1</v>
      </c>
    </row>
    <row r="355" spans="1:20" x14ac:dyDescent="0.25">
      <c r="A355" t="str">
        <f t="shared" si="10"/>
        <v/>
      </c>
      <c r="G355"/>
      <c r="H355"/>
      <c r="S355" s="206">
        <f>SUMIF('TOTAL FEED'!$J$6:$J$440,'23'!A355,'TOTAL FEED'!$AS$6:$AS$440)*T355</f>
        <v>16</v>
      </c>
      <c r="T355">
        <v>1</v>
      </c>
    </row>
    <row r="356" spans="1:20" x14ac:dyDescent="0.25">
      <c r="A356" t="str">
        <f t="shared" si="10"/>
        <v/>
      </c>
      <c r="G356"/>
      <c r="H356"/>
      <c r="S356" s="206">
        <f>SUMIF('TOTAL FEED'!$J$6:$J$440,'23'!A356,'TOTAL FEED'!$AS$6:$AS$440)*T356</f>
        <v>16</v>
      </c>
      <c r="T356">
        <v>1</v>
      </c>
    </row>
    <row r="357" spans="1:20" x14ac:dyDescent="0.25">
      <c r="A357" t="str">
        <f t="shared" si="10"/>
        <v/>
      </c>
      <c r="G357"/>
      <c r="H357"/>
      <c r="S357" s="206">
        <f>SUMIF('TOTAL FEED'!$J$6:$J$440,'23'!A357,'TOTAL FEED'!$AS$6:$AS$440)*T357</f>
        <v>16</v>
      </c>
      <c r="T357">
        <v>1</v>
      </c>
    </row>
    <row r="358" spans="1:20" x14ac:dyDescent="0.25">
      <c r="A358" t="str">
        <f t="shared" si="10"/>
        <v/>
      </c>
      <c r="G358"/>
      <c r="H358"/>
      <c r="S358" s="206">
        <f>SUMIF('TOTAL FEED'!$J$6:$J$440,'23'!A358,'TOTAL FEED'!$AS$6:$AS$440)*T358</f>
        <v>16</v>
      </c>
      <c r="T358">
        <v>1</v>
      </c>
    </row>
    <row r="359" spans="1:20" x14ac:dyDescent="0.25">
      <c r="A359" t="str">
        <f t="shared" si="10"/>
        <v/>
      </c>
      <c r="G359"/>
      <c r="H359"/>
      <c r="S359" s="206">
        <f>SUMIF('TOTAL FEED'!$J$6:$J$440,'23'!A359,'TOTAL FEED'!$AS$6:$AS$440)*T359</f>
        <v>16</v>
      </c>
      <c r="T359">
        <v>1</v>
      </c>
    </row>
    <row r="360" spans="1:20" x14ac:dyDescent="0.25">
      <c r="A360" t="str">
        <f t="shared" si="10"/>
        <v/>
      </c>
      <c r="G360"/>
      <c r="H360"/>
      <c r="S360" s="206">
        <f>SUMIF('TOTAL FEED'!$J$6:$J$440,'23'!A360,'TOTAL FEED'!$AS$6:$AS$440)*T360</f>
        <v>16</v>
      </c>
      <c r="T360">
        <v>1</v>
      </c>
    </row>
    <row r="361" spans="1:20" x14ac:dyDescent="0.25">
      <c r="A361" t="str">
        <f t="shared" si="10"/>
        <v/>
      </c>
      <c r="G361"/>
      <c r="H361"/>
      <c r="S361" s="206">
        <f>SUMIF('TOTAL FEED'!$J$6:$J$440,'23'!A361,'TOTAL FEED'!$AS$6:$AS$440)*T361</f>
        <v>16</v>
      </c>
      <c r="T361">
        <v>1</v>
      </c>
    </row>
    <row r="362" spans="1:20" x14ac:dyDescent="0.25">
      <c r="A362" t="str">
        <f t="shared" si="10"/>
        <v/>
      </c>
      <c r="G362"/>
      <c r="H362"/>
      <c r="S362" s="206">
        <f>SUMIF('TOTAL FEED'!$J$6:$J$440,'23'!A362,'TOTAL FEED'!$AS$6:$AS$440)*T362</f>
        <v>16</v>
      </c>
      <c r="T362">
        <v>1</v>
      </c>
    </row>
    <row r="363" spans="1:20" x14ac:dyDescent="0.25">
      <c r="A363" t="str">
        <f t="shared" si="10"/>
        <v/>
      </c>
      <c r="G363"/>
      <c r="H363"/>
      <c r="S363" s="206">
        <f>SUMIF('TOTAL FEED'!$J$6:$J$440,'23'!A363,'TOTAL FEED'!$AS$6:$AS$440)*T363</f>
        <v>16</v>
      </c>
      <c r="T363">
        <v>1</v>
      </c>
    </row>
    <row r="364" spans="1:20" x14ac:dyDescent="0.25">
      <c r="A364" t="str">
        <f t="shared" si="10"/>
        <v/>
      </c>
      <c r="G364"/>
      <c r="H364"/>
      <c r="S364" s="206">
        <f>SUMIF('TOTAL FEED'!$J$6:$J$440,'23'!A364,'TOTAL FEED'!$AS$6:$AS$440)*T364</f>
        <v>16</v>
      </c>
      <c r="T364">
        <v>1</v>
      </c>
    </row>
    <row r="365" spans="1:20" x14ac:dyDescent="0.25">
      <c r="A365" t="str">
        <f t="shared" si="10"/>
        <v/>
      </c>
      <c r="G365"/>
      <c r="H365"/>
      <c r="S365" s="206">
        <f>SUMIF('TOTAL FEED'!$J$6:$J$440,'23'!A365,'TOTAL FEED'!$AS$6:$AS$440)*T365</f>
        <v>16</v>
      </c>
      <c r="T365">
        <v>1</v>
      </c>
    </row>
    <row r="366" spans="1:20" x14ac:dyDescent="0.25">
      <c r="A366" t="str">
        <f t="shared" si="10"/>
        <v/>
      </c>
      <c r="G366"/>
      <c r="H366"/>
      <c r="S366" s="206">
        <f>SUMIF('TOTAL FEED'!$J$6:$J$440,'23'!A366,'TOTAL FEED'!$AS$6:$AS$440)*T366</f>
        <v>16</v>
      </c>
      <c r="T366">
        <v>1</v>
      </c>
    </row>
    <row r="367" spans="1:20" x14ac:dyDescent="0.25">
      <c r="A367" t="str">
        <f t="shared" si="10"/>
        <v/>
      </c>
      <c r="G367"/>
      <c r="H367"/>
      <c r="S367" s="206">
        <f>SUMIF('TOTAL FEED'!$J$6:$J$440,'23'!A367,'TOTAL FEED'!$AS$6:$AS$440)*T367</f>
        <v>16</v>
      </c>
      <c r="T367">
        <v>1</v>
      </c>
    </row>
    <row r="368" spans="1:20" x14ac:dyDescent="0.25">
      <c r="A368" t="str">
        <f t="shared" si="10"/>
        <v/>
      </c>
      <c r="G368"/>
      <c r="H368"/>
      <c r="S368" s="206">
        <f>SUMIF('TOTAL FEED'!$J$6:$J$440,'23'!A368,'TOTAL FEED'!$AS$6:$AS$440)*T368</f>
        <v>16</v>
      </c>
      <c r="T368">
        <v>1</v>
      </c>
    </row>
    <row r="369" spans="1:20" x14ac:dyDescent="0.25">
      <c r="A369" t="str">
        <f t="shared" si="10"/>
        <v/>
      </c>
      <c r="G369"/>
      <c r="H369"/>
      <c r="S369" s="206">
        <f>SUMIF('TOTAL FEED'!$J$6:$J$440,'23'!A369,'TOTAL FEED'!$AS$6:$AS$440)*T369</f>
        <v>16</v>
      </c>
      <c r="T369">
        <v>1</v>
      </c>
    </row>
    <row r="370" spans="1:20" x14ac:dyDescent="0.25">
      <c r="A370" t="str">
        <f t="shared" si="10"/>
        <v/>
      </c>
      <c r="G370"/>
      <c r="H370"/>
      <c r="S370" s="206">
        <f>SUMIF('TOTAL FEED'!$J$6:$J$440,'23'!A370,'TOTAL FEED'!$AS$6:$AS$440)*T370</f>
        <v>16</v>
      </c>
      <c r="T370">
        <v>1</v>
      </c>
    </row>
    <row r="371" spans="1:20" x14ac:dyDescent="0.25">
      <c r="A371" t="str">
        <f t="shared" si="10"/>
        <v/>
      </c>
      <c r="G371"/>
      <c r="H371"/>
      <c r="S371" s="206">
        <f>SUMIF('TOTAL FEED'!$J$6:$J$440,'23'!A371,'TOTAL FEED'!$AS$6:$AS$440)*T371</f>
        <v>16</v>
      </c>
      <c r="T371">
        <v>1</v>
      </c>
    </row>
    <row r="372" spans="1:20" x14ac:dyDescent="0.25">
      <c r="A372" t="str">
        <f t="shared" si="10"/>
        <v/>
      </c>
      <c r="G372"/>
      <c r="H372"/>
      <c r="S372" s="206">
        <f>SUMIF('TOTAL FEED'!$J$6:$J$440,'23'!A372,'TOTAL FEED'!$AS$6:$AS$440)*T372</f>
        <v>16</v>
      </c>
      <c r="T372">
        <v>1</v>
      </c>
    </row>
    <row r="373" spans="1:20" x14ac:dyDescent="0.25">
      <c r="A373" t="str">
        <f t="shared" si="10"/>
        <v/>
      </c>
      <c r="G373"/>
      <c r="H373"/>
      <c r="S373" s="206">
        <f>SUMIF('TOTAL FEED'!$J$6:$J$440,'23'!A373,'TOTAL FEED'!$AS$6:$AS$440)*T373</f>
        <v>16</v>
      </c>
      <c r="T373">
        <v>1</v>
      </c>
    </row>
    <row r="374" spans="1:20" x14ac:dyDescent="0.25">
      <c r="A374" t="str">
        <f t="shared" si="10"/>
        <v/>
      </c>
      <c r="G374"/>
      <c r="H374"/>
      <c r="S374" s="206">
        <f>SUMIF('TOTAL FEED'!$J$6:$J$440,'23'!A374,'TOTAL FEED'!$AS$6:$AS$440)*T374</f>
        <v>16</v>
      </c>
      <c r="T374">
        <v>1</v>
      </c>
    </row>
    <row r="375" spans="1:20" x14ac:dyDescent="0.25">
      <c r="A375" t="str">
        <f t="shared" si="10"/>
        <v/>
      </c>
      <c r="G375"/>
      <c r="H375"/>
      <c r="S375" s="206">
        <f>SUMIF('TOTAL FEED'!$J$6:$J$440,'23'!A375,'TOTAL FEED'!$AS$6:$AS$440)*T375</f>
        <v>16</v>
      </c>
      <c r="T375">
        <v>1</v>
      </c>
    </row>
    <row r="376" spans="1:20" x14ac:dyDescent="0.25">
      <c r="A376" t="str">
        <f t="shared" si="10"/>
        <v/>
      </c>
      <c r="G376"/>
      <c r="H376"/>
      <c r="S376" s="206">
        <f>SUMIF('TOTAL FEED'!$J$6:$J$440,'23'!A376,'TOTAL FEED'!$AS$6:$AS$440)*T376</f>
        <v>16</v>
      </c>
      <c r="T376">
        <v>1</v>
      </c>
    </row>
    <row r="377" spans="1:20" x14ac:dyDescent="0.25">
      <c r="A377" t="str">
        <f t="shared" si="10"/>
        <v/>
      </c>
      <c r="G377"/>
      <c r="H377"/>
      <c r="S377" s="206">
        <f>SUMIF('TOTAL FEED'!$J$6:$J$440,'23'!A377,'TOTAL FEED'!$AS$6:$AS$440)*T377</f>
        <v>16</v>
      </c>
      <c r="T377">
        <v>1</v>
      </c>
    </row>
    <row r="378" spans="1:20" x14ac:dyDescent="0.25">
      <c r="A378" t="str">
        <f t="shared" si="10"/>
        <v/>
      </c>
      <c r="G378"/>
      <c r="H378"/>
      <c r="S378" s="206">
        <f>SUMIF('TOTAL FEED'!$J$6:$J$440,'23'!A378,'TOTAL FEED'!$AS$6:$AS$440)*T378</f>
        <v>16</v>
      </c>
      <c r="T378">
        <v>1</v>
      </c>
    </row>
    <row r="379" spans="1:20" x14ac:dyDescent="0.25">
      <c r="A379" t="str">
        <f t="shared" si="10"/>
        <v/>
      </c>
      <c r="G379"/>
      <c r="H379"/>
      <c r="S379" s="206">
        <f>SUMIF('TOTAL FEED'!$J$6:$J$440,'23'!A379,'TOTAL FEED'!$AS$6:$AS$440)*T379</f>
        <v>16</v>
      </c>
      <c r="T379">
        <v>1</v>
      </c>
    </row>
    <row r="380" spans="1:20" x14ac:dyDescent="0.25">
      <c r="A380" t="str">
        <f t="shared" si="10"/>
        <v/>
      </c>
      <c r="G380"/>
      <c r="H380"/>
      <c r="S380" s="206">
        <f>SUMIF('TOTAL FEED'!$J$6:$J$440,'23'!A380,'TOTAL FEED'!$AS$6:$AS$440)*T380</f>
        <v>16</v>
      </c>
      <c r="T380">
        <v>1</v>
      </c>
    </row>
    <row r="381" spans="1:20" x14ac:dyDescent="0.25">
      <c r="A381" t="str">
        <f t="shared" si="10"/>
        <v/>
      </c>
      <c r="G381"/>
      <c r="H381"/>
      <c r="S381" s="206">
        <f>SUMIF('TOTAL FEED'!$J$6:$J$440,'23'!A381,'TOTAL FEED'!$AS$6:$AS$440)*T381</f>
        <v>16</v>
      </c>
      <c r="T381">
        <v>1</v>
      </c>
    </row>
    <row r="382" spans="1:20" x14ac:dyDescent="0.25">
      <c r="A382" t="str">
        <f t="shared" si="10"/>
        <v/>
      </c>
      <c r="G382"/>
      <c r="H382"/>
      <c r="S382" s="206">
        <f>SUMIF('TOTAL FEED'!$J$6:$J$440,'23'!A382,'TOTAL FEED'!$AS$6:$AS$440)*T382</f>
        <v>16</v>
      </c>
      <c r="T382">
        <v>1</v>
      </c>
    </row>
    <row r="383" spans="1:20" x14ac:dyDescent="0.25">
      <c r="A383" t="str">
        <f t="shared" si="10"/>
        <v/>
      </c>
      <c r="G383"/>
      <c r="H383"/>
      <c r="S383" s="206">
        <f>SUMIF('TOTAL FEED'!$J$6:$J$440,'23'!A383,'TOTAL FEED'!$AS$6:$AS$440)*T383</f>
        <v>16</v>
      </c>
      <c r="T383">
        <v>1</v>
      </c>
    </row>
    <row r="384" spans="1:20" x14ac:dyDescent="0.25">
      <c r="A384" t="str">
        <f t="shared" si="10"/>
        <v/>
      </c>
      <c r="G384"/>
      <c r="H384"/>
      <c r="S384" s="206">
        <f>SUMIF('TOTAL FEED'!$J$6:$J$440,'23'!A384,'TOTAL FEED'!$AS$6:$AS$440)*T384</f>
        <v>16</v>
      </c>
      <c r="T384">
        <v>1</v>
      </c>
    </row>
    <row r="385" spans="1:20" x14ac:dyDescent="0.25">
      <c r="A385" t="str">
        <f t="shared" si="10"/>
        <v/>
      </c>
      <c r="G385"/>
      <c r="H385"/>
      <c r="S385" s="206">
        <f>SUMIF('TOTAL FEED'!$J$6:$J$440,'23'!A385,'TOTAL FEED'!$AS$6:$AS$440)*T385</f>
        <v>16</v>
      </c>
      <c r="T385">
        <v>1</v>
      </c>
    </row>
    <row r="386" spans="1:20" x14ac:dyDescent="0.25">
      <c r="A386" t="str">
        <f t="shared" si="10"/>
        <v/>
      </c>
      <c r="G386"/>
      <c r="H386"/>
      <c r="S386" s="206">
        <f>SUMIF('TOTAL FEED'!$J$6:$J$440,'23'!A386,'TOTAL FEED'!$AS$6:$AS$440)*T386</f>
        <v>16</v>
      </c>
      <c r="T386">
        <v>1</v>
      </c>
    </row>
    <row r="387" spans="1:20" x14ac:dyDescent="0.25">
      <c r="A387" t="str">
        <f t="shared" si="10"/>
        <v/>
      </c>
      <c r="G387"/>
      <c r="H387"/>
      <c r="S387" s="206">
        <f>SUMIF('TOTAL FEED'!$J$6:$J$440,'23'!A387,'TOTAL FEED'!$AS$6:$AS$440)*T387</f>
        <v>16</v>
      </c>
      <c r="T387">
        <v>1</v>
      </c>
    </row>
    <row r="388" spans="1:20" x14ac:dyDescent="0.25">
      <c r="A388" t="str">
        <f t="shared" ref="A388:A451" si="11">CONCATENATE(G388,I388,H388)</f>
        <v/>
      </c>
      <c r="G388"/>
      <c r="H388"/>
      <c r="S388" s="206">
        <f>SUMIF('TOTAL FEED'!$J$6:$J$440,'23'!A388,'TOTAL FEED'!$AS$6:$AS$440)*T388</f>
        <v>16</v>
      </c>
      <c r="T388">
        <v>1</v>
      </c>
    </row>
    <row r="389" spans="1:20" x14ac:dyDescent="0.25">
      <c r="A389" t="str">
        <f t="shared" si="11"/>
        <v/>
      </c>
      <c r="G389"/>
      <c r="H389"/>
      <c r="S389" s="206">
        <f>SUMIF('TOTAL FEED'!$J$6:$J$440,'23'!A389,'TOTAL FEED'!$AS$6:$AS$440)*T389</f>
        <v>16</v>
      </c>
      <c r="T389">
        <v>1</v>
      </c>
    </row>
    <row r="390" spans="1:20" x14ac:dyDescent="0.25">
      <c r="A390" t="str">
        <f t="shared" si="11"/>
        <v/>
      </c>
      <c r="G390"/>
      <c r="H390"/>
      <c r="S390" s="206">
        <f>SUMIF('TOTAL FEED'!$J$6:$J$440,'23'!A390,'TOTAL FEED'!$AS$6:$AS$440)*T390</f>
        <v>16</v>
      </c>
      <c r="T390">
        <v>1</v>
      </c>
    </row>
    <row r="391" spans="1:20" x14ac:dyDescent="0.25">
      <c r="A391" t="str">
        <f t="shared" si="11"/>
        <v/>
      </c>
      <c r="G391"/>
      <c r="H391"/>
      <c r="S391" s="206">
        <f>SUMIF('TOTAL FEED'!$J$6:$J$440,'23'!A391,'TOTAL FEED'!$AS$6:$AS$440)*T391</f>
        <v>16</v>
      </c>
      <c r="T391">
        <v>1</v>
      </c>
    </row>
    <row r="392" spans="1:20" x14ac:dyDescent="0.25">
      <c r="A392" t="str">
        <f t="shared" si="11"/>
        <v/>
      </c>
      <c r="G392"/>
      <c r="H392"/>
      <c r="S392" s="206">
        <f>SUMIF('TOTAL FEED'!$J$6:$J$440,'23'!A392,'TOTAL FEED'!$AS$6:$AS$440)*T392</f>
        <v>16</v>
      </c>
      <c r="T392">
        <v>1</v>
      </c>
    </row>
    <row r="393" spans="1:20" x14ac:dyDescent="0.25">
      <c r="A393" t="str">
        <f t="shared" si="11"/>
        <v/>
      </c>
      <c r="G393"/>
      <c r="H393"/>
      <c r="S393" s="206">
        <f>SUMIF('TOTAL FEED'!$J$6:$J$440,'23'!A393,'TOTAL FEED'!$AS$6:$AS$440)*T393</f>
        <v>16</v>
      </c>
      <c r="T393">
        <v>1</v>
      </c>
    </row>
    <row r="394" spans="1:20" x14ac:dyDescent="0.25">
      <c r="A394" t="str">
        <f t="shared" si="11"/>
        <v/>
      </c>
      <c r="G394"/>
      <c r="H394"/>
      <c r="S394" s="206">
        <f>SUMIF('TOTAL FEED'!$J$6:$J$440,'23'!A394,'TOTAL FEED'!$AS$6:$AS$440)*T394</f>
        <v>16</v>
      </c>
      <c r="T394">
        <v>1</v>
      </c>
    </row>
    <row r="395" spans="1:20" x14ac:dyDescent="0.25">
      <c r="A395" t="str">
        <f t="shared" si="11"/>
        <v/>
      </c>
      <c r="G395"/>
      <c r="H395"/>
      <c r="S395" s="206">
        <f>SUMIF('TOTAL FEED'!$J$6:$J$440,'23'!A395,'TOTAL FEED'!$AS$6:$AS$440)*T395</f>
        <v>16</v>
      </c>
      <c r="T395">
        <v>1</v>
      </c>
    </row>
    <row r="396" spans="1:20" x14ac:dyDescent="0.25">
      <c r="A396" t="str">
        <f t="shared" si="11"/>
        <v/>
      </c>
      <c r="G396"/>
      <c r="H396"/>
      <c r="S396" s="206">
        <f>SUMIF('TOTAL FEED'!$J$6:$J$440,'23'!A396,'TOTAL FEED'!$AS$6:$AS$440)*T396</f>
        <v>16</v>
      </c>
      <c r="T396">
        <v>1</v>
      </c>
    </row>
    <row r="397" spans="1:20" x14ac:dyDescent="0.25">
      <c r="A397" t="str">
        <f t="shared" si="11"/>
        <v/>
      </c>
      <c r="G397"/>
      <c r="H397"/>
      <c r="S397" s="206">
        <f>SUMIF('TOTAL FEED'!$J$6:$J$440,'23'!A397,'TOTAL FEED'!$AS$6:$AS$440)*T397</f>
        <v>16</v>
      </c>
      <c r="T397">
        <v>1</v>
      </c>
    </row>
    <row r="398" spans="1:20" x14ac:dyDescent="0.25">
      <c r="A398" t="str">
        <f t="shared" si="11"/>
        <v/>
      </c>
      <c r="G398"/>
      <c r="H398"/>
      <c r="S398" s="206">
        <f>SUMIF('TOTAL FEED'!$J$6:$J$440,'23'!A398,'TOTAL FEED'!$AS$6:$AS$440)*T398</f>
        <v>16</v>
      </c>
      <c r="T398">
        <v>1</v>
      </c>
    </row>
    <row r="399" spans="1:20" x14ac:dyDescent="0.25">
      <c r="A399" t="str">
        <f t="shared" si="11"/>
        <v/>
      </c>
      <c r="G399"/>
      <c r="H399"/>
      <c r="S399" s="206">
        <f>SUMIF('TOTAL FEED'!$J$6:$J$440,'23'!A399,'TOTAL FEED'!$AS$6:$AS$440)*T399</f>
        <v>16</v>
      </c>
      <c r="T399">
        <v>1</v>
      </c>
    </row>
    <row r="400" spans="1:20" x14ac:dyDescent="0.25">
      <c r="A400" t="str">
        <f t="shared" si="11"/>
        <v/>
      </c>
      <c r="G400"/>
      <c r="H400"/>
      <c r="S400" s="206">
        <f>SUMIF('TOTAL FEED'!$J$6:$J$440,'23'!A400,'TOTAL FEED'!$AS$6:$AS$440)*T400</f>
        <v>16</v>
      </c>
      <c r="T400">
        <v>1</v>
      </c>
    </row>
    <row r="401" spans="1:20" x14ac:dyDescent="0.25">
      <c r="A401" t="str">
        <f t="shared" si="11"/>
        <v/>
      </c>
      <c r="G401"/>
      <c r="H401"/>
      <c r="S401" s="206">
        <f>SUMIF('TOTAL FEED'!$J$6:$J$440,'23'!A401,'TOTAL FEED'!$AS$6:$AS$440)*T401</f>
        <v>16</v>
      </c>
      <c r="T401">
        <v>1</v>
      </c>
    </row>
    <row r="402" spans="1:20" x14ac:dyDescent="0.25">
      <c r="A402" t="str">
        <f t="shared" si="11"/>
        <v/>
      </c>
      <c r="G402"/>
      <c r="H402"/>
      <c r="S402" s="206">
        <f>SUMIF('TOTAL FEED'!$J$6:$J$440,'23'!A402,'TOTAL FEED'!$AS$6:$AS$440)*T402</f>
        <v>16</v>
      </c>
      <c r="T402">
        <v>1</v>
      </c>
    </row>
    <row r="403" spans="1:20" x14ac:dyDescent="0.25">
      <c r="A403" t="str">
        <f t="shared" si="11"/>
        <v/>
      </c>
      <c r="G403"/>
      <c r="H403"/>
      <c r="S403" s="206">
        <f>SUMIF('TOTAL FEED'!$J$6:$J$440,'23'!A403,'TOTAL FEED'!$AS$6:$AS$440)*T403</f>
        <v>16</v>
      </c>
      <c r="T403">
        <v>1</v>
      </c>
    </row>
    <row r="404" spans="1:20" x14ac:dyDescent="0.25">
      <c r="A404" t="str">
        <f t="shared" si="11"/>
        <v/>
      </c>
      <c r="G404"/>
      <c r="H404"/>
      <c r="S404" s="206">
        <f>SUMIF('TOTAL FEED'!$J$6:$J$440,'23'!A404,'TOTAL FEED'!$AS$6:$AS$440)*T404</f>
        <v>16</v>
      </c>
      <c r="T404">
        <v>1</v>
      </c>
    </row>
    <row r="405" spans="1:20" x14ac:dyDescent="0.25">
      <c r="A405" t="str">
        <f t="shared" si="11"/>
        <v/>
      </c>
      <c r="G405"/>
      <c r="H405"/>
      <c r="S405" s="206">
        <f>SUMIF('TOTAL FEED'!$J$6:$J$440,'23'!A405,'TOTAL FEED'!$AS$6:$AS$440)*T405</f>
        <v>16</v>
      </c>
      <c r="T405">
        <v>1</v>
      </c>
    </row>
    <row r="406" spans="1:20" x14ac:dyDescent="0.25">
      <c r="A406" t="str">
        <f t="shared" si="11"/>
        <v/>
      </c>
      <c r="G406"/>
      <c r="H406"/>
      <c r="S406" s="206">
        <f>SUMIF('TOTAL FEED'!$J$6:$J$440,'23'!A406,'TOTAL FEED'!$AS$6:$AS$440)*T406</f>
        <v>16</v>
      </c>
      <c r="T406">
        <v>1</v>
      </c>
    </row>
    <row r="407" spans="1:20" x14ac:dyDescent="0.25">
      <c r="A407" t="str">
        <f t="shared" si="11"/>
        <v/>
      </c>
      <c r="G407"/>
      <c r="H407"/>
      <c r="S407" s="206">
        <f>SUMIF('TOTAL FEED'!$J$6:$J$440,'23'!A407,'TOTAL FEED'!$AS$6:$AS$440)*T407</f>
        <v>16</v>
      </c>
      <c r="T407">
        <v>1</v>
      </c>
    </row>
    <row r="408" spans="1:20" x14ac:dyDescent="0.25">
      <c r="A408" t="str">
        <f t="shared" si="11"/>
        <v/>
      </c>
      <c r="G408"/>
      <c r="H408"/>
      <c r="S408" s="206">
        <f>SUMIF('TOTAL FEED'!$J$6:$J$440,'23'!A408,'TOTAL FEED'!$AS$6:$AS$440)*T408</f>
        <v>16</v>
      </c>
      <c r="T408">
        <v>1</v>
      </c>
    </row>
    <row r="409" spans="1:20" x14ac:dyDescent="0.25">
      <c r="A409" t="str">
        <f t="shared" si="11"/>
        <v/>
      </c>
      <c r="G409"/>
      <c r="H409"/>
      <c r="S409" s="206">
        <f>SUMIF('TOTAL FEED'!$J$6:$J$440,'23'!A409,'TOTAL FEED'!$AS$6:$AS$440)*T409</f>
        <v>16</v>
      </c>
      <c r="T409">
        <v>1</v>
      </c>
    </row>
    <row r="410" spans="1:20" x14ac:dyDescent="0.25">
      <c r="A410" t="str">
        <f t="shared" si="11"/>
        <v/>
      </c>
      <c r="G410"/>
      <c r="H410"/>
      <c r="S410" s="206">
        <f>SUMIF('TOTAL FEED'!$J$6:$J$440,'23'!A410,'TOTAL FEED'!$AS$6:$AS$440)*T410</f>
        <v>16</v>
      </c>
      <c r="T410">
        <v>1</v>
      </c>
    </row>
    <row r="411" spans="1:20" x14ac:dyDescent="0.25">
      <c r="A411" t="str">
        <f t="shared" si="11"/>
        <v/>
      </c>
      <c r="G411"/>
      <c r="H411"/>
      <c r="S411" s="206">
        <f>SUMIF('TOTAL FEED'!$J$6:$J$440,'23'!A411,'TOTAL FEED'!$AS$6:$AS$440)*T411</f>
        <v>16</v>
      </c>
      <c r="T411">
        <v>1</v>
      </c>
    </row>
    <row r="412" spans="1:20" x14ac:dyDescent="0.25">
      <c r="A412" t="str">
        <f t="shared" si="11"/>
        <v/>
      </c>
      <c r="G412"/>
      <c r="H412"/>
      <c r="S412" s="206">
        <f>SUMIF('TOTAL FEED'!$J$6:$J$440,'23'!A412,'TOTAL FEED'!$AS$6:$AS$440)*T412</f>
        <v>16</v>
      </c>
      <c r="T412">
        <v>1</v>
      </c>
    </row>
    <row r="413" spans="1:20" x14ac:dyDescent="0.25">
      <c r="A413" t="str">
        <f t="shared" si="11"/>
        <v/>
      </c>
      <c r="G413"/>
      <c r="H413"/>
      <c r="S413" s="206">
        <f>SUMIF('TOTAL FEED'!$J$6:$J$440,'23'!A413,'TOTAL FEED'!$AS$6:$AS$440)*T413</f>
        <v>16</v>
      </c>
      <c r="T413">
        <v>1</v>
      </c>
    </row>
    <row r="414" spans="1:20" x14ac:dyDescent="0.25">
      <c r="A414" t="str">
        <f t="shared" si="11"/>
        <v/>
      </c>
      <c r="G414"/>
      <c r="H414"/>
      <c r="S414" s="206">
        <f>SUMIF('TOTAL FEED'!$J$6:$J$440,'23'!A414,'TOTAL FEED'!$AS$6:$AS$440)*T414</f>
        <v>16</v>
      </c>
      <c r="T414">
        <v>1</v>
      </c>
    </row>
    <row r="415" spans="1:20" x14ac:dyDescent="0.25">
      <c r="A415" t="str">
        <f t="shared" si="11"/>
        <v/>
      </c>
      <c r="G415"/>
      <c r="H415"/>
      <c r="S415" s="206">
        <f>SUMIF('TOTAL FEED'!$J$6:$J$440,'23'!A415,'TOTAL FEED'!$AS$6:$AS$440)*T415</f>
        <v>16</v>
      </c>
      <c r="T415">
        <v>1</v>
      </c>
    </row>
    <row r="416" spans="1:20" x14ac:dyDescent="0.25">
      <c r="A416" t="str">
        <f t="shared" si="11"/>
        <v/>
      </c>
      <c r="G416"/>
      <c r="H416"/>
      <c r="S416" s="206">
        <f>SUMIF('TOTAL FEED'!$J$6:$J$440,'23'!A416,'TOTAL FEED'!$AS$6:$AS$440)*T416</f>
        <v>16</v>
      </c>
      <c r="T416">
        <v>1</v>
      </c>
    </row>
    <row r="417" spans="1:20" x14ac:dyDescent="0.25">
      <c r="A417" t="str">
        <f t="shared" si="11"/>
        <v/>
      </c>
      <c r="G417"/>
      <c r="H417"/>
      <c r="S417" s="206">
        <f>SUMIF('TOTAL FEED'!$J$6:$J$440,'23'!A417,'TOTAL FEED'!$AS$6:$AS$440)*T417</f>
        <v>16</v>
      </c>
      <c r="T417">
        <v>1</v>
      </c>
    </row>
    <row r="418" spans="1:20" x14ac:dyDescent="0.25">
      <c r="A418" t="str">
        <f t="shared" si="11"/>
        <v/>
      </c>
      <c r="G418"/>
      <c r="H418"/>
      <c r="S418" s="206">
        <f>SUMIF('TOTAL FEED'!$J$6:$J$440,'23'!A418,'TOTAL FEED'!$AS$6:$AS$440)*T418</f>
        <v>16</v>
      </c>
      <c r="T418">
        <v>1</v>
      </c>
    </row>
    <row r="419" spans="1:20" x14ac:dyDescent="0.25">
      <c r="A419" t="str">
        <f t="shared" si="11"/>
        <v/>
      </c>
      <c r="G419"/>
      <c r="H419"/>
      <c r="S419" s="206">
        <f>SUMIF('TOTAL FEED'!$J$6:$J$440,'23'!A419,'TOTAL FEED'!$AS$6:$AS$440)*T419</f>
        <v>16</v>
      </c>
      <c r="T419">
        <v>1</v>
      </c>
    </row>
    <row r="420" spans="1:20" x14ac:dyDescent="0.25">
      <c r="A420" t="str">
        <f t="shared" si="11"/>
        <v/>
      </c>
      <c r="G420"/>
      <c r="H420"/>
      <c r="S420" s="206">
        <f>SUMIF('TOTAL FEED'!$J$6:$J$440,'23'!A420,'TOTAL FEED'!$AS$6:$AS$440)*T420</f>
        <v>16</v>
      </c>
      <c r="T420">
        <v>1</v>
      </c>
    </row>
    <row r="421" spans="1:20" x14ac:dyDescent="0.25">
      <c r="A421" t="str">
        <f t="shared" si="11"/>
        <v/>
      </c>
      <c r="G421"/>
      <c r="H421"/>
      <c r="S421" s="206">
        <f>SUMIF('TOTAL FEED'!$J$6:$J$440,'23'!A421,'TOTAL FEED'!$AS$6:$AS$440)*T421</f>
        <v>16</v>
      </c>
      <c r="T421">
        <v>1</v>
      </c>
    </row>
    <row r="422" spans="1:20" x14ac:dyDescent="0.25">
      <c r="A422" t="str">
        <f t="shared" si="11"/>
        <v/>
      </c>
      <c r="G422"/>
      <c r="H422"/>
      <c r="S422" s="206">
        <f>SUMIF('TOTAL FEED'!$J$6:$J$440,'23'!A422,'TOTAL FEED'!$AS$6:$AS$440)*T422</f>
        <v>16</v>
      </c>
      <c r="T422">
        <v>1</v>
      </c>
    </row>
    <row r="423" spans="1:20" x14ac:dyDescent="0.25">
      <c r="A423" t="str">
        <f t="shared" si="11"/>
        <v/>
      </c>
      <c r="G423"/>
      <c r="H423"/>
      <c r="S423" s="206">
        <f>SUMIF('TOTAL FEED'!$J$6:$J$440,'23'!A423,'TOTAL FEED'!$AS$6:$AS$440)*T423</f>
        <v>16</v>
      </c>
      <c r="T423">
        <v>1</v>
      </c>
    </row>
    <row r="424" spans="1:20" x14ac:dyDescent="0.25">
      <c r="A424" t="str">
        <f t="shared" si="11"/>
        <v/>
      </c>
      <c r="G424"/>
      <c r="H424"/>
      <c r="S424" s="206">
        <f>SUMIF('TOTAL FEED'!$J$6:$J$440,'23'!A424,'TOTAL FEED'!$AS$6:$AS$440)*T424</f>
        <v>16</v>
      </c>
      <c r="T424">
        <v>1</v>
      </c>
    </row>
    <row r="425" spans="1:20" x14ac:dyDescent="0.25">
      <c r="A425" t="str">
        <f t="shared" si="11"/>
        <v/>
      </c>
      <c r="G425"/>
      <c r="H425"/>
      <c r="S425" s="206">
        <f>SUMIF('TOTAL FEED'!$J$6:$J$440,'23'!A425,'TOTAL FEED'!$AS$6:$AS$440)*T425</f>
        <v>16</v>
      </c>
      <c r="T425">
        <v>1</v>
      </c>
    </row>
    <row r="426" spans="1:20" x14ac:dyDescent="0.25">
      <c r="A426" t="str">
        <f t="shared" si="11"/>
        <v/>
      </c>
      <c r="G426"/>
      <c r="H426"/>
      <c r="S426" s="206">
        <f>SUMIF('TOTAL FEED'!$J$6:$J$440,'23'!A426,'TOTAL FEED'!$AS$6:$AS$440)*T426</f>
        <v>16</v>
      </c>
      <c r="T426">
        <v>1</v>
      </c>
    </row>
    <row r="427" spans="1:20" x14ac:dyDescent="0.25">
      <c r="A427" t="str">
        <f t="shared" si="11"/>
        <v/>
      </c>
      <c r="G427"/>
      <c r="H427"/>
      <c r="S427" s="206">
        <f>SUMIF('TOTAL FEED'!$J$6:$J$440,'23'!A427,'TOTAL FEED'!$AS$6:$AS$440)*T427</f>
        <v>16</v>
      </c>
      <c r="T427">
        <v>1</v>
      </c>
    </row>
    <row r="428" spans="1:20" x14ac:dyDescent="0.25">
      <c r="A428" t="str">
        <f t="shared" si="11"/>
        <v/>
      </c>
      <c r="G428"/>
      <c r="H428"/>
      <c r="S428" s="206">
        <f>SUMIF('TOTAL FEED'!$J$6:$J$440,'23'!A428,'TOTAL FEED'!$AS$6:$AS$440)*T428</f>
        <v>16</v>
      </c>
      <c r="T428">
        <v>1</v>
      </c>
    </row>
    <row r="429" spans="1:20" x14ac:dyDescent="0.25">
      <c r="A429" t="str">
        <f t="shared" si="11"/>
        <v/>
      </c>
      <c r="G429"/>
      <c r="H429"/>
      <c r="S429" s="206">
        <f>SUMIF('TOTAL FEED'!$J$6:$J$440,'23'!A429,'TOTAL FEED'!$AS$6:$AS$440)*T429</f>
        <v>16</v>
      </c>
      <c r="T429">
        <v>1</v>
      </c>
    </row>
    <row r="430" spans="1:20" x14ac:dyDescent="0.25">
      <c r="A430" t="str">
        <f t="shared" si="11"/>
        <v/>
      </c>
      <c r="G430"/>
      <c r="H430"/>
      <c r="S430" s="206">
        <f>SUMIF('TOTAL FEED'!$J$6:$J$440,'23'!A430,'TOTAL FEED'!$AS$6:$AS$440)*T430</f>
        <v>16</v>
      </c>
      <c r="T430">
        <v>1</v>
      </c>
    </row>
    <row r="431" spans="1:20" x14ac:dyDescent="0.25">
      <c r="A431" t="str">
        <f t="shared" si="11"/>
        <v/>
      </c>
      <c r="G431"/>
      <c r="H431"/>
      <c r="S431" s="206">
        <f>SUMIF('TOTAL FEED'!$J$6:$J$440,'23'!A431,'TOTAL FEED'!$AS$6:$AS$440)*T431</f>
        <v>16</v>
      </c>
      <c r="T431">
        <v>1</v>
      </c>
    </row>
    <row r="432" spans="1:20" x14ac:dyDescent="0.25">
      <c r="A432" t="str">
        <f t="shared" si="11"/>
        <v/>
      </c>
      <c r="G432"/>
      <c r="H432"/>
      <c r="S432" s="206">
        <f>SUMIF('TOTAL FEED'!$J$6:$J$440,'23'!A432,'TOTAL FEED'!$AS$6:$AS$440)*T432</f>
        <v>16</v>
      </c>
      <c r="T432">
        <v>1</v>
      </c>
    </row>
    <row r="433" spans="1:20" x14ac:dyDescent="0.25">
      <c r="A433" t="str">
        <f t="shared" si="11"/>
        <v/>
      </c>
      <c r="G433"/>
      <c r="H433"/>
      <c r="S433" s="206">
        <f>SUMIF('TOTAL FEED'!$J$6:$J$440,'23'!A433,'TOTAL FEED'!$AS$6:$AS$440)*T433</f>
        <v>16</v>
      </c>
      <c r="T433">
        <v>1</v>
      </c>
    </row>
    <row r="434" spans="1:20" x14ac:dyDescent="0.25">
      <c r="A434" t="str">
        <f t="shared" si="11"/>
        <v/>
      </c>
      <c r="G434"/>
      <c r="H434"/>
      <c r="S434" s="206">
        <f>SUMIF('TOTAL FEED'!$J$6:$J$440,'23'!A434,'TOTAL FEED'!$AS$6:$AS$440)*T434</f>
        <v>16</v>
      </c>
      <c r="T434">
        <v>1</v>
      </c>
    </row>
    <row r="435" spans="1:20" x14ac:dyDescent="0.25">
      <c r="A435" t="str">
        <f t="shared" si="11"/>
        <v/>
      </c>
      <c r="G435"/>
      <c r="H435"/>
      <c r="S435" s="206">
        <f>SUMIF('TOTAL FEED'!$J$6:$J$440,'23'!A435,'TOTAL FEED'!$AS$6:$AS$440)*T435</f>
        <v>16</v>
      </c>
      <c r="T435">
        <v>1</v>
      </c>
    </row>
    <row r="436" spans="1:20" x14ac:dyDescent="0.25">
      <c r="A436" t="str">
        <f t="shared" si="11"/>
        <v/>
      </c>
      <c r="G436"/>
      <c r="H436"/>
      <c r="S436" s="206">
        <f>SUMIF('TOTAL FEED'!$J$6:$J$440,'23'!A436,'TOTAL FEED'!$AS$6:$AS$440)*T436</f>
        <v>16</v>
      </c>
      <c r="T436">
        <v>1</v>
      </c>
    </row>
    <row r="437" spans="1:20" x14ac:dyDescent="0.25">
      <c r="A437" t="str">
        <f t="shared" si="11"/>
        <v/>
      </c>
      <c r="G437"/>
      <c r="H437"/>
      <c r="S437" s="206">
        <f>SUMIF('TOTAL FEED'!$J$6:$J$440,'23'!A437,'TOTAL FEED'!$AS$6:$AS$440)*T437</f>
        <v>16</v>
      </c>
      <c r="T437">
        <v>1</v>
      </c>
    </row>
    <row r="438" spans="1:20" x14ac:dyDescent="0.25">
      <c r="A438" t="str">
        <f t="shared" si="11"/>
        <v/>
      </c>
      <c r="G438"/>
      <c r="H438"/>
      <c r="S438" s="206">
        <f>SUMIF('TOTAL FEED'!$J$6:$J$440,'23'!A438,'TOTAL FEED'!$AS$6:$AS$440)*T438</f>
        <v>16</v>
      </c>
      <c r="T438">
        <v>1</v>
      </c>
    </row>
    <row r="439" spans="1:20" x14ac:dyDescent="0.25">
      <c r="A439" t="str">
        <f t="shared" si="11"/>
        <v/>
      </c>
      <c r="G439"/>
      <c r="H439"/>
      <c r="S439" s="206">
        <f>SUMIF('TOTAL FEED'!$J$6:$J$440,'23'!A439,'TOTAL FEED'!$AS$6:$AS$440)*T439</f>
        <v>16</v>
      </c>
      <c r="T439">
        <v>1</v>
      </c>
    </row>
    <row r="440" spans="1:20" x14ac:dyDescent="0.25">
      <c r="A440" t="str">
        <f t="shared" si="11"/>
        <v/>
      </c>
      <c r="G440"/>
      <c r="H440"/>
      <c r="S440" s="206">
        <f>SUMIF('TOTAL FEED'!$J$6:$J$440,'23'!A440,'TOTAL FEED'!$AS$6:$AS$440)*T440</f>
        <v>16</v>
      </c>
      <c r="T440">
        <v>1</v>
      </c>
    </row>
    <row r="441" spans="1:20" x14ac:dyDescent="0.25">
      <c r="A441" t="str">
        <f t="shared" si="11"/>
        <v/>
      </c>
      <c r="G441"/>
      <c r="H441"/>
      <c r="S441" s="206">
        <f>SUMIF('TOTAL FEED'!$J$6:$J$440,'23'!A441,'TOTAL FEED'!$AS$6:$AS$440)*T441</f>
        <v>16</v>
      </c>
      <c r="T441">
        <v>1</v>
      </c>
    </row>
    <row r="442" spans="1:20" x14ac:dyDescent="0.25">
      <c r="A442" t="str">
        <f t="shared" si="11"/>
        <v/>
      </c>
      <c r="G442"/>
      <c r="H442"/>
      <c r="S442" s="206">
        <f>SUMIF('TOTAL FEED'!$J$6:$J$440,'23'!A442,'TOTAL FEED'!$AS$6:$AS$440)*T442</f>
        <v>16</v>
      </c>
      <c r="T442">
        <v>1</v>
      </c>
    </row>
    <row r="443" spans="1:20" x14ac:dyDescent="0.25">
      <c r="A443" t="str">
        <f t="shared" si="11"/>
        <v/>
      </c>
      <c r="G443"/>
      <c r="H443"/>
      <c r="S443" s="206">
        <f>SUMIF('TOTAL FEED'!$J$6:$J$440,'23'!A443,'TOTAL FEED'!$AS$6:$AS$440)*T443</f>
        <v>16</v>
      </c>
      <c r="T443">
        <v>1</v>
      </c>
    </row>
    <row r="444" spans="1:20" x14ac:dyDescent="0.25">
      <c r="A444" t="str">
        <f t="shared" si="11"/>
        <v/>
      </c>
      <c r="G444"/>
      <c r="H444"/>
      <c r="S444" s="206">
        <f>SUMIF('TOTAL FEED'!$J$6:$J$440,'23'!A444,'TOTAL FEED'!$AS$6:$AS$440)*T444</f>
        <v>16</v>
      </c>
      <c r="T444">
        <v>1</v>
      </c>
    </row>
    <row r="445" spans="1:20" x14ac:dyDescent="0.25">
      <c r="A445" t="str">
        <f t="shared" si="11"/>
        <v/>
      </c>
      <c r="G445"/>
      <c r="H445"/>
      <c r="S445" s="206">
        <f>SUMIF('TOTAL FEED'!$J$6:$J$440,'23'!A445,'TOTAL FEED'!$AS$6:$AS$440)*T445</f>
        <v>16</v>
      </c>
      <c r="T445">
        <v>1</v>
      </c>
    </row>
    <row r="446" spans="1:20" x14ac:dyDescent="0.25">
      <c r="A446" t="str">
        <f t="shared" si="11"/>
        <v/>
      </c>
      <c r="G446"/>
      <c r="H446"/>
      <c r="S446" s="206">
        <f>SUMIF('TOTAL FEED'!$J$6:$J$440,'23'!A446,'TOTAL FEED'!$AS$6:$AS$440)*T446</f>
        <v>16</v>
      </c>
      <c r="T446">
        <v>1</v>
      </c>
    </row>
    <row r="447" spans="1:20" x14ac:dyDescent="0.25">
      <c r="A447" t="str">
        <f t="shared" si="11"/>
        <v/>
      </c>
      <c r="G447"/>
      <c r="H447"/>
      <c r="S447" s="206">
        <f>SUMIF('TOTAL FEED'!$J$6:$J$440,'23'!A447,'TOTAL FEED'!$AS$6:$AS$440)*T447</f>
        <v>16</v>
      </c>
      <c r="T447">
        <v>1</v>
      </c>
    </row>
    <row r="448" spans="1:20" x14ac:dyDescent="0.25">
      <c r="A448" t="str">
        <f t="shared" si="11"/>
        <v/>
      </c>
      <c r="G448"/>
      <c r="H448"/>
      <c r="S448" s="206">
        <f>SUMIF('TOTAL FEED'!$J$6:$J$440,'23'!A448,'TOTAL FEED'!$AS$6:$AS$440)*T448</f>
        <v>16</v>
      </c>
      <c r="T448">
        <v>1</v>
      </c>
    </row>
    <row r="449" spans="1:20" x14ac:dyDescent="0.25">
      <c r="A449" t="str">
        <f t="shared" si="11"/>
        <v/>
      </c>
      <c r="G449"/>
      <c r="H449"/>
      <c r="S449" s="206">
        <f>SUMIF('TOTAL FEED'!$J$6:$J$440,'23'!A449,'TOTAL FEED'!$AS$6:$AS$440)*T449</f>
        <v>16</v>
      </c>
      <c r="T449">
        <v>1</v>
      </c>
    </row>
    <row r="450" spans="1:20" x14ac:dyDescent="0.25">
      <c r="A450" t="str">
        <f t="shared" si="11"/>
        <v/>
      </c>
      <c r="G450"/>
      <c r="H450"/>
      <c r="S450" s="206">
        <f>SUMIF('TOTAL FEED'!$J$6:$J$440,'23'!A450,'TOTAL FEED'!$AS$6:$AS$440)*T450</f>
        <v>16</v>
      </c>
      <c r="T450">
        <v>1</v>
      </c>
    </row>
    <row r="451" spans="1:20" x14ac:dyDescent="0.25">
      <c r="A451" t="str">
        <f t="shared" si="11"/>
        <v/>
      </c>
      <c r="G451"/>
      <c r="H451"/>
      <c r="S451" s="206">
        <f>SUMIF('TOTAL FEED'!$J$6:$J$440,'23'!A451,'TOTAL FEED'!$AS$6:$AS$440)*T451</f>
        <v>16</v>
      </c>
      <c r="T451">
        <v>1</v>
      </c>
    </row>
    <row r="452" spans="1:20" x14ac:dyDescent="0.25">
      <c r="A452" t="str">
        <f t="shared" ref="A452:A500" si="12">CONCATENATE(G452,I452,H452)</f>
        <v/>
      </c>
      <c r="G452"/>
      <c r="H452"/>
      <c r="S452" s="206">
        <f>SUMIF('TOTAL FEED'!$J$6:$J$440,'23'!A452,'TOTAL FEED'!$AS$6:$AS$440)*T452</f>
        <v>16</v>
      </c>
      <c r="T452">
        <v>1</v>
      </c>
    </row>
    <row r="453" spans="1:20" x14ac:dyDescent="0.25">
      <c r="A453" t="str">
        <f t="shared" si="12"/>
        <v/>
      </c>
      <c r="G453"/>
      <c r="H453"/>
      <c r="S453" s="206">
        <f>SUMIF('TOTAL FEED'!$J$6:$J$440,'23'!A453,'TOTAL FEED'!$AS$6:$AS$440)*T453</f>
        <v>16</v>
      </c>
      <c r="T453">
        <v>1</v>
      </c>
    </row>
    <row r="454" spans="1:20" x14ac:dyDescent="0.25">
      <c r="A454" t="str">
        <f t="shared" si="12"/>
        <v/>
      </c>
      <c r="G454"/>
      <c r="H454"/>
      <c r="S454" s="206">
        <f>SUMIF('TOTAL FEED'!$J$6:$J$440,'23'!A454,'TOTAL FEED'!$AS$6:$AS$440)*T454</f>
        <v>16</v>
      </c>
      <c r="T454">
        <v>1</v>
      </c>
    </row>
    <row r="455" spans="1:20" x14ac:dyDescent="0.25">
      <c r="A455" t="str">
        <f t="shared" si="12"/>
        <v/>
      </c>
      <c r="G455"/>
      <c r="H455"/>
      <c r="S455" s="206">
        <f>SUMIF('TOTAL FEED'!$J$6:$J$440,'23'!A455,'TOTAL FEED'!$AS$6:$AS$440)*T455</f>
        <v>16</v>
      </c>
      <c r="T455">
        <v>1</v>
      </c>
    </row>
    <row r="456" spans="1:20" x14ac:dyDescent="0.25">
      <c r="A456" t="str">
        <f t="shared" si="12"/>
        <v/>
      </c>
      <c r="G456"/>
      <c r="H456"/>
      <c r="S456" s="206">
        <f>SUMIF('TOTAL FEED'!$J$6:$J$440,'23'!A456,'TOTAL FEED'!$AS$6:$AS$440)*T456</f>
        <v>16</v>
      </c>
      <c r="T456">
        <v>1</v>
      </c>
    </row>
    <row r="457" spans="1:20" x14ac:dyDescent="0.25">
      <c r="A457" t="str">
        <f t="shared" si="12"/>
        <v/>
      </c>
      <c r="G457"/>
      <c r="H457"/>
      <c r="S457" s="206">
        <f>SUMIF('TOTAL FEED'!$J$6:$J$440,'23'!A457,'TOTAL FEED'!$AS$6:$AS$440)*T457</f>
        <v>16</v>
      </c>
      <c r="T457">
        <v>1</v>
      </c>
    </row>
    <row r="458" spans="1:20" x14ac:dyDescent="0.25">
      <c r="A458" t="str">
        <f t="shared" si="12"/>
        <v/>
      </c>
      <c r="G458"/>
      <c r="H458"/>
      <c r="S458" s="206">
        <f>SUMIF('TOTAL FEED'!$J$6:$J$440,'23'!A458,'TOTAL FEED'!$AS$6:$AS$440)*T458</f>
        <v>16</v>
      </c>
      <c r="T458">
        <v>1</v>
      </c>
    </row>
    <row r="459" spans="1:20" x14ac:dyDescent="0.25">
      <c r="A459" t="str">
        <f t="shared" si="12"/>
        <v/>
      </c>
      <c r="G459"/>
      <c r="H459"/>
      <c r="S459" s="206">
        <f>SUMIF('TOTAL FEED'!$J$6:$J$440,'23'!A459,'TOTAL FEED'!$AS$6:$AS$440)*T459</f>
        <v>16</v>
      </c>
      <c r="T459">
        <v>1</v>
      </c>
    </row>
    <row r="460" spans="1:20" x14ac:dyDescent="0.25">
      <c r="A460" t="str">
        <f t="shared" si="12"/>
        <v/>
      </c>
      <c r="G460"/>
      <c r="H460"/>
      <c r="S460" s="206">
        <f>SUMIF('TOTAL FEED'!$J$6:$J$440,'23'!A460,'TOTAL FEED'!$AS$6:$AS$440)*T460</f>
        <v>16</v>
      </c>
      <c r="T460">
        <v>1</v>
      </c>
    </row>
    <row r="461" spans="1:20" x14ac:dyDescent="0.25">
      <c r="A461" t="str">
        <f t="shared" si="12"/>
        <v/>
      </c>
      <c r="G461"/>
      <c r="H461"/>
      <c r="S461" s="206">
        <f>SUMIF('TOTAL FEED'!$J$6:$J$440,'23'!A461,'TOTAL FEED'!$AS$6:$AS$440)*T461</f>
        <v>16</v>
      </c>
      <c r="T461">
        <v>1</v>
      </c>
    </row>
    <row r="462" spans="1:20" x14ac:dyDescent="0.25">
      <c r="A462" t="str">
        <f t="shared" si="12"/>
        <v/>
      </c>
      <c r="G462"/>
      <c r="H462"/>
      <c r="S462" s="206">
        <f>SUMIF('TOTAL FEED'!$J$6:$J$440,'23'!A462,'TOTAL FEED'!$AS$6:$AS$440)*T462</f>
        <v>16</v>
      </c>
      <c r="T462">
        <v>1</v>
      </c>
    </row>
    <row r="463" spans="1:20" x14ac:dyDescent="0.25">
      <c r="A463" t="str">
        <f t="shared" si="12"/>
        <v/>
      </c>
      <c r="G463"/>
      <c r="H463"/>
      <c r="S463" s="206">
        <f>SUMIF('TOTAL FEED'!$J$6:$J$440,'23'!A463,'TOTAL FEED'!$AS$6:$AS$440)*T463</f>
        <v>16</v>
      </c>
      <c r="T463">
        <v>1</v>
      </c>
    </row>
    <row r="464" spans="1:20" x14ac:dyDescent="0.25">
      <c r="A464" t="str">
        <f t="shared" si="12"/>
        <v/>
      </c>
      <c r="G464"/>
      <c r="H464"/>
      <c r="S464" s="206">
        <f>SUMIF('TOTAL FEED'!$J$6:$J$440,'23'!A464,'TOTAL FEED'!$AS$6:$AS$440)*T464</f>
        <v>16</v>
      </c>
      <c r="T464">
        <v>1</v>
      </c>
    </row>
    <row r="465" spans="1:20" x14ac:dyDescent="0.25">
      <c r="A465" t="str">
        <f t="shared" si="12"/>
        <v/>
      </c>
      <c r="G465"/>
      <c r="H465"/>
      <c r="S465" s="206">
        <f>SUMIF('TOTAL FEED'!$J$6:$J$440,'23'!A465,'TOTAL FEED'!$AS$6:$AS$440)*T465</f>
        <v>16</v>
      </c>
      <c r="T465">
        <v>1</v>
      </c>
    </row>
    <row r="466" spans="1:20" x14ac:dyDescent="0.25">
      <c r="A466" t="str">
        <f t="shared" si="12"/>
        <v/>
      </c>
      <c r="G466"/>
      <c r="H466"/>
      <c r="S466" s="206">
        <f>SUMIF('TOTAL FEED'!$J$6:$J$440,'23'!A466,'TOTAL FEED'!$AS$6:$AS$440)*T466</f>
        <v>16</v>
      </c>
      <c r="T466">
        <v>1</v>
      </c>
    </row>
    <row r="467" spans="1:20" x14ac:dyDescent="0.25">
      <c r="A467" t="str">
        <f t="shared" si="12"/>
        <v/>
      </c>
      <c r="G467"/>
      <c r="H467"/>
      <c r="S467" s="206">
        <f>SUMIF('TOTAL FEED'!$J$6:$J$440,'23'!A467,'TOTAL FEED'!$AS$6:$AS$440)*T467</f>
        <v>16</v>
      </c>
      <c r="T467">
        <v>1</v>
      </c>
    </row>
    <row r="468" spans="1:20" x14ac:dyDescent="0.25">
      <c r="A468" t="str">
        <f t="shared" si="12"/>
        <v/>
      </c>
      <c r="G468"/>
      <c r="H468"/>
      <c r="S468" s="206">
        <f>SUMIF('TOTAL FEED'!$J$6:$J$440,'23'!A468,'TOTAL FEED'!$AS$6:$AS$440)*T468</f>
        <v>16</v>
      </c>
      <c r="T468">
        <v>1</v>
      </c>
    </row>
    <row r="469" spans="1:20" x14ac:dyDescent="0.25">
      <c r="A469" t="str">
        <f t="shared" si="12"/>
        <v/>
      </c>
      <c r="G469"/>
      <c r="H469"/>
      <c r="S469" s="206">
        <f>SUMIF('TOTAL FEED'!$J$6:$J$440,'23'!A469,'TOTAL FEED'!$AS$6:$AS$440)*T469</f>
        <v>16</v>
      </c>
      <c r="T469">
        <v>1</v>
      </c>
    </row>
    <row r="470" spans="1:20" x14ac:dyDescent="0.25">
      <c r="A470" t="str">
        <f t="shared" si="12"/>
        <v/>
      </c>
      <c r="G470"/>
      <c r="H470"/>
      <c r="S470" s="206">
        <f>SUMIF('TOTAL FEED'!$J$6:$J$440,'23'!A470,'TOTAL FEED'!$AS$6:$AS$440)*T470</f>
        <v>16</v>
      </c>
      <c r="T470">
        <v>1</v>
      </c>
    </row>
    <row r="471" spans="1:20" x14ac:dyDescent="0.25">
      <c r="A471" t="str">
        <f t="shared" si="12"/>
        <v/>
      </c>
      <c r="G471"/>
      <c r="H471"/>
      <c r="S471" s="206">
        <f>SUMIF('TOTAL FEED'!$J$6:$J$440,'23'!A471,'TOTAL FEED'!$AS$6:$AS$440)*T471</f>
        <v>16</v>
      </c>
      <c r="T471">
        <v>1</v>
      </c>
    </row>
    <row r="472" spans="1:20" x14ac:dyDescent="0.25">
      <c r="A472" t="str">
        <f t="shared" si="12"/>
        <v/>
      </c>
      <c r="G472"/>
      <c r="H472"/>
      <c r="S472" s="206">
        <f>SUMIF('TOTAL FEED'!$J$6:$J$440,'23'!A472,'TOTAL FEED'!$AS$6:$AS$440)*T472</f>
        <v>16</v>
      </c>
      <c r="T472">
        <v>1</v>
      </c>
    </row>
    <row r="473" spans="1:20" x14ac:dyDescent="0.25">
      <c r="A473" t="str">
        <f t="shared" si="12"/>
        <v/>
      </c>
      <c r="G473"/>
      <c r="H473"/>
      <c r="S473" s="206">
        <f>SUMIF('TOTAL FEED'!$J$6:$J$440,'23'!A473,'TOTAL FEED'!$AS$6:$AS$440)*T473</f>
        <v>16</v>
      </c>
      <c r="T473">
        <v>1</v>
      </c>
    </row>
    <row r="474" spans="1:20" x14ac:dyDescent="0.25">
      <c r="A474" t="str">
        <f t="shared" si="12"/>
        <v/>
      </c>
      <c r="G474"/>
      <c r="H474"/>
      <c r="S474" s="206">
        <f>SUMIF('TOTAL FEED'!$J$6:$J$440,'23'!A474,'TOTAL FEED'!$AS$6:$AS$440)*T474</f>
        <v>16</v>
      </c>
      <c r="T474">
        <v>1</v>
      </c>
    </row>
    <row r="475" spans="1:20" x14ac:dyDescent="0.25">
      <c r="A475" t="str">
        <f t="shared" si="12"/>
        <v/>
      </c>
      <c r="G475"/>
      <c r="H475"/>
      <c r="S475" s="206">
        <f>SUMIF('TOTAL FEED'!$J$6:$J$440,'23'!A475,'TOTAL FEED'!$AS$6:$AS$440)*T475</f>
        <v>16</v>
      </c>
      <c r="T475">
        <v>1</v>
      </c>
    </row>
    <row r="476" spans="1:20" x14ac:dyDescent="0.25">
      <c r="A476" t="str">
        <f t="shared" si="12"/>
        <v/>
      </c>
      <c r="G476"/>
      <c r="H476"/>
      <c r="S476" s="206">
        <f>SUMIF('TOTAL FEED'!$J$6:$J$440,'23'!A476,'TOTAL FEED'!$AS$6:$AS$440)*T476</f>
        <v>16</v>
      </c>
      <c r="T476">
        <v>1</v>
      </c>
    </row>
    <row r="477" spans="1:20" x14ac:dyDescent="0.25">
      <c r="A477" t="str">
        <f t="shared" si="12"/>
        <v/>
      </c>
      <c r="G477"/>
      <c r="H477"/>
      <c r="S477" s="206">
        <f>SUMIF('TOTAL FEED'!$J$6:$J$440,'23'!A477,'TOTAL FEED'!$AS$6:$AS$440)*T477</f>
        <v>16</v>
      </c>
      <c r="T477">
        <v>1</v>
      </c>
    </row>
    <row r="478" spans="1:20" x14ac:dyDescent="0.25">
      <c r="A478" t="str">
        <f t="shared" si="12"/>
        <v/>
      </c>
      <c r="G478"/>
      <c r="H478"/>
      <c r="S478" s="206">
        <f>SUMIF('TOTAL FEED'!$J$6:$J$440,'23'!A478,'TOTAL FEED'!$AS$6:$AS$440)*T478</f>
        <v>16</v>
      </c>
      <c r="T478">
        <v>1</v>
      </c>
    </row>
    <row r="479" spans="1:20" x14ac:dyDescent="0.25">
      <c r="A479" t="str">
        <f t="shared" si="12"/>
        <v/>
      </c>
      <c r="G479"/>
      <c r="H479"/>
      <c r="S479" s="206">
        <f>SUMIF('TOTAL FEED'!$J$6:$J$440,'23'!A479,'TOTAL FEED'!$AS$6:$AS$440)*T479</f>
        <v>16</v>
      </c>
      <c r="T479">
        <v>1</v>
      </c>
    </row>
    <row r="480" spans="1:20" x14ac:dyDescent="0.25">
      <c r="A480" t="str">
        <f t="shared" si="12"/>
        <v/>
      </c>
      <c r="G480"/>
      <c r="H480"/>
      <c r="S480" s="206">
        <f>SUMIF('TOTAL FEED'!$J$6:$J$440,'23'!A480,'TOTAL FEED'!$AS$6:$AS$440)*T480</f>
        <v>16</v>
      </c>
      <c r="T480">
        <v>1</v>
      </c>
    </row>
    <row r="481" spans="1:20" x14ac:dyDescent="0.25">
      <c r="A481" t="str">
        <f t="shared" si="12"/>
        <v/>
      </c>
      <c r="G481"/>
      <c r="H481"/>
      <c r="S481" s="206">
        <f>SUMIF('TOTAL FEED'!$J$6:$J$440,'23'!A481,'TOTAL FEED'!$AS$6:$AS$440)*T481</f>
        <v>16</v>
      </c>
      <c r="T481">
        <v>1</v>
      </c>
    </row>
    <row r="482" spans="1:20" x14ac:dyDescent="0.25">
      <c r="A482" t="str">
        <f t="shared" si="12"/>
        <v/>
      </c>
      <c r="G482"/>
      <c r="H482"/>
      <c r="S482" s="206">
        <f>SUMIF('TOTAL FEED'!$J$6:$J$440,'23'!A482,'TOTAL FEED'!$AS$6:$AS$440)*T482</f>
        <v>16</v>
      </c>
      <c r="T482">
        <v>1</v>
      </c>
    </row>
    <row r="483" spans="1:20" x14ac:dyDescent="0.25">
      <c r="A483" t="str">
        <f t="shared" si="12"/>
        <v/>
      </c>
      <c r="G483"/>
      <c r="H483"/>
      <c r="S483" s="206">
        <f>SUMIF('TOTAL FEED'!$J$6:$J$440,'23'!A483,'TOTAL FEED'!$AS$6:$AS$440)*T483</f>
        <v>16</v>
      </c>
      <c r="T483">
        <v>1</v>
      </c>
    </row>
    <row r="484" spans="1:20" x14ac:dyDescent="0.25">
      <c r="A484" t="str">
        <f t="shared" si="12"/>
        <v/>
      </c>
      <c r="G484"/>
      <c r="H484"/>
      <c r="S484" s="206">
        <f>SUMIF('TOTAL FEED'!$J$6:$J$440,'23'!A484,'TOTAL FEED'!$AS$6:$AS$440)*T484</f>
        <v>16</v>
      </c>
      <c r="T484">
        <v>1</v>
      </c>
    </row>
    <row r="485" spans="1:20" x14ac:dyDescent="0.25">
      <c r="A485" t="str">
        <f t="shared" si="12"/>
        <v/>
      </c>
      <c r="G485"/>
      <c r="H485"/>
      <c r="S485" s="206">
        <f>SUMIF('TOTAL FEED'!$J$6:$J$440,'23'!A485,'TOTAL FEED'!$AS$6:$AS$440)*T485</f>
        <v>16</v>
      </c>
      <c r="T485">
        <v>1</v>
      </c>
    </row>
    <row r="486" spans="1:20" x14ac:dyDescent="0.25">
      <c r="A486" t="str">
        <f t="shared" si="12"/>
        <v/>
      </c>
      <c r="G486"/>
      <c r="H486"/>
      <c r="S486" s="206">
        <f>SUMIF('TOTAL FEED'!$J$6:$J$440,'23'!A486,'TOTAL FEED'!$AS$6:$AS$440)*T486</f>
        <v>16</v>
      </c>
      <c r="T486">
        <v>1</v>
      </c>
    </row>
    <row r="487" spans="1:20" x14ac:dyDescent="0.25">
      <c r="A487" t="str">
        <f t="shared" si="12"/>
        <v/>
      </c>
      <c r="G487"/>
      <c r="H487"/>
      <c r="S487" s="206">
        <f>SUMIF('TOTAL FEED'!$J$6:$J$440,'23'!A487,'TOTAL FEED'!$AS$6:$AS$440)*T487</f>
        <v>16</v>
      </c>
      <c r="T487">
        <v>1</v>
      </c>
    </row>
    <row r="488" spans="1:20" x14ac:dyDescent="0.25">
      <c r="A488" t="str">
        <f t="shared" si="12"/>
        <v/>
      </c>
      <c r="G488"/>
      <c r="H488"/>
      <c r="S488" s="206">
        <f>SUMIF('TOTAL FEED'!$J$6:$J$440,'23'!A488,'TOTAL FEED'!$AS$6:$AS$440)*T488</f>
        <v>16</v>
      </c>
      <c r="T488">
        <v>1</v>
      </c>
    </row>
    <row r="489" spans="1:20" x14ac:dyDescent="0.25">
      <c r="A489" t="str">
        <f t="shared" si="12"/>
        <v/>
      </c>
      <c r="G489"/>
      <c r="H489"/>
      <c r="S489" s="206">
        <f>SUMIF('TOTAL FEED'!$J$6:$J$440,'23'!A489,'TOTAL FEED'!$AS$6:$AS$440)*T489</f>
        <v>16</v>
      </c>
      <c r="T489">
        <v>1</v>
      </c>
    </row>
    <row r="490" spans="1:20" x14ac:dyDescent="0.25">
      <c r="A490" t="str">
        <f t="shared" si="12"/>
        <v/>
      </c>
      <c r="G490"/>
      <c r="H490"/>
      <c r="S490" s="206">
        <f>SUMIF('TOTAL FEED'!$J$6:$J$440,'23'!A490,'TOTAL FEED'!$AS$6:$AS$440)*T490</f>
        <v>16</v>
      </c>
      <c r="T490">
        <v>1</v>
      </c>
    </row>
    <row r="491" spans="1:20" x14ac:dyDescent="0.25">
      <c r="A491" t="str">
        <f t="shared" si="12"/>
        <v/>
      </c>
      <c r="G491"/>
      <c r="H491"/>
      <c r="S491" s="206">
        <f>SUMIF('TOTAL FEED'!$J$6:$J$440,'23'!A491,'TOTAL FEED'!$AS$6:$AS$440)*T491</f>
        <v>16</v>
      </c>
      <c r="T491">
        <v>1</v>
      </c>
    </row>
    <row r="492" spans="1:20" x14ac:dyDescent="0.25">
      <c r="A492" t="str">
        <f t="shared" si="12"/>
        <v/>
      </c>
      <c r="G492"/>
      <c r="H492"/>
      <c r="S492" s="206">
        <f>SUMIF('TOTAL FEED'!$J$6:$J$440,'23'!A492,'TOTAL FEED'!$AS$6:$AS$440)*T492</f>
        <v>16</v>
      </c>
      <c r="T492">
        <v>1</v>
      </c>
    </row>
    <row r="493" spans="1:20" x14ac:dyDescent="0.25">
      <c r="A493" t="str">
        <f t="shared" si="12"/>
        <v/>
      </c>
      <c r="G493"/>
      <c r="H493"/>
      <c r="S493" s="206">
        <f>SUMIF('TOTAL FEED'!$J$6:$J$440,'23'!A493,'TOTAL FEED'!$AS$6:$AS$440)*T493</f>
        <v>16</v>
      </c>
      <c r="T493">
        <v>1</v>
      </c>
    </row>
    <row r="494" spans="1:20" x14ac:dyDescent="0.25">
      <c r="A494" t="str">
        <f t="shared" si="12"/>
        <v/>
      </c>
      <c r="G494"/>
      <c r="H494"/>
      <c r="S494" s="206">
        <f>SUMIF('TOTAL FEED'!$J$6:$J$440,'23'!A494,'TOTAL FEED'!$AS$6:$AS$440)*T494</f>
        <v>16</v>
      </c>
      <c r="T494">
        <v>1</v>
      </c>
    </row>
    <row r="495" spans="1:20" x14ac:dyDescent="0.25">
      <c r="A495" t="str">
        <f t="shared" si="12"/>
        <v/>
      </c>
      <c r="G495"/>
      <c r="H495"/>
      <c r="S495" s="206">
        <f>SUMIF('TOTAL FEED'!$J$6:$J$440,'23'!A495,'TOTAL FEED'!$AS$6:$AS$440)*T495</f>
        <v>16</v>
      </c>
      <c r="T495">
        <v>1</v>
      </c>
    </row>
    <row r="496" spans="1:20" x14ac:dyDescent="0.25">
      <c r="A496" t="str">
        <f t="shared" si="12"/>
        <v/>
      </c>
      <c r="G496"/>
      <c r="H496"/>
      <c r="S496" s="206">
        <f>SUMIF('TOTAL FEED'!$J$6:$J$440,'23'!A496,'TOTAL FEED'!$AS$6:$AS$440)*T496</f>
        <v>16</v>
      </c>
      <c r="T496">
        <v>1</v>
      </c>
    </row>
    <row r="497" spans="1:20" x14ac:dyDescent="0.25">
      <c r="A497" t="str">
        <f t="shared" si="12"/>
        <v/>
      </c>
      <c r="G497"/>
      <c r="H497"/>
      <c r="S497" s="206">
        <f>SUMIF('TOTAL FEED'!$J$6:$J$440,'23'!A497,'TOTAL FEED'!$AS$6:$AS$440)*T497</f>
        <v>16</v>
      </c>
      <c r="T497">
        <v>1</v>
      </c>
    </row>
    <row r="498" spans="1:20" x14ac:dyDescent="0.25">
      <c r="A498" t="str">
        <f t="shared" si="12"/>
        <v/>
      </c>
      <c r="G498"/>
      <c r="H498"/>
      <c r="S498" s="206">
        <f>SUMIF('TOTAL FEED'!$J$6:$J$440,'23'!A498,'TOTAL FEED'!$AS$6:$AS$440)*T498</f>
        <v>16</v>
      </c>
      <c r="T498">
        <v>1</v>
      </c>
    </row>
    <row r="499" spans="1:20" x14ac:dyDescent="0.25">
      <c r="A499" t="str">
        <f t="shared" si="12"/>
        <v/>
      </c>
      <c r="G499"/>
      <c r="H499"/>
      <c r="S499" s="206">
        <f>SUMIF('TOTAL FEED'!$J$6:$J$440,'23'!A499,'TOTAL FEED'!$AS$6:$AS$440)*T499</f>
        <v>16</v>
      </c>
      <c r="T499">
        <v>1</v>
      </c>
    </row>
    <row r="500" spans="1:20" x14ac:dyDescent="0.25">
      <c r="A500" t="str">
        <f t="shared" si="12"/>
        <v/>
      </c>
      <c r="G500"/>
      <c r="H500"/>
      <c r="S500" s="206">
        <f>SUMIF('TOTAL FEED'!$J$6:$J$440,'23'!A500,'TOTAL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V753"/>
  <sheetViews>
    <sheetView topLeftCell="A15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1" spans="1:22" x14ac:dyDescent="0.25">
      <c r="A1" s="153"/>
      <c r="B1" s="153"/>
      <c r="C1" s="153"/>
      <c r="D1" s="153"/>
      <c r="E1" s="153"/>
      <c r="F1" s="153"/>
      <c r="G1" s="154"/>
      <c r="H1" s="155"/>
      <c r="I1" s="153"/>
      <c r="J1" s="153"/>
      <c r="K1" s="153"/>
      <c r="L1" s="153"/>
      <c r="M1" s="153"/>
      <c r="N1" s="153"/>
      <c r="O1" s="153"/>
      <c r="P1" s="153"/>
    </row>
    <row r="2" spans="1:22" ht="18.75" x14ac:dyDescent="0.3">
      <c r="A2" s="153"/>
      <c r="B2" s="156"/>
      <c r="C2" s="156"/>
      <c r="D2" s="156"/>
      <c r="E2" s="156"/>
      <c r="F2" s="157"/>
      <c r="G2" s="157"/>
      <c r="H2" s="157"/>
      <c r="I2" s="157"/>
      <c r="J2" s="156"/>
      <c r="K2" s="156"/>
      <c r="L2" s="156"/>
      <c r="M2" s="156"/>
      <c r="N2" s="156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FEED'!$J$6:$J$440,'24'!A3,'TOTAL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FEED'!$J$6:$J$440,'24'!A4,'TOTAL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FEED'!$J$6:$J$440,'24'!A5,'TOTAL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FEED'!$J$6:$J$440,'24'!A6,'TOTAL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FEED'!$J$6:$J$440,'24'!A7,'TOTAL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FEED'!$J$6:$J$440,'24'!A8,'TOTAL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FEED'!$J$6:$J$440,'24'!A9,'TOTAL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FEED'!$J$6:$J$440,'24'!A10,'TOTAL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FEED'!$J$6:$J$440,'24'!A11,'TOTAL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FEED'!$J$6:$J$440,'24'!A12,'TOTAL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FEED'!$J$6:$J$440,'24'!A13,'TOTAL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FEED'!$J$6:$J$440,'24'!A14,'TOTAL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FEED'!$J$6:$J$440,'24'!A15,'TOTAL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S16" s="206">
        <f>SUMIF('TOTAL FEED'!$J$6:$J$440,'24'!A16,'TOTAL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FEED'!$J$6:$J$440,'24'!A17,'TOTAL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FEED'!$J$6:$J$440,'24'!A18,'TOTAL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FEED'!$J$6:$J$440,'24'!A19,'TOTAL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FEED'!$J$6:$J$440,'24'!A20,'TOTAL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FEED'!$J$6:$J$440,'24'!A21,'TOTAL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FEED'!$J$6:$J$440,'24'!A22,'TOTAL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FEED'!$J$6:$J$440,'24'!A23,'TOTAL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S24" s="206">
        <f>SUMIF('TOTAL FEED'!$J$6:$J$440,'24'!A24,'TOTAL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S25" s="206">
        <f>SUMIF('TOTAL FEED'!$J$6:$J$440,'24'!A25,'TOTAL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S26" s="206">
        <f>SUMIF('TOTAL FEED'!$J$6:$J$440,'24'!A26,'TOTAL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FEED'!$J$6:$J$440,'24'!A27,'TOTAL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FEED'!$J$6:$J$440,'24'!A28,'TOTAL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FEED'!$J$6:$J$440,'24'!A29,'TOTAL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FEED'!$J$6:$J$440,'24'!A30,'TOTAL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FEED'!$J$6:$J$440,'24'!A31,'TOTAL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FEED'!$J$6:$J$440,'24'!A32,'TOTAL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FEED'!$J$6:$J$440,'24'!A33,'TOTAL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FEED'!$J$6:$J$440,'24'!A34,'TOTAL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FEED'!$J$6:$J$440,'24'!A35,'TOTAL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FEED'!$J$6:$J$440,'24'!A36,'TOTAL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3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FEED'!$J$6:$J$440,'24'!A37,'TOTAL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FEED'!$J$6:$J$440,'24'!A38,'TOTAL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FEED'!$J$6:$J$440,'24'!A39,'TOTAL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FEED'!$J$6:$J$440,'24'!A40,'TOTAL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FEED'!$J$6:$J$440,'24'!A41,'TOTAL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FEED'!$J$6:$J$440,'24'!A42,'TOTAL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FEED'!$J$6:$J$440,'24'!A43,'TOTAL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FEED'!$J$6:$J$440,'24'!A44,'TOTAL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FEED'!$J$6:$J$440,'24'!A45,'TOTAL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FEED'!$J$6:$J$440,'24'!A46,'TOTAL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FEED'!$J$6:$J$440,'24'!A47,'TOTAL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S48" s="206">
        <f>SUMIF('TOTAL FEED'!$J$6:$J$440,'24'!A48,'TOTAL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FEED'!$J$6:$J$440,'24'!A49,'TOTAL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FEED'!$J$6:$J$440,'24'!A50,'TOTAL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FEED'!$J$6:$J$440,'24'!A51,'TOTAL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FEED'!$J$6:$J$440,'24'!A52,'TOTAL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FEED'!$J$6:$J$440,'24'!A53,'TOTAL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FEED'!$J$6:$J$440,'24'!A54,'TOTAL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FEED'!$J$6:$J$440,'24'!A55,'TOTAL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FEED'!$J$6:$J$440,'24'!A56,'TOTAL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S57" s="206">
        <f>SUMIF('TOTAL FEED'!$J$6:$J$440,'24'!A57,'TOTAL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FEED'!$J$6:$J$440,'24'!A58,'TOTAL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FEED'!$J$6:$J$440,'24'!A59,'TOTAL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FEED'!$J$6:$J$440,'24'!A60,'TOTAL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FEED'!$J$6:$J$440,'24'!A61,'TOTAL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FEED'!$J$6:$J$440,'24'!A62,'TOTAL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FEED'!$J$6:$J$440,'24'!A63,'TOTAL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FEED'!$J$6:$J$440,'24'!A64,'TOTAL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FEED'!$J$6:$J$440,'24'!A65,'TOTAL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FEED'!$J$6:$J$440,'24'!A66,'TOTAL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FEED'!$J$6:$J$440,'24'!A67,'TOTAL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153"/>
      <c r="O68" s="153"/>
      <c r="P68" s="153"/>
      <c r="S68" s="206">
        <f>SUMIF('TOTAL FEED'!$J$6:$J$440,'24'!A68,'TOTAL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153"/>
      <c r="O69" s="153"/>
      <c r="P69" s="153"/>
      <c r="S69" s="206">
        <f>SUMIF('TOTAL FEED'!$J$6:$J$440,'24'!A69,'TOTAL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153"/>
      <c r="O70" s="153"/>
      <c r="P70" s="153"/>
      <c r="S70" s="206">
        <f>SUMIF('TOTAL FEED'!$J$6:$J$440,'24'!A70,'TOTAL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153"/>
      <c r="O71" s="153"/>
      <c r="P71" s="153"/>
      <c r="S71" s="206">
        <f>SUMIF('TOTAL FEED'!$J$6:$J$440,'24'!A71,'TOTAL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2"/>
      <c r="C72" s="153"/>
      <c r="D72" s="153"/>
      <c r="E72" s="153"/>
      <c r="F72" s="153"/>
      <c r="G72" s="153"/>
      <c r="H72" s="153"/>
      <c r="I72" s="153"/>
      <c r="J72" s="152"/>
      <c r="K72" s="153"/>
      <c r="L72" s="153"/>
      <c r="M72" s="153"/>
      <c r="N72" s="153"/>
      <c r="O72" s="153"/>
      <c r="P72" s="153"/>
      <c r="S72" s="206">
        <f>SUMIF('TOTAL FEED'!$J$6:$J$440,'24'!A72,'TOTAL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FEED'!$J$6:$J$440,'24'!A73,'TOTAL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FEED'!$J$6:$J$440,'24'!A74,'TOTAL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FEED'!$J$6:$J$440,'24'!A75,'TOTAL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FEED'!$J$6:$J$440,'24'!A76,'TOTAL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FEED'!$J$6:$J$440,'24'!A77,'TOTAL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FEED'!$J$6:$J$440,'24'!A78,'TOTAL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FEED'!$J$6:$J$440,'24'!A79,'TOTAL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FEED'!$J$6:$J$440,'24'!A80,'TOTAL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FEED'!$J$6:$J$440,'24'!A81,'TOTAL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FEED'!$J$6:$J$440,'24'!A82,'TOTAL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FEED'!$J$6:$J$440,'24'!A83,'TOTAL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FEED'!$J$6:$J$440,'24'!A84,'TOTAL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FEED'!$J$6:$J$440,'24'!A85,'TOTAL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FEED'!$J$6:$J$440,'24'!A86,'TOTAL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FEED'!$J$6:$J$440,'24'!A87,'TOTAL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FEED'!$J$6:$J$440,'24'!A88,'TOTAL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FEED'!$J$6:$J$440,'24'!A89,'TOTAL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FEED'!$J$6:$J$440,'24'!A90,'TOTAL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FEED'!$J$6:$J$440,'24'!A91,'TOTAL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FEED'!$J$6:$J$440,'24'!A92,'TOTAL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FEED'!$J$6:$J$440,'24'!A93,'TOTAL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FEED'!$J$6:$J$440,'24'!A94,'TOTAL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FEED'!$J$6:$J$440,'24'!A95,'TOTAL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FEED'!$J$6:$J$440,'24'!A96,'TOTAL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FEED'!$J$6:$J$440,'24'!A97,'TOTAL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FEED'!$J$6:$J$440,'24'!A98,'TOTAL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FEED'!$J$6:$J$440,'24'!A99,'TOTAL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FEED'!$J$6:$J$440,'24'!A100,'TOTAL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FEED'!$J$6:$J$440,'24'!A101,'TOTAL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FEED'!$J$6:$J$440,'24'!A102,'TOTAL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FEED'!$J$6:$J$440,'24'!A103,'TOTAL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FEED'!$J$6:$J$440,'24'!A104,'TOTAL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FEED'!$J$6:$J$440,'24'!A105,'TOTAL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FEED'!$J$6:$J$440,'24'!A106,'TOTAL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FEED'!$J$6:$J$440,'24'!A107,'TOTAL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FEED'!$J$6:$J$440,'24'!A108,'TOTAL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FEED'!$J$6:$J$440,'24'!A109,'TOTAL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FEED'!$J$6:$J$440,'24'!A110,'TOTAL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FEED'!$J$6:$J$440,'24'!A111,'TOTAL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FEED'!$J$6:$J$440,'24'!A112,'TOTAL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FEED'!$J$6:$J$440,'24'!A113,'TOTAL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FEED'!$J$6:$J$440,'24'!A114,'TOTAL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FEED'!$J$6:$J$440,'24'!A115,'TOTAL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FEED'!$J$6:$J$440,'24'!A116,'TOTAL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FEED'!$J$6:$J$440,'24'!A117,'TOTAL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FEED'!$J$6:$J$440,'24'!A118,'TOTAL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FEED'!$J$6:$J$440,'24'!A119,'TOTAL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FEED'!$J$6:$J$440,'24'!A120,'TOTAL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FEED'!$J$6:$J$440,'24'!A121,'TOTAL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FEED'!$J$6:$J$440,'24'!A122,'TOTAL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FEED'!$J$6:$J$440,'24'!A123,'TOTAL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FEED'!$J$6:$J$440,'24'!A124,'TOTAL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FEED'!$J$6:$J$440,'24'!A125,'TOTAL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FEED'!$J$6:$J$440,'24'!A126,'TOTAL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FEED'!$J$6:$J$440,'24'!A127,'TOTAL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FEED'!$J$6:$J$440,'24'!A128,'TOTAL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FEED'!$J$6:$J$440,'24'!A129,'TOTAL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FEED'!$J$6:$J$440,'24'!A130,'TOTAL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FEED'!$J$6:$J$440,'24'!A131,'TOTAL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FEED'!$J$6:$J$440,'24'!A132,'TOTAL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FEED'!$J$6:$J$440,'24'!A133,'TOTAL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FEED'!$J$6:$J$440,'24'!A134,'TOTAL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FEED'!$J$6:$J$440,'24'!A135,'TOTAL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FEED'!$J$6:$J$440,'24'!A136,'TOTAL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FEED'!$J$6:$J$440,'24'!A137,'TOTAL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FEED'!$J$6:$J$440,'24'!A138,'TOTAL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FEED'!$J$6:$J$440,'24'!A139,'TOTAL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FEED'!$J$6:$J$440,'24'!A140,'TOTAL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FEED'!$J$6:$J$440,'24'!A141,'TOTAL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FEED'!$J$6:$J$440,'24'!A142,'TOTAL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FEED'!$J$6:$J$440,'24'!A143,'TOTAL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FEED'!$J$6:$J$440,'24'!A144,'TOTAL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FEED'!$J$6:$J$440,'24'!A145,'TOTAL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FEED'!$J$6:$J$440,'24'!A146,'TOTAL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FEED'!$J$6:$J$440,'24'!A147,'TOTAL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FEED'!$J$6:$J$440,'24'!A148,'TOTAL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FEED'!$J$6:$J$440,'24'!A149,'TOTAL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FEED'!$J$6:$J$440,'24'!A150,'TOTAL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FEED'!$J$6:$J$440,'24'!A151,'TOTAL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FEED'!$J$6:$J$440,'24'!A152,'TOTAL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FEED'!$J$6:$J$440,'24'!A153,'TOTAL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FEED'!$J$6:$J$440,'24'!A154,'TOTAL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FEED'!$J$6:$J$440,'24'!A155,'TOTAL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FEED'!$J$6:$J$440,'24'!A156,'TOTAL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FEED'!$J$6:$J$440,'24'!A157,'TOTAL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FEED'!$J$6:$J$440,'24'!A158,'TOTAL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FEED'!$J$6:$J$440,'24'!A159,'TOTAL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FEED'!$J$6:$J$440,'24'!A160,'TOTAL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FEED'!$J$6:$J$440,'24'!A161,'TOTAL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FEED'!$J$6:$J$440,'24'!A162,'TOTAL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FEED'!$J$6:$J$440,'24'!A163,'TOTAL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FEED'!$J$6:$J$440,'24'!A164,'TOTAL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FEED'!$J$6:$J$440,'24'!A165,'TOTAL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FEED'!$J$6:$J$440,'24'!A166,'TOTAL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FEED'!$J$6:$J$440,'24'!A167,'TOTAL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FEED'!$J$6:$J$440,'24'!A168,'TOTAL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FEED'!$J$6:$J$440,'24'!A169,'TOTAL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FEED'!$J$6:$J$440,'24'!A170,'TOTAL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FEED'!$J$6:$J$440,'24'!A171,'TOTAL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FEED'!$J$6:$J$440,'24'!A172,'TOTAL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FEED'!$J$6:$J$440,'24'!A173,'TOTAL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FEED'!$J$6:$J$440,'24'!A174,'TOTAL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FEED'!$J$6:$J$440,'24'!A175,'TOTAL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FEED'!$J$6:$J$440,'24'!A176,'TOTAL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FEED'!$J$6:$J$440,'24'!A177,'TOTAL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FEED'!$J$6:$J$440,'24'!A178,'TOTAL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FEED'!$J$6:$J$440,'24'!A179,'TOTAL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FEED'!$J$6:$J$440,'24'!A180,'TOTAL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FEED'!$J$6:$J$440,'24'!A181,'TOTAL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FEED'!$J$6:$J$440,'24'!A182,'TOTAL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FEED'!$J$6:$J$440,'24'!A183,'TOTAL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FEED'!$J$6:$J$440,'24'!A184,'TOTAL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FEED'!$J$6:$J$440,'24'!A185,'TOTAL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FEED'!$J$6:$J$440,'24'!A186,'TOTAL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FEED'!$J$6:$J$440,'24'!A187,'TOTAL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FEED'!$J$6:$J$440,'24'!A188,'TOTAL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FEED'!$J$6:$J$440,'24'!A189,'TOTAL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FEED'!$J$6:$J$440,'24'!A190,'TOTAL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FEED'!$J$6:$J$440,'24'!A191,'TOTAL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FEED'!$J$6:$J$440,'24'!A192,'TOTAL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FEED'!$J$6:$J$440,'24'!A193,'TOTAL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FEED'!$J$6:$J$440,'24'!A194,'TOTAL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FEED'!$J$6:$J$440,'24'!A195,'TOTAL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FEED'!$J$6:$J$440,'24'!A196,'TOTAL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FEED'!$J$6:$J$440,'24'!A197,'TOTAL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FEED'!$J$6:$J$440,'24'!A198,'TOTAL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FEED'!$J$6:$J$440,'24'!A199,'TOTAL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FEED'!$J$6:$J$440,'24'!A200,'TOTAL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FEED'!$J$6:$J$440,'24'!A201,'TOTAL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FEED'!$J$6:$J$440,'24'!A202,'TOTAL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FEED'!$J$6:$J$440,'24'!A203,'TOTAL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FEED'!$J$6:$J$440,'24'!A204,'TOTAL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FEED'!$J$6:$J$440,'24'!A205,'TOTAL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FEED'!$J$6:$J$440,'24'!A206,'TOTAL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FEED'!$J$6:$J$440,'24'!A207,'TOTAL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FEED'!$J$6:$J$440,'24'!A208,'TOTAL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FEED'!$J$6:$J$440,'24'!A209,'TOTAL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FEED'!$J$6:$J$440,'24'!A210,'TOTAL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FEED'!$J$6:$J$440,'24'!A211,'TOTAL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FEED'!$J$6:$J$440,'24'!A212,'TOTAL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FEED'!$J$6:$J$440,'24'!A213,'TOTAL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FEED'!$J$6:$J$440,'24'!A214,'TOTAL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FEED'!$J$6:$J$440,'24'!A215,'TOTAL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FEED'!$J$6:$J$440,'24'!A216,'TOTAL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FEED'!$J$6:$J$440,'24'!A217,'TOTAL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FEED'!$J$6:$J$440,'24'!A218,'TOTAL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FEED'!$J$6:$J$440,'24'!A219,'TOTAL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FEED'!$J$6:$J$440,'24'!A220,'TOTAL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FEED'!$J$6:$J$440,'24'!A221,'TOTAL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FEED'!$J$6:$J$440,'24'!A222,'TOTAL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FEED'!$J$6:$J$440,'24'!A223,'TOTAL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FEED'!$J$6:$J$440,'24'!A224,'TOTAL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FEED'!$J$6:$J$440,'24'!A225,'TOTAL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FEED'!$J$6:$J$440,'24'!A226,'TOTAL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FEED'!$J$6:$J$440,'24'!A227,'TOTAL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FEED'!$J$6:$J$440,'24'!A228,'TOTAL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FEED'!$J$6:$J$440,'24'!A229,'TOTAL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FEED'!$J$6:$J$440,'24'!A230,'TOTAL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FEED'!$J$6:$J$440,'24'!A231,'TOTAL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FEED'!$J$6:$J$440,'24'!A232,'TOTAL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FEED'!$J$6:$J$440,'24'!A233,'TOTAL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FEED'!$J$6:$J$440,'24'!A234,'TOTAL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FEED'!$J$6:$J$440,'24'!A235,'TOTAL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FEED'!$J$6:$J$440,'24'!A236,'TOTAL FEED'!$AS$6:$AS$440)*T236</f>
        <v>16</v>
      </c>
      <c r="T236">
        <v>1</v>
      </c>
    </row>
    <row r="237" spans="1:20" x14ac:dyDescent="0.25">
      <c r="A237" t="str">
        <f t="shared" si="6"/>
        <v/>
      </c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S237" s="206">
        <f>SUMIF('TOTAL FEED'!$J$6:$J$440,'24'!A237,'TOTAL FEED'!$AS$6:$AS$440)*T237</f>
        <v>16</v>
      </c>
      <c r="T237">
        <v>1</v>
      </c>
    </row>
    <row r="238" spans="1:20" x14ac:dyDescent="0.25">
      <c r="A238" t="str">
        <f t="shared" si="6"/>
        <v/>
      </c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S238" s="206">
        <f>SUMIF('TOTAL FEED'!$J$6:$J$440,'24'!A238,'TOTAL FEED'!$AS$6:$AS$440)*T238</f>
        <v>16</v>
      </c>
      <c r="T238">
        <v>1</v>
      </c>
    </row>
    <row r="239" spans="1:20" x14ac:dyDescent="0.25">
      <c r="A239" t="str">
        <f t="shared" si="6"/>
        <v/>
      </c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S239" s="206">
        <f>SUMIF('TOTAL FEED'!$J$6:$J$440,'24'!A239,'TOTAL FEED'!$AS$6:$AS$440)*T239</f>
        <v>16</v>
      </c>
      <c r="T239">
        <v>1</v>
      </c>
    </row>
    <row r="240" spans="1:20" x14ac:dyDescent="0.25">
      <c r="A240" t="str">
        <f t="shared" si="6"/>
        <v/>
      </c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S240" s="206">
        <f>SUMIF('TOTAL FEED'!$J$6:$J$440,'24'!A240,'TOTAL FEED'!$AS$6:$AS$440)*T240</f>
        <v>16</v>
      </c>
      <c r="T240">
        <v>1</v>
      </c>
    </row>
    <row r="241" spans="1:20" x14ac:dyDescent="0.25">
      <c r="A241" t="str">
        <f t="shared" si="6"/>
        <v/>
      </c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S241" s="206">
        <f>SUMIF('TOTAL FEED'!$J$6:$J$440,'24'!A241,'TOTAL FEED'!$AS$6:$AS$440)*T241</f>
        <v>16</v>
      </c>
      <c r="T241">
        <v>1</v>
      </c>
    </row>
    <row r="242" spans="1:20" x14ac:dyDescent="0.25">
      <c r="A242" t="str">
        <f t="shared" si="6"/>
        <v/>
      </c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S242" s="206">
        <f>SUMIF('TOTAL FEED'!$J$6:$J$440,'24'!A242,'TOTAL FEED'!$AS$6:$AS$440)*T242</f>
        <v>16</v>
      </c>
      <c r="T242">
        <v>1</v>
      </c>
    </row>
    <row r="243" spans="1:20" x14ac:dyDescent="0.25">
      <c r="A243" t="str">
        <f t="shared" si="6"/>
        <v/>
      </c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S243" s="206">
        <f>SUMIF('TOTAL FEED'!$J$6:$J$440,'24'!A243,'TOTAL FEED'!$AS$6:$AS$440)*T243</f>
        <v>16</v>
      </c>
      <c r="T243">
        <v>1</v>
      </c>
    </row>
    <row r="244" spans="1:20" x14ac:dyDescent="0.25">
      <c r="A244" t="str">
        <f t="shared" si="6"/>
        <v/>
      </c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S244" s="206">
        <f>SUMIF('TOTAL FEED'!$J$6:$J$440,'24'!A244,'TOTAL FEED'!$AS$6:$AS$440)*T244</f>
        <v>16</v>
      </c>
      <c r="T244">
        <v>1</v>
      </c>
    </row>
    <row r="245" spans="1:20" x14ac:dyDescent="0.25">
      <c r="A245" t="str">
        <f t="shared" si="6"/>
        <v/>
      </c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S245" s="206">
        <f>SUMIF('TOTAL FEED'!$J$6:$J$440,'24'!A245,'TOTAL FEED'!$AS$6:$AS$440)*T245</f>
        <v>16</v>
      </c>
      <c r="T245">
        <v>1</v>
      </c>
    </row>
    <row r="246" spans="1:20" x14ac:dyDescent="0.25">
      <c r="A246" t="str">
        <f t="shared" si="6"/>
        <v/>
      </c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S246" s="206">
        <f>SUMIF('TOTAL FEED'!$J$6:$J$440,'24'!A246,'TOTAL FEED'!$AS$6:$AS$440)*T246</f>
        <v>16</v>
      </c>
      <c r="T246">
        <v>1</v>
      </c>
    </row>
    <row r="247" spans="1:20" x14ac:dyDescent="0.25">
      <c r="A247" t="str">
        <f t="shared" si="6"/>
        <v/>
      </c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S247" s="206">
        <f>SUMIF('TOTAL FEED'!$J$6:$J$440,'24'!A247,'TOTAL FEED'!$AS$6:$AS$440)*T247</f>
        <v>16</v>
      </c>
      <c r="T247">
        <v>1</v>
      </c>
    </row>
    <row r="248" spans="1:20" x14ac:dyDescent="0.25">
      <c r="A248" t="str">
        <f t="shared" si="6"/>
        <v/>
      </c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S248" s="206">
        <f>SUMIF('TOTAL FEED'!$J$6:$J$440,'24'!A248,'TOTAL FEED'!$AS$6:$AS$440)*T248</f>
        <v>16</v>
      </c>
      <c r="T248">
        <v>1</v>
      </c>
    </row>
    <row r="249" spans="1:20" x14ac:dyDescent="0.25">
      <c r="A249" t="str">
        <f t="shared" si="6"/>
        <v/>
      </c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S249" s="206">
        <f>SUMIF('TOTAL FEED'!$J$6:$J$440,'24'!A249,'TOTAL FEED'!$AS$6:$AS$440)*T249</f>
        <v>16</v>
      </c>
      <c r="T249">
        <v>1</v>
      </c>
    </row>
    <row r="250" spans="1:20" x14ac:dyDescent="0.25">
      <c r="A250" t="str">
        <f t="shared" si="6"/>
        <v/>
      </c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S250" s="206">
        <f>SUMIF('TOTAL FEED'!$J$6:$J$440,'24'!A250,'TOTAL FEED'!$AS$6:$AS$440)*T250</f>
        <v>16</v>
      </c>
      <c r="T250">
        <v>1</v>
      </c>
    </row>
    <row r="251" spans="1:20" x14ac:dyDescent="0.25">
      <c r="A251" t="str">
        <f t="shared" si="6"/>
        <v/>
      </c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S251" s="206">
        <f>SUMIF('TOTAL FEED'!$J$6:$J$440,'24'!A251,'TOTAL FEED'!$AS$6:$AS$440)*T251</f>
        <v>16</v>
      </c>
      <c r="T251">
        <v>1</v>
      </c>
    </row>
    <row r="252" spans="1:20" x14ac:dyDescent="0.25">
      <c r="A252" t="str">
        <f t="shared" si="6"/>
        <v/>
      </c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S252" s="206">
        <f>SUMIF('TOTAL FEED'!$J$6:$J$440,'24'!A252,'TOTAL FEED'!$AS$6:$AS$440)*T252</f>
        <v>16</v>
      </c>
      <c r="T252">
        <v>1</v>
      </c>
    </row>
    <row r="253" spans="1:20" x14ac:dyDescent="0.25">
      <c r="A253" t="str">
        <f t="shared" si="6"/>
        <v/>
      </c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S253" s="206">
        <f>SUMIF('TOTAL FEED'!$J$6:$J$440,'24'!A253,'TOTAL FEED'!$AS$6:$AS$440)*T253</f>
        <v>16</v>
      </c>
      <c r="T253">
        <v>1</v>
      </c>
    </row>
    <row r="254" spans="1:20" x14ac:dyDescent="0.25">
      <c r="A254" t="str">
        <f t="shared" si="6"/>
        <v/>
      </c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S254" s="206">
        <f>SUMIF('TOTAL FEED'!$J$6:$J$440,'24'!A254,'TOTAL FEED'!$AS$6:$AS$440)*T254</f>
        <v>16</v>
      </c>
      <c r="T254">
        <v>1</v>
      </c>
    </row>
    <row r="255" spans="1:20" x14ac:dyDescent="0.25">
      <c r="A255" t="str">
        <f t="shared" si="6"/>
        <v/>
      </c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S255" s="206">
        <f>SUMIF('TOTAL FEED'!$J$6:$J$440,'24'!A255,'TOTAL FEED'!$AS$6:$AS$440)*T255</f>
        <v>16</v>
      </c>
      <c r="T255">
        <v>1</v>
      </c>
    </row>
    <row r="256" spans="1:20" x14ac:dyDescent="0.25">
      <c r="A256" t="str">
        <f t="shared" si="6"/>
        <v/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S256" s="206">
        <f>SUMIF('TOTAL FEED'!$J$6:$J$440,'24'!A256,'TOTAL FEED'!$AS$6:$AS$440)*T256</f>
        <v>16</v>
      </c>
      <c r="T256">
        <v>1</v>
      </c>
    </row>
    <row r="257" spans="1:20" x14ac:dyDescent="0.25">
      <c r="A257" t="str">
        <f t="shared" si="6"/>
        <v/>
      </c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S257" s="206">
        <f>SUMIF('TOTAL FEED'!$J$6:$J$440,'24'!A257,'TOTAL FEED'!$AS$6:$AS$440)*T257</f>
        <v>16</v>
      </c>
      <c r="T257">
        <v>1</v>
      </c>
    </row>
    <row r="258" spans="1:20" x14ac:dyDescent="0.25">
      <c r="A258" t="str">
        <f t="shared" si="6"/>
        <v/>
      </c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S258" s="206">
        <f>SUMIF('TOTAL FEED'!$J$6:$J$440,'24'!A258,'TOTAL FEED'!$AS$6:$AS$440)*T258</f>
        <v>16</v>
      </c>
      <c r="T258">
        <v>1</v>
      </c>
    </row>
    <row r="259" spans="1:20" x14ac:dyDescent="0.25">
      <c r="A259" t="str">
        <f t="shared" si="6"/>
        <v/>
      </c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S259" s="206">
        <f>SUMIF('TOTAL FEED'!$J$6:$J$440,'24'!A259,'TOTAL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S260" s="206">
        <f>SUMIF('TOTAL FEED'!$J$6:$J$440,'24'!A260,'TOTAL FEED'!$AS$6:$AS$440)*T260</f>
        <v>16</v>
      </c>
      <c r="T260">
        <v>1</v>
      </c>
    </row>
    <row r="261" spans="1:20" x14ac:dyDescent="0.25">
      <c r="A261" t="str">
        <f t="shared" si="7"/>
        <v/>
      </c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S261" s="206">
        <f>SUMIF('TOTAL FEED'!$J$6:$J$440,'24'!A261,'TOTAL FEED'!$AS$6:$AS$440)*T261</f>
        <v>16</v>
      </c>
      <c r="T261">
        <v>1</v>
      </c>
    </row>
    <row r="262" spans="1:20" x14ac:dyDescent="0.25">
      <c r="A262" t="str">
        <f t="shared" si="7"/>
        <v/>
      </c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S262" s="206">
        <f>SUMIF('TOTAL FEED'!$J$6:$J$440,'24'!A262,'TOTAL FEED'!$AS$6:$AS$440)*T262</f>
        <v>16</v>
      </c>
      <c r="T262">
        <v>1</v>
      </c>
    </row>
    <row r="263" spans="1:20" x14ac:dyDescent="0.25">
      <c r="A263" t="str">
        <f t="shared" si="7"/>
        <v/>
      </c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S263" s="206">
        <f>SUMIF('TOTAL FEED'!$J$6:$J$440,'24'!A263,'TOTAL FEED'!$AS$6:$AS$440)*T263</f>
        <v>16</v>
      </c>
      <c r="T263">
        <v>1</v>
      </c>
    </row>
    <row r="264" spans="1:20" x14ac:dyDescent="0.25">
      <c r="A264" t="str">
        <f t="shared" si="7"/>
        <v/>
      </c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S264" s="206">
        <f>SUMIF('TOTAL FEED'!$J$6:$J$440,'24'!A264,'TOTAL FEED'!$AS$6:$AS$440)*T264</f>
        <v>16</v>
      </c>
      <c r="T264">
        <v>1</v>
      </c>
    </row>
    <row r="265" spans="1:20" x14ac:dyDescent="0.25">
      <c r="A265" t="str">
        <f t="shared" si="7"/>
        <v/>
      </c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S265" s="206">
        <f>SUMIF('TOTAL FEED'!$J$6:$J$440,'24'!A265,'TOTAL FEED'!$AS$6:$AS$440)*T265</f>
        <v>16</v>
      </c>
      <c r="T265">
        <v>1</v>
      </c>
    </row>
    <row r="266" spans="1:20" x14ac:dyDescent="0.25">
      <c r="A266" t="str">
        <f t="shared" si="7"/>
        <v/>
      </c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S266" s="206">
        <f>SUMIF('TOTAL FEED'!$J$6:$J$440,'24'!A266,'TOTAL FEED'!$AS$6:$AS$440)*T266</f>
        <v>16</v>
      </c>
      <c r="T266">
        <v>1</v>
      </c>
    </row>
    <row r="267" spans="1:20" x14ac:dyDescent="0.25">
      <c r="A267" t="str">
        <f t="shared" si="7"/>
        <v/>
      </c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S267" s="206">
        <f>SUMIF('TOTAL FEED'!$J$6:$J$440,'24'!A267,'TOTAL FEED'!$AS$6:$AS$440)*T267</f>
        <v>16</v>
      </c>
      <c r="T267">
        <v>1</v>
      </c>
    </row>
    <row r="268" spans="1:20" x14ac:dyDescent="0.25">
      <c r="A268" t="str">
        <f t="shared" si="7"/>
        <v/>
      </c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S268" s="206">
        <f>SUMIF('TOTAL FEED'!$J$6:$J$440,'24'!A268,'TOTAL FEED'!$AS$6:$AS$440)*T268</f>
        <v>16</v>
      </c>
      <c r="T268">
        <v>1</v>
      </c>
    </row>
    <row r="269" spans="1:20" x14ac:dyDescent="0.25">
      <c r="A269" t="str">
        <f t="shared" si="7"/>
        <v/>
      </c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S269" s="206">
        <f>SUMIF('TOTAL FEED'!$J$6:$J$440,'24'!A269,'TOTAL FEED'!$AS$6:$AS$440)*T269</f>
        <v>16</v>
      </c>
      <c r="T269">
        <v>1</v>
      </c>
    </row>
    <row r="270" spans="1:20" x14ac:dyDescent="0.25">
      <c r="A270" t="str">
        <f t="shared" si="7"/>
        <v/>
      </c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S270" s="206">
        <f>SUMIF('TOTAL FEED'!$J$6:$J$440,'24'!A270,'TOTAL FEED'!$AS$6:$AS$440)*T270</f>
        <v>16</v>
      </c>
      <c r="T270">
        <v>1</v>
      </c>
    </row>
    <row r="271" spans="1:20" x14ac:dyDescent="0.25">
      <c r="A271" t="str">
        <f t="shared" si="7"/>
        <v/>
      </c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S271" s="206">
        <f>SUMIF('TOTAL FEED'!$J$6:$J$440,'24'!A271,'TOTAL FEED'!$AS$6:$AS$440)*T271</f>
        <v>16</v>
      </c>
      <c r="T271">
        <v>1</v>
      </c>
    </row>
    <row r="272" spans="1:20" x14ac:dyDescent="0.25">
      <c r="A272" t="str">
        <f t="shared" si="7"/>
        <v/>
      </c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S272" s="206">
        <f>SUMIF('TOTAL FEED'!$J$6:$J$440,'24'!A272,'TOTAL FEED'!$AS$6:$AS$440)*T272</f>
        <v>16</v>
      </c>
      <c r="T272">
        <v>1</v>
      </c>
    </row>
    <row r="273" spans="1:20" x14ac:dyDescent="0.25">
      <c r="A273" t="str">
        <f t="shared" si="7"/>
        <v/>
      </c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S273" s="206">
        <f>SUMIF('TOTAL FEED'!$J$6:$J$440,'24'!A273,'TOTAL FEED'!$AS$6:$AS$440)*T273</f>
        <v>16</v>
      </c>
      <c r="T273">
        <v>1</v>
      </c>
    </row>
    <row r="274" spans="1:20" x14ac:dyDescent="0.25">
      <c r="A274" t="str">
        <f t="shared" si="7"/>
        <v/>
      </c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S274" s="206">
        <f>SUMIF('TOTAL FEED'!$J$6:$J$440,'24'!A274,'TOTAL FEED'!$AS$6:$AS$440)*T274</f>
        <v>16</v>
      </c>
      <c r="T274">
        <v>1</v>
      </c>
    </row>
    <row r="275" spans="1:20" x14ac:dyDescent="0.25">
      <c r="A275" t="str">
        <f t="shared" si="7"/>
        <v/>
      </c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S275" s="206">
        <f>SUMIF('TOTAL FEED'!$J$6:$J$440,'24'!A275,'TOTAL FEED'!$AS$6:$AS$440)*T275</f>
        <v>16</v>
      </c>
      <c r="T275">
        <v>1</v>
      </c>
    </row>
    <row r="276" spans="1:20" x14ac:dyDescent="0.25">
      <c r="A276" t="str">
        <f t="shared" si="7"/>
        <v/>
      </c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S276" s="206">
        <f>SUMIF('TOTAL FEED'!$J$6:$J$440,'24'!A276,'TOTAL FEED'!$AS$6:$AS$440)*T276</f>
        <v>16</v>
      </c>
      <c r="T276">
        <v>1</v>
      </c>
    </row>
    <row r="277" spans="1:20" x14ac:dyDescent="0.25">
      <c r="A277" t="str">
        <f t="shared" si="7"/>
        <v/>
      </c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S277" s="206">
        <f>SUMIF('TOTAL FEED'!$J$6:$J$440,'24'!A277,'TOTAL FEED'!$AS$6:$AS$440)*T277</f>
        <v>16</v>
      </c>
      <c r="T277">
        <v>1</v>
      </c>
    </row>
    <row r="278" spans="1:20" x14ac:dyDescent="0.25">
      <c r="A278" t="str">
        <f t="shared" si="7"/>
        <v/>
      </c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S278" s="206">
        <f>SUMIF('TOTAL FEED'!$J$6:$J$440,'24'!A278,'TOTAL FEED'!$AS$6:$AS$440)*T278</f>
        <v>16</v>
      </c>
      <c r="T278">
        <v>1</v>
      </c>
    </row>
    <row r="279" spans="1:20" x14ac:dyDescent="0.25">
      <c r="A279" t="str">
        <f t="shared" si="7"/>
        <v/>
      </c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S279" s="206">
        <f>SUMIF('TOTAL FEED'!$J$6:$J$440,'24'!A279,'TOTAL FEED'!$AS$6:$AS$440)*T279</f>
        <v>16</v>
      </c>
      <c r="T279">
        <v>1</v>
      </c>
    </row>
    <row r="280" spans="1:20" x14ac:dyDescent="0.25">
      <c r="A280" t="str">
        <f t="shared" si="7"/>
        <v/>
      </c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S280" s="206">
        <f>SUMIF('TOTAL FEED'!$J$6:$J$440,'24'!A280,'TOTAL FEED'!$AS$6:$AS$440)*T280</f>
        <v>16</v>
      </c>
      <c r="T280">
        <v>1</v>
      </c>
    </row>
    <row r="281" spans="1:20" x14ac:dyDescent="0.25">
      <c r="A281" t="str">
        <f t="shared" si="7"/>
        <v/>
      </c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S281" s="206">
        <f>SUMIF('TOTAL FEED'!$J$6:$J$440,'24'!A281,'TOTAL FEED'!$AS$6:$AS$440)*T281</f>
        <v>16</v>
      </c>
      <c r="T281">
        <v>1</v>
      </c>
    </row>
    <row r="282" spans="1:20" x14ac:dyDescent="0.25">
      <c r="A282" t="str">
        <f t="shared" si="7"/>
        <v/>
      </c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S282" s="206">
        <f>SUMIF('TOTAL FEED'!$J$6:$J$440,'24'!A282,'TOTAL FEED'!$AS$6:$AS$440)*T282</f>
        <v>16</v>
      </c>
      <c r="T282">
        <v>1</v>
      </c>
    </row>
    <row r="283" spans="1:20" x14ac:dyDescent="0.25">
      <c r="A283" t="str">
        <f t="shared" si="7"/>
        <v/>
      </c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S283" s="206">
        <f>SUMIF('TOTAL FEED'!$J$6:$J$440,'24'!A283,'TOTAL FEED'!$AS$6:$AS$440)*T283</f>
        <v>16</v>
      </c>
      <c r="T283">
        <v>1</v>
      </c>
    </row>
    <row r="284" spans="1:20" x14ac:dyDescent="0.25">
      <c r="A284" t="str">
        <f t="shared" si="7"/>
        <v/>
      </c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S284" s="206">
        <f>SUMIF('TOTAL FEED'!$J$6:$J$440,'24'!A284,'TOTAL FEED'!$AS$6:$AS$440)*T284</f>
        <v>16</v>
      </c>
      <c r="T284">
        <v>1</v>
      </c>
    </row>
    <row r="285" spans="1:20" x14ac:dyDescent="0.25">
      <c r="A285" t="str">
        <f t="shared" si="7"/>
        <v/>
      </c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S285" s="206">
        <f>SUMIF('TOTAL FEED'!$J$6:$J$440,'24'!A285,'TOTAL FEED'!$AS$6:$AS$440)*T285</f>
        <v>16</v>
      </c>
      <c r="T285">
        <v>1</v>
      </c>
    </row>
    <row r="286" spans="1:20" x14ac:dyDescent="0.25">
      <c r="A286" t="str">
        <f t="shared" si="7"/>
        <v/>
      </c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S286" s="206">
        <f>SUMIF('TOTAL FEED'!$J$6:$J$440,'24'!A286,'TOTAL FEED'!$AS$6:$AS$440)*T286</f>
        <v>16</v>
      </c>
      <c r="T286">
        <v>1</v>
      </c>
    </row>
    <row r="287" spans="1:20" x14ac:dyDescent="0.25">
      <c r="A287" t="str">
        <f t="shared" si="7"/>
        <v/>
      </c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S287" s="206">
        <f>SUMIF('TOTAL FEED'!$J$6:$J$440,'24'!A287,'TOTAL FEED'!$AS$6:$AS$440)*T287</f>
        <v>16</v>
      </c>
      <c r="T287">
        <v>1</v>
      </c>
    </row>
    <row r="288" spans="1:20" x14ac:dyDescent="0.25">
      <c r="A288" t="str">
        <f t="shared" si="7"/>
        <v/>
      </c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S288" s="206">
        <f>SUMIF('TOTAL FEED'!$J$6:$J$440,'24'!A288,'TOTAL FEED'!$AS$6:$AS$440)*T288</f>
        <v>16</v>
      </c>
      <c r="T288">
        <v>1</v>
      </c>
    </row>
    <row r="289" spans="1:20" x14ac:dyDescent="0.25">
      <c r="A289" t="str">
        <f t="shared" si="7"/>
        <v/>
      </c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S289" s="206">
        <f>SUMIF('TOTAL FEED'!$J$6:$J$440,'24'!A289,'TOTAL FEED'!$AS$6:$AS$440)*T289</f>
        <v>16</v>
      </c>
      <c r="T289">
        <v>1</v>
      </c>
    </row>
    <row r="290" spans="1:20" x14ac:dyDescent="0.25">
      <c r="A290" t="str">
        <f t="shared" si="7"/>
        <v/>
      </c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S290" s="206">
        <f>SUMIF('TOTAL FEED'!$J$6:$J$440,'24'!A290,'TOTAL FEED'!$AS$6:$AS$440)*T290</f>
        <v>16</v>
      </c>
      <c r="T290">
        <v>1</v>
      </c>
    </row>
    <row r="291" spans="1:20" x14ac:dyDescent="0.25">
      <c r="A291" t="str">
        <f t="shared" si="7"/>
        <v/>
      </c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S291" s="206">
        <f>SUMIF('TOTAL FEED'!$J$6:$J$440,'24'!A291,'TOTAL FEED'!$AS$6:$AS$440)*T291</f>
        <v>16</v>
      </c>
      <c r="T291">
        <v>1</v>
      </c>
    </row>
    <row r="292" spans="1:20" x14ac:dyDescent="0.25">
      <c r="A292" t="str">
        <f t="shared" si="7"/>
        <v/>
      </c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S292" s="206">
        <f>SUMIF('TOTAL FEED'!$J$6:$J$440,'24'!A292,'TOTAL FEED'!$AS$6:$AS$440)*T292</f>
        <v>16</v>
      </c>
      <c r="T292">
        <v>1</v>
      </c>
    </row>
    <row r="293" spans="1:20" x14ac:dyDescent="0.25">
      <c r="A293" t="str">
        <f t="shared" si="7"/>
        <v/>
      </c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S293" s="206">
        <f>SUMIF('TOTAL FEED'!$J$6:$J$440,'24'!A293,'TOTAL FEED'!$AS$6:$AS$440)*T293</f>
        <v>16</v>
      </c>
      <c r="T293">
        <v>1</v>
      </c>
    </row>
    <row r="294" spans="1:20" x14ac:dyDescent="0.25">
      <c r="A294" t="str">
        <f t="shared" si="7"/>
        <v/>
      </c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S294" s="206">
        <f>SUMIF('TOTAL FEED'!$J$6:$J$440,'24'!A294,'TOTAL FEED'!$AS$6:$AS$440)*T294</f>
        <v>16</v>
      </c>
      <c r="T294">
        <v>1</v>
      </c>
    </row>
    <row r="295" spans="1:20" x14ac:dyDescent="0.25">
      <c r="A295" t="str">
        <f t="shared" si="7"/>
        <v/>
      </c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S295" s="206">
        <f>SUMIF('TOTAL FEED'!$J$6:$J$440,'24'!A295,'TOTAL FEED'!$AS$6:$AS$440)*T295</f>
        <v>16</v>
      </c>
      <c r="T295">
        <v>1</v>
      </c>
    </row>
    <row r="296" spans="1:20" x14ac:dyDescent="0.25">
      <c r="A296" t="str">
        <f t="shared" si="7"/>
        <v/>
      </c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S296" s="206">
        <f>SUMIF('TOTAL FEED'!$J$6:$J$440,'24'!A296,'TOTAL FEED'!$AS$6:$AS$440)*T296</f>
        <v>16</v>
      </c>
      <c r="T296">
        <v>1</v>
      </c>
    </row>
    <row r="297" spans="1:20" x14ac:dyDescent="0.25">
      <c r="A297" t="str">
        <f t="shared" si="7"/>
        <v/>
      </c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S297" s="206">
        <f>SUMIF('TOTAL FEED'!$J$6:$J$440,'24'!A297,'TOTAL FEED'!$AS$6:$AS$440)*T297</f>
        <v>16</v>
      </c>
      <c r="T297">
        <v>1</v>
      </c>
    </row>
    <row r="298" spans="1:20" x14ac:dyDescent="0.25">
      <c r="A298" t="str">
        <f t="shared" si="7"/>
        <v/>
      </c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S298" s="206">
        <f>SUMIF('TOTAL FEED'!$J$6:$J$440,'24'!A298,'TOTAL FEED'!$AS$6:$AS$440)*T298</f>
        <v>16</v>
      </c>
      <c r="T298">
        <v>1</v>
      </c>
    </row>
    <row r="299" spans="1:20" x14ac:dyDescent="0.25">
      <c r="A299" t="str">
        <f t="shared" si="7"/>
        <v/>
      </c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S299" s="206">
        <f>SUMIF('TOTAL FEED'!$J$6:$J$440,'24'!A299,'TOTAL FEED'!$AS$6:$AS$440)*T299</f>
        <v>16</v>
      </c>
      <c r="T299">
        <v>1</v>
      </c>
    </row>
    <row r="300" spans="1:20" x14ac:dyDescent="0.25">
      <c r="A300" t="str">
        <f t="shared" si="7"/>
        <v/>
      </c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S300" s="206">
        <f>SUMIF('TOTAL FEED'!$J$6:$J$440,'24'!A300,'TOTAL FEED'!$AS$6:$AS$440)*T300</f>
        <v>16</v>
      </c>
      <c r="T300">
        <v>1</v>
      </c>
    </row>
    <row r="301" spans="1:20" x14ac:dyDescent="0.25">
      <c r="A301" t="str">
        <f t="shared" si="7"/>
        <v/>
      </c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S301" s="206">
        <f>SUMIF('TOTAL FEED'!$J$6:$J$440,'24'!A301,'TOTAL FEED'!$AS$6:$AS$440)*T301</f>
        <v>16</v>
      </c>
      <c r="T301">
        <v>1</v>
      </c>
    </row>
    <row r="302" spans="1:20" x14ac:dyDescent="0.25">
      <c r="A302" t="str">
        <f t="shared" si="7"/>
        <v/>
      </c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S302" s="206">
        <f>SUMIF('TOTAL FEED'!$J$6:$J$440,'24'!A302,'TOTAL FEED'!$AS$6:$AS$440)*T302</f>
        <v>16</v>
      </c>
      <c r="T302">
        <v>1</v>
      </c>
    </row>
    <row r="303" spans="1:20" x14ac:dyDescent="0.25">
      <c r="A303" t="str">
        <f t="shared" si="7"/>
        <v/>
      </c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S303" s="206">
        <f>SUMIF('TOTAL FEED'!$J$6:$J$440,'24'!A303,'TOTAL FEED'!$AS$6:$AS$440)*T303</f>
        <v>16</v>
      </c>
      <c r="T303">
        <v>1</v>
      </c>
    </row>
    <row r="304" spans="1:20" x14ac:dyDescent="0.25">
      <c r="A304" t="str">
        <f t="shared" si="7"/>
        <v/>
      </c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S304" s="206">
        <f>SUMIF('TOTAL FEED'!$J$6:$J$440,'24'!A304,'TOTAL FEED'!$AS$6:$AS$440)*T304</f>
        <v>16</v>
      </c>
      <c r="T304">
        <v>1</v>
      </c>
    </row>
    <row r="305" spans="1:20" x14ac:dyDescent="0.25">
      <c r="A305" t="str">
        <f t="shared" si="7"/>
        <v/>
      </c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S305" s="206">
        <f>SUMIF('TOTAL FEED'!$J$6:$J$440,'24'!A305,'TOTAL FEED'!$AS$6:$AS$440)*T305</f>
        <v>16</v>
      </c>
      <c r="T305">
        <v>1</v>
      </c>
    </row>
    <row r="306" spans="1:20" x14ac:dyDescent="0.25">
      <c r="A306" t="str">
        <f t="shared" si="7"/>
        <v/>
      </c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S306" s="206">
        <f>SUMIF('TOTAL FEED'!$J$6:$J$440,'24'!A306,'TOTAL FEED'!$AS$6:$AS$440)*T306</f>
        <v>16</v>
      </c>
      <c r="T306">
        <v>1</v>
      </c>
    </row>
    <row r="307" spans="1:20" x14ac:dyDescent="0.25">
      <c r="A307" t="str">
        <f t="shared" si="7"/>
        <v/>
      </c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S307" s="206">
        <f>SUMIF('TOTAL FEED'!$J$6:$J$440,'24'!A307,'TOTAL FEED'!$AS$6:$AS$440)*T307</f>
        <v>16</v>
      </c>
      <c r="T307">
        <v>1</v>
      </c>
    </row>
    <row r="308" spans="1:20" x14ac:dyDescent="0.25">
      <c r="A308" t="str">
        <f t="shared" si="7"/>
        <v/>
      </c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S308" s="206">
        <f>SUMIF('TOTAL FEED'!$J$6:$J$440,'24'!A308,'TOTAL FEED'!$AS$6:$AS$440)*T308</f>
        <v>16</v>
      </c>
      <c r="T308">
        <v>1</v>
      </c>
    </row>
    <row r="309" spans="1:20" x14ac:dyDescent="0.25">
      <c r="A309" t="str">
        <f t="shared" si="7"/>
        <v/>
      </c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S309" s="206">
        <f>SUMIF('TOTAL FEED'!$J$6:$J$440,'24'!A309,'TOTAL FEED'!$AS$6:$AS$440)*T309</f>
        <v>16</v>
      </c>
      <c r="T309">
        <v>1</v>
      </c>
    </row>
    <row r="310" spans="1:20" x14ac:dyDescent="0.25">
      <c r="A310" t="str">
        <f t="shared" si="7"/>
        <v/>
      </c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S310" s="206">
        <f>SUMIF('TOTAL FEED'!$J$6:$J$440,'24'!A310,'TOTAL FEED'!$AS$6:$AS$440)*T310</f>
        <v>16</v>
      </c>
      <c r="T310">
        <v>1</v>
      </c>
    </row>
    <row r="311" spans="1:20" x14ac:dyDescent="0.25">
      <c r="A311" t="str">
        <f t="shared" si="7"/>
        <v/>
      </c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S311" s="206">
        <f>SUMIF('TOTAL FEED'!$J$6:$J$440,'24'!A311,'TOTAL FEED'!$AS$6:$AS$440)*T311</f>
        <v>16</v>
      </c>
      <c r="T311">
        <v>1</v>
      </c>
    </row>
    <row r="312" spans="1:20" x14ac:dyDescent="0.25">
      <c r="A312" t="str">
        <f t="shared" si="7"/>
        <v/>
      </c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S312" s="206">
        <f>SUMIF('TOTAL FEED'!$J$6:$J$440,'24'!A312,'TOTAL FEED'!$AS$6:$AS$440)*T312</f>
        <v>16</v>
      </c>
      <c r="T312">
        <v>1</v>
      </c>
    </row>
    <row r="313" spans="1:20" x14ac:dyDescent="0.25">
      <c r="A313" t="str">
        <f t="shared" si="7"/>
        <v/>
      </c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S313" s="206">
        <f>SUMIF('TOTAL FEED'!$J$6:$J$440,'24'!A313,'TOTAL FEED'!$AS$6:$AS$440)*T313</f>
        <v>16</v>
      </c>
      <c r="T313">
        <v>1</v>
      </c>
    </row>
    <row r="314" spans="1:20" x14ac:dyDescent="0.25">
      <c r="A314" t="str">
        <f t="shared" si="7"/>
        <v/>
      </c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S314" s="206">
        <f>SUMIF('TOTAL FEED'!$J$6:$J$440,'24'!A314,'TOTAL FEED'!$AS$6:$AS$440)*T314</f>
        <v>16</v>
      </c>
      <c r="T314">
        <v>1</v>
      </c>
    </row>
    <row r="315" spans="1:20" x14ac:dyDescent="0.25">
      <c r="A315" t="str">
        <f t="shared" si="7"/>
        <v/>
      </c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S315" s="206">
        <f>SUMIF('TOTAL FEED'!$J$6:$J$440,'24'!A315,'TOTAL FEED'!$AS$6:$AS$440)*T315</f>
        <v>16</v>
      </c>
      <c r="T315">
        <v>1</v>
      </c>
    </row>
    <row r="316" spans="1:20" x14ac:dyDescent="0.25">
      <c r="A316" t="str">
        <f t="shared" si="7"/>
        <v/>
      </c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S316" s="206">
        <f>SUMIF('TOTAL FEED'!$J$6:$J$440,'24'!A316,'TOTAL FEED'!$AS$6:$AS$440)*T316</f>
        <v>16</v>
      </c>
      <c r="T316">
        <v>1</v>
      </c>
    </row>
    <row r="317" spans="1:20" x14ac:dyDescent="0.25">
      <c r="A317" t="str">
        <f t="shared" si="7"/>
        <v/>
      </c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S317" s="206">
        <f>SUMIF('TOTAL FEED'!$J$6:$J$440,'24'!A317,'TOTAL FEED'!$AS$6:$AS$440)*T317</f>
        <v>16</v>
      </c>
      <c r="T317">
        <v>1</v>
      </c>
    </row>
    <row r="318" spans="1:20" x14ac:dyDescent="0.25">
      <c r="A318" t="str">
        <f t="shared" si="7"/>
        <v/>
      </c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S318" s="206">
        <f>SUMIF('TOTAL FEED'!$J$6:$J$440,'24'!A318,'TOTAL FEED'!$AS$6:$AS$440)*T318</f>
        <v>16</v>
      </c>
      <c r="T318">
        <v>1</v>
      </c>
    </row>
    <row r="319" spans="1:20" x14ac:dyDescent="0.25">
      <c r="A319" t="str">
        <f t="shared" si="7"/>
        <v/>
      </c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S319" s="206">
        <f>SUMIF('TOTAL FEED'!$J$6:$J$440,'24'!A319,'TOTAL FEED'!$AS$6:$AS$440)*T319</f>
        <v>16</v>
      </c>
      <c r="T319">
        <v>1</v>
      </c>
    </row>
    <row r="320" spans="1:20" x14ac:dyDescent="0.25">
      <c r="A320" t="str">
        <f t="shared" si="7"/>
        <v/>
      </c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S320" s="206">
        <f>SUMIF('TOTAL FEED'!$J$6:$J$440,'24'!A320,'TOTAL FEED'!$AS$6:$AS$440)*T320</f>
        <v>16</v>
      </c>
      <c r="T320">
        <v>1</v>
      </c>
    </row>
    <row r="321" spans="1:20" x14ac:dyDescent="0.25">
      <c r="A321" t="str">
        <f t="shared" si="7"/>
        <v/>
      </c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S321" s="206">
        <f>SUMIF('TOTAL FEED'!$J$6:$J$440,'24'!A321,'TOTAL FEED'!$AS$6:$AS$440)*T321</f>
        <v>16</v>
      </c>
      <c r="T321">
        <v>1</v>
      </c>
    </row>
    <row r="322" spans="1:20" x14ac:dyDescent="0.25">
      <c r="A322" t="str">
        <f t="shared" si="7"/>
        <v/>
      </c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S322" s="206">
        <f>SUMIF('TOTAL FEED'!$J$6:$J$440,'24'!A322,'TOTAL FEED'!$AS$6:$AS$440)*T322</f>
        <v>16</v>
      </c>
      <c r="T322">
        <v>1</v>
      </c>
    </row>
    <row r="323" spans="1:20" x14ac:dyDescent="0.25">
      <c r="A323" t="str">
        <f t="shared" si="7"/>
        <v/>
      </c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S323" s="206">
        <f>SUMIF('TOTAL FEED'!$J$6:$J$440,'24'!A323,'TOTAL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S324" s="206">
        <f>SUMIF('TOTAL FEED'!$J$6:$J$440,'24'!A324,'TOTAL FEED'!$AS$6:$AS$440)*T324</f>
        <v>16</v>
      </c>
      <c r="T324">
        <v>1</v>
      </c>
    </row>
    <row r="325" spans="1:20" x14ac:dyDescent="0.25">
      <c r="A325" t="str">
        <f t="shared" si="8"/>
        <v/>
      </c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S325" s="206">
        <f>SUMIF('TOTAL FEED'!$J$6:$J$440,'24'!A325,'TOTAL FEED'!$AS$6:$AS$440)*T325</f>
        <v>16</v>
      </c>
      <c r="T325">
        <v>1</v>
      </c>
    </row>
    <row r="326" spans="1:20" x14ac:dyDescent="0.25">
      <c r="A326" t="str">
        <f t="shared" si="8"/>
        <v/>
      </c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S326" s="206">
        <f>SUMIF('TOTAL FEED'!$J$6:$J$440,'24'!A326,'TOTAL FEED'!$AS$6:$AS$440)*T326</f>
        <v>16</v>
      </c>
      <c r="T326">
        <v>1</v>
      </c>
    </row>
    <row r="327" spans="1:20" x14ac:dyDescent="0.25">
      <c r="A327" t="str">
        <f t="shared" si="8"/>
        <v/>
      </c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S327" s="206">
        <f>SUMIF('TOTAL FEED'!$J$6:$J$440,'24'!A327,'TOTAL FEED'!$AS$6:$AS$440)*T327</f>
        <v>16</v>
      </c>
      <c r="T327">
        <v>1</v>
      </c>
    </row>
    <row r="328" spans="1:20" x14ac:dyDescent="0.25">
      <c r="A328" t="str">
        <f t="shared" si="8"/>
        <v/>
      </c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S328" s="206">
        <f>SUMIF('TOTAL FEED'!$J$6:$J$440,'24'!A328,'TOTAL FEED'!$AS$6:$AS$440)*T328</f>
        <v>16</v>
      </c>
      <c r="T328">
        <v>1</v>
      </c>
    </row>
    <row r="329" spans="1:20" x14ac:dyDescent="0.25">
      <c r="A329" t="str">
        <f t="shared" si="8"/>
        <v/>
      </c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S329" s="206">
        <f>SUMIF('TOTAL FEED'!$J$6:$J$440,'24'!A329,'TOTAL FEED'!$AS$6:$AS$440)*T329</f>
        <v>16</v>
      </c>
      <c r="T329">
        <v>1</v>
      </c>
    </row>
    <row r="330" spans="1:20" x14ac:dyDescent="0.25">
      <c r="A330" t="str">
        <f t="shared" si="8"/>
        <v/>
      </c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S330" s="206">
        <f>SUMIF('TOTAL FEED'!$J$6:$J$440,'24'!A330,'TOTAL FEED'!$AS$6:$AS$440)*T330</f>
        <v>16</v>
      </c>
      <c r="T330">
        <v>1</v>
      </c>
    </row>
    <row r="331" spans="1:20" x14ac:dyDescent="0.25">
      <c r="A331" t="str">
        <f t="shared" si="8"/>
        <v/>
      </c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S331" s="206">
        <f>SUMIF('TOTAL FEED'!$J$6:$J$440,'24'!A331,'TOTAL FEED'!$AS$6:$AS$440)*T331</f>
        <v>16</v>
      </c>
      <c r="T331">
        <v>1</v>
      </c>
    </row>
    <row r="332" spans="1:20" x14ac:dyDescent="0.25">
      <c r="A332" t="str">
        <f t="shared" si="8"/>
        <v/>
      </c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S332" s="206">
        <f>SUMIF('TOTAL FEED'!$J$6:$J$440,'24'!A332,'TOTAL FEED'!$AS$6:$AS$440)*T332</f>
        <v>16</v>
      </c>
      <c r="T332">
        <v>1</v>
      </c>
    </row>
    <row r="333" spans="1:20" x14ac:dyDescent="0.25">
      <c r="A333" t="str">
        <f t="shared" si="8"/>
        <v/>
      </c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S333" s="206">
        <f>SUMIF('TOTAL FEED'!$J$6:$J$440,'24'!A333,'TOTAL FEED'!$AS$6:$AS$440)*T333</f>
        <v>16</v>
      </c>
      <c r="T333">
        <v>1</v>
      </c>
    </row>
    <row r="334" spans="1:20" x14ac:dyDescent="0.25">
      <c r="A334" t="str">
        <f t="shared" si="8"/>
        <v/>
      </c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S334" s="206">
        <f>SUMIF('TOTAL FEED'!$J$6:$J$440,'24'!A334,'TOTAL FEED'!$AS$6:$AS$440)*T334</f>
        <v>16</v>
      </c>
      <c r="T334">
        <v>1</v>
      </c>
    </row>
    <row r="335" spans="1:20" x14ac:dyDescent="0.25">
      <c r="A335" t="str">
        <f t="shared" si="8"/>
        <v/>
      </c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S335" s="206">
        <f>SUMIF('TOTAL FEED'!$J$6:$J$440,'24'!A335,'TOTAL FEED'!$AS$6:$AS$440)*T335</f>
        <v>16</v>
      </c>
      <c r="T335">
        <v>1</v>
      </c>
    </row>
    <row r="336" spans="1:20" x14ac:dyDescent="0.25">
      <c r="A336" t="str">
        <f t="shared" si="8"/>
        <v/>
      </c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S336" s="206">
        <f>SUMIF('TOTAL FEED'!$J$6:$J$440,'24'!A336,'TOTAL FEED'!$AS$6:$AS$440)*T336</f>
        <v>16</v>
      </c>
      <c r="T336">
        <v>1</v>
      </c>
    </row>
    <row r="337" spans="1:20" x14ac:dyDescent="0.25">
      <c r="A337" t="str">
        <f t="shared" si="8"/>
        <v/>
      </c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S337" s="206">
        <f>SUMIF('TOTAL FEED'!$J$6:$J$440,'24'!A337,'TOTAL FEED'!$AS$6:$AS$440)*T337</f>
        <v>16</v>
      </c>
      <c r="T337">
        <v>1</v>
      </c>
    </row>
    <row r="338" spans="1:20" x14ac:dyDescent="0.25">
      <c r="A338" t="str">
        <f t="shared" si="8"/>
        <v/>
      </c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S338" s="206">
        <f>SUMIF('TOTAL FEED'!$J$6:$J$440,'24'!A338,'TOTAL FEED'!$AS$6:$AS$440)*T338</f>
        <v>16</v>
      </c>
      <c r="T338">
        <v>1</v>
      </c>
    </row>
    <row r="339" spans="1:20" x14ac:dyDescent="0.25">
      <c r="A339" t="str">
        <f t="shared" si="8"/>
        <v/>
      </c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S339" s="206">
        <f>SUMIF('TOTAL FEED'!$J$6:$J$440,'24'!A339,'TOTAL FEED'!$AS$6:$AS$440)*T339</f>
        <v>16</v>
      </c>
      <c r="T339">
        <v>1</v>
      </c>
    </row>
    <row r="340" spans="1:20" x14ac:dyDescent="0.25">
      <c r="A340" t="str">
        <f t="shared" si="8"/>
        <v/>
      </c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S340" s="206">
        <f>SUMIF('TOTAL FEED'!$J$6:$J$440,'24'!A340,'TOTAL FEED'!$AS$6:$AS$440)*T340</f>
        <v>16</v>
      </c>
      <c r="T340">
        <v>1</v>
      </c>
    </row>
    <row r="341" spans="1:20" x14ac:dyDescent="0.25">
      <c r="A341" t="str">
        <f t="shared" si="8"/>
        <v/>
      </c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S341" s="206">
        <f>SUMIF('TOTAL FEED'!$J$6:$J$440,'24'!A341,'TOTAL FEED'!$AS$6:$AS$440)*T341</f>
        <v>16</v>
      </c>
      <c r="T341">
        <v>1</v>
      </c>
    </row>
    <row r="342" spans="1:20" x14ac:dyDescent="0.25">
      <c r="A342" t="str">
        <f t="shared" si="8"/>
        <v/>
      </c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S342" s="206">
        <f>SUMIF('TOTAL FEED'!$J$6:$J$440,'24'!A342,'TOTAL FEED'!$AS$6:$AS$440)*T342</f>
        <v>16</v>
      </c>
      <c r="T342">
        <v>1</v>
      </c>
    </row>
    <row r="343" spans="1:20" x14ac:dyDescent="0.25">
      <c r="A343" t="str">
        <f t="shared" si="8"/>
        <v/>
      </c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S343" s="206">
        <f>SUMIF('TOTAL FEED'!$J$6:$J$440,'24'!A343,'TOTAL FEED'!$AS$6:$AS$440)*T343</f>
        <v>16</v>
      </c>
      <c r="T343">
        <v>1</v>
      </c>
    </row>
    <row r="344" spans="1:20" x14ac:dyDescent="0.25">
      <c r="A344" t="str">
        <f t="shared" si="8"/>
        <v/>
      </c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S344" s="206">
        <f>SUMIF('TOTAL FEED'!$J$6:$J$440,'24'!A344,'TOTAL FEED'!$AS$6:$AS$440)*T344</f>
        <v>16</v>
      </c>
      <c r="T344">
        <v>1</v>
      </c>
    </row>
    <row r="345" spans="1:20" x14ac:dyDescent="0.25">
      <c r="A345" t="str">
        <f t="shared" si="8"/>
        <v/>
      </c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S345" s="206">
        <f>SUMIF('TOTAL FEED'!$J$6:$J$440,'24'!A345,'TOTAL FEED'!$AS$6:$AS$440)*T345</f>
        <v>16</v>
      </c>
      <c r="T345">
        <v>1</v>
      </c>
    </row>
    <row r="346" spans="1:20" x14ac:dyDescent="0.25">
      <c r="A346" t="str">
        <f t="shared" si="8"/>
        <v/>
      </c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S346" s="206">
        <f>SUMIF('TOTAL FEED'!$J$6:$J$440,'24'!A346,'TOTAL FEED'!$AS$6:$AS$440)*T346</f>
        <v>16</v>
      </c>
      <c r="T346">
        <v>1</v>
      </c>
    </row>
    <row r="347" spans="1:20" x14ac:dyDescent="0.25">
      <c r="A347" t="str">
        <f t="shared" si="8"/>
        <v/>
      </c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S347" s="206">
        <f>SUMIF('TOTAL FEED'!$J$6:$J$440,'24'!A347,'TOTAL FEED'!$AS$6:$AS$440)*T347</f>
        <v>16</v>
      </c>
      <c r="T347">
        <v>1</v>
      </c>
    </row>
    <row r="348" spans="1:20" x14ac:dyDescent="0.25">
      <c r="A348" t="str">
        <f t="shared" si="8"/>
        <v/>
      </c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S348" s="206">
        <f>SUMIF('TOTAL FEED'!$J$6:$J$440,'24'!A348,'TOTAL FEED'!$AS$6:$AS$440)*T348</f>
        <v>16</v>
      </c>
      <c r="T348">
        <v>1</v>
      </c>
    </row>
    <row r="349" spans="1:20" x14ac:dyDescent="0.25">
      <c r="A349" t="str">
        <f t="shared" si="8"/>
        <v/>
      </c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S349" s="206">
        <f>SUMIF('TOTAL FEED'!$J$6:$J$440,'24'!A349,'TOTAL FEED'!$AS$6:$AS$440)*T349</f>
        <v>16</v>
      </c>
      <c r="T349">
        <v>1</v>
      </c>
    </row>
    <row r="350" spans="1:20" x14ac:dyDescent="0.25">
      <c r="A350" t="str">
        <f t="shared" si="8"/>
        <v/>
      </c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S350" s="206">
        <f>SUMIF('TOTAL FEED'!$J$6:$J$440,'24'!A350,'TOTAL FEED'!$AS$6:$AS$440)*T350</f>
        <v>16</v>
      </c>
      <c r="T350">
        <v>1</v>
      </c>
    </row>
    <row r="351" spans="1:20" x14ac:dyDescent="0.25">
      <c r="A351" t="str">
        <f t="shared" si="8"/>
        <v/>
      </c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S351" s="206">
        <f>SUMIF('TOTAL FEED'!$J$6:$J$440,'24'!A351,'TOTAL FEED'!$AS$6:$AS$440)*T351</f>
        <v>16</v>
      </c>
      <c r="T351">
        <v>1</v>
      </c>
    </row>
    <row r="352" spans="1:20" x14ac:dyDescent="0.25">
      <c r="A352" t="str">
        <f t="shared" si="8"/>
        <v/>
      </c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S352" s="206">
        <f>SUMIF('TOTAL FEED'!$J$6:$J$440,'24'!A352,'TOTAL FEED'!$AS$6:$AS$440)*T352</f>
        <v>16</v>
      </c>
      <c r="T352">
        <v>1</v>
      </c>
    </row>
    <row r="353" spans="1:20" x14ac:dyDescent="0.25">
      <c r="A353" t="str">
        <f t="shared" si="8"/>
        <v/>
      </c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S353" s="206">
        <f>SUMIF('TOTAL FEED'!$J$6:$J$440,'24'!A353,'TOTAL FEED'!$AS$6:$AS$440)*T353</f>
        <v>16</v>
      </c>
      <c r="T353">
        <v>1</v>
      </c>
    </row>
    <row r="354" spans="1:20" x14ac:dyDescent="0.25">
      <c r="A354" t="str">
        <f t="shared" si="8"/>
        <v/>
      </c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S354" s="206">
        <f>SUMIF('TOTAL FEED'!$J$6:$J$440,'24'!A354,'TOTAL FEED'!$AS$6:$AS$440)*T354</f>
        <v>16</v>
      </c>
      <c r="T354">
        <v>1</v>
      </c>
    </row>
    <row r="355" spans="1:20" x14ac:dyDescent="0.25">
      <c r="A355" t="str">
        <f t="shared" si="8"/>
        <v/>
      </c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S355" s="206">
        <f>SUMIF('TOTAL FEED'!$J$6:$J$440,'24'!A355,'TOTAL FEED'!$AS$6:$AS$440)*T355</f>
        <v>16</v>
      </c>
      <c r="T355">
        <v>1</v>
      </c>
    </row>
    <row r="356" spans="1:20" x14ac:dyDescent="0.25">
      <c r="A356" t="str">
        <f t="shared" si="8"/>
        <v/>
      </c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S356" s="206">
        <f>SUMIF('TOTAL FEED'!$J$6:$J$440,'24'!A356,'TOTAL FEED'!$AS$6:$AS$440)*T356</f>
        <v>16</v>
      </c>
      <c r="T356">
        <v>1</v>
      </c>
    </row>
    <row r="357" spans="1:20" x14ac:dyDescent="0.25">
      <c r="A357" t="str">
        <f t="shared" si="8"/>
        <v/>
      </c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S357" s="206">
        <f>SUMIF('TOTAL FEED'!$J$6:$J$440,'24'!A357,'TOTAL FEED'!$AS$6:$AS$440)*T357</f>
        <v>16</v>
      </c>
      <c r="T357">
        <v>1</v>
      </c>
    </row>
    <row r="358" spans="1:20" x14ac:dyDescent="0.25">
      <c r="A358" t="str">
        <f t="shared" si="8"/>
        <v/>
      </c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S358" s="206">
        <f>SUMIF('TOTAL FEED'!$J$6:$J$440,'24'!A358,'TOTAL FEED'!$AS$6:$AS$440)*T358</f>
        <v>16</v>
      </c>
      <c r="T358">
        <v>1</v>
      </c>
    </row>
    <row r="359" spans="1:20" x14ac:dyDescent="0.25">
      <c r="A359" t="str">
        <f t="shared" si="8"/>
        <v/>
      </c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S359" s="206">
        <f>SUMIF('TOTAL FEED'!$J$6:$J$440,'24'!A359,'TOTAL FEED'!$AS$6:$AS$440)*T359</f>
        <v>16</v>
      </c>
      <c r="T359">
        <v>1</v>
      </c>
    </row>
    <row r="360" spans="1:20" x14ac:dyDescent="0.25">
      <c r="A360" t="str">
        <f t="shared" si="8"/>
        <v/>
      </c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S360" s="206">
        <f>SUMIF('TOTAL FEED'!$J$6:$J$440,'24'!A360,'TOTAL FEED'!$AS$6:$AS$440)*T360</f>
        <v>16</v>
      </c>
      <c r="T360">
        <v>1</v>
      </c>
    </row>
    <row r="361" spans="1:20" x14ac:dyDescent="0.25">
      <c r="A361" t="str">
        <f t="shared" si="8"/>
        <v/>
      </c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S361" s="206">
        <f>SUMIF('TOTAL FEED'!$J$6:$J$440,'24'!A361,'TOTAL FEED'!$AS$6:$AS$440)*T361</f>
        <v>16</v>
      </c>
      <c r="T361">
        <v>1</v>
      </c>
    </row>
    <row r="362" spans="1:20" x14ac:dyDescent="0.25">
      <c r="A362" t="str">
        <f t="shared" si="8"/>
        <v/>
      </c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S362" s="206">
        <f>SUMIF('TOTAL FEED'!$J$6:$J$440,'24'!A362,'TOTAL FEED'!$AS$6:$AS$440)*T362</f>
        <v>16</v>
      </c>
      <c r="T362">
        <v>1</v>
      </c>
    </row>
    <row r="363" spans="1:20" x14ac:dyDescent="0.25">
      <c r="A363" t="str">
        <f t="shared" si="8"/>
        <v/>
      </c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S363" s="206">
        <f>SUMIF('TOTAL FEED'!$J$6:$J$440,'24'!A363,'TOTAL FEED'!$AS$6:$AS$440)*T363</f>
        <v>16</v>
      </c>
      <c r="T363">
        <v>1</v>
      </c>
    </row>
    <row r="364" spans="1:20" x14ac:dyDescent="0.25">
      <c r="A364" t="str">
        <f t="shared" si="8"/>
        <v/>
      </c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S364" s="206">
        <f>SUMIF('TOTAL FEED'!$J$6:$J$440,'24'!A364,'TOTAL FEED'!$AS$6:$AS$440)*T364</f>
        <v>16</v>
      </c>
      <c r="T364">
        <v>1</v>
      </c>
    </row>
    <row r="365" spans="1:20" x14ac:dyDescent="0.25">
      <c r="A365" t="str">
        <f t="shared" si="8"/>
        <v/>
      </c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S365" s="206">
        <f>SUMIF('TOTAL FEED'!$J$6:$J$440,'24'!A365,'TOTAL FEED'!$AS$6:$AS$440)*T365</f>
        <v>16</v>
      </c>
      <c r="T365">
        <v>1</v>
      </c>
    </row>
    <row r="366" spans="1:20" x14ac:dyDescent="0.25">
      <c r="A366" t="str">
        <f t="shared" si="8"/>
        <v/>
      </c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S366" s="206">
        <f>SUMIF('TOTAL FEED'!$J$6:$J$440,'24'!A366,'TOTAL FEED'!$AS$6:$AS$440)*T366</f>
        <v>16</v>
      </c>
      <c r="T366">
        <v>1</v>
      </c>
    </row>
    <row r="367" spans="1:20" x14ac:dyDescent="0.25">
      <c r="A367" t="str">
        <f t="shared" si="8"/>
        <v/>
      </c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S367" s="206">
        <f>SUMIF('TOTAL FEED'!$J$6:$J$440,'24'!A367,'TOTAL FEED'!$AS$6:$AS$440)*T367</f>
        <v>16</v>
      </c>
      <c r="T367">
        <v>1</v>
      </c>
    </row>
    <row r="368" spans="1:20" x14ac:dyDescent="0.25">
      <c r="A368" t="str">
        <f t="shared" si="8"/>
        <v/>
      </c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S368" s="206">
        <f>SUMIF('TOTAL FEED'!$J$6:$J$440,'24'!A368,'TOTAL FEED'!$AS$6:$AS$440)*T368</f>
        <v>16</v>
      </c>
      <c r="T368">
        <v>1</v>
      </c>
    </row>
    <row r="369" spans="1:20" x14ac:dyDescent="0.25">
      <c r="A369" t="str">
        <f t="shared" si="8"/>
        <v/>
      </c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S369" s="206">
        <f>SUMIF('TOTAL FEED'!$J$6:$J$440,'24'!A369,'TOTAL FEED'!$AS$6:$AS$440)*T369</f>
        <v>16</v>
      </c>
      <c r="T369">
        <v>1</v>
      </c>
    </row>
    <row r="370" spans="1:20" x14ac:dyDescent="0.25">
      <c r="A370" t="str">
        <f t="shared" si="8"/>
        <v/>
      </c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S370" s="206">
        <f>SUMIF('TOTAL FEED'!$J$6:$J$440,'24'!A370,'TOTAL FEED'!$AS$6:$AS$440)*T370</f>
        <v>16</v>
      </c>
      <c r="T370">
        <v>1</v>
      </c>
    </row>
    <row r="371" spans="1:20" x14ac:dyDescent="0.25">
      <c r="A371" t="str">
        <f t="shared" si="8"/>
        <v/>
      </c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S371" s="206">
        <f>SUMIF('TOTAL FEED'!$J$6:$J$440,'24'!A371,'TOTAL FEED'!$AS$6:$AS$440)*T371</f>
        <v>16</v>
      </c>
      <c r="T371">
        <v>1</v>
      </c>
    </row>
    <row r="372" spans="1:20" x14ac:dyDescent="0.25">
      <c r="A372" t="str">
        <f t="shared" si="8"/>
        <v/>
      </c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S372" s="206">
        <f>SUMIF('TOTAL FEED'!$J$6:$J$440,'24'!A372,'TOTAL FEED'!$AS$6:$AS$440)*T372</f>
        <v>16</v>
      </c>
      <c r="T372">
        <v>1</v>
      </c>
    </row>
    <row r="373" spans="1:20" x14ac:dyDescent="0.25">
      <c r="A373" t="str">
        <f t="shared" si="8"/>
        <v/>
      </c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S373" s="206">
        <f>SUMIF('TOTAL FEED'!$J$6:$J$440,'24'!A373,'TOTAL FEED'!$AS$6:$AS$440)*T373</f>
        <v>16</v>
      </c>
      <c r="T373">
        <v>1</v>
      </c>
    </row>
    <row r="374" spans="1:20" x14ac:dyDescent="0.25">
      <c r="A374" t="str">
        <f t="shared" si="8"/>
        <v/>
      </c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S374" s="206">
        <f>SUMIF('TOTAL FEED'!$J$6:$J$440,'24'!A374,'TOTAL FEED'!$AS$6:$AS$440)*T374</f>
        <v>16</v>
      </c>
      <c r="T374">
        <v>1</v>
      </c>
    </row>
    <row r="375" spans="1:20" x14ac:dyDescent="0.25">
      <c r="A375" t="str">
        <f t="shared" si="8"/>
        <v/>
      </c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S375" s="206">
        <f>SUMIF('TOTAL FEED'!$J$6:$J$440,'24'!A375,'TOTAL FEED'!$AS$6:$AS$440)*T375</f>
        <v>16</v>
      </c>
      <c r="T375">
        <v>1</v>
      </c>
    </row>
    <row r="376" spans="1:20" x14ac:dyDescent="0.25">
      <c r="A376" t="str">
        <f t="shared" si="8"/>
        <v/>
      </c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S376" s="206">
        <f>SUMIF('TOTAL FEED'!$J$6:$J$440,'24'!A376,'TOTAL FEED'!$AS$6:$AS$440)*T376</f>
        <v>16</v>
      </c>
      <c r="T376">
        <v>1</v>
      </c>
    </row>
    <row r="377" spans="1:20" x14ac:dyDescent="0.25">
      <c r="A377" t="str">
        <f t="shared" si="8"/>
        <v/>
      </c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S377" s="206">
        <f>SUMIF('TOTAL FEED'!$J$6:$J$440,'24'!A377,'TOTAL FEED'!$AS$6:$AS$440)*T377</f>
        <v>16</v>
      </c>
      <c r="T377">
        <v>1</v>
      </c>
    </row>
    <row r="378" spans="1:20" x14ac:dyDescent="0.25">
      <c r="A378" t="str">
        <f t="shared" si="8"/>
        <v/>
      </c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S378" s="206">
        <f>SUMIF('TOTAL FEED'!$J$6:$J$440,'24'!A378,'TOTAL FEED'!$AS$6:$AS$440)*T378</f>
        <v>16</v>
      </c>
      <c r="T378">
        <v>1</v>
      </c>
    </row>
    <row r="379" spans="1:20" x14ac:dyDescent="0.25">
      <c r="A379" t="str">
        <f t="shared" si="8"/>
        <v/>
      </c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S379" s="206">
        <f>SUMIF('TOTAL FEED'!$J$6:$J$440,'24'!A379,'TOTAL FEED'!$AS$6:$AS$440)*T379</f>
        <v>16</v>
      </c>
      <c r="T379">
        <v>1</v>
      </c>
    </row>
    <row r="380" spans="1:20" x14ac:dyDescent="0.25">
      <c r="A380" t="str">
        <f t="shared" si="8"/>
        <v/>
      </c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S380" s="206">
        <f>SUMIF('TOTAL FEED'!$J$6:$J$440,'24'!A380,'TOTAL FEED'!$AS$6:$AS$440)*T380</f>
        <v>16</v>
      </c>
      <c r="T380">
        <v>1</v>
      </c>
    </row>
    <row r="381" spans="1:20" x14ac:dyDescent="0.25">
      <c r="A381" t="str">
        <f t="shared" si="8"/>
        <v/>
      </c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S381" s="206">
        <f>SUMIF('TOTAL FEED'!$J$6:$J$440,'24'!A381,'TOTAL FEED'!$AS$6:$AS$440)*T381</f>
        <v>16</v>
      </c>
      <c r="T381">
        <v>1</v>
      </c>
    </row>
    <row r="382" spans="1:20" x14ac:dyDescent="0.25">
      <c r="A382" t="str">
        <f t="shared" si="8"/>
        <v/>
      </c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S382" s="206">
        <f>SUMIF('TOTAL FEED'!$J$6:$J$440,'24'!A382,'TOTAL FEED'!$AS$6:$AS$440)*T382</f>
        <v>16</v>
      </c>
      <c r="T382">
        <v>1</v>
      </c>
    </row>
    <row r="383" spans="1:20" x14ac:dyDescent="0.25">
      <c r="A383" t="str">
        <f t="shared" si="8"/>
        <v/>
      </c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S383" s="206">
        <f>SUMIF('TOTAL FEED'!$J$6:$J$440,'24'!A383,'TOTAL FEED'!$AS$6:$AS$440)*T383</f>
        <v>16</v>
      </c>
      <c r="T383">
        <v>1</v>
      </c>
    </row>
    <row r="384" spans="1:20" x14ac:dyDescent="0.25">
      <c r="A384" t="str">
        <f t="shared" si="8"/>
        <v/>
      </c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S384" s="206">
        <f>SUMIF('TOTAL FEED'!$J$6:$J$440,'24'!A384,'TOTAL FEED'!$AS$6:$AS$440)*T384</f>
        <v>16</v>
      </c>
      <c r="T384">
        <v>1</v>
      </c>
    </row>
    <row r="385" spans="1:20" x14ac:dyDescent="0.25">
      <c r="A385" t="str">
        <f t="shared" si="8"/>
        <v/>
      </c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S385" s="206">
        <f>SUMIF('TOTAL FEED'!$J$6:$J$440,'24'!A385,'TOTAL FEED'!$AS$6:$AS$440)*T385</f>
        <v>16</v>
      </c>
      <c r="T385">
        <v>1</v>
      </c>
    </row>
    <row r="386" spans="1:20" x14ac:dyDescent="0.25">
      <c r="A386" t="str">
        <f t="shared" si="8"/>
        <v/>
      </c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S386" s="206">
        <f>SUMIF('TOTAL FEED'!$J$6:$J$440,'24'!A386,'TOTAL FEED'!$AS$6:$AS$440)*T386</f>
        <v>16</v>
      </c>
      <c r="T386">
        <v>1</v>
      </c>
    </row>
    <row r="387" spans="1:20" x14ac:dyDescent="0.25">
      <c r="A387" t="str">
        <f t="shared" si="8"/>
        <v/>
      </c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S387" s="206">
        <f>SUMIF('TOTAL FEED'!$J$6:$J$440,'24'!A387,'TOTAL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S388" s="206">
        <f>SUMIF('TOTAL FEED'!$J$6:$J$440,'24'!A388,'TOTAL FEED'!$AS$6:$AS$440)*T388</f>
        <v>16</v>
      </c>
      <c r="T388">
        <v>1</v>
      </c>
    </row>
    <row r="389" spans="1:20" x14ac:dyDescent="0.25">
      <c r="A389" t="str">
        <f t="shared" si="9"/>
        <v/>
      </c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S389" s="206">
        <f>SUMIF('TOTAL FEED'!$J$6:$J$440,'24'!A389,'TOTAL FEED'!$AS$6:$AS$440)*T389</f>
        <v>16</v>
      </c>
      <c r="T389">
        <v>1</v>
      </c>
    </row>
    <row r="390" spans="1:20" x14ac:dyDescent="0.25">
      <c r="A390" t="str">
        <f t="shared" si="9"/>
        <v/>
      </c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S390" s="206">
        <f>SUMIF('TOTAL FEED'!$J$6:$J$440,'24'!A390,'TOTAL FEED'!$AS$6:$AS$440)*T390</f>
        <v>16</v>
      </c>
      <c r="T390">
        <v>1</v>
      </c>
    </row>
    <row r="391" spans="1:20" x14ac:dyDescent="0.25">
      <c r="A391" t="str">
        <f t="shared" si="9"/>
        <v/>
      </c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S391" s="206">
        <f>SUMIF('TOTAL FEED'!$J$6:$J$440,'24'!A391,'TOTAL FEED'!$AS$6:$AS$440)*T391</f>
        <v>16</v>
      </c>
      <c r="T391">
        <v>1</v>
      </c>
    </row>
    <row r="392" spans="1:20" x14ac:dyDescent="0.25">
      <c r="A392" t="str">
        <f t="shared" si="9"/>
        <v/>
      </c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S392" s="206">
        <f>SUMIF('TOTAL FEED'!$J$6:$J$440,'24'!A392,'TOTAL FEED'!$AS$6:$AS$440)*T392</f>
        <v>16</v>
      </c>
      <c r="T392">
        <v>1</v>
      </c>
    </row>
    <row r="393" spans="1:20" x14ac:dyDescent="0.25">
      <c r="A393" t="str">
        <f t="shared" si="9"/>
        <v/>
      </c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S393" s="206">
        <f>SUMIF('TOTAL FEED'!$J$6:$J$440,'24'!A393,'TOTAL FEED'!$AS$6:$AS$440)*T393</f>
        <v>16</v>
      </c>
      <c r="T393">
        <v>1</v>
      </c>
    </row>
    <row r="394" spans="1:20" x14ac:dyDescent="0.25">
      <c r="A394" t="str">
        <f t="shared" si="9"/>
        <v/>
      </c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S394" s="206">
        <f>SUMIF('TOTAL FEED'!$J$6:$J$440,'24'!A394,'TOTAL FEED'!$AS$6:$AS$440)*T394</f>
        <v>16</v>
      </c>
      <c r="T394">
        <v>1</v>
      </c>
    </row>
    <row r="395" spans="1:20" x14ac:dyDescent="0.25">
      <c r="A395" t="str">
        <f t="shared" si="9"/>
        <v/>
      </c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S395" s="206">
        <f>SUMIF('TOTAL FEED'!$J$6:$J$440,'24'!A395,'TOTAL FEED'!$AS$6:$AS$440)*T395</f>
        <v>16</v>
      </c>
      <c r="T395">
        <v>1</v>
      </c>
    </row>
    <row r="396" spans="1:20" x14ac:dyDescent="0.25">
      <c r="A396" t="str">
        <f t="shared" si="9"/>
        <v/>
      </c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S396" s="206">
        <f>SUMIF('TOTAL FEED'!$J$6:$J$440,'24'!A396,'TOTAL FEED'!$AS$6:$AS$440)*T396</f>
        <v>16</v>
      </c>
      <c r="T396">
        <v>1</v>
      </c>
    </row>
    <row r="397" spans="1:20" x14ac:dyDescent="0.25">
      <c r="A397" t="str">
        <f t="shared" si="9"/>
        <v/>
      </c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S397" s="206">
        <f>SUMIF('TOTAL FEED'!$J$6:$J$440,'24'!A397,'TOTAL FEED'!$AS$6:$AS$440)*T397</f>
        <v>16</v>
      </c>
      <c r="T397">
        <v>1</v>
      </c>
    </row>
    <row r="398" spans="1:20" x14ac:dyDescent="0.25">
      <c r="A398" t="str">
        <f t="shared" si="9"/>
        <v/>
      </c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S398" s="206">
        <f>SUMIF('TOTAL FEED'!$J$6:$J$440,'24'!A398,'TOTAL FEED'!$AS$6:$AS$440)*T398</f>
        <v>16</v>
      </c>
      <c r="T398">
        <v>1</v>
      </c>
    </row>
    <row r="399" spans="1:20" x14ac:dyDescent="0.25">
      <c r="A399" t="str">
        <f t="shared" si="9"/>
        <v/>
      </c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S399" s="206">
        <f>SUMIF('TOTAL FEED'!$J$6:$J$440,'24'!A399,'TOTAL FEED'!$AS$6:$AS$440)*T399</f>
        <v>16</v>
      </c>
      <c r="T399">
        <v>1</v>
      </c>
    </row>
    <row r="400" spans="1:20" x14ac:dyDescent="0.25">
      <c r="A400" t="str">
        <f t="shared" si="9"/>
        <v/>
      </c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S400" s="206">
        <f>SUMIF('TOTAL FEED'!$J$6:$J$440,'24'!A400,'TOTAL FEED'!$AS$6:$AS$440)*T400</f>
        <v>16</v>
      </c>
      <c r="T400">
        <v>1</v>
      </c>
    </row>
    <row r="401" spans="1:20" x14ac:dyDescent="0.25">
      <c r="A401" t="str">
        <f t="shared" si="9"/>
        <v/>
      </c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S401" s="206">
        <f>SUMIF('TOTAL FEED'!$J$6:$J$440,'24'!A401,'TOTAL FEED'!$AS$6:$AS$440)*T401</f>
        <v>16</v>
      </c>
      <c r="T401">
        <v>1</v>
      </c>
    </row>
    <row r="402" spans="1:20" x14ac:dyDescent="0.25">
      <c r="A402" t="str">
        <f t="shared" si="9"/>
        <v/>
      </c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S402" s="206">
        <f>SUMIF('TOTAL FEED'!$J$6:$J$440,'24'!A402,'TOTAL FEED'!$AS$6:$AS$440)*T402</f>
        <v>16</v>
      </c>
      <c r="T402">
        <v>1</v>
      </c>
    </row>
    <row r="403" spans="1:20" x14ac:dyDescent="0.25">
      <c r="A403" t="str">
        <f t="shared" si="9"/>
        <v/>
      </c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S403" s="206">
        <f>SUMIF('TOTAL FEED'!$J$6:$J$440,'24'!A403,'TOTAL FEED'!$AS$6:$AS$440)*T403</f>
        <v>16</v>
      </c>
      <c r="T403">
        <v>1</v>
      </c>
    </row>
    <row r="404" spans="1:20" x14ac:dyDescent="0.25">
      <c r="A404" t="str">
        <f t="shared" si="9"/>
        <v/>
      </c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S404" s="206">
        <f>SUMIF('TOTAL FEED'!$J$6:$J$440,'24'!A404,'TOTAL FEED'!$AS$6:$AS$440)*T404</f>
        <v>16</v>
      </c>
      <c r="T404">
        <v>1</v>
      </c>
    </row>
    <row r="405" spans="1:20" x14ac:dyDescent="0.25">
      <c r="A405" t="str">
        <f t="shared" si="9"/>
        <v/>
      </c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S405" s="206">
        <f>SUMIF('TOTAL FEED'!$J$6:$J$440,'24'!A405,'TOTAL FEED'!$AS$6:$AS$440)*T405</f>
        <v>16</v>
      </c>
      <c r="T405">
        <v>1</v>
      </c>
    </row>
    <row r="406" spans="1:20" x14ac:dyDescent="0.25">
      <c r="A406" t="str">
        <f t="shared" si="9"/>
        <v/>
      </c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S406" s="206">
        <f>SUMIF('TOTAL FEED'!$J$6:$J$440,'24'!A406,'TOTAL FEED'!$AS$6:$AS$440)*T406</f>
        <v>16</v>
      </c>
      <c r="T406">
        <v>1</v>
      </c>
    </row>
    <row r="407" spans="1:20" x14ac:dyDescent="0.25">
      <c r="A407" t="str">
        <f t="shared" si="9"/>
        <v/>
      </c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S407" s="206">
        <f>SUMIF('TOTAL FEED'!$J$6:$J$440,'24'!A407,'TOTAL FEED'!$AS$6:$AS$440)*T407</f>
        <v>16</v>
      </c>
      <c r="T407">
        <v>1</v>
      </c>
    </row>
    <row r="408" spans="1:20" x14ac:dyDescent="0.25">
      <c r="A408" t="str">
        <f t="shared" si="9"/>
        <v/>
      </c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S408" s="206">
        <f>SUMIF('TOTAL FEED'!$J$6:$J$440,'24'!A408,'TOTAL FEED'!$AS$6:$AS$440)*T408</f>
        <v>16</v>
      </c>
      <c r="T408">
        <v>1</v>
      </c>
    </row>
    <row r="409" spans="1:20" x14ac:dyDescent="0.25">
      <c r="A409" t="str">
        <f t="shared" si="9"/>
        <v/>
      </c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S409" s="206">
        <f>SUMIF('TOTAL FEED'!$J$6:$J$440,'24'!A409,'TOTAL FEED'!$AS$6:$AS$440)*T409</f>
        <v>16</v>
      </c>
      <c r="T409">
        <v>1</v>
      </c>
    </row>
    <row r="410" spans="1:20" x14ac:dyDescent="0.25">
      <c r="A410" t="str">
        <f t="shared" si="9"/>
        <v/>
      </c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S410" s="206">
        <f>SUMIF('TOTAL FEED'!$J$6:$J$440,'24'!A410,'TOTAL FEED'!$AS$6:$AS$440)*T410</f>
        <v>16</v>
      </c>
      <c r="T410">
        <v>1</v>
      </c>
    </row>
    <row r="411" spans="1:20" x14ac:dyDescent="0.25">
      <c r="A411" t="str">
        <f t="shared" si="9"/>
        <v/>
      </c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S411" s="206">
        <f>SUMIF('TOTAL FEED'!$J$6:$J$440,'24'!A411,'TOTAL FEED'!$AS$6:$AS$440)*T411</f>
        <v>16</v>
      </c>
      <c r="T411">
        <v>1</v>
      </c>
    </row>
    <row r="412" spans="1:20" x14ac:dyDescent="0.25">
      <c r="A412" t="str">
        <f t="shared" si="9"/>
        <v/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S412" s="206">
        <f>SUMIF('TOTAL FEED'!$J$6:$J$440,'24'!A412,'TOTAL FEED'!$AS$6:$AS$440)*T412</f>
        <v>16</v>
      </c>
      <c r="T412">
        <v>1</v>
      </c>
    </row>
    <row r="413" spans="1:20" x14ac:dyDescent="0.25">
      <c r="A413" t="str">
        <f t="shared" si="9"/>
        <v/>
      </c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S413" s="206">
        <f>SUMIF('TOTAL FEED'!$J$6:$J$440,'24'!A413,'TOTAL FEED'!$AS$6:$AS$440)*T413</f>
        <v>16</v>
      </c>
      <c r="T413">
        <v>1</v>
      </c>
    </row>
    <row r="414" spans="1:20" x14ac:dyDescent="0.25">
      <c r="A414" t="str">
        <f t="shared" si="9"/>
        <v/>
      </c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S414" s="206">
        <f>SUMIF('TOTAL FEED'!$J$6:$J$440,'24'!A414,'TOTAL FEED'!$AS$6:$AS$440)*T414</f>
        <v>16</v>
      </c>
      <c r="T414">
        <v>1</v>
      </c>
    </row>
    <row r="415" spans="1:20" x14ac:dyDescent="0.25">
      <c r="A415" t="str">
        <f t="shared" si="9"/>
        <v/>
      </c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S415" s="206">
        <f>SUMIF('TOTAL FEED'!$J$6:$J$440,'24'!A415,'TOTAL FEED'!$AS$6:$AS$440)*T415</f>
        <v>16</v>
      </c>
      <c r="T415">
        <v>1</v>
      </c>
    </row>
    <row r="416" spans="1:20" x14ac:dyDescent="0.25">
      <c r="A416" t="str">
        <f t="shared" si="9"/>
        <v/>
      </c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S416" s="206">
        <f>SUMIF('TOTAL FEED'!$J$6:$J$440,'24'!A416,'TOTAL FEED'!$AS$6:$AS$440)*T416</f>
        <v>16</v>
      </c>
      <c r="T416">
        <v>1</v>
      </c>
    </row>
    <row r="417" spans="1:20" x14ac:dyDescent="0.25">
      <c r="A417" t="str">
        <f t="shared" si="9"/>
        <v/>
      </c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S417" s="206">
        <f>SUMIF('TOTAL FEED'!$J$6:$J$440,'24'!A417,'TOTAL FEED'!$AS$6:$AS$440)*T417</f>
        <v>16</v>
      </c>
      <c r="T417">
        <v>1</v>
      </c>
    </row>
    <row r="418" spans="1:20" x14ac:dyDescent="0.25">
      <c r="A418" t="str">
        <f t="shared" si="9"/>
        <v/>
      </c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S418" s="206">
        <f>SUMIF('TOTAL FEED'!$J$6:$J$440,'24'!A418,'TOTAL FEED'!$AS$6:$AS$440)*T418</f>
        <v>16</v>
      </c>
      <c r="T418">
        <v>1</v>
      </c>
    </row>
    <row r="419" spans="1:20" x14ac:dyDescent="0.25">
      <c r="A419" t="str">
        <f t="shared" si="9"/>
        <v/>
      </c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S419" s="206">
        <f>SUMIF('TOTAL FEED'!$J$6:$J$440,'24'!A419,'TOTAL FEED'!$AS$6:$AS$440)*T419</f>
        <v>16</v>
      </c>
      <c r="T419">
        <v>1</v>
      </c>
    </row>
    <row r="420" spans="1:20" x14ac:dyDescent="0.25">
      <c r="A420" t="str">
        <f t="shared" si="9"/>
        <v/>
      </c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S420" s="206">
        <f>SUMIF('TOTAL FEED'!$J$6:$J$440,'24'!A420,'TOTAL FEED'!$AS$6:$AS$440)*T420</f>
        <v>16</v>
      </c>
      <c r="T420">
        <v>1</v>
      </c>
    </row>
    <row r="421" spans="1:20" x14ac:dyDescent="0.25">
      <c r="A421" t="str">
        <f t="shared" si="9"/>
        <v/>
      </c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S421" s="206">
        <f>SUMIF('TOTAL FEED'!$J$6:$J$440,'24'!A421,'TOTAL FEED'!$AS$6:$AS$440)*T421</f>
        <v>16</v>
      </c>
      <c r="T421">
        <v>1</v>
      </c>
    </row>
    <row r="422" spans="1:20" x14ac:dyDescent="0.25">
      <c r="A422" t="str">
        <f t="shared" si="9"/>
        <v/>
      </c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S422" s="206">
        <f>SUMIF('TOTAL FEED'!$J$6:$J$440,'24'!A422,'TOTAL FEED'!$AS$6:$AS$440)*T422</f>
        <v>16</v>
      </c>
      <c r="T422">
        <v>1</v>
      </c>
    </row>
    <row r="423" spans="1:20" x14ac:dyDescent="0.25">
      <c r="A423" t="str">
        <f t="shared" si="9"/>
        <v/>
      </c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S423" s="206">
        <f>SUMIF('TOTAL FEED'!$J$6:$J$440,'24'!A423,'TOTAL FEED'!$AS$6:$AS$440)*T423</f>
        <v>16</v>
      </c>
      <c r="T423">
        <v>1</v>
      </c>
    </row>
    <row r="424" spans="1:20" x14ac:dyDescent="0.25">
      <c r="A424" t="str">
        <f t="shared" si="9"/>
        <v/>
      </c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S424" s="206">
        <f>SUMIF('TOTAL FEED'!$J$6:$J$440,'24'!A424,'TOTAL FEED'!$AS$6:$AS$440)*T424</f>
        <v>16</v>
      </c>
      <c r="T424">
        <v>1</v>
      </c>
    </row>
    <row r="425" spans="1:20" x14ac:dyDescent="0.25">
      <c r="A425" t="str">
        <f t="shared" si="9"/>
        <v/>
      </c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S425" s="206">
        <f>SUMIF('TOTAL FEED'!$J$6:$J$440,'24'!A425,'TOTAL FEED'!$AS$6:$AS$440)*T425</f>
        <v>16</v>
      </c>
      <c r="T425">
        <v>1</v>
      </c>
    </row>
    <row r="426" spans="1:20" x14ac:dyDescent="0.25">
      <c r="A426" t="str">
        <f t="shared" si="9"/>
        <v/>
      </c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S426" s="206">
        <f>SUMIF('TOTAL FEED'!$J$6:$J$440,'24'!A426,'TOTAL FEED'!$AS$6:$AS$440)*T426</f>
        <v>16</v>
      </c>
      <c r="T426">
        <v>1</v>
      </c>
    </row>
    <row r="427" spans="1:20" x14ac:dyDescent="0.25">
      <c r="A427" t="str">
        <f t="shared" si="9"/>
        <v/>
      </c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S427" s="206">
        <f>SUMIF('TOTAL FEED'!$J$6:$J$440,'24'!A427,'TOTAL FEED'!$AS$6:$AS$440)*T427</f>
        <v>16</v>
      </c>
      <c r="T427">
        <v>1</v>
      </c>
    </row>
    <row r="428" spans="1:20" x14ac:dyDescent="0.25">
      <c r="A428" t="str">
        <f t="shared" si="9"/>
        <v/>
      </c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S428" s="206">
        <f>SUMIF('TOTAL FEED'!$J$6:$J$440,'24'!A428,'TOTAL FEED'!$AS$6:$AS$440)*T428</f>
        <v>16</v>
      </c>
      <c r="T428">
        <v>1</v>
      </c>
    </row>
    <row r="429" spans="1:20" x14ac:dyDescent="0.25">
      <c r="A429" t="str">
        <f t="shared" si="9"/>
        <v/>
      </c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S429" s="206">
        <f>SUMIF('TOTAL FEED'!$J$6:$J$440,'24'!A429,'TOTAL FEED'!$AS$6:$AS$440)*T429</f>
        <v>16</v>
      </c>
      <c r="T429">
        <v>1</v>
      </c>
    </row>
    <row r="430" spans="1:20" x14ac:dyDescent="0.25">
      <c r="A430" t="str">
        <f t="shared" si="9"/>
        <v/>
      </c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S430" s="206">
        <f>SUMIF('TOTAL FEED'!$J$6:$J$440,'24'!A430,'TOTAL FEED'!$AS$6:$AS$440)*T430</f>
        <v>16</v>
      </c>
      <c r="T430">
        <v>1</v>
      </c>
    </row>
    <row r="431" spans="1:20" x14ac:dyDescent="0.25">
      <c r="A431" t="str">
        <f t="shared" si="9"/>
        <v/>
      </c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S431" s="206">
        <f>SUMIF('TOTAL FEED'!$J$6:$J$440,'24'!A431,'TOTAL FEED'!$AS$6:$AS$440)*T431</f>
        <v>16</v>
      </c>
      <c r="T431">
        <v>1</v>
      </c>
    </row>
    <row r="432" spans="1:20" x14ac:dyDescent="0.25">
      <c r="A432" t="str">
        <f t="shared" si="9"/>
        <v/>
      </c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S432" s="206">
        <f>SUMIF('TOTAL FEED'!$J$6:$J$440,'24'!A432,'TOTAL FEED'!$AS$6:$AS$440)*T432</f>
        <v>16</v>
      </c>
      <c r="T432">
        <v>1</v>
      </c>
    </row>
    <row r="433" spans="1:20" x14ac:dyDescent="0.25">
      <c r="A433" t="str">
        <f t="shared" si="9"/>
        <v/>
      </c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S433" s="206">
        <f>SUMIF('TOTAL FEED'!$J$6:$J$440,'24'!A433,'TOTAL FEED'!$AS$6:$AS$440)*T433</f>
        <v>16</v>
      </c>
      <c r="T433">
        <v>1</v>
      </c>
    </row>
    <row r="434" spans="1:20" x14ac:dyDescent="0.25">
      <c r="A434" t="str">
        <f t="shared" si="9"/>
        <v/>
      </c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S434" s="206">
        <f>SUMIF('TOTAL FEED'!$J$6:$J$440,'24'!A434,'TOTAL FEED'!$AS$6:$AS$440)*T434</f>
        <v>16</v>
      </c>
      <c r="T434">
        <v>1</v>
      </c>
    </row>
    <row r="435" spans="1:20" x14ac:dyDescent="0.25">
      <c r="A435" t="str">
        <f t="shared" si="9"/>
        <v/>
      </c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S435" s="206">
        <f>SUMIF('TOTAL FEED'!$J$6:$J$440,'24'!A435,'TOTAL FEED'!$AS$6:$AS$440)*T435</f>
        <v>16</v>
      </c>
      <c r="T435">
        <v>1</v>
      </c>
    </row>
    <row r="436" spans="1:20" x14ac:dyDescent="0.25">
      <c r="A436" t="str">
        <f t="shared" si="9"/>
        <v/>
      </c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S436" s="206">
        <f>SUMIF('TOTAL FEED'!$J$6:$J$440,'24'!A436,'TOTAL FEED'!$AS$6:$AS$440)*T436</f>
        <v>16</v>
      </c>
      <c r="T436">
        <v>1</v>
      </c>
    </row>
    <row r="437" spans="1:20" x14ac:dyDescent="0.25">
      <c r="A437" t="str">
        <f t="shared" si="9"/>
        <v/>
      </c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S437" s="206">
        <f>SUMIF('TOTAL FEED'!$J$6:$J$440,'24'!A437,'TOTAL FEED'!$AS$6:$AS$440)*T437</f>
        <v>16</v>
      </c>
      <c r="T437">
        <v>1</v>
      </c>
    </row>
    <row r="438" spans="1:20" x14ac:dyDescent="0.25">
      <c r="A438" t="str">
        <f t="shared" si="9"/>
        <v/>
      </c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S438" s="206">
        <f>SUMIF('TOTAL FEED'!$J$6:$J$440,'24'!A438,'TOTAL FEED'!$AS$6:$AS$440)*T438</f>
        <v>16</v>
      </c>
      <c r="T438">
        <v>1</v>
      </c>
    </row>
    <row r="439" spans="1:20" x14ac:dyDescent="0.25">
      <c r="A439" t="str">
        <f t="shared" si="9"/>
        <v/>
      </c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S439" s="206">
        <f>SUMIF('TOTAL FEED'!$J$6:$J$440,'24'!A439,'TOTAL FEED'!$AS$6:$AS$440)*T439</f>
        <v>16</v>
      </c>
      <c r="T439">
        <v>1</v>
      </c>
    </row>
    <row r="440" spans="1:20" x14ac:dyDescent="0.25">
      <c r="A440" t="str">
        <f t="shared" si="9"/>
        <v/>
      </c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S440" s="206">
        <f>SUMIF('TOTAL FEED'!$J$6:$J$440,'24'!A440,'TOTAL FEED'!$AS$6:$AS$440)*T440</f>
        <v>16</v>
      </c>
      <c r="T440">
        <v>1</v>
      </c>
    </row>
    <row r="441" spans="1:20" x14ac:dyDescent="0.25">
      <c r="A441" t="str">
        <f t="shared" si="9"/>
        <v/>
      </c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S441" s="206">
        <f>SUMIF('TOTAL FEED'!$J$6:$J$440,'24'!A441,'TOTAL FEED'!$AS$6:$AS$440)*T441</f>
        <v>16</v>
      </c>
      <c r="T441">
        <v>1</v>
      </c>
    </row>
    <row r="442" spans="1:20" x14ac:dyDescent="0.25">
      <c r="A442" t="str">
        <f t="shared" si="9"/>
        <v/>
      </c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S442" s="206">
        <f>SUMIF('TOTAL FEED'!$J$6:$J$440,'24'!A442,'TOTAL FEED'!$AS$6:$AS$440)*T442</f>
        <v>16</v>
      </c>
      <c r="T442">
        <v>1</v>
      </c>
    </row>
    <row r="443" spans="1:20" x14ac:dyDescent="0.25">
      <c r="A443" t="str">
        <f t="shared" si="9"/>
        <v/>
      </c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S443" s="206">
        <f>SUMIF('TOTAL FEED'!$J$6:$J$440,'24'!A443,'TOTAL FEED'!$AS$6:$AS$440)*T443</f>
        <v>16</v>
      </c>
      <c r="T443">
        <v>1</v>
      </c>
    </row>
    <row r="444" spans="1:20" x14ac:dyDescent="0.25">
      <c r="A444" t="str">
        <f t="shared" si="9"/>
        <v/>
      </c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S444" s="206">
        <f>SUMIF('TOTAL FEED'!$J$6:$J$440,'24'!A444,'TOTAL FEED'!$AS$6:$AS$440)*T444</f>
        <v>16</v>
      </c>
      <c r="T444">
        <v>1</v>
      </c>
    </row>
    <row r="445" spans="1:20" x14ac:dyDescent="0.25">
      <c r="A445" t="str">
        <f t="shared" si="9"/>
        <v/>
      </c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S445" s="206">
        <f>SUMIF('TOTAL FEED'!$J$6:$J$440,'24'!A445,'TOTAL FEED'!$AS$6:$AS$440)*T445</f>
        <v>16</v>
      </c>
      <c r="T445">
        <v>1</v>
      </c>
    </row>
    <row r="446" spans="1:20" x14ac:dyDescent="0.25">
      <c r="A446" t="str">
        <f t="shared" si="9"/>
        <v/>
      </c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S446" s="206">
        <f>SUMIF('TOTAL FEED'!$J$6:$J$440,'24'!A446,'TOTAL FEED'!$AS$6:$AS$440)*T446</f>
        <v>16</v>
      </c>
      <c r="T446">
        <v>1</v>
      </c>
    </row>
    <row r="447" spans="1:20" x14ac:dyDescent="0.25">
      <c r="A447" t="str">
        <f t="shared" si="9"/>
        <v/>
      </c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S447" s="206">
        <f>SUMIF('TOTAL FEED'!$J$6:$J$440,'24'!A447,'TOTAL FEED'!$AS$6:$AS$440)*T447</f>
        <v>16</v>
      </c>
      <c r="T447">
        <v>1</v>
      </c>
    </row>
    <row r="448" spans="1:20" x14ac:dyDescent="0.25">
      <c r="A448" t="str">
        <f t="shared" si="9"/>
        <v/>
      </c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S448" s="206">
        <f>SUMIF('TOTAL FEED'!$J$6:$J$440,'24'!A448,'TOTAL FEED'!$AS$6:$AS$440)*T448</f>
        <v>16</v>
      </c>
      <c r="T448">
        <v>1</v>
      </c>
    </row>
    <row r="449" spans="1:20" x14ac:dyDescent="0.25">
      <c r="A449" t="str">
        <f t="shared" si="9"/>
        <v/>
      </c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S449" s="206">
        <f>SUMIF('TOTAL FEED'!$J$6:$J$440,'24'!A449,'TOTAL FEED'!$AS$6:$AS$440)*T449</f>
        <v>16</v>
      </c>
      <c r="T449">
        <v>1</v>
      </c>
    </row>
    <row r="450" spans="1:20" x14ac:dyDescent="0.25">
      <c r="A450" t="str">
        <f t="shared" si="9"/>
        <v/>
      </c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S450" s="206">
        <f>SUMIF('TOTAL FEED'!$J$6:$J$440,'24'!A450,'TOTAL FEED'!$AS$6:$AS$440)*T450</f>
        <v>16</v>
      </c>
      <c r="T450">
        <v>1</v>
      </c>
    </row>
    <row r="451" spans="1:20" x14ac:dyDescent="0.25">
      <c r="A451" t="str">
        <f t="shared" si="9"/>
        <v/>
      </c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S451" s="206">
        <f>SUMIF('TOTAL FEED'!$J$6:$J$440,'24'!A451,'TOTAL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S452" s="206">
        <f>SUMIF('TOTAL FEED'!$J$6:$J$440,'24'!A452,'TOTAL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S453" s="206">
        <f>SUMIF('TOTAL FEED'!$J$6:$J$440,'24'!A453,'TOTAL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S454" s="206">
        <f>SUMIF('TOTAL FEED'!$J$6:$J$440,'24'!A454,'TOTAL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S455" s="206">
        <f>SUMIF('TOTAL FEED'!$J$6:$J$440,'24'!A455,'TOTAL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S456" s="206">
        <f>SUMIF('TOTAL FEED'!$J$6:$J$440,'24'!A456,'TOTAL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S457" s="206">
        <f>SUMIF('TOTAL FEED'!$J$6:$J$440,'24'!A457,'TOTAL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S458" s="206">
        <f>SUMIF('TOTAL FEED'!$J$6:$J$440,'24'!A458,'TOTAL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S459" s="206">
        <f>SUMIF('TOTAL FEED'!$J$6:$J$440,'24'!A459,'TOTAL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S460" s="206">
        <f>SUMIF('TOTAL FEED'!$J$6:$J$440,'24'!A460,'TOTAL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S461" s="206">
        <f>SUMIF('TOTAL FEED'!$J$6:$J$440,'24'!A461,'TOTAL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S462" s="206">
        <f>SUMIF('TOTAL FEED'!$J$6:$J$440,'24'!A462,'TOTAL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S463" s="206">
        <f>SUMIF('TOTAL FEED'!$J$6:$J$440,'24'!A463,'TOTAL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S464" s="206">
        <f>SUMIF('TOTAL FEED'!$J$6:$J$440,'24'!A464,'TOTAL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S465" s="206">
        <f>SUMIF('TOTAL FEED'!$J$6:$J$440,'24'!A465,'TOTAL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S466" s="206">
        <f>SUMIF('TOTAL FEED'!$J$6:$J$440,'24'!A466,'TOTAL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S467" s="206">
        <f>SUMIF('TOTAL FEED'!$J$6:$J$440,'24'!A467,'TOTAL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S468" s="206">
        <f>SUMIF('TOTAL FEED'!$J$6:$J$440,'24'!A468,'TOTAL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S469" s="206">
        <f>SUMIF('TOTAL FEED'!$J$6:$J$440,'24'!A469,'TOTAL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S470" s="206">
        <f>SUMIF('TOTAL FEED'!$J$6:$J$440,'24'!A470,'TOTAL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S471" s="206">
        <f>SUMIF('TOTAL FEED'!$J$6:$J$440,'24'!A471,'TOTAL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S472" s="206">
        <f>SUMIF('TOTAL FEED'!$J$6:$J$440,'24'!A472,'TOTAL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S473" s="206">
        <f>SUMIF('TOTAL FEED'!$J$6:$J$440,'24'!A473,'TOTAL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S474" s="206">
        <f>SUMIF('TOTAL FEED'!$J$6:$J$440,'24'!A474,'TOTAL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S475" s="206">
        <f>SUMIF('TOTAL FEED'!$J$6:$J$440,'24'!A475,'TOTAL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S476" s="206">
        <f>SUMIF('TOTAL FEED'!$J$6:$J$440,'24'!A476,'TOTAL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S477" s="206">
        <f>SUMIF('TOTAL FEED'!$J$6:$J$440,'24'!A477,'TOTAL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S478" s="206">
        <f>SUMIF('TOTAL FEED'!$J$6:$J$440,'24'!A478,'TOTAL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S479" s="206">
        <f>SUMIF('TOTAL FEED'!$J$6:$J$440,'24'!A479,'TOTAL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S480" s="206">
        <f>SUMIF('TOTAL FEED'!$J$6:$J$440,'24'!A480,'TOTAL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S481" s="206">
        <f>SUMIF('TOTAL FEED'!$J$6:$J$440,'24'!A481,'TOTAL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S482" s="206">
        <f>SUMIF('TOTAL FEED'!$J$6:$J$440,'24'!A482,'TOTAL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S483" s="206">
        <f>SUMIF('TOTAL FEED'!$J$6:$J$440,'24'!A483,'TOTAL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S484" s="206">
        <f>SUMIF('TOTAL FEED'!$J$6:$J$440,'24'!A484,'TOTAL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S485" s="206">
        <f>SUMIF('TOTAL FEED'!$J$6:$J$440,'24'!A485,'TOTAL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S486" s="206">
        <f>SUMIF('TOTAL FEED'!$J$6:$J$440,'24'!A486,'TOTAL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S487" s="206">
        <f>SUMIF('TOTAL FEED'!$J$6:$J$440,'24'!A487,'TOTAL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S488" s="206">
        <f>SUMIF('TOTAL FEED'!$J$6:$J$440,'24'!A488,'TOTAL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S489" s="206">
        <f>SUMIF('TOTAL FEED'!$J$6:$J$440,'24'!A489,'TOTAL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S490" s="206">
        <f>SUMIF('TOTAL FEED'!$J$6:$J$440,'24'!A490,'TOTAL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S491" s="206">
        <f>SUMIF('TOTAL FEED'!$J$6:$J$440,'24'!A491,'TOTAL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S492" s="206">
        <f>SUMIF('TOTAL FEED'!$J$6:$J$440,'24'!A492,'TOTAL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S493" s="206">
        <f>SUMIF('TOTAL FEED'!$J$6:$J$440,'24'!A493,'TOTAL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S494" s="206">
        <f>SUMIF('TOTAL FEED'!$J$6:$J$440,'24'!A494,'TOTAL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S495" s="206">
        <f>SUMIF('TOTAL FEED'!$J$6:$J$440,'24'!A495,'TOTAL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S496" s="206">
        <f>SUMIF('TOTAL FEED'!$J$6:$J$440,'24'!A496,'TOTAL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S497" s="206">
        <f>SUMIF('TOTAL FEED'!$J$6:$J$440,'24'!A497,'TOTAL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S498" s="206">
        <f>SUMIF('TOTAL FEED'!$J$6:$J$440,'24'!A498,'TOTAL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S499" s="206">
        <f>SUMIF('TOTAL FEED'!$J$6:$J$440,'24'!A499,'TOTAL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S500" s="206">
        <f>SUMIF('TOTAL FEED'!$J$6:$J$440,'24'!A500,'TOTAL FEED'!$AS$6:$AS$440)*T500</f>
        <v>16</v>
      </c>
      <c r="T500">
        <v>1</v>
      </c>
    </row>
    <row r="501" spans="1:20" x14ac:dyDescent="0.25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</row>
    <row r="502" spans="1:20" x14ac:dyDescent="0.25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</row>
    <row r="503" spans="1:20" x14ac:dyDescent="0.25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</row>
    <row r="504" spans="1:20" x14ac:dyDescent="0.25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</row>
    <row r="505" spans="1:20" x14ac:dyDescent="0.25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</row>
    <row r="506" spans="1:20" x14ac:dyDescent="0.25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</row>
    <row r="507" spans="1:20" x14ac:dyDescent="0.25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</row>
    <row r="508" spans="1:20" x14ac:dyDescent="0.25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</row>
    <row r="509" spans="1:20" x14ac:dyDescent="0.25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</row>
    <row r="510" spans="1:20" x14ac:dyDescent="0.25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</row>
    <row r="511" spans="1:20" x14ac:dyDescent="0.25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</row>
    <row r="512" spans="1:20" x14ac:dyDescent="0.25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</row>
    <row r="513" spans="1:16" x14ac:dyDescent="0.25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</row>
    <row r="514" spans="1:16" x14ac:dyDescent="0.25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</row>
    <row r="515" spans="1:16" x14ac:dyDescent="0.25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</row>
    <row r="516" spans="1:16" x14ac:dyDescent="0.25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</row>
    <row r="517" spans="1:16" x14ac:dyDescent="0.25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</row>
    <row r="518" spans="1:16" x14ac:dyDescent="0.25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</row>
    <row r="519" spans="1:16" x14ac:dyDescent="0.25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</row>
    <row r="520" spans="1:16" x14ac:dyDescent="0.25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</row>
    <row r="521" spans="1:16" x14ac:dyDescent="0.25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</row>
    <row r="522" spans="1:16" x14ac:dyDescent="0.25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</row>
    <row r="523" spans="1:16" x14ac:dyDescent="0.25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</row>
    <row r="524" spans="1:16" x14ac:dyDescent="0.25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</row>
    <row r="525" spans="1:16" x14ac:dyDescent="0.25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</row>
    <row r="526" spans="1:16" x14ac:dyDescent="0.25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</row>
    <row r="527" spans="1:16" x14ac:dyDescent="0.25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</row>
    <row r="528" spans="1:16" x14ac:dyDescent="0.25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</row>
    <row r="529" spans="1:16" x14ac:dyDescent="0.25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</row>
    <row r="530" spans="1:16" x14ac:dyDescent="0.25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</row>
    <row r="531" spans="1:16" x14ac:dyDescent="0.25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</row>
    <row r="532" spans="1:16" x14ac:dyDescent="0.25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</row>
    <row r="533" spans="1:16" x14ac:dyDescent="0.25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</row>
    <row r="534" spans="1:16" x14ac:dyDescent="0.25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</row>
    <row r="535" spans="1:16" x14ac:dyDescent="0.25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</row>
    <row r="536" spans="1:16" x14ac:dyDescent="0.25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</row>
    <row r="537" spans="1:16" x14ac:dyDescent="0.25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</row>
    <row r="538" spans="1:16" x14ac:dyDescent="0.25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</row>
    <row r="539" spans="1:16" x14ac:dyDescent="0.25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</row>
    <row r="540" spans="1:16" x14ac:dyDescent="0.25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</row>
    <row r="541" spans="1:16" x14ac:dyDescent="0.25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</row>
    <row r="542" spans="1:16" x14ac:dyDescent="0.25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</row>
    <row r="543" spans="1:16" x14ac:dyDescent="0.25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</row>
    <row r="544" spans="1:16" x14ac:dyDescent="0.25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</row>
    <row r="545" spans="1:16" x14ac:dyDescent="0.25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</row>
    <row r="546" spans="1:16" x14ac:dyDescent="0.25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</row>
    <row r="547" spans="1:16" x14ac:dyDescent="0.25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</row>
    <row r="548" spans="1:16" x14ac:dyDescent="0.25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</row>
    <row r="549" spans="1:16" x14ac:dyDescent="0.25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</row>
    <row r="550" spans="1:16" x14ac:dyDescent="0.25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</row>
    <row r="551" spans="1:16" x14ac:dyDescent="0.25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</row>
    <row r="552" spans="1:16" x14ac:dyDescent="0.25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</row>
    <row r="553" spans="1:16" x14ac:dyDescent="0.25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</row>
    <row r="554" spans="1:16" x14ac:dyDescent="0.25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</row>
    <row r="555" spans="1:16" x14ac:dyDescent="0.25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</row>
    <row r="556" spans="1:16" x14ac:dyDescent="0.25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</row>
    <row r="557" spans="1:16" x14ac:dyDescent="0.25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</row>
    <row r="558" spans="1:16" x14ac:dyDescent="0.25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</row>
    <row r="559" spans="1:16" x14ac:dyDescent="0.25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</row>
    <row r="560" spans="1:16" x14ac:dyDescent="0.25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</row>
    <row r="561" spans="1:16" x14ac:dyDescent="0.25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</row>
    <row r="562" spans="1:16" x14ac:dyDescent="0.25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</row>
    <row r="563" spans="1:16" x14ac:dyDescent="0.25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</row>
    <row r="564" spans="1:16" x14ac:dyDescent="0.25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</row>
    <row r="565" spans="1:16" x14ac:dyDescent="0.25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</row>
    <row r="566" spans="1:16" x14ac:dyDescent="0.25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</row>
    <row r="567" spans="1:16" x14ac:dyDescent="0.25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</row>
    <row r="568" spans="1:16" x14ac:dyDescent="0.25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</row>
    <row r="569" spans="1:16" x14ac:dyDescent="0.25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</row>
    <row r="570" spans="1:16" x14ac:dyDescent="0.25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</row>
    <row r="571" spans="1:16" x14ac:dyDescent="0.25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</row>
    <row r="572" spans="1:16" x14ac:dyDescent="0.25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</row>
    <row r="573" spans="1:16" x14ac:dyDescent="0.25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</row>
    <row r="574" spans="1:16" x14ac:dyDescent="0.25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</row>
    <row r="575" spans="1:16" x14ac:dyDescent="0.25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</row>
    <row r="576" spans="1:16" x14ac:dyDescent="0.25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</row>
    <row r="577" spans="1:16" x14ac:dyDescent="0.25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</row>
    <row r="578" spans="1:16" x14ac:dyDescent="0.25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</row>
    <row r="579" spans="1:16" x14ac:dyDescent="0.25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</row>
    <row r="580" spans="1:16" x14ac:dyDescent="0.25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</row>
    <row r="581" spans="1:16" x14ac:dyDescent="0.25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</row>
    <row r="582" spans="1:16" x14ac:dyDescent="0.25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</row>
    <row r="583" spans="1:16" x14ac:dyDescent="0.25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</row>
    <row r="584" spans="1:16" x14ac:dyDescent="0.25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</row>
    <row r="585" spans="1:16" x14ac:dyDescent="0.25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</row>
    <row r="586" spans="1:16" x14ac:dyDescent="0.25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</row>
    <row r="587" spans="1:16" x14ac:dyDescent="0.25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</row>
    <row r="588" spans="1:16" x14ac:dyDescent="0.25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</row>
    <row r="589" spans="1:16" x14ac:dyDescent="0.25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</row>
    <row r="590" spans="1:16" x14ac:dyDescent="0.25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</row>
    <row r="591" spans="1:16" x14ac:dyDescent="0.25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</row>
    <row r="592" spans="1:16" x14ac:dyDescent="0.25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</row>
    <row r="593" spans="1:16" x14ac:dyDescent="0.25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</row>
    <row r="594" spans="1:16" x14ac:dyDescent="0.25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</row>
    <row r="595" spans="1:16" x14ac:dyDescent="0.25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</row>
    <row r="596" spans="1:16" x14ac:dyDescent="0.25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</row>
    <row r="597" spans="1:16" x14ac:dyDescent="0.25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</row>
    <row r="598" spans="1:16" x14ac:dyDescent="0.25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</row>
    <row r="599" spans="1:16" x14ac:dyDescent="0.25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</row>
    <row r="600" spans="1:16" x14ac:dyDescent="0.25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</row>
    <row r="601" spans="1:16" x14ac:dyDescent="0.25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</row>
    <row r="602" spans="1:16" x14ac:dyDescent="0.25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</row>
    <row r="603" spans="1:16" x14ac:dyDescent="0.25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</row>
    <row r="604" spans="1:16" x14ac:dyDescent="0.25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</row>
    <row r="605" spans="1:16" x14ac:dyDescent="0.25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</row>
    <row r="606" spans="1:16" x14ac:dyDescent="0.25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</row>
    <row r="607" spans="1:16" x14ac:dyDescent="0.25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</row>
    <row r="608" spans="1:16" x14ac:dyDescent="0.25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</row>
    <row r="609" spans="1:16" x14ac:dyDescent="0.25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</row>
    <row r="610" spans="1:16" x14ac:dyDescent="0.25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</row>
    <row r="611" spans="1:16" x14ac:dyDescent="0.25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</row>
    <row r="612" spans="1:16" x14ac:dyDescent="0.25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</row>
    <row r="613" spans="1:16" x14ac:dyDescent="0.25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</row>
    <row r="614" spans="1:16" x14ac:dyDescent="0.25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</row>
    <row r="615" spans="1:16" x14ac:dyDescent="0.25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</row>
    <row r="616" spans="1:16" x14ac:dyDescent="0.25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</row>
    <row r="617" spans="1:16" x14ac:dyDescent="0.25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</row>
    <row r="618" spans="1:16" x14ac:dyDescent="0.25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</row>
    <row r="619" spans="1:16" x14ac:dyDescent="0.25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</row>
    <row r="620" spans="1:16" x14ac:dyDescent="0.25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</row>
    <row r="621" spans="1:16" x14ac:dyDescent="0.25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</row>
    <row r="622" spans="1:16" x14ac:dyDescent="0.25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</row>
    <row r="623" spans="1:16" x14ac:dyDescent="0.25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</row>
    <row r="624" spans="1:16" x14ac:dyDescent="0.25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</row>
    <row r="625" spans="1:16" x14ac:dyDescent="0.25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</row>
    <row r="626" spans="1:16" x14ac:dyDescent="0.25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</row>
    <row r="627" spans="1:16" x14ac:dyDescent="0.25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</row>
    <row r="628" spans="1:16" x14ac:dyDescent="0.25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</row>
    <row r="629" spans="1:16" x14ac:dyDescent="0.25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</row>
    <row r="630" spans="1:16" x14ac:dyDescent="0.25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</row>
    <row r="631" spans="1:16" x14ac:dyDescent="0.25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</row>
    <row r="632" spans="1:16" x14ac:dyDescent="0.25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</row>
    <row r="633" spans="1:16" x14ac:dyDescent="0.25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</row>
    <row r="634" spans="1:16" x14ac:dyDescent="0.25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</row>
    <row r="635" spans="1:16" x14ac:dyDescent="0.25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</row>
    <row r="636" spans="1:16" x14ac:dyDescent="0.25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</row>
    <row r="637" spans="1:16" x14ac:dyDescent="0.25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</row>
    <row r="638" spans="1:16" x14ac:dyDescent="0.25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</row>
    <row r="639" spans="1:16" x14ac:dyDescent="0.25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</row>
    <row r="640" spans="1:16" x14ac:dyDescent="0.25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</row>
    <row r="641" spans="1:16" x14ac:dyDescent="0.25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</row>
    <row r="642" spans="1:16" x14ac:dyDescent="0.25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</row>
    <row r="643" spans="1:16" x14ac:dyDescent="0.25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</row>
    <row r="644" spans="1:16" x14ac:dyDescent="0.25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</row>
    <row r="645" spans="1:16" x14ac:dyDescent="0.25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</row>
    <row r="646" spans="1:16" x14ac:dyDescent="0.25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</row>
    <row r="647" spans="1:16" x14ac:dyDescent="0.25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</row>
    <row r="648" spans="1:16" x14ac:dyDescent="0.25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</row>
    <row r="649" spans="1:16" x14ac:dyDescent="0.25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</row>
    <row r="650" spans="1:16" x14ac:dyDescent="0.25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</row>
    <row r="651" spans="1:16" x14ac:dyDescent="0.25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</row>
    <row r="652" spans="1:16" x14ac:dyDescent="0.25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</row>
    <row r="653" spans="1:16" x14ac:dyDescent="0.25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</row>
    <row r="654" spans="1:16" x14ac:dyDescent="0.25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</row>
    <row r="655" spans="1:16" x14ac:dyDescent="0.25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</row>
    <row r="656" spans="1:16" x14ac:dyDescent="0.25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</row>
    <row r="657" spans="1:16" x14ac:dyDescent="0.25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</row>
    <row r="658" spans="1:16" x14ac:dyDescent="0.25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</row>
    <row r="659" spans="1:16" x14ac:dyDescent="0.25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</row>
    <row r="660" spans="1:16" x14ac:dyDescent="0.25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</row>
    <row r="661" spans="1:16" x14ac:dyDescent="0.25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</row>
    <row r="662" spans="1:16" x14ac:dyDescent="0.25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</row>
    <row r="663" spans="1:16" x14ac:dyDescent="0.25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</row>
    <row r="664" spans="1:16" x14ac:dyDescent="0.25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</row>
    <row r="665" spans="1:16" x14ac:dyDescent="0.25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</row>
    <row r="666" spans="1:16" x14ac:dyDescent="0.25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</row>
    <row r="667" spans="1:16" x14ac:dyDescent="0.25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</row>
    <row r="668" spans="1:16" x14ac:dyDescent="0.25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</row>
    <row r="669" spans="1:16" x14ac:dyDescent="0.25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</row>
    <row r="670" spans="1:16" x14ac:dyDescent="0.25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</row>
    <row r="671" spans="1:16" x14ac:dyDescent="0.25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</row>
    <row r="672" spans="1:16" x14ac:dyDescent="0.25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</row>
    <row r="673" spans="1:16" x14ac:dyDescent="0.25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</row>
    <row r="674" spans="1:16" x14ac:dyDescent="0.25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</row>
    <row r="675" spans="1:16" x14ac:dyDescent="0.25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</row>
    <row r="676" spans="1:16" x14ac:dyDescent="0.25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</row>
    <row r="677" spans="1:16" x14ac:dyDescent="0.25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</row>
    <row r="678" spans="1:16" x14ac:dyDescent="0.25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</row>
    <row r="679" spans="1:16" x14ac:dyDescent="0.25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</row>
    <row r="680" spans="1:16" x14ac:dyDescent="0.25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</row>
    <row r="681" spans="1:16" x14ac:dyDescent="0.25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</row>
    <row r="682" spans="1:16" x14ac:dyDescent="0.25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</row>
    <row r="683" spans="1:16" x14ac:dyDescent="0.25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</row>
    <row r="684" spans="1:16" x14ac:dyDescent="0.25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</row>
    <row r="685" spans="1:16" x14ac:dyDescent="0.25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</row>
    <row r="686" spans="1:16" x14ac:dyDescent="0.25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</row>
    <row r="687" spans="1:16" x14ac:dyDescent="0.25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</row>
    <row r="688" spans="1:16" x14ac:dyDescent="0.25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</row>
    <row r="689" spans="1:16" x14ac:dyDescent="0.25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</row>
    <row r="690" spans="1:16" x14ac:dyDescent="0.25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</row>
    <row r="691" spans="1:16" x14ac:dyDescent="0.25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</row>
    <row r="692" spans="1:16" x14ac:dyDescent="0.25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</row>
    <row r="693" spans="1:16" x14ac:dyDescent="0.25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</row>
    <row r="694" spans="1:16" x14ac:dyDescent="0.25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</row>
    <row r="695" spans="1:16" x14ac:dyDescent="0.25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</row>
    <row r="696" spans="1:16" x14ac:dyDescent="0.25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</row>
    <row r="697" spans="1:16" x14ac:dyDescent="0.25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</row>
    <row r="698" spans="1:16" x14ac:dyDescent="0.25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</row>
    <row r="699" spans="1:16" x14ac:dyDescent="0.25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</row>
    <row r="700" spans="1:16" x14ac:dyDescent="0.25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</row>
    <row r="701" spans="1:16" x14ac:dyDescent="0.25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</row>
    <row r="702" spans="1:16" x14ac:dyDescent="0.25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</row>
    <row r="703" spans="1:16" x14ac:dyDescent="0.25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</row>
    <row r="704" spans="1:16" x14ac:dyDescent="0.25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</row>
    <row r="705" spans="1:16" x14ac:dyDescent="0.25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</row>
    <row r="706" spans="1:16" x14ac:dyDescent="0.25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</row>
    <row r="707" spans="1:16" x14ac:dyDescent="0.25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</row>
    <row r="708" spans="1:16" x14ac:dyDescent="0.25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</row>
    <row r="709" spans="1:16" x14ac:dyDescent="0.25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</row>
    <row r="710" spans="1:16" x14ac:dyDescent="0.25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</row>
    <row r="711" spans="1:16" x14ac:dyDescent="0.25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</row>
    <row r="712" spans="1:16" x14ac:dyDescent="0.25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</row>
    <row r="713" spans="1:16" x14ac:dyDescent="0.25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</row>
    <row r="714" spans="1:16" x14ac:dyDescent="0.25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</row>
    <row r="715" spans="1:16" x14ac:dyDescent="0.25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</row>
    <row r="716" spans="1:16" x14ac:dyDescent="0.25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</row>
    <row r="717" spans="1:16" x14ac:dyDescent="0.25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</row>
    <row r="718" spans="1:16" x14ac:dyDescent="0.25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</row>
    <row r="719" spans="1:16" x14ac:dyDescent="0.25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</row>
    <row r="720" spans="1:16" x14ac:dyDescent="0.25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</row>
    <row r="721" spans="1:16" x14ac:dyDescent="0.25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</row>
    <row r="722" spans="1:16" x14ac:dyDescent="0.25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</row>
    <row r="723" spans="1:16" x14ac:dyDescent="0.25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</row>
    <row r="724" spans="1:16" x14ac:dyDescent="0.25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</row>
    <row r="725" spans="1:16" x14ac:dyDescent="0.25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</row>
    <row r="726" spans="1:16" x14ac:dyDescent="0.25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</row>
    <row r="727" spans="1:16" x14ac:dyDescent="0.25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</row>
    <row r="728" spans="1:16" x14ac:dyDescent="0.25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</row>
    <row r="729" spans="1:16" x14ac:dyDescent="0.25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</row>
    <row r="730" spans="1:16" x14ac:dyDescent="0.25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</row>
    <row r="731" spans="1:16" x14ac:dyDescent="0.25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</row>
    <row r="732" spans="1:16" x14ac:dyDescent="0.25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</row>
    <row r="733" spans="1:16" x14ac:dyDescent="0.25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</row>
    <row r="734" spans="1:16" x14ac:dyDescent="0.25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</row>
    <row r="735" spans="1:16" x14ac:dyDescent="0.25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</row>
    <row r="736" spans="1:16" x14ac:dyDescent="0.25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</row>
    <row r="737" spans="1:16" x14ac:dyDescent="0.25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</row>
    <row r="738" spans="1:16" x14ac:dyDescent="0.25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</row>
    <row r="739" spans="1:16" x14ac:dyDescent="0.25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</row>
    <row r="740" spans="1:16" x14ac:dyDescent="0.25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</row>
    <row r="741" spans="1:16" x14ac:dyDescent="0.25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</row>
    <row r="742" spans="1:16" x14ac:dyDescent="0.25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</row>
    <row r="743" spans="1:16" x14ac:dyDescent="0.25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</row>
    <row r="744" spans="1:16" x14ac:dyDescent="0.25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</row>
    <row r="745" spans="1:16" x14ac:dyDescent="0.25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</row>
    <row r="746" spans="1:16" x14ac:dyDescent="0.25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</row>
    <row r="747" spans="1:16" x14ac:dyDescent="0.25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</row>
    <row r="748" spans="1:16" x14ac:dyDescent="0.25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</row>
    <row r="749" spans="1:16" x14ac:dyDescent="0.25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</row>
    <row r="750" spans="1:16" x14ac:dyDescent="0.25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</row>
    <row r="751" spans="1:16" x14ac:dyDescent="0.25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</row>
    <row r="752" spans="1:16" x14ac:dyDescent="0.25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</row>
    <row r="753" spans="1:16" x14ac:dyDescent="0.25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5.42578125" customWidth="1"/>
    <col min="19" max="19" width="17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211"/>
      <c r="J3" s="211"/>
      <c r="Q3" s="153"/>
      <c r="S3" s="206">
        <f>SUMIF('TOTAL FEED'!$J$6:$J$440,'25'!A3,'TOTAL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211"/>
      <c r="J4" s="211"/>
      <c r="Q4" s="153"/>
      <c r="S4" s="206">
        <f>SUMIF('TOTAL FEED'!$J$6:$J$440,'25'!A4,'TOTAL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211"/>
      <c r="J5" s="211"/>
      <c r="Q5" s="153"/>
      <c r="S5" s="206">
        <f>SUMIF('TOTAL FEED'!$J$6:$J$440,'25'!A5,'TOTAL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211"/>
      <c r="Q6" s="153"/>
      <c r="S6" s="206">
        <f>SUMIF('TOTAL FEED'!$J$6:$J$440,'25'!A6,'TOTAL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211"/>
      <c r="J7" s="211"/>
      <c r="Q7" s="153"/>
      <c r="S7" s="206">
        <f>SUMIF('TOTAL FEED'!$J$6:$J$440,'25'!A7,'TOTAL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211"/>
      <c r="Q8" s="153"/>
      <c r="S8" s="206">
        <f>SUMIF('TOTAL FEED'!$J$6:$J$440,'25'!A8,'TOTAL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211"/>
      <c r="J9" s="211"/>
      <c r="Q9" s="153"/>
      <c r="S9" s="206">
        <f>SUMIF('TOTAL FEED'!$J$6:$J$440,'25'!A9,'TOTAL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211"/>
      <c r="J10" s="211"/>
      <c r="Q10" s="153"/>
      <c r="S10" s="206">
        <f>SUMIF('TOTAL FEED'!$J$6:$J$440,'25'!A10,'TOTAL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211"/>
      <c r="J11" s="211"/>
      <c r="Q11" s="153"/>
      <c r="S11" s="206">
        <f>SUMIF('TOTAL FEED'!$J$6:$J$440,'25'!A11,'TOTAL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211"/>
      <c r="J12" s="211"/>
      <c r="Q12" s="153"/>
      <c r="S12" s="206">
        <f>SUMIF('TOTAL FEED'!$J$6:$J$440,'25'!A12,'TOTAL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211"/>
      <c r="J13" s="211"/>
      <c r="Q13" s="153"/>
      <c r="S13" s="206">
        <f>SUMIF('TOTAL FEED'!$J$6:$J$440,'25'!A13,'TOTAL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211"/>
      <c r="J14" s="211"/>
      <c r="Q14" s="153"/>
      <c r="S14" s="206">
        <f>SUMIF('TOTAL FEED'!$J$6:$J$440,'25'!A14,'TOTAL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211"/>
      <c r="J15" s="211"/>
      <c r="Q15" s="153"/>
      <c r="S15" s="206">
        <f>SUMIF('TOTAL FEED'!$J$6:$J$440,'25'!A15,'TOTAL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211"/>
      <c r="J16" s="211"/>
      <c r="Q16" s="153"/>
      <c r="S16" s="206">
        <f>SUMIF('TOTAL FEED'!$J$6:$J$440,'25'!A16,'TOTAL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211"/>
      <c r="J17" s="211"/>
      <c r="Q17" s="153"/>
      <c r="S17" s="206">
        <f>SUMIF('TOTAL FEED'!$J$6:$J$440,'25'!A17,'TOTAL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Q18" s="153"/>
      <c r="S18" s="206">
        <f>SUMIF('TOTAL FEED'!$J$6:$J$440,'25'!A18,'TOTAL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211"/>
      <c r="J19" s="211"/>
      <c r="Q19" s="153"/>
      <c r="S19" s="206">
        <f>SUMIF('TOTAL FEED'!$J$6:$J$440,'25'!A19,'TOTAL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211"/>
      <c r="J20" s="211"/>
      <c r="Q20" s="153"/>
      <c r="S20" s="206">
        <f>SUMIF('TOTAL FEED'!$J$6:$J$440,'25'!A20,'TOTAL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211"/>
      <c r="J21" s="211"/>
      <c r="Q21" s="153"/>
      <c r="S21" s="206">
        <f>SUMIF('TOTAL FEED'!$J$6:$J$440,'25'!A21,'TOTAL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211"/>
      <c r="J22" s="211"/>
      <c r="Q22" s="153"/>
      <c r="S22" s="206">
        <f>SUMIF('TOTAL FEED'!$J$6:$J$440,'25'!A22,'TOTAL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211"/>
      <c r="J23" s="211"/>
      <c r="Q23" s="153"/>
      <c r="S23" s="206">
        <f>SUMIF('TOTAL FEED'!$J$6:$J$440,'25'!A23,'TOTAL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211"/>
      <c r="J24" s="211"/>
      <c r="Q24" s="153"/>
      <c r="S24" s="206">
        <f>SUMIF('TOTAL FEED'!$J$6:$J$440,'25'!A24,'TOTAL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211"/>
      <c r="Q25" s="153"/>
      <c r="S25" s="206">
        <f>SUMIF('TOTAL FEED'!$J$6:$J$440,'25'!A25,'TOTAL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211"/>
      <c r="Q26" s="153"/>
      <c r="S26" s="206">
        <f>SUMIF('TOTAL FEED'!$J$6:$J$440,'25'!A26,'TOTAL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211"/>
      <c r="Q27" s="153"/>
      <c r="S27" s="206">
        <f>SUMIF('TOTAL FEED'!$J$6:$J$440,'25'!A27,'TOTAL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211"/>
      <c r="Q28" s="153"/>
      <c r="S28" s="206">
        <f>SUMIF('TOTAL FEED'!$J$6:$J$440,'25'!A28,'TOTAL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211"/>
      <c r="Q29" s="153"/>
      <c r="S29" s="206">
        <f>SUMIF('TOTAL FEED'!$J$6:$J$440,'25'!A29,'TOTAL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211"/>
      <c r="Q30" s="153"/>
      <c r="S30" s="206">
        <f>SUMIF('TOTAL FEED'!$J$6:$J$440,'25'!A30,'TOTAL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211"/>
      <c r="J31" s="211"/>
      <c r="Q31" s="153"/>
      <c r="S31" s="206">
        <f>SUMIF('TOTAL FEED'!$J$6:$J$440,'25'!A31,'TOTAL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211"/>
      <c r="J32" s="211"/>
      <c r="Q32" s="153"/>
      <c r="S32" s="206">
        <f>SUMIF('TOTAL FEED'!$J$6:$J$440,'25'!A32,'TOTAL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211"/>
      <c r="J33" s="211"/>
      <c r="Q33" s="153"/>
      <c r="S33" s="206">
        <f>SUMIF('TOTAL FEED'!$J$6:$J$440,'25'!A33,'TOTAL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211"/>
      <c r="J34" s="211"/>
      <c r="Q34" s="153"/>
      <c r="S34" s="206">
        <f>SUMIF('TOTAL FEED'!$J$6:$J$440,'25'!A34,'TOTAL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211"/>
      <c r="J35" s="211"/>
      <c r="Q35" s="153"/>
      <c r="S35" s="206">
        <f>SUMIF('TOTAL FEED'!$J$6:$J$440,'25'!A35,'TOTAL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211"/>
      <c r="J36" s="211"/>
      <c r="Q36" s="153"/>
      <c r="S36" s="206">
        <f>SUMIF('TOTAL FEED'!$J$6:$J$440,'25'!A36,'TOTAL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211"/>
      <c r="J37" s="211"/>
      <c r="Q37" s="153"/>
      <c r="S37" s="206">
        <f>SUMIF('TOTAL FEED'!$J$6:$J$440,'25'!A37,'TOTAL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211"/>
      <c r="J38" s="211"/>
      <c r="Q38" s="153"/>
      <c r="S38" s="206">
        <f>SUMIF('TOTAL FEED'!$J$6:$J$440,'25'!A38,'TOTAL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211"/>
      <c r="J39" s="211"/>
      <c r="Q39" s="153"/>
      <c r="S39" s="206">
        <f>SUMIF('TOTAL FEED'!$J$6:$J$440,'25'!A39,'TOTAL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211"/>
      <c r="J40" s="211"/>
      <c r="Q40" s="153"/>
      <c r="S40" s="206">
        <f>SUMIF('TOTAL FEED'!$J$6:$J$440,'25'!A40,'TOTAL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211"/>
      <c r="J41" s="211"/>
      <c r="Q41" s="153"/>
      <c r="S41" s="206">
        <f>SUMIF('TOTAL FEED'!$J$6:$J$440,'25'!A41,'TOTAL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211"/>
      <c r="J42" s="211"/>
      <c r="Q42" s="153"/>
      <c r="S42" s="206">
        <f>SUMIF('TOTAL FEED'!$J$6:$J$440,'25'!A42,'TOTAL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211"/>
      <c r="J43" s="211"/>
      <c r="Q43" s="153"/>
      <c r="S43" s="206">
        <f>SUMIF('TOTAL FEED'!$J$6:$J$440,'25'!A43,'TOTAL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Q44" s="153"/>
      <c r="S44" s="206">
        <f>SUMIF('TOTAL FEED'!$J$6:$J$440,'25'!A44,'TOTAL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211"/>
      <c r="Q45" s="153"/>
      <c r="S45" s="206">
        <f>SUMIF('TOTAL FEED'!$J$6:$J$440,'25'!A45,'TOTAL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211"/>
      <c r="Q46" s="153"/>
      <c r="S46" s="206">
        <f>SUMIF('TOTAL FEED'!$J$6:$J$440,'25'!A46,'TOTAL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211"/>
      <c r="Q47" s="153"/>
      <c r="S47" s="206">
        <f>SUMIF('TOTAL FEED'!$J$6:$J$440,'25'!A47,'TOTAL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211"/>
      <c r="Q48" s="153"/>
      <c r="S48" s="206">
        <f>SUMIF('TOTAL FEED'!$J$6:$J$440,'25'!A48,'TOTAL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211"/>
      <c r="J49" s="211"/>
      <c r="Q49" s="153"/>
      <c r="S49" s="206">
        <f>SUMIF('TOTAL FEED'!$J$6:$J$440,'25'!A49,'TOTAL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211"/>
      <c r="J50" s="211"/>
      <c r="Q50" s="153"/>
      <c r="S50" s="206">
        <f>SUMIF('TOTAL FEED'!$J$6:$J$440,'25'!A50,'TOTAL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211"/>
      <c r="J51" s="211"/>
      <c r="Q51" s="153"/>
      <c r="S51" s="206">
        <f>SUMIF('TOTAL FEED'!$J$6:$J$440,'25'!A51,'TOTAL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211"/>
      <c r="J52" s="211"/>
      <c r="Q52" s="153"/>
      <c r="S52" s="206">
        <f>SUMIF('TOTAL FEED'!$J$6:$J$440,'25'!A52,'TOTAL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211"/>
      <c r="J53" s="211"/>
      <c r="Q53" s="153"/>
      <c r="S53" s="206">
        <f>SUMIF('TOTAL FEED'!$J$6:$J$440,'25'!A53,'TOTAL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J54" s="211"/>
      <c r="Q54" s="153"/>
      <c r="S54" s="206">
        <f>SUMIF('TOTAL FEED'!$J$6:$J$440,'25'!A54,'TOTAL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J55" s="211"/>
      <c r="Q55" s="153"/>
      <c r="S55" s="206">
        <f>SUMIF('TOTAL FEED'!$J$6:$J$440,'25'!A55,'TOTAL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211"/>
      <c r="J56" s="211"/>
      <c r="Q56" s="153"/>
      <c r="S56" s="206">
        <f>SUMIF('TOTAL FEED'!$J$6:$J$440,'25'!A56,'TOTAL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J57" s="211"/>
      <c r="Q57" s="153"/>
      <c r="S57" s="206">
        <f>SUMIF('TOTAL FEED'!$J$6:$J$440,'25'!A57,'TOTAL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J58" s="211"/>
      <c r="Q58" s="153"/>
      <c r="S58" s="206">
        <f>SUMIF('TOTAL FEED'!$J$6:$J$440,'25'!A58,'TOTAL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J59" s="211"/>
      <c r="Q59" s="153"/>
      <c r="S59" s="206">
        <f>SUMIF('TOTAL FEED'!$J$6:$J$440,'25'!A59,'TOTAL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J60" s="211"/>
      <c r="Q60" s="153"/>
      <c r="S60" s="206">
        <f>SUMIF('TOTAL FEED'!$J$6:$J$440,'25'!A60,'TOTAL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J61" s="211"/>
      <c r="Q61" s="153"/>
      <c r="S61" s="206">
        <f>SUMIF('TOTAL FEED'!$J$6:$J$440,'25'!A61,'TOTAL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J62" s="211"/>
      <c r="Q62" s="153"/>
      <c r="S62" s="206">
        <f>SUMIF('TOTAL FEED'!$J$6:$J$440,'25'!A62,'TOTAL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J63" s="211"/>
      <c r="Q63" s="153"/>
      <c r="S63" s="206">
        <f>SUMIF('TOTAL FEED'!$J$6:$J$440,'25'!A63,'TOTAL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J64" s="211"/>
      <c r="Q64" s="153"/>
      <c r="S64" s="206">
        <f>SUMIF('TOTAL FEED'!$J$6:$J$440,'25'!A64,'TOTAL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211"/>
      <c r="J65" s="211"/>
      <c r="Q65" s="153"/>
      <c r="S65" s="206">
        <f>SUMIF('TOTAL FEED'!$J$6:$J$440,'25'!A65,'TOTAL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11"/>
      <c r="J66" s="211"/>
      <c r="Q66" s="153"/>
      <c r="S66" s="206">
        <f>SUMIF('TOTAL FEED'!$J$6:$J$440,'25'!A66,'TOTAL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11"/>
      <c r="J67" s="211"/>
      <c r="Q67" s="153"/>
      <c r="S67" s="206">
        <f>SUMIF('TOTAL FEED'!$J$6:$J$440,'25'!A67,'TOTAL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11"/>
      <c r="J68" s="211"/>
      <c r="Q68" s="153"/>
      <c r="S68" s="206">
        <f>SUMIF('TOTAL FEED'!$J$6:$J$440,'25'!A68,'TOTAL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Q69" s="153"/>
      <c r="S69" s="206">
        <f>SUMIF('TOTAL FEED'!$J$6:$J$440,'25'!A69,'TOTAL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Q70" s="153"/>
      <c r="S70" s="206">
        <f>SUMIF('TOTAL FEED'!$J$6:$J$440,'25'!A70,'TOTAL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Q71" s="153"/>
      <c r="S71" s="206">
        <f>SUMIF('TOTAL FEED'!$J$6:$J$440,'25'!A71,'TOTAL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Q72" s="153"/>
      <c r="S72" s="206">
        <f>SUMIF('TOTAL FEED'!$J$6:$J$440,'25'!A72,'TOTAL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S73" s="206">
        <f>SUMIF('TOTAL FEED'!$J$6:$J$440,'25'!A73,'TOTAL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S74" s="206">
        <f>SUMIF('TOTAL FEED'!$J$6:$J$440,'25'!A74,'TOTAL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S75" s="206">
        <f>SUMIF('TOTAL FEED'!$J$6:$J$440,'25'!A75,'TOTAL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S76" s="206">
        <f>SUMIF('TOTAL FEED'!$J$6:$J$440,'25'!A76,'TOTAL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S77" s="206">
        <f>SUMIF('TOTAL FEED'!$J$6:$J$440,'25'!A77,'TOTAL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S78" s="206">
        <f>SUMIF('TOTAL FEED'!$J$6:$J$440,'25'!A78,'TOTAL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S79" s="206">
        <f>SUMIF('TOTAL FEED'!$J$6:$J$440,'25'!A79,'TOTAL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S80" s="206">
        <f>SUMIF('TOTAL FEED'!$J$6:$J$440,'25'!A80,'TOTAL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S81" s="206">
        <f>SUMIF('TOTAL FEED'!$J$6:$J$440,'25'!A81,'TOTAL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S82" s="206">
        <f>SUMIF('TOTAL FEED'!$J$6:$J$440,'25'!A82,'TOTAL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S83" s="206">
        <f>SUMIF('TOTAL FEED'!$J$6:$J$440,'25'!A83,'TOTAL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S84" s="206">
        <f>SUMIF('TOTAL FEED'!$J$6:$J$440,'25'!A84,'TOTAL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S85" s="206">
        <f>SUMIF('TOTAL FEED'!$J$6:$J$440,'25'!A85,'TOTAL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S86" s="206">
        <f>SUMIF('TOTAL FEED'!$J$6:$J$440,'25'!A86,'TOTAL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S87" s="206">
        <f>SUMIF('TOTAL FEED'!$J$6:$J$440,'25'!A87,'TOTAL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S88" s="206">
        <f>SUMIF('TOTAL FEED'!$J$6:$J$440,'25'!A88,'TOTAL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S89" s="206">
        <f>SUMIF('TOTAL FEED'!$J$6:$J$440,'25'!A89,'TOTAL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S90" s="206">
        <f>SUMIF('TOTAL FEED'!$J$6:$J$440,'25'!A90,'TOTAL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S91" s="206">
        <f>SUMIF('TOTAL FEED'!$J$6:$J$440,'25'!A91,'TOTAL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S92" s="206">
        <f>SUMIF('TOTAL FEED'!$J$6:$J$440,'25'!A92,'TOTAL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S93" s="206">
        <f>SUMIF('TOTAL FEED'!$J$6:$J$440,'25'!A93,'TOTAL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FEED'!$J$6:$J$440,'25'!A94,'TOTAL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FEED'!$J$6:$J$440,'25'!A95,'TOTAL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FEED'!$J$6:$J$440,'25'!A96,'TOTAL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S97" s="206">
        <f>SUMIF('TOTAL FEED'!$J$6:$J$440,'25'!A97,'TOTAL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S98" s="206">
        <f>SUMIF('TOTAL FEED'!$J$6:$J$440,'25'!A98,'TOTAL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S99" s="206">
        <f>SUMIF('TOTAL FEED'!$J$6:$J$440,'25'!A99,'TOTAL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S100" s="206">
        <f>SUMIF('TOTAL FEED'!$J$6:$J$440,'25'!A100,'TOTAL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S101" s="206">
        <f>SUMIF('TOTAL FEED'!$J$6:$J$440,'25'!A101,'TOTAL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S102" s="206">
        <f>SUMIF('TOTAL FEED'!$J$6:$J$440,'25'!A102,'TOTAL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S103" s="206">
        <f>SUMIF('TOTAL FEED'!$J$6:$J$440,'25'!A103,'TOTAL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S104" s="206">
        <f>SUMIF('TOTAL FEED'!$J$6:$J$440,'25'!A104,'TOTAL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S105" s="206">
        <f>SUMIF('TOTAL FEED'!$J$6:$J$440,'25'!A105,'TOTAL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S106" s="206">
        <f>SUMIF('TOTAL FEED'!$J$6:$J$440,'25'!A106,'TOTAL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S107" s="206">
        <f>SUMIF('TOTAL FEED'!$J$6:$J$440,'25'!A107,'TOTAL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S108" s="206">
        <f>SUMIF('TOTAL FEED'!$J$6:$J$440,'25'!A108,'TOTAL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S109" s="206">
        <f>SUMIF('TOTAL FEED'!$J$6:$J$440,'25'!A109,'TOTAL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S110" s="206">
        <f>SUMIF('TOTAL FEED'!$J$6:$J$440,'25'!A110,'TOTAL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S111" s="206">
        <f>SUMIF('TOTAL FEED'!$J$6:$J$440,'25'!A111,'TOTAL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S112" s="206">
        <f>SUMIF('TOTAL FEED'!$J$6:$J$440,'25'!A112,'TOTAL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S113" s="206">
        <f>SUMIF('TOTAL FEED'!$J$6:$J$440,'25'!A113,'TOTAL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S114" s="206">
        <f>SUMIF('TOTAL FEED'!$J$6:$J$440,'25'!A114,'TOTAL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S115" s="206">
        <f>SUMIF('TOTAL FEED'!$J$6:$J$440,'25'!A115,'TOTAL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S116" s="206">
        <f>SUMIF('TOTAL FEED'!$J$6:$J$440,'25'!A116,'TOTAL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S117" s="206">
        <f>SUMIF('TOTAL FEED'!$J$6:$J$440,'25'!A117,'TOTAL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S118" s="206">
        <f>SUMIF('TOTAL FEED'!$J$6:$J$440,'25'!A118,'TOTAL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S119" s="206">
        <f>SUMIF('TOTAL FEED'!$J$6:$J$440,'25'!A119,'TOTAL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S120" s="206">
        <f>SUMIF('TOTAL FEED'!$J$6:$J$440,'25'!A120,'TOTAL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S121" s="206">
        <f>SUMIF('TOTAL FEED'!$J$6:$J$440,'25'!A121,'TOTAL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S122" s="206">
        <f>SUMIF('TOTAL FEED'!$J$6:$J$440,'25'!A122,'TOTAL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S123" s="206">
        <f>SUMIF('TOTAL FEED'!$J$6:$J$440,'25'!A123,'TOTAL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S124" s="206">
        <f>SUMIF('TOTAL FEED'!$J$6:$J$440,'25'!A124,'TOTAL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S125" s="206">
        <f>SUMIF('TOTAL FEED'!$J$6:$J$440,'25'!A125,'TOTAL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S126" s="206">
        <f>SUMIF('TOTAL FEED'!$J$6:$J$440,'25'!A126,'TOTAL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S127" s="206">
        <f>SUMIF('TOTAL FEED'!$J$6:$J$440,'25'!A127,'TOTAL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S128" s="206">
        <f>SUMIF('TOTAL FEED'!$J$6:$J$440,'25'!A128,'TOTAL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S129" s="206">
        <f>SUMIF('TOTAL FEED'!$J$6:$J$440,'25'!A129,'TOTAL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S130" s="206">
        <f>SUMIF('TOTAL FEED'!$J$6:$J$440,'25'!A130,'TOTAL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S131" s="206">
        <f>SUMIF('TOTAL FEED'!$J$6:$J$440,'25'!A131,'TOTAL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S132" s="206">
        <f>SUMIF('TOTAL FEED'!$J$6:$J$440,'25'!A132,'TOTAL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S133" s="206">
        <f>SUMIF('TOTAL FEED'!$J$6:$J$440,'25'!A133,'TOTAL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S134" s="206">
        <f>SUMIF('TOTAL FEED'!$J$6:$J$440,'25'!A134,'TOTAL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S135" s="206">
        <f>SUMIF('TOTAL FEED'!$J$6:$J$440,'25'!A135,'TOTAL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S136" s="206">
        <f>SUMIF('TOTAL FEED'!$J$6:$J$440,'25'!A136,'TOTAL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S137" s="206">
        <f>SUMIF('TOTAL FEED'!$J$6:$J$440,'25'!A137,'TOTAL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S138" s="206">
        <f>SUMIF('TOTAL FEED'!$J$6:$J$440,'25'!A138,'TOTAL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S139" s="206">
        <f>SUMIF('TOTAL FEED'!$J$6:$J$440,'25'!A139,'TOTAL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S140" s="206">
        <f>SUMIF('TOTAL FEED'!$J$6:$J$440,'25'!A140,'TOTAL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S141" s="206">
        <f>SUMIF('TOTAL FEED'!$J$6:$J$440,'25'!A141,'TOTAL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S142" s="206">
        <f>SUMIF('TOTAL FEED'!$J$6:$J$440,'25'!A142,'TOTAL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S143" s="206">
        <f>SUMIF('TOTAL FEED'!$J$6:$J$440,'25'!A143,'TOTAL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S144" s="206">
        <f>SUMIF('TOTAL FEED'!$J$6:$J$440,'25'!A144,'TOTAL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S145" s="206">
        <f>SUMIF('TOTAL FEED'!$J$6:$J$440,'25'!A145,'TOTAL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S146" s="206">
        <f>SUMIF('TOTAL FEED'!$J$6:$J$440,'25'!A146,'TOTAL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S147" s="206">
        <f>SUMIF('TOTAL FEED'!$J$6:$J$440,'25'!A147,'TOTAL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S148" s="206">
        <f>SUMIF('TOTAL FEED'!$J$6:$J$440,'25'!A148,'TOTAL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S149" s="206">
        <f>SUMIF('TOTAL FEED'!$J$6:$J$440,'25'!A149,'TOTAL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S150" s="206">
        <f>SUMIF('TOTAL FEED'!$J$6:$J$440,'25'!A150,'TOTAL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S151" s="206">
        <f>SUMIF('TOTAL FEED'!$J$6:$J$440,'25'!A151,'TOTAL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S152" s="206">
        <f>SUMIF('TOTAL FEED'!$J$6:$J$440,'25'!A152,'TOTAL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S153" s="206">
        <f>SUMIF('TOTAL FEED'!$J$6:$J$440,'25'!A153,'TOTAL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S154" s="206">
        <f>SUMIF('TOTAL FEED'!$J$6:$J$440,'25'!A154,'TOTAL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S155" s="206">
        <f>SUMIF('TOTAL FEED'!$J$6:$J$440,'25'!A155,'TOTAL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S156" s="206">
        <f>SUMIF('TOTAL FEED'!$J$6:$J$440,'25'!A156,'TOTAL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S157" s="206">
        <f>SUMIF('TOTAL FEED'!$J$6:$J$440,'25'!A157,'TOTAL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S158" s="206">
        <f>SUMIF('TOTAL FEED'!$J$6:$J$440,'25'!A158,'TOTAL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S159" s="206">
        <f>SUMIF('TOTAL FEED'!$J$6:$J$440,'25'!A159,'TOTAL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S160" s="206">
        <f>SUMIF('TOTAL FEED'!$J$6:$J$440,'25'!A160,'TOTAL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S161" s="206">
        <f>SUMIF('TOTAL FEED'!$J$6:$J$440,'25'!A161,'TOTAL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S162" s="206">
        <f>SUMIF('TOTAL FEED'!$J$6:$J$440,'25'!A162,'TOTAL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S163" s="206">
        <f>SUMIF('TOTAL FEED'!$J$6:$J$440,'25'!A163,'TOTAL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S164" s="206">
        <f>SUMIF('TOTAL FEED'!$J$6:$J$440,'25'!A164,'TOTAL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S165" s="206">
        <f>SUMIF('TOTAL FEED'!$J$6:$J$440,'25'!A165,'TOTAL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S166" s="206">
        <f>SUMIF('TOTAL FEED'!$J$6:$J$440,'25'!A166,'TOTAL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S167" s="206">
        <f>SUMIF('TOTAL FEED'!$J$6:$J$440,'25'!A167,'TOTAL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S168" s="206">
        <f>SUMIF('TOTAL FEED'!$J$6:$J$440,'25'!A168,'TOTAL FEED'!$AS$6:$AS$440)*T168</f>
        <v>16</v>
      </c>
      <c r="T168">
        <v>1</v>
      </c>
    </row>
    <row r="169" spans="1:22" x14ac:dyDescent="0.25">
      <c r="A169" t="str">
        <f t="shared" si="4"/>
        <v/>
      </c>
      <c r="S169" s="206">
        <f>SUMIF('TOTAL FEED'!$J$6:$J$440,'25'!A169,'TOTAL FEED'!$AS$6:$AS$440)*T169</f>
        <v>16</v>
      </c>
      <c r="T169">
        <v>1</v>
      </c>
    </row>
    <row r="170" spans="1:22" x14ac:dyDescent="0.25">
      <c r="A170" t="str">
        <f t="shared" si="4"/>
        <v/>
      </c>
      <c r="S170" s="206">
        <f>SUMIF('TOTAL FEED'!$J$6:$J$440,'25'!A170,'TOTAL FEED'!$AS$6:$AS$440)*T170</f>
        <v>16</v>
      </c>
      <c r="T170">
        <v>1</v>
      </c>
    </row>
    <row r="171" spans="1:22" x14ac:dyDescent="0.25">
      <c r="A171" t="str">
        <f t="shared" si="4"/>
        <v/>
      </c>
      <c r="S171" s="206">
        <f>SUMIF('TOTAL FEED'!$J$6:$J$440,'25'!A171,'TOTAL FEED'!$AS$6:$AS$440)*T171</f>
        <v>16</v>
      </c>
      <c r="T171">
        <v>1</v>
      </c>
    </row>
    <row r="172" spans="1:22" x14ac:dyDescent="0.25">
      <c r="A172" t="str">
        <f t="shared" si="4"/>
        <v/>
      </c>
      <c r="S172" s="206">
        <f>SUMIF('TOTAL FEED'!$J$6:$J$440,'25'!A172,'TOTAL FEED'!$AS$6:$AS$440)*T172</f>
        <v>16</v>
      </c>
      <c r="T172">
        <v>1</v>
      </c>
    </row>
    <row r="173" spans="1:22" x14ac:dyDescent="0.25">
      <c r="A173" t="str">
        <f t="shared" si="4"/>
        <v/>
      </c>
      <c r="S173" s="206">
        <f>SUMIF('TOTAL FEED'!$J$6:$J$440,'25'!A173,'TOTAL FEED'!$AS$6:$AS$440)*T173</f>
        <v>16</v>
      </c>
      <c r="T173">
        <v>1</v>
      </c>
    </row>
    <row r="174" spans="1:22" x14ac:dyDescent="0.25">
      <c r="A174" t="str">
        <f t="shared" si="4"/>
        <v/>
      </c>
      <c r="S174" s="206">
        <f>SUMIF('TOTAL FEED'!$J$6:$J$440,'25'!A174,'TOTAL FEED'!$AS$6:$AS$440)*T174</f>
        <v>16</v>
      </c>
      <c r="T174">
        <v>1</v>
      </c>
    </row>
    <row r="175" spans="1:22" x14ac:dyDescent="0.25">
      <c r="A175" t="str">
        <f t="shared" si="4"/>
        <v/>
      </c>
      <c r="S175" s="206">
        <f>SUMIF('TOTAL FEED'!$J$6:$J$440,'25'!A175,'TOTAL FEED'!$AS$6:$AS$440)*T175</f>
        <v>16</v>
      </c>
      <c r="T175">
        <v>1</v>
      </c>
    </row>
    <row r="176" spans="1:22" x14ac:dyDescent="0.25">
      <c r="A176" t="str">
        <f t="shared" si="4"/>
        <v/>
      </c>
      <c r="S176" s="206">
        <f>SUMIF('TOTAL FEED'!$J$6:$J$440,'25'!A176,'TOTAL FEED'!$AS$6:$AS$440)*T176</f>
        <v>16</v>
      </c>
      <c r="T176">
        <v>1</v>
      </c>
    </row>
    <row r="177" spans="1:20" x14ac:dyDescent="0.25">
      <c r="A177" t="str">
        <f t="shared" si="4"/>
        <v/>
      </c>
      <c r="S177" s="206">
        <f>SUMIF('TOTAL FEED'!$J$6:$J$440,'25'!A177,'TOTAL FEED'!$AS$6:$AS$440)*T177</f>
        <v>16</v>
      </c>
      <c r="T177">
        <v>1</v>
      </c>
    </row>
    <row r="178" spans="1:20" x14ac:dyDescent="0.25">
      <c r="A178" t="str">
        <f t="shared" si="4"/>
        <v/>
      </c>
      <c r="S178" s="206">
        <f>SUMIF('TOTAL FEED'!$J$6:$J$440,'25'!A178,'TOTAL FEED'!$AS$6:$AS$440)*T178</f>
        <v>16</v>
      </c>
      <c r="T178">
        <v>1</v>
      </c>
    </row>
    <row r="179" spans="1:20" x14ac:dyDescent="0.25">
      <c r="A179" t="str">
        <f t="shared" si="4"/>
        <v/>
      </c>
      <c r="S179" s="206">
        <f>SUMIF('TOTAL FEED'!$J$6:$J$440,'25'!A179,'TOTAL FEED'!$AS$6:$AS$440)*T179</f>
        <v>16</v>
      </c>
      <c r="T179">
        <v>1</v>
      </c>
    </row>
    <row r="180" spans="1:20" x14ac:dyDescent="0.25">
      <c r="A180" t="str">
        <f t="shared" si="4"/>
        <v/>
      </c>
      <c r="S180" s="206">
        <f>SUMIF('TOTAL FEED'!$J$6:$J$440,'25'!A180,'TOTAL FEED'!$AS$6:$AS$440)*T180</f>
        <v>16</v>
      </c>
      <c r="T180">
        <v>1</v>
      </c>
    </row>
    <row r="181" spans="1:20" x14ac:dyDescent="0.25">
      <c r="A181" t="str">
        <f t="shared" si="4"/>
        <v/>
      </c>
      <c r="S181" s="206">
        <f>SUMIF('TOTAL FEED'!$J$6:$J$440,'25'!A181,'TOTAL FEED'!$AS$6:$AS$440)*T181</f>
        <v>16</v>
      </c>
      <c r="T181">
        <v>1</v>
      </c>
    </row>
    <row r="182" spans="1:20" x14ac:dyDescent="0.25">
      <c r="A182" t="str">
        <f t="shared" si="4"/>
        <v/>
      </c>
      <c r="S182" s="206">
        <f>SUMIF('TOTAL FEED'!$J$6:$J$440,'25'!A182,'TOTAL FEED'!$AS$6:$AS$440)*T182</f>
        <v>16</v>
      </c>
      <c r="T182">
        <v>1</v>
      </c>
    </row>
    <row r="183" spans="1:20" x14ac:dyDescent="0.25">
      <c r="A183" t="str">
        <f t="shared" si="4"/>
        <v/>
      </c>
      <c r="S183" s="206">
        <f>SUMIF('TOTAL FEED'!$J$6:$J$440,'25'!A183,'TOTAL FEED'!$AS$6:$AS$440)*T183</f>
        <v>16</v>
      </c>
      <c r="T183">
        <v>1</v>
      </c>
    </row>
    <row r="184" spans="1:20" x14ac:dyDescent="0.25">
      <c r="A184" t="str">
        <f t="shared" si="4"/>
        <v/>
      </c>
      <c r="S184" s="206">
        <f>SUMIF('TOTAL FEED'!$J$6:$J$440,'25'!A184,'TOTAL FEED'!$AS$6:$AS$440)*T184</f>
        <v>16</v>
      </c>
      <c r="T184">
        <v>1</v>
      </c>
    </row>
    <row r="185" spans="1:20" x14ac:dyDescent="0.25">
      <c r="A185" t="str">
        <f t="shared" si="4"/>
        <v/>
      </c>
      <c r="S185" s="206">
        <f>SUMIF('TOTAL FEED'!$J$6:$J$440,'25'!A185,'TOTAL FEED'!$AS$6:$AS$440)*T185</f>
        <v>16</v>
      </c>
      <c r="T185">
        <v>1</v>
      </c>
    </row>
    <row r="186" spans="1:20" x14ac:dyDescent="0.25">
      <c r="A186" t="str">
        <f t="shared" si="4"/>
        <v/>
      </c>
      <c r="S186" s="206">
        <f>SUMIF('TOTAL FEED'!$J$6:$J$440,'25'!A186,'TOTAL FEED'!$AS$6:$AS$440)*T186</f>
        <v>16</v>
      </c>
      <c r="T186">
        <v>1</v>
      </c>
    </row>
    <row r="187" spans="1:20" x14ac:dyDescent="0.25">
      <c r="A187" t="str">
        <f t="shared" si="4"/>
        <v/>
      </c>
      <c r="S187" s="206">
        <f>SUMIF('TOTAL FEED'!$J$6:$J$440,'25'!A187,'TOTAL FEED'!$AS$6:$AS$440)*T187</f>
        <v>16</v>
      </c>
      <c r="T187">
        <v>1</v>
      </c>
    </row>
    <row r="188" spans="1:20" x14ac:dyDescent="0.25">
      <c r="A188" t="str">
        <f t="shared" si="4"/>
        <v/>
      </c>
      <c r="S188" s="206">
        <f>SUMIF('TOTAL FEED'!$J$6:$J$440,'25'!A188,'TOTAL FEED'!$AS$6:$AS$440)*T188</f>
        <v>16</v>
      </c>
      <c r="T188">
        <v>1</v>
      </c>
    </row>
    <row r="189" spans="1:20" x14ac:dyDescent="0.25">
      <c r="A189" t="str">
        <f t="shared" si="4"/>
        <v/>
      </c>
      <c r="S189" s="206">
        <f>SUMIF('TOTAL FEED'!$J$6:$J$440,'25'!A189,'TOTAL FEED'!$AS$6:$AS$440)*T189</f>
        <v>16</v>
      </c>
      <c r="T189">
        <v>1</v>
      </c>
    </row>
    <row r="190" spans="1:20" x14ac:dyDescent="0.25">
      <c r="A190" t="str">
        <f t="shared" si="4"/>
        <v/>
      </c>
      <c r="S190" s="206">
        <f>SUMIF('TOTAL FEED'!$J$6:$J$440,'25'!A190,'TOTAL FEED'!$AS$6:$AS$440)*T190</f>
        <v>16</v>
      </c>
      <c r="T190">
        <v>1</v>
      </c>
    </row>
    <row r="191" spans="1:20" x14ac:dyDescent="0.25">
      <c r="A191" t="str">
        <f t="shared" si="4"/>
        <v/>
      </c>
      <c r="S191" s="206">
        <f>SUMIF('TOTAL FEED'!$J$6:$J$440,'25'!A191,'TOTAL FEED'!$AS$6:$AS$440)*T191</f>
        <v>16</v>
      </c>
      <c r="T191">
        <v>1</v>
      </c>
    </row>
    <row r="192" spans="1:20" x14ac:dyDescent="0.25">
      <c r="A192" t="str">
        <f t="shared" si="4"/>
        <v/>
      </c>
      <c r="S192" s="206">
        <f>SUMIF('TOTAL FEED'!$J$6:$J$440,'25'!A192,'TOTAL FEED'!$AS$6:$AS$440)*T192</f>
        <v>16</v>
      </c>
      <c r="T192">
        <v>1</v>
      </c>
    </row>
    <row r="193" spans="1:20" x14ac:dyDescent="0.25">
      <c r="A193" t="str">
        <f t="shared" si="4"/>
        <v/>
      </c>
      <c r="S193" s="206">
        <f>SUMIF('TOTAL FEED'!$J$6:$J$440,'25'!A193,'TOTAL FEED'!$AS$6:$AS$440)*T193</f>
        <v>16</v>
      </c>
      <c r="T193">
        <v>1</v>
      </c>
    </row>
    <row r="194" spans="1:20" x14ac:dyDescent="0.25">
      <c r="A194" t="str">
        <f t="shared" si="4"/>
        <v/>
      </c>
      <c r="S194" s="206">
        <f>SUMIF('TOTAL FEED'!$J$6:$J$440,'25'!A194,'TOTAL FEED'!$AS$6:$AS$440)*T194</f>
        <v>16</v>
      </c>
      <c r="T194">
        <v>1</v>
      </c>
    </row>
    <row r="195" spans="1:20" x14ac:dyDescent="0.25">
      <c r="A195" t="str">
        <f t="shared" si="4"/>
        <v/>
      </c>
      <c r="S195" s="206">
        <f>SUMIF('TOTAL FEED'!$J$6:$J$440,'25'!A195,'TOTAL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S196" s="206">
        <f>SUMIF('TOTAL FEED'!$J$6:$J$440,'25'!A196,'TOTAL FEED'!$AS$6:$AS$440)*T196</f>
        <v>16</v>
      </c>
      <c r="T196">
        <v>1</v>
      </c>
    </row>
    <row r="197" spans="1:20" x14ac:dyDescent="0.25">
      <c r="A197" t="str">
        <f t="shared" si="6"/>
        <v/>
      </c>
      <c r="S197" s="206">
        <f>SUMIF('TOTAL FEED'!$J$6:$J$440,'25'!A197,'TOTAL FEED'!$AS$6:$AS$440)*T197</f>
        <v>16</v>
      </c>
      <c r="T197">
        <v>1</v>
      </c>
    </row>
    <row r="198" spans="1:20" x14ac:dyDescent="0.25">
      <c r="A198" t="str">
        <f t="shared" si="6"/>
        <v/>
      </c>
      <c r="S198" s="206">
        <f>SUMIF('TOTAL FEED'!$J$6:$J$440,'25'!A198,'TOTAL FEED'!$AS$6:$AS$440)*T198</f>
        <v>16</v>
      </c>
      <c r="T198">
        <v>1</v>
      </c>
    </row>
    <row r="199" spans="1:20" x14ac:dyDescent="0.25">
      <c r="A199" t="str">
        <f t="shared" si="6"/>
        <v/>
      </c>
      <c r="S199" s="206">
        <f>SUMIF('TOTAL FEED'!$J$6:$J$440,'25'!A199,'TOTAL FEED'!$AS$6:$AS$440)*T199</f>
        <v>16</v>
      </c>
      <c r="T199">
        <v>1</v>
      </c>
    </row>
    <row r="200" spans="1:20" x14ac:dyDescent="0.25">
      <c r="A200" t="str">
        <f t="shared" si="6"/>
        <v/>
      </c>
      <c r="S200" s="206">
        <f>SUMIF('TOTAL FEED'!$J$6:$J$440,'25'!A200,'TOTAL FEED'!$AS$6:$AS$440)*T200</f>
        <v>16</v>
      </c>
      <c r="T200">
        <v>1</v>
      </c>
    </row>
    <row r="201" spans="1:20" x14ac:dyDescent="0.25">
      <c r="A201" t="str">
        <f t="shared" si="6"/>
        <v/>
      </c>
      <c r="S201" s="206">
        <f>SUMIF('TOTAL FEED'!$J$6:$J$440,'25'!A201,'TOTAL FEED'!$AS$6:$AS$440)*T201</f>
        <v>16</v>
      </c>
      <c r="T201">
        <v>1</v>
      </c>
    </row>
    <row r="202" spans="1:20" x14ac:dyDescent="0.25">
      <c r="A202" t="str">
        <f t="shared" si="6"/>
        <v/>
      </c>
      <c r="S202" s="206">
        <f>SUMIF('TOTAL FEED'!$J$6:$J$440,'25'!A202,'TOTAL FEED'!$AS$6:$AS$440)*T202</f>
        <v>16</v>
      </c>
      <c r="T202">
        <v>1</v>
      </c>
    </row>
    <row r="203" spans="1:20" x14ac:dyDescent="0.25">
      <c r="A203" t="str">
        <f t="shared" si="6"/>
        <v/>
      </c>
      <c r="S203" s="206">
        <f>SUMIF('TOTAL FEED'!$J$6:$J$440,'25'!A203,'TOTAL FEED'!$AS$6:$AS$440)*T203</f>
        <v>16</v>
      </c>
      <c r="T203">
        <v>1</v>
      </c>
    </row>
    <row r="204" spans="1:20" x14ac:dyDescent="0.25">
      <c r="A204" t="str">
        <f t="shared" si="6"/>
        <v/>
      </c>
      <c r="S204" s="206">
        <f>SUMIF('TOTAL FEED'!$J$6:$J$440,'25'!A204,'TOTAL FEED'!$AS$6:$AS$440)*T204</f>
        <v>16</v>
      </c>
      <c r="T204">
        <v>1</v>
      </c>
    </row>
    <row r="205" spans="1:20" x14ac:dyDescent="0.25">
      <c r="A205" t="str">
        <f t="shared" si="6"/>
        <v/>
      </c>
      <c r="S205" s="206">
        <f>SUMIF('TOTAL FEED'!$J$6:$J$440,'25'!A205,'TOTAL FEED'!$AS$6:$AS$440)*T205</f>
        <v>16</v>
      </c>
      <c r="T205">
        <v>1</v>
      </c>
    </row>
    <row r="206" spans="1:20" x14ac:dyDescent="0.25">
      <c r="A206" t="str">
        <f t="shared" si="6"/>
        <v/>
      </c>
      <c r="S206" s="206">
        <f>SUMIF('TOTAL FEED'!$J$6:$J$440,'25'!A206,'TOTAL FEED'!$AS$6:$AS$440)*T206</f>
        <v>16</v>
      </c>
      <c r="T206">
        <v>1</v>
      </c>
    </row>
    <row r="207" spans="1:20" x14ac:dyDescent="0.25">
      <c r="A207" t="str">
        <f t="shared" si="6"/>
        <v/>
      </c>
      <c r="S207" s="206">
        <f>SUMIF('TOTAL FEED'!$J$6:$J$440,'25'!A207,'TOTAL FEED'!$AS$6:$AS$440)*T207</f>
        <v>16</v>
      </c>
      <c r="T207">
        <v>1</v>
      </c>
    </row>
    <row r="208" spans="1:20" x14ac:dyDescent="0.25">
      <c r="A208" t="str">
        <f t="shared" si="6"/>
        <v/>
      </c>
      <c r="S208" s="206">
        <f>SUMIF('TOTAL FEED'!$J$6:$J$440,'25'!A208,'TOTAL FEED'!$AS$6:$AS$440)*T208</f>
        <v>16</v>
      </c>
      <c r="T208">
        <v>1</v>
      </c>
    </row>
    <row r="209" spans="1:20" x14ac:dyDescent="0.25">
      <c r="A209" t="str">
        <f t="shared" si="6"/>
        <v/>
      </c>
      <c r="S209" s="206">
        <f>SUMIF('TOTAL FEED'!$J$6:$J$440,'25'!A209,'TOTAL FEED'!$AS$6:$AS$440)*T209</f>
        <v>16</v>
      </c>
      <c r="T209">
        <v>1</v>
      </c>
    </row>
    <row r="210" spans="1:20" x14ac:dyDescent="0.25">
      <c r="A210" t="str">
        <f t="shared" si="6"/>
        <v/>
      </c>
      <c r="S210" s="206">
        <f>SUMIF('TOTAL FEED'!$J$6:$J$440,'25'!A210,'TOTAL FEED'!$AS$6:$AS$440)*T210</f>
        <v>16</v>
      </c>
      <c r="T210">
        <v>1</v>
      </c>
    </row>
    <row r="211" spans="1:20" x14ac:dyDescent="0.25">
      <c r="A211" t="str">
        <f t="shared" si="6"/>
        <v/>
      </c>
      <c r="S211" s="206">
        <f>SUMIF('TOTAL FEED'!$J$6:$J$440,'25'!A211,'TOTAL FEED'!$AS$6:$AS$440)*T211</f>
        <v>16</v>
      </c>
      <c r="T211">
        <v>1</v>
      </c>
    </row>
    <row r="212" spans="1:20" x14ac:dyDescent="0.25">
      <c r="A212" t="str">
        <f t="shared" si="6"/>
        <v/>
      </c>
      <c r="S212" s="206">
        <f>SUMIF('TOTAL FEED'!$J$6:$J$440,'25'!A212,'TOTAL FEED'!$AS$6:$AS$440)*T212</f>
        <v>16</v>
      </c>
      <c r="T212">
        <v>1</v>
      </c>
    </row>
    <row r="213" spans="1:20" x14ac:dyDescent="0.25">
      <c r="A213" t="str">
        <f t="shared" si="6"/>
        <v/>
      </c>
      <c r="S213" s="206">
        <f>SUMIF('TOTAL FEED'!$J$6:$J$440,'25'!A213,'TOTAL FEED'!$AS$6:$AS$440)*T213</f>
        <v>16</v>
      </c>
      <c r="T213">
        <v>1</v>
      </c>
    </row>
    <row r="214" spans="1:20" x14ac:dyDescent="0.25">
      <c r="A214" t="str">
        <f t="shared" si="6"/>
        <v/>
      </c>
      <c r="S214" s="206">
        <f>SUMIF('TOTAL FEED'!$J$6:$J$440,'25'!A214,'TOTAL FEED'!$AS$6:$AS$440)*T214</f>
        <v>16</v>
      </c>
      <c r="T214">
        <v>1</v>
      </c>
    </row>
    <row r="215" spans="1:20" x14ac:dyDescent="0.25">
      <c r="A215" t="str">
        <f t="shared" si="6"/>
        <v/>
      </c>
      <c r="S215" s="206">
        <f>SUMIF('TOTAL FEED'!$J$6:$J$440,'25'!A215,'TOTAL FEED'!$AS$6:$AS$440)*T215</f>
        <v>16</v>
      </c>
      <c r="T215">
        <v>1</v>
      </c>
    </row>
    <row r="216" spans="1:20" x14ac:dyDescent="0.25">
      <c r="A216" t="str">
        <f t="shared" si="6"/>
        <v/>
      </c>
      <c r="S216" s="206">
        <f>SUMIF('TOTAL FEED'!$J$6:$J$440,'25'!A216,'TOTAL FEED'!$AS$6:$AS$440)*T216</f>
        <v>16</v>
      </c>
      <c r="T216">
        <v>1</v>
      </c>
    </row>
    <row r="217" spans="1:20" x14ac:dyDescent="0.25">
      <c r="A217" t="str">
        <f t="shared" si="6"/>
        <v/>
      </c>
      <c r="S217" s="206">
        <f>SUMIF('TOTAL FEED'!$J$6:$J$440,'25'!A217,'TOTAL FEED'!$AS$6:$AS$440)*T217</f>
        <v>16</v>
      </c>
      <c r="T217">
        <v>1</v>
      </c>
    </row>
    <row r="218" spans="1:20" x14ac:dyDescent="0.25">
      <c r="A218" t="str">
        <f t="shared" si="6"/>
        <v/>
      </c>
      <c r="S218" s="206">
        <f>SUMIF('TOTAL FEED'!$J$6:$J$440,'25'!A218,'TOTAL FEED'!$AS$6:$AS$440)*T218</f>
        <v>16</v>
      </c>
      <c r="T218">
        <v>1</v>
      </c>
    </row>
    <row r="219" spans="1:20" x14ac:dyDescent="0.25">
      <c r="A219" t="str">
        <f t="shared" si="6"/>
        <v/>
      </c>
      <c r="S219" s="206">
        <f>SUMIF('TOTAL FEED'!$J$6:$J$440,'25'!A219,'TOTAL FEED'!$AS$6:$AS$440)*T219</f>
        <v>16</v>
      </c>
      <c r="T219">
        <v>1</v>
      </c>
    </row>
    <row r="220" spans="1:20" x14ac:dyDescent="0.25">
      <c r="A220" t="str">
        <f t="shared" si="6"/>
        <v/>
      </c>
      <c r="S220" s="206">
        <f>SUMIF('TOTAL FEED'!$J$6:$J$440,'25'!A220,'TOTAL FEED'!$AS$6:$AS$440)*T220</f>
        <v>16</v>
      </c>
      <c r="T220">
        <v>1</v>
      </c>
    </row>
    <row r="221" spans="1:20" x14ac:dyDescent="0.25">
      <c r="A221" t="str">
        <f t="shared" si="6"/>
        <v/>
      </c>
      <c r="S221" s="206">
        <f>SUMIF('TOTAL FEED'!$J$6:$J$440,'25'!A221,'TOTAL FEED'!$AS$6:$AS$440)*T221</f>
        <v>16</v>
      </c>
      <c r="T221">
        <v>1</v>
      </c>
    </row>
    <row r="222" spans="1:20" x14ac:dyDescent="0.25">
      <c r="A222" t="str">
        <f t="shared" si="6"/>
        <v/>
      </c>
      <c r="S222" s="206">
        <f>SUMIF('TOTAL FEED'!$J$6:$J$440,'25'!A222,'TOTAL FEED'!$AS$6:$AS$440)*T222</f>
        <v>16</v>
      </c>
      <c r="T222">
        <v>1</v>
      </c>
    </row>
    <row r="223" spans="1:20" x14ac:dyDescent="0.25">
      <c r="A223" t="str">
        <f t="shared" si="6"/>
        <v/>
      </c>
      <c r="S223" s="206">
        <f>SUMIF('TOTAL FEED'!$J$6:$J$440,'25'!A223,'TOTAL FEED'!$AS$6:$AS$440)*T223</f>
        <v>16</v>
      </c>
      <c r="T223">
        <v>1</v>
      </c>
    </row>
    <row r="224" spans="1:20" x14ac:dyDescent="0.25">
      <c r="A224" t="str">
        <f t="shared" si="6"/>
        <v/>
      </c>
      <c r="S224" s="206">
        <f>SUMIF('TOTAL FEED'!$J$6:$J$440,'25'!A224,'TOTAL FEED'!$AS$6:$AS$440)*T224</f>
        <v>16</v>
      </c>
      <c r="T224">
        <v>1</v>
      </c>
    </row>
    <row r="225" spans="1:20" x14ac:dyDescent="0.25">
      <c r="A225" t="str">
        <f t="shared" si="6"/>
        <v/>
      </c>
      <c r="S225" s="206">
        <f>SUMIF('TOTAL FEED'!$J$6:$J$440,'25'!A225,'TOTAL FEED'!$AS$6:$AS$440)*T225</f>
        <v>16</v>
      </c>
      <c r="T225">
        <v>1</v>
      </c>
    </row>
    <row r="226" spans="1:20" x14ac:dyDescent="0.25">
      <c r="A226" t="str">
        <f t="shared" si="6"/>
        <v/>
      </c>
      <c r="S226" s="206">
        <f>SUMIF('TOTAL FEED'!$J$6:$J$440,'25'!A226,'TOTAL FEED'!$AS$6:$AS$440)*T226</f>
        <v>16</v>
      </c>
      <c r="T226">
        <v>1</v>
      </c>
    </row>
    <row r="227" spans="1:20" x14ac:dyDescent="0.25">
      <c r="A227" t="str">
        <f t="shared" si="6"/>
        <v/>
      </c>
      <c r="S227" s="206">
        <f>SUMIF('TOTAL FEED'!$J$6:$J$440,'25'!A227,'TOTAL FEED'!$AS$6:$AS$440)*T227</f>
        <v>16</v>
      </c>
      <c r="T227">
        <v>1</v>
      </c>
    </row>
    <row r="228" spans="1:20" x14ac:dyDescent="0.25">
      <c r="A228" t="str">
        <f t="shared" si="6"/>
        <v/>
      </c>
      <c r="S228" s="206">
        <f>SUMIF('TOTAL FEED'!$J$6:$J$440,'25'!A228,'TOTAL FEED'!$AS$6:$AS$440)*T228</f>
        <v>16</v>
      </c>
      <c r="T228">
        <v>1</v>
      </c>
    </row>
    <row r="229" spans="1:20" x14ac:dyDescent="0.25">
      <c r="A229" t="str">
        <f t="shared" si="6"/>
        <v/>
      </c>
      <c r="S229" s="206">
        <f>SUMIF('TOTAL FEED'!$J$6:$J$440,'25'!A229,'TOTAL FEED'!$AS$6:$AS$440)*T229</f>
        <v>16</v>
      </c>
      <c r="T229">
        <v>1</v>
      </c>
    </row>
    <row r="230" spans="1:20" x14ac:dyDescent="0.25">
      <c r="A230" t="str">
        <f t="shared" si="6"/>
        <v/>
      </c>
      <c r="S230" s="206">
        <f>SUMIF('TOTAL FEED'!$J$6:$J$440,'25'!A230,'TOTAL FEED'!$AS$6:$AS$440)*T230</f>
        <v>16</v>
      </c>
      <c r="T230">
        <v>1</v>
      </c>
    </row>
    <row r="231" spans="1:20" x14ac:dyDescent="0.25">
      <c r="A231" t="str">
        <f t="shared" si="6"/>
        <v/>
      </c>
      <c r="S231" s="206">
        <f>SUMIF('TOTAL FEED'!$J$6:$J$440,'25'!A231,'TOTAL FEED'!$AS$6:$AS$440)*T231</f>
        <v>16</v>
      </c>
      <c r="T231">
        <v>1</v>
      </c>
    </row>
    <row r="232" spans="1:20" x14ac:dyDescent="0.25">
      <c r="A232" t="str">
        <f t="shared" si="6"/>
        <v/>
      </c>
      <c r="S232" s="206">
        <f>SUMIF('TOTAL FEED'!$J$6:$J$440,'25'!A232,'TOTAL FEED'!$AS$6:$AS$440)*T232</f>
        <v>16</v>
      </c>
      <c r="T232">
        <v>1</v>
      </c>
    </row>
    <row r="233" spans="1:20" x14ac:dyDescent="0.25">
      <c r="A233" t="str">
        <f t="shared" si="6"/>
        <v/>
      </c>
      <c r="S233" s="206">
        <f>SUMIF('TOTAL FEED'!$J$6:$J$440,'25'!A233,'TOTAL FEED'!$AS$6:$AS$440)*T233</f>
        <v>16</v>
      </c>
      <c r="T233">
        <v>1</v>
      </c>
    </row>
    <row r="234" spans="1:20" x14ac:dyDescent="0.25">
      <c r="A234" t="str">
        <f t="shared" si="6"/>
        <v/>
      </c>
      <c r="S234" s="206">
        <f>SUMIF('TOTAL FEED'!$J$6:$J$440,'25'!A234,'TOTAL FEED'!$AS$6:$AS$440)*T234</f>
        <v>16</v>
      </c>
      <c r="T234">
        <v>1</v>
      </c>
    </row>
    <row r="235" spans="1:20" x14ac:dyDescent="0.25">
      <c r="A235" t="str">
        <f t="shared" si="6"/>
        <v/>
      </c>
      <c r="S235" s="206">
        <f>SUMIF('TOTAL FEED'!$J$6:$J$440,'25'!A235,'TOTAL FEED'!$AS$6:$AS$440)*T235</f>
        <v>16</v>
      </c>
      <c r="T235">
        <v>1</v>
      </c>
    </row>
    <row r="236" spans="1:20" x14ac:dyDescent="0.25">
      <c r="A236" t="str">
        <f t="shared" si="6"/>
        <v/>
      </c>
      <c r="S236" s="206">
        <f>SUMIF('TOTAL FEED'!$J$6:$J$440,'25'!A236,'TOTAL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FEED'!$J$6:$J$440,'25'!A237,'TOTAL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FEED'!$J$6:$J$440,'25'!A238,'TOTAL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FEED'!$J$6:$J$440,'25'!A239,'TOTAL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FEED'!$J$6:$J$440,'25'!A240,'TOTAL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FEED'!$J$6:$J$440,'25'!A241,'TOTAL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FEED'!$J$6:$J$440,'25'!A242,'TOTAL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FEED'!$J$6:$J$440,'25'!A243,'TOTAL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FEED'!$J$6:$J$440,'25'!A244,'TOTAL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FEED'!$J$6:$J$440,'25'!A245,'TOTAL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FEED'!$J$6:$J$440,'25'!A246,'TOTAL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FEED'!$J$6:$J$440,'25'!A247,'TOTAL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FEED'!$J$6:$J$440,'25'!A248,'TOTAL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FEED'!$J$6:$J$440,'25'!A249,'TOTAL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FEED'!$J$6:$J$440,'25'!A250,'TOTAL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FEED'!$J$6:$J$440,'25'!A251,'TOTAL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FEED'!$J$6:$J$440,'25'!A252,'TOTAL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FEED'!$J$6:$J$440,'25'!A253,'TOTAL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FEED'!$J$6:$J$440,'25'!A254,'TOTAL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FEED'!$J$6:$J$440,'25'!A255,'TOTAL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FEED'!$J$6:$J$440,'25'!A256,'TOTAL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FEED'!$J$6:$J$440,'25'!A257,'TOTAL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FEED'!$J$6:$J$440,'25'!A258,'TOTAL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FEED'!$J$6:$J$440,'25'!A259,'TOTAL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FEED'!$J$6:$J$440,'25'!A260,'TOTAL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FEED'!$J$6:$J$440,'25'!A261,'TOTAL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FEED'!$J$6:$J$440,'25'!A262,'TOTAL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FEED'!$J$6:$J$440,'25'!A263,'TOTAL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FEED'!$J$6:$J$440,'25'!A264,'TOTAL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FEED'!$J$6:$J$440,'25'!A265,'TOTAL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FEED'!$J$6:$J$440,'25'!A266,'TOTAL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FEED'!$J$6:$J$440,'25'!A267,'TOTAL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FEED'!$J$6:$J$440,'25'!A268,'TOTAL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FEED'!$J$6:$J$440,'25'!A269,'TOTAL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FEED'!$J$6:$J$440,'25'!A270,'TOTAL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FEED'!$J$6:$J$440,'25'!A271,'TOTAL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FEED'!$J$6:$J$440,'25'!A272,'TOTAL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FEED'!$J$6:$J$440,'25'!A273,'TOTAL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FEED'!$J$6:$J$440,'25'!A274,'TOTAL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FEED'!$J$6:$J$440,'25'!A275,'TOTAL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FEED'!$J$6:$J$440,'25'!A276,'TOTAL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FEED'!$J$6:$J$440,'25'!A277,'TOTAL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FEED'!$J$6:$J$440,'25'!A278,'TOTAL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FEED'!$J$6:$J$440,'25'!A279,'TOTAL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FEED'!$J$6:$J$440,'25'!A280,'TOTAL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FEED'!$J$6:$J$440,'25'!A281,'TOTAL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FEED'!$J$6:$J$440,'25'!A282,'TOTAL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FEED'!$J$6:$J$440,'25'!A283,'TOTAL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FEED'!$J$6:$J$440,'25'!A284,'TOTAL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FEED'!$J$6:$J$440,'25'!A285,'TOTAL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FEED'!$J$6:$J$440,'25'!A286,'TOTAL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FEED'!$J$6:$J$440,'25'!A287,'TOTAL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FEED'!$J$6:$J$440,'25'!A288,'TOTAL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FEED'!$J$6:$J$440,'25'!A289,'TOTAL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FEED'!$J$6:$J$440,'25'!A290,'TOTAL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FEED'!$J$6:$J$440,'25'!A291,'TOTAL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FEED'!$J$6:$J$440,'25'!A292,'TOTAL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FEED'!$J$6:$J$440,'25'!A293,'TOTAL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FEED'!$J$6:$J$440,'25'!A294,'TOTAL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FEED'!$J$6:$J$440,'25'!A295,'TOTAL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FEED'!$J$6:$J$440,'25'!A296,'TOTAL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FEED'!$J$6:$J$440,'25'!A297,'TOTAL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FEED'!$J$6:$J$440,'25'!A298,'TOTAL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FEED'!$J$6:$J$440,'25'!A299,'TOTAL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FEED'!$J$6:$J$440,'25'!A300,'TOTAL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FEED'!$J$6:$J$440,'25'!A301,'TOTAL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FEED'!$J$6:$J$440,'25'!A302,'TOTAL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FEED'!$J$6:$J$440,'25'!A303,'TOTAL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FEED'!$J$6:$J$440,'25'!A304,'TOTAL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FEED'!$J$6:$J$440,'25'!A305,'TOTAL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FEED'!$J$6:$J$440,'25'!A306,'TOTAL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FEED'!$J$6:$J$440,'25'!A307,'TOTAL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FEED'!$J$6:$J$440,'25'!A308,'TOTAL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FEED'!$J$6:$J$440,'25'!A309,'TOTAL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FEED'!$J$6:$J$440,'25'!A310,'TOTAL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FEED'!$J$6:$J$440,'25'!A311,'TOTAL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FEED'!$J$6:$J$440,'25'!A312,'TOTAL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FEED'!$J$6:$J$440,'25'!A313,'TOTAL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FEED'!$J$6:$J$440,'25'!A314,'TOTAL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FEED'!$J$6:$J$440,'25'!A315,'TOTAL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FEED'!$J$6:$J$440,'25'!A316,'TOTAL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FEED'!$J$6:$J$440,'25'!A317,'TOTAL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FEED'!$J$6:$J$440,'25'!A318,'TOTAL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FEED'!$J$6:$J$440,'25'!A319,'TOTAL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FEED'!$J$6:$J$440,'25'!A320,'TOTAL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FEED'!$J$6:$J$440,'25'!A321,'TOTAL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FEED'!$J$6:$J$440,'25'!A322,'TOTAL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FEED'!$J$6:$J$440,'25'!A323,'TOTAL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FEED'!$J$6:$J$440,'25'!A324,'TOTAL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FEED'!$J$6:$J$440,'25'!A325,'TOTAL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FEED'!$J$6:$J$440,'25'!A326,'TOTAL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FEED'!$J$6:$J$440,'25'!A327,'TOTAL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FEED'!$J$6:$J$440,'25'!A328,'TOTAL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FEED'!$J$6:$J$440,'25'!A329,'TOTAL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FEED'!$J$6:$J$440,'25'!A330,'TOTAL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FEED'!$J$6:$J$440,'25'!A331,'TOTAL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FEED'!$J$6:$J$440,'25'!A332,'TOTAL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FEED'!$J$6:$J$440,'25'!A333,'TOTAL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FEED'!$J$6:$J$440,'25'!A334,'TOTAL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FEED'!$J$6:$J$440,'25'!A335,'TOTAL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FEED'!$J$6:$J$440,'25'!A336,'TOTAL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FEED'!$J$6:$J$440,'25'!A337,'TOTAL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FEED'!$J$6:$J$440,'25'!A338,'TOTAL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FEED'!$J$6:$J$440,'25'!A339,'TOTAL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FEED'!$J$6:$J$440,'25'!A340,'TOTAL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FEED'!$J$6:$J$440,'25'!A341,'TOTAL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FEED'!$J$6:$J$440,'25'!A342,'TOTAL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FEED'!$J$6:$J$440,'25'!A343,'TOTAL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FEED'!$J$6:$J$440,'25'!A344,'TOTAL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FEED'!$J$6:$J$440,'25'!A345,'TOTAL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FEED'!$J$6:$J$440,'25'!A346,'TOTAL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FEED'!$J$6:$J$440,'25'!A347,'TOTAL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FEED'!$J$6:$J$440,'25'!A348,'TOTAL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FEED'!$J$6:$J$440,'25'!A349,'TOTAL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FEED'!$J$6:$J$440,'25'!A350,'TOTAL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FEED'!$J$6:$J$440,'25'!A351,'TOTAL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FEED'!$J$6:$J$440,'25'!A352,'TOTAL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FEED'!$J$6:$J$440,'25'!A353,'TOTAL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FEED'!$J$6:$J$440,'25'!A354,'TOTAL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FEED'!$J$6:$J$440,'25'!A355,'TOTAL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FEED'!$J$6:$J$440,'25'!A356,'TOTAL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FEED'!$J$6:$J$440,'25'!A357,'TOTAL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FEED'!$J$6:$J$440,'25'!A358,'TOTAL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FEED'!$J$6:$J$440,'25'!A359,'TOTAL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FEED'!$J$6:$J$440,'25'!A360,'TOTAL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FEED'!$J$6:$J$440,'25'!A361,'TOTAL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FEED'!$J$6:$J$440,'25'!A362,'TOTAL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FEED'!$J$6:$J$440,'25'!A363,'TOTAL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FEED'!$J$6:$J$440,'25'!A364,'TOTAL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FEED'!$J$6:$J$440,'25'!A365,'TOTAL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FEED'!$J$6:$J$440,'25'!A366,'TOTAL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FEED'!$J$6:$J$440,'25'!A367,'TOTAL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FEED'!$J$6:$J$440,'25'!A368,'TOTAL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FEED'!$J$6:$J$440,'25'!A369,'TOTAL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FEED'!$J$6:$J$440,'25'!A370,'TOTAL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FEED'!$J$6:$J$440,'25'!A371,'TOTAL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FEED'!$J$6:$J$440,'25'!A372,'TOTAL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FEED'!$J$6:$J$440,'25'!A373,'TOTAL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FEED'!$J$6:$J$440,'25'!A374,'TOTAL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FEED'!$J$6:$J$440,'25'!A375,'TOTAL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FEED'!$J$6:$J$440,'25'!A376,'TOTAL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FEED'!$J$6:$J$440,'25'!A377,'TOTAL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FEED'!$J$6:$J$440,'25'!A378,'TOTAL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FEED'!$J$6:$J$440,'25'!A379,'TOTAL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FEED'!$J$6:$J$440,'25'!A380,'TOTAL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FEED'!$J$6:$J$440,'25'!A381,'TOTAL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FEED'!$J$6:$J$440,'25'!A382,'TOTAL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FEED'!$J$6:$J$440,'25'!A383,'TOTAL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FEED'!$J$6:$J$440,'25'!A384,'TOTAL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FEED'!$J$6:$J$440,'25'!A385,'TOTAL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FEED'!$J$6:$J$440,'25'!A386,'TOTAL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FEED'!$J$6:$J$440,'25'!A387,'TOTAL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FEED'!$J$6:$J$440,'25'!A388,'TOTAL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FEED'!$J$6:$J$440,'25'!A389,'TOTAL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FEED'!$J$6:$J$440,'25'!A390,'TOTAL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FEED'!$J$6:$J$440,'25'!A391,'TOTAL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FEED'!$J$6:$J$440,'25'!A392,'TOTAL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FEED'!$J$6:$J$440,'25'!A393,'TOTAL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FEED'!$J$6:$J$440,'25'!A394,'TOTAL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FEED'!$J$6:$J$440,'25'!A395,'TOTAL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FEED'!$J$6:$J$440,'25'!A396,'TOTAL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FEED'!$J$6:$J$440,'25'!A397,'TOTAL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FEED'!$J$6:$J$440,'25'!A398,'TOTAL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FEED'!$J$6:$J$440,'25'!A399,'TOTAL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FEED'!$J$6:$J$440,'25'!A400,'TOTAL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FEED'!$J$6:$J$440,'25'!A401,'TOTAL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FEED'!$J$6:$J$440,'25'!A402,'TOTAL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FEED'!$J$6:$J$440,'25'!A403,'TOTAL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FEED'!$J$6:$J$440,'25'!A404,'TOTAL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FEED'!$J$6:$J$440,'25'!A405,'TOTAL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FEED'!$J$6:$J$440,'25'!A406,'TOTAL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FEED'!$J$6:$J$440,'25'!A407,'TOTAL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FEED'!$J$6:$J$440,'25'!A408,'TOTAL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FEED'!$J$6:$J$440,'25'!A409,'TOTAL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FEED'!$J$6:$J$440,'25'!A410,'TOTAL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FEED'!$J$6:$J$440,'25'!A411,'TOTAL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FEED'!$J$6:$J$440,'25'!A412,'TOTAL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FEED'!$J$6:$J$440,'25'!A413,'TOTAL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FEED'!$J$6:$J$440,'25'!A414,'TOTAL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FEED'!$J$6:$J$440,'25'!A415,'TOTAL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FEED'!$J$6:$J$440,'25'!A416,'TOTAL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FEED'!$J$6:$J$440,'25'!A417,'TOTAL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FEED'!$J$6:$J$440,'25'!A418,'TOTAL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FEED'!$J$6:$J$440,'25'!A419,'TOTAL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FEED'!$J$6:$J$440,'25'!A420,'TOTAL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FEED'!$J$6:$J$440,'25'!A421,'TOTAL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FEED'!$J$6:$J$440,'25'!A422,'TOTAL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FEED'!$J$6:$J$440,'25'!A423,'TOTAL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FEED'!$J$6:$J$440,'25'!A424,'TOTAL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FEED'!$J$6:$J$440,'25'!A425,'TOTAL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FEED'!$J$6:$J$440,'25'!A426,'TOTAL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FEED'!$J$6:$J$440,'25'!A427,'TOTAL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FEED'!$J$6:$J$440,'25'!A428,'TOTAL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FEED'!$J$6:$J$440,'25'!A429,'TOTAL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FEED'!$J$6:$J$440,'25'!A430,'TOTAL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FEED'!$J$6:$J$440,'25'!A431,'TOTAL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FEED'!$J$6:$J$440,'25'!A432,'TOTAL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FEED'!$J$6:$J$440,'25'!A433,'TOTAL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FEED'!$J$6:$J$440,'25'!A434,'TOTAL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FEED'!$J$6:$J$440,'25'!A435,'TOTAL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FEED'!$J$6:$J$440,'25'!A436,'TOTAL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FEED'!$J$6:$J$440,'25'!A437,'TOTAL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FEED'!$J$6:$J$440,'25'!A438,'TOTAL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FEED'!$J$6:$J$440,'25'!A439,'TOTAL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FEED'!$J$6:$J$440,'25'!A440,'TOTAL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FEED'!$J$6:$J$440,'25'!A441,'TOTAL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FEED'!$J$6:$J$440,'25'!A442,'TOTAL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FEED'!$J$6:$J$440,'25'!A443,'TOTAL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FEED'!$J$6:$J$440,'25'!A444,'TOTAL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FEED'!$J$6:$J$440,'25'!A445,'TOTAL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FEED'!$J$6:$J$440,'25'!A446,'TOTAL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FEED'!$J$6:$J$440,'25'!A447,'TOTAL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FEED'!$J$6:$J$440,'25'!A448,'TOTAL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FEED'!$J$6:$J$440,'25'!A449,'TOTAL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FEED'!$J$6:$J$440,'25'!A450,'TOTAL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FEED'!$J$6:$J$440,'25'!A451,'TOTAL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FEED'!$J$6:$J$440,'25'!A452,'TOTAL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FEED'!$J$6:$J$440,'25'!A453,'TOTAL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FEED'!$J$6:$J$440,'25'!A454,'TOTAL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FEED'!$J$6:$J$440,'25'!A455,'TOTAL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FEED'!$J$6:$J$440,'25'!A456,'TOTAL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FEED'!$J$6:$J$440,'25'!A457,'TOTAL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FEED'!$J$6:$J$440,'25'!A458,'TOTAL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FEED'!$J$6:$J$440,'25'!A459,'TOTAL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FEED'!$J$6:$J$440,'25'!A460,'TOTAL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FEED'!$J$6:$J$440,'25'!A461,'TOTAL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FEED'!$J$6:$J$440,'25'!A462,'TOTAL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FEED'!$J$6:$J$440,'25'!A463,'TOTAL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FEED'!$J$6:$J$440,'25'!A464,'TOTAL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FEED'!$J$6:$J$440,'25'!A465,'TOTAL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FEED'!$J$6:$J$440,'25'!A466,'TOTAL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FEED'!$J$6:$J$440,'25'!A467,'TOTAL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FEED'!$J$6:$J$440,'25'!A468,'TOTAL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FEED'!$J$6:$J$440,'25'!A469,'TOTAL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FEED'!$J$6:$J$440,'25'!A470,'TOTAL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FEED'!$J$6:$J$440,'25'!A471,'TOTAL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FEED'!$J$6:$J$440,'25'!A472,'TOTAL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FEED'!$J$6:$J$440,'25'!A473,'TOTAL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FEED'!$J$6:$J$440,'25'!A474,'TOTAL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FEED'!$J$6:$J$440,'25'!A475,'TOTAL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FEED'!$J$6:$J$440,'25'!A476,'TOTAL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FEED'!$J$6:$J$440,'25'!A477,'TOTAL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FEED'!$J$6:$J$440,'25'!A478,'TOTAL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FEED'!$J$6:$J$440,'25'!A479,'TOTAL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FEED'!$J$6:$J$440,'25'!A480,'TOTAL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FEED'!$J$6:$J$440,'25'!A481,'TOTAL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FEED'!$J$6:$J$440,'25'!A482,'TOTAL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FEED'!$J$6:$J$440,'25'!A483,'TOTAL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FEED'!$J$6:$J$440,'25'!A484,'TOTAL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FEED'!$J$6:$J$440,'25'!A485,'TOTAL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FEED'!$J$6:$J$440,'25'!A486,'TOTAL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FEED'!$J$6:$J$440,'25'!A487,'TOTAL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FEED'!$J$6:$J$440,'25'!A488,'TOTAL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FEED'!$J$6:$J$440,'25'!A489,'TOTAL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FEED'!$J$6:$J$440,'25'!A490,'TOTAL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FEED'!$J$6:$J$440,'25'!A491,'TOTAL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FEED'!$J$6:$J$440,'25'!A492,'TOTAL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FEED'!$J$6:$J$440,'25'!A493,'TOTAL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FEED'!$J$6:$J$440,'25'!A494,'TOTAL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FEED'!$J$6:$J$440,'25'!A495,'TOTAL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FEED'!$J$6:$J$440,'25'!A496,'TOTAL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FEED'!$J$6:$J$440,'25'!A497,'TOTAL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FEED'!$J$6:$J$440,'25'!A498,'TOTAL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FEED'!$J$6:$J$440,'25'!A499,'TOTAL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FEED'!$J$6:$J$440,'25'!A500,'TOTAL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2:V753"/>
  <sheetViews>
    <sheetView topLeftCell="A18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10.7109375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Q3" s="153"/>
      <c r="R3" s="153"/>
      <c r="S3" s="206">
        <f>SUMIF('TOTAL FEED'!$J$6:$J$440,'26'!A3,'TOTAL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Q4" s="153"/>
      <c r="R4" s="153"/>
      <c r="S4" s="206">
        <f>SUMIF('TOTAL FEED'!$J$6:$J$440,'26'!A4,'TOTAL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Q5" s="153"/>
      <c r="R5" s="153"/>
      <c r="S5" s="206">
        <f>SUMIF('TOTAL FEED'!$J$6:$J$440,'26'!A5,'TOTAL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Q6" s="153"/>
      <c r="R6" s="153"/>
      <c r="S6" s="206">
        <f>SUMIF('TOTAL FEED'!$J$6:$J$440,'26'!A6,'TOTAL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Q7" s="153"/>
      <c r="R7" s="153"/>
      <c r="S7" s="206">
        <f>SUMIF('TOTAL FEED'!$J$6:$J$440,'26'!A7,'TOTAL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Q8" s="153"/>
      <c r="R8" s="153"/>
      <c r="S8" s="206">
        <f>SUMIF('TOTAL FEED'!$J$6:$J$440,'26'!A8,'TOTAL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Q9" s="153"/>
      <c r="R9" s="153"/>
      <c r="S9" s="206">
        <f>SUMIF('TOTAL FEED'!$J$6:$J$440,'26'!A9,'TOTAL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Q10" s="153"/>
      <c r="R10" s="153"/>
      <c r="S10" s="206">
        <f>SUMIF('TOTAL FEED'!$J$6:$J$440,'26'!A10,'TOTAL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Q11" s="153"/>
      <c r="R11" s="153"/>
      <c r="S11" s="206">
        <f>SUMIF('TOTAL FEED'!$J$6:$J$440,'26'!A11,'TOTAL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Q12" s="153"/>
      <c r="R12" s="153"/>
      <c r="S12" s="206">
        <f>SUMIF('TOTAL FEED'!$J$6:$J$440,'26'!A12,'TOTAL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Q13" s="153"/>
      <c r="R13" s="153"/>
      <c r="S13" s="206">
        <f>SUMIF('TOTAL FEED'!$J$6:$J$440,'26'!A13,'TOTAL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Q14" s="153"/>
      <c r="R14" s="153"/>
      <c r="S14" s="206">
        <f>SUMIF('TOTAL FEED'!$J$6:$J$440,'26'!A14,'TOTAL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Q15" s="153"/>
      <c r="R15" s="153"/>
      <c r="S15" s="206">
        <f>SUMIF('TOTAL FEED'!$J$6:$J$440,'26'!A15,'TOTAL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206">
        <f>SUMIF('TOTAL FEED'!$J$6:$J$440,'26'!A16,'TOTAL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Q17" s="153"/>
      <c r="R17" s="153"/>
      <c r="S17" s="206">
        <f>SUMIF('TOTAL FEED'!$J$6:$J$440,'26'!A17,'TOTAL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Q18" s="153"/>
      <c r="R18" s="153"/>
      <c r="S18" s="206">
        <f>SUMIF('TOTAL FEED'!$J$6:$J$440,'26'!A18,'TOTAL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Q19" s="153"/>
      <c r="R19" s="153"/>
      <c r="S19" s="206">
        <f>SUMIF('TOTAL FEED'!$J$6:$J$440,'26'!A19,'TOTAL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Q20" s="153"/>
      <c r="R20" s="153"/>
      <c r="S20" s="206">
        <f>SUMIF('TOTAL FEED'!$J$6:$J$440,'26'!A20,'TOTAL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Q21" s="153"/>
      <c r="R21" s="153"/>
      <c r="S21" s="206">
        <f>SUMIF('TOTAL FEED'!$J$6:$J$440,'26'!A21,'TOTAL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3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Q22" s="153"/>
      <c r="R22" s="153"/>
      <c r="S22" s="206">
        <f>SUMIF('TOTAL FEED'!$J$6:$J$440,'26'!A22,'TOTAL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Q23" s="153"/>
      <c r="R23" s="153"/>
      <c r="S23" s="206">
        <f>SUMIF('TOTAL FEED'!$J$6:$J$440,'26'!A23,'TOTAL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Q24" s="153"/>
      <c r="R24" s="153"/>
      <c r="S24" s="206">
        <f>SUMIF('TOTAL FEED'!$J$6:$J$440,'26'!A24,'TOTAL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Q25" s="153"/>
      <c r="R25" s="153"/>
      <c r="S25" s="206">
        <f>SUMIF('TOTAL FEED'!$J$6:$J$440,'26'!A25,'TOTAL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Q26" s="153"/>
      <c r="R26" s="153"/>
      <c r="S26" s="206">
        <f>SUMIF('TOTAL FEED'!$J$6:$J$440,'26'!A26,'TOTAL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Q27" s="153"/>
      <c r="R27" s="153"/>
      <c r="S27" s="206">
        <f>SUMIF('TOTAL FEED'!$J$6:$J$440,'26'!A27,'TOTAL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Q28" s="153"/>
      <c r="R28" s="153"/>
      <c r="S28" s="206">
        <f>SUMIF('TOTAL FEED'!$J$6:$J$440,'26'!A28,'TOTAL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Q29" s="153"/>
      <c r="R29" s="153"/>
      <c r="S29" s="206">
        <f>SUMIF('TOTAL FEED'!$J$6:$J$440,'26'!A29,'TOTAL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Q30" s="153"/>
      <c r="R30" s="153"/>
      <c r="S30" s="206">
        <f>SUMIF('TOTAL FEED'!$J$6:$J$440,'26'!A30,'TOTAL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Q31" s="153"/>
      <c r="R31" s="153"/>
      <c r="S31" s="206">
        <f>SUMIF('TOTAL FEED'!$J$6:$J$440,'26'!A31,'TOTAL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206">
        <f>SUMIF('TOTAL FEED'!$J$6:$J$440,'26'!A32,'TOTAL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Q33" s="153"/>
      <c r="R33" s="153"/>
      <c r="S33" s="206">
        <f>SUMIF('TOTAL FEED'!$J$6:$J$440,'26'!A33,'TOTAL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206">
        <f>SUMIF('TOTAL FEED'!$J$6:$J$440,'26'!A34,'TOTAL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Q35" s="153"/>
      <c r="R35" s="153"/>
      <c r="S35" s="206">
        <f>SUMIF('TOTAL FEED'!$J$6:$J$440,'26'!A35,'TOTAL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Q36" s="153"/>
      <c r="R36" s="153"/>
      <c r="S36" s="206">
        <f>SUMIF('TOTAL FEED'!$J$6:$J$440,'26'!A36,'TOTAL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Q37" s="153"/>
      <c r="R37" s="153"/>
      <c r="S37" s="206">
        <f>SUMIF('TOTAL FEED'!$J$6:$J$440,'26'!A37,'TOTAL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Q38" s="153"/>
      <c r="R38" s="153"/>
      <c r="S38" s="206">
        <f>SUMIF('TOTAL FEED'!$J$6:$J$440,'26'!A38,'TOTAL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Q39" s="153"/>
      <c r="R39" s="153"/>
      <c r="S39" s="206">
        <f>SUMIF('TOTAL FEED'!$J$6:$J$440,'26'!A39,'TOTAL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Q40" s="153"/>
      <c r="R40" s="153"/>
      <c r="S40" s="206">
        <f>SUMIF('TOTAL FEED'!$J$6:$J$440,'26'!A40,'TOTAL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Q41" s="153"/>
      <c r="R41" s="153"/>
      <c r="S41" s="206">
        <f>SUMIF('TOTAL FEED'!$J$6:$J$440,'26'!A41,'TOTAL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Q42" s="153"/>
      <c r="R42" s="153"/>
      <c r="S42" s="206">
        <f>SUMIF('TOTAL FEED'!$J$6:$J$440,'26'!A42,'TOTAL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Q43" s="153"/>
      <c r="R43" s="153"/>
      <c r="S43" s="206">
        <f>SUMIF('TOTAL FEED'!$J$6:$J$440,'26'!A43,'TOTAL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Q44" s="153"/>
      <c r="R44" s="153"/>
      <c r="S44" s="206">
        <f>SUMIF('TOTAL FEED'!$J$6:$J$440,'26'!A44,'TOTAL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206">
        <f>SUMIF('TOTAL FEED'!$J$6:$J$440,'26'!A45,'TOTAL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Q46" s="153"/>
      <c r="R46" s="153"/>
      <c r="S46" s="206">
        <f>SUMIF('TOTAL FEED'!$J$6:$J$440,'26'!A46,'TOTAL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Q47" s="153"/>
      <c r="R47" s="153"/>
      <c r="S47" s="206">
        <f>SUMIF('TOTAL FEED'!$J$6:$J$440,'26'!A47,'TOTAL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Q48" s="153"/>
      <c r="R48" s="153"/>
      <c r="S48" s="206">
        <f>SUMIF('TOTAL FEED'!$J$6:$J$440,'26'!A48,'TOTAL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Q49" s="153"/>
      <c r="R49" s="153"/>
      <c r="S49" s="206">
        <f>SUMIF('TOTAL FEED'!$J$6:$J$440,'26'!A49,'TOTAL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Q50" s="153"/>
      <c r="R50" s="153"/>
      <c r="S50" s="206">
        <f>SUMIF('TOTAL FEED'!$J$6:$J$440,'26'!A50,'TOTAL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Q51" s="153"/>
      <c r="R51" s="153"/>
      <c r="S51" s="206">
        <f>SUMIF('TOTAL FEED'!$J$6:$J$440,'26'!A51,'TOTAL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Q52" s="153"/>
      <c r="R52" s="153"/>
      <c r="S52" s="206">
        <f>SUMIF('TOTAL FEED'!$J$6:$J$440,'26'!A52,'TOTAL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Q53" s="153"/>
      <c r="R53" s="153"/>
      <c r="S53" s="206">
        <f>SUMIF('TOTAL FEED'!$J$6:$J$440,'26'!A53,'TOTAL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Q54" s="153"/>
      <c r="R54" s="153"/>
      <c r="S54" s="206">
        <f>SUMIF('TOTAL FEED'!$J$6:$J$440,'26'!A54,'TOTAL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Q55" s="153"/>
      <c r="R55" s="153"/>
      <c r="S55" s="206">
        <f>SUMIF('TOTAL FEED'!$J$6:$J$440,'26'!A55,'TOTAL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Q56" s="153"/>
      <c r="R56" s="153"/>
      <c r="S56" s="206">
        <f>SUMIF('TOTAL FEED'!$J$6:$J$440,'26'!A56,'TOTAL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2"/>
      <c r="K57" s="153"/>
      <c r="L57" s="153"/>
      <c r="M57" s="153"/>
      <c r="N57" s="153"/>
      <c r="O57" s="153"/>
      <c r="P57" s="153"/>
      <c r="Q57" s="153"/>
      <c r="R57" s="153"/>
      <c r="S57" s="206">
        <f>SUMIF('TOTAL FEED'!$J$6:$J$440,'26'!A57,'TOTAL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Q58" s="153"/>
      <c r="R58" s="153"/>
      <c r="S58" s="206">
        <f>SUMIF('TOTAL FEED'!$J$6:$J$440,'26'!A58,'TOTAL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Q59" s="153"/>
      <c r="R59" s="153"/>
      <c r="S59" s="206">
        <f>SUMIF('TOTAL FEED'!$J$6:$J$440,'26'!A59,'TOTAL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206">
        <f>SUMIF('TOTAL FEED'!$J$6:$J$440,'26'!A60,'TOTAL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Q61" s="153"/>
      <c r="R61" s="153"/>
      <c r="S61" s="206">
        <f>SUMIF('TOTAL FEED'!$J$6:$J$440,'26'!A61,'TOTAL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206">
        <f>SUMIF('TOTAL FEED'!$J$6:$J$440,'26'!A62,'TOTAL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206">
        <f>SUMIF('TOTAL FEED'!$J$6:$J$440,'26'!A63,'TOTAL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206">
        <f>SUMIF('TOTAL FEED'!$J$6:$J$440,'26'!A64,'TOTAL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Q65" s="153"/>
      <c r="R65" s="153"/>
      <c r="S65" s="206">
        <f>SUMIF('TOTAL FEED'!$J$6:$J$440,'26'!A65,'TOTAL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Q66" s="153"/>
      <c r="R66" s="153"/>
      <c r="S66" s="206">
        <f>SUMIF('TOTAL FEED'!$J$6:$J$440,'26'!A66,'TOTAL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Q67" s="153"/>
      <c r="R67" s="153"/>
      <c r="S67" s="206">
        <f>SUMIF('TOTAL FEED'!$J$6:$J$440,'26'!A67,'TOTAL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206">
        <f>SUMIF('TOTAL FEED'!$J$6:$J$440,'26'!A68,'TOTAL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FEED'!$J$6:$J$440,'26'!A69,'TOTAL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FEED'!$J$6:$J$440,'26'!A70,'TOTAL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FEED'!$J$6:$J$440,'26'!A71,'TOTAL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FEED'!$J$6:$J$440,'26'!A72,'TOTAL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FEED'!$J$6:$J$440,'26'!A73,'TOTAL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FEED'!$J$6:$J$440,'26'!A74,'TOTAL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FEED'!$J$6:$J$440,'26'!A75,'TOTAL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FEED'!$J$6:$J$440,'26'!A76,'TOTAL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FEED'!$J$6:$J$440,'26'!A77,'TOTAL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FEED'!$J$6:$J$440,'26'!A78,'TOTAL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FEED'!$J$6:$J$440,'26'!A79,'TOTAL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FEED'!$J$6:$J$440,'26'!A80,'TOTAL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FEED'!$J$6:$J$440,'26'!A81,'TOTAL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FEED'!$J$6:$J$440,'26'!A82,'TOTAL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FEED'!$J$6:$J$440,'26'!A83,'TOTAL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FEED'!$J$6:$J$440,'26'!A84,'TOTAL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FEED'!$J$6:$J$440,'26'!A85,'TOTAL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FEED'!$J$6:$J$440,'26'!A86,'TOTAL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FEED'!$J$6:$J$440,'26'!A87,'TOTAL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FEED'!$J$6:$J$440,'26'!A88,'TOTAL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FEED'!$J$6:$J$440,'26'!A89,'TOTAL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FEED'!$J$6:$J$440,'26'!A90,'TOTAL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FEED'!$J$6:$J$440,'26'!A91,'TOTAL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FEED'!$J$6:$J$440,'26'!A92,'TOTAL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FEED'!$J$6:$J$440,'26'!A93,'TOTAL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FEED'!$J$6:$J$440,'26'!A94,'TOTAL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FEED'!$J$6:$J$440,'26'!A95,'TOTAL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FEED'!$J$6:$J$440,'26'!A96,'TOTAL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FEED'!$J$6:$J$440,'26'!A97,'TOTAL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FEED'!$J$6:$J$440,'26'!A98,'TOTAL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FEED'!$J$6:$J$440,'26'!A99,'TOTAL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FEED'!$J$6:$J$440,'26'!A100,'TOTAL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FEED'!$J$6:$J$440,'26'!A101,'TOTAL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FEED'!$J$6:$J$440,'26'!A102,'TOTAL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FEED'!$J$6:$J$440,'26'!A103,'TOTAL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FEED'!$J$6:$J$440,'26'!A104,'TOTAL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FEED'!$J$6:$J$440,'26'!A105,'TOTAL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FEED'!$J$6:$J$440,'26'!A106,'TOTAL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FEED'!$J$6:$J$440,'26'!A107,'TOTAL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FEED'!$J$6:$J$440,'26'!A108,'TOTAL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FEED'!$J$6:$J$440,'26'!A109,'TOTAL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FEED'!$J$6:$J$440,'26'!A110,'TOTAL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FEED'!$J$6:$J$440,'26'!A111,'TOTAL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FEED'!$J$6:$J$440,'26'!A112,'TOTAL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FEED'!$J$6:$J$440,'26'!A113,'TOTAL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FEED'!$J$6:$J$440,'26'!A114,'TOTAL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FEED'!$J$6:$J$440,'26'!A115,'TOTAL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FEED'!$J$6:$J$440,'26'!A116,'TOTAL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FEED'!$J$6:$J$440,'26'!A117,'TOTAL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FEED'!$J$6:$J$440,'26'!A118,'TOTAL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FEED'!$J$6:$J$440,'26'!A119,'TOTAL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FEED'!$J$6:$J$440,'26'!A120,'TOTAL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FEED'!$J$6:$J$440,'26'!A121,'TOTAL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FEED'!$J$6:$J$440,'26'!A122,'TOTAL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FEED'!$J$6:$J$440,'26'!A123,'TOTAL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FEED'!$J$6:$J$440,'26'!A124,'TOTAL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FEED'!$J$6:$J$440,'26'!A125,'TOTAL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FEED'!$J$6:$J$440,'26'!A126,'TOTAL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FEED'!$J$6:$J$440,'26'!A127,'TOTAL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FEED'!$J$6:$J$440,'26'!A128,'TOTAL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FEED'!$J$6:$J$440,'26'!A129,'TOTAL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FEED'!$J$6:$J$440,'26'!A130,'TOTAL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FEED'!$J$6:$J$440,'26'!A131,'TOTAL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FEED'!$J$6:$J$440,'26'!A132,'TOTAL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FEED'!$J$6:$J$440,'26'!A133,'TOTAL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FEED'!$J$6:$J$440,'26'!A134,'TOTAL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FEED'!$J$6:$J$440,'26'!A135,'TOTAL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FEED'!$J$6:$J$440,'26'!A136,'TOTAL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FEED'!$J$6:$J$440,'26'!A137,'TOTAL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FEED'!$J$6:$J$440,'26'!A138,'TOTAL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FEED'!$J$6:$J$440,'26'!A139,'TOTAL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FEED'!$J$6:$J$440,'26'!A140,'TOTAL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FEED'!$J$6:$J$440,'26'!A141,'TOTAL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FEED'!$J$6:$J$440,'26'!A142,'TOTAL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FEED'!$J$6:$J$440,'26'!A143,'TOTAL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FEED'!$J$6:$J$440,'26'!A144,'TOTAL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FEED'!$J$6:$J$440,'26'!A145,'TOTAL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FEED'!$J$6:$J$440,'26'!A146,'TOTAL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FEED'!$J$6:$J$440,'26'!A147,'TOTAL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FEED'!$J$6:$J$440,'26'!A148,'TOTAL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FEED'!$J$6:$J$440,'26'!A149,'TOTAL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FEED'!$J$6:$J$440,'26'!A150,'TOTAL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FEED'!$J$6:$J$440,'26'!A151,'TOTAL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FEED'!$J$6:$J$440,'26'!A152,'TOTAL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FEED'!$J$6:$J$440,'26'!A153,'TOTAL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FEED'!$J$6:$J$440,'26'!A154,'TOTAL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FEED'!$J$6:$J$440,'26'!A155,'TOTAL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FEED'!$J$6:$J$440,'26'!A156,'TOTAL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FEED'!$J$6:$J$440,'26'!A157,'TOTAL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FEED'!$J$6:$J$440,'26'!A158,'TOTAL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FEED'!$J$6:$J$440,'26'!A159,'TOTAL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FEED'!$J$6:$J$440,'26'!A160,'TOTAL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FEED'!$J$6:$J$440,'26'!A161,'TOTAL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FEED'!$J$6:$J$440,'26'!A162,'TOTAL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FEED'!$J$6:$J$440,'26'!A163,'TOTAL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FEED'!$J$6:$J$440,'26'!A164,'TOTAL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FEED'!$J$6:$J$440,'26'!A165,'TOTAL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FEED'!$J$6:$J$440,'26'!A166,'TOTAL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FEED'!$J$6:$J$440,'26'!A167,'TOTAL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FEED'!$J$6:$J$440,'26'!A168,'TOTAL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FEED'!$J$6:$J$440,'26'!A169,'TOTAL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FEED'!$J$6:$J$440,'26'!A170,'TOTAL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FEED'!$J$6:$J$440,'26'!A171,'TOTAL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FEED'!$J$6:$J$440,'26'!A172,'TOTAL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FEED'!$J$6:$J$440,'26'!A173,'TOTAL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FEED'!$J$6:$J$440,'26'!A174,'TOTAL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FEED'!$J$6:$J$440,'26'!A175,'TOTAL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FEED'!$J$6:$J$440,'26'!A176,'TOTAL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FEED'!$J$6:$J$440,'26'!A177,'TOTAL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FEED'!$J$6:$J$440,'26'!A178,'TOTAL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FEED'!$J$6:$J$440,'26'!A179,'TOTAL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FEED'!$J$6:$J$440,'26'!A180,'TOTAL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FEED'!$J$6:$J$440,'26'!A181,'TOTAL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FEED'!$J$6:$J$440,'26'!A182,'TOTAL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FEED'!$J$6:$J$440,'26'!A183,'TOTAL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FEED'!$J$6:$J$440,'26'!A184,'TOTAL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FEED'!$J$6:$J$440,'26'!A185,'TOTAL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FEED'!$J$6:$J$440,'26'!A186,'TOTAL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FEED'!$J$6:$J$440,'26'!A187,'TOTAL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FEED'!$J$6:$J$440,'26'!A188,'TOTAL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FEED'!$J$6:$J$440,'26'!A189,'TOTAL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FEED'!$J$6:$J$440,'26'!A190,'TOTAL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FEED'!$J$6:$J$440,'26'!A191,'TOTAL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FEED'!$J$6:$J$440,'26'!A192,'TOTAL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FEED'!$J$6:$J$440,'26'!A193,'TOTAL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FEED'!$J$6:$J$440,'26'!A194,'TOTAL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FEED'!$J$6:$J$440,'26'!A195,'TOTAL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FEED'!$J$6:$J$440,'26'!A196,'TOTAL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FEED'!$J$6:$J$440,'26'!A197,'TOTAL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FEED'!$J$6:$J$440,'26'!A198,'TOTAL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FEED'!$J$6:$J$440,'26'!A199,'TOTAL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FEED'!$J$6:$J$440,'26'!A200,'TOTAL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FEED'!$J$6:$J$440,'26'!A201,'TOTAL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FEED'!$J$6:$J$440,'26'!A202,'TOTAL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FEED'!$J$6:$J$440,'26'!A203,'TOTAL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FEED'!$J$6:$J$440,'26'!A204,'TOTAL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FEED'!$J$6:$J$440,'26'!A205,'TOTAL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FEED'!$J$6:$J$440,'26'!A206,'TOTAL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FEED'!$J$6:$J$440,'26'!A207,'TOTAL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FEED'!$J$6:$J$440,'26'!A208,'TOTAL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FEED'!$J$6:$J$440,'26'!A209,'TOTAL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FEED'!$J$6:$J$440,'26'!A210,'TOTAL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FEED'!$J$6:$J$440,'26'!A211,'TOTAL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FEED'!$J$6:$J$440,'26'!A212,'TOTAL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FEED'!$J$6:$J$440,'26'!A213,'TOTAL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FEED'!$J$6:$J$440,'26'!A214,'TOTAL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FEED'!$J$6:$J$440,'26'!A215,'TOTAL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FEED'!$J$6:$J$440,'26'!A216,'TOTAL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FEED'!$J$6:$J$440,'26'!A217,'TOTAL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FEED'!$J$6:$J$440,'26'!A218,'TOTAL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FEED'!$J$6:$J$440,'26'!A219,'TOTAL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FEED'!$J$6:$J$440,'26'!A220,'TOTAL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FEED'!$J$6:$J$440,'26'!A221,'TOTAL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FEED'!$J$6:$J$440,'26'!A222,'TOTAL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FEED'!$J$6:$J$440,'26'!A223,'TOTAL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FEED'!$J$6:$J$440,'26'!A224,'TOTAL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FEED'!$J$6:$J$440,'26'!A225,'TOTAL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FEED'!$J$6:$J$440,'26'!A226,'TOTAL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FEED'!$J$6:$J$440,'26'!A227,'TOTAL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FEED'!$J$6:$J$440,'26'!A228,'TOTAL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FEED'!$J$6:$J$440,'26'!A229,'TOTAL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FEED'!$J$6:$J$440,'26'!A230,'TOTAL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FEED'!$J$6:$J$440,'26'!A231,'TOTAL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FEED'!$J$6:$J$440,'26'!A232,'TOTAL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FEED'!$J$6:$J$440,'26'!A233,'TOTAL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FEED'!$J$6:$J$440,'26'!A234,'TOTAL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FEED'!$J$6:$J$440,'26'!A235,'TOTAL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FEED'!$J$6:$J$440,'26'!A236,'TOTAL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FEED'!$J$6:$J$440,'26'!A237,'TOTAL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FEED'!$J$6:$J$440,'26'!A238,'TOTAL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FEED'!$J$6:$J$440,'26'!A239,'TOTAL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FEED'!$J$6:$J$440,'26'!A240,'TOTAL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FEED'!$J$6:$J$440,'26'!A241,'TOTAL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FEED'!$J$6:$J$440,'26'!A242,'TOTAL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FEED'!$J$6:$J$440,'26'!A243,'TOTAL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FEED'!$J$6:$J$440,'26'!A244,'TOTAL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FEED'!$J$6:$J$440,'26'!A245,'TOTAL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FEED'!$J$6:$J$440,'26'!A246,'TOTAL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FEED'!$J$6:$J$440,'26'!A247,'TOTAL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FEED'!$J$6:$J$440,'26'!A248,'TOTAL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FEED'!$J$6:$J$440,'26'!A249,'TOTAL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FEED'!$J$6:$J$440,'26'!A250,'TOTAL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FEED'!$J$6:$J$440,'26'!A251,'TOTAL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FEED'!$J$6:$J$440,'26'!A252,'TOTAL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FEED'!$J$6:$J$440,'26'!A253,'TOTAL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FEED'!$J$6:$J$440,'26'!A254,'TOTAL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FEED'!$J$6:$J$440,'26'!A255,'TOTAL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FEED'!$J$6:$J$440,'26'!A256,'TOTAL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FEED'!$J$6:$J$440,'26'!A257,'TOTAL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FEED'!$J$6:$J$440,'26'!A258,'TOTAL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FEED'!$J$6:$J$440,'26'!A259,'TOTAL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FEED'!$J$6:$J$440,'26'!A260,'TOTAL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FEED'!$J$6:$J$440,'26'!A261,'TOTAL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FEED'!$J$6:$J$440,'26'!A262,'TOTAL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FEED'!$J$6:$J$440,'26'!A263,'TOTAL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FEED'!$J$6:$J$440,'26'!A264,'TOTAL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FEED'!$J$6:$J$440,'26'!A265,'TOTAL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FEED'!$J$6:$J$440,'26'!A266,'TOTAL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FEED'!$J$6:$J$440,'26'!A267,'TOTAL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FEED'!$J$6:$J$440,'26'!A268,'TOTAL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FEED'!$J$6:$J$440,'26'!A269,'TOTAL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FEED'!$J$6:$J$440,'26'!A270,'TOTAL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FEED'!$J$6:$J$440,'26'!A271,'TOTAL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FEED'!$J$6:$J$440,'26'!A272,'TOTAL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FEED'!$J$6:$J$440,'26'!A273,'TOTAL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FEED'!$J$6:$J$440,'26'!A274,'TOTAL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FEED'!$J$6:$J$440,'26'!A275,'TOTAL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FEED'!$J$6:$J$440,'26'!A276,'TOTAL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FEED'!$J$6:$J$440,'26'!A277,'TOTAL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FEED'!$J$6:$J$440,'26'!A278,'TOTAL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FEED'!$J$6:$J$440,'26'!A279,'TOTAL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FEED'!$J$6:$J$440,'26'!A280,'TOTAL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FEED'!$J$6:$J$440,'26'!A281,'TOTAL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FEED'!$J$6:$J$440,'26'!A282,'TOTAL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FEED'!$J$6:$J$440,'26'!A283,'TOTAL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FEED'!$J$6:$J$440,'26'!A284,'TOTAL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FEED'!$J$6:$J$440,'26'!A285,'TOTAL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FEED'!$J$6:$J$440,'26'!A286,'TOTAL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FEED'!$J$6:$J$440,'26'!A287,'TOTAL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FEED'!$J$6:$J$440,'26'!A288,'TOTAL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FEED'!$J$6:$J$440,'26'!A289,'TOTAL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FEED'!$J$6:$J$440,'26'!A290,'TOTAL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FEED'!$J$6:$J$440,'26'!A291,'TOTAL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FEED'!$J$6:$J$440,'26'!A292,'TOTAL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FEED'!$J$6:$J$440,'26'!A293,'TOTAL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FEED'!$J$6:$J$440,'26'!A294,'TOTAL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FEED'!$J$6:$J$440,'26'!A295,'TOTAL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FEED'!$J$6:$J$440,'26'!A296,'TOTAL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FEED'!$J$6:$J$440,'26'!A297,'TOTAL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FEED'!$J$6:$J$440,'26'!A298,'TOTAL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FEED'!$J$6:$J$440,'26'!A299,'TOTAL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FEED'!$J$6:$J$440,'26'!A300,'TOTAL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FEED'!$J$6:$J$440,'26'!A301,'TOTAL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FEED'!$J$6:$J$440,'26'!A302,'TOTAL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FEED'!$J$6:$J$440,'26'!A303,'TOTAL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FEED'!$J$6:$J$440,'26'!A304,'TOTAL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FEED'!$J$6:$J$440,'26'!A305,'TOTAL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FEED'!$J$6:$J$440,'26'!A306,'TOTAL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FEED'!$J$6:$J$440,'26'!A307,'TOTAL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FEED'!$J$6:$J$440,'26'!A308,'TOTAL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FEED'!$J$6:$J$440,'26'!A309,'TOTAL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FEED'!$J$6:$J$440,'26'!A310,'TOTAL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FEED'!$J$6:$J$440,'26'!A311,'TOTAL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FEED'!$J$6:$J$440,'26'!A312,'TOTAL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FEED'!$J$6:$J$440,'26'!A313,'TOTAL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FEED'!$J$6:$J$440,'26'!A314,'TOTAL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FEED'!$J$6:$J$440,'26'!A315,'TOTAL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FEED'!$J$6:$J$440,'26'!A316,'TOTAL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FEED'!$J$6:$J$440,'26'!A317,'TOTAL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FEED'!$J$6:$J$440,'26'!A318,'TOTAL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FEED'!$J$6:$J$440,'26'!A319,'TOTAL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FEED'!$J$6:$J$440,'26'!A320,'TOTAL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FEED'!$J$6:$J$440,'26'!A321,'TOTAL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FEED'!$J$6:$J$440,'26'!A322,'TOTAL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FEED'!$J$6:$J$440,'26'!A323,'TOTAL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FEED'!$J$6:$J$440,'26'!A324,'TOTAL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FEED'!$J$6:$J$440,'26'!A325,'TOTAL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FEED'!$J$6:$J$440,'26'!A326,'TOTAL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FEED'!$J$6:$J$440,'26'!A327,'TOTAL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FEED'!$J$6:$J$440,'26'!A328,'TOTAL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FEED'!$J$6:$J$440,'26'!A329,'TOTAL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FEED'!$J$6:$J$440,'26'!A330,'TOTAL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FEED'!$J$6:$J$440,'26'!A331,'TOTAL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FEED'!$J$6:$J$440,'26'!A332,'TOTAL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FEED'!$J$6:$J$440,'26'!A333,'TOTAL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FEED'!$J$6:$J$440,'26'!A334,'TOTAL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FEED'!$J$6:$J$440,'26'!A335,'TOTAL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FEED'!$J$6:$J$440,'26'!A336,'TOTAL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FEED'!$J$6:$J$440,'26'!A337,'TOTAL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FEED'!$J$6:$J$440,'26'!A338,'TOTAL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FEED'!$J$6:$J$440,'26'!A339,'TOTAL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FEED'!$J$6:$J$440,'26'!A340,'TOTAL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FEED'!$J$6:$J$440,'26'!A341,'TOTAL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FEED'!$J$6:$J$440,'26'!A342,'TOTAL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FEED'!$J$6:$J$440,'26'!A343,'TOTAL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FEED'!$J$6:$J$440,'26'!A344,'TOTAL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FEED'!$J$6:$J$440,'26'!A345,'TOTAL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FEED'!$J$6:$J$440,'26'!A346,'TOTAL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FEED'!$J$6:$J$440,'26'!A347,'TOTAL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FEED'!$J$6:$J$440,'26'!A348,'TOTAL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FEED'!$J$6:$J$440,'26'!A349,'TOTAL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FEED'!$J$6:$J$440,'26'!A350,'TOTAL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FEED'!$J$6:$J$440,'26'!A351,'TOTAL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FEED'!$J$6:$J$440,'26'!A352,'TOTAL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FEED'!$J$6:$J$440,'26'!A353,'TOTAL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FEED'!$J$6:$J$440,'26'!A354,'TOTAL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FEED'!$J$6:$J$440,'26'!A355,'TOTAL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FEED'!$J$6:$J$440,'26'!A356,'TOTAL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FEED'!$J$6:$J$440,'26'!A357,'TOTAL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FEED'!$J$6:$J$440,'26'!A358,'TOTAL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FEED'!$J$6:$J$440,'26'!A359,'TOTAL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FEED'!$J$6:$J$440,'26'!A360,'TOTAL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FEED'!$J$6:$J$440,'26'!A361,'TOTAL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FEED'!$J$6:$J$440,'26'!A362,'TOTAL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FEED'!$J$6:$J$440,'26'!A363,'TOTAL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FEED'!$J$6:$J$440,'26'!A364,'TOTAL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FEED'!$J$6:$J$440,'26'!A365,'TOTAL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FEED'!$J$6:$J$440,'26'!A366,'TOTAL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FEED'!$J$6:$J$440,'26'!A367,'TOTAL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FEED'!$J$6:$J$440,'26'!A368,'TOTAL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FEED'!$J$6:$J$440,'26'!A369,'TOTAL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FEED'!$J$6:$J$440,'26'!A370,'TOTAL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FEED'!$J$6:$J$440,'26'!A371,'TOTAL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FEED'!$J$6:$J$440,'26'!A372,'TOTAL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FEED'!$J$6:$J$440,'26'!A373,'TOTAL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FEED'!$J$6:$J$440,'26'!A374,'TOTAL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FEED'!$J$6:$J$440,'26'!A375,'TOTAL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FEED'!$J$6:$J$440,'26'!A376,'TOTAL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FEED'!$J$6:$J$440,'26'!A377,'TOTAL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FEED'!$J$6:$J$440,'26'!A378,'TOTAL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FEED'!$J$6:$J$440,'26'!A379,'TOTAL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FEED'!$J$6:$J$440,'26'!A380,'TOTAL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FEED'!$J$6:$J$440,'26'!A381,'TOTAL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FEED'!$J$6:$J$440,'26'!A382,'TOTAL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FEED'!$J$6:$J$440,'26'!A383,'TOTAL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FEED'!$J$6:$J$440,'26'!A384,'TOTAL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FEED'!$J$6:$J$440,'26'!A385,'TOTAL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FEED'!$J$6:$J$440,'26'!A386,'TOTAL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FEED'!$J$6:$J$440,'26'!A387,'TOTAL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FEED'!$J$6:$J$440,'26'!A388,'TOTAL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FEED'!$J$6:$J$440,'26'!A389,'TOTAL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FEED'!$J$6:$J$440,'26'!A390,'TOTAL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FEED'!$J$6:$J$440,'26'!A391,'TOTAL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FEED'!$J$6:$J$440,'26'!A392,'TOTAL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FEED'!$J$6:$J$440,'26'!A393,'TOTAL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FEED'!$J$6:$J$440,'26'!A394,'TOTAL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FEED'!$J$6:$J$440,'26'!A395,'TOTAL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FEED'!$J$6:$J$440,'26'!A396,'TOTAL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FEED'!$J$6:$J$440,'26'!A397,'TOTAL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FEED'!$J$6:$J$440,'26'!A398,'TOTAL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FEED'!$J$6:$J$440,'26'!A399,'TOTAL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FEED'!$J$6:$J$440,'26'!A400,'TOTAL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FEED'!$J$6:$J$440,'26'!A401,'TOTAL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FEED'!$J$6:$J$440,'26'!A402,'TOTAL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FEED'!$J$6:$J$440,'26'!A403,'TOTAL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FEED'!$J$6:$J$440,'26'!A404,'TOTAL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FEED'!$J$6:$J$440,'26'!A405,'TOTAL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FEED'!$J$6:$J$440,'26'!A406,'TOTAL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FEED'!$J$6:$J$440,'26'!A407,'TOTAL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FEED'!$J$6:$J$440,'26'!A408,'TOTAL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FEED'!$J$6:$J$440,'26'!A409,'TOTAL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FEED'!$J$6:$J$440,'26'!A410,'TOTAL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FEED'!$J$6:$J$440,'26'!A411,'TOTAL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FEED'!$J$6:$J$440,'26'!A412,'TOTAL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FEED'!$J$6:$J$440,'26'!A413,'TOTAL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FEED'!$J$6:$J$440,'26'!A414,'TOTAL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FEED'!$J$6:$J$440,'26'!A415,'TOTAL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FEED'!$J$6:$J$440,'26'!A416,'TOTAL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FEED'!$J$6:$J$440,'26'!A417,'TOTAL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FEED'!$J$6:$J$440,'26'!A418,'TOTAL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FEED'!$J$6:$J$440,'26'!A419,'TOTAL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FEED'!$J$6:$J$440,'26'!A420,'TOTAL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FEED'!$J$6:$J$440,'26'!A421,'TOTAL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FEED'!$J$6:$J$440,'26'!A422,'TOTAL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FEED'!$J$6:$J$440,'26'!A423,'TOTAL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FEED'!$J$6:$J$440,'26'!A424,'TOTAL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FEED'!$J$6:$J$440,'26'!A425,'TOTAL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FEED'!$J$6:$J$440,'26'!A426,'TOTAL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FEED'!$J$6:$J$440,'26'!A427,'TOTAL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FEED'!$J$6:$J$440,'26'!A428,'TOTAL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FEED'!$J$6:$J$440,'26'!A429,'TOTAL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FEED'!$J$6:$J$440,'26'!A430,'TOTAL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FEED'!$J$6:$J$440,'26'!A431,'TOTAL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FEED'!$J$6:$J$440,'26'!A432,'TOTAL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FEED'!$J$6:$J$440,'26'!A433,'TOTAL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FEED'!$J$6:$J$440,'26'!A434,'TOTAL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FEED'!$J$6:$J$440,'26'!A435,'TOTAL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FEED'!$J$6:$J$440,'26'!A436,'TOTAL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FEED'!$J$6:$J$440,'26'!A437,'TOTAL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FEED'!$J$6:$J$440,'26'!A438,'TOTAL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FEED'!$J$6:$J$440,'26'!A439,'TOTAL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FEED'!$J$6:$J$440,'26'!A440,'TOTAL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FEED'!$J$6:$J$440,'26'!A441,'TOTAL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FEED'!$J$6:$J$440,'26'!A442,'TOTAL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FEED'!$J$6:$J$440,'26'!A443,'TOTAL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FEED'!$J$6:$J$440,'26'!A444,'TOTAL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FEED'!$J$6:$J$440,'26'!A445,'TOTAL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FEED'!$J$6:$J$440,'26'!A446,'TOTAL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FEED'!$J$6:$J$440,'26'!A447,'TOTAL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FEED'!$J$6:$J$440,'26'!A448,'TOTAL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FEED'!$J$6:$J$440,'26'!A449,'TOTAL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FEED'!$J$6:$J$440,'26'!A450,'TOTAL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FEED'!$J$6:$J$440,'26'!A451,'TOTAL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FEED'!$J$6:$J$440,'26'!A452,'TOTAL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FEED'!$J$6:$J$440,'26'!A453,'TOTAL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FEED'!$J$6:$J$440,'26'!A454,'TOTAL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FEED'!$J$6:$J$440,'26'!A455,'TOTAL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FEED'!$J$6:$J$440,'26'!A456,'TOTAL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FEED'!$J$6:$J$440,'26'!A457,'TOTAL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FEED'!$J$6:$J$440,'26'!A458,'TOTAL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FEED'!$J$6:$J$440,'26'!A459,'TOTAL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FEED'!$J$6:$J$440,'26'!A460,'TOTAL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FEED'!$J$6:$J$440,'26'!A461,'TOTAL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FEED'!$J$6:$J$440,'26'!A462,'TOTAL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FEED'!$J$6:$J$440,'26'!A463,'TOTAL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FEED'!$J$6:$J$440,'26'!A464,'TOTAL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FEED'!$J$6:$J$440,'26'!A465,'TOTAL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FEED'!$J$6:$J$440,'26'!A466,'TOTAL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FEED'!$J$6:$J$440,'26'!A467,'TOTAL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FEED'!$J$6:$J$440,'26'!A468,'TOTAL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FEED'!$J$6:$J$440,'26'!A469,'TOTAL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FEED'!$J$6:$J$440,'26'!A470,'TOTAL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FEED'!$J$6:$J$440,'26'!A471,'TOTAL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FEED'!$J$6:$J$440,'26'!A472,'TOTAL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FEED'!$J$6:$J$440,'26'!A473,'TOTAL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FEED'!$J$6:$J$440,'26'!A474,'TOTAL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FEED'!$J$6:$J$440,'26'!A475,'TOTAL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FEED'!$J$6:$J$440,'26'!A476,'TOTAL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FEED'!$J$6:$J$440,'26'!A477,'TOTAL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FEED'!$J$6:$J$440,'26'!A478,'TOTAL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FEED'!$J$6:$J$440,'26'!A479,'TOTAL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FEED'!$J$6:$J$440,'26'!A480,'TOTAL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FEED'!$J$6:$J$440,'26'!A481,'TOTAL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FEED'!$J$6:$J$440,'26'!A482,'TOTAL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FEED'!$J$6:$J$440,'26'!A483,'TOTAL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FEED'!$J$6:$J$440,'26'!A484,'TOTAL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FEED'!$J$6:$J$440,'26'!A485,'TOTAL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FEED'!$J$6:$J$440,'26'!A486,'TOTAL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FEED'!$J$6:$J$440,'26'!A487,'TOTAL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FEED'!$J$6:$J$440,'26'!A488,'TOTAL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FEED'!$J$6:$J$440,'26'!A489,'TOTAL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FEED'!$J$6:$J$440,'26'!A490,'TOTAL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FEED'!$J$6:$J$440,'26'!A491,'TOTAL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FEED'!$J$6:$J$440,'26'!A492,'TOTAL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FEED'!$J$6:$J$440,'26'!A493,'TOTAL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FEED'!$J$6:$J$440,'26'!A494,'TOTAL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FEED'!$J$6:$J$440,'26'!A495,'TOTAL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FEED'!$J$6:$J$440,'26'!A496,'TOTAL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FEED'!$J$6:$J$440,'26'!A497,'TOTAL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FEED'!$J$6:$J$440,'26'!A498,'TOTAL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FEED'!$J$6:$J$440,'26'!A499,'TOTAL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FEED'!$J$6:$J$440,'26'!A500,'TOTAL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2:V753"/>
  <sheetViews>
    <sheetView topLeftCell="A36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.140625" bestFit="1" customWidth="1"/>
    <col min="3" max="4" width="8.7109375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 bestFit="1" customWidth="1"/>
    <col min="10" max="10" width="12.140625" bestFit="1" customWidth="1"/>
    <col min="11" max="11" width="8.7109375" bestFit="1" customWidth="1"/>
    <col min="12" max="12" width="14.28515625" customWidth="1"/>
    <col min="14" max="14" width="23.7109375" customWidth="1"/>
    <col min="15" max="15" width="10.140625" customWidth="1"/>
    <col min="16" max="16" width="14.42578125" bestFit="1" customWidth="1"/>
    <col min="19" max="19" width="9.425781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FEED'!$J$6:$J$440,'27'!A3,'TOTAL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FEED'!$J$6:$J$440,'27'!A4,'TOTAL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FEED'!$J$6:$J$440,'27'!A5,'TOTAL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FEED'!$J$6:$J$440,'27'!A6,'TOTAL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FEED'!$J$6:$J$440,'27'!A7,'TOTAL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FEED'!$J$6:$J$440,'27'!A8,'TOTAL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FEED'!$J$6:$J$440,'27'!A9,'TOTAL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FEED'!$J$6:$J$440,'27'!A10,'TOTAL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FEED'!$J$6:$J$440,'27'!A11,'TOTAL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FEED'!$J$6:$J$440,'27'!A12,'TOTAL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FEED'!$J$6:$J$440,'27'!A13,'TOTAL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FEED'!$J$6:$J$440,'27'!A14,'TOTAL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FEED'!$J$6:$J$440,'27'!A15,'TOTAL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FEED'!$J$6:$J$440,'27'!A16,'TOTAL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FEED'!$J$6:$J$440,'27'!A17,'TOTAL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FEED'!$J$6:$J$440,'27'!A18,'TOTAL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FEED'!$J$6:$J$440,'27'!A19,'TOTAL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FEED'!$J$6:$J$440,'27'!A20,'TOTAL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FEED'!$J$6:$J$440,'27'!A21,'TOTAL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FEED'!$J$6:$J$440,'27'!A22,'TOTAL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FEED'!$J$6:$J$440,'27'!A23,'TOTAL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FEED'!$J$6:$J$440,'27'!A24,'TOTAL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FEED'!$J$6:$J$440,'27'!A25,'TOTAL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FEED'!$J$6:$J$440,'27'!A26,'TOTAL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S27" s="206">
        <f>SUMIF('TOTAL FEED'!$J$6:$J$440,'27'!A27,'TOTAL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FEED'!$J$6:$J$440,'27'!A28,'TOTAL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2"/>
      <c r="K29" s="153"/>
      <c r="L29" s="153"/>
      <c r="M29" s="153"/>
      <c r="N29" s="153"/>
      <c r="O29" s="153"/>
      <c r="P29" s="153"/>
      <c r="S29" s="206">
        <f>SUMIF('TOTAL FEED'!$J$6:$J$440,'27'!A29,'TOTAL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FEED'!$J$6:$J$440,'27'!A30,'TOTAL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FEED'!$J$6:$J$440,'27'!A31,'TOTAL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FEED'!$J$6:$J$440,'27'!A32,'TOTAL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FEED'!$J$6:$J$440,'27'!A33,'TOTAL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FEED'!$J$6:$J$440,'27'!A34,'TOTAL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FEED'!$J$6:$J$440,'27'!A35,'TOTAL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FEED'!$J$6:$J$440,'27'!A36,'TOTAL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FEED'!$J$6:$J$440,'27'!A37,'TOTAL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FEED'!$J$6:$J$440,'27'!A38,'TOTAL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FEED'!$J$6:$J$440,'27'!A39,'TOTAL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FEED'!$J$6:$J$440,'27'!A40,'TOTAL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FEED'!$J$6:$J$440,'27'!A41,'TOTAL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FEED'!$J$6:$J$440,'27'!A42,'TOTAL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FEED'!$J$6:$J$440,'27'!A43,'TOTAL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FEED'!$J$6:$J$440,'27'!A44,'TOTAL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FEED'!$J$6:$J$440,'27'!A45,'TOTAL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3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FEED'!$J$6:$J$440,'27'!A46,'TOTAL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FEED'!$J$6:$J$440,'27'!A47,'TOTAL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FEED'!$J$6:$J$440,'27'!A48,'TOTAL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S49" s="206">
        <f>SUMIF('TOTAL FEED'!$J$6:$J$440,'27'!A49,'TOTAL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S50" s="206">
        <f>SUMIF('TOTAL FEED'!$J$6:$J$440,'27'!A50,'TOTAL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S51" s="206">
        <f>SUMIF('TOTAL FEED'!$J$6:$J$440,'27'!A51,'TOTAL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FEED'!$J$6:$J$440,'27'!A52,'TOTAL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FEED'!$J$6:$J$440,'27'!A53,'TOTAL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S54" s="206">
        <f>SUMIF('TOTAL FEED'!$J$6:$J$440,'27'!A54,'TOTAL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S55" s="206">
        <f>SUMIF('TOTAL FEED'!$J$6:$J$440,'27'!A55,'TOTAL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2"/>
      <c r="K56" s="153"/>
      <c r="L56" s="153"/>
      <c r="M56" s="153"/>
      <c r="N56" s="153"/>
      <c r="O56" s="153"/>
      <c r="P56" s="153"/>
      <c r="S56" s="206">
        <f>SUMIF('TOTAL FEED'!$J$6:$J$440,'27'!A56,'TOTAL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FEED'!$J$6:$J$440,'27'!A57,'TOTAL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S58" s="206">
        <f>SUMIF('TOTAL FEED'!$J$6:$J$440,'27'!A58,'TOTAL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FEED'!$J$6:$J$440,'27'!A59,'TOTAL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FEED'!$J$6:$J$440,'27'!A60,'TOTAL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FEED'!$J$6:$J$440,'27'!A61,'TOTAL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FEED'!$J$6:$J$440,'27'!A62,'TOTAL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FEED'!$J$6:$J$440,'27'!A63,'TOTAL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FEED'!$J$6:$J$440,'27'!A64,'TOTAL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FEED'!$J$6:$J$440,'27'!A65,'TOTAL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FEED'!$J$6:$J$440,'27'!A66,'TOTAL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FEED'!$J$6:$J$440,'27'!A67,'TOTAL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2"/>
      <c r="C68" s="153"/>
      <c r="D68" s="153"/>
      <c r="E68" s="153"/>
      <c r="F68" s="153"/>
      <c r="G68" s="153"/>
      <c r="H68" s="153"/>
      <c r="I68" s="153"/>
      <c r="J68" s="152"/>
      <c r="K68" s="153"/>
      <c r="L68" s="153"/>
      <c r="M68" s="153"/>
      <c r="N68" s="153"/>
      <c r="O68" s="153"/>
      <c r="P68" s="153"/>
      <c r="S68" s="206">
        <f>SUMIF('TOTAL FEED'!$J$6:$J$440,'27'!A68,'TOTAL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2"/>
      <c r="C69" s="153"/>
      <c r="D69" s="153"/>
      <c r="E69" s="153"/>
      <c r="F69" s="153"/>
      <c r="G69" s="153"/>
      <c r="H69" s="153"/>
      <c r="I69" s="153"/>
      <c r="J69" s="152"/>
      <c r="K69" s="153"/>
      <c r="L69" s="153"/>
      <c r="M69" s="153"/>
      <c r="N69" s="153"/>
      <c r="O69" s="153"/>
      <c r="P69" s="153"/>
      <c r="S69" s="206">
        <f>SUMIF('TOTAL FEED'!$J$6:$J$440,'27'!A69,'TOTAL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2"/>
      <c r="C70" s="153"/>
      <c r="D70" s="153"/>
      <c r="E70" s="153"/>
      <c r="F70" s="153"/>
      <c r="G70" s="153"/>
      <c r="H70" s="153"/>
      <c r="I70" s="153"/>
      <c r="J70" s="152"/>
      <c r="K70" s="153"/>
      <c r="L70" s="153"/>
      <c r="M70" s="153"/>
      <c r="N70" s="153"/>
      <c r="O70" s="153"/>
      <c r="P70" s="153"/>
      <c r="S70" s="206">
        <f>SUMIF('TOTAL FEED'!$J$6:$J$440,'27'!A70,'TOTAL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2"/>
      <c r="C71" s="153"/>
      <c r="D71" s="153"/>
      <c r="E71" s="153"/>
      <c r="F71" s="153"/>
      <c r="G71" s="153"/>
      <c r="H71" s="153"/>
      <c r="I71" s="153"/>
      <c r="J71" s="152"/>
      <c r="K71" s="153"/>
      <c r="L71" s="153"/>
      <c r="M71" s="153"/>
      <c r="N71" s="153"/>
      <c r="O71" s="153"/>
      <c r="P71" s="153"/>
      <c r="S71" s="206">
        <f>SUMIF('TOTAL FEED'!$J$6:$J$440,'27'!A71,'TOTAL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2"/>
      <c r="C72" s="153"/>
      <c r="D72" s="153"/>
      <c r="E72" s="153"/>
      <c r="F72" s="153"/>
      <c r="G72" s="153"/>
      <c r="H72" s="153"/>
      <c r="I72" s="153"/>
      <c r="J72" s="152"/>
      <c r="K72" s="153"/>
      <c r="L72" s="153"/>
      <c r="M72" s="153"/>
      <c r="N72" s="153"/>
      <c r="O72" s="153"/>
      <c r="P72" s="153"/>
      <c r="S72" s="206">
        <f>SUMIF('TOTAL FEED'!$J$6:$J$440,'27'!A72,'TOTAL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B73" s="152"/>
      <c r="C73" s="153"/>
      <c r="D73" s="153"/>
      <c r="E73" s="153"/>
      <c r="F73" s="153"/>
      <c r="G73" s="153"/>
      <c r="H73" s="153"/>
      <c r="I73" s="153"/>
      <c r="J73" s="152"/>
      <c r="K73" s="153"/>
      <c r="L73" s="153"/>
      <c r="M73" s="153"/>
      <c r="N73" s="153"/>
      <c r="O73" s="153"/>
      <c r="P73" s="153"/>
      <c r="S73" s="206">
        <f>SUMIF('TOTAL FEED'!$J$6:$J$440,'27'!A73,'TOTAL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B74" s="152"/>
      <c r="C74" s="153"/>
      <c r="D74" s="153"/>
      <c r="E74" s="153"/>
      <c r="F74" s="153"/>
      <c r="G74" s="153"/>
      <c r="H74" s="153"/>
      <c r="I74" s="153"/>
      <c r="J74" s="152"/>
      <c r="K74" s="153"/>
      <c r="L74" s="153"/>
      <c r="M74" s="153"/>
      <c r="N74" s="153"/>
      <c r="O74" s="153"/>
      <c r="P74" s="153"/>
      <c r="S74" s="206">
        <f>SUMIF('TOTAL FEED'!$J$6:$J$440,'27'!A74,'TOTAL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S75" s="206">
        <f>SUMIF('TOTAL FEED'!$J$6:$J$440,'27'!A75,'TOTAL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S76" s="206">
        <f>SUMIF('TOTAL FEED'!$J$6:$J$440,'27'!A76,'TOTAL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S77" s="206">
        <f>SUMIF('TOTAL FEED'!$J$6:$J$440,'27'!A77,'TOTAL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S78" s="206">
        <f>SUMIF('TOTAL FEED'!$J$6:$J$440,'27'!A78,'TOTAL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S79" s="206">
        <f>SUMIF('TOTAL FEED'!$J$6:$J$440,'27'!A79,'TOTAL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FEED'!$J$6:$J$440,'27'!A80,'TOTAL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FEED'!$J$6:$J$440,'27'!A81,'TOTAL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FEED'!$J$6:$J$440,'27'!A82,'TOTAL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FEED'!$J$6:$J$440,'27'!A83,'TOTAL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FEED'!$J$6:$J$440,'27'!A84,'TOTAL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FEED'!$J$6:$J$440,'27'!A85,'TOTAL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FEED'!$J$6:$J$440,'27'!A86,'TOTAL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FEED'!$J$6:$J$440,'27'!A87,'TOTAL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FEED'!$J$6:$J$440,'27'!A88,'TOTAL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FEED'!$J$6:$J$440,'27'!A89,'TOTAL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FEED'!$J$6:$J$440,'27'!A90,'TOTAL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FEED'!$J$6:$J$440,'27'!A91,'TOTAL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FEED'!$J$6:$J$440,'27'!A92,'TOTAL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FEED'!$J$6:$J$440,'27'!A93,'TOTAL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FEED'!$J$6:$J$440,'27'!A94,'TOTAL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FEED'!$J$6:$J$440,'27'!A95,'TOTAL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FEED'!$J$6:$J$440,'27'!A96,'TOTAL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FEED'!$J$6:$J$440,'27'!A97,'TOTAL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FEED'!$J$6:$J$440,'27'!A98,'TOTAL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FEED'!$J$6:$J$440,'27'!A99,'TOTAL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FEED'!$J$6:$J$440,'27'!A100,'TOTAL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FEED'!$J$6:$J$440,'27'!A101,'TOTAL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FEED'!$J$6:$J$440,'27'!A102,'TOTAL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FEED'!$J$6:$J$440,'27'!A103,'TOTAL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FEED'!$J$6:$J$440,'27'!A104,'TOTAL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FEED'!$J$6:$J$440,'27'!A105,'TOTAL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FEED'!$J$6:$J$440,'27'!A106,'TOTAL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FEED'!$J$6:$J$440,'27'!A107,'TOTAL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FEED'!$J$6:$J$440,'27'!A108,'TOTAL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FEED'!$J$6:$J$440,'27'!A109,'TOTAL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FEED'!$J$6:$J$440,'27'!A110,'TOTAL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FEED'!$J$6:$J$440,'27'!A111,'TOTAL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FEED'!$J$6:$J$440,'27'!A112,'TOTAL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FEED'!$J$6:$J$440,'27'!A113,'TOTAL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FEED'!$J$6:$J$440,'27'!A114,'TOTAL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FEED'!$J$6:$J$440,'27'!A115,'TOTAL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FEED'!$J$6:$J$440,'27'!A116,'TOTAL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FEED'!$J$6:$J$440,'27'!A117,'TOTAL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FEED'!$J$6:$J$440,'27'!A118,'TOTAL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FEED'!$J$6:$J$440,'27'!A119,'TOTAL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FEED'!$J$6:$J$440,'27'!A120,'TOTAL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FEED'!$J$6:$J$440,'27'!A121,'TOTAL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FEED'!$J$6:$J$440,'27'!A122,'TOTAL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FEED'!$J$6:$J$440,'27'!A123,'TOTAL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FEED'!$J$6:$J$440,'27'!A124,'TOTAL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FEED'!$J$6:$J$440,'27'!A125,'TOTAL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FEED'!$J$6:$J$440,'27'!A126,'TOTAL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FEED'!$J$6:$J$440,'27'!A127,'TOTAL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FEED'!$J$6:$J$440,'27'!A128,'TOTAL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FEED'!$J$6:$J$440,'27'!A129,'TOTAL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FEED'!$J$6:$J$440,'27'!A130,'TOTAL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FEED'!$J$6:$J$440,'27'!A131,'TOTAL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FEED'!$J$6:$J$440,'27'!A132,'TOTAL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FEED'!$J$6:$J$440,'27'!A133,'TOTAL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FEED'!$J$6:$J$440,'27'!A134,'TOTAL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FEED'!$J$6:$J$440,'27'!A135,'TOTAL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FEED'!$J$6:$J$440,'27'!A136,'TOTAL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FEED'!$J$6:$J$440,'27'!A137,'TOTAL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FEED'!$J$6:$J$440,'27'!A138,'TOTAL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FEED'!$J$6:$J$440,'27'!A139,'TOTAL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FEED'!$J$6:$J$440,'27'!A140,'TOTAL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FEED'!$J$6:$J$440,'27'!A141,'TOTAL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FEED'!$J$6:$J$440,'27'!A142,'TOTAL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FEED'!$J$6:$J$440,'27'!A143,'TOTAL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FEED'!$J$6:$J$440,'27'!A144,'TOTAL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FEED'!$J$6:$J$440,'27'!A145,'TOTAL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FEED'!$J$6:$J$440,'27'!A146,'TOTAL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FEED'!$J$6:$J$440,'27'!A147,'TOTAL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FEED'!$J$6:$J$440,'27'!A148,'TOTAL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FEED'!$J$6:$J$440,'27'!A149,'TOTAL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FEED'!$J$6:$J$440,'27'!A150,'TOTAL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FEED'!$J$6:$J$440,'27'!A151,'TOTAL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FEED'!$J$6:$J$440,'27'!A152,'TOTAL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FEED'!$J$6:$J$440,'27'!A153,'TOTAL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FEED'!$J$6:$J$440,'27'!A154,'TOTAL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FEED'!$J$6:$J$440,'27'!A155,'TOTAL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FEED'!$J$6:$J$440,'27'!A156,'TOTAL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FEED'!$J$6:$J$440,'27'!A157,'TOTAL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FEED'!$J$6:$J$440,'27'!A158,'TOTAL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FEED'!$J$6:$J$440,'27'!A159,'TOTAL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FEED'!$J$6:$J$440,'27'!A160,'TOTAL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FEED'!$J$6:$J$440,'27'!A161,'TOTAL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FEED'!$J$6:$J$440,'27'!A162,'TOTAL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FEED'!$J$6:$J$440,'27'!A163,'TOTAL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FEED'!$J$6:$J$440,'27'!A164,'TOTAL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FEED'!$J$6:$J$440,'27'!A165,'TOTAL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FEED'!$J$6:$J$440,'27'!A166,'TOTAL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FEED'!$J$6:$J$440,'27'!A167,'TOTAL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FEED'!$J$6:$J$440,'27'!A168,'TOTAL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FEED'!$J$6:$J$440,'27'!A169,'TOTAL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FEED'!$J$6:$J$440,'27'!A170,'TOTAL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FEED'!$J$6:$J$440,'27'!A171,'TOTAL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FEED'!$J$6:$J$440,'27'!A172,'TOTAL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FEED'!$J$6:$J$440,'27'!A173,'TOTAL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FEED'!$J$6:$J$440,'27'!A174,'TOTAL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FEED'!$J$6:$J$440,'27'!A175,'TOTAL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FEED'!$J$6:$J$440,'27'!A176,'TOTAL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FEED'!$J$6:$J$440,'27'!A177,'TOTAL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FEED'!$J$6:$J$440,'27'!A178,'TOTAL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FEED'!$J$6:$J$440,'27'!A179,'TOTAL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FEED'!$J$6:$J$440,'27'!A180,'TOTAL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FEED'!$J$6:$J$440,'27'!A181,'TOTAL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FEED'!$J$6:$J$440,'27'!A182,'TOTAL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FEED'!$J$6:$J$440,'27'!A183,'TOTAL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FEED'!$J$6:$J$440,'27'!A184,'TOTAL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FEED'!$J$6:$J$440,'27'!A185,'TOTAL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FEED'!$J$6:$J$440,'27'!A186,'TOTAL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FEED'!$J$6:$J$440,'27'!A187,'TOTAL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FEED'!$J$6:$J$440,'27'!A188,'TOTAL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FEED'!$J$6:$J$440,'27'!A189,'TOTAL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FEED'!$J$6:$J$440,'27'!A190,'TOTAL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FEED'!$J$6:$J$440,'27'!A191,'TOTAL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FEED'!$J$6:$J$440,'27'!A192,'TOTAL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FEED'!$J$6:$J$440,'27'!A193,'TOTAL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FEED'!$J$6:$J$440,'27'!A194,'TOTAL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FEED'!$J$6:$J$440,'27'!A195,'TOTAL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FEED'!$J$6:$J$440,'27'!A196,'TOTAL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FEED'!$J$6:$J$440,'27'!A197,'TOTAL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FEED'!$J$6:$J$440,'27'!A198,'TOTAL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FEED'!$J$6:$J$440,'27'!A199,'TOTAL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FEED'!$J$6:$J$440,'27'!A200,'TOTAL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FEED'!$J$6:$J$440,'27'!A201,'TOTAL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FEED'!$J$6:$J$440,'27'!A202,'TOTAL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FEED'!$J$6:$J$440,'27'!A203,'TOTAL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FEED'!$J$6:$J$440,'27'!A204,'TOTAL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FEED'!$J$6:$J$440,'27'!A205,'TOTAL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FEED'!$J$6:$J$440,'27'!A206,'TOTAL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FEED'!$J$6:$J$440,'27'!A207,'TOTAL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FEED'!$J$6:$J$440,'27'!A208,'TOTAL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FEED'!$J$6:$J$440,'27'!A209,'TOTAL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FEED'!$J$6:$J$440,'27'!A210,'TOTAL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FEED'!$J$6:$J$440,'27'!A211,'TOTAL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FEED'!$J$6:$J$440,'27'!A212,'TOTAL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FEED'!$J$6:$J$440,'27'!A213,'TOTAL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FEED'!$J$6:$J$440,'27'!A214,'TOTAL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FEED'!$J$6:$J$440,'27'!A215,'TOTAL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FEED'!$J$6:$J$440,'27'!A216,'TOTAL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FEED'!$J$6:$J$440,'27'!A217,'TOTAL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FEED'!$J$6:$J$440,'27'!A218,'TOTAL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FEED'!$J$6:$J$440,'27'!A219,'TOTAL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FEED'!$J$6:$J$440,'27'!A220,'TOTAL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FEED'!$J$6:$J$440,'27'!A221,'TOTAL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FEED'!$J$6:$J$440,'27'!A222,'TOTAL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FEED'!$J$6:$J$440,'27'!A223,'TOTAL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FEED'!$J$6:$J$440,'27'!A224,'TOTAL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FEED'!$J$6:$J$440,'27'!A225,'TOTAL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FEED'!$J$6:$J$440,'27'!A226,'TOTAL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FEED'!$J$6:$J$440,'27'!A227,'TOTAL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FEED'!$J$6:$J$440,'27'!A228,'TOTAL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FEED'!$J$6:$J$440,'27'!A229,'TOTAL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FEED'!$J$6:$J$440,'27'!A230,'TOTAL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FEED'!$J$6:$J$440,'27'!A231,'TOTAL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FEED'!$J$6:$J$440,'27'!A232,'TOTAL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FEED'!$J$6:$J$440,'27'!A233,'TOTAL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FEED'!$J$6:$J$440,'27'!A234,'TOTAL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FEED'!$J$6:$J$440,'27'!A235,'TOTAL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FEED'!$J$6:$J$440,'27'!A236,'TOTAL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FEED'!$J$6:$J$440,'27'!A237,'TOTAL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FEED'!$J$6:$J$440,'27'!A238,'TOTAL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FEED'!$J$6:$J$440,'27'!A239,'TOTAL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FEED'!$J$6:$J$440,'27'!A240,'TOTAL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FEED'!$J$6:$J$440,'27'!A241,'TOTAL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FEED'!$J$6:$J$440,'27'!A242,'TOTAL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FEED'!$J$6:$J$440,'27'!A243,'TOTAL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FEED'!$J$6:$J$440,'27'!A244,'TOTAL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FEED'!$J$6:$J$440,'27'!A245,'TOTAL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FEED'!$J$6:$J$440,'27'!A246,'TOTAL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FEED'!$J$6:$J$440,'27'!A247,'TOTAL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FEED'!$J$6:$J$440,'27'!A248,'TOTAL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FEED'!$J$6:$J$440,'27'!A249,'TOTAL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FEED'!$J$6:$J$440,'27'!A250,'TOTAL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FEED'!$J$6:$J$440,'27'!A251,'TOTAL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FEED'!$J$6:$J$440,'27'!A252,'TOTAL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FEED'!$J$6:$J$440,'27'!A253,'TOTAL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FEED'!$J$6:$J$440,'27'!A254,'TOTAL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FEED'!$J$6:$J$440,'27'!A255,'TOTAL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FEED'!$J$6:$J$440,'27'!A256,'TOTAL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FEED'!$J$6:$J$440,'27'!A257,'TOTAL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FEED'!$J$6:$J$440,'27'!A258,'TOTAL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FEED'!$J$6:$J$440,'27'!A259,'TOTAL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FEED'!$J$6:$J$440,'27'!A260,'TOTAL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FEED'!$J$6:$J$440,'27'!A261,'TOTAL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FEED'!$J$6:$J$440,'27'!A262,'TOTAL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FEED'!$J$6:$J$440,'27'!A263,'TOTAL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FEED'!$J$6:$J$440,'27'!A264,'TOTAL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FEED'!$J$6:$J$440,'27'!A265,'TOTAL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FEED'!$J$6:$J$440,'27'!A266,'TOTAL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FEED'!$J$6:$J$440,'27'!A267,'TOTAL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FEED'!$J$6:$J$440,'27'!A268,'TOTAL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FEED'!$J$6:$J$440,'27'!A269,'TOTAL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FEED'!$J$6:$J$440,'27'!A270,'TOTAL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FEED'!$J$6:$J$440,'27'!A271,'TOTAL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FEED'!$J$6:$J$440,'27'!A272,'TOTAL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FEED'!$J$6:$J$440,'27'!A273,'TOTAL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FEED'!$J$6:$J$440,'27'!A274,'TOTAL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FEED'!$J$6:$J$440,'27'!A275,'TOTAL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FEED'!$J$6:$J$440,'27'!A276,'TOTAL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FEED'!$J$6:$J$440,'27'!A277,'TOTAL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FEED'!$J$6:$J$440,'27'!A278,'TOTAL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FEED'!$J$6:$J$440,'27'!A279,'TOTAL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FEED'!$J$6:$J$440,'27'!A280,'TOTAL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FEED'!$J$6:$J$440,'27'!A281,'TOTAL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FEED'!$J$6:$J$440,'27'!A282,'TOTAL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FEED'!$J$6:$J$440,'27'!A283,'TOTAL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FEED'!$J$6:$J$440,'27'!A284,'TOTAL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FEED'!$J$6:$J$440,'27'!A285,'TOTAL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FEED'!$J$6:$J$440,'27'!A286,'TOTAL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FEED'!$J$6:$J$440,'27'!A287,'TOTAL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FEED'!$J$6:$J$440,'27'!A288,'TOTAL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FEED'!$J$6:$J$440,'27'!A289,'TOTAL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FEED'!$J$6:$J$440,'27'!A290,'TOTAL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FEED'!$J$6:$J$440,'27'!A291,'TOTAL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FEED'!$J$6:$J$440,'27'!A292,'TOTAL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FEED'!$J$6:$J$440,'27'!A293,'TOTAL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FEED'!$J$6:$J$440,'27'!A294,'TOTAL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FEED'!$J$6:$J$440,'27'!A295,'TOTAL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FEED'!$J$6:$J$440,'27'!A296,'TOTAL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FEED'!$J$6:$J$440,'27'!A297,'TOTAL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FEED'!$J$6:$J$440,'27'!A298,'TOTAL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FEED'!$J$6:$J$440,'27'!A299,'TOTAL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FEED'!$J$6:$J$440,'27'!A300,'TOTAL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FEED'!$J$6:$J$440,'27'!A301,'TOTAL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FEED'!$J$6:$J$440,'27'!A302,'TOTAL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FEED'!$J$6:$J$440,'27'!A303,'TOTAL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FEED'!$J$6:$J$440,'27'!A304,'TOTAL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FEED'!$J$6:$J$440,'27'!A305,'TOTAL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FEED'!$J$6:$J$440,'27'!A306,'TOTAL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FEED'!$J$6:$J$440,'27'!A307,'TOTAL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FEED'!$J$6:$J$440,'27'!A308,'TOTAL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FEED'!$J$6:$J$440,'27'!A309,'TOTAL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FEED'!$J$6:$J$440,'27'!A310,'TOTAL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FEED'!$J$6:$J$440,'27'!A311,'TOTAL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FEED'!$J$6:$J$440,'27'!A312,'TOTAL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FEED'!$J$6:$J$440,'27'!A313,'TOTAL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FEED'!$J$6:$J$440,'27'!A314,'TOTAL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FEED'!$J$6:$J$440,'27'!A315,'TOTAL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FEED'!$J$6:$J$440,'27'!A316,'TOTAL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FEED'!$J$6:$J$440,'27'!A317,'TOTAL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FEED'!$J$6:$J$440,'27'!A318,'TOTAL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FEED'!$J$6:$J$440,'27'!A319,'TOTAL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FEED'!$J$6:$J$440,'27'!A320,'TOTAL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FEED'!$J$6:$J$440,'27'!A321,'TOTAL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FEED'!$J$6:$J$440,'27'!A322,'TOTAL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FEED'!$J$6:$J$440,'27'!A323,'TOTAL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FEED'!$J$6:$J$440,'27'!A324,'TOTAL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FEED'!$J$6:$J$440,'27'!A325,'TOTAL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FEED'!$J$6:$J$440,'27'!A326,'TOTAL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FEED'!$J$6:$J$440,'27'!A327,'TOTAL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FEED'!$J$6:$J$440,'27'!A328,'TOTAL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FEED'!$J$6:$J$440,'27'!A329,'TOTAL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FEED'!$J$6:$J$440,'27'!A330,'TOTAL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FEED'!$J$6:$J$440,'27'!A331,'TOTAL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FEED'!$J$6:$J$440,'27'!A332,'TOTAL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FEED'!$J$6:$J$440,'27'!A333,'TOTAL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FEED'!$J$6:$J$440,'27'!A334,'TOTAL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FEED'!$J$6:$J$440,'27'!A335,'TOTAL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FEED'!$J$6:$J$440,'27'!A336,'TOTAL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FEED'!$J$6:$J$440,'27'!A337,'TOTAL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FEED'!$J$6:$J$440,'27'!A338,'TOTAL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FEED'!$J$6:$J$440,'27'!A339,'TOTAL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FEED'!$J$6:$J$440,'27'!A340,'TOTAL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FEED'!$J$6:$J$440,'27'!A341,'TOTAL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FEED'!$J$6:$J$440,'27'!A342,'TOTAL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FEED'!$J$6:$J$440,'27'!A343,'TOTAL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FEED'!$J$6:$J$440,'27'!A344,'TOTAL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FEED'!$J$6:$J$440,'27'!A345,'TOTAL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FEED'!$J$6:$J$440,'27'!A346,'TOTAL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FEED'!$J$6:$J$440,'27'!A347,'TOTAL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FEED'!$J$6:$J$440,'27'!A348,'TOTAL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FEED'!$J$6:$J$440,'27'!A349,'TOTAL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FEED'!$J$6:$J$440,'27'!A350,'TOTAL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FEED'!$J$6:$J$440,'27'!A351,'TOTAL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FEED'!$J$6:$J$440,'27'!A352,'TOTAL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FEED'!$J$6:$J$440,'27'!A353,'TOTAL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FEED'!$J$6:$J$440,'27'!A354,'TOTAL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FEED'!$J$6:$J$440,'27'!A355,'TOTAL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FEED'!$J$6:$J$440,'27'!A356,'TOTAL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FEED'!$J$6:$J$440,'27'!A357,'TOTAL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FEED'!$J$6:$J$440,'27'!A358,'TOTAL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FEED'!$J$6:$J$440,'27'!A359,'TOTAL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FEED'!$J$6:$J$440,'27'!A360,'TOTAL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FEED'!$J$6:$J$440,'27'!A361,'TOTAL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FEED'!$J$6:$J$440,'27'!A362,'TOTAL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FEED'!$J$6:$J$440,'27'!A363,'TOTAL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FEED'!$J$6:$J$440,'27'!A364,'TOTAL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FEED'!$J$6:$J$440,'27'!A365,'TOTAL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FEED'!$J$6:$J$440,'27'!A366,'TOTAL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FEED'!$J$6:$J$440,'27'!A367,'TOTAL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FEED'!$J$6:$J$440,'27'!A368,'TOTAL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FEED'!$J$6:$J$440,'27'!A369,'TOTAL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FEED'!$J$6:$J$440,'27'!A370,'TOTAL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FEED'!$J$6:$J$440,'27'!A371,'TOTAL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FEED'!$J$6:$J$440,'27'!A372,'TOTAL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FEED'!$J$6:$J$440,'27'!A373,'TOTAL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FEED'!$J$6:$J$440,'27'!A374,'TOTAL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FEED'!$J$6:$J$440,'27'!A375,'TOTAL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FEED'!$J$6:$J$440,'27'!A376,'TOTAL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FEED'!$J$6:$J$440,'27'!A377,'TOTAL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FEED'!$J$6:$J$440,'27'!A378,'TOTAL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FEED'!$J$6:$J$440,'27'!A379,'TOTAL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FEED'!$J$6:$J$440,'27'!A380,'TOTAL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FEED'!$J$6:$J$440,'27'!A381,'TOTAL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FEED'!$J$6:$J$440,'27'!A382,'TOTAL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FEED'!$J$6:$J$440,'27'!A383,'TOTAL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FEED'!$J$6:$J$440,'27'!A384,'TOTAL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FEED'!$J$6:$J$440,'27'!A385,'TOTAL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FEED'!$J$6:$J$440,'27'!A386,'TOTAL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FEED'!$J$6:$J$440,'27'!A387,'TOTAL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FEED'!$J$6:$J$440,'27'!A388,'TOTAL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FEED'!$J$6:$J$440,'27'!A389,'TOTAL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FEED'!$J$6:$J$440,'27'!A390,'TOTAL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FEED'!$J$6:$J$440,'27'!A391,'TOTAL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FEED'!$J$6:$J$440,'27'!A392,'TOTAL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FEED'!$J$6:$J$440,'27'!A393,'TOTAL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FEED'!$J$6:$J$440,'27'!A394,'TOTAL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FEED'!$J$6:$J$440,'27'!A395,'TOTAL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FEED'!$J$6:$J$440,'27'!A396,'TOTAL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FEED'!$J$6:$J$440,'27'!A397,'TOTAL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FEED'!$J$6:$J$440,'27'!A398,'TOTAL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FEED'!$J$6:$J$440,'27'!A399,'TOTAL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FEED'!$J$6:$J$440,'27'!A400,'TOTAL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FEED'!$J$6:$J$440,'27'!A401,'TOTAL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FEED'!$J$6:$J$440,'27'!A402,'TOTAL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FEED'!$J$6:$J$440,'27'!A403,'TOTAL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FEED'!$J$6:$J$440,'27'!A404,'TOTAL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FEED'!$J$6:$J$440,'27'!A405,'TOTAL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FEED'!$J$6:$J$440,'27'!A406,'TOTAL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FEED'!$J$6:$J$440,'27'!A407,'TOTAL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FEED'!$J$6:$J$440,'27'!A408,'TOTAL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FEED'!$J$6:$J$440,'27'!A409,'TOTAL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FEED'!$J$6:$J$440,'27'!A410,'TOTAL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FEED'!$J$6:$J$440,'27'!A411,'TOTAL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FEED'!$J$6:$J$440,'27'!A412,'TOTAL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FEED'!$J$6:$J$440,'27'!A413,'TOTAL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FEED'!$J$6:$J$440,'27'!A414,'TOTAL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FEED'!$J$6:$J$440,'27'!A415,'TOTAL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FEED'!$J$6:$J$440,'27'!A416,'TOTAL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FEED'!$J$6:$J$440,'27'!A417,'TOTAL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FEED'!$J$6:$J$440,'27'!A418,'TOTAL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FEED'!$J$6:$J$440,'27'!A419,'TOTAL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FEED'!$J$6:$J$440,'27'!A420,'TOTAL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FEED'!$J$6:$J$440,'27'!A421,'TOTAL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FEED'!$J$6:$J$440,'27'!A422,'TOTAL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FEED'!$J$6:$J$440,'27'!A423,'TOTAL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FEED'!$J$6:$J$440,'27'!A424,'TOTAL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FEED'!$J$6:$J$440,'27'!A425,'TOTAL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FEED'!$J$6:$J$440,'27'!A426,'TOTAL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FEED'!$J$6:$J$440,'27'!A427,'TOTAL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FEED'!$J$6:$J$440,'27'!A428,'TOTAL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FEED'!$J$6:$J$440,'27'!A429,'TOTAL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FEED'!$J$6:$J$440,'27'!A430,'TOTAL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FEED'!$J$6:$J$440,'27'!A431,'TOTAL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FEED'!$J$6:$J$440,'27'!A432,'TOTAL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FEED'!$J$6:$J$440,'27'!A433,'TOTAL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FEED'!$J$6:$J$440,'27'!A434,'TOTAL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FEED'!$J$6:$J$440,'27'!A435,'TOTAL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FEED'!$J$6:$J$440,'27'!A436,'TOTAL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FEED'!$J$6:$J$440,'27'!A437,'TOTAL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FEED'!$J$6:$J$440,'27'!A438,'TOTAL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FEED'!$J$6:$J$440,'27'!A439,'TOTAL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FEED'!$J$6:$J$440,'27'!A440,'TOTAL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FEED'!$J$6:$J$440,'27'!A441,'TOTAL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FEED'!$J$6:$J$440,'27'!A442,'TOTAL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FEED'!$J$6:$J$440,'27'!A443,'TOTAL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FEED'!$J$6:$J$440,'27'!A444,'TOTAL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FEED'!$J$6:$J$440,'27'!A445,'TOTAL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FEED'!$J$6:$J$440,'27'!A446,'TOTAL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FEED'!$J$6:$J$440,'27'!A447,'TOTAL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FEED'!$J$6:$J$440,'27'!A448,'TOTAL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FEED'!$J$6:$J$440,'27'!A449,'TOTAL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FEED'!$J$6:$J$440,'27'!A450,'TOTAL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FEED'!$J$6:$J$440,'27'!A451,'TOTAL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FEED'!$J$6:$J$440,'27'!A452,'TOTAL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FEED'!$J$6:$J$440,'27'!A453,'TOTAL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FEED'!$J$6:$J$440,'27'!A454,'TOTAL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FEED'!$J$6:$J$440,'27'!A455,'TOTAL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FEED'!$J$6:$J$440,'27'!A456,'TOTAL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FEED'!$J$6:$J$440,'27'!A457,'TOTAL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FEED'!$J$6:$J$440,'27'!A458,'TOTAL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FEED'!$J$6:$J$440,'27'!A459,'TOTAL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FEED'!$J$6:$J$440,'27'!A460,'TOTAL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FEED'!$J$6:$J$440,'27'!A461,'TOTAL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FEED'!$J$6:$J$440,'27'!A462,'TOTAL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FEED'!$J$6:$J$440,'27'!A463,'TOTAL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FEED'!$J$6:$J$440,'27'!A464,'TOTAL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FEED'!$J$6:$J$440,'27'!A465,'TOTAL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FEED'!$J$6:$J$440,'27'!A466,'TOTAL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FEED'!$J$6:$J$440,'27'!A467,'TOTAL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FEED'!$J$6:$J$440,'27'!A468,'TOTAL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FEED'!$J$6:$J$440,'27'!A469,'TOTAL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FEED'!$J$6:$J$440,'27'!A470,'TOTAL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FEED'!$J$6:$J$440,'27'!A471,'TOTAL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FEED'!$J$6:$J$440,'27'!A472,'TOTAL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FEED'!$J$6:$J$440,'27'!A473,'TOTAL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FEED'!$J$6:$J$440,'27'!A474,'TOTAL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FEED'!$J$6:$J$440,'27'!A475,'TOTAL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FEED'!$J$6:$J$440,'27'!A476,'TOTAL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FEED'!$J$6:$J$440,'27'!A477,'TOTAL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FEED'!$J$6:$J$440,'27'!A478,'TOTAL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FEED'!$J$6:$J$440,'27'!A479,'TOTAL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FEED'!$J$6:$J$440,'27'!A480,'TOTAL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FEED'!$J$6:$J$440,'27'!A481,'TOTAL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FEED'!$J$6:$J$440,'27'!A482,'TOTAL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FEED'!$J$6:$J$440,'27'!A483,'TOTAL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FEED'!$J$6:$J$440,'27'!A484,'TOTAL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FEED'!$J$6:$J$440,'27'!A485,'TOTAL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FEED'!$J$6:$J$440,'27'!A486,'TOTAL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FEED'!$J$6:$J$440,'27'!A487,'TOTAL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FEED'!$J$6:$J$440,'27'!A488,'TOTAL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FEED'!$J$6:$J$440,'27'!A489,'TOTAL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FEED'!$J$6:$J$440,'27'!A490,'TOTAL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FEED'!$J$6:$J$440,'27'!A491,'TOTAL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FEED'!$J$6:$J$440,'27'!A492,'TOTAL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FEED'!$J$6:$J$440,'27'!A493,'TOTAL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FEED'!$J$6:$J$440,'27'!A494,'TOTAL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FEED'!$J$6:$J$440,'27'!A495,'TOTAL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FEED'!$J$6:$J$440,'27'!A496,'TOTAL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FEED'!$J$6:$J$440,'27'!A497,'TOTAL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FEED'!$J$6:$J$440,'27'!A498,'TOTAL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FEED'!$J$6:$J$440,'27'!A499,'TOTAL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FEED'!$J$6:$J$440,'27'!A500,'TOTAL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  <pageSetup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2:V753"/>
  <sheetViews>
    <sheetView topLeftCell="A27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FEED'!$J$6:$J$440,'28'!A3,'TOTAL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FEED'!$J$6:$J$440,'28'!A4,'TOTAL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FEED'!$J$6:$J$440,'28'!A5,'TOTAL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FEED'!$J$6:$J$440,'28'!A6,'TOTAL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FEED'!$J$6:$J$440,'28'!A7,'TOTAL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FEED'!$J$6:$J$440,'28'!A8,'TOTAL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FEED'!$J$6:$J$440,'28'!A9,'TOTAL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FEED'!$J$6:$J$440,'28'!A10,'TOTAL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FEED'!$J$6:$J$440,'28'!A11,'TOTAL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3"/>
      <c r="C12" s="153"/>
      <c r="D12" s="153"/>
      <c r="E12" s="153"/>
      <c r="F12" s="153"/>
      <c r="G12" s="154"/>
      <c r="H12" s="155"/>
      <c r="I12" s="153"/>
      <c r="J12" s="153"/>
      <c r="K12" s="153"/>
      <c r="L12" s="153"/>
      <c r="M12" s="153"/>
      <c r="N12" s="153"/>
      <c r="O12" s="153"/>
      <c r="P12" s="153"/>
      <c r="S12" s="206">
        <f>SUMIF('TOTAL FEED'!$J$6:$J$440,'28'!A12,'TOTAL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FEED'!$J$6:$J$440,'28'!A13,'TOTAL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FEED'!$J$6:$J$440,'28'!A14,'TOTAL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FEED'!$J$6:$J$440,'28'!A15,'TOTAL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FEED'!$J$6:$J$440,'28'!A16,'TOTAL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FEED'!$J$6:$J$440,'28'!A17,'TOTAL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FEED'!$J$6:$J$440,'28'!A18,'TOTAL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FEED'!$J$6:$J$440,'28'!A19,'TOTAL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FEED'!$J$6:$J$440,'28'!A20,'TOTAL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FEED'!$J$6:$J$440,'28'!A21,'TOTAL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FEED'!$J$6:$J$440,'28'!A22,'TOTAL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FEED'!$J$6:$J$440,'28'!A23,'TOTAL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FEED'!$J$6:$J$440,'28'!A24,'TOTAL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FEED'!$J$6:$J$440,'28'!A25,'TOTAL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FEED'!$J$6:$J$440,'28'!A26,'TOTAL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FEED'!$J$6:$J$440,'28'!A27,'TOTAL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2"/>
      <c r="K28" s="153"/>
      <c r="L28" s="153"/>
      <c r="M28" s="153"/>
      <c r="N28" s="153"/>
      <c r="O28" s="153"/>
      <c r="P28" s="153"/>
      <c r="S28" s="206">
        <f>SUMIF('TOTAL FEED'!$J$6:$J$440,'28'!A28,'TOTAL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FEED'!$J$6:$J$440,'28'!A29,'TOTAL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S30" s="206">
        <f>SUMIF('TOTAL FEED'!$J$6:$J$440,'28'!A30,'TOTAL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FEED'!$J$6:$J$440,'28'!A31,'TOTAL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S32" s="206">
        <f>SUMIF('TOTAL FEED'!$J$6:$J$440,'28'!A32,'TOTAL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S33" s="206">
        <f>SUMIF('TOTAL FEED'!$J$6:$J$440,'28'!A33,'TOTAL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S34" s="206">
        <f>SUMIF('TOTAL FEED'!$J$6:$J$440,'28'!A34,'TOTAL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S35" s="206">
        <f>SUMIF('TOTAL FEED'!$J$6:$J$440,'28'!A35,'TOTAL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S36" s="206">
        <f>SUMIF('TOTAL FEED'!$J$6:$J$440,'28'!A36,'TOTAL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FEED'!$J$6:$J$440,'28'!A37,'TOTAL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FEED'!$J$6:$J$440,'28'!A38,'TOTAL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FEED'!$J$6:$J$440,'28'!A39,'TOTAL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FEED'!$J$6:$J$440,'28'!A40,'TOTAL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FEED'!$J$6:$J$440,'28'!A41,'TOTAL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FEED'!$J$6:$J$440,'28'!A42,'TOTAL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FEED'!$J$6:$J$440,'28'!A43,'TOTAL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FEED'!$J$6:$J$440,'28'!A44,'TOTAL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FEED'!$J$6:$J$440,'28'!A45,'TOTAL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FEED'!$J$6:$J$440,'28'!A46,'TOTAL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FEED'!$J$6:$J$440,'28'!A47,'TOTAL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FEED'!$J$6:$J$440,'28'!A48,'TOTAL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FEED'!$J$6:$J$440,'28'!A49,'TOTAL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FEED'!$J$6:$J$440,'28'!A50,'TOTAL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FEED'!$J$6:$J$440,'28'!A51,'TOTAL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S52" s="206">
        <f>SUMIF('TOTAL FEED'!$J$6:$J$440,'28'!A52,'TOTAL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FEED'!$J$6:$J$440,'28'!A53,'TOTAL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211"/>
      <c r="G54"/>
      <c r="H54"/>
      <c r="J54" s="211"/>
      <c r="S54" s="206">
        <f>SUMIF('TOTAL FEED'!$J$6:$J$440,'28'!A54,'TOTAL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211"/>
      <c r="G55"/>
      <c r="H55"/>
      <c r="J55" s="211"/>
      <c r="S55" s="206">
        <f>SUMIF('TOTAL FEED'!$J$6:$J$440,'28'!A55,'TOTAL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J56" s="211"/>
      <c r="S56" s="206">
        <f>SUMIF('TOTAL FEED'!$J$6:$J$440,'28'!A56,'TOTAL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211"/>
      <c r="G57"/>
      <c r="H57"/>
      <c r="J57" s="211"/>
      <c r="S57" s="206">
        <f>SUMIF('TOTAL FEED'!$J$6:$J$440,'28'!A57,'TOTAL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211"/>
      <c r="G58"/>
      <c r="H58"/>
      <c r="J58" s="211"/>
      <c r="S58" s="206">
        <f>SUMIF('TOTAL FEED'!$J$6:$J$440,'28'!A58,'TOTAL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211"/>
      <c r="G59"/>
      <c r="H59"/>
      <c r="J59" s="211"/>
      <c r="S59" s="206">
        <f>SUMIF('TOTAL FEED'!$J$6:$J$440,'28'!A59,'TOTAL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211"/>
      <c r="G60"/>
      <c r="H60"/>
      <c r="J60" s="211"/>
      <c r="S60" s="206">
        <f>SUMIF('TOTAL FEED'!$J$6:$J$440,'28'!A60,'TOTAL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211"/>
      <c r="G61"/>
      <c r="H61"/>
      <c r="J61" s="211"/>
      <c r="S61" s="206">
        <f>SUMIF('TOTAL FEED'!$J$6:$J$440,'28'!A61,'TOTAL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211"/>
      <c r="G62"/>
      <c r="H62"/>
      <c r="J62" s="211"/>
      <c r="S62" s="206">
        <f>SUMIF('TOTAL FEED'!$J$6:$J$440,'28'!A62,'TOTAL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211"/>
      <c r="G63"/>
      <c r="H63"/>
      <c r="J63" s="211"/>
      <c r="S63" s="206">
        <f>SUMIF('TOTAL FEED'!$J$6:$J$440,'28'!A63,'TOTAL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211"/>
      <c r="G64"/>
      <c r="H64"/>
      <c r="J64" s="211"/>
      <c r="S64" s="206">
        <f>SUMIF('TOTAL FEED'!$J$6:$J$440,'28'!A64,'TOTAL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FEED'!$J$6:$J$440,'28'!A65,'TOTAL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FEED'!$J$6:$J$440,'28'!A66,'TOTAL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FEED'!$J$6:$J$440,'28'!A67,'TOTAL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FEED'!$J$6:$J$440,'28'!A68,'TOTAL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FEED'!$J$6:$J$440,'28'!A69,'TOTAL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FEED'!$J$6:$J$440,'28'!A70,'TOTAL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FEED'!$J$6:$J$440,'28'!A71,'TOTAL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FEED'!$J$6:$J$440,'28'!A72,'TOTAL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FEED'!$J$6:$J$440,'28'!A73,'TOTAL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FEED'!$J$6:$J$440,'28'!A74,'TOTAL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FEED'!$J$6:$J$440,'28'!A75,'TOTAL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FEED'!$J$6:$J$440,'28'!A76,'TOTAL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FEED'!$J$6:$J$440,'28'!A77,'TOTAL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FEED'!$J$6:$J$440,'28'!A78,'TOTAL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FEED'!$J$6:$J$440,'28'!A79,'TOTAL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FEED'!$J$6:$J$440,'28'!A80,'TOTAL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FEED'!$J$6:$J$440,'28'!A81,'TOTAL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FEED'!$J$6:$J$440,'28'!A82,'TOTAL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FEED'!$J$6:$J$440,'28'!A83,'TOTAL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FEED'!$J$6:$J$440,'28'!A84,'TOTAL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FEED'!$J$6:$J$440,'28'!A85,'TOTAL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FEED'!$J$6:$J$440,'28'!A86,'TOTAL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FEED'!$J$6:$J$440,'28'!A87,'TOTAL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FEED'!$J$6:$J$440,'28'!A88,'TOTAL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FEED'!$J$6:$J$440,'28'!A89,'TOTAL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FEED'!$J$6:$J$440,'28'!A90,'TOTAL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FEED'!$J$6:$J$440,'28'!A91,'TOTAL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FEED'!$J$6:$J$440,'28'!A92,'TOTAL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FEED'!$J$6:$J$440,'28'!A93,'TOTAL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FEED'!$J$6:$J$440,'28'!A94,'TOTAL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FEED'!$J$6:$J$440,'28'!A95,'TOTAL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FEED'!$J$6:$J$440,'28'!A96,'TOTAL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FEED'!$J$6:$J$440,'28'!A97,'TOTAL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FEED'!$J$6:$J$440,'28'!A98,'TOTAL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FEED'!$J$6:$J$440,'28'!A99,'TOTAL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FEED'!$J$6:$J$440,'28'!A100,'TOTAL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FEED'!$J$6:$J$440,'28'!A101,'TOTAL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FEED'!$J$6:$J$440,'28'!A102,'TOTAL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FEED'!$J$6:$J$440,'28'!A103,'TOTAL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FEED'!$J$6:$J$440,'28'!A104,'TOTAL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FEED'!$J$6:$J$440,'28'!A105,'TOTAL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FEED'!$J$6:$J$440,'28'!A106,'TOTAL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FEED'!$J$6:$J$440,'28'!A107,'TOTAL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FEED'!$J$6:$J$440,'28'!A108,'TOTAL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FEED'!$J$6:$J$440,'28'!A109,'TOTAL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FEED'!$J$6:$J$440,'28'!A110,'TOTAL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FEED'!$J$6:$J$440,'28'!A111,'TOTAL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FEED'!$J$6:$J$440,'28'!A112,'TOTAL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FEED'!$J$6:$J$440,'28'!A113,'TOTAL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FEED'!$J$6:$J$440,'28'!A114,'TOTAL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FEED'!$J$6:$J$440,'28'!A115,'TOTAL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FEED'!$J$6:$J$440,'28'!A116,'TOTAL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FEED'!$J$6:$J$440,'28'!A117,'TOTAL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FEED'!$J$6:$J$440,'28'!A118,'TOTAL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FEED'!$J$6:$J$440,'28'!A119,'TOTAL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FEED'!$J$6:$J$440,'28'!A120,'TOTAL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FEED'!$J$6:$J$440,'28'!A121,'TOTAL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FEED'!$J$6:$J$440,'28'!A122,'TOTAL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FEED'!$J$6:$J$440,'28'!A123,'TOTAL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FEED'!$J$6:$J$440,'28'!A124,'TOTAL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FEED'!$J$6:$J$440,'28'!A125,'TOTAL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FEED'!$J$6:$J$440,'28'!A126,'TOTAL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FEED'!$J$6:$J$440,'28'!A127,'TOTAL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FEED'!$J$6:$J$440,'28'!A128,'TOTAL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FEED'!$J$6:$J$440,'28'!A129,'TOTAL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FEED'!$J$6:$J$440,'28'!A130,'TOTAL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FEED'!$J$6:$J$440,'28'!A131,'TOTAL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FEED'!$J$6:$J$440,'28'!A132,'TOTAL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FEED'!$J$6:$J$440,'28'!A133,'TOTAL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FEED'!$J$6:$J$440,'28'!A134,'TOTAL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FEED'!$J$6:$J$440,'28'!A135,'TOTAL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FEED'!$J$6:$J$440,'28'!A136,'TOTAL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FEED'!$J$6:$J$440,'28'!A137,'TOTAL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FEED'!$J$6:$J$440,'28'!A138,'TOTAL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FEED'!$J$6:$J$440,'28'!A139,'TOTAL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FEED'!$J$6:$J$440,'28'!A140,'TOTAL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FEED'!$J$6:$J$440,'28'!A141,'TOTAL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FEED'!$J$6:$J$440,'28'!A142,'TOTAL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FEED'!$J$6:$J$440,'28'!A143,'TOTAL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FEED'!$J$6:$J$440,'28'!A144,'TOTAL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FEED'!$J$6:$J$440,'28'!A145,'TOTAL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FEED'!$J$6:$J$440,'28'!A146,'TOTAL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FEED'!$J$6:$J$440,'28'!A147,'TOTAL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FEED'!$J$6:$J$440,'28'!A148,'TOTAL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FEED'!$J$6:$J$440,'28'!A149,'TOTAL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FEED'!$J$6:$J$440,'28'!A150,'TOTAL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FEED'!$J$6:$J$440,'28'!A151,'TOTAL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FEED'!$J$6:$J$440,'28'!A152,'TOTAL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FEED'!$J$6:$J$440,'28'!A153,'TOTAL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FEED'!$J$6:$J$440,'28'!A154,'TOTAL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FEED'!$J$6:$J$440,'28'!A155,'TOTAL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FEED'!$J$6:$J$440,'28'!A156,'TOTAL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FEED'!$J$6:$J$440,'28'!A157,'TOTAL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FEED'!$J$6:$J$440,'28'!A158,'TOTAL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FEED'!$J$6:$J$440,'28'!A159,'TOTAL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FEED'!$J$6:$J$440,'28'!A160,'TOTAL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FEED'!$J$6:$J$440,'28'!A161,'TOTAL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FEED'!$J$6:$J$440,'28'!A162,'TOTAL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FEED'!$J$6:$J$440,'28'!A163,'TOTAL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FEED'!$J$6:$J$440,'28'!A164,'TOTAL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FEED'!$J$6:$J$440,'28'!A165,'TOTAL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FEED'!$J$6:$J$440,'28'!A166,'TOTAL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FEED'!$J$6:$J$440,'28'!A167,'TOTAL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FEED'!$J$6:$J$440,'28'!A168,'TOTAL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FEED'!$J$6:$J$440,'28'!A169,'TOTAL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FEED'!$J$6:$J$440,'28'!A170,'TOTAL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FEED'!$J$6:$J$440,'28'!A171,'TOTAL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FEED'!$J$6:$J$440,'28'!A172,'TOTAL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FEED'!$J$6:$J$440,'28'!A173,'TOTAL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FEED'!$J$6:$J$440,'28'!A174,'TOTAL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FEED'!$J$6:$J$440,'28'!A175,'TOTAL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FEED'!$J$6:$J$440,'28'!A176,'TOTAL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FEED'!$J$6:$J$440,'28'!A177,'TOTAL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FEED'!$J$6:$J$440,'28'!A178,'TOTAL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FEED'!$J$6:$J$440,'28'!A179,'TOTAL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FEED'!$J$6:$J$440,'28'!A180,'TOTAL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FEED'!$J$6:$J$440,'28'!A181,'TOTAL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FEED'!$J$6:$J$440,'28'!A182,'TOTAL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FEED'!$J$6:$J$440,'28'!A183,'TOTAL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FEED'!$J$6:$J$440,'28'!A184,'TOTAL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FEED'!$J$6:$J$440,'28'!A185,'TOTAL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FEED'!$J$6:$J$440,'28'!A186,'TOTAL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FEED'!$J$6:$J$440,'28'!A187,'TOTAL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FEED'!$J$6:$J$440,'28'!A188,'TOTAL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FEED'!$J$6:$J$440,'28'!A189,'TOTAL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FEED'!$J$6:$J$440,'28'!A190,'TOTAL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FEED'!$J$6:$J$440,'28'!A191,'TOTAL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FEED'!$J$6:$J$440,'28'!A192,'TOTAL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FEED'!$J$6:$J$440,'28'!A193,'TOTAL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FEED'!$J$6:$J$440,'28'!A194,'TOTAL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FEED'!$J$6:$J$440,'28'!A195,'TOTAL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FEED'!$J$6:$J$440,'28'!A196,'TOTAL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FEED'!$J$6:$J$440,'28'!A197,'TOTAL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FEED'!$J$6:$J$440,'28'!A198,'TOTAL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FEED'!$J$6:$J$440,'28'!A199,'TOTAL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FEED'!$J$6:$J$440,'28'!A200,'TOTAL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FEED'!$J$6:$J$440,'28'!A201,'TOTAL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FEED'!$J$6:$J$440,'28'!A202,'TOTAL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FEED'!$J$6:$J$440,'28'!A203,'TOTAL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FEED'!$J$6:$J$440,'28'!A204,'TOTAL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FEED'!$J$6:$J$440,'28'!A205,'TOTAL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FEED'!$J$6:$J$440,'28'!A206,'TOTAL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FEED'!$J$6:$J$440,'28'!A207,'TOTAL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FEED'!$J$6:$J$440,'28'!A208,'TOTAL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FEED'!$J$6:$J$440,'28'!A209,'TOTAL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FEED'!$J$6:$J$440,'28'!A210,'TOTAL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FEED'!$J$6:$J$440,'28'!A211,'TOTAL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FEED'!$J$6:$J$440,'28'!A212,'TOTAL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FEED'!$J$6:$J$440,'28'!A213,'TOTAL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FEED'!$J$6:$J$440,'28'!A214,'TOTAL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FEED'!$J$6:$J$440,'28'!A215,'TOTAL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FEED'!$J$6:$J$440,'28'!A216,'TOTAL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FEED'!$J$6:$J$440,'28'!A217,'TOTAL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FEED'!$J$6:$J$440,'28'!A218,'TOTAL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FEED'!$J$6:$J$440,'28'!A219,'TOTAL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FEED'!$J$6:$J$440,'28'!A220,'TOTAL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FEED'!$J$6:$J$440,'28'!A221,'TOTAL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FEED'!$J$6:$J$440,'28'!A222,'TOTAL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FEED'!$J$6:$J$440,'28'!A223,'TOTAL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FEED'!$J$6:$J$440,'28'!A224,'TOTAL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FEED'!$J$6:$J$440,'28'!A225,'TOTAL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FEED'!$J$6:$J$440,'28'!A226,'TOTAL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FEED'!$J$6:$J$440,'28'!A227,'TOTAL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FEED'!$J$6:$J$440,'28'!A228,'TOTAL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FEED'!$J$6:$J$440,'28'!A229,'TOTAL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FEED'!$J$6:$J$440,'28'!A230,'TOTAL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FEED'!$J$6:$J$440,'28'!A231,'TOTAL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FEED'!$J$6:$J$440,'28'!A232,'TOTAL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FEED'!$J$6:$J$440,'28'!A233,'TOTAL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FEED'!$J$6:$J$440,'28'!A234,'TOTAL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FEED'!$J$6:$J$440,'28'!A235,'TOTAL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FEED'!$J$6:$J$440,'28'!A236,'TOTAL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FEED'!$J$6:$J$440,'28'!A237,'TOTAL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FEED'!$J$6:$J$440,'28'!A238,'TOTAL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FEED'!$J$6:$J$440,'28'!A239,'TOTAL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FEED'!$J$6:$J$440,'28'!A240,'TOTAL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FEED'!$J$6:$J$440,'28'!A241,'TOTAL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FEED'!$J$6:$J$440,'28'!A242,'TOTAL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FEED'!$J$6:$J$440,'28'!A243,'TOTAL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FEED'!$J$6:$J$440,'28'!A244,'TOTAL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FEED'!$J$6:$J$440,'28'!A245,'TOTAL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FEED'!$J$6:$J$440,'28'!A246,'TOTAL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FEED'!$J$6:$J$440,'28'!A247,'TOTAL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FEED'!$J$6:$J$440,'28'!A248,'TOTAL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FEED'!$J$6:$J$440,'28'!A249,'TOTAL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FEED'!$J$6:$J$440,'28'!A250,'TOTAL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FEED'!$J$6:$J$440,'28'!A251,'TOTAL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FEED'!$J$6:$J$440,'28'!A252,'TOTAL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FEED'!$J$6:$J$440,'28'!A253,'TOTAL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FEED'!$J$6:$J$440,'28'!A254,'TOTAL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FEED'!$J$6:$J$440,'28'!A255,'TOTAL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FEED'!$J$6:$J$440,'28'!A256,'TOTAL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FEED'!$J$6:$J$440,'28'!A257,'TOTAL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FEED'!$J$6:$J$440,'28'!A258,'TOTAL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FEED'!$J$6:$J$440,'28'!A259,'TOTAL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FEED'!$J$6:$J$440,'28'!A260,'TOTAL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FEED'!$J$6:$J$440,'28'!A261,'TOTAL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FEED'!$J$6:$J$440,'28'!A262,'TOTAL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FEED'!$J$6:$J$440,'28'!A263,'TOTAL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FEED'!$J$6:$J$440,'28'!A264,'TOTAL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FEED'!$J$6:$J$440,'28'!A265,'TOTAL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FEED'!$J$6:$J$440,'28'!A266,'TOTAL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FEED'!$J$6:$J$440,'28'!A267,'TOTAL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FEED'!$J$6:$J$440,'28'!A268,'TOTAL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FEED'!$J$6:$J$440,'28'!A269,'TOTAL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FEED'!$J$6:$J$440,'28'!A270,'TOTAL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FEED'!$J$6:$J$440,'28'!A271,'TOTAL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FEED'!$J$6:$J$440,'28'!A272,'TOTAL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FEED'!$J$6:$J$440,'28'!A273,'TOTAL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FEED'!$J$6:$J$440,'28'!A274,'TOTAL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FEED'!$J$6:$J$440,'28'!A275,'TOTAL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FEED'!$J$6:$J$440,'28'!A276,'TOTAL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FEED'!$J$6:$J$440,'28'!A277,'TOTAL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FEED'!$J$6:$J$440,'28'!A278,'TOTAL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FEED'!$J$6:$J$440,'28'!A279,'TOTAL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FEED'!$J$6:$J$440,'28'!A280,'TOTAL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FEED'!$J$6:$J$440,'28'!A281,'TOTAL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FEED'!$J$6:$J$440,'28'!A282,'TOTAL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FEED'!$J$6:$J$440,'28'!A283,'TOTAL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FEED'!$J$6:$J$440,'28'!A284,'TOTAL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FEED'!$J$6:$J$440,'28'!A285,'TOTAL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FEED'!$J$6:$J$440,'28'!A286,'TOTAL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FEED'!$J$6:$J$440,'28'!A287,'TOTAL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FEED'!$J$6:$J$440,'28'!A288,'TOTAL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FEED'!$J$6:$J$440,'28'!A289,'TOTAL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FEED'!$J$6:$J$440,'28'!A290,'TOTAL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FEED'!$J$6:$J$440,'28'!A291,'TOTAL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FEED'!$J$6:$J$440,'28'!A292,'TOTAL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FEED'!$J$6:$J$440,'28'!A293,'TOTAL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FEED'!$J$6:$J$440,'28'!A294,'TOTAL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FEED'!$J$6:$J$440,'28'!A295,'TOTAL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FEED'!$J$6:$J$440,'28'!A296,'TOTAL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FEED'!$J$6:$J$440,'28'!A297,'TOTAL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FEED'!$J$6:$J$440,'28'!A298,'TOTAL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FEED'!$J$6:$J$440,'28'!A299,'TOTAL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FEED'!$J$6:$J$440,'28'!A300,'TOTAL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FEED'!$J$6:$J$440,'28'!A301,'TOTAL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FEED'!$J$6:$J$440,'28'!A302,'TOTAL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FEED'!$J$6:$J$440,'28'!A303,'TOTAL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FEED'!$J$6:$J$440,'28'!A304,'TOTAL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FEED'!$J$6:$J$440,'28'!A305,'TOTAL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FEED'!$J$6:$J$440,'28'!A306,'TOTAL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FEED'!$J$6:$J$440,'28'!A307,'TOTAL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FEED'!$J$6:$J$440,'28'!A308,'TOTAL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FEED'!$J$6:$J$440,'28'!A309,'TOTAL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FEED'!$J$6:$J$440,'28'!A310,'TOTAL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FEED'!$J$6:$J$440,'28'!A311,'TOTAL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FEED'!$J$6:$J$440,'28'!A312,'TOTAL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FEED'!$J$6:$J$440,'28'!A313,'TOTAL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FEED'!$J$6:$J$440,'28'!A314,'TOTAL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FEED'!$J$6:$J$440,'28'!A315,'TOTAL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FEED'!$J$6:$J$440,'28'!A316,'TOTAL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FEED'!$J$6:$J$440,'28'!A317,'TOTAL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FEED'!$J$6:$J$440,'28'!A318,'TOTAL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FEED'!$J$6:$J$440,'28'!A319,'TOTAL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FEED'!$J$6:$J$440,'28'!A320,'TOTAL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FEED'!$J$6:$J$440,'28'!A321,'TOTAL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FEED'!$J$6:$J$440,'28'!A322,'TOTAL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FEED'!$J$6:$J$440,'28'!A323,'TOTAL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FEED'!$J$6:$J$440,'28'!A324,'TOTAL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FEED'!$J$6:$J$440,'28'!A325,'TOTAL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FEED'!$J$6:$J$440,'28'!A326,'TOTAL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FEED'!$J$6:$J$440,'28'!A327,'TOTAL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FEED'!$J$6:$J$440,'28'!A328,'TOTAL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FEED'!$J$6:$J$440,'28'!A329,'TOTAL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FEED'!$J$6:$J$440,'28'!A330,'TOTAL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FEED'!$J$6:$J$440,'28'!A331,'TOTAL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FEED'!$J$6:$J$440,'28'!A332,'TOTAL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FEED'!$J$6:$J$440,'28'!A333,'TOTAL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FEED'!$J$6:$J$440,'28'!A334,'TOTAL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FEED'!$J$6:$J$440,'28'!A335,'TOTAL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FEED'!$J$6:$J$440,'28'!A336,'TOTAL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FEED'!$J$6:$J$440,'28'!A337,'TOTAL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FEED'!$J$6:$J$440,'28'!A338,'TOTAL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FEED'!$J$6:$J$440,'28'!A339,'TOTAL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FEED'!$J$6:$J$440,'28'!A340,'TOTAL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FEED'!$J$6:$J$440,'28'!A341,'TOTAL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FEED'!$J$6:$J$440,'28'!A342,'TOTAL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FEED'!$J$6:$J$440,'28'!A343,'TOTAL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FEED'!$J$6:$J$440,'28'!A344,'TOTAL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FEED'!$J$6:$J$440,'28'!A345,'TOTAL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FEED'!$J$6:$J$440,'28'!A346,'TOTAL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FEED'!$J$6:$J$440,'28'!A347,'TOTAL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FEED'!$J$6:$J$440,'28'!A348,'TOTAL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FEED'!$J$6:$J$440,'28'!A349,'TOTAL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FEED'!$J$6:$J$440,'28'!A350,'TOTAL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FEED'!$J$6:$J$440,'28'!A351,'TOTAL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FEED'!$J$6:$J$440,'28'!A352,'TOTAL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FEED'!$J$6:$J$440,'28'!A353,'TOTAL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FEED'!$J$6:$J$440,'28'!A354,'TOTAL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FEED'!$J$6:$J$440,'28'!A355,'TOTAL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FEED'!$J$6:$J$440,'28'!A356,'TOTAL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FEED'!$J$6:$J$440,'28'!A357,'TOTAL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FEED'!$J$6:$J$440,'28'!A358,'TOTAL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FEED'!$J$6:$J$440,'28'!A359,'TOTAL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FEED'!$J$6:$J$440,'28'!A360,'TOTAL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FEED'!$J$6:$J$440,'28'!A361,'TOTAL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FEED'!$J$6:$J$440,'28'!A362,'TOTAL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FEED'!$J$6:$J$440,'28'!A363,'TOTAL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FEED'!$J$6:$J$440,'28'!A364,'TOTAL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FEED'!$J$6:$J$440,'28'!A365,'TOTAL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FEED'!$J$6:$J$440,'28'!A366,'TOTAL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FEED'!$J$6:$J$440,'28'!A367,'TOTAL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FEED'!$J$6:$J$440,'28'!A368,'TOTAL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FEED'!$J$6:$J$440,'28'!A369,'TOTAL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FEED'!$J$6:$J$440,'28'!A370,'TOTAL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FEED'!$J$6:$J$440,'28'!A371,'TOTAL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FEED'!$J$6:$J$440,'28'!A372,'TOTAL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FEED'!$J$6:$J$440,'28'!A373,'TOTAL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FEED'!$J$6:$J$440,'28'!A374,'TOTAL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FEED'!$J$6:$J$440,'28'!A375,'TOTAL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FEED'!$J$6:$J$440,'28'!A376,'TOTAL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FEED'!$J$6:$J$440,'28'!A377,'TOTAL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FEED'!$J$6:$J$440,'28'!A378,'TOTAL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FEED'!$J$6:$J$440,'28'!A379,'TOTAL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FEED'!$J$6:$J$440,'28'!A380,'TOTAL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FEED'!$J$6:$J$440,'28'!A381,'TOTAL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FEED'!$J$6:$J$440,'28'!A382,'TOTAL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FEED'!$J$6:$J$440,'28'!A383,'TOTAL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FEED'!$J$6:$J$440,'28'!A384,'TOTAL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FEED'!$J$6:$J$440,'28'!A385,'TOTAL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FEED'!$J$6:$J$440,'28'!A386,'TOTAL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FEED'!$J$6:$J$440,'28'!A387,'TOTAL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FEED'!$J$6:$J$440,'28'!A388,'TOTAL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FEED'!$J$6:$J$440,'28'!A389,'TOTAL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FEED'!$J$6:$J$440,'28'!A390,'TOTAL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FEED'!$J$6:$J$440,'28'!A391,'TOTAL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FEED'!$J$6:$J$440,'28'!A392,'TOTAL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FEED'!$J$6:$J$440,'28'!A393,'TOTAL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FEED'!$J$6:$J$440,'28'!A394,'TOTAL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FEED'!$J$6:$J$440,'28'!A395,'TOTAL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FEED'!$J$6:$J$440,'28'!A396,'TOTAL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FEED'!$J$6:$J$440,'28'!A397,'TOTAL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FEED'!$J$6:$J$440,'28'!A398,'TOTAL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FEED'!$J$6:$J$440,'28'!A399,'TOTAL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FEED'!$J$6:$J$440,'28'!A400,'TOTAL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FEED'!$J$6:$J$440,'28'!A401,'TOTAL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FEED'!$J$6:$J$440,'28'!A402,'TOTAL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FEED'!$J$6:$J$440,'28'!A403,'TOTAL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FEED'!$J$6:$J$440,'28'!A404,'TOTAL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FEED'!$J$6:$J$440,'28'!A405,'TOTAL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FEED'!$J$6:$J$440,'28'!A406,'TOTAL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FEED'!$J$6:$J$440,'28'!A407,'TOTAL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FEED'!$J$6:$J$440,'28'!A408,'TOTAL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FEED'!$J$6:$J$440,'28'!A409,'TOTAL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FEED'!$J$6:$J$440,'28'!A410,'TOTAL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FEED'!$J$6:$J$440,'28'!A411,'TOTAL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FEED'!$J$6:$J$440,'28'!A412,'TOTAL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FEED'!$J$6:$J$440,'28'!A413,'TOTAL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FEED'!$J$6:$J$440,'28'!A414,'TOTAL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FEED'!$J$6:$J$440,'28'!A415,'TOTAL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FEED'!$J$6:$J$440,'28'!A416,'TOTAL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FEED'!$J$6:$J$440,'28'!A417,'TOTAL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FEED'!$J$6:$J$440,'28'!A418,'TOTAL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FEED'!$J$6:$J$440,'28'!A419,'TOTAL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FEED'!$J$6:$J$440,'28'!A420,'TOTAL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FEED'!$J$6:$J$440,'28'!A421,'TOTAL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FEED'!$J$6:$J$440,'28'!A422,'TOTAL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FEED'!$J$6:$J$440,'28'!A423,'TOTAL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FEED'!$J$6:$J$440,'28'!A424,'TOTAL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FEED'!$J$6:$J$440,'28'!A425,'TOTAL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FEED'!$J$6:$J$440,'28'!A426,'TOTAL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FEED'!$J$6:$J$440,'28'!A427,'TOTAL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FEED'!$J$6:$J$440,'28'!A428,'TOTAL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FEED'!$J$6:$J$440,'28'!A429,'TOTAL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FEED'!$J$6:$J$440,'28'!A430,'TOTAL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FEED'!$J$6:$J$440,'28'!A431,'TOTAL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FEED'!$J$6:$J$440,'28'!A432,'TOTAL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FEED'!$J$6:$J$440,'28'!A433,'TOTAL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FEED'!$J$6:$J$440,'28'!A434,'TOTAL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FEED'!$J$6:$J$440,'28'!A435,'TOTAL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FEED'!$J$6:$J$440,'28'!A436,'TOTAL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FEED'!$J$6:$J$440,'28'!A437,'TOTAL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FEED'!$J$6:$J$440,'28'!A438,'TOTAL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FEED'!$J$6:$J$440,'28'!A439,'TOTAL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FEED'!$J$6:$J$440,'28'!A440,'TOTAL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FEED'!$J$6:$J$440,'28'!A441,'TOTAL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FEED'!$J$6:$J$440,'28'!A442,'TOTAL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FEED'!$J$6:$J$440,'28'!A443,'TOTAL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FEED'!$J$6:$J$440,'28'!A444,'TOTAL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FEED'!$J$6:$J$440,'28'!A445,'TOTAL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FEED'!$J$6:$J$440,'28'!A446,'TOTAL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FEED'!$J$6:$J$440,'28'!A447,'TOTAL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FEED'!$J$6:$J$440,'28'!A448,'TOTAL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FEED'!$J$6:$J$440,'28'!A449,'TOTAL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FEED'!$J$6:$J$440,'28'!A450,'TOTAL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FEED'!$J$6:$J$440,'28'!A451,'TOTAL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FEED'!$J$6:$J$440,'28'!A452,'TOTAL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FEED'!$J$6:$J$440,'28'!A453,'TOTAL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FEED'!$J$6:$J$440,'28'!A454,'TOTAL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FEED'!$J$6:$J$440,'28'!A455,'TOTAL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FEED'!$J$6:$J$440,'28'!A456,'TOTAL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FEED'!$J$6:$J$440,'28'!A457,'TOTAL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FEED'!$J$6:$J$440,'28'!A458,'TOTAL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FEED'!$J$6:$J$440,'28'!A459,'TOTAL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FEED'!$J$6:$J$440,'28'!A460,'TOTAL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FEED'!$J$6:$J$440,'28'!A461,'TOTAL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FEED'!$J$6:$J$440,'28'!A462,'TOTAL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FEED'!$J$6:$J$440,'28'!A463,'TOTAL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FEED'!$J$6:$J$440,'28'!A464,'TOTAL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FEED'!$J$6:$J$440,'28'!A465,'TOTAL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FEED'!$J$6:$J$440,'28'!A466,'TOTAL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FEED'!$J$6:$J$440,'28'!A467,'TOTAL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FEED'!$J$6:$J$440,'28'!A468,'TOTAL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FEED'!$J$6:$J$440,'28'!A469,'TOTAL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FEED'!$J$6:$J$440,'28'!A470,'TOTAL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FEED'!$J$6:$J$440,'28'!A471,'TOTAL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FEED'!$J$6:$J$440,'28'!A472,'TOTAL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FEED'!$J$6:$J$440,'28'!A473,'TOTAL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FEED'!$J$6:$J$440,'28'!A474,'TOTAL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FEED'!$J$6:$J$440,'28'!A475,'TOTAL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FEED'!$J$6:$J$440,'28'!A476,'TOTAL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FEED'!$J$6:$J$440,'28'!A477,'TOTAL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FEED'!$J$6:$J$440,'28'!A478,'TOTAL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FEED'!$J$6:$J$440,'28'!A479,'TOTAL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FEED'!$J$6:$J$440,'28'!A480,'TOTAL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FEED'!$J$6:$J$440,'28'!A481,'TOTAL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FEED'!$J$6:$J$440,'28'!A482,'TOTAL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FEED'!$J$6:$J$440,'28'!A483,'TOTAL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FEED'!$J$6:$J$440,'28'!A484,'TOTAL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FEED'!$J$6:$J$440,'28'!A485,'TOTAL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FEED'!$J$6:$J$440,'28'!A486,'TOTAL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FEED'!$J$6:$J$440,'28'!A487,'TOTAL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FEED'!$J$6:$J$440,'28'!A488,'TOTAL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FEED'!$J$6:$J$440,'28'!A489,'TOTAL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FEED'!$J$6:$J$440,'28'!A490,'TOTAL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FEED'!$J$6:$J$440,'28'!A491,'TOTAL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FEED'!$J$6:$J$440,'28'!A492,'TOTAL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FEED'!$J$6:$J$440,'28'!A493,'TOTAL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FEED'!$J$6:$J$440,'28'!A494,'TOTAL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FEED'!$J$6:$J$440,'28'!A495,'TOTAL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FEED'!$J$6:$J$440,'28'!A496,'TOTAL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FEED'!$J$6:$J$440,'28'!A497,'TOTAL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FEED'!$J$6:$J$440,'28'!A498,'TOTAL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FEED'!$J$6:$J$440,'28'!A499,'TOTAL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FEED'!$J$6:$J$440,'28'!A500,'TOTAL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2:V753"/>
  <sheetViews>
    <sheetView topLeftCell="A54"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25.7109375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9.28515625" bestFit="1" customWidth="1"/>
    <col min="14" max="14" width="23.7109375" customWidth="1"/>
    <col min="15" max="15" width="12" customWidth="1"/>
    <col min="16" max="16" width="14.42578125" bestFit="1" customWidth="1"/>
    <col min="18" max="18" width="12.140625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FEED'!$J$6:$J$440,'29'!A3,'TOTAL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FEED'!$J$6:$J$440,'29'!A4,'TOTAL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R5" s="2"/>
      <c r="S5" s="206">
        <f>SUMIF('TOTAL FEED'!$J$6:$J$440,'29'!A5,'TOTAL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R6" s="2"/>
      <c r="S6" s="206">
        <f>SUMIF('TOTAL FEED'!$J$6:$J$440,'29'!A6,'TOTAL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R7" s="2"/>
      <c r="S7" s="206">
        <f>SUMIF('TOTAL FEED'!$J$6:$J$440,'29'!A7,'TOTAL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R8" s="2"/>
      <c r="S8" s="206">
        <f>SUMIF('TOTAL FEED'!$J$6:$J$440,'29'!A8,'TOTAL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R9" s="2"/>
      <c r="S9" s="206">
        <f>SUMIF('TOTAL FEED'!$J$6:$J$440,'29'!A9,'TOTAL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R10" s="2"/>
      <c r="S10" s="206">
        <f>SUMIF('TOTAL FEED'!$J$6:$J$440,'29'!A10,'TOTAL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R11" s="2"/>
      <c r="S11" s="206">
        <f>SUMIF('TOTAL FEED'!$J$6:$J$440,'29'!A11,'TOTAL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R12" s="2"/>
      <c r="S12" s="206">
        <f>SUMIF('TOTAL FEED'!$J$6:$J$440,'29'!A12,'TOTAL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R13" s="2"/>
      <c r="S13" s="206">
        <f>SUMIF('TOTAL FEED'!$J$6:$J$440,'29'!A13,'TOTAL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R14" s="2"/>
      <c r="S14" s="206">
        <f>SUMIF('TOTAL FEED'!$J$6:$J$440,'29'!A14,'TOTAL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R15" s="2"/>
      <c r="S15" s="206">
        <f>SUMIF('TOTAL FEED'!$J$6:$J$440,'29'!A15,'TOTAL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R16" s="2"/>
      <c r="S16" s="206">
        <f>SUMIF('TOTAL FEED'!$J$6:$J$440,'29'!A16,'TOTAL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R17" s="2"/>
      <c r="S17" s="206">
        <f>SUMIF('TOTAL FEED'!$J$6:$J$440,'29'!A17,'TOTAL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R18" s="2"/>
      <c r="S18" s="206">
        <f>SUMIF('TOTAL FEED'!$J$6:$J$440,'29'!A18,'TOTAL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R19" s="2"/>
      <c r="S19" s="206">
        <f>SUMIF('TOTAL FEED'!$J$6:$J$440,'29'!A19,'TOTAL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R20" s="2"/>
      <c r="S20" s="206">
        <f>SUMIF('TOTAL FEED'!$J$6:$J$440,'29'!A20,'TOTAL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R21" s="2"/>
      <c r="S21" s="206">
        <f>SUMIF('TOTAL FEED'!$J$6:$J$440,'29'!A21,'TOTAL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R22" s="2"/>
      <c r="S22" s="206">
        <f>SUMIF('TOTAL FEED'!$J$6:$J$440,'29'!A22,'TOTAL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R23" s="2"/>
      <c r="S23" s="206">
        <f>SUMIF('TOTAL FEED'!$J$6:$J$440,'29'!A23,'TOTAL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R24" s="2"/>
      <c r="S24" s="206">
        <f>SUMIF('TOTAL FEED'!$J$6:$J$440,'29'!A24,'TOTAL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R25" s="2"/>
      <c r="S25" s="206">
        <f>SUMIF('TOTAL FEED'!$J$6:$J$440,'29'!A25,'TOTAL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R26" s="2"/>
      <c r="S26" s="206">
        <f>SUMIF('TOTAL FEED'!$J$6:$J$440,'29'!A26,'TOTAL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R27" s="2"/>
      <c r="S27" s="206">
        <f>SUMIF('TOTAL FEED'!$J$6:$J$440,'29'!A27,'TOTAL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R28" s="2"/>
      <c r="S28" s="206">
        <f>SUMIF('TOTAL FEED'!$J$6:$J$440,'29'!A28,'TOTAL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R29" s="2"/>
      <c r="S29" s="206">
        <f>SUMIF('TOTAL FEED'!$J$6:$J$440,'29'!A29,'TOTAL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R30" s="2"/>
      <c r="S30" s="206">
        <f>SUMIF('TOTAL FEED'!$J$6:$J$440,'29'!A30,'TOTAL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R31" s="2"/>
      <c r="S31" s="206">
        <f>SUMIF('TOTAL FEED'!$J$6:$J$440,'29'!A31,'TOTAL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R32" s="2"/>
      <c r="S32" s="206">
        <f>SUMIF('TOTAL FEED'!$J$6:$J$440,'29'!A32,'TOTAL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R33" s="2"/>
      <c r="S33" s="206">
        <f>SUMIF('TOTAL FEED'!$J$6:$J$440,'29'!A33,'TOTAL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R34" s="2"/>
      <c r="S34" s="206">
        <f>SUMIF('TOTAL FEED'!$J$6:$J$440,'29'!A34,'TOTAL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R35" s="2"/>
      <c r="S35" s="206">
        <f>SUMIF('TOTAL FEED'!$J$6:$J$440,'29'!A35,'TOTAL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FEED'!$J$6:$J$440,'29'!A36,'TOTAL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FEED'!$J$6:$J$440,'29'!A37,'TOTAL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FEED'!$J$6:$J$440,'29'!A38,'TOTAL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FEED'!$J$6:$J$440,'29'!A39,'TOTAL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FEED'!$J$6:$J$440,'29'!A40,'TOTAL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FEED'!$J$6:$J$440,'29'!A41,'TOTAL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S42" s="206">
        <f>SUMIF('TOTAL FEED'!$J$6:$J$440,'29'!A42,'TOTAL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FEED'!$J$6:$J$440,'29'!A43,'TOTAL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FEED'!$J$6:$J$440,'29'!A44,'TOTAL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FEED'!$J$6:$J$440,'29'!A45,'TOTAL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2"/>
      <c r="C46" s="153"/>
      <c r="D46" s="153"/>
      <c r="E46" s="153"/>
      <c r="F46" s="153"/>
      <c r="G46" s="153"/>
      <c r="H46" s="153"/>
      <c r="I46" s="153"/>
      <c r="J46" s="152"/>
      <c r="K46" s="153"/>
      <c r="L46" s="153"/>
      <c r="M46" s="153"/>
      <c r="N46" s="153"/>
      <c r="O46" s="153"/>
      <c r="P46" s="153"/>
      <c r="S46" s="206">
        <f>SUMIF('TOTAL FEED'!$J$6:$J$440,'29'!A46,'TOTAL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FEED'!$J$6:$J$440,'29'!A47,'TOTAL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FEED'!$J$6:$J$440,'29'!A48,'TOTAL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FEED'!$J$6:$J$440,'29'!A49,'TOTAL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FEED'!$J$6:$J$440,'29'!A50,'TOTAL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FEED'!$J$6:$J$440,'29'!A51,'TOTAL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FEED'!$J$6:$J$440,'29'!A52,'TOTAL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2"/>
      <c r="K53" s="153"/>
      <c r="L53" s="153"/>
      <c r="M53" s="153"/>
      <c r="N53" s="153"/>
      <c r="O53" s="153"/>
      <c r="P53" s="153"/>
      <c r="S53" s="206">
        <f>SUMIF('TOTAL FEED'!$J$6:$J$440,'29'!A53,'TOTAL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2"/>
      <c r="K54" s="153"/>
      <c r="L54" s="153"/>
      <c r="M54" s="153"/>
      <c r="N54" s="153"/>
      <c r="O54" s="153"/>
      <c r="P54" s="153"/>
      <c r="S54" s="206">
        <f>SUMIF('TOTAL FEED'!$J$6:$J$440,'29'!A54,'TOTAL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2"/>
      <c r="K55" s="153"/>
      <c r="L55" s="153"/>
      <c r="M55" s="153"/>
      <c r="N55" s="153"/>
      <c r="O55" s="153"/>
      <c r="P55" s="153"/>
      <c r="S55" s="206">
        <f>SUMIF('TOTAL FEED'!$J$6:$J$440,'29'!A55,'TOTAL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FEED'!$J$6:$J$440,'29'!A56,'TOTAL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FEED'!$J$6:$J$440,'29'!A57,'TOTAL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FEED'!$J$6:$J$440,'29'!A58,'TOTAL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FEED'!$J$6:$J$440,'29'!A59,'TOTAL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FEED'!$J$6:$J$440,'29'!A60,'TOTAL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FEED'!$J$6:$J$440,'29'!A61,'TOTAL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FEED'!$J$6:$J$440,'29'!A62,'TOTAL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FEED'!$J$6:$J$440,'29'!A63,'TOTAL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FEED'!$J$6:$J$440,'29'!A64,'TOTAL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FEED'!$J$6:$J$440,'29'!A65,'TOTAL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224"/>
      <c r="D66" s="1"/>
      <c r="G66"/>
      <c r="H66"/>
      <c r="I66" s="107"/>
      <c r="J66" s="211"/>
      <c r="L66" s="99"/>
      <c r="O66" s="186"/>
      <c r="S66" s="206">
        <f>SUMIF('TOTAL FEED'!$J$6:$J$440,'29'!A66,'TOTAL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224"/>
      <c r="D67" s="1"/>
      <c r="G67"/>
      <c r="H67"/>
      <c r="I67" s="107"/>
      <c r="J67" s="211"/>
      <c r="L67" s="99"/>
      <c r="O67" s="186"/>
      <c r="S67" s="206">
        <f>SUMIF('TOTAL FEED'!$J$6:$J$440,'29'!A67,'TOTAL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224"/>
      <c r="D68" s="1"/>
      <c r="G68"/>
      <c r="H68"/>
      <c r="J68" s="211"/>
      <c r="L68" s="99"/>
      <c r="O68" s="186"/>
      <c r="S68" s="206">
        <f>SUMIF('TOTAL FEED'!$J$6:$J$440,'29'!A68,'TOTAL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224"/>
      <c r="D69" s="1"/>
      <c r="G69"/>
      <c r="H69"/>
      <c r="I69" s="107"/>
      <c r="J69" s="211"/>
      <c r="L69" s="99"/>
      <c r="O69" s="186"/>
      <c r="S69" s="206">
        <f>SUMIF('TOTAL FEED'!$J$6:$J$440,'29'!A69,'TOTAL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224"/>
      <c r="D70" s="1"/>
      <c r="G70"/>
      <c r="H70"/>
      <c r="I70" s="107"/>
      <c r="J70" s="211"/>
      <c r="L70" s="99"/>
      <c r="O70" s="186"/>
      <c r="S70" s="206">
        <f>SUMIF('TOTAL FEED'!$J$6:$J$440,'29'!A70,'TOTAL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FEED'!$J$6:$J$440,'29'!A71,'TOTAL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FEED'!$J$6:$J$440,'29'!A72,'TOTAL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FEED'!$J$6:$J$440,'29'!A73,'TOTAL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FEED'!$J$6:$J$440,'29'!A74,'TOTAL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FEED'!$J$6:$J$440,'29'!A75,'TOTAL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FEED'!$J$6:$J$440,'29'!A76,'TOTAL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FEED'!$J$6:$J$440,'29'!A77,'TOTAL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FEED'!$J$6:$J$440,'29'!A78,'TOTAL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FEED'!$J$6:$J$440,'29'!A79,'TOTAL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FEED'!$J$6:$J$440,'29'!A80,'TOTAL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FEED'!$J$6:$J$440,'29'!A81,'TOTAL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FEED'!$J$6:$J$440,'29'!A82,'TOTAL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FEED'!$J$6:$J$440,'29'!A83,'TOTAL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FEED'!$J$6:$J$440,'29'!A84,'TOTAL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FEED'!$J$6:$J$440,'29'!A85,'TOTAL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FEED'!$J$6:$J$440,'29'!A86,'TOTAL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FEED'!$J$6:$J$440,'29'!A87,'TOTAL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FEED'!$J$6:$J$440,'29'!A88,'TOTAL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FEED'!$J$6:$J$440,'29'!A89,'TOTAL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FEED'!$J$6:$J$440,'29'!A90,'TOTAL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FEED'!$J$6:$J$440,'29'!A91,'TOTAL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FEED'!$J$6:$J$440,'29'!A92,'TOTAL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FEED'!$J$6:$J$440,'29'!A93,'TOTAL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FEED'!$J$6:$J$440,'29'!A94,'TOTAL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FEED'!$J$6:$J$440,'29'!A95,'TOTAL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FEED'!$J$6:$J$440,'29'!A96,'TOTAL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FEED'!$J$6:$J$440,'29'!A97,'TOTAL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FEED'!$J$6:$J$440,'29'!A98,'TOTAL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FEED'!$J$6:$J$440,'29'!A99,'TOTAL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FEED'!$J$6:$J$440,'29'!A100,'TOTAL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FEED'!$J$6:$J$440,'29'!A101,'TOTAL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FEED'!$J$6:$J$440,'29'!A102,'TOTAL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FEED'!$J$6:$J$440,'29'!A103,'TOTAL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FEED'!$J$6:$J$440,'29'!A104,'TOTAL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FEED'!$J$6:$J$440,'29'!A105,'TOTAL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FEED'!$J$6:$J$440,'29'!A106,'TOTAL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FEED'!$J$6:$J$440,'29'!A107,'TOTAL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FEED'!$J$6:$J$440,'29'!A108,'TOTAL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FEED'!$J$6:$J$440,'29'!A109,'TOTAL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FEED'!$J$6:$J$440,'29'!A110,'TOTAL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FEED'!$J$6:$J$440,'29'!A111,'TOTAL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FEED'!$J$6:$J$440,'29'!A112,'TOTAL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FEED'!$J$6:$J$440,'29'!A113,'TOTAL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FEED'!$J$6:$J$440,'29'!A114,'TOTAL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FEED'!$J$6:$J$440,'29'!A115,'TOTAL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FEED'!$J$6:$J$440,'29'!A116,'TOTAL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FEED'!$J$6:$J$440,'29'!A117,'TOTAL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FEED'!$J$6:$J$440,'29'!A118,'TOTAL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FEED'!$J$6:$J$440,'29'!A119,'TOTAL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FEED'!$J$6:$J$440,'29'!A120,'TOTAL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FEED'!$J$6:$J$440,'29'!A121,'TOTAL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FEED'!$J$6:$J$440,'29'!A122,'TOTAL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FEED'!$J$6:$J$440,'29'!A123,'TOTAL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FEED'!$J$6:$J$440,'29'!A124,'TOTAL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FEED'!$J$6:$J$440,'29'!A125,'TOTAL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FEED'!$J$6:$J$440,'29'!A126,'TOTAL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FEED'!$J$6:$J$440,'29'!A127,'TOTAL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FEED'!$J$6:$J$440,'29'!A128,'TOTAL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FEED'!$J$6:$J$440,'29'!A129,'TOTAL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FEED'!$J$6:$J$440,'29'!A130,'TOTAL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FEED'!$J$6:$J$440,'29'!A131,'TOTAL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FEED'!$J$6:$J$440,'29'!A132,'TOTAL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FEED'!$J$6:$J$440,'29'!A133,'TOTAL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FEED'!$J$6:$J$440,'29'!A134,'TOTAL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FEED'!$J$6:$J$440,'29'!A135,'TOTAL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FEED'!$J$6:$J$440,'29'!A136,'TOTAL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FEED'!$J$6:$J$440,'29'!A137,'TOTAL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FEED'!$J$6:$J$440,'29'!A138,'TOTAL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FEED'!$J$6:$J$440,'29'!A139,'TOTAL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FEED'!$J$6:$J$440,'29'!A140,'TOTAL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FEED'!$J$6:$J$440,'29'!A141,'TOTAL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FEED'!$J$6:$J$440,'29'!A142,'TOTAL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FEED'!$J$6:$J$440,'29'!A143,'TOTAL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FEED'!$J$6:$J$440,'29'!A144,'TOTAL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FEED'!$J$6:$J$440,'29'!A145,'TOTAL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FEED'!$J$6:$J$440,'29'!A146,'TOTAL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FEED'!$J$6:$J$440,'29'!A147,'TOTAL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FEED'!$J$6:$J$440,'29'!A148,'TOTAL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FEED'!$J$6:$J$440,'29'!A149,'TOTAL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FEED'!$J$6:$J$440,'29'!A150,'TOTAL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FEED'!$J$6:$J$440,'29'!A151,'TOTAL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FEED'!$J$6:$J$440,'29'!A152,'TOTAL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FEED'!$J$6:$J$440,'29'!A153,'TOTAL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FEED'!$J$6:$J$440,'29'!A154,'TOTAL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FEED'!$J$6:$J$440,'29'!A155,'TOTAL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FEED'!$J$6:$J$440,'29'!A156,'TOTAL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FEED'!$J$6:$J$440,'29'!A157,'TOTAL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FEED'!$J$6:$J$440,'29'!A158,'TOTAL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FEED'!$J$6:$J$440,'29'!A159,'TOTAL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FEED'!$J$6:$J$440,'29'!A160,'TOTAL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FEED'!$J$6:$J$440,'29'!A161,'TOTAL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FEED'!$J$6:$J$440,'29'!A162,'TOTAL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FEED'!$J$6:$J$440,'29'!A163,'TOTAL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FEED'!$J$6:$J$440,'29'!A164,'TOTAL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FEED'!$J$6:$J$440,'29'!A165,'TOTAL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FEED'!$J$6:$J$440,'29'!A166,'TOTAL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FEED'!$J$6:$J$440,'29'!A167,'TOTAL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FEED'!$J$6:$J$440,'29'!A168,'TOTAL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FEED'!$J$6:$J$440,'29'!A169,'TOTAL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FEED'!$J$6:$J$440,'29'!A170,'TOTAL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FEED'!$J$6:$J$440,'29'!A171,'TOTAL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FEED'!$J$6:$J$440,'29'!A172,'TOTAL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FEED'!$J$6:$J$440,'29'!A173,'TOTAL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FEED'!$J$6:$J$440,'29'!A174,'TOTAL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FEED'!$J$6:$J$440,'29'!A175,'TOTAL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FEED'!$J$6:$J$440,'29'!A176,'TOTAL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FEED'!$J$6:$J$440,'29'!A177,'TOTAL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FEED'!$J$6:$J$440,'29'!A178,'TOTAL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FEED'!$J$6:$J$440,'29'!A179,'TOTAL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FEED'!$J$6:$J$440,'29'!A180,'TOTAL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FEED'!$J$6:$J$440,'29'!A181,'TOTAL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FEED'!$J$6:$J$440,'29'!A182,'TOTAL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FEED'!$J$6:$J$440,'29'!A183,'TOTAL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FEED'!$J$6:$J$440,'29'!A184,'TOTAL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FEED'!$J$6:$J$440,'29'!A185,'TOTAL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FEED'!$J$6:$J$440,'29'!A186,'TOTAL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FEED'!$J$6:$J$440,'29'!A187,'TOTAL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FEED'!$J$6:$J$440,'29'!A188,'TOTAL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FEED'!$J$6:$J$440,'29'!A189,'TOTAL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FEED'!$J$6:$J$440,'29'!A190,'TOTAL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FEED'!$J$6:$J$440,'29'!A191,'TOTAL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FEED'!$J$6:$J$440,'29'!A192,'TOTAL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FEED'!$J$6:$J$440,'29'!A193,'TOTAL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FEED'!$J$6:$J$440,'29'!A194,'TOTAL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FEED'!$J$6:$J$440,'29'!A195,'TOTAL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FEED'!$J$6:$J$440,'29'!A196,'TOTAL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FEED'!$J$6:$J$440,'29'!A197,'TOTAL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FEED'!$J$6:$J$440,'29'!A198,'TOTAL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FEED'!$J$6:$J$440,'29'!A199,'TOTAL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FEED'!$J$6:$J$440,'29'!A200,'TOTAL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FEED'!$J$6:$J$440,'29'!A201,'TOTAL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FEED'!$J$6:$J$440,'29'!A202,'TOTAL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FEED'!$J$6:$J$440,'29'!A203,'TOTAL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FEED'!$J$6:$J$440,'29'!A204,'TOTAL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FEED'!$J$6:$J$440,'29'!A205,'TOTAL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FEED'!$J$6:$J$440,'29'!A206,'TOTAL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FEED'!$J$6:$J$440,'29'!A207,'TOTAL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FEED'!$J$6:$J$440,'29'!A208,'TOTAL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FEED'!$J$6:$J$440,'29'!A209,'TOTAL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FEED'!$J$6:$J$440,'29'!A210,'TOTAL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FEED'!$J$6:$J$440,'29'!A211,'TOTAL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FEED'!$J$6:$J$440,'29'!A212,'TOTAL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FEED'!$J$6:$J$440,'29'!A213,'TOTAL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FEED'!$J$6:$J$440,'29'!A214,'TOTAL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FEED'!$J$6:$J$440,'29'!A215,'TOTAL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FEED'!$J$6:$J$440,'29'!A216,'TOTAL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FEED'!$J$6:$J$440,'29'!A217,'TOTAL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FEED'!$J$6:$J$440,'29'!A218,'TOTAL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FEED'!$J$6:$J$440,'29'!A219,'TOTAL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FEED'!$J$6:$J$440,'29'!A220,'TOTAL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FEED'!$J$6:$J$440,'29'!A221,'TOTAL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FEED'!$J$6:$J$440,'29'!A222,'TOTAL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FEED'!$J$6:$J$440,'29'!A223,'TOTAL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FEED'!$J$6:$J$440,'29'!A224,'TOTAL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FEED'!$J$6:$J$440,'29'!A225,'TOTAL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FEED'!$J$6:$J$440,'29'!A226,'TOTAL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FEED'!$J$6:$J$440,'29'!A227,'TOTAL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FEED'!$J$6:$J$440,'29'!A228,'TOTAL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FEED'!$J$6:$J$440,'29'!A229,'TOTAL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FEED'!$J$6:$J$440,'29'!A230,'TOTAL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FEED'!$J$6:$J$440,'29'!A231,'TOTAL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FEED'!$J$6:$J$440,'29'!A232,'TOTAL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FEED'!$J$6:$J$440,'29'!A233,'TOTAL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FEED'!$J$6:$J$440,'29'!A234,'TOTAL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FEED'!$J$6:$J$440,'29'!A235,'TOTAL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FEED'!$J$6:$J$440,'29'!A236,'TOTAL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FEED'!$J$6:$J$440,'29'!A237,'TOTAL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FEED'!$J$6:$J$440,'29'!A238,'TOTAL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FEED'!$J$6:$J$440,'29'!A239,'TOTAL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FEED'!$J$6:$J$440,'29'!A240,'TOTAL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FEED'!$J$6:$J$440,'29'!A241,'TOTAL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FEED'!$J$6:$J$440,'29'!A242,'TOTAL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FEED'!$J$6:$J$440,'29'!A243,'TOTAL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FEED'!$J$6:$J$440,'29'!A244,'TOTAL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FEED'!$J$6:$J$440,'29'!A245,'TOTAL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FEED'!$J$6:$J$440,'29'!A246,'TOTAL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FEED'!$J$6:$J$440,'29'!A247,'TOTAL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FEED'!$J$6:$J$440,'29'!A248,'TOTAL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FEED'!$J$6:$J$440,'29'!A249,'TOTAL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FEED'!$J$6:$J$440,'29'!A250,'TOTAL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FEED'!$J$6:$J$440,'29'!A251,'TOTAL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FEED'!$J$6:$J$440,'29'!A252,'TOTAL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FEED'!$J$6:$J$440,'29'!A253,'TOTAL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FEED'!$J$6:$J$440,'29'!A254,'TOTAL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FEED'!$J$6:$J$440,'29'!A255,'TOTAL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FEED'!$J$6:$J$440,'29'!A256,'TOTAL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FEED'!$J$6:$J$440,'29'!A257,'TOTAL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FEED'!$J$6:$J$440,'29'!A258,'TOTAL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FEED'!$J$6:$J$440,'29'!A259,'TOTAL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FEED'!$J$6:$J$440,'29'!A260,'TOTAL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FEED'!$J$6:$J$440,'29'!A261,'TOTAL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FEED'!$J$6:$J$440,'29'!A262,'TOTAL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FEED'!$J$6:$J$440,'29'!A263,'TOTAL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FEED'!$J$6:$J$440,'29'!A264,'TOTAL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FEED'!$J$6:$J$440,'29'!A265,'TOTAL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FEED'!$J$6:$J$440,'29'!A266,'TOTAL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FEED'!$J$6:$J$440,'29'!A267,'TOTAL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FEED'!$J$6:$J$440,'29'!A268,'TOTAL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FEED'!$J$6:$J$440,'29'!A269,'TOTAL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FEED'!$J$6:$J$440,'29'!A270,'TOTAL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FEED'!$J$6:$J$440,'29'!A271,'TOTAL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FEED'!$J$6:$J$440,'29'!A272,'TOTAL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FEED'!$J$6:$J$440,'29'!A273,'TOTAL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FEED'!$J$6:$J$440,'29'!A274,'TOTAL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FEED'!$J$6:$J$440,'29'!A275,'TOTAL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FEED'!$J$6:$J$440,'29'!A276,'TOTAL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FEED'!$J$6:$J$440,'29'!A277,'TOTAL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FEED'!$J$6:$J$440,'29'!A278,'TOTAL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FEED'!$J$6:$J$440,'29'!A279,'TOTAL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FEED'!$J$6:$J$440,'29'!A280,'TOTAL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FEED'!$J$6:$J$440,'29'!A281,'TOTAL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FEED'!$J$6:$J$440,'29'!A282,'TOTAL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FEED'!$J$6:$J$440,'29'!A283,'TOTAL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FEED'!$J$6:$J$440,'29'!A284,'TOTAL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FEED'!$J$6:$J$440,'29'!A285,'TOTAL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FEED'!$J$6:$J$440,'29'!A286,'TOTAL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FEED'!$J$6:$J$440,'29'!A287,'TOTAL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FEED'!$J$6:$J$440,'29'!A288,'TOTAL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FEED'!$J$6:$J$440,'29'!A289,'TOTAL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FEED'!$J$6:$J$440,'29'!A290,'TOTAL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FEED'!$J$6:$J$440,'29'!A291,'TOTAL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FEED'!$J$6:$J$440,'29'!A292,'TOTAL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FEED'!$J$6:$J$440,'29'!A293,'TOTAL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FEED'!$J$6:$J$440,'29'!A294,'TOTAL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FEED'!$J$6:$J$440,'29'!A295,'TOTAL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FEED'!$J$6:$J$440,'29'!A296,'TOTAL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FEED'!$J$6:$J$440,'29'!A297,'TOTAL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FEED'!$J$6:$J$440,'29'!A298,'TOTAL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FEED'!$J$6:$J$440,'29'!A299,'TOTAL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FEED'!$J$6:$J$440,'29'!A300,'TOTAL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FEED'!$J$6:$J$440,'29'!A301,'TOTAL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FEED'!$J$6:$J$440,'29'!A302,'TOTAL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FEED'!$J$6:$J$440,'29'!A303,'TOTAL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FEED'!$J$6:$J$440,'29'!A304,'TOTAL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FEED'!$J$6:$J$440,'29'!A305,'TOTAL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FEED'!$J$6:$J$440,'29'!A306,'TOTAL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FEED'!$J$6:$J$440,'29'!A307,'TOTAL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FEED'!$J$6:$J$440,'29'!A308,'TOTAL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FEED'!$J$6:$J$440,'29'!A309,'TOTAL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FEED'!$J$6:$J$440,'29'!A310,'TOTAL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FEED'!$J$6:$J$440,'29'!A311,'TOTAL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FEED'!$J$6:$J$440,'29'!A312,'TOTAL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FEED'!$J$6:$J$440,'29'!A313,'TOTAL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FEED'!$J$6:$J$440,'29'!A314,'TOTAL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FEED'!$J$6:$J$440,'29'!A315,'TOTAL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FEED'!$J$6:$J$440,'29'!A316,'TOTAL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FEED'!$J$6:$J$440,'29'!A317,'TOTAL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FEED'!$J$6:$J$440,'29'!A318,'TOTAL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FEED'!$J$6:$J$440,'29'!A319,'TOTAL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FEED'!$J$6:$J$440,'29'!A320,'TOTAL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FEED'!$J$6:$J$440,'29'!A321,'TOTAL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FEED'!$J$6:$J$440,'29'!A322,'TOTAL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FEED'!$J$6:$J$440,'29'!A323,'TOTAL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FEED'!$J$6:$J$440,'29'!A324,'TOTAL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FEED'!$J$6:$J$440,'29'!A325,'TOTAL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FEED'!$J$6:$J$440,'29'!A326,'TOTAL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FEED'!$J$6:$J$440,'29'!A327,'TOTAL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FEED'!$J$6:$J$440,'29'!A328,'TOTAL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FEED'!$J$6:$J$440,'29'!A329,'TOTAL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FEED'!$J$6:$J$440,'29'!A330,'TOTAL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FEED'!$J$6:$J$440,'29'!A331,'TOTAL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FEED'!$J$6:$J$440,'29'!A332,'TOTAL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FEED'!$J$6:$J$440,'29'!A333,'TOTAL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FEED'!$J$6:$J$440,'29'!A334,'TOTAL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FEED'!$J$6:$J$440,'29'!A335,'TOTAL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FEED'!$J$6:$J$440,'29'!A336,'TOTAL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FEED'!$J$6:$J$440,'29'!A337,'TOTAL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FEED'!$J$6:$J$440,'29'!A338,'TOTAL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FEED'!$J$6:$J$440,'29'!A339,'TOTAL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FEED'!$J$6:$J$440,'29'!A340,'TOTAL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FEED'!$J$6:$J$440,'29'!A341,'TOTAL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FEED'!$J$6:$J$440,'29'!A342,'TOTAL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FEED'!$J$6:$J$440,'29'!A343,'TOTAL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FEED'!$J$6:$J$440,'29'!A344,'TOTAL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FEED'!$J$6:$J$440,'29'!A345,'TOTAL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FEED'!$J$6:$J$440,'29'!A346,'TOTAL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FEED'!$J$6:$J$440,'29'!A347,'TOTAL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FEED'!$J$6:$J$440,'29'!A348,'TOTAL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FEED'!$J$6:$J$440,'29'!A349,'TOTAL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FEED'!$J$6:$J$440,'29'!A350,'TOTAL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FEED'!$J$6:$J$440,'29'!A351,'TOTAL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FEED'!$J$6:$J$440,'29'!A352,'TOTAL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FEED'!$J$6:$J$440,'29'!A353,'TOTAL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FEED'!$J$6:$J$440,'29'!A354,'TOTAL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FEED'!$J$6:$J$440,'29'!A355,'TOTAL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FEED'!$J$6:$J$440,'29'!A356,'TOTAL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FEED'!$J$6:$J$440,'29'!A357,'TOTAL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FEED'!$J$6:$J$440,'29'!A358,'TOTAL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FEED'!$J$6:$J$440,'29'!A359,'TOTAL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FEED'!$J$6:$J$440,'29'!A360,'TOTAL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FEED'!$J$6:$J$440,'29'!A361,'TOTAL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FEED'!$J$6:$J$440,'29'!A362,'TOTAL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FEED'!$J$6:$J$440,'29'!A363,'TOTAL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FEED'!$J$6:$J$440,'29'!A364,'TOTAL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FEED'!$J$6:$J$440,'29'!A365,'TOTAL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FEED'!$J$6:$J$440,'29'!A366,'TOTAL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FEED'!$J$6:$J$440,'29'!A367,'TOTAL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FEED'!$J$6:$J$440,'29'!A368,'TOTAL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FEED'!$J$6:$J$440,'29'!A369,'TOTAL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FEED'!$J$6:$J$440,'29'!A370,'TOTAL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FEED'!$J$6:$J$440,'29'!A371,'TOTAL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FEED'!$J$6:$J$440,'29'!A372,'TOTAL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FEED'!$J$6:$J$440,'29'!A373,'TOTAL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FEED'!$J$6:$J$440,'29'!A374,'TOTAL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FEED'!$J$6:$J$440,'29'!A375,'TOTAL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FEED'!$J$6:$J$440,'29'!A376,'TOTAL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FEED'!$J$6:$J$440,'29'!A377,'TOTAL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FEED'!$J$6:$J$440,'29'!A378,'TOTAL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FEED'!$J$6:$J$440,'29'!A379,'TOTAL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FEED'!$J$6:$J$440,'29'!A380,'TOTAL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FEED'!$J$6:$J$440,'29'!A381,'TOTAL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FEED'!$J$6:$J$440,'29'!A382,'TOTAL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FEED'!$J$6:$J$440,'29'!A383,'TOTAL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FEED'!$J$6:$J$440,'29'!A384,'TOTAL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FEED'!$J$6:$J$440,'29'!A385,'TOTAL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FEED'!$J$6:$J$440,'29'!A386,'TOTAL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FEED'!$J$6:$J$440,'29'!A387,'TOTAL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FEED'!$J$6:$J$440,'29'!A388,'TOTAL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FEED'!$J$6:$J$440,'29'!A389,'TOTAL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FEED'!$J$6:$J$440,'29'!A390,'TOTAL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FEED'!$J$6:$J$440,'29'!A391,'TOTAL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FEED'!$J$6:$J$440,'29'!A392,'TOTAL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FEED'!$J$6:$J$440,'29'!A393,'TOTAL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FEED'!$J$6:$J$440,'29'!A394,'TOTAL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FEED'!$J$6:$J$440,'29'!A395,'TOTAL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FEED'!$J$6:$J$440,'29'!A396,'TOTAL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FEED'!$J$6:$J$440,'29'!A397,'TOTAL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FEED'!$J$6:$J$440,'29'!A398,'TOTAL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FEED'!$J$6:$J$440,'29'!A399,'TOTAL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FEED'!$J$6:$J$440,'29'!A400,'TOTAL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FEED'!$J$6:$J$440,'29'!A401,'TOTAL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FEED'!$J$6:$J$440,'29'!A402,'TOTAL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FEED'!$J$6:$J$440,'29'!A403,'TOTAL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FEED'!$J$6:$J$440,'29'!A404,'TOTAL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FEED'!$J$6:$J$440,'29'!A405,'TOTAL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FEED'!$J$6:$J$440,'29'!A406,'TOTAL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FEED'!$J$6:$J$440,'29'!A407,'TOTAL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FEED'!$J$6:$J$440,'29'!A408,'TOTAL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FEED'!$J$6:$J$440,'29'!A409,'TOTAL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FEED'!$J$6:$J$440,'29'!A410,'TOTAL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FEED'!$J$6:$J$440,'29'!A411,'TOTAL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FEED'!$J$6:$J$440,'29'!A412,'TOTAL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FEED'!$J$6:$J$440,'29'!A413,'TOTAL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FEED'!$J$6:$J$440,'29'!A414,'TOTAL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FEED'!$J$6:$J$440,'29'!A415,'TOTAL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FEED'!$J$6:$J$440,'29'!A416,'TOTAL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FEED'!$J$6:$J$440,'29'!A417,'TOTAL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FEED'!$J$6:$J$440,'29'!A418,'TOTAL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FEED'!$J$6:$J$440,'29'!A419,'TOTAL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FEED'!$J$6:$J$440,'29'!A420,'TOTAL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FEED'!$J$6:$J$440,'29'!A421,'TOTAL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FEED'!$J$6:$J$440,'29'!A422,'TOTAL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FEED'!$J$6:$J$440,'29'!A423,'TOTAL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FEED'!$J$6:$J$440,'29'!A424,'TOTAL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FEED'!$J$6:$J$440,'29'!A425,'TOTAL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FEED'!$J$6:$J$440,'29'!A426,'TOTAL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FEED'!$J$6:$J$440,'29'!A427,'TOTAL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FEED'!$J$6:$J$440,'29'!A428,'TOTAL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FEED'!$J$6:$J$440,'29'!A429,'TOTAL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FEED'!$J$6:$J$440,'29'!A430,'TOTAL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FEED'!$J$6:$J$440,'29'!A431,'TOTAL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FEED'!$J$6:$J$440,'29'!A432,'TOTAL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FEED'!$J$6:$J$440,'29'!A433,'TOTAL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FEED'!$J$6:$J$440,'29'!A434,'TOTAL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FEED'!$J$6:$J$440,'29'!A435,'TOTAL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FEED'!$J$6:$J$440,'29'!A436,'TOTAL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FEED'!$J$6:$J$440,'29'!A437,'TOTAL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FEED'!$J$6:$J$440,'29'!A438,'TOTAL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FEED'!$J$6:$J$440,'29'!A439,'TOTAL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FEED'!$J$6:$J$440,'29'!A440,'TOTAL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FEED'!$J$6:$J$440,'29'!A441,'TOTAL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FEED'!$J$6:$J$440,'29'!A442,'TOTAL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FEED'!$J$6:$J$440,'29'!A443,'TOTAL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FEED'!$J$6:$J$440,'29'!A444,'TOTAL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FEED'!$J$6:$J$440,'29'!A445,'TOTAL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FEED'!$J$6:$J$440,'29'!A446,'TOTAL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FEED'!$J$6:$J$440,'29'!A447,'TOTAL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FEED'!$J$6:$J$440,'29'!A448,'TOTAL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FEED'!$J$6:$J$440,'29'!A449,'TOTAL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FEED'!$J$6:$J$440,'29'!A450,'TOTAL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FEED'!$J$6:$J$440,'29'!A451,'TOTAL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FEED'!$J$6:$J$440,'29'!A452,'TOTAL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FEED'!$J$6:$J$440,'29'!A453,'TOTAL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FEED'!$J$6:$J$440,'29'!A454,'TOTAL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FEED'!$J$6:$J$440,'29'!A455,'TOTAL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FEED'!$J$6:$J$440,'29'!A456,'TOTAL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FEED'!$J$6:$J$440,'29'!A457,'TOTAL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FEED'!$J$6:$J$440,'29'!A458,'TOTAL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FEED'!$J$6:$J$440,'29'!A459,'TOTAL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FEED'!$J$6:$J$440,'29'!A460,'TOTAL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FEED'!$J$6:$J$440,'29'!A461,'TOTAL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FEED'!$J$6:$J$440,'29'!A462,'TOTAL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FEED'!$J$6:$J$440,'29'!A463,'TOTAL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FEED'!$J$6:$J$440,'29'!A464,'TOTAL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FEED'!$J$6:$J$440,'29'!A465,'TOTAL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FEED'!$J$6:$J$440,'29'!A466,'TOTAL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FEED'!$J$6:$J$440,'29'!A467,'TOTAL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FEED'!$J$6:$J$440,'29'!A468,'TOTAL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FEED'!$J$6:$J$440,'29'!A469,'TOTAL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FEED'!$J$6:$J$440,'29'!A470,'TOTAL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FEED'!$J$6:$J$440,'29'!A471,'TOTAL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FEED'!$J$6:$J$440,'29'!A472,'TOTAL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FEED'!$J$6:$J$440,'29'!A473,'TOTAL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FEED'!$J$6:$J$440,'29'!A474,'TOTAL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FEED'!$J$6:$J$440,'29'!A475,'TOTAL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FEED'!$J$6:$J$440,'29'!A476,'TOTAL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FEED'!$J$6:$J$440,'29'!A477,'TOTAL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FEED'!$J$6:$J$440,'29'!A478,'TOTAL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FEED'!$J$6:$J$440,'29'!A479,'TOTAL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FEED'!$J$6:$J$440,'29'!A480,'TOTAL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FEED'!$J$6:$J$440,'29'!A481,'TOTAL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FEED'!$J$6:$J$440,'29'!A482,'TOTAL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FEED'!$J$6:$J$440,'29'!A483,'TOTAL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FEED'!$J$6:$J$440,'29'!A484,'TOTAL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FEED'!$J$6:$J$440,'29'!A485,'TOTAL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FEED'!$J$6:$J$440,'29'!A486,'TOTAL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FEED'!$J$6:$J$440,'29'!A487,'TOTAL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FEED'!$J$6:$J$440,'29'!A488,'TOTAL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FEED'!$J$6:$J$440,'29'!A489,'TOTAL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FEED'!$J$6:$J$440,'29'!A490,'TOTAL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FEED'!$J$6:$J$440,'29'!A491,'TOTAL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FEED'!$J$6:$J$440,'29'!A492,'TOTAL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FEED'!$J$6:$J$440,'29'!A493,'TOTAL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FEED'!$J$6:$J$440,'29'!A494,'TOTAL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FEED'!$J$6:$J$440,'29'!A495,'TOTAL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FEED'!$J$6:$J$440,'29'!A496,'TOTAL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FEED'!$J$6:$J$440,'29'!A497,'TOTAL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FEED'!$J$6:$J$440,'29'!A498,'TOTAL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FEED'!$J$6:$J$440,'29'!A499,'TOTAL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FEED'!$J$6:$J$440,'29'!A500,'TOTAL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2:V753"/>
  <sheetViews>
    <sheetView topLeftCell="A15" zoomScale="70" zoomScaleNormal="7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0" max="10" width="20" customWidth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FEED'!$J$6:$J$440,'30'!A3,'TOTAL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FEED'!$J$6:$J$440,'30'!A4,'TOTAL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FEED'!$J$6:$J$440,'30'!A5,'TOTAL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FEED'!$J$6:$J$440,'30'!A6,'TOTAL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FEED'!$J$6:$J$440,'30'!A7,'TOTAL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FEED'!$J$6:$J$440,'30'!A8,'TOTAL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FEED'!$J$6:$J$440,'30'!A9,'TOTAL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FEED'!$J$6:$J$440,'30'!A10,'TOTAL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FEED'!$J$6:$J$440,'30'!A11,'TOTAL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FEED'!$J$6:$J$440,'30'!A12,'TOTAL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2"/>
      <c r="C13" s="153"/>
      <c r="D13" s="153"/>
      <c r="E13" s="153"/>
      <c r="F13" s="153"/>
      <c r="G13" s="154"/>
      <c r="H13" s="155"/>
      <c r="I13" s="153"/>
      <c r="J13" s="152"/>
      <c r="K13" s="153"/>
      <c r="L13" s="153"/>
      <c r="M13" s="153"/>
      <c r="N13" s="153"/>
      <c r="O13" s="153"/>
      <c r="P13" s="153"/>
      <c r="S13" s="206">
        <f>SUMIF('TOTAL FEED'!$J$6:$J$440,'30'!A13,'TOTAL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FEED'!$J$6:$J$440,'30'!A14,'TOTAL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FEED'!$J$6:$J$440,'30'!A15,'TOTAL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2"/>
      <c r="C16" s="153"/>
      <c r="D16" s="153"/>
      <c r="E16" s="153"/>
      <c r="F16" s="153"/>
      <c r="G16" s="154"/>
      <c r="H16" s="155"/>
      <c r="I16" s="153"/>
      <c r="J16" s="152"/>
      <c r="K16" s="153"/>
      <c r="L16" s="153"/>
      <c r="M16" s="153"/>
      <c r="N16" s="153"/>
      <c r="O16" s="153"/>
      <c r="P16" s="153"/>
      <c r="S16" s="206">
        <f>SUMIF('TOTAL FEED'!$J$6:$J$440,'30'!A16,'TOTAL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FEED'!$J$6:$J$440,'30'!A17,'TOTAL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FEED'!$J$6:$J$440,'30'!A18,'TOTAL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FEED'!$J$6:$J$440,'30'!A19,'TOTAL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FEED'!$J$6:$J$440,'30'!A20,'TOTAL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FEED'!$J$6:$J$440,'30'!A21,'TOTAL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FEED'!$J$6:$J$440,'30'!A22,'TOTAL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S23" s="206">
        <f>SUMIF('TOTAL FEED'!$J$6:$J$440,'30'!A23,'TOTAL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2"/>
      <c r="K24" s="153"/>
      <c r="L24" s="153"/>
      <c r="M24" s="153"/>
      <c r="N24" s="153"/>
      <c r="O24" s="153"/>
      <c r="P24" s="153"/>
      <c r="S24" s="206">
        <f>SUMIF('TOTAL FEED'!$J$6:$J$440,'30'!A24,'TOTAL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FEED'!$J$6:$J$440,'30'!A25,'TOTAL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FEED'!$J$6:$J$440,'30'!A26,'TOTAL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2"/>
      <c r="K27" s="153"/>
      <c r="L27" s="153"/>
      <c r="M27" s="153"/>
      <c r="N27" s="153"/>
      <c r="O27" s="153"/>
      <c r="P27" s="153"/>
      <c r="S27" s="206">
        <f>SUMIF('TOTAL FEED'!$J$6:$J$440,'30'!A27,'TOTAL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S28" s="206">
        <f>SUMIF('TOTAL FEED'!$J$6:$J$440,'30'!A28,'TOTAL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FEED'!$J$6:$J$440,'30'!A29,'TOTAL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2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FEED'!$J$6:$J$440,'30'!A30,'TOTAL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FEED'!$J$6:$J$440,'30'!A31,'TOTAL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FEED'!$J$6:$J$440,'30'!A32,'TOTAL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FEED'!$J$6:$J$440,'30'!A33,'TOTAL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FEED'!$J$6:$J$440,'30'!A34,'TOTAL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FEED'!$J$6:$J$440,'30'!A35,'TOTAL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FEED'!$J$6:$J$440,'30'!A36,'TOTAL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FEED'!$J$6:$J$440,'30'!A37,'TOTAL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FEED'!$J$6:$J$440,'30'!A38,'TOTAL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FEED'!$J$6:$J$440,'30'!A39,'TOTAL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FEED'!$J$6:$J$440,'30'!A40,'TOTAL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FEED'!$J$6:$J$440,'30'!A41,'TOTAL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2"/>
      <c r="C42" s="153"/>
      <c r="D42" s="153"/>
      <c r="E42" s="153"/>
      <c r="F42" s="153"/>
      <c r="G42" s="153"/>
      <c r="H42" s="153"/>
      <c r="I42" s="153"/>
      <c r="J42" s="152"/>
      <c r="K42" s="153"/>
      <c r="L42" s="153"/>
      <c r="M42" s="153"/>
      <c r="N42" s="153"/>
      <c r="O42" s="153"/>
      <c r="P42" s="153"/>
      <c r="S42" s="206">
        <f>SUMIF('TOTAL FEED'!$J$6:$J$440,'30'!A42,'TOTAL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B43" s="152"/>
      <c r="C43" s="153"/>
      <c r="D43" s="153"/>
      <c r="E43" s="153"/>
      <c r="F43" s="153"/>
      <c r="G43" s="153"/>
      <c r="H43" s="153"/>
      <c r="I43" s="153"/>
      <c r="J43" s="152"/>
      <c r="K43" s="153"/>
      <c r="L43" s="153"/>
      <c r="M43" s="153"/>
      <c r="N43" s="153"/>
      <c r="O43" s="153"/>
      <c r="P43" s="153"/>
      <c r="S43" s="206">
        <f>SUMIF('TOTAL FEED'!$J$6:$J$440,'30'!A43,'TOTAL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B44" s="152"/>
      <c r="C44" s="153"/>
      <c r="D44" s="153"/>
      <c r="E44" s="153"/>
      <c r="F44" s="153"/>
      <c r="G44" s="153"/>
      <c r="H44" s="153"/>
      <c r="I44" s="153"/>
      <c r="J44" s="152"/>
      <c r="K44" s="153"/>
      <c r="L44" s="153"/>
      <c r="M44" s="153"/>
      <c r="N44" s="153"/>
      <c r="O44" s="153"/>
      <c r="P44" s="153"/>
      <c r="S44" s="206">
        <f>SUMIF('TOTAL FEED'!$J$6:$J$440,'30'!A44,'TOTAL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B45" s="152"/>
      <c r="C45" s="153"/>
      <c r="D45" s="153"/>
      <c r="E45" s="153"/>
      <c r="F45" s="153"/>
      <c r="G45" s="153"/>
      <c r="H45" s="153"/>
      <c r="I45" s="153"/>
      <c r="J45" s="152"/>
      <c r="K45" s="153"/>
      <c r="L45" s="153"/>
      <c r="M45" s="153"/>
      <c r="N45" s="153"/>
      <c r="O45" s="153"/>
      <c r="P45" s="153"/>
      <c r="S45" s="206">
        <f>SUMIF('TOTAL FEED'!$J$6:$J$440,'30'!A45,'TOTAL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S46" s="206">
        <f>SUMIF('TOTAL FEED'!$J$6:$J$440,'30'!A46,'TOTAL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B47" s="152"/>
      <c r="C47" s="153"/>
      <c r="D47" s="153"/>
      <c r="E47" s="153"/>
      <c r="F47" s="153"/>
      <c r="G47" s="153"/>
      <c r="H47" s="153"/>
      <c r="I47" s="153"/>
      <c r="J47" s="152"/>
      <c r="K47" s="153"/>
      <c r="L47" s="153"/>
      <c r="M47" s="153"/>
      <c r="N47" s="153"/>
      <c r="O47" s="153"/>
      <c r="P47" s="153"/>
      <c r="S47" s="206">
        <f>SUMIF('TOTAL FEED'!$J$6:$J$440,'30'!A47,'TOTAL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B48" s="152"/>
      <c r="C48" s="153"/>
      <c r="D48" s="153"/>
      <c r="E48" s="153"/>
      <c r="F48" s="153"/>
      <c r="G48" s="153"/>
      <c r="H48" s="153"/>
      <c r="I48" s="153"/>
      <c r="J48" s="152"/>
      <c r="K48" s="153"/>
      <c r="L48" s="153"/>
      <c r="M48" s="153"/>
      <c r="N48" s="153"/>
      <c r="O48" s="153"/>
      <c r="P48" s="153"/>
      <c r="S48" s="206">
        <f>SUMIF('TOTAL FEED'!$J$6:$J$440,'30'!A48,'TOTAL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B49" s="152"/>
      <c r="C49" s="153"/>
      <c r="D49" s="153"/>
      <c r="E49" s="153"/>
      <c r="F49" s="153"/>
      <c r="G49" s="153"/>
      <c r="H49" s="153"/>
      <c r="I49" s="153"/>
      <c r="J49" s="152"/>
      <c r="K49" s="153"/>
      <c r="L49" s="153"/>
      <c r="M49" s="153"/>
      <c r="N49" s="153"/>
      <c r="O49" s="153"/>
      <c r="P49" s="153"/>
      <c r="S49" s="206">
        <f>SUMIF('TOTAL FEED'!$J$6:$J$440,'30'!A49,'TOTAL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B50" s="152"/>
      <c r="C50" s="153"/>
      <c r="D50" s="153"/>
      <c r="E50" s="153"/>
      <c r="F50" s="153"/>
      <c r="G50" s="153"/>
      <c r="H50" s="153"/>
      <c r="I50" s="153"/>
      <c r="J50" s="152"/>
      <c r="K50" s="153"/>
      <c r="L50" s="153"/>
      <c r="M50" s="153"/>
      <c r="N50" s="153"/>
      <c r="O50" s="153"/>
      <c r="P50" s="153"/>
      <c r="S50" s="206">
        <f>SUMIF('TOTAL FEED'!$J$6:$J$440,'30'!A50,'TOTAL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B51" s="152"/>
      <c r="C51" s="153"/>
      <c r="D51" s="153"/>
      <c r="E51" s="153"/>
      <c r="F51" s="153"/>
      <c r="G51" s="153"/>
      <c r="H51" s="153"/>
      <c r="I51" s="153"/>
      <c r="J51" s="152"/>
      <c r="K51" s="153"/>
      <c r="L51" s="153"/>
      <c r="M51" s="153"/>
      <c r="N51" s="153"/>
      <c r="O51" s="153"/>
      <c r="P51" s="153"/>
      <c r="S51" s="206">
        <f>SUMIF('TOTAL FEED'!$J$6:$J$440,'30'!A51,'TOTAL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B52" s="152"/>
      <c r="C52" s="153"/>
      <c r="D52" s="153"/>
      <c r="E52" s="153"/>
      <c r="F52" s="153"/>
      <c r="G52" s="153"/>
      <c r="H52" s="153"/>
      <c r="I52" s="153"/>
      <c r="J52" s="152"/>
      <c r="K52" s="153"/>
      <c r="L52" s="153"/>
      <c r="M52" s="153"/>
      <c r="N52" s="153"/>
      <c r="O52" s="153"/>
      <c r="P52" s="153"/>
      <c r="S52" s="206">
        <f>SUMIF('TOTAL FEED'!$J$6:$J$440,'30'!A52,'TOTAL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B53" s="152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S53" s="206">
        <f>SUMIF('TOTAL FEED'!$J$6:$J$440,'30'!A53,'TOTAL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B54" s="152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S54" s="206">
        <f>SUMIF('TOTAL FEED'!$J$6:$J$440,'30'!A54,'TOTAL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B55" s="152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S55" s="206">
        <f>SUMIF('TOTAL FEED'!$J$6:$J$440,'30'!A55,'TOTAL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B56" s="152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S56" s="206">
        <f>SUMIF('TOTAL FEED'!$J$6:$J$440,'30'!A56,'TOTAL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B57" s="152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S57" s="206">
        <f>SUMIF('TOTAL FEED'!$J$6:$J$440,'30'!A57,'TOTAL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B58" s="152"/>
      <c r="C58" s="153"/>
      <c r="D58" s="153"/>
      <c r="E58" s="153"/>
      <c r="F58" s="153"/>
      <c r="G58" s="153"/>
      <c r="H58" s="153"/>
      <c r="I58" s="153"/>
      <c r="J58" s="152"/>
      <c r="K58" s="153"/>
      <c r="L58" s="153"/>
      <c r="M58" s="153"/>
      <c r="N58" s="153"/>
      <c r="O58" s="153"/>
      <c r="P58" s="153"/>
      <c r="S58" s="206">
        <f>SUMIF('TOTAL FEED'!$J$6:$J$440,'30'!A58,'TOTAL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B59" s="152"/>
      <c r="C59" s="153"/>
      <c r="D59" s="153"/>
      <c r="E59" s="153"/>
      <c r="F59" s="153"/>
      <c r="G59" s="153"/>
      <c r="H59" s="153"/>
      <c r="I59" s="153"/>
      <c r="J59" s="152"/>
      <c r="K59" s="153"/>
      <c r="L59" s="153"/>
      <c r="M59" s="153"/>
      <c r="N59" s="153"/>
      <c r="O59" s="153"/>
      <c r="P59" s="153"/>
      <c r="S59" s="206">
        <f>SUMIF('TOTAL FEED'!$J$6:$J$440,'30'!A59,'TOTAL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B60" s="152"/>
      <c r="C60" s="153"/>
      <c r="D60" s="153"/>
      <c r="E60" s="153"/>
      <c r="F60" s="153"/>
      <c r="G60" s="153"/>
      <c r="H60" s="153"/>
      <c r="I60" s="153"/>
      <c r="J60" s="152"/>
      <c r="K60" s="153"/>
      <c r="L60" s="153"/>
      <c r="M60" s="153"/>
      <c r="N60" s="153"/>
      <c r="O60" s="153"/>
      <c r="P60" s="153"/>
      <c r="S60" s="206">
        <f>SUMIF('TOTAL FEED'!$J$6:$J$440,'30'!A60,'TOTAL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B61" s="152"/>
      <c r="C61" s="153"/>
      <c r="D61" s="153"/>
      <c r="E61" s="153"/>
      <c r="F61" s="153"/>
      <c r="G61" s="153"/>
      <c r="H61" s="153"/>
      <c r="I61" s="153"/>
      <c r="J61" s="152"/>
      <c r="K61" s="153"/>
      <c r="L61" s="153"/>
      <c r="M61" s="153"/>
      <c r="N61" s="153"/>
      <c r="O61" s="153"/>
      <c r="P61" s="153"/>
      <c r="S61" s="206">
        <f>SUMIF('TOTAL FEED'!$J$6:$J$440,'30'!A61,'TOTAL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B62" s="152"/>
      <c r="C62" s="153"/>
      <c r="D62" s="153"/>
      <c r="E62" s="153"/>
      <c r="F62" s="153"/>
      <c r="G62" s="153"/>
      <c r="H62" s="153"/>
      <c r="I62" s="153"/>
      <c r="J62" s="152"/>
      <c r="K62" s="153"/>
      <c r="L62" s="153"/>
      <c r="M62" s="153"/>
      <c r="N62" s="153"/>
      <c r="O62" s="153"/>
      <c r="P62" s="153"/>
      <c r="S62" s="206">
        <f>SUMIF('TOTAL FEED'!$J$6:$J$440,'30'!A62,'TOTAL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B63" s="152"/>
      <c r="C63" s="153"/>
      <c r="D63" s="153"/>
      <c r="E63" s="153"/>
      <c r="F63" s="153"/>
      <c r="G63" s="153"/>
      <c r="H63" s="153"/>
      <c r="I63" s="153"/>
      <c r="J63" s="152"/>
      <c r="K63" s="153"/>
      <c r="L63" s="153"/>
      <c r="M63" s="153"/>
      <c r="N63" s="153"/>
      <c r="O63" s="153"/>
      <c r="P63" s="153"/>
      <c r="S63" s="206">
        <f>SUMIF('TOTAL FEED'!$J$6:$J$440,'30'!A63,'TOTAL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B64" s="152"/>
      <c r="C64" s="153"/>
      <c r="D64" s="153"/>
      <c r="E64" s="153"/>
      <c r="F64" s="153"/>
      <c r="G64" s="153"/>
      <c r="H64" s="153"/>
      <c r="I64" s="153"/>
      <c r="J64" s="152"/>
      <c r="K64" s="153"/>
      <c r="L64" s="153"/>
      <c r="M64" s="153"/>
      <c r="N64" s="153"/>
      <c r="O64" s="153"/>
      <c r="P64" s="153"/>
      <c r="S64" s="206">
        <f>SUMIF('TOTAL FEED'!$J$6:$J$440,'30'!A64,'TOTAL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B65" s="152"/>
      <c r="C65" s="153"/>
      <c r="D65" s="153"/>
      <c r="E65" s="153"/>
      <c r="F65" s="153"/>
      <c r="G65" s="153"/>
      <c r="H65" s="153"/>
      <c r="I65" s="153"/>
      <c r="J65" s="152"/>
      <c r="K65" s="153"/>
      <c r="L65" s="153"/>
      <c r="M65" s="153"/>
      <c r="N65" s="153"/>
      <c r="O65" s="153"/>
      <c r="P65" s="153"/>
      <c r="S65" s="206">
        <f>SUMIF('TOTAL FEED'!$J$6:$J$440,'30'!A65,'TOTAL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B66" s="152"/>
      <c r="C66" s="153"/>
      <c r="D66" s="153"/>
      <c r="E66" s="153"/>
      <c r="F66" s="153"/>
      <c r="G66" s="153"/>
      <c r="H66" s="153"/>
      <c r="I66" s="153"/>
      <c r="J66" s="152"/>
      <c r="K66" s="153"/>
      <c r="L66" s="153"/>
      <c r="M66" s="153"/>
      <c r="N66" s="153"/>
      <c r="O66" s="153"/>
      <c r="P66" s="153"/>
      <c r="S66" s="206">
        <f>SUMIF('TOTAL FEED'!$J$6:$J$440,'30'!A66,'TOTAL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B67" s="152"/>
      <c r="C67" s="153"/>
      <c r="D67" s="153"/>
      <c r="E67" s="153"/>
      <c r="F67" s="153"/>
      <c r="G67" s="153"/>
      <c r="H67" s="153"/>
      <c r="I67" s="153"/>
      <c r="J67" s="152"/>
      <c r="K67" s="153"/>
      <c r="L67" s="153"/>
      <c r="M67" s="153"/>
      <c r="N67" s="153"/>
      <c r="O67" s="153"/>
      <c r="P67" s="153"/>
      <c r="S67" s="206">
        <f>SUMIF('TOTAL FEED'!$J$6:$J$440,'30'!A67,'TOTAL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S68" s="206">
        <f>SUMIF('TOTAL FEED'!$J$6:$J$440,'30'!A68,'TOTAL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S69" s="206">
        <f>SUMIF('TOTAL FEED'!$J$6:$J$440,'30'!A69,'TOTAL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S70" s="206">
        <f>SUMIF('TOTAL FEED'!$J$6:$J$440,'30'!A70,'TOTAL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S71" s="206">
        <f>SUMIF('TOTAL FEED'!$J$6:$J$440,'30'!A71,'TOTAL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S72" s="206">
        <f>SUMIF('TOTAL FEED'!$J$6:$J$440,'30'!A72,'TOTAL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FEED'!$J$6:$J$440,'30'!A73,'TOTAL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FEED'!$J$6:$J$440,'30'!A74,'TOTAL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FEED'!$J$6:$J$440,'30'!A75,'TOTAL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FEED'!$J$6:$J$440,'30'!A76,'TOTAL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FEED'!$J$6:$J$440,'30'!A77,'TOTAL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FEED'!$J$6:$J$440,'30'!A78,'TOTAL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FEED'!$J$6:$J$440,'30'!A79,'TOTAL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FEED'!$J$6:$J$440,'30'!A80,'TOTAL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FEED'!$J$6:$J$440,'30'!A81,'TOTAL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FEED'!$J$6:$J$440,'30'!A82,'TOTAL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FEED'!$J$6:$J$440,'30'!A83,'TOTAL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FEED'!$J$6:$J$440,'30'!A84,'TOTAL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FEED'!$J$6:$J$440,'30'!A85,'TOTAL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FEED'!$J$6:$J$440,'30'!A86,'TOTAL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FEED'!$J$6:$J$440,'30'!A87,'TOTAL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FEED'!$J$6:$J$440,'30'!A88,'TOTAL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FEED'!$J$6:$J$440,'30'!A89,'TOTAL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FEED'!$J$6:$J$440,'30'!A90,'TOTAL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FEED'!$J$6:$J$440,'30'!A91,'TOTAL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FEED'!$J$6:$J$440,'30'!A92,'TOTAL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FEED'!$J$6:$J$440,'30'!A93,'TOTAL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FEED'!$J$6:$J$440,'30'!A94,'TOTAL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FEED'!$J$6:$J$440,'30'!A95,'TOTAL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FEED'!$J$6:$J$440,'30'!A96,'TOTAL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FEED'!$J$6:$J$440,'30'!A97,'TOTAL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FEED'!$J$6:$J$440,'30'!A98,'TOTAL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FEED'!$J$6:$J$440,'30'!A99,'TOTAL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FEED'!$J$6:$J$440,'30'!A100,'TOTAL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FEED'!$J$6:$J$440,'30'!A101,'TOTAL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FEED'!$J$6:$J$440,'30'!A102,'TOTAL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FEED'!$J$6:$J$440,'30'!A103,'TOTAL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FEED'!$J$6:$J$440,'30'!A104,'TOTAL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FEED'!$J$6:$J$440,'30'!A105,'TOTAL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FEED'!$J$6:$J$440,'30'!A106,'TOTAL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FEED'!$J$6:$J$440,'30'!A107,'TOTAL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FEED'!$J$6:$J$440,'30'!A108,'TOTAL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FEED'!$J$6:$J$440,'30'!A109,'TOTAL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FEED'!$J$6:$J$440,'30'!A110,'TOTAL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FEED'!$J$6:$J$440,'30'!A111,'TOTAL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FEED'!$J$6:$J$440,'30'!A112,'TOTAL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FEED'!$J$6:$J$440,'30'!A113,'TOTAL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FEED'!$J$6:$J$440,'30'!A114,'TOTAL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FEED'!$J$6:$J$440,'30'!A115,'TOTAL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FEED'!$J$6:$J$440,'30'!A116,'TOTAL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FEED'!$J$6:$J$440,'30'!A117,'TOTAL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FEED'!$J$6:$J$440,'30'!A118,'TOTAL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FEED'!$J$6:$J$440,'30'!A119,'TOTAL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FEED'!$J$6:$J$440,'30'!A120,'TOTAL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FEED'!$J$6:$J$440,'30'!A121,'TOTAL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FEED'!$J$6:$J$440,'30'!A122,'TOTAL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FEED'!$J$6:$J$440,'30'!A123,'TOTAL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FEED'!$J$6:$J$440,'30'!A124,'TOTAL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FEED'!$J$6:$J$440,'30'!A125,'TOTAL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FEED'!$J$6:$J$440,'30'!A126,'TOTAL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FEED'!$J$6:$J$440,'30'!A127,'TOTAL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FEED'!$J$6:$J$440,'30'!A128,'TOTAL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FEED'!$J$6:$J$440,'30'!A129,'TOTAL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FEED'!$J$6:$J$440,'30'!A130,'TOTAL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FEED'!$J$6:$J$440,'30'!A131,'TOTAL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FEED'!$J$6:$J$440,'30'!A132,'TOTAL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FEED'!$J$6:$J$440,'30'!A133,'TOTAL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FEED'!$J$6:$J$440,'30'!A134,'TOTAL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FEED'!$J$6:$J$440,'30'!A135,'TOTAL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FEED'!$J$6:$J$440,'30'!A136,'TOTAL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FEED'!$J$6:$J$440,'30'!A137,'TOTAL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FEED'!$J$6:$J$440,'30'!A138,'TOTAL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FEED'!$J$6:$J$440,'30'!A139,'TOTAL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FEED'!$J$6:$J$440,'30'!A140,'TOTAL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FEED'!$J$6:$J$440,'30'!A141,'TOTAL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FEED'!$J$6:$J$440,'30'!A142,'TOTAL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FEED'!$J$6:$J$440,'30'!A143,'TOTAL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FEED'!$J$6:$J$440,'30'!A144,'TOTAL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FEED'!$J$6:$J$440,'30'!A145,'TOTAL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FEED'!$J$6:$J$440,'30'!A146,'TOTAL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FEED'!$J$6:$J$440,'30'!A147,'TOTAL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FEED'!$J$6:$J$440,'30'!A148,'TOTAL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FEED'!$J$6:$J$440,'30'!A149,'TOTAL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FEED'!$J$6:$J$440,'30'!A150,'TOTAL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FEED'!$J$6:$J$440,'30'!A151,'TOTAL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FEED'!$J$6:$J$440,'30'!A152,'TOTAL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FEED'!$J$6:$J$440,'30'!A153,'TOTAL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FEED'!$J$6:$J$440,'30'!A154,'TOTAL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FEED'!$J$6:$J$440,'30'!A155,'TOTAL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FEED'!$J$6:$J$440,'30'!A156,'TOTAL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FEED'!$J$6:$J$440,'30'!A157,'TOTAL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FEED'!$J$6:$J$440,'30'!A158,'TOTAL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FEED'!$J$6:$J$440,'30'!A159,'TOTAL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FEED'!$J$6:$J$440,'30'!A160,'TOTAL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FEED'!$J$6:$J$440,'30'!A161,'TOTAL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FEED'!$J$6:$J$440,'30'!A162,'TOTAL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FEED'!$J$6:$J$440,'30'!A163,'TOTAL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FEED'!$J$6:$J$440,'30'!A164,'TOTAL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FEED'!$J$6:$J$440,'30'!A165,'TOTAL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FEED'!$J$6:$J$440,'30'!A166,'TOTAL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FEED'!$J$6:$J$440,'30'!A167,'TOTAL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FEED'!$J$6:$J$440,'30'!A168,'TOTAL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FEED'!$J$6:$J$440,'30'!A169,'TOTAL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FEED'!$J$6:$J$440,'30'!A170,'TOTAL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FEED'!$J$6:$J$440,'30'!A171,'TOTAL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FEED'!$J$6:$J$440,'30'!A172,'TOTAL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FEED'!$J$6:$J$440,'30'!A173,'TOTAL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FEED'!$J$6:$J$440,'30'!A174,'TOTAL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FEED'!$J$6:$J$440,'30'!A175,'TOTAL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FEED'!$J$6:$J$440,'30'!A176,'TOTAL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FEED'!$J$6:$J$440,'30'!A177,'TOTAL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FEED'!$J$6:$J$440,'30'!A178,'TOTAL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FEED'!$J$6:$J$440,'30'!A179,'TOTAL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FEED'!$J$6:$J$440,'30'!A180,'TOTAL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FEED'!$J$6:$J$440,'30'!A181,'TOTAL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FEED'!$J$6:$J$440,'30'!A182,'TOTAL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FEED'!$J$6:$J$440,'30'!A183,'TOTAL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FEED'!$J$6:$J$440,'30'!A184,'TOTAL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FEED'!$J$6:$J$440,'30'!A185,'TOTAL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FEED'!$J$6:$J$440,'30'!A186,'TOTAL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FEED'!$J$6:$J$440,'30'!A187,'TOTAL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FEED'!$J$6:$J$440,'30'!A188,'TOTAL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FEED'!$J$6:$J$440,'30'!A189,'TOTAL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FEED'!$J$6:$J$440,'30'!A190,'TOTAL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FEED'!$J$6:$J$440,'30'!A191,'TOTAL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FEED'!$J$6:$J$440,'30'!A192,'TOTAL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FEED'!$J$6:$J$440,'30'!A193,'TOTAL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FEED'!$J$6:$J$440,'30'!A194,'TOTAL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FEED'!$J$6:$J$440,'30'!A195,'TOTAL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FEED'!$J$6:$J$440,'30'!A196,'TOTAL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FEED'!$J$6:$J$440,'30'!A197,'TOTAL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FEED'!$J$6:$J$440,'30'!A198,'TOTAL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FEED'!$J$6:$J$440,'30'!A199,'TOTAL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FEED'!$J$6:$J$440,'30'!A200,'TOTAL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FEED'!$J$6:$J$440,'30'!A201,'TOTAL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FEED'!$J$6:$J$440,'30'!A202,'TOTAL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FEED'!$J$6:$J$440,'30'!A203,'TOTAL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FEED'!$J$6:$J$440,'30'!A204,'TOTAL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FEED'!$J$6:$J$440,'30'!A205,'TOTAL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FEED'!$J$6:$J$440,'30'!A206,'TOTAL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FEED'!$J$6:$J$440,'30'!A207,'TOTAL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FEED'!$J$6:$J$440,'30'!A208,'TOTAL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FEED'!$J$6:$J$440,'30'!A209,'TOTAL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FEED'!$J$6:$J$440,'30'!A210,'TOTAL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FEED'!$J$6:$J$440,'30'!A211,'TOTAL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FEED'!$J$6:$J$440,'30'!A212,'TOTAL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FEED'!$J$6:$J$440,'30'!A213,'TOTAL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FEED'!$J$6:$J$440,'30'!A214,'TOTAL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FEED'!$J$6:$J$440,'30'!A215,'TOTAL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FEED'!$J$6:$J$440,'30'!A216,'TOTAL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FEED'!$J$6:$J$440,'30'!A217,'TOTAL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FEED'!$J$6:$J$440,'30'!A218,'TOTAL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FEED'!$J$6:$J$440,'30'!A219,'TOTAL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FEED'!$J$6:$J$440,'30'!A220,'TOTAL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FEED'!$J$6:$J$440,'30'!A221,'TOTAL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FEED'!$J$6:$J$440,'30'!A222,'TOTAL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FEED'!$J$6:$J$440,'30'!A223,'TOTAL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FEED'!$J$6:$J$440,'30'!A224,'TOTAL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FEED'!$J$6:$J$440,'30'!A225,'TOTAL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FEED'!$J$6:$J$440,'30'!A226,'TOTAL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FEED'!$J$6:$J$440,'30'!A227,'TOTAL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FEED'!$J$6:$J$440,'30'!A228,'TOTAL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FEED'!$J$6:$J$440,'30'!A229,'TOTAL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FEED'!$J$6:$J$440,'30'!A230,'TOTAL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FEED'!$J$6:$J$440,'30'!A231,'TOTAL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FEED'!$J$6:$J$440,'30'!A232,'TOTAL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FEED'!$J$6:$J$440,'30'!A233,'TOTAL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FEED'!$J$6:$J$440,'30'!A234,'TOTAL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FEED'!$J$6:$J$440,'30'!A235,'TOTAL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FEED'!$J$6:$J$440,'30'!A236,'TOTAL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FEED'!$J$6:$J$440,'30'!A237,'TOTAL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FEED'!$J$6:$J$440,'30'!A238,'TOTAL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FEED'!$J$6:$J$440,'30'!A239,'TOTAL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FEED'!$J$6:$J$440,'30'!A240,'TOTAL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FEED'!$J$6:$J$440,'30'!A241,'TOTAL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FEED'!$J$6:$J$440,'30'!A242,'TOTAL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FEED'!$J$6:$J$440,'30'!A243,'TOTAL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FEED'!$J$6:$J$440,'30'!A244,'TOTAL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FEED'!$J$6:$J$440,'30'!A245,'TOTAL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FEED'!$J$6:$J$440,'30'!A246,'TOTAL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FEED'!$J$6:$J$440,'30'!A247,'TOTAL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FEED'!$J$6:$J$440,'30'!A248,'TOTAL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FEED'!$J$6:$J$440,'30'!A249,'TOTAL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FEED'!$J$6:$J$440,'30'!A250,'TOTAL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FEED'!$J$6:$J$440,'30'!A251,'TOTAL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FEED'!$J$6:$J$440,'30'!A252,'TOTAL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FEED'!$J$6:$J$440,'30'!A253,'TOTAL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FEED'!$J$6:$J$440,'30'!A254,'TOTAL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FEED'!$J$6:$J$440,'30'!A255,'TOTAL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FEED'!$J$6:$J$440,'30'!A256,'TOTAL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FEED'!$J$6:$J$440,'30'!A257,'TOTAL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FEED'!$J$6:$J$440,'30'!A258,'TOTAL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FEED'!$J$6:$J$440,'30'!A259,'TOTAL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FEED'!$J$6:$J$440,'30'!A260,'TOTAL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FEED'!$J$6:$J$440,'30'!A261,'TOTAL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FEED'!$J$6:$J$440,'30'!A262,'TOTAL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FEED'!$J$6:$J$440,'30'!A263,'TOTAL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FEED'!$J$6:$J$440,'30'!A264,'TOTAL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FEED'!$J$6:$J$440,'30'!A265,'TOTAL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FEED'!$J$6:$J$440,'30'!A266,'TOTAL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FEED'!$J$6:$J$440,'30'!A267,'TOTAL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FEED'!$J$6:$J$440,'30'!A268,'TOTAL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FEED'!$J$6:$J$440,'30'!A269,'TOTAL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FEED'!$J$6:$J$440,'30'!A270,'TOTAL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FEED'!$J$6:$J$440,'30'!A271,'TOTAL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FEED'!$J$6:$J$440,'30'!A272,'TOTAL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FEED'!$J$6:$J$440,'30'!A273,'TOTAL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FEED'!$J$6:$J$440,'30'!A274,'TOTAL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FEED'!$J$6:$J$440,'30'!A275,'TOTAL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FEED'!$J$6:$J$440,'30'!A276,'TOTAL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FEED'!$J$6:$J$440,'30'!A277,'TOTAL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FEED'!$J$6:$J$440,'30'!A278,'TOTAL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FEED'!$J$6:$J$440,'30'!A279,'TOTAL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FEED'!$J$6:$J$440,'30'!A280,'TOTAL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FEED'!$J$6:$J$440,'30'!A281,'TOTAL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FEED'!$J$6:$J$440,'30'!A282,'TOTAL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FEED'!$J$6:$J$440,'30'!A283,'TOTAL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FEED'!$J$6:$J$440,'30'!A284,'TOTAL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FEED'!$J$6:$J$440,'30'!A285,'TOTAL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FEED'!$J$6:$J$440,'30'!A286,'TOTAL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FEED'!$J$6:$J$440,'30'!A287,'TOTAL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FEED'!$J$6:$J$440,'30'!A288,'TOTAL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FEED'!$J$6:$J$440,'30'!A289,'TOTAL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FEED'!$J$6:$J$440,'30'!A290,'TOTAL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FEED'!$J$6:$J$440,'30'!A291,'TOTAL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FEED'!$J$6:$J$440,'30'!A292,'TOTAL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FEED'!$J$6:$J$440,'30'!A293,'TOTAL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FEED'!$J$6:$J$440,'30'!A294,'TOTAL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FEED'!$J$6:$J$440,'30'!A295,'TOTAL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FEED'!$J$6:$J$440,'30'!A296,'TOTAL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FEED'!$J$6:$J$440,'30'!A297,'TOTAL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FEED'!$J$6:$J$440,'30'!A298,'TOTAL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FEED'!$J$6:$J$440,'30'!A299,'TOTAL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FEED'!$J$6:$J$440,'30'!A300,'TOTAL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FEED'!$J$6:$J$440,'30'!A301,'TOTAL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FEED'!$J$6:$J$440,'30'!A302,'TOTAL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FEED'!$J$6:$J$440,'30'!A303,'TOTAL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FEED'!$J$6:$J$440,'30'!A304,'TOTAL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FEED'!$J$6:$J$440,'30'!A305,'TOTAL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FEED'!$J$6:$J$440,'30'!A306,'TOTAL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FEED'!$J$6:$J$440,'30'!A307,'TOTAL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FEED'!$J$6:$J$440,'30'!A308,'TOTAL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FEED'!$J$6:$J$440,'30'!A309,'TOTAL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FEED'!$J$6:$J$440,'30'!A310,'TOTAL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FEED'!$J$6:$J$440,'30'!A311,'TOTAL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FEED'!$J$6:$J$440,'30'!A312,'TOTAL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FEED'!$J$6:$J$440,'30'!A313,'TOTAL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FEED'!$J$6:$J$440,'30'!A314,'TOTAL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FEED'!$J$6:$J$440,'30'!A315,'TOTAL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FEED'!$J$6:$J$440,'30'!A316,'TOTAL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FEED'!$J$6:$J$440,'30'!A317,'TOTAL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FEED'!$J$6:$J$440,'30'!A318,'TOTAL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FEED'!$J$6:$J$440,'30'!A319,'TOTAL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FEED'!$J$6:$J$440,'30'!A320,'TOTAL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FEED'!$J$6:$J$440,'30'!A321,'TOTAL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FEED'!$J$6:$J$440,'30'!A322,'TOTAL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FEED'!$J$6:$J$440,'30'!A323,'TOTAL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FEED'!$J$6:$J$440,'30'!A324,'TOTAL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FEED'!$J$6:$J$440,'30'!A325,'TOTAL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FEED'!$J$6:$J$440,'30'!A326,'TOTAL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FEED'!$J$6:$J$440,'30'!A327,'TOTAL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FEED'!$J$6:$J$440,'30'!A328,'TOTAL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FEED'!$J$6:$J$440,'30'!A329,'TOTAL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FEED'!$J$6:$J$440,'30'!A330,'TOTAL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FEED'!$J$6:$J$440,'30'!A331,'TOTAL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FEED'!$J$6:$J$440,'30'!A332,'TOTAL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FEED'!$J$6:$J$440,'30'!A333,'TOTAL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FEED'!$J$6:$J$440,'30'!A334,'TOTAL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FEED'!$J$6:$J$440,'30'!A335,'TOTAL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FEED'!$J$6:$J$440,'30'!A336,'TOTAL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FEED'!$J$6:$J$440,'30'!A337,'TOTAL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FEED'!$J$6:$J$440,'30'!A338,'TOTAL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FEED'!$J$6:$J$440,'30'!A339,'TOTAL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FEED'!$J$6:$J$440,'30'!A340,'TOTAL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FEED'!$J$6:$J$440,'30'!A341,'TOTAL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FEED'!$J$6:$J$440,'30'!A342,'TOTAL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FEED'!$J$6:$J$440,'30'!A343,'TOTAL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FEED'!$J$6:$J$440,'30'!A344,'TOTAL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FEED'!$J$6:$J$440,'30'!A345,'TOTAL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FEED'!$J$6:$J$440,'30'!A346,'TOTAL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FEED'!$J$6:$J$440,'30'!A347,'TOTAL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FEED'!$J$6:$J$440,'30'!A348,'TOTAL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FEED'!$J$6:$J$440,'30'!A349,'TOTAL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FEED'!$J$6:$J$440,'30'!A350,'TOTAL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FEED'!$J$6:$J$440,'30'!A351,'TOTAL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FEED'!$J$6:$J$440,'30'!A352,'TOTAL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FEED'!$J$6:$J$440,'30'!A353,'TOTAL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FEED'!$J$6:$J$440,'30'!A354,'TOTAL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FEED'!$J$6:$J$440,'30'!A355,'TOTAL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FEED'!$J$6:$J$440,'30'!A356,'TOTAL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FEED'!$J$6:$J$440,'30'!A357,'TOTAL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FEED'!$J$6:$J$440,'30'!A358,'TOTAL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FEED'!$J$6:$J$440,'30'!A359,'TOTAL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FEED'!$J$6:$J$440,'30'!A360,'TOTAL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FEED'!$J$6:$J$440,'30'!A361,'TOTAL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FEED'!$J$6:$J$440,'30'!A362,'TOTAL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FEED'!$J$6:$J$440,'30'!A363,'TOTAL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FEED'!$J$6:$J$440,'30'!A364,'TOTAL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FEED'!$J$6:$J$440,'30'!A365,'TOTAL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FEED'!$J$6:$J$440,'30'!A366,'TOTAL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FEED'!$J$6:$J$440,'30'!A367,'TOTAL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FEED'!$J$6:$J$440,'30'!A368,'TOTAL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FEED'!$J$6:$J$440,'30'!A369,'TOTAL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FEED'!$J$6:$J$440,'30'!A370,'TOTAL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FEED'!$J$6:$J$440,'30'!A371,'TOTAL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FEED'!$J$6:$J$440,'30'!A372,'TOTAL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FEED'!$J$6:$J$440,'30'!A373,'TOTAL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FEED'!$J$6:$J$440,'30'!A374,'TOTAL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FEED'!$J$6:$J$440,'30'!A375,'TOTAL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FEED'!$J$6:$J$440,'30'!A376,'TOTAL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FEED'!$J$6:$J$440,'30'!A377,'TOTAL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FEED'!$J$6:$J$440,'30'!A378,'TOTAL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FEED'!$J$6:$J$440,'30'!A379,'TOTAL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FEED'!$J$6:$J$440,'30'!A380,'TOTAL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FEED'!$J$6:$J$440,'30'!A381,'TOTAL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FEED'!$J$6:$J$440,'30'!A382,'TOTAL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FEED'!$J$6:$J$440,'30'!A383,'TOTAL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FEED'!$J$6:$J$440,'30'!A384,'TOTAL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FEED'!$J$6:$J$440,'30'!A385,'TOTAL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FEED'!$J$6:$J$440,'30'!A386,'TOTAL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FEED'!$J$6:$J$440,'30'!A387,'TOTAL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FEED'!$J$6:$J$440,'30'!A388,'TOTAL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FEED'!$J$6:$J$440,'30'!A389,'TOTAL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FEED'!$J$6:$J$440,'30'!A390,'TOTAL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FEED'!$J$6:$J$440,'30'!A391,'TOTAL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FEED'!$J$6:$J$440,'30'!A392,'TOTAL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FEED'!$J$6:$J$440,'30'!A393,'TOTAL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FEED'!$J$6:$J$440,'30'!A394,'TOTAL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FEED'!$J$6:$J$440,'30'!A395,'TOTAL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FEED'!$J$6:$J$440,'30'!A396,'TOTAL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FEED'!$J$6:$J$440,'30'!A397,'TOTAL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FEED'!$J$6:$J$440,'30'!A398,'TOTAL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FEED'!$J$6:$J$440,'30'!A399,'TOTAL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FEED'!$J$6:$J$440,'30'!A400,'TOTAL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FEED'!$J$6:$J$440,'30'!A401,'TOTAL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FEED'!$J$6:$J$440,'30'!A402,'TOTAL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FEED'!$J$6:$J$440,'30'!A403,'TOTAL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FEED'!$J$6:$J$440,'30'!A404,'TOTAL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FEED'!$J$6:$J$440,'30'!A405,'TOTAL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FEED'!$J$6:$J$440,'30'!A406,'TOTAL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FEED'!$J$6:$J$440,'30'!A407,'TOTAL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FEED'!$J$6:$J$440,'30'!A408,'TOTAL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FEED'!$J$6:$J$440,'30'!A409,'TOTAL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FEED'!$J$6:$J$440,'30'!A410,'TOTAL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FEED'!$J$6:$J$440,'30'!A411,'TOTAL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FEED'!$J$6:$J$440,'30'!A412,'TOTAL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FEED'!$J$6:$J$440,'30'!A413,'TOTAL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FEED'!$J$6:$J$440,'30'!A414,'TOTAL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FEED'!$J$6:$J$440,'30'!A415,'TOTAL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FEED'!$J$6:$J$440,'30'!A416,'TOTAL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FEED'!$J$6:$J$440,'30'!A417,'TOTAL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FEED'!$J$6:$J$440,'30'!A418,'TOTAL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FEED'!$J$6:$J$440,'30'!A419,'TOTAL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FEED'!$J$6:$J$440,'30'!A420,'TOTAL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FEED'!$J$6:$J$440,'30'!A421,'TOTAL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FEED'!$J$6:$J$440,'30'!A422,'TOTAL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FEED'!$J$6:$J$440,'30'!A423,'TOTAL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FEED'!$J$6:$J$440,'30'!A424,'TOTAL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FEED'!$J$6:$J$440,'30'!A425,'TOTAL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FEED'!$J$6:$J$440,'30'!A426,'TOTAL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FEED'!$J$6:$J$440,'30'!A427,'TOTAL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FEED'!$J$6:$J$440,'30'!A428,'TOTAL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FEED'!$J$6:$J$440,'30'!A429,'TOTAL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FEED'!$J$6:$J$440,'30'!A430,'TOTAL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FEED'!$J$6:$J$440,'30'!A431,'TOTAL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FEED'!$J$6:$J$440,'30'!A432,'TOTAL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FEED'!$J$6:$J$440,'30'!A433,'TOTAL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FEED'!$J$6:$J$440,'30'!A434,'TOTAL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FEED'!$J$6:$J$440,'30'!A435,'TOTAL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FEED'!$J$6:$J$440,'30'!A436,'TOTAL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FEED'!$J$6:$J$440,'30'!A437,'TOTAL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FEED'!$J$6:$J$440,'30'!A438,'TOTAL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FEED'!$J$6:$J$440,'30'!A439,'TOTAL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FEED'!$J$6:$J$440,'30'!A440,'TOTAL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FEED'!$J$6:$J$440,'30'!A441,'TOTAL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FEED'!$J$6:$J$440,'30'!A442,'TOTAL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FEED'!$J$6:$J$440,'30'!A443,'TOTAL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FEED'!$J$6:$J$440,'30'!A444,'TOTAL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FEED'!$J$6:$J$440,'30'!A445,'TOTAL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FEED'!$J$6:$J$440,'30'!A446,'TOTAL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FEED'!$J$6:$J$440,'30'!A447,'TOTAL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FEED'!$J$6:$J$440,'30'!A448,'TOTAL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FEED'!$J$6:$J$440,'30'!A449,'TOTAL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FEED'!$J$6:$J$440,'30'!A450,'TOTAL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FEED'!$J$6:$J$440,'30'!A451,'TOTAL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FEED'!$J$6:$J$440,'30'!A452,'TOTAL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FEED'!$J$6:$J$440,'30'!A453,'TOTAL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FEED'!$J$6:$J$440,'30'!A454,'TOTAL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FEED'!$J$6:$J$440,'30'!A455,'TOTAL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FEED'!$J$6:$J$440,'30'!A456,'TOTAL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FEED'!$J$6:$J$440,'30'!A457,'TOTAL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FEED'!$J$6:$J$440,'30'!A458,'TOTAL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FEED'!$J$6:$J$440,'30'!A459,'TOTAL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FEED'!$J$6:$J$440,'30'!A460,'TOTAL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FEED'!$J$6:$J$440,'30'!A461,'TOTAL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FEED'!$J$6:$J$440,'30'!A462,'TOTAL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FEED'!$J$6:$J$440,'30'!A463,'TOTAL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FEED'!$J$6:$J$440,'30'!A464,'TOTAL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FEED'!$J$6:$J$440,'30'!A465,'TOTAL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FEED'!$J$6:$J$440,'30'!A466,'TOTAL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FEED'!$J$6:$J$440,'30'!A467,'TOTAL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FEED'!$J$6:$J$440,'30'!A468,'TOTAL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FEED'!$J$6:$J$440,'30'!A469,'TOTAL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FEED'!$J$6:$J$440,'30'!A470,'TOTAL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FEED'!$J$6:$J$440,'30'!A471,'TOTAL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FEED'!$J$6:$J$440,'30'!A472,'TOTAL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FEED'!$J$6:$J$440,'30'!A473,'TOTAL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FEED'!$J$6:$J$440,'30'!A474,'TOTAL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FEED'!$J$6:$J$440,'30'!A475,'TOTAL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FEED'!$J$6:$J$440,'30'!A476,'TOTAL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FEED'!$J$6:$J$440,'30'!A477,'TOTAL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FEED'!$J$6:$J$440,'30'!A478,'TOTAL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FEED'!$J$6:$J$440,'30'!A479,'TOTAL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FEED'!$J$6:$J$440,'30'!A480,'TOTAL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FEED'!$J$6:$J$440,'30'!A481,'TOTAL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FEED'!$J$6:$J$440,'30'!A482,'TOTAL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FEED'!$J$6:$J$440,'30'!A483,'TOTAL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FEED'!$J$6:$J$440,'30'!A484,'TOTAL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FEED'!$J$6:$J$440,'30'!A485,'TOTAL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FEED'!$J$6:$J$440,'30'!A486,'TOTAL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FEED'!$J$6:$J$440,'30'!A487,'TOTAL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FEED'!$J$6:$J$440,'30'!A488,'TOTAL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FEED'!$J$6:$J$440,'30'!A489,'TOTAL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FEED'!$J$6:$J$440,'30'!A490,'TOTAL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FEED'!$J$6:$J$440,'30'!A491,'TOTAL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FEED'!$J$6:$J$440,'30'!A492,'TOTAL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FEED'!$J$6:$J$440,'30'!A493,'TOTAL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FEED'!$J$6:$J$440,'30'!A494,'TOTAL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FEED'!$J$6:$J$440,'30'!A495,'TOTAL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FEED'!$J$6:$J$440,'30'!A496,'TOTAL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FEED'!$J$6:$J$440,'30'!A497,'TOTAL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FEED'!$J$6:$J$440,'30'!A498,'TOTAL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FEED'!$J$6:$J$440,'30'!A499,'TOTAL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FEED'!$J$6:$J$440,'30'!A500,'TOTAL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2:V753"/>
  <sheetViews>
    <sheetView zoomScale="80" zoomScaleNormal="80" workbookViewId="0">
      <selection activeCell="B3" sqref="B3:P242"/>
    </sheetView>
  </sheetViews>
  <sheetFormatPr defaultRowHeight="15" x14ac:dyDescent="0.25"/>
  <cols>
    <col min="1" max="1" width="17.85546875" customWidth="1"/>
    <col min="2" max="2" width="12" bestFit="1" customWidth="1"/>
    <col min="5" max="5" width="14" customWidth="1"/>
    <col min="6" max="6" width="15.42578125" customWidth="1"/>
    <col min="7" max="7" width="10.42578125" style="3" bestFit="1" customWidth="1"/>
    <col min="8" max="8" width="9.140625" style="1"/>
    <col min="14" max="14" width="23.7109375" customWidth="1"/>
    <col min="15" max="15" width="10.140625" customWidth="1"/>
    <col min="16" max="16" width="14.42578125" bestFit="1" customWidth="1"/>
    <col min="22" max="22" width="13.140625" customWidth="1"/>
  </cols>
  <sheetData>
    <row r="2" spans="1:22" ht="18.75" x14ac:dyDescent="0.3">
      <c r="B2" s="45"/>
      <c r="C2" s="45"/>
      <c r="D2" s="45"/>
      <c r="E2" s="45"/>
      <c r="F2" s="46"/>
      <c r="G2" s="46"/>
      <c r="H2" s="46"/>
      <c r="I2" s="46"/>
      <c r="J2" s="45"/>
      <c r="K2" s="45"/>
      <c r="L2" s="45"/>
      <c r="M2" s="45"/>
      <c r="N2" s="45"/>
      <c r="O2" s="47"/>
      <c r="P2" s="47">
        <f>SUM(P3:P1000)</f>
        <v>0</v>
      </c>
    </row>
    <row r="3" spans="1:22" x14ac:dyDescent="0.25">
      <c r="A3" t="str">
        <f>CONCATENATE(G3,I3,H3)</f>
        <v/>
      </c>
      <c r="B3" s="152"/>
      <c r="C3" s="153"/>
      <c r="D3" s="153"/>
      <c r="E3" s="153"/>
      <c r="F3" s="153"/>
      <c r="G3" s="154"/>
      <c r="H3" s="155"/>
      <c r="I3" s="153"/>
      <c r="J3" s="152"/>
      <c r="K3" s="153"/>
      <c r="L3" s="153"/>
      <c r="M3" s="153"/>
      <c r="N3" s="153"/>
      <c r="O3" s="153"/>
      <c r="P3" s="153"/>
      <c r="S3" s="206">
        <f>SUMIF('TOTAL FEED'!$J$6:$J$440,'31'!A3,'TOTAL FEED'!$AS$6:$AS$440)*T3</f>
        <v>16</v>
      </c>
      <c r="T3">
        <v>1</v>
      </c>
      <c r="V3" t="str">
        <f>+G3&amp;I3</f>
        <v/>
      </c>
    </row>
    <row r="4" spans="1:22" x14ac:dyDescent="0.25">
      <c r="A4" t="str">
        <f t="shared" ref="A4:A67" si="0">CONCATENATE(G4,I4,H4)</f>
        <v/>
      </c>
      <c r="B4" s="152"/>
      <c r="C4" s="153"/>
      <c r="D4" s="153"/>
      <c r="E4" s="153"/>
      <c r="F4" s="153"/>
      <c r="G4" s="154"/>
      <c r="H4" s="155"/>
      <c r="I4" s="153"/>
      <c r="J4" s="152"/>
      <c r="K4" s="153"/>
      <c r="L4" s="153"/>
      <c r="M4" s="153"/>
      <c r="N4" s="153"/>
      <c r="O4" s="153"/>
      <c r="P4" s="153"/>
      <c r="S4" s="206">
        <f>SUMIF('TOTAL FEED'!$J$6:$J$440,'31'!A4,'TOTAL FEED'!$AS$6:$AS$440)*T4</f>
        <v>16</v>
      </c>
      <c r="T4">
        <v>1</v>
      </c>
      <c r="V4" t="str">
        <f t="shared" ref="V4:V67" si="1">+G4&amp;I4</f>
        <v/>
      </c>
    </row>
    <row r="5" spans="1:22" x14ac:dyDescent="0.25">
      <c r="A5" t="str">
        <f t="shared" si="0"/>
        <v/>
      </c>
      <c r="B5" s="152"/>
      <c r="C5" s="153"/>
      <c r="D5" s="153"/>
      <c r="E5" s="153"/>
      <c r="F5" s="153"/>
      <c r="G5" s="154"/>
      <c r="H5" s="155"/>
      <c r="I5" s="153"/>
      <c r="J5" s="152"/>
      <c r="K5" s="153"/>
      <c r="L5" s="153"/>
      <c r="M5" s="153"/>
      <c r="N5" s="153"/>
      <c r="O5" s="153"/>
      <c r="P5" s="153"/>
      <c r="S5" s="206">
        <f>SUMIF('TOTAL FEED'!$J$6:$J$440,'31'!A5,'TOTAL FEED'!$AS$6:$AS$440)*T5</f>
        <v>16</v>
      </c>
      <c r="T5">
        <v>1</v>
      </c>
      <c r="V5" t="str">
        <f t="shared" si="1"/>
        <v/>
      </c>
    </row>
    <row r="6" spans="1:22" x14ac:dyDescent="0.25">
      <c r="A6" t="str">
        <f t="shared" si="0"/>
        <v/>
      </c>
      <c r="B6" s="152"/>
      <c r="C6" s="153"/>
      <c r="D6" s="153"/>
      <c r="E6" s="153"/>
      <c r="F6" s="153"/>
      <c r="G6" s="154"/>
      <c r="H6" s="155"/>
      <c r="I6" s="153"/>
      <c r="J6" s="152"/>
      <c r="K6" s="153"/>
      <c r="L6" s="153"/>
      <c r="M6" s="153"/>
      <c r="N6" s="153"/>
      <c r="O6" s="153"/>
      <c r="P6" s="153"/>
      <c r="S6" s="206">
        <f>SUMIF('TOTAL FEED'!$J$6:$J$440,'31'!A6,'TOTAL FEED'!$AS$6:$AS$440)*T6</f>
        <v>16</v>
      </c>
      <c r="T6">
        <v>1</v>
      </c>
      <c r="V6" t="str">
        <f t="shared" si="1"/>
        <v/>
      </c>
    </row>
    <row r="7" spans="1:22" x14ac:dyDescent="0.25">
      <c r="A7" t="str">
        <f t="shared" si="0"/>
        <v/>
      </c>
      <c r="B7" s="152"/>
      <c r="C7" s="153"/>
      <c r="D7" s="153"/>
      <c r="E7" s="153"/>
      <c r="F7" s="153"/>
      <c r="G7" s="154"/>
      <c r="H7" s="155"/>
      <c r="I7" s="153"/>
      <c r="J7" s="152"/>
      <c r="K7" s="153"/>
      <c r="L7" s="153"/>
      <c r="M7" s="153"/>
      <c r="N7" s="153"/>
      <c r="O7" s="153"/>
      <c r="P7" s="153"/>
      <c r="S7" s="206">
        <f>SUMIF('TOTAL FEED'!$J$6:$J$440,'31'!A7,'TOTAL FEED'!$AS$6:$AS$440)*T7</f>
        <v>16</v>
      </c>
      <c r="T7">
        <v>1</v>
      </c>
      <c r="V7" t="str">
        <f t="shared" si="1"/>
        <v/>
      </c>
    </row>
    <row r="8" spans="1:22" x14ac:dyDescent="0.25">
      <c r="A8" t="str">
        <f t="shared" si="0"/>
        <v/>
      </c>
      <c r="B8" s="152"/>
      <c r="C8" s="153"/>
      <c r="D8" s="153"/>
      <c r="E8" s="153"/>
      <c r="F8" s="153"/>
      <c r="G8" s="154"/>
      <c r="H8" s="155"/>
      <c r="I8" s="153"/>
      <c r="J8" s="152"/>
      <c r="K8" s="153"/>
      <c r="L8" s="153"/>
      <c r="M8" s="153"/>
      <c r="N8" s="153"/>
      <c r="O8" s="153"/>
      <c r="P8" s="153"/>
      <c r="S8" s="206">
        <f>SUMIF('TOTAL FEED'!$J$6:$J$440,'31'!A8,'TOTAL FEED'!$AS$6:$AS$440)*T8</f>
        <v>16</v>
      </c>
      <c r="T8">
        <v>1</v>
      </c>
      <c r="V8" t="str">
        <f t="shared" si="1"/>
        <v/>
      </c>
    </row>
    <row r="9" spans="1:22" x14ac:dyDescent="0.25">
      <c r="A9" t="str">
        <f t="shared" si="0"/>
        <v/>
      </c>
      <c r="B9" s="152"/>
      <c r="C9" s="153"/>
      <c r="D9" s="153"/>
      <c r="E9" s="153"/>
      <c r="F9" s="153"/>
      <c r="G9" s="154"/>
      <c r="H9" s="155"/>
      <c r="I9" s="153"/>
      <c r="J9" s="152"/>
      <c r="K9" s="153"/>
      <c r="L9" s="153"/>
      <c r="M9" s="153"/>
      <c r="N9" s="153"/>
      <c r="O9" s="153"/>
      <c r="P9" s="153"/>
      <c r="S9" s="206">
        <f>SUMIF('TOTAL FEED'!$J$6:$J$440,'31'!A9,'TOTAL FEED'!$AS$6:$AS$440)*T9</f>
        <v>16</v>
      </c>
      <c r="T9">
        <v>1</v>
      </c>
      <c r="V9" t="str">
        <f t="shared" si="1"/>
        <v/>
      </c>
    </row>
    <row r="10" spans="1:22" x14ac:dyDescent="0.25">
      <c r="A10" t="str">
        <f t="shared" si="0"/>
        <v/>
      </c>
      <c r="B10" s="152"/>
      <c r="C10" s="153"/>
      <c r="D10" s="153"/>
      <c r="E10" s="153"/>
      <c r="F10" s="153"/>
      <c r="G10" s="154"/>
      <c r="H10" s="155"/>
      <c r="I10" s="153"/>
      <c r="J10" s="152"/>
      <c r="K10" s="153"/>
      <c r="L10" s="153"/>
      <c r="M10" s="153"/>
      <c r="N10" s="153"/>
      <c r="O10" s="153"/>
      <c r="P10" s="153"/>
      <c r="S10" s="206">
        <f>SUMIF('TOTAL FEED'!$J$6:$J$440,'31'!A10,'TOTAL FEED'!$AS$6:$AS$440)*T10</f>
        <v>16</v>
      </c>
      <c r="T10">
        <v>1</v>
      </c>
      <c r="V10" t="str">
        <f t="shared" si="1"/>
        <v/>
      </c>
    </row>
    <row r="11" spans="1:22" x14ac:dyDescent="0.25">
      <c r="A11" t="str">
        <f t="shared" si="0"/>
        <v/>
      </c>
      <c r="B11" s="152"/>
      <c r="C11" s="153"/>
      <c r="D11" s="153"/>
      <c r="E11" s="153"/>
      <c r="F11" s="153"/>
      <c r="G11" s="154"/>
      <c r="H11" s="155"/>
      <c r="I11" s="153"/>
      <c r="J11" s="152"/>
      <c r="K11" s="153"/>
      <c r="L11" s="153"/>
      <c r="M11" s="153"/>
      <c r="N11" s="153"/>
      <c r="O11" s="153"/>
      <c r="P11" s="153"/>
      <c r="S11" s="206">
        <f>SUMIF('TOTAL FEED'!$J$6:$J$440,'31'!A11,'TOTAL FEED'!$AS$6:$AS$440)*T11</f>
        <v>16</v>
      </c>
      <c r="T11">
        <v>1</v>
      </c>
      <c r="V11" t="str">
        <f t="shared" si="1"/>
        <v/>
      </c>
    </row>
    <row r="12" spans="1:22" x14ac:dyDescent="0.25">
      <c r="A12" t="str">
        <f t="shared" si="0"/>
        <v/>
      </c>
      <c r="B12" s="152"/>
      <c r="C12" s="153"/>
      <c r="D12" s="153"/>
      <c r="E12" s="153"/>
      <c r="F12" s="153"/>
      <c r="G12" s="154"/>
      <c r="H12" s="155"/>
      <c r="I12" s="153"/>
      <c r="J12" s="152"/>
      <c r="K12" s="153"/>
      <c r="L12" s="153"/>
      <c r="M12" s="153"/>
      <c r="N12" s="153"/>
      <c r="O12" s="153"/>
      <c r="P12" s="153"/>
      <c r="S12" s="206">
        <f>SUMIF('TOTAL FEED'!$J$6:$J$440,'31'!A12,'TOTAL FEED'!$AS$6:$AS$440)*T12</f>
        <v>16</v>
      </c>
      <c r="T12">
        <v>1</v>
      </c>
      <c r="V12" t="str">
        <f t="shared" si="1"/>
        <v/>
      </c>
    </row>
    <row r="13" spans="1:22" x14ac:dyDescent="0.25">
      <c r="A13" t="str">
        <f t="shared" si="0"/>
        <v/>
      </c>
      <c r="B13" s="153"/>
      <c r="C13" s="153"/>
      <c r="D13" s="153"/>
      <c r="E13" s="153"/>
      <c r="F13" s="153"/>
      <c r="G13" s="154"/>
      <c r="H13" s="155"/>
      <c r="I13" s="153"/>
      <c r="J13" s="153"/>
      <c r="K13" s="153"/>
      <c r="L13" s="153"/>
      <c r="M13" s="153"/>
      <c r="N13" s="153"/>
      <c r="O13" s="153"/>
      <c r="P13" s="153"/>
      <c r="S13" s="206">
        <f>SUMIF('TOTAL FEED'!$J$6:$J$440,'31'!A13,'TOTAL FEED'!$AS$6:$AS$440)*T13</f>
        <v>16</v>
      </c>
      <c r="T13">
        <v>1</v>
      </c>
      <c r="V13" t="str">
        <f t="shared" si="1"/>
        <v/>
      </c>
    </row>
    <row r="14" spans="1:22" x14ac:dyDescent="0.25">
      <c r="A14" t="str">
        <f t="shared" si="0"/>
        <v/>
      </c>
      <c r="B14" s="152"/>
      <c r="C14" s="153"/>
      <c r="D14" s="153"/>
      <c r="E14" s="153"/>
      <c r="F14" s="153"/>
      <c r="G14" s="154"/>
      <c r="H14" s="155"/>
      <c r="I14" s="153"/>
      <c r="J14" s="152"/>
      <c r="K14" s="153"/>
      <c r="L14" s="153"/>
      <c r="M14" s="153"/>
      <c r="N14" s="153"/>
      <c r="O14" s="153"/>
      <c r="P14" s="153"/>
      <c r="S14" s="206">
        <f>SUMIF('TOTAL FEED'!$J$6:$J$440,'31'!A14,'TOTAL FEED'!$AS$6:$AS$440)*T14</f>
        <v>16</v>
      </c>
      <c r="T14">
        <v>1</v>
      </c>
      <c r="V14" t="str">
        <f t="shared" si="1"/>
        <v/>
      </c>
    </row>
    <row r="15" spans="1:22" x14ac:dyDescent="0.25">
      <c r="A15" t="str">
        <f t="shared" si="0"/>
        <v/>
      </c>
      <c r="B15" s="152"/>
      <c r="C15" s="153"/>
      <c r="D15" s="153"/>
      <c r="E15" s="153"/>
      <c r="F15" s="153"/>
      <c r="G15" s="154"/>
      <c r="H15" s="155"/>
      <c r="I15" s="153"/>
      <c r="J15" s="152"/>
      <c r="K15" s="153"/>
      <c r="L15" s="153"/>
      <c r="M15" s="153"/>
      <c r="N15" s="153"/>
      <c r="O15" s="153"/>
      <c r="P15" s="153"/>
      <c r="S15" s="206">
        <f>SUMIF('TOTAL FEED'!$J$6:$J$440,'31'!A15,'TOTAL FEED'!$AS$6:$AS$440)*T15</f>
        <v>16</v>
      </c>
      <c r="T15">
        <v>1</v>
      </c>
      <c r="V15" t="str">
        <f t="shared" si="1"/>
        <v/>
      </c>
    </row>
    <row r="16" spans="1:22" x14ac:dyDescent="0.25">
      <c r="A16" t="str">
        <f t="shared" si="0"/>
        <v/>
      </c>
      <c r="B16" s="153"/>
      <c r="C16" s="153"/>
      <c r="D16" s="153"/>
      <c r="E16" s="153"/>
      <c r="F16" s="153"/>
      <c r="G16" s="154"/>
      <c r="H16" s="155"/>
      <c r="I16" s="153"/>
      <c r="J16" s="153"/>
      <c r="K16" s="153"/>
      <c r="L16" s="153"/>
      <c r="M16" s="153"/>
      <c r="N16" s="153"/>
      <c r="O16" s="153"/>
      <c r="P16" s="153"/>
      <c r="S16" s="206">
        <f>SUMIF('TOTAL FEED'!$J$6:$J$440,'31'!A16,'TOTAL FEED'!$AS$6:$AS$440)*T16</f>
        <v>16</v>
      </c>
      <c r="T16">
        <v>1</v>
      </c>
      <c r="V16" t="str">
        <f t="shared" si="1"/>
        <v/>
      </c>
    </row>
    <row r="17" spans="1:22" x14ac:dyDescent="0.25">
      <c r="A17" t="str">
        <f t="shared" si="0"/>
        <v/>
      </c>
      <c r="B17" s="152"/>
      <c r="C17" s="153"/>
      <c r="D17" s="153"/>
      <c r="E17" s="153"/>
      <c r="F17" s="153"/>
      <c r="G17" s="153"/>
      <c r="H17" s="153"/>
      <c r="I17" s="153"/>
      <c r="J17" s="152"/>
      <c r="K17" s="153"/>
      <c r="L17" s="153"/>
      <c r="M17" s="153"/>
      <c r="N17" s="153"/>
      <c r="O17" s="153"/>
      <c r="P17" s="153"/>
      <c r="S17" s="206">
        <f>SUMIF('TOTAL FEED'!$J$6:$J$440,'31'!A17,'TOTAL FEED'!$AS$6:$AS$440)*T17</f>
        <v>16</v>
      </c>
      <c r="T17">
        <v>1</v>
      </c>
      <c r="V17" t="str">
        <f t="shared" si="1"/>
        <v/>
      </c>
    </row>
    <row r="18" spans="1:22" x14ac:dyDescent="0.25">
      <c r="A18" t="str">
        <f t="shared" si="0"/>
        <v/>
      </c>
      <c r="B18" s="152"/>
      <c r="C18" s="153"/>
      <c r="D18" s="153"/>
      <c r="E18" s="153"/>
      <c r="F18" s="153"/>
      <c r="G18" s="153"/>
      <c r="H18" s="153"/>
      <c r="I18" s="153"/>
      <c r="J18" s="152"/>
      <c r="K18" s="153"/>
      <c r="L18" s="153"/>
      <c r="M18" s="153"/>
      <c r="N18" s="153"/>
      <c r="O18" s="153"/>
      <c r="P18" s="153"/>
      <c r="S18" s="206">
        <f>SUMIF('TOTAL FEED'!$J$6:$J$440,'31'!A18,'TOTAL FEED'!$AS$6:$AS$440)*T18</f>
        <v>16</v>
      </c>
      <c r="T18">
        <v>1</v>
      </c>
      <c r="V18" t="str">
        <f t="shared" si="1"/>
        <v/>
      </c>
    </row>
    <row r="19" spans="1:22" x14ac:dyDescent="0.25">
      <c r="A19" t="str">
        <f t="shared" si="0"/>
        <v/>
      </c>
      <c r="B19" s="152"/>
      <c r="C19" s="153"/>
      <c r="D19" s="153"/>
      <c r="E19" s="153"/>
      <c r="F19" s="153"/>
      <c r="G19" s="153"/>
      <c r="H19" s="153"/>
      <c r="I19" s="153"/>
      <c r="J19" s="152"/>
      <c r="K19" s="153"/>
      <c r="L19" s="153"/>
      <c r="M19" s="153"/>
      <c r="N19" s="153"/>
      <c r="O19" s="153"/>
      <c r="P19" s="153"/>
      <c r="S19" s="206">
        <f>SUMIF('TOTAL FEED'!$J$6:$J$440,'31'!A19,'TOTAL FEED'!$AS$6:$AS$440)*T19</f>
        <v>16</v>
      </c>
      <c r="T19">
        <v>1</v>
      </c>
      <c r="V19" t="str">
        <f t="shared" si="1"/>
        <v/>
      </c>
    </row>
    <row r="20" spans="1:22" x14ac:dyDescent="0.25">
      <c r="A20" t="str">
        <f t="shared" si="0"/>
        <v/>
      </c>
      <c r="B20" s="152"/>
      <c r="C20" s="153"/>
      <c r="D20" s="153"/>
      <c r="E20" s="153"/>
      <c r="F20" s="153"/>
      <c r="G20" s="153"/>
      <c r="H20" s="153"/>
      <c r="I20" s="153"/>
      <c r="J20" s="152"/>
      <c r="K20" s="153"/>
      <c r="L20" s="153"/>
      <c r="M20" s="153"/>
      <c r="N20" s="153"/>
      <c r="O20" s="153"/>
      <c r="P20" s="153"/>
      <c r="S20" s="206">
        <f>SUMIF('TOTAL FEED'!$J$6:$J$440,'31'!A20,'TOTAL FEED'!$AS$6:$AS$440)*T20</f>
        <v>16</v>
      </c>
      <c r="T20">
        <v>1</v>
      </c>
      <c r="V20" t="str">
        <f t="shared" si="1"/>
        <v/>
      </c>
    </row>
    <row r="21" spans="1:22" x14ac:dyDescent="0.25">
      <c r="A21" t="str">
        <f t="shared" si="0"/>
        <v/>
      </c>
      <c r="B21" s="152"/>
      <c r="C21" s="153"/>
      <c r="D21" s="153"/>
      <c r="E21" s="153"/>
      <c r="F21" s="153"/>
      <c r="G21" s="153"/>
      <c r="H21" s="153"/>
      <c r="I21" s="153"/>
      <c r="J21" s="152"/>
      <c r="K21" s="153"/>
      <c r="L21" s="153"/>
      <c r="M21" s="153"/>
      <c r="N21" s="153"/>
      <c r="O21" s="153"/>
      <c r="P21" s="153"/>
      <c r="S21" s="206">
        <f>SUMIF('TOTAL FEED'!$J$6:$J$440,'31'!A21,'TOTAL FEED'!$AS$6:$AS$440)*T21</f>
        <v>16</v>
      </c>
      <c r="T21">
        <v>1</v>
      </c>
      <c r="V21" t="str">
        <f t="shared" si="1"/>
        <v/>
      </c>
    </row>
    <row r="22" spans="1:22" x14ac:dyDescent="0.25">
      <c r="A22" t="str">
        <f t="shared" si="0"/>
        <v/>
      </c>
      <c r="B22" s="152"/>
      <c r="C22" s="153"/>
      <c r="D22" s="153"/>
      <c r="E22" s="153"/>
      <c r="F22" s="153"/>
      <c r="G22" s="153"/>
      <c r="H22" s="153"/>
      <c r="I22" s="153"/>
      <c r="J22" s="152"/>
      <c r="K22" s="153"/>
      <c r="L22" s="153"/>
      <c r="M22" s="153"/>
      <c r="N22" s="153"/>
      <c r="O22" s="153"/>
      <c r="P22" s="153"/>
      <c r="S22" s="206">
        <f>SUMIF('TOTAL FEED'!$J$6:$J$440,'31'!A22,'TOTAL FEED'!$AS$6:$AS$440)*T22</f>
        <v>16</v>
      </c>
      <c r="T22">
        <v>1</v>
      </c>
      <c r="V22" t="str">
        <f t="shared" si="1"/>
        <v/>
      </c>
    </row>
    <row r="23" spans="1:22" x14ac:dyDescent="0.25">
      <c r="A23" t="str">
        <f t="shared" si="0"/>
        <v/>
      </c>
      <c r="B23" s="152"/>
      <c r="C23" s="153"/>
      <c r="D23" s="153"/>
      <c r="E23" s="153"/>
      <c r="F23" s="153"/>
      <c r="G23" s="153"/>
      <c r="H23" s="153"/>
      <c r="I23" s="153"/>
      <c r="J23" s="152"/>
      <c r="K23" s="153"/>
      <c r="L23" s="153"/>
      <c r="M23" s="153"/>
      <c r="N23" s="153"/>
      <c r="O23" s="153"/>
      <c r="P23" s="153"/>
      <c r="S23" s="206">
        <f>SUMIF('TOTAL FEED'!$J$6:$J$440,'31'!A23,'TOTAL FEED'!$AS$6:$AS$440)*T23</f>
        <v>16</v>
      </c>
      <c r="T23">
        <v>1</v>
      </c>
      <c r="V23" t="str">
        <f t="shared" si="1"/>
        <v/>
      </c>
    </row>
    <row r="24" spans="1:22" x14ac:dyDescent="0.25">
      <c r="A24" t="str">
        <f t="shared" si="0"/>
        <v/>
      </c>
      <c r="B24" s="152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S24" s="206">
        <f>SUMIF('TOTAL FEED'!$J$6:$J$440,'31'!A24,'TOTAL FEED'!$AS$6:$AS$440)*T24</f>
        <v>16</v>
      </c>
      <c r="T24">
        <v>1</v>
      </c>
      <c r="V24" t="str">
        <f t="shared" si="1"/>
        <v/>
      </c>
    </row>
    <row r="25" spans="1:22" x14ac:dyDescent="0.25">
      <c r="A25" t="str">
        <f t="shared" si="0"/>
        <v/>
      </c>
      <c r="B25" s="152"/>
      <c r="C25" s="153"/>
      <c r="D25" s="153"/>
      <c r="E25" s="153"/>
      <c r="F25" s="153"/>
      <c r="G25" s="153"/>
      <c r="H25" s="153"/>
      <c r="I25" s="153"/>
      <c r="J25" s="152"/>
      <c r="K25" s="153"/>
      <c r="L25" s="153"/>
      <c r="M25" s="153"/>
      <c r="N25" s="153"/>
      <c r="O25" s="153"/>
      <c r="P25" s="153"/>
      <c r="S25" s="206">
        <f>SUMIF('TOTAL FEED'!$J$6:$J$440,'31'!A25,'TOTAL FEED'!$AS$6:$AS$440)*T25</f>
        <v>16</v>
      </c>
      <c r="T25">
        <v>1</v>
      </c>
      <c r="V25" t="str">
        <f t="shared" si="1"/>
        <v/>
      </c>
    </row>
    <row r="26" spans="1:22" x14ac:dyDescent="0.25">
      <c r="A26" t="str">
        <f t="shared" si="0"/>
        <v/>
      </c>
      <c r="B26" s="152"/>
      <c r="C26" s="153"/>
      <c r="D26" s="153"/>
      <c r="E26" s="153"/>
      <c r="F26" s="153"/>
      <c r="G26" s="153"/>
      <c r="H26" s="153"/>
      <c r="I26" s="153"/>
      <c r="J26" s="152"/>
      <c r="K26" s="153"/>
      <c r="L26" s="153"/>
      <c r="M26" s="153"/>
      <c r="N26" s="153"/>
      <c r="O26" s="153"/>
      <c r="P26" s="153"/>
      <c r="S26" s="206">
        <f>SUMIF('TOTAL FEED'!$J$6:$J$440,'31'!A26,'TOTAL FEED'!$AS$6:$AS$440)*T26</f>
        <v>16</v>
      </c>
      <c r="T26">
        <v>1</v>
      </c>
      <c r="V26" t="str">
        <f t="shared" si="1"/>
        <v/>
      </c>
    </row>
    <row r="27" spans="1:22" x14ac:dyDescent="0.25">
      <c r="A27" t="str">
        <f t="shared" si="0"/>
        <v/>
      </c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S27" s="206">
        <f>SUMIF('TOTAL FEED'!$J$6:$J$440,'31'!A27,'TOTAL FEED'!$AS$6:$AS$440)*T27</f>
        <v>16</v>
      </c>
      <c r="T27">
        <v>1</v>
      </c>
      <c r="V27" t="str">
        <f t="shared" si="1"/>
        <v/>
      </c>
    </row>
    <row r="28" spans="1:22" x14ac:dyDescent="0.25">
      <c r="A28" t="str">
        <f t="shared" si="0"/>
        <v/>
      </c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S28" s="206">
        <f>SUMIF('TOTAL FEED'!$J$6:$J$440,'31'!A28,'TOTAL FEED'!$AS$6:$AS$440)*T28</f>
        <v>16</v>
      </c>
      <c r="T28">
        <v>1</v>
      </c>
      <c r="V28" t="str">
        <f t="shared" si="1"/>
        <v/>
      </c>
    </row>
    <row r="29" spans="1:22" x14ac:dyDescent="0.25">
      <c r="A29" t="str">
        <f t="shared" si="0"/>
        <v/>
      </c>
      <c r="B29" s="152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S29" s="206">
        <f>SUMIF('TOTAL FEED'!$J$6:$J$440,'31'!A29,'TOTAL FEED'!$AS$6:$AS$440)*T29</f>
        <v>16</v>
      </c>
      <c r="T29">
        <v>1</v>
      </c>
      <c r="V29" t="str">
        <f t="shared" si="1"/>
        <v/>
      </c>
    </row>
    <row r="30" spans="1:22" x14ac:dyDescent="0.25">
      <c r="A30" t="str">
        <f t="shared" si="0"/>
        <v/>
      </c>
      <c r="B30" s="153"/>
      <c r="C30" s="153"/>
      <c r="D30" s="153"/>
      <c r="E30" s="153"/>
      <c r="F30" s="153"/>
      <c r="G30" s="153"/>
      <c r="H30" s="153"/>
      <c r="I30" s="153"/>
      <c r="J30" s="152"/>
      <c r="K30" s="153"/>
      <c r="L30" s="153"/>
      <c r="M30" s="153"/>
      <c r="N30" s="153"/>
      <c r="O30" s="153"/>
      <c r="P30" s="153"/>
      <c r="S30" s="206">
        <f>SUMIF('TOTAL FEED'!$J$6:$J$440,'31'!A30,'TOTAL FEED'!$AS$6:$AS$440)*T30</f>
        <v>16</v>
      </c>
      <c r="T30">
        <v>1</v>
      </c>
      <c r="V30" t="str">
        <f t="shared" si="1"/>
        <v/>
      </c>
    </row>
    <row r="31" spans="1:22" x14ac:dyDescent="0.25">
      <c r="A31" t="str">
        <f t="shared" si="0"/>
        <v/>
      </c>
      <c r="B31" s="152"/>
      <c r="C31" s="153"/>
      <c r="D31" s="153"/>
      <c r="E31" s="153"/>
      <c r="F31" s="153"/>
      <c r="G31" s="153"/>
      <c r="H31" s="153"/>
      <c r="I31" s="153"/>
      <c r="J31" s="152"/>
      <c r="K31" s="153"/>
      <c r="L31" s="153"/>
      <c r="M31" s="153"/>
      <c r="N31" s="153"/>
      <c r="O31" s="153"/>
      <c r="P31" s="153"/>
      <c r="S31" s="206">
        <f>SUMIF('TOTAL FEED'!$J$6:$J$440,'31'!A31,'TOTAL FEED'!$AS$6:$AS$440)*T31</f>
        <v>16</v>
      </c>
      <c r="T31">
        <v>1</v>
      </c>
      <c r="V31" t="str">
        <f t="shared" si="1"/>
        <v/>
      </c>
    </row>
    <row r="32" spans="1:22" x14ac:dyDescent="0.25">
      <c r="A32" t="str">
        <f t="shared" si="0"/>
        <v/>
      </c>
      <c r="B32" s="152"/>
      <c r="C32" s="153"/>
      <c r="D32" s="153"/>
      <c r="E32" s="153"/>
      <c r="F32" s="153"/>
      <c r="G32" s="153"/>
      <c r="H32" s="153"/>
      <c r="I32" s="153"/>
      <c r="J32" s="152"/>
      <c r="K32" s="153"/>
      <c r="L32" s="153"/>
      <c r="M32" s="153"/>
      <c r="N32" s="153"/>
      <c r="O32" s="153"/>
      <c r="P32" s="153"/>
      <c r="S32" s="206">
        <f>SUMIF('TOTAL FEED'!$J$6:$J$440,'31'!A32,'TOTAL FEED'!$AS$6:$AS$440)*T32</f>
        <v>16</v>
      </c>
      <c r="T32">
        <v>1</v>
      </c>
      <c r="V32" t="str">
        <f t="shared" si="1"/>
        <v/>
      </c>
    </row>
    <row r="33" spans="1:22" x14ac:dyDescent="0.25">
      <c r="A33" t="str">
        <f t="shared" si="0"/>
        <v/>
      </c>
      <c r="B33" s="152"/>
      <c r="C33" s="153"/>
      <c r="D33" s="153"/>
      <c r="E33" s="153"/>
      <c r="F33" s="153"/>
      <c r="G33" s="153"/>
      <c r="H33" s="153"/>
      <c r="I33" s="153"/>
      <c r="J33" s="152"/>
      <c r="K33" s="153"/>
      <c r="L33" s="153"/>
      <c r="M33" s="153"/>
      <c r="N33" s="153"/>
      <c r="O33" s="153"/>
      <c r="P33" s="153"/>
      <c r="S33" s="206">
        <f>SUMIF('TOTAL FEED'!$J$6:$J$440,'31'!A33,'TOTAL FEED'!$AS$6:$AS$440)*T33</f>
        <v>16</v>
      </c>
      <c r="T33">
        <v>1</v>
      </c>
      <c r="V33" t="str">
        <f t="shared" si="1"/>
        <v/>
      </c>
    </row>
    <row r="34" spans="1:22" x14ac:dyDescent="0.25">
      <c r="A34" t="str">
        <f t="shared" si="0"/>
        <v/>
      </c>
      <c r="B34" s="152"/>
      <c r="C34" s="153"/>
      <c r="D34" s="153"/>
      <c r="E34" s="153"/>
      <c r="F34" s="153"/>
      <c r="G34" s="153"/>
      <c r="H34" s="153"/>
      <c r="I34" s="153"/>
      <c r="J34" s="152"/>
      <c r="K34" s="153"/>
      <c r="L34" s="153"/>
      <c r="M34" s="153"/>
      <c r="N34" s="153"/>
      <c r="O34" s="153"/>
      <c r="P34" s="153"/>
      <c r="S34" s="206">
        <f>SUMIF('TOTAL FEED'!$J$6:$J$440,'31'!A34,'TOTAL FEED'!$AS$6:$AS$440)*T34</f>
        <v>16</v>
      </c>
      <c r="T34">
        <v>1</v>
      </c>
      <c r="V34" t="str">
        <f t="shared" si="1"/>
        <v/>
      </c>
    </row>
    <row r="35" spans="1:22" x14ac:dyDescent="0.25">
      <c r="A35" t="str">
        <f t="shared" si="0"/>
        <v/>
      </c>
      <c r="B35" s="152"/>
      <c r="C35" s="153"/>
      <c r="D35" s="153"/>
      <c r="E35" s="153"/>
      <c r="F35" s="153"/>
      <c r="G35" s="153"/>
      <c r="H35" s="153"/>
      <c r="I35" s="153"/>
      <c r="J35" s="152"/>
      <c r="K35" s="153"/>
      <c r="L35" s="153"/>
      <c r="M35" s="153"/>
      <c r="N35" s="153"/>
      <c r="O35" s="153"/>
      <c r="P35" s="153"/>
      <c r="S35" s="206">
        <f>SUMIF('TOTAL FEED'!$J$6:$J$440,'31'!A35,'TOTAL FEED'!$AS$6:$AS$440)*T35</f>
        <v>16</v>
      </c>
      <c r="T35">
        <v>1</v>
      </c>
      <c r="V35" t="str">
        <f t="shared" si="1"/>
        <v/>
      </c>
    </row>
    <row r="36" spans="1:22" x14ac:dyDescent="0.25">
      <c r="A36" t="str">
        <f t="shared" si="0"/>
        <v/>
      </c>
      <c r="B36" s="152"/>
      <c r="C36" s="153"/>
      <c r="D36" s="153"/>
      <c r="E36" s="153"/>
      <c r="F36" s="153"/>
      <c r="G36" s="153"/>
      <c r="H36" s="153"/>
      <c r="I36" s="153"/>
      <c r="J36" s="152"/>
      <c r="K36" s="153"/>
      <c r="L36" s="153"/>
      <c r="M36" s="153"/>
      <c r="N36" s="153"/>
      <c r="O36" s="153"/>
      <c r="P36" s="153"/>
      <c r="S36" s="206">
        <f>SUMIF('TOTAL FEED'!$J$6:$J$440,'31'!A36,'TOTAL FEED'!$AS$6:$AS$440)*T36</f>
        <v>16</v>
      </c>
      <c r="T36">
        <v>1</v>
      </c>
      <c r="V36" t="str">
        <f t="shared" si="1"/>
        <v/>
      </c>
    </row>
    <row r="37" spans="1:22" x14ac:dyDescent="0.25">
      <c r="A37" t="str">
        <f t="shared" si="0"/>
        <v/>
      </c>
      <c r="B37" s="152"/>
      <c r="C37" s="153"/>
      <c r="D37" s="153"/>
      <c r="E37" s="153"/>
      <c r="F37" s="153"/>
      <c r="G37" s="153"/>
      <c r="H37" s="153"/>
      <c r="I37" s="153"/>
      <c r="J37" s="152"/>
      <c r="K37" s="153"/>
      <c r="L37" s="153"/>
      <c r="M37" s="153"/>
      <c r="N37" s="153"/>
      <c r="O37" s="153"/>
      <c r="P37" s="153"/>
      <c r="S37" s="206">
        <f>SUMIF('TOTAL FEED'!$J$6:$J$440,'31'!A37,'TOTAL FEED'!$AS$6:$AS$440)*T37</f>
        <v>16</v>
      </c>
      <c r="T37">
        <v>1</v>
      </c>
      <c r="V37" t="str">
        <f t="shared" si="1"/>
        <v/>
      </c>
    </row>
    <row r="38" spans="1:22" x14ac:dyDescent="0.25">
      <c r="A38" t="str">
        <f t="shared" si="0"/>
        <v/>
      </c>
      <c r="B38" s="152"/>
      <c r="C38" s="153"/>
      <c r="D38" s="153"/>
      <c r="E38" s="153"/>
      <c r="F38" s="153"/>
      <c r="G38" s="153"/>
      <c r="H38" s="153"/>
      <c r="I38" s="153"/>
      <c r="J38" s="152"/>
      <c r="K38" s="153"/>
      <c r="L38" s="153"/>
      <c r="M38" s="153"/>
      <c r="N38" s="153"/>
      <c r="O38" s="153"/>
      <c r="P38" s="153"/>
      <c r="S38" s="206">
        <f>SUMIF('TOTAL FEED'!$J$6:$J$440,'31'!A38,'TOTAL FEED'!$AS$6:$AS$440)*T38</f>
        <v>16</v>
      </c>
      <c r="T38">
        <v>1</v>
      </c>
      <c r="V38" t="str">
        <f t="shared" si="1"/>
        <v/>
      </c>
    </row>
    <row r="39" spans="1:22" x14ac:dyDescent="0.25">
      <c r="A39" t="str">
        <f t="shared" si="0"/>
        <v/>
      </c>
      <c r="B39" s="152"/>
      <c r="C39" s="153"/>
      <c r="D39" s="153"/>
      <c r="E39" s="153"/>
      <c r="F39" s="153"/>
      <c r="G39" s="153"/>
      <c r="H39" s="153"/>
      <c r="I39" s="153"/>
      <c r="J39" s="152"/>
      <c r="K39" s="153"/>
      <c r="L39" s="153"/>
      <c r="M39" s="153"/>
      <c r="N39" s="153"/>
      <c r="O39" s="153"/>
      <c r="P39" s="153"/>
      <c r="S39" s="206">
        <f>SUMIF('TOTAL FEED'!$J$6:$J$440,'31'!A39,'TOTAL FEED'!$AS$6:$AS$440)*T39</f>
        <v>16</v>
      </c>
      <c r="T39">
        <v>1</v>
      </c>
      <c r="V39" t="str">
        <f t="shared" si="1"/>
        <v/>
      </c>
    </row>
    <row r="40" spans="1:22" x14ac:dyDescent="0.25">
      <c r="A40" t="str">
        <f t="shared" si="0"/>
        <v/>
      </c>
      <c r="B40" s="152"/>
      <c r="C40" s="153"/>
      <c r="D40" s="153"/>
      <c r="E40" s="153"/>
      <c r="F40" s="153"/>
      <c r="G40" s="153"/>
      <c r="H40" s="153"/>
      <c r="I40" s="153"/>
      <c r="J40" s="152"/>
      <c r="K40" s="153"/>
      <c r="L40" s="153"/>
      <c r="M40" s="153"/>
      <c r="N40" s="153"/>
      <c r="O40" s="153"/>
      <c r="P40" s="153"/>
      <c r="S40" s="206">
        <f>SUMIF('TOTAL FEED'!$J$6:$J$440,'31'!A40,'TOTAL FEED'!$AS$6:$AS$440)*T40</f>
        <v>16</v>
      </c>
      <c r="T40">
        <v>1</v>
      </c>
      <c r="V40" t="str">
        <f t="shared" si="1"/>
        <v/>
      </c>
    </row>
    <row r="41" spans="1:22" x14ac:dyDescent="0.25">
      <c r="A41" t="str">
        <f t="shared" si="0"/>
        <v/>
      </c>
      <c r="B41" s="152"/>
      <c r="C41" s="153"/>
      <c r="D41" s="153"/>
      <c r="E41" s="153"/>
      <c r="F41" s="153"/>
      <c r="G41" s="153"/>
      <c r="H41" s="153"/>
      <c r="I41" s="153"/>
      <c r="J41" s="152"/>
      <c r="K41" s="153"/>
      <c r="L41" s="153"/>
      <c r="M41" s="153"/>
      <c r="N41" s="153"/>
      <c r="O41" s="153"/>
      <c r="P41" s="153"/>
      <c r="S41" s="206">
        <f>SUMIF('TOTAL FEED'!$J$6:$J$440,'31'!A41,'TOTAL FEED'!$AS$6:$AS$440)*T41</f>
        <v>16</v>
      </c>
      <c r="T41">
        <v>1</v>
      </c>
      <c r="V41" t="str">
        <f t="shared" si="1"/>
        <v/>
      </c>
    </row>
    <row r="42" spans="1:22" x14ac:dyDescent="0.25">
      <c r="A42" t="str">
        <f t="shared" si="0"/>
        <v/>
      </c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S42" s="206">
        <f>SUMIF('TOTAL FEED'!$J$6:$J$440,'31'!A42,'TOTAL FEED'!$AS$6:$AS$440)*T42</f>
        <v>16</v>
      </c>
      <c r="T42">
        <v>1</v>
      </c>
      <c r="V42" t="str">
        <f t="shared" si="1"/>
        <v/>
      </c>
    </row>
    <row r="43" spans="1:22" x14ac:dyDescent="0.25">
      <c r="A43" t="str">
        <f t="shared" si="0"/>
        <v/>
      </c>
      <c r="G43"/>
      <c r="H43"/>
      <c r="S43" s="206">
        <f>SUMIF('TOTAL FEED'!$J$6:$J$440,'31'!A43,'TOTAL FEED'!$AS$6:$AS$440)*T43</f>
        <v>16</v>
      </c>
      <c r="T43">
        <v>1</v>
      </c>
      <c r="V43" t="str">
        <f t="shared" si="1"/>
        <v/>
      </c>
    </row>
    <row r="44" spans="1:22" x14ac:dyDescent="0.25">
      <c r="A44" t="str">
        <f t="shared" si="0"/>
        <v/>
      </c>
      <c r="G44"/>
      <c r="H44"/>
      <c r="S44" s="206">
        <f>SUMIF('TOTAL FEED'!$J$6:$J$440,'31'!A44,'TOTAL FEED'!$AS$6:$AS$440)*T44</f>
        <v>16</v>
      </c>
      <c r="T44">
        <v>1</v>
      </c>
      <c r="V44" t="str">
        <f t="shared" si="1"/>
        <v/>
      </c>
    </row>
    <row r="45" spans="1:22" x14ac:dyDescent="0.25">
      <c r="A45" t="str">
        <f t="shared" si="0"/>
        <v/>
      </c>
      <c r="G45"/>
      <c r="H45"/>
      <c r="S45" s="206">
        <f>SUMIF('TOTAL FEED'!$J$6:$J$440,'31'!A45,'TOTAL FEED'!$AS$6:$AS$440)*T45</f>
        <v>16</v>
      </c>
      <c r="T45">
        <v>1</v>
      </c>
      <c r="V45" t="str">
        <f t="shared" si="1"/>
        <v/>
      </c>
    </row>
    <row r="46" spans="1:22" x14ac:dyDescent="0.25">
      <c r="A46" t="str">
        <f t="shared" si="0"/>
        <v/>
      </c>
      <c r="G46"/>
      <c r="H46"/>
      <c r="S46" s="206">
        <f>SUMIF('TOTAL FEED'!$J$6:$J$440,'31'!A46,'TOTAL FEED'!$AS$6:$AS$440)*T46</f>
        <v>16</v>
      </c>
      <c r="T46">
        <v>1</v>
      </c>
      <c r="V46" t="str">
        <f t="shared" si="1"/>
        <v/>
      </c>
    </row>
    <row r="47" spans="1:22" x14ac:dyDescent="0.25">
      <c r="A47" t="str">
        <f t="shared" si="0"/>
        <v/>
      </c>
      <c r="G47"/>
      <c r="H47"/>
      <c r="S47" s="206">
        <f>SUMIF('TOTAL FEED'!$J$6:$J$440,'31'!A47,'TOTAL FEED'!$AS$6:$AS$440)*T47</f>
        <v>16</v>
      </c>
      <c r="T47">
        <v>1</v>
      </c>
      <c r="V47" t="str">
        <f t="shared" si="1"/>
        <v/>
      </c>
    </row>
    <row r="48" spans="1:22" x14ac:dyDescent="0.25">
      <c r="A48" t="str">
        <f t="shared" si="0"/>
        <v/>
      </c>
      <c r="G48"/>
      <c r="H48"/>
      <c r="S48" s="206">
        <f>SUMIF('TOTAL FEED'!$J$6:$J$440,'31'!A48,'TOTAL FEED'!$AS$6:$AS$440)*T48</f>
        <v>16</v>
      </c>
      <c r="T48">
        <v>1</v>
      </c>
      <c r="V48" t="str">
        <f t="shared" si="1"/>
        <v/>
      </c>
    </row>
    <row r="49" spans="1:22" x14ac:dyDescent="0.25">
      <c r="A49" t="str">
        <f t="shared" si="0"/>
        <v/>
      </c>
      <c r="G49"/>
      <c r="H49"/>
      <c r="S49" s="206">
        <f>SUMIF('TOTAL FEED'!$J$6:$J$440,'31'!A49,'TOTAL FEED'!$AS$6:$AS$440)*T49</f>
        <v>16</v>
      </c>
      <c r="T49">
        <v>1</v>
      </c>
      <c r="V49" t="str">
        <f t="shared" si="1"/>
        <v/>
      </c>
    </row>
    <row r="50" spans="1:22" x14ac:dyDescent="0.25">
      <c r="A50" t="str">
        <f t="shared" si="0"/>
        <v/>
      </c>
      <c r="G50"/>
      <c r="H50"/>
      <c r="S50" s="206">
        <f>SUMIF('TOTAL FEED'!$J$6:$J$440,'31'!A50,'TOTAL FEED'!$AS$6:$AS$440)*T50</f>
        <v>16</v>
      </c>
      <c r="T50">
        <v>1</v>
      </c>
      <c r="V50" t="str">
        <f t="shared" si="1"/>
        <v/>
      </c>
    </row>
    <row r="51" spans="1:22" x14ac:dyDescent="0.25">
      <c r="A51" t="str">
        <f t="shared" si="0"/>
        <v/>
      </c>
      <c r="G51"/>
      <c r="H51"/>
      <c r="S51" s="206">
        <f>SUMIF('TOTAL FEED'!$J$6:$J$440,'31'!A51,'TOTAL FEED'!$AS$6:$AS$440)*T51</f>
        <v>16</v>
      </c>
      <c r="T51">
        <v>1</v>
      </c>
      <c r="V51" t="str">
        <f t="shared" si="1"/>
        <v/>
      </c>
    </row>
    <row r="52" spans="1:22" x14ac:dyDescent="0.25">
      <c r="A52" t="str">
        <f t="shared" si="0"/>
        <v/>
      </c>
      <c r="G52"/>
      <c r="H52"/>
      <c r="S52" s="206">
        <f>SUMIF('TOTAL FEED'!$J$6:$J$440,'31'!A52,'TOTAL FEED'!$AS$6:$AS$440)*T52</f>
        <v>16</v>
      </c>
      <c r="T52">
        <v>1</v>
      </c>
      <c r="V52" t="str">
        <f t="shared" si="1"/>
        <v/>
      </c>
    </row>
    <row r="53" spans="1:22" x14ac:dyDescent="0.25">
      <c r="A53" t="str">
        <f t="shared" si="0"/>
        <v/>
      </c>
      <c r="G53"/>
      <c r="H53"/>
      <c r="S53" s="206">
        <f>SUMIF('TOTAL FEED'!$J$6:$J$440,'31'!A53,'TOTAL FEED'!$AS$6:$AS$440)*T53</f>
        <v>16</v>
      </c>
      <c r="T53">
        <v>1</v>
      </c>
      <c r="V53" t="str">
        <f t="shared" si="1"/>
        <v/>
      </c>
    </row>
    <row r="54" spans="1:22" x14ac:dyDescent="0.25">
      <c r="A54" t="str">
        <f t="shared" si="0"/>
        <v/>
      </c>
      <c r="G54"/>
      <c r="H54"/>
      <c r="S54" s="206">
        <f>SUMIF('TOTAL FEED'!$J$6:$J$440,'31'!A54,'TOTAL FEED'!$AS$6:$AS$440)*T54</f>
        <v>16</v>
      </c>
      <c r="T54">
        <v>1</v>
      </c>
      <c r="V54" t="str">
        <f t="shared" si="1"/>
        <v/>
      </c>
    </row>
    <row r="55" spans="1:22" x14ac:dyDescent="0.25">
      <c r="A55" t="str">
        <f t="shared" si="0"/>
        <v/>
      </c>
      <c r="G55"/>
      <c r="H55"/>
      <c r="S55" s="206">
        <f>SUMIF('TOTAL FEED'!$J$6:$J$440,'31'!A55,'TOTAL FEED'!$AS$6:$AS$440)*T55</f>
        <v>16</v>
      </c>
      <c r="T55">
        <v>1</v>
      </c>
      <c r="V55" t="str">
        <f t="shared" si="1"/>
        <v/>
      </c>
    </row>
    <row r="56" spans="1:22" x14ac:dyDescent="0.25">
      <c r="A56" t="str">
        <f t="shared" si="0"/>
        <v/>
      </c>
      <c r="G56"/>
      <c r="H56"/>
      <c r="S56" s="206">
        <f>SUMIF('TOTAL FEED'!$J$6:$J$440,'31'!A56,'TOTAL FEED'!$AS$6:$AS$440)*T56</f>
        <v>16</v>
      </c>
      <c r="T56">
        <v>1</v>
      </c>
      <c r="V56" t="str">
        <f t="shared" si="1"/>
        <v/>
      </c>
    </row>
    <row r="57" spans="1:22" x14ac:dyDescent="0.25">
      <c r="A57" t="str">
        <f t="shared" si="0"/>
        <v/>
      </c>
      <c r="G57"/>
      <c r="H57"/>
      <c r="S57" s="206">
        <f>SUMIF('TOTAL FEED'!$J$6:$J$440,'31'!A57,'TOTAL FEED'!$AS$6:$AS$440)*T57</f>
        <v>16</v>
      </c>
      <c r="T57">
        <v>1</v>
      </c>
      <c r="V57" t="str">
        <f t="shared" si="1"/>
        <v/>
      </c>
    </row>
    <row r="58" spans="1:22" x14ac:dyDescent="0.25">
      <c r="A58" t="str">
        <f t="shared" si="0"/>
        <v/>
      </c>
      <c r="G58"/>
      <c r="H58"/>
      <c r="S58" s="206">
        <f>SUMIF('TOTAL FEED'!$J$6:$J$440,'31'!A58,'TOTAL FEED'!$AS$6:$AS$440)*T58</f>
        <v>16</v>
      </c>
      <c r="T58">
        <v>1</v>
      </c>
      <c r="V58" t="str">
        <f t="shared" si="1"/>
        <v/>
      </c>
    </row>
    <row r="59" spans="1:22" x14ac:dyDescent="0.25">
      <c r="A59" t="str">
        <f t="shared" si="0"/>
        <v/>
      </c>
      <c r="G59"/>
      <c r="H59"/>
      <c r="S59" s="206">
        <f>SUMIF('TOTAL FEED'!$J$6:$J$440,'31'!A59,'TOTAL FEED'!$AS$6:$AS$440)*T59</f>
        <v>16</v>
      </c>
      <c r="T59">
        <v>1</v>
      </c>
      <c r="V59" t="str">
        <f t="shared" si="1"/>
        <v/>
      </c>
    </row>
    <row r="60" spans="1:22" x14ac:dyDescent="0.25">
      <c r="A60" t="str">
        <f t="shared" si="0"/>
        <v/>
      </c>
      <c r="G60"/>
      <c r="H60"/>
      <c r="S60" s="206">
        <f>SUMIF('TOTAL FEED'!$J$6:$J$440,'31'!A60,'TOTAL FEED'!$AS$6:$AS$440)*T60</f>
        <v>16</v>
      </c>
      <c r="T60">
        <v>1</v>
      </c>
      <c r="V60" t="str">
        <f t="shared" si="1"/>
        <v/>
      </c>
    </row>
    <row r="61" spans="1:22" x14ac:dyDescent="0.25">
      <c r="A61" t="str">
        <f t="shared" si="0"/>
        <v/>
      </c>
      <c r="G61"/>
      <c r="H61"/>
      <c r="S61" s="206">
        <f>SUMIF('TOTAL FEED'!$J$6:$J$440,'31'!A61,'TOTAL FEED'!$AS$6:$AS$440)*T61</f>
        <v>16</v>
      </c>
      <c r="T61">
        <v>1</v>
      </c>
      <c r="V61" t="str">
        <f t="shared" si="1"/>
        <v/>
      </c>
    </row>
    <row r="62" spans="1:22" x14ac:dyDescent="0.25">
      <c r="A62" t="str">
        <f t="shared" si="0"/>
        <v/>
      </c>
      <c r="G62"/>
      <c r="H62"/>
      <c r="S62" s="206">
        <f>SUMIF('TOTAL FEED'!$J$6:$J$440,'31'!A62,'TOTAL FEED'!$AS$6:$AS$440)*T62</f>
        <v>16</v>
      </c>
      <c r="T62">
        <v>1</v>
      </c>
      <c r="V62" t="str">
        <f t="shared" si="1"/>
        <v/>
      </c>
    </row>
    <row r="63" spans="1:22" x14ac:dyDescent="0.25">
      <c r="A63" t="str">
        <f t="shared" si="0"/>
        <v/>
      </c>
      <c r="G63"/>
      <c r="H63"/>
      <c r="S63" s="206">
        <f>SUMIF('TOTAL FEED'!$J$6:$J$440,'31'!A63,'TOTAL FEED'!$AS$6:$AS$440)*T63</f>
        <v>16</v>
      </c>
      <c r="T63">
        <v>1</v>
      </c>
      <c r="V63" t="str">
        <f t="shared" si="1"/>
        <v/>
      </c>
    </row>
    <row r="64" spans="1:22" x14ac:dyDescent="0.25">
      <c r="A64" t="str">
        <f t="shared" si="0"/>
        <v/>
      </c>
      <c r="G64"/>
      <c r="H64"/>
      <c r="S64" s="206">
        <f>SUMIF('TOTAL FEED'!$J$6:$J$440,'31'!A64,'TOTAL FEED'!$AS$6:$AS$440)*T64</f>
        <v>16</v>
      </c>
      <c r="T64">
        <v>1</v>
      </c>
      <c r="V64" t="str">
        <f t="shared" si="1"/>
        <v/>
      </c>
    </row>
    <row r="65" spans="1:22" x14ac:dyDescent="0.25">
      <c r="A65" t="str">
        <f t="shared" si="0"/>
        <v/>
      </c>
      <c r="G65"/>
      <c r="H65"/>
      <c r="S65" s="206">
        <f>SUMIF('TOTAL FEED'!$J$6:$J$440,'31'!A65,'TOTAL FEED'!$AS$6:$AS$440)*T65</f>
        <v>16</v>
      </c>
      <c r="T65">
        <v>1</v>
      </c>
      <c r="V65" t="str">
        <f t="shared" si="1"/>
        <v/>
      </c>
    </row>
    <row r="66" spans="1:22" x14ac:dyDescent="0.25">
      <c r="A66" t="str">
        <f t="shared" si="0"/>
        <v/>
      </c>
      <c r="G66"/>
      <c r="H66"/>
      <c r="S66" s="206">
        <f>SUMIF('TOTAL FEED'!$J$6:$J$440,'31'!A66,'TOTAL FEED'!$AS$6:$AS$440)*T66</f>
        <v>16</v>
      </c>
      <c r="T66">
        <v>1</v>
      </c>
      <c r="V66" t="str">
        <f t="shared" si="1"/>
        <v/>
      </c>
    </row>
    <row r="67" spans="1:22" x14ac:dyDescent="0.25">
      <c r="A67" t="str">
        <f t="shared" si="0"/>
        <v/>
      </c>
      <c r="G67"/>
      <c r="H67"/>
      <c r="S67" s="206">
        <f>SUMIF('TOTAL FEED'!$J$6:$J$440,'31'!A67,'TOTAL FEED'!$AS$6:$AS$440)*T67</f>
        <v>16</v>
      </c>
      <c r="T67">
        <v>1</v>
      </c>
      <c r="V67" t="str">
        <f t="shared" si="1"/>
        <v/>
      </c>
    </row>
    <row r="68" spans="1:22" x14ac:dyDescent="0.25">
      <c r="A68" t="str">
        <f t="shared" ref="A68:A131" si="2">CONCATENATE(G68,I68,H68)</f>
        <v/>
      </c>
      <c r="G68"/>
      <c r="H68"/>
      <c r="S68" s="206">
        <f>SUMIF('TOTAL FEED'!$J$6:$J$440,'31'!A68,'TOTAL FEED'!$AS$6:$AS$440)*T68</f>
        <v>16</v>
      </c>
      <c r="T68">
        <v>1</v>
      </c>
      <c r="V68" t="str">
        <f t="shared" ref="V68:V131" si="3">+G68&amp;I68</f>
        <v/>
      </c>
    </row>
    <row r="69" spans="1:22" x14ac:dyDescent="0.25">
      <c r="A69" t="str">
        <f t="shared" si="2"/>
        <v/>
      </c>
      <c r="G69"/>
      <c r="H69"/>
      <c r="S69" s="206">
        <f>SUMIF('TOTAL FEED'!$J$6:$J$440,'31'!A69,'TOTAL FEED'!$AS$6:$AS$440)*T69</f>
        <v>16</v>
      </c>
      <c r="T69">
        <v>1</v>
      </c>
      <c r="V69" t="str">
        <f t="shared" si="3"/>
        <v/>
      </c>
    </row>
    <row r="70" spans="1:22" x14ac:dyDescent="0.25">
      <c r="A70" t="str">
        <f t="shared" si="2"/>
        <v/>
      </c>
      <c r="G70"/>
      <c r="H70"/>
      <c r="S70" s="206">
        <f>SUMIF('TOTAL FEED'!$J$6:$J$440,'31'!A70,'TOTAL FEED'!$AS$6:$AS$440)*T70</f>
        <v>16</v>
      </c>
      <c r="T70">
        <v>1</v>
      </c>
      <c r="V70" t="str">
        <f t="shared" si="3"/>
        <v/>
      </c>
    </row>
    <row r="71" spans="1:22" x14ac:dyDescent="0.25">
      <c r="A71" t="str">
        <f t="shared" si="2"/>
        <v/>
      </c>
      <c r="G71"/>
      <c r="H71"/>
      <c r="S71" s="206">
        <f>SUMIF('TOTAL FEED'!$J$6:$J$440,'31'!A71,'TOTAL FEED'!$AS$6:$AS$440)*T71</f>
        <v>16</v>
      </c>
      <c r="T71">
        <v>1</v>
      </c>
      <c r="V71" t="str">
        <f t="shared" si="3"/>
        <v/>
      </c>
    </row>
    <row r="72" spans="1:22" x14ac:dyDescent="0.25">
      <c r="A72" t="str">
        <f t="shared" si="2"/>
        <v/>
      </c>
      <c r="G72"/>
      <c r="H72"/>
      <c r="S72" s="206">
        <f>SUMIF('TOTAL FEED'!$J$6:$J$440,'31'!A72,'TOTAL FEED'!$AS$6:$AS$440)*T72</f>
        <v>16</v>
      </c>
      <c r="T72">
        <v>1</v>
      </c>
      <c r="V72" t="str">
        <f t="shared" si="3"/>
        <v/>
      </c>
    </row>
    <row r="73" spans="1:22" x14ac:dyDescent="0.25">
      <c r="A73" t="str">
        <f t="shared" si="2"/>
        <v/>
      </c>
      <c r="G73"/>
      <c r="H73"/>
      <c r="S73" s="206">
        <f>SUMIF('TOTAL FEED'!$J$6:$J$440,'31'!A73,'TOTAL FEED'!$AS$6:$AS$440)*T73</f>
        <v>16</v>
      </c>
      <c r="T73">
        <v>1</v>
      </c>
      <c r="V73" t="str">
        <f t="shared" si="3"/>
        <v/>
      </c>
    </row>
    <row r="74" spans="1:22" x14ac:dyDescent="0.25">
      <c r="A74" t="str">
        <f t="shared" si="2"/>
        <v/>
      </c>
      <c r="G74"/>
      <c r="H74"/>
      <c r="S74" s="206">
        <f>SUMIF('TOTAL FEED'!$J$6:$J$440,'31'!A74,'TOTAL FEED'!$AS$6:$AS$440)*T74</f>
        <v>16</v>
      </c>
      <c r="T74">
        <v>1</v>
      </c>
      <c r="V74" t="str">
        <f t="shared" si="3"/>
        <v/>
      </c>
    </row>
    <row r="75" spans="1:22" x14ac:dyDescent="0.25">
      <c r="A75" t="str">
        <f t="shared" si="2"/>
        <v/>
      </c>
      <c r="G75"/>
      <c r="H75"/>
      <c r="S75" s="206">
        <f>SUMIF('TOTAL FEED'!$J$6:$J$440,'31'!A75,'TOTAL FEED'!$AS$6:$AS$440)*T75</f>
        <v>16</v>
      </c>
      <c r="T75">
        <v>1</v>
      </c>
      <c r="V75" t="str">
        <f t="shared" si="3"/>
        <v/>
      </c>
    </row>
    <row r="76" spans="1:22" x14ac:dyDescent="0.25">
      <c r="A76" t="str">
        <f t="shared" si="2"/>
        <v/>
      </c>
      <c r="G76"/>
      <c r="H76"/>
      <c r="S76" s="206">
        <f>SUMIF('TOTAL FEED'!$J$6:$J$440,'31'!A76,'TOTAL FEED'!$AS$6:$AS$440)*T76</f>
        <v>16</v>
      </c>
      <c r="T76">
        <v>1</v>
      </c>
      <c r="V76" t="str">
        <f t="shared" si="3"/>
        <v/>
      </c>
    </row>
    <row r="77" spans="1:22" x14ac:dyDescent="0.25">
      <c r="A77" t="str">
        <f t="shared" si="2"/>
        <v/>
      </c>
      <c r="G77"/>
      <c r="H77"/>
      <c r="S77" s="206">
        <f>SUMIF('TOTAL FEED'!$J$6:$J$440,'31'!A77,'TOTAL FEED'!$AS$6:$AS$440)*T77</f>
        <v>16</v>
      </c>
      <c r="T77">
        <v>1</v>
      </c>
      <c r="V77" t="str">
        <f t="shared" si="3"/>
        <v/>
      </c>
    </row>
    <row r="78" spans="1:22" x14ac:dyDescent="0.25">
      <c r="A78" t="str">
        <f t="shared" si="2"/>
        <v/>
      </c>
      <c r="G78"/>
      <c r="H78"/>
      <c r="S78" s="206">
        <f>SUMIF('TOTAL FEED'!$J$6:$J$440,'31'!A78,'TOTAL FEED'!$AS$6:$AS$440)*T78</f>
        <v>16</v>
      </c>
      <c r="T78">
        <v>1</v>
      </c>
      <c r="V78" t="str">
        <f t="shared" si="3"/>
        <v/>
      </c>
    </row>
    <row r="79" spans="1:22" x14ac:dyDescent="0.25">
      <c r="A79" t="str">
        <f t="shared" si="2"/>
        <v/>
      </c>
      <c r="G79"/>
      <c r="H79"/>
      <c r="S79" s="206">
        <f>SUMIF('TOTAL FEED'!$J$6:$J$440,'31'!A79,'TOTAL FEED'!$AS$6:$AS$440)*T79</f>
        <v>16</v>
      </c>
      <c r="T79">
        <v>1</v>
      </c>
      <c r="V79" t="str">
        <f t="shared" si="3"/>
        <v/>
      </c>
    </row>
    <row r="80" spans="1:22" x14ac:dyDescent="0.25">
      <c r="A80" t="str">
        <f t="shared" si="2"/>
        <v/>
      </c>
      <c r="G80"/>
      <c r="H80"/>
      <c r="S80" s="206">
        <f>SUMIF('TOTAL FEED'!$J$6:$J$440,'31'!A80,'TOTAL FEED'!$AS$6:$AS$440)*T80</f>
        <v>16</v>
      </c>
      <c r="T80">
        <v>1</v>
      </c>
      <c r="V80" t="str">
        <f t="shared" si="3"/>
        <v/>
      </c>
    </row>
    <row r="81" spans="1:22" x14ac:dyDescent="0.25">
      <c r="A81" t="str">
        <f t="shared" si="2"/>
        <v/>
      </c>
      <c r="G81"/>
      <c r="H81"/>
      <c r="S81" s="206">
        <f>SUMIF('TOTAL FEED'!$J$6:$J$440,'31'!A81,'TOTAL FEED'!$AS$6:$AS$440)*T81</f>
        <v>16</v>
      </c>
      <c r="T81">
        <v>1</v>
      </c>
      <c r="V81" t="str">
        <f t="shared" si="3"/>
        <v/>
      </c>
    </row>
    <row r="82" spans="1:22" x14ac:dyDescent="0.25">
      <c r="A82" t="str">
        <f t="shared" si="2"/>
        <v/>
      </c>
      <c r="G82"/>
      <c r="H82"/>
      <c r="S82" s="206">
        <f>SUMIF('TOTAL FEED'!$J$6:$J$440,'31'!A82,'TOTAL FEED'!$AS$6:$AS$440)*T82</f>
        <v>16</v>
      </c>
      <c r="T82">
        <v>1</v>
      </c>
      <c r="V82" t="str">
        <f t="shared" si="3"/>
        <v/>
      </c>
    </row>
    <row r="83" spans="1:22" x14ac:dyDescent="0.25">
      <c r="A83" t="str">
        <f t="shared" si="2"/>
        <v/>
      </c>
      <c r="G83"/>
      <c r="H83"/>
      <c r="S83" s="206">
        <f>SUMIF('TOTAL FEED'!$J$6:$J$440,'31'!A83,'TOTAL FEED'!$AS$6:$AS$440)*T83</f>
        <v>16</v>
      </c>
      <c r="T83">
        <v>1</v>
      </c>
      <c r="V83" t="str">
        <f t="shared" si="3"/>
        <v/>
      </c>
    </row>
    <row r="84" spans="1:22" x14ac:dyDescent="0.25">
      <c r="A84" t="str">
        <f t="shared" si="2"/>
        <v/>
      </c>
      <c r="G84"/>
      <c r="H84"/>
      <c r="S84" s="206">
        <f>SUMIF('TOTAL FEED'!$J$6:$J$440,'31'!A84,'TOTAL FEED'!$AS$6:$AS$440)*T84</f>
        <v>16</v>
      </c>
      <c r="T84">
        <v>1</v>
      </c>
      <c r="V84" t="str">
        <f t="shared" si="3"/>
        <v/>
      </c>
    </row>
    <row r="85" spans="1:22" x14ac:dyDescent="0.25">
      <c r="A85" t="str">
        <f t="shared" si="2"/>
        <v/>
      </c>
      <c r="G85"/>
      <c r="H85"/>
      <c r="S85" s="206">
        <f>SUMIF('TOTAL FEED'!$J$6:$J$440,'31'!A85,'TOTAL FEED'!$AS$6:$AS$440)*T85</f>
        <v>16</v>
      </c>
      <c r="T85">
        <v>1</v>
      </c>
      <c r="V85" t="str">
        <f t="shared" si="3"/>
        <v/>
      </c>
    </row>
    <row r="86" spans="1:22" x14ac:dyDescent="0.25">
      <c r="A86" t="str">
        <f t="shared" si="2"/>
        <v/>
      </c>
      <c r="G86"/>
      <c r="H86"/>
      <c r="S86" s="206">
        <f>SUMIF('TOTAL FEED'!$J$6:$J$440,'31'!A86,'TOTAL FEED'!$AS$6:$AS$440)*T86</f>
        <v>16</v>
      </c>
      <c r="T86">
        <v>1</v>
      </c>
      <c r="V86" t="str">
        <f t="shared" si="3"/>
        <v/>
      </c>
    </row>
    <row r="87" spans="1:22" x14ac:dyDescent="0.25">
      <c r="A87" t="str">
        <f t="shared" si="2"/>
        <v/>
      </c>
      <c r="G87"/>
      <c r="H87"/>
      <c r="S87" s="206">
        <f>SUMIF('TOTAL FEED'!$J$6:$J$440,'31'!A87,'TOTAL FEED'!$AS$6:$AS$440)*T87</f>
        <v>16</v>
      </c>
      <c r="T87">
        <v>1</v>
      </c>
      <c r="V87" t="str">
        <f t="shared" si="3"/>
        <v/>
      </c>
    </row>
    <row r="88" spans="1:22" x14ac:dyDescent="0.25">
      <c r="A88" t="str">
        <f t="shared" si="2"/>
        <v/>
      </c>
      <c r="G88"/>
      <c r="H88"/>
      <c r="S88" s="206">
        <f>SUMIF('TOTAL FEED'!$J$6:$J$440,'31'!A88,'TOTAL FEED'!$AS$6:$AS$440)*T88</f>
        <v>16</v>
      </c>
      <c r="T88">
        <v>1</v>
      </c>
      <c r="V88" t="str">
        <f t="shared" si="3"/>
        <v/>
      </c>
    </row>
    <row r="89" spans="1:22" x14ac:dyDescent="0.25">
      <c r="A89" t="str">
        <f t="shared" si="2"/>
        <v/>
      </c>
      <c r="G89"/>
      <c r="H89"/>
      <c r="S89" s="206">
        <f>SUMIF('TOTAL FEED'!$J$6:$J$440,'31'!A89,'TOTAL FEED'!$AS$6:$AS$440)*T89</f>
        <v>16</v>
      </c>
      <c r="T89">
        <v>1</v>
      </c>
      <c r="V89" t="str">
        <f t="shared" si="3"/>
        <v/>
      </c>
    </row>
    <row r="90" spans="1:22" x14ac:dyDescent="0.25">
      <c r="A90" t="str">
        <f t="shared" si="2"/>
        <v/>
      </c>
      <c r="G90"/>
      <c r="H90"/>
      <c r="S90" s="206">
        <f>SUMIF('TOTAL FEED'!$J$6:$J$440,'31'!A90,'TOTAL FEED'!$AS$6:$AS$440)*T90</f>
        <v>16</v>
      </c>
      <c r="T90">
        <v>1</v>
      </c>
      <c r="V90" t="str">
        <f t="shared" si="3"/>
        <v/>
      </c>
    </row>
    <row r="91" spans="1:22" x14ac:dyDescent="0.25">
      <c r="A91" t="str">
        <f t="shared" si="2"/>
        <v/>
      </c>
      <c r="G91"/>
      <c r="H91"/>
      <c r="S91" s="206">
        <f>SUMIF('TOTAL FEED'!$J$6:$J$440,'31'!A91,'TOTAL FEED'!$AS$6:$AS$440)*T91</f>
        <v>16</v>
      </c>
      <c r="T91">
        <v>1</v>
      </c>
      <c r="V91" t="str">
        <f t="shared" si="3"/>
        <v/>
      </c>
    </row>
    <row r="92" spans="1:22" x14ac:dyDescent="0.25">
      <c r="A92" t="str">
        <f t="shared" si="2"/>
        <v/>
      </c>
      <c r="G92"/>
      <c r="H92"/>
      <c r="S92" s="206">
        <f>SUMIF('TOTAL FEED'!$J$6:$J$440,'31'!A92,'TOTAL FEED'!$AS$6:$AS$440)*T92</f>
        <v>16</v>
      </c>
      <c r="T92">
        <v>1</v>
      </c>
      <c r="V92" t="str">
        <f t="shared" si="3"/>
        <v/>
      </c>
    </row>
    <row r="93" spans="1:22" x14ac:dyDescent="0.25">
      <c r="A93" t="str">
        <f t="shared" si="2"/>
        <v/>
      </c>
      <c r="G93"/>
      <c r="H93"/>
      <c r="S93" s="206">
        <f>SUMIF('TOTAL FEED'!$J$6:$J$440,'31'!A93,'TOTAL FEED'!$AS$6:$AS$440)*T93</f>
        <v>16</v>
      </c>
      <c r="T93">
        <v>1</v>
      </c>
      <c r="V93" t="str">
        <f t="shared" si="3"/>
        <v/>
      </c>
    </row>
    <row r="94" spans="1:22" x14ac:dyDescent="0.25">
      <c r="A94" t="str">
        <f t="shared" si="2"/>
        <v/>
      </c>
      <c r="S94" s="206">
        <f>SUMIF('TOTAL FEED'!$J$6:$J$440,'31'!A94,'TOTAL FEED'!$AS$6:$AS$440)*T94</f>
        <v>16</v>
      </c>
      <c r="T94">
        <v>1</v>
      </c>
      <c r="V94" t="str">
        <f t="shared" si="3"/>
        <v/>
      </c>
    </row>
    <row r="95" spans="1:22" x14ac:dyDescent="0.25">
      <c r="A95" t="str">
        <f t="shared" si="2"/>
        <v/>
      </c>
      <c r="S95" s="206">
        <f>SUMIF('TOTAL FEED'!$J$6:$J$440,'31'!A95,'TOTAL FEED'!$AS$6:$AS$440)*T95</f>
        <v>16</v>
      </c>
      <c r="T95">
        <v>1</v>
      </c>
      <c r="V95" t="str">
        <f t="shared" si="3"/>
        <v/>
      </c>
    </row>
    <row r="96" spans="1:22" x14ac:dyDescent="0.25">
      <c r="A96" t="str">
        <f t="shared" si="2"/>
        <v/>
      </c>
      <c r="S96" s="206">
        <f>SUMIF('TOTAL FEED'!$J$6:$J$440,'31'!A96,'TOTAL FEED'!$AS$6:$AS$440)*T96</f>
        <v>16</v>
      </c>
      <c r="T96">
        <v>1</v>
      </c>
      <c r="V96" t="str">
        <f t="shared" si="3"/>
        <v/>
      </c>
    </row>
    <row r="97" spans="1:22" x14ac:dyDescent="0.25">
      <c r="A97" t="str">
        <f t="shared" si="2"/>
        <v/>
      </c>
      <c r="G97"/>
      <c r="H97"/>
      <c r="S97" s="206">
        <f>SUMIF('TOTAL FEED'!$J$6:$J$440,'31'!A97,'TOTAL FEED'!$AS$6:$AS$440)*T97</f>
        <v>16</v>
      </c>
      <c r="T97">
        <v>1</v>
      </c>
      <c r="V97" t="str">
        <f t="shared" si="3"/>
        <v/>
      </c>
    </row>
    <row r="98" spans="1:22" x14ac:dyDescent="0.25">
      <c r="A98" t="str">
        <f t="shared" si="2"/>
        <v/>
      </c>
      <c r="G98"/>
      <c r="H98"/>
      <c r="S98" s="206">
        <f>SUMIF('TOTAL FEED'!$J$6:$J$440,'31'!A98,'TOTAL FEED'!$AS$6:$AS$440)*T98</f>
        <v>16</v>
      </c>
      <c r="T98">
        <v>1</v>
      </c>
      <c r="V98" t="str">
        <f t="shared" si="3"/>
        <v/>
      </c>
    </row>
    <row r="99" spans="1:22" x14ac:dyDescent="0.25">
      <c r="A99" t="str">
        <f t="shared" si="2"/>
        <v/>
      </c>
      <c r="G99"/>
      <c r="H99"/>
      <c r="S99" s="206">
        <f>SUMIF('TOTAL FEED'!$J$6:$J$440,'31'!A99,'TOTAL FEED'!$AS$6:$AS$440)*T99</f>
        <v>16</v>
      </c>
      <c r="T99">
        <v>1</v>
      </c>
      <c r="V99" t="str">
        <f t="shared" si="3"/>
        <v/>
      </c>
    </row>
    <row r="100" spans="1:22" x14ac:dyDescent="0.25">
      <c r="A100" t="str">
        <f t="shared" si="2"/>
        <v/>
      </c>
      <c r="G100"/>
      <c r="H100"/>
      <c r="S100" s="206">
        <f>SUMIF('TOTAL FEED'!$J$6:$J$440,'31'!A100,'TOTAL FEED'!$AS$6:$AS$440)*T100</f>
        <v>16</v>
      </c>
      <c r="T100">
        <v>1</v>
      </c>
      <c r="V100" t="str">
        <f t="shared" si="3"/>
        <v/>
      </c>
    </row>
    <row r="101" spans="1:22" x14ac:dyDescent="0.25">
      <c r="A101" t="str">
        <f t="shared" si="2"/>
        <v/>
      </c>
      <c r="G101"/>
      <c r="H101"/>
      <c r="S101" s="206">
        <f>SUMIF('TOTAL FEED'!$J$6:$J$440,'31'!A101,'TOTAL FEED'!$AS$6:$AS$440)*T101</f>
        <v>16</v>
      </c>
      <c r="T101">
        <v>1</v>
      </c>
      <c r="V101" t="str">
        <f t="shared" si="3"/>
        <v/>
      </c>
    </row>
    <row r="102" spans="1:22" x14ac:dyDescent="0.25">
      <c r="A102" t="str">
        <f t="shared" si="2"/>
        <v/>
      </c>
      <c r="G102"/>
      <c r="H102"/>
      <c r="S102" s="206">
        <f>SUMIF('TOTAL FEED'!$J$6:$J$440,'31'!A102,'TOTAL FEED'!$AS$6:$AS$440)*T102</f>
        <v>16</v>
      </c>
      <c r="T102">
        <v>1</v>
      </c>
      <c r="V102" t="str">
        <f t="shared" si="3"/>
        <v/>
      </c>
    </row>
    <row r="103" spans="1:22" x14ac:dyDescent="0.25">
      <c r="A103" t="str">
        <f t="shared" si="2"/>
        <v/>
      </c>
      <c r="G103"/>
      <c r="H103"/>
      <c r="S103" s="206">
        <f>SUMIF('TOTAL FEED'!$J$6:$J$440,'31'!A103,'TOTAL FEED'!$AS$6:$AS$440)*T103</f>
        <v>16</v>
      </c>
      <c r="T103">
        <v>1</v>
      </c>
      <c r="V103" t="str">
        <f t="shared" si="3"/>
        <v/>
      </c>
    </row>
    <row r="104" spans="1:22" x14ac:dyDescent="0.25">
      <c r="A104" t="str">
        <f t="shared" si="2"/>
        <v/>
      </c>
      <c r="G104"/>
      <c r="H104"/>
      <c r="S104" s="206">
        <f>SUMIF('TOTAL FEED'!$J$6:$J$440,'31'!A104,'TOTAL FEED'!$AS$6:$AS$440)*T104</f>
        <v>16</v>
      </c>
      <c r="T104">
        <v>1</v>
      </c>
      <c r="V104" t="str">
        <f t="shared" si="3"/>
        <v/>
      </c>
    </row>
    <row r="105" spans="1:22" x14ac:dyDescent="0.25">
      <c r="A105" t="str">
        <f t="shared" si="2"/>
        <v/>
      </c>
      <c r="G105"/>
      <c r="H105"/>
      <c r="S105" s="206">
        <f>SUMIF('TOTAL FEED'!$J$6:$J$440,'31'!A105,'TOTAL FEED'!$AS$6:$AS$440)*T105</f>
        <v>16</v>
      </c>
      <c r="T105">
        <v>1</v>
      </c>
      <c r="V105" t="str">
        <f t="shared" si="3"/>
        <v/>
      </c>
    </row>
    <row r="106" spans="1:22" x14ac:dyDescent="0.25">
      <c r="A106" t="str">
        <f t="shared" si="2"/>
        <v/>
      </c>
      <c r="G106"/>
      <c r="H106"/>
      <c r="S106" s="206">
        <f>SUMIF('TOTAL FEED'!$J$6:$J$440,'31'!A106,'TOTAL FEED'!$AS$6:$AS$440)*T106</f>
        <v>16</v>
      </c>
      <c r="T106">
        <v>1</v>
      </c>
      <c r="V106" t="str">
        <f t="shared" si="3"/>
        <v/>
      </c>
    </row>
    <row r="107" spans="1:22" x14ac:dyDescent="0.25">
      <c r="A107" t="str">
        <f t="shared" si="2"/>
        <v/>
      </c>
      <c r="G107"/>
      <c r="H107"/>
      <c r="S107" s="206">
        <f>SUMIF('TOTAL FEED'!$J$6:$J$440,'31'!A107,'TOTAL FEED'!$AS$6:$AS$440)*T107</f>
        <v>16</v>
      </c>
      <c r="T107">
        <v>1</v>
      </c>
      <c r="V107" t="str">
        <f t="shared" si="3"/>
        <v/>
      </c>
    </row>
    <row r="108" spans="1:22" x14ac:dyDescent="0.25">
      <c r="A108" t="str">
        <f t="shared" si="2"/>
        <v/>
      </c>
      <c r="G108"/>
      <c r="H108"/>
      <c r="S108" s="206">
        <f>SUMIF('TOTAL FEED'!$J$6:$J$440,'31'!A108,'TOTAL FEED'!$AS$6:$AS$440)*T108</f>
        <v>16</v>
      </c>
      <c r="T108">
        <v>1</v>
      </c>
      <c r="V108" t="str">
        <f t="shared" si="3"/>
        <v/>
      </c>
    </row>
    <row r="109" spans="1:22" x14ac:dyDescent="0.25">
      <c r="A109" t="str">
        <f t="shared" si="2"/>
        <v/>
      </c>
      <c r="G109"/>
      <c r="H109"/>
      <c r="S109" s="206">
        <f>SUMIF('TOTAL FEED'!$J$6:$J$440,'31'!A109,'TOTAL FEED'!$AS$6:$AS$440)*T109</f>
        <v>16</v>
      </c>
      <c r="T109">
        <v>1</v>
      </c>
      <c r="V109" t="str">
        <f t="shared" si="3"/>
        <v/>
      </c>
    </row>
    <row r="110" spans="1:22" x14ac:dyDescent="0.25">
      <c r="A110" t="str">
        <f t="shared" si="2"/>
        <v/>
      </c>
      <c r="G110"/>
      <c r="H110"/>
      <c r="S110" s="206">
        <f>SUMIF('TOTAL FEED'!$J$6:$J$440,'31'!A110,'TOTAL FEED'!$AS$6:$AS$440)*T110</f>
        <v>16</v>
      </c>
      <c r="T110">
        <v>1</v>
      </c>
      <c r="V110" t="str">
        <f t="shared" si="3"/>
        <v/>
      </c>
    </row>
    <row r="111" spans="1:22" x14ac:dyDescent="0.25">
      <c r="A111" t="str">
        <f t="shared" si="2"/>
        <v/>
      </c>
      <c r="G111"/>
      <c r="H111"/>
      <c r="S111" s="206">
        <f>SUMIF('TOTAL FEED'!$J$6:$J$440,'31'!A111,'TOTAL FEED'!$AS$6:$AS$440)*T111</f>
        <v>16</v>
      </c>
      <c r="T111">
        <v>1</v>
      </c>
      <c r="V111" t="str">
        <f t="shared" si="3"/>
        <v/>
      </c>
    </row>
    <row r="112" spans="1:22" x14ac:dyDescent="0.25">
      <c r="A112" t="str">
        <f t="shared" si="2"/>
        <v/>
      </c>
      <c r="G112"/>
      <c r="H112"/>
      <c r="S112" s="206">
        <f>SUMIF('TOTAL FEED'!$J$6:$J$440,'31'!A112,'TOTAL FEED'!$AS$6:$AS$440)*T112</f>
        <v>16</v>
      </c>
      <c r="T112">
        <v>1</v>
      </c>
      <c r="V112" t="str">
        <f t="shared" si="3"/>
        <v/>
      </c>
    </row>
    <row r="113" spans="1:22" x14ac:dyDescent="0.25">
      <c r="A113" t="str">
        <f t="shared" si="2"/>
        <v/>
      </c>
      <c r="G113"/>
      <c r="H113"/>
      <c r="S113" s="206">
        <f>SUMIF('TOTAL FEED'!$J$6:$J$440,'31'!A113,'TOTAL FEED'!$AS$6:$AS$440)*T113</f>
        <v>16</v>
      </c>
      <c r="T113">
        <v>1</v>
      </c>
      <c r="V113" t="str">
        <f t="shared" si="3"/>
        <v/>
      </c>
    </row>
    <row r="114" spans="1:22" x14ac:dyDescent="0.25">
      <c r="A114" t="str">
        <f t="shared" si="2"/>
        <v/>
      </c>
      <c r="G114"/>
      <c r="H114"/>
      <c r="S114" s="206">
        <f>SUMIF('TOTAL FEED'!$J$6:$J$440,'31'!A114,'TOTAL FEED'!$AS$6:$AS$440)*T114</f>
        <v>16</v>
      </c>
      <c r="T114">
        <v>1</v>
      </c>
      <c r="V114" t="str">
        <f t="shared" si="3"/>
        <v/>
      </c>
    </row>
    <row r="115" spans="1:22" x14ac:dyDescent="0.25">
      <c r="A115" t="str">
        <f t="shared" si="2"/>
        <v/>
      </c>
      <c r="G115"/>
      <c r="H115"/>
      <c r="S115" s="206">
        <f>SUMIF('TOTAL FEED'!$J$6:$J$440,'31'!A115,'TOTAL FEED'!$AS$6:$AS$440)*T115</f>
        <v>16</v>
      </c>
      <c r="T115">
        <v>1</v>
      </c>
      <c r="V115" t="str">
        <f t="shared" si="3"/>
        <v/>
      </c>
    </row>
    <row r="116" spans="1:22" x14ac:dyDescent="0.25">
      <c r="A116" t="str">
        <f t="shared" si="2"/>
        <v/>
      </c>
      <c r="G116"/>
      <c r="H116"/>
      <c r="S116" s="206">
        <f>SUMIF('TOTAL FEED'!$J$6:$J$440,'31'!A116,'TOTAL FEED'!$AS$6:$AS$440)*T116</f>
        <v>16</v>
      </c>
      <c r="T116">
        <v>1</v>
      </c>
      <c r="V116" t="str">
        <f t="shared" si="3"/>
        <v/>
      </c>
    </row>
    <row r="117" spans="1:22" x14ac:dyDescent="0.25">
      <c r="A117" t="str">
        <f t="shared" si="2"/>
        <v/>
      </c>
      <c r="G117"/>
      <c r="H117"/>
      <c r="S117" s="206">
        <f>SUMIF('TOTAL FEED'!$J$6:$J$440,'31'!A117,'TOTAL FEED'!$AS$6:$AS$440)*T117</f>
        <v>16</v>
      </c>
      <c r="T117">
        <v>1</v>
      </c>
      <c r="V117" t="str">
        <f t="shared" si="3"/>
        <v/>
      </c>
    </row>
    <row r="118" spans="1:22" x14ac:dyDescent="0.25">
      <c r="A118" t="str">
        <f t="shared" si="2"/>
        <v/>
      </c>
      <c r="G118"/>
      <c r="H118"/>
      <c r="S118" s="206">
        <f>SUMIF('TOTAL FEED'!$J$6:$J$440,'31'!A118,'TOTAL FEED'!$AS$6:$AS$440)*T118</f>
        <v>16</v>
      </c>
      <c r="T118">
        <v>1</v>
      </c>
      <c r="V118" t="str">
        <f t="shared" si="3"/>
        <v/>
      </c>
    </row>
    <row r="119" spans="1:22" x14ac:dyDescent="0.25">
      <c r="A119" t="str">
        <f t="shared" si="2"/>
        <v/>
      </c>
      <c r="G119"/>
      <c r="H119"/>
      <c r="S119" s="206">
        <f>SUMIF('TOTAL FEED'!$J$6:$J$440,'31'!A119,'TOTAL FEED'!$AS$6:$AS$440)*T119</f>
        <v>16</v>
      </c>
      <c r="T119">
        <v>1</v>
      </c>
      <c r="V119" t="str">
        <f t="shared" si="3"/>
        <v/>
      </c>
    </row>
    <row r="120" spans="1:22" x14ac:dyDescent="0.25">
      <c r="A120" t="str">
        <f t="shared" si="2"/>
        <v/>
      </c>
      <c r="G120"/>
      <c r="H120"/>
      <c r="S120" s="206">
        <f>SUMIF('TOTAL FEED'!$J$6:$J$440,'31'!A120,'TOTAL FEED'!$AS$6:$AS$440)*T120</f>
        <v>16</v>
      </c>
      <c r="T120">
        <v>1</v>
      </c>
      <c r="V120" t="str">
        <f t="shared" si="3"/>
        <v/>
      </c>
    </row>
    <row r="121" spans="1:22" x14ac:dyDescent="0.25">
      <c r="A121" t="str">
        <f t="shared" si="2"/>
        <v/>
      </c>
      <c r="G121"/>
      <c r="H121"/>
      <c r="S121" s="206">
        <f>SUMIF('TOTAL FEED'!$J$6:$J$440,'31'!A121,'TOTAL FEED'!$AS$6:$AS$440)*T121</f>
        <v>16</v>
      </c>
      <c r="T121">
        <v>1</v>
      </c>
      <c r="V121" t="str">
        <f t="shared" si="3"/>
        <v/>
      </c>
    </row>
    <row r="122" spans="1:22" x14ac:dyDescent="0.25">
      <c r="A122" t="str">
        <f t="shared" si="2"/>
        <v/>
      </c>
      <c r="G122"/>
      <c r="H122"/>
      <c r="S122" s="206">
        <f>SUMIF('TOTAL FEED'!$J$6:$J$440,'31'!A122,'TOTAL FEED'!$AS$6:$AS$440)*T122</f>
        <v>16</v>
      </c>
      <c r="T122">
        <v>1</v>
      </c>
      <c r="V122" t="str">
        <f t="shared" si="3"/>
        <v/>
      </c>
    </row>
    <row r="123" spans="1:22" x14ac:dyDescent="0.25">
      <c r="A123" t="str">
        <f t="shared" si="2"/>
        <v/>
      </c>
      <c r="G123"/>
      <c r="H123"/>
      <c r="S123" s="206">
        <f>SUMIF('TOTAL FEED'!$J$6:$J$440,'31'!A123,'TOTAL FEED'!$AS$6:$AS$440)*T123</f>
        <v>16</v>
      </c>
      <c r="T123">
        <v>1</v>
      </c>
      <c r="V123" t="str">
        <f t="shared" si="3"/>
        <v/>
      </c>
    </row>
    <row r="124" spans="1:22" x14ac:dyDescent="0.25">
      <c r="A124" t="str">
        <f t="shared" si="2"/>
        <v/>
      </c>
      <c r="G124"/>
      <c r="H124"/>
      <c r="S124" s="206">
        <f>SUMIF('TOTAL FEED'!$J$6:$J$440,'31'!A124,'TOTAL FEED'!$AS$6:$AS$440)*T124</f>
        <v>16</v>
      </c>
      <c r="T124">
        <v>1</v>
      </c>
      <c r="V124" t="str">
        <f t="shared" si="3"/>
        <v/>
      </c>
    </row>
    <row r="125" spans="1:22" x14ac:dyDescent="0.25">
      <c r="A125" t="str">
        <f t="shared" si="2"/>
        <v/>
      </c>
      <c r="G125"/>
      <c r="H125"/>
      <c r="S125" s="206">
        <f>SUMIF('TOTAL FEED'!$J$6:$J$440,'31'!A125,'TOTAL FEED'!$AS$6:$AS$440)*T125</f>
        <v>16</v>
      </c>
      <c r="T125">
        <v>1</v>
      </c>
      <c r="V125" t="str">
        <f t="shared" si="3"/>
        <v/>
      </c>
    </row>
    <row r="126" spans="1:22" x14ac:dyDescent="0.25">
      <c r="A126" t="str">
        <f t="shared" si="2"/>
        <v/>
      </c>
      <c r="G126"/>
      <c r="H126"/>
      <c r="S126" s="206">
        <f>SUMIF('TOTAL FEED'!$J$6:$J$440,'31'!A126,'TOTAL FEED'!$AS$6:$AS$440)*T126</f>
        <v>16</v>
      </c>
      <c r="T126">
        <v>1</v>
      </c>
      <c r="V126" t="str">
        <f t="shared" si="3"/>
        <v/>
      </c>
    </row>
    <row r="127" spans="1:22" x14ac:dyDescent="0.25">
      <c r="A127" t="str">
        <f t="shared" si="2"/>
        <v/>
      </c>
      <c r="G127"/>
      <c r="H127"/>
      <c r="S127" s="206">
        <f>SUMIF('TOTAL FEED'!$J$6:$J$440,'31'!A127,'TOTAL FEED'!$AS$6:$AS$440)*T127</f>
        <v>16</v>
      </c>
      <c r="T127">
        <v>1</v>
      </c>
      <c r="V127" t="str">
        <f t="shared" si="3"/>
        <v/>
      </c>
    </row>
    <row r="128" spans="1:22" x14ac:dyDescent="0.25">
      <c r="A128" t="str">
        <f t="shared" si="2"/>
        <v/>
      </c>
      <c r="G128"/>
      <c r="H128"/>
      <c r="S128" s="206">
        <f>SUMIF('TOTAL FEED'!$J$6:$J$440,'31'!A128,'TOTAL FEED'!$AS$6:$AS$440)*T128</f>
        <v>16</v>
      </c>
      <c r="T128">
        <v>1</v>
      </c>
      <c r="V128" t="str">
        <f t="shared" si="3"/>
        <v/>
      </c>
    </row>
    <row r="129" spans="1:22" x14ac:dyDescent="0.25">
      <c r="A129" t="str">
        <f t="shared" si="2"/>
        <v/>
      </c>
      <c r="G129"/>
      <c r="H129"/>
      <c r="S129" s="206">
        <f>SUMIF('TOTAL FEED'!$J$6:$J$440,'31'!A129,'TOTAL FEED'!$AS$6:$AS$440)*T129</f>
        <v>16</v>
      </c>
      <c r="T129">
        <v>1</v>
      </c>
      <c r="V129" t="str">
        <f t="shared" si="3"/>
        <v/>
      </c>
    </row>
    <row r="130" spans="1:22" x14ac:dyDescent="0.25">
      <c r="A130" t="str">
        <f t="shared" si="2"/>
        <v/>
      </c>
      <c r="G130"/>
      <c r="H130"/>
      <c r="S130" s="206">
        <f>SUMIF('TOTAL FEED'!$J$6:$J$440,'31'!A130,'TOTAL FEED'!$AS$6:$AS$440)*T130</f>
        <v>16</v>
      </c>
      <c r="T130">
        <v>1</v>
      </c>
      <c r="V130" t="str">
        <f t="shared" si="3"/>
        <v/>
      </c>
    </row>
    <row r="131" spans="1:22" x14ac:dyDescent="0.25">
      <c r="A131" t="str">
        <f t="shared" si="2"/>
        <v/>
      </c>
      <c r="G131"/>
      <c r="H131"/>
      <c r="S131" s="206">
        <f>SUMIF('TOTAL FEED'!$J$6:$J$440,'31'!A131,'TOTAL FEED'!$AS$6:$AS$440)*T131</f>
        <v>16</v>
      </c>
      <c r="T131">
        <v>1</v>
      </c>
      <c r="V131" t="str">
        <f t="shared" si="3"/>
        <v/>
      </c>
    </row>
    <row r="132" spans="1:22" x14ac:dyDescent="0.25">
      <c r="A132" t="str">
        <f t="shared" ref="A132:A195" si="4">CONCATENATE(G132,I132,H132)</f>
        <v/>
      </c>
      <c r="G132"/>
      <c r="H132"/>
      <c r="S132" s="206">
        <f>SUMIF('TOTAL FEED'!$J$6:$J$440,'31'!A132,'TOTAL FEED'!$AS$6:$AS$440)*T132</f>
        <v>16</v>
      </c>
      <c r="T132">
        <v>1</v>
      </c>
      <c r="V132" t="str">
        <f t="shared" ref="V132:V167" si="5">+G132&amp;I132</f>
        <v/>
      </c>
    </row>
    <row r="133" spans="1:22" x14ac:dyDescent="0.25">
      <c r="A133" t="str">
        <f t="shared" si="4"/>
        <v/>
      </c>
      <c r="G133"/>
      <c r="H133"/>
      <c r="S133" s="206">
        <f>SUMIF('TOTAL FEED'!$J$6:$J$440,'31'!A133,'TOTAL FEED'!$AS$6:$AS$440)*T133</f>
        <v>16</v>
      </c>
      <c r="T133">
        <v>1</v>
      </c>
      <c r="V133" t="str">
        <f t="shared" si="5"/>
        <v/>
      </c>
    </row>
    <row r="134" spans="1:22" x14ac:dyDescent="0.25">
      <c r="A134" t="str">
        <f t="shared" si="4"/>
        <v/>
      </c>
      <c r="G134"/>
      <c r="H134"/>
      <c r="S134" s="206">
        <f>SUMIF('TOTAL FEED'!$J$6:$J$440,'31'!A134,'TOTAL FEED'!$AS$6:$AS$440)*T134</f>
        <v>16</v>
      </c>
      <c r="T134">
        <v>1</v>
      </c>
      <c r="V134" t="str">
        <f t="shared" si="5"/>
        <v/>
      </c>
    </row>
    <row r="135" spans="1:22" x14ac:dyDescent="0.25">
      <c r="A135" t="str">
        <f t="shared" si="4"/>
        <v/>
      </c>
      <c r="G135"/>
      <c r="H135"/>
      <c r="S135" s="206">
        <f>SUMIF('TOTAL FEED'!$J$6:$J$440,'31'!A135,'TOTAL FEED'!$AS$6:$AS$440)*T135</f>
        <v>16</v>
      </c>
      <c r="T135">
        <v>1</v>
      </c>
      <c r="V135" t="str">
        <f t="shared" si="5"/>
        <v/>
      </c>
    </row>
    <row r="136" spans="1:22" x14ac:dyDescent="0.25">
      <c r="A136" t="str">
        <f t="shared" si="4"/>
        <v/>
      </c>
      <c r="G136"/>
      <c r="H136"/>
      <c r="S136" s="206">
        <f>SUMIF('TOTAL FEED'!$J$6:$J$440,'31'!A136,'TOTAL FEED'!$AS$6:$AS$440)*T136</f>
        <v>16</v>
      </c>
      <c r="T136">
        <v>1</v>
      </c>
      <c r="V136" t="str">
        <f t="shared" si="5"/>
        <v/>
      </c>
    </row>
    <row r="137" spans="1:22" x14ac:dyDescent="0.25">
      <c r="A137" t="str">
        <f t="shared" si="4"/>
        <v/>
      </c>
      <c r="G137"/>
      <c r="H137"/>
      <c r="S137" s="206">
        <f>SUMIF('TOTAL FEED'!$J$6:$J$440,'31'!A137,'TOTAL FEED'!$AS$6:$AS$440)*T137</f>
        <v>16</v>
      </c>
      <c r="T137">
        <v>1</v>
      </c>
      <c r="V137" t="str">
        <f t="shared" si="5"/>
        <v/>
      </c>
    </row>
    <row r="138" spans="1:22" x14ac:dyDescent="0.25">
      <c r="A138" t="str">
        <f t="shared" si="4"/>
        <v/>
      </c>
      <c r="G138"/>
      <c r="H138"/>
      <c r="S138" s="206">
        <f>SUMIF('TOTAL FEED'!$J$6:$J$440,'31'!A138,'TOTAL FEED'!$AS$6:$AS$440)*T138</f>
        <v>16</v>
      </c>
      <c r="T138">
        <v>1</v>
      </c>
      <c r="V138" t="str">
        <f t="shared" si="5"/>
        <v/>
      </c>
    </row>
    <row r="139" spans="1:22" x14ac:dyDescent="0.25">
      <c r="A139" t="str">
        <f t="shared" si="4"/>
        <v/>
      </c>
      <c r="G139"/>
      <c r="H139"/>
      <c r="S139" s="206">
        <f>SUMIF('TOTAL FEED'!$J$6:$J$440,'31'!A139,'TOTAL FEED'!$AS$6:$AS$440)*T139</f>
        <v>16</v>
      </c>
      <c r="T139">
        <v>1</v>
      </c>
      <c r="V139" t="str">
        <f t="shared" si="5"/>
        <v/>
      </c>
    </row>
    <row r="140" spans="1:22" x14ac:dyDescent="0.25">
      <c r="A140" t="str">
        <f t="shared" si="4"/>
        <v/>
      </c>
      <c r="G140"/>
      <c r="H140"/>
      <c r="S140" s="206">
        <f>SUMIF('TOTAL FEED'!$J$6:$J$440,'31'!A140,'TOTAL FEED'!$AS$6:$AS$440)*T140</f>
        <v>16</v>
      </c>
      <c r="T140">
        <v>1</v>
      </c>
      <c r="V140" t="str">
        <f t="shared" si="5"/>
        <v/>
      </c>
    </row>
    <row r="141" spans="1:22" x14ac:dyDescent="0.25">
      <c r="A141" t="str">
        <f t="shared" si="4"/>
        <v/>
      </c>
      <c r="G141"/>
      <c r="H141"/>
      <c r="S141" s="206">
        <f>SUMIF('TOTAL FEED'!$J$6:$J$440,'31'!A141,'TOTAL FEED'!$AS$6:$AS$440)*T141</f>
        <v>16</v>
      </c>
      <c r="T141">
        <v>1</v>
      </c>
      <c r="V141" t="str">
        <f t="shared" si="5"/>
        <v/>
      </c>
    </row>
    <row r="142" spans="1:22" x14ac:dyDescent="0.25">
      <c r="A142" t="str">
        <f t="shared" si="4"/>
        <v/>
      </c>
      <c r="G142"/>
      <c r="H142"/>
      <c r="S142" s="206">
        <f>SUMIF('TOTAL FEED'!$J$6:$J$440,'31'!A142,'TOTAL FEED'!$AS$6:$AS$440)*T142</f>
        <v>16</v>
      </c>
      <c r="T142">
        <v>1</v>
      </c>
      <c r="V142" t="str">
        <f t="shared" si="5"/>
        <v/>
      </c>
    </row>
    <row r="143" spans="1:22" x14ac:dyDescent="0.25">
      <c r="A143" t="str">
        <f t="shared" si="4"/>
        <v/>
      </c>
      <c r="G143"/>
      <c r="H143"/>
      <c r="S143" s="206">
        <f>SUMIF('TOTAL FEED'!$J$6:$J$440,'31'!A143,'TOTAL FEED'!$AS$6:$AS$440)*T143</f>
        <v>16</v>
      </c>
      <c r="T143">
        <v>1</v>
      </c>
      <c r="V143" t="str">
        <f t="shared" si="5"/>
        <v/>
      </c>
    </row>
    <row r="144" spans="1:22" x14ac:dyDescent="0.25">
      <c r="A144" t="str">
        <f t="shared" si="4"/>
        <v/>
      </c>
      <c r="G144"/>
      <c r="H144"/>
      <c r="S144" s="206">
        <f>SUMIF('TOTAL FEED'!$J$6:$J$440,'31'!A144,'TOTAL FEED'!$AS$6:$AS$440)*T144</f>
        <v>16</v>
      </c>
      <c r="T144">
        <v>1</v>
      </c>
      <c r="V144" t="str">
        <f t="shared" si="5"/>
        <v/>
      </c>
    </row>
    <row r="145" spans="1:22" x14ac:dyDescent="0.25">
      <c r="A145" t="str">
        <f t="shared" si="4"/>
        <v/>
      </c>
      <c r="G145"/>
      <c r="H145"/>
      <c r="S145" s="206">
        <f>SUMIF('TOTAL FEED'!$J$6:$J$440,'31'!A145,'TOTAL FEED'!$AS$6:$AS$440)*T145</f>
        <v>16</v>
      </c>
      <c r="T145">
        <v>1</v>
      </c>
      <c r="V145" t="str">
        <f t="shared" si="5"/>
        <v/>
      </c>
    </row>
    <row r="146" spans="1:22" x14ac:dyDescent="0.25">
      <c r="A146" t="str">
        <f t="shared" si="4"/>
        <v/>
      </c>
      <c r="G146"/>
      <c r="H146"/>
      <c r="S146" s="206">
        <f>SUMIF('TOTAL FEED'!$J$6:$J$440,'31'!A146,'TOTAL FEED'!$AS$6:$AS$440)*T146</f>
        <v>16</v>
      </c>
      <c r="T146">
        <v>1</v>
      </c>
      <c r="V146" t="str">
        <f t="shared" si="5"/>
        <v/>
      </c>
    </row>
    <row r="147" spans="1:22" x14ac:dyDescent="0.25">
      <c r="A147" t="str">
        <f t="shared" si="4"/>
        <v/>
      </c>
      <c r="G147"/>
      <c r="H147"/>
      <c r="S147" s="206">
        <f>SUMIF('TOTAL FEED'!$J$6:$J$440,'31'!A147,'TOTAL FEED'!$AS$6:$AS$440)*T147</f>
        <v>16</v>
      </c>
      <c r="T147">
        <v>1</v>
      </c>
      <c r="V147" t="str">
        <f t="shared" si="5"/>
        <v/>
      </c>
    </row>
    <row r="148" spans="1:22" x14ac:dyDescent="0.25">
      <c r="A148" t="str">
        <f t="shared" si="4"/>
        <v/>
      </c>
      <c r="G148"/>
      <c r="H148"/>
      <c r="S148" s="206">
        <f>SUMIF('TOTAL FEED'!$J$6:$J$440,'31'!A148,'TOTAL FEED'!$AS$6:$AS$440)*T148</f>
        <v>16</v>
      </c>
      <c r="T148">
        <v>1</v>
      </c>
      <c r="V148" t="str">
        <f t="shared" si="5"/>
        <v/>
      </c>
    </row>
    <row r="149" spans="1:22" x14ac:dyDescent="0.25">
      <c r="A149" t="str">
        <f t="shared" si="4"/>
        <v/>
      </c>
      <c r="G149"/>
      <c r="H149"/>
      <c r="S149" s="206">
        <f>SUMIF('TOTAL FEED'!$J$6:$J$440,'31'!A149,'TOTAL FEED'!$AS$6:$AS$440)*T149</f>
        <v>16</v>
      </c>
      <c r="T149">
        <v>1</v>
      </c>
      <c r="V149" t="str">
        <f t="shared" si="5"/>
        <v/>
      </c>
    </row>
    <row r="150" spans="1:22" x14ac:dyDescent="0.25">
      <c r="A150" t="str">
        <f t="shared" si="4"/>
        <v/>
      </c>
      <c r="G150"/>
      <c r="H150"/>
      <c r="S150" s="206">
        <f>SUMIF('TOTAL FEED'!$J$6:$J$440,'31'!A150,'TOTAL FEED'!$AS$6:$AS$440)*T150</f>
        <v>16</v>
      </c>
      <c r="T150">
        <v>1</v>
      </c>
      <c r="V150" t="str">
        <f t="shared" si="5"/>
        <v/>
      </c>
    </row>
    <row r="151" spans="1:22" x14ac:dyDescent="0.25">
      <c r="A151" t="str">
        <f t="shared" si="4"/>
        <v/>
      </c>
      <c r="G151"/>
      <c r="H151"/>
      <c r="S151" s="206">
        <f>SUMIF('TOTAL FEED'!$J$6:$J$440,'31'!A151,'TOTAL FEED'!$AS$6:$AS$440)*T151</f>
        <v>16</v>
      </c>
      <c r="T151">
        <v>1</v>
      </c>
      <c r="V151" t="str">
        <f t="shared" si="5"/>
        <v/>
      </c>
    </row>
    <row r="152" spans="1:22" x14ac:dyDescent="0.25">
      <c r="A152" t="str">
        <f t="shared" si="4"/>
        <v/>
      </c>
      <c r="G152"/>
      <c r="H152"/>
      <c r="S152" s="206">
        <f>SUMIF('TOTAL FEED'!$J$6:$J$440,'31'!A152,'TOTAL FEED'!$AS$6:$AS$440)*T152</f>
        <v>16</v>
      </c>
      <c r="T152">
        <v>1</v>
      </c>
      <c r="V152" t="str">
        <f t="shared" si="5"/>
        <v/>
      </c>
    </row>
    <row r="153" spans="1:22" x14ac:dyDescent="0.25">
      <c r="A153" t="str">
        <f t="shared" si="4"/>
        <v/>
      </c>
      <c r="G153"/>
      <c r="H153"/>
      <c r="S153" s="206">
        <f>SUMIF('TOTAL FEED'!$J$6:$J$440,'31'!A153,'TOTAL FEED'!$AS$6:$AS$440)*T153</f>
        <v>16</v>
      </c>
      <c r="T153">
        <v>1</v>
      </c>
      <c r="V153" t="str">
        <f t="shared" si="5"/>
        <v/>
      </c>
    </row>
    <row r="154" spans="1:22" x14ac:dyDescent="0.25">
      <c r="A154" t="str">
        <f t="shared" si="4"/>
        <v/>
      </c>
      <c r="G154"/>
      <c r="H154"/>
      <c r="S154" s="206">
        <f>SUMIF('TOTAL FEED'!$J$6:$J$440,'31'!A154,'TOTAL FEED'!$AS$6:$AS$440)*T154</f>
        <v>16</v>
      </c>
      <c r="T154">
        <v>1</v>
      </c>
      <c r="V154" t="str">
        <f t="shared" si="5"/>
        <v/>
      </c>
    </row>
    <row r="155" spans="1:22" x14ac:dyDescent="0.25">
      <c r="A155" t="str">
        <f t="shared" si="4"/>
        <v/>
      </c>
      <c r="G155"/>
      <c r="H155"/>
      <c r="S155" s="206">
        <f>SUMIF('TOTAL FEED'!$J$6:$J$440,'31'!A155,'TOTAL FEED'!$AS$6:$AS$440)*T155</f>
        <v>16</v>
      </c>
      <c r="T155">
        <v>1</v>
      </c>
      <c r="V155" t="str">
        <f t="shared" si="5"/>
        <v/>
      </c>
    </row>
    <row r="156" spans="1:22" x14ac:dyDescent="0.25">
      <c r="A156" t="str">
        <f t="shared" si="4"/>
        <v/>
      </c>
      <c r="G156"/>
      <c r="H156"/>
      <c r="S156" s="206">
        <f>SUMIF('TOTAL FEED'!$J$6:$J$440,'31'!A156,'TOTAL FEED'!$AS$6:$AS$440)*T156</f>
        <v>16</v>
      </c>
      <c r="T156">
        <v>1</v>
      </c>
      <c r="V156" t="str">
        <f t="shared" si="5"/>
        <v/>
      </c>
    </row>
    <row r="157" spans="1:22" x14ac:dyDescent="0.25">
      <c r="A157" t="str">
        <f t="shared" si="4"/>
        <v/>
      </c>
      <c r="G157"/>
      <c r="H157"/>
      <c r="S157" s="206">
        <f>SUMIF('TOTAL FEED'!$J$6:$J$440,'31'!A157,'TOTAL FEED'!$AS$6:$AS$440)*T157</f>
        <v>16</v>
      </c>
      <c r="T157">
        <v>1</v>
      </c>
      <c r="V157" t="str">
        <f t="shared" si="5"/>
        <v/>
      </c>
    </row>
    <row r="158" spans="1:22" x14ac:dyDescent="0.25">
      <c r="A158" t="str">
        <f t="shared" si="4"/>
        <v/>
      </c>
      <c r="G158"/>
      <c r="H158"/>
      <c r="S158" s="206">
        <f>SUMIF('TOTAL FEED'!$J$6:$J$440,'31'!A158,'TOTAL FEED'!$AS$6:$AS$440)*T158</f>
        <v>16</v>
      </c>
      <c r="T158">
        <v>1</v>
      </c>
      <c r="V158" t="str">
        <f t="shared" si="5"/>
        <v/>
      </c>
    </row>
    <row r="159" spans="1:22" x14ac:dyDescent="0.25">
      <c r="A159" t="str">
        <f t="shared" si="4"/>
        <v/>
      </c>
      <c r="G159"/>
      <c r="H159"/>
      <c r="S159" s="206">
        <f>SUMIF('TOTAL FEED'!$J$6:$J$440,'31'!A159,'TOTAL FEED'!$AS$6:$AS$440)*T159</f>
        <v>16</v>
      </c>
      <c r="T159">
        <v>1</v>
      </c>
      <c r="V159" t="str">
        <f t="shared" si="5"/>
        <v/>
      </c>
    </row>
    <row r="160" spans="1:22" x14ac:dyDescent="0.25">
      <c r="A160" t="str">
        <f t="shared" si="4"/>
        <v/>
      </c>
      <c r="G160"/>
      <c r="H160"/>
      <c r="S160" s="206">
        <f>SUMIF('TOTAL FEED'!$J$6:$J$440,'31'!A160,'TOTAL FEED'!$AS$6:$AS$440)*T160</f>
        <v>16</v>
      </c>
      <c r="T160">
        <v>1</v>
      </c>
      <c r="V160" t="str">
        <f t="shared" si="5"/>
        <v/>
      </c>
    </row>
    <row r="161" spans="1:22" x14ac:dyDescent="0.25">
      <c r="A161" t="str">
        <f t="shared" si="4"/>
        <v/>
      </c>
      <c r="G161"/>
      <c r="H161"/>
      <c r="S161" s="206">
        <f>SUMIF('TOTAL FEED'!$J$6:$J$440,'31'!A161,'TOTAL FEED'!$AS$6:$AS$440)*T161</f>
        <v>16</v>
      </c>
      <c r="T161">
        <v>1</v>
      </c>
      <c r="V161" t="str">
        <f t="shared" si="5"/>
        <v/>
      </c>
    </row>
    <row r="162" spans="1:22" x14ac:dyDescent="0.25">
      <c r="A162" t="str">
        <f t="shared" si="4"/>
        <v/>
      </c>
      <c r="G162"/>
      <c r="H162"/>
      <c r="S162" s="206">
        <f>SUMIF('TOTAL FEED'!$J$6:$J$440,'31'!A162,'TOTAL FEED'!$AS$6:$AS$440)*T162</f>
        <v>16</v>
      </c>
      <c r="T162">
        <v>1</v>
      </c>
      <c r="V162" t="str">
        <f t="shared" si="5"/>
        <v/>
      </c>
    </row>
    <row r="163" spans="1:22" x14ac:dyDescent="0.25">
      <c r="A163" t="str">
        <f t="shared" si="4"/>
        <v/>
      </c>
      <c r="G163"/>
      <c r="H163"/>
      <c r="S163" s="206">
        <f>SUMIF('TOTAL FEED'!$J$6:$J$440,'31'!A163,'TOTAL FEED'!$AS$6:$AS$440)*T163</f>
        <v>16</v>
      </c>
      <c r="T163">
        <v>1</v>
      </c>
      <c r="V163" t="str">
        <f t="shared" si="5"/>
        <v/>
      </c>
    </row>
    <row r="164" spans="1:22" x14ac:dyDescent="0.25">
      <c r="A164" t="str">
        <f t="shared" si="4"/>
        <v/>
      </c>
      <c r="G164"/>
      <c r="H164"/>
      <c r="S164" s="206">
        <f>SUMIF('TOTAL FEED'!$J$6:$J$440,'31'!A164,'TOTAL FEED'!$AS$6:$AS$440)*T164</f>
        <v>16</v>
      </c>
      <c r="T164">
        <v>1</v>
      </c>
      <c r="V164" t="str">
        <f t="shared" si="5"/>
        <v/>
      </c>
    </row>
    <row r="165" spans="1:22" x14ac:dyDescent="0.25">
      <c r="A165" t="str">
        <f t="shared" si="4"/>
        <v/>
      </c>
      <c r="G165"/>
      <c r="H165"/>
      <c r="S165" s="206">
        <f>SUMIF('TOTAL FEED'!$J$6:$J$440,'31'!A165,'TOTAL FEED'!$AS$6:$AS$440)*T165</f>
        <v>16</v>
      </c>
      <c r="T165">
        <v>1</v>
      </c>
      <c r="V165" t="str">
        <f t="shared" si="5"/>
        <v/>
      </c>
    </row>
    <row r="166" spans="1:22" x14ac:dyDescent="0.25">
      <c r="A166" t="str">
        <f t="shared" si="4"/>
        <v/>
      </c>
      <c r="G166"/>
      <c r="H166"/>
      <c r="S166" s="206">
        <f>SUMIF('TOTAL FEED'!$J$6:$J$440,'31'!A166,'TOTAL FEED'!$AS$6:$AS$440)*T166</f>
        <v>16</v>
      </c>
      <c r="T166">
        <v>1</v>
      </c>
      <c r="V166" t="str">
        <f t="shared" si="5"/>
        <v/>
      </c>
    </row>
    <row r="167" spans="1:22" x14ac:dyDescent="0.25">
      <c r="A167" t="str">
        <f t="shared" si="4"/>
        <v/>
      </c>
      <c r="G167"/>
      <c r="H167"/>
      <c r="S167" s="206">
        <f>SUMIF('TOTAL FEED'!$J$6:$J$440,'31'!A167,'TOTAL FEED'!$AS$6:$AS$440)*T167</f>
        <v>16</v>
      </c>
      <c r="T167">
        <v>1</v>
      </c>
      <c r="V167" t="str">
        <f t="shared" si="5"/>
        <v/>
      </c>
    </row>
    <row r="168" spans="1:22" x14ac:dyDescent="0.25">
      <c r="A168" t="str">
        <f t="shared" si="4"/>
        <v/>
      </c>
      <c r="G168"/>
      <c r="H168"/>
      <c r="S168" s="206">
        <f>SUMIF('TOTAL FEED'!$J$6:$J$440,'31'!A168,'TOTAL FEED'!$AS$6:$AS$440)*T168</f>
        <v>16</v>
      </c>
      <c r="T168">
        <v>1</v>
      </c>
    </row>
    <row r="169" spans="1:22" x14ac:dyDescent="0.25">
      <c r="A169" t="str">
        <f t="shared" si="4"/>
        <v/>
      </c>
      <c r="G169"/>
      <c r="H169"/>
      <c r="S169" s="206">
        <f>SUMIF('TOTAL FEED'!$J$6:$J$440,'31'!A169,'TOTAL FEED'!$AS$6:$AS$440)*T169</f>
        <v>16</v>
      </c>
      <c r="T169">
        <v>1</v>
      </c>
    </row>
    <row r="170" spans="1:22" x14ac:dyDescent="0.25">
      <c r="A170" t="str">
        <f t="shared" si="4"/>
        <v/>
      </c>
      <c r="G170"/>
      <c r="H170"/>
      <c r="S170" s="206">
        <f>SUMIF('TOTAL FEED'!$J$6:$J$440,'31'!A170,'TOTAL FEED'!$AS$6:$AS$440)*T170</f>
        <v>16</v>
      </c>
      <c r="T170">
        <v>1</v>
      </c>
    </row>
    <row r="171" spans="1:22" x14ac:dyDescent="0.25">
      <c r="A171" t="str">
        <f t="shared" si="4"/>
        <v/>
      </c>
      <c r="G171"/>
      <c r="H171"/>
      <c r="S171" s="206">
        <f>SUMIF('TOTAL FEED'!$J$6:$J$440,'31'!A171,'TOTAL FEED'!$AS$6:$AS$440)*T171</f>
        <v>16</v>
      </c>
      <c r="T171">
        <v>1</v>
      </c>
    </row>
    <row r="172" spans="1:22" x14ac:dyDescent="0.25">
      <c r="A172" t="str">
        <f t="shared" si="4"/>
        <v/>
      </c>
      <c r="G172"/>
      <c r="H172"/>
      <c r="S172" s="206">
        <f>SUMIF('TOTAL FEED'!$J$6:$J$440,'31'!A172,'TOTAL FEED'!$AS$6:$AS$440)*T172</f>
        <v>16</v>
      </c>
      <c r="T172">
        <v>1</v>
      </c>
    </row>
    <row r="173" spans="1:22" x14ac:dyDescent="0.25">
      <c r="A173" t="str">
        <f t="shared" si="4"/>
        <v/>
      </c>
      <c r="G173"/>
      <c r="H173"/>
      <c r="S173" s="206">
        <f>SUMIF('TOTAL FEED'!$J$6:$J$440,'31'!A173,'TOTAL FEED'!$AS$6:$AS$440)*T173</f>
        <v>16</v>
      </c>
      <c r="T173">
        <v>1</v>
      </c>
    </row>
    <row r="174" spans="1:22" x14ac:dyDescent="0.25">
      <c r="A174" t="str">
        <f t="shared" si="4"/>
        <v/>
      </c>
      <c r="G174"/>
      <c r="H174"/>
      <c r="S174" s="206">
        <f>SUMIF('TOTAL FEED'!$J$6:$J$440,'31'!A174,'TOTAL FEED'!$AS$6:$AS$440)*T174</f>
        <v>16</v>
      </c>
      <c r="T174">
        <v>1</v>
      </c>
    </row>
    <row r="175" spans="1:22" x14ac:dyDescent="0.25">
      <c r="A175" t="str">
        <f t="shared" si="4"/>
        <v/>
      </c>
      <c r="G175"/>
      <c r="H175"/>
      <c r="S175" s="206">
        <f>SUMIF('TOTAL FEED'!$J$6:$J$440,'31'!A175,'TOTAL FEED'!$AS$6:$AS$440)*T175</f>
        <v>16</v>
      </c>
      <c r="T175">
        <v>1</v>
      </c>
    </row>
    <row r="176" spans="1:22" x14ac:dyDescent="0.25">
      <c r="A176" t="str">
        <f t="shared" si="4"/>
        <v/>
      </c>
      <c r="G176"/>
      <c r="H176"/>
      <c r="S176" s="206">
        <f>SUMIF('TOTAL FEED'!$J$6:$J$440,'31'!A176,'TOTAL FEED'!$AS$6:$AS$440)*T176</f>
        <v>16</v>
      </c>
      <c r="T176">
        <v>1</v>
      </c>
    </row>
    <row r="177" spans="1:20" x14ac:dyDescent="0.25">
      <c r="A177" t="str">
        <f t="shared" si="4"/>
        <v/>
      </c>
      <c r="G177"/>
      <c r="H177"/>
      <c r="S177" s="206">
        <f>SUMIF('TOTAL FEED'!$J$6:$J$440,'31'!A177,'TOTAL FEED'!$AS$6:$AS$440)*T177</f>
        <v>16</v>
      </c>
      <c r="T177">
        <v>1</v>
      </c>
    </row>
    <row r="178" spans="1:20" x14ac:dyDescent="0.25">
      <c r="A178" t="str">
        <f t="shared" si="4"/>
        <v/>
      </c>
      <c r="G178"/>
      <c r="H178"/>
      <c r="S178" s="206">
        <f>SUMIF('TOTAL FEED'!$J$6:$J$440,'31'!A178,'TOTAL FEED'!$AS$6:$AS$440)*T178</f>
        <v>16</v>
      </c>
      <c r="T178">
        <v>1</v>
      </c>
    </row>
    <row r="179" spans="1:20" x14ac:dyDescent="0.25">
      <c r="A179" t="str">
        <f t="shared" si="4"/>
        <v/>
      </c>
      <c r="G179"/>
      <c r="H179"/>
      <c r="S179" s="206">
        <f>SUMIF('TOTAL FEED'!$J$6:$J$440,'31'!A179,'TOTAL FEED'!$AS$6:$AS$440)*T179</f>
        <v>16</v>
      </c>
      <c r="T179">
        <v>1</v>
      </c>
    </row>
    <row r="180" spans="1:20" x14ac:dyDescent="0.25">
      <c r="A180" t="str">
        <f t="shared" si="4"/>
        <v/>
      </c>
      <c r="G180"/>
      <c r="H180"/>
      <c r="S180" s="206">
        <f>SUMIF('TOTAL FEED'!$J$6:$J$440,'31'!A180,'TOTAL FEED'!$AS$6:$AS$440)*T180</f>
        <v>16</v>
      </c>
      <c r="T180">
        <v>1</v>
      </c>
    </row>
    <row r="181" spans="1:20" x14ac:dyDescent="0.25">
      <c r="A181" t="str">
        <f t="shared" si="4"/>
        <v/>
      </c>
      <c r="G181"/>
      <c r="H181"/>
      <c r="S181" s="206">
        <f>SUMIF('TOTAL FEED'!$J$6:$J$440,'31'!A181,'TOTAL FEED'!$AS$6:$AS$440)*T181</f>
        <v>16</v>
      </c>
      <c r="T181">
        <v>1</v>
      </c>
    </row>
    <row r="182" spans="1:20" x14ac:dyDescent="0.25">
      <c r="A182" t="str">
        <f t="shared" si="4"/>
        <v/>
      </c>
      <c r="G182"/>
      <c r="H182"/>
      <c r="S182" s="206">
        <f>SUMIF('TOTAL FEED'!$J$6:$J$440,'31'!A182,'TOTAL FEED'!$AS$6:$AS$440)*T182</f>
        <v>16</v>
      </c>
      <c r="T182">
        <v>1</v>
      </c>
    </row>
    <row r="183" spans="1:20" x14ac:dyDescent="0.25">
      <c r="A183" t="str">
        <f t="shared" si="4"/>
        <v/>
      </c>
      <c r="G183"/>
      <c r="H183"/>
      <c r="S183" s="206">
        <f>SUMIF('TOTAL FEED'!$J$6:$J$440,'31'!A183,'TOTAL FEED'!$AS$6:$AS$440)*T183</f>
        <v>16</v>
      </c>
      <c r="T183">
        <v>1</v>
      </c>
    </row>
    <row r="184" spans="1:20" x14ac:dyDescent="0.25">
      <c r="A184" t="str">
        <f t="shared" si="4"/>
        <v/>
      </c>
      <c r="G184"/>
      <c r="H184"/>
      <c r="S184" s="206">
        <f>SUMIF('TOTAL FEED'!$J$6:$J$440,'31'!A184,'TOTAL FEED'!$AS$6:$AS$440)*T184</f>
        <v>16</v>
      </c>
      <c r="T184">
        <v>1</v>
      </c>
    </row>
    <row r="185" spans="1:20" x14ac:dyDescent="0.25">
      <c r="A185" t="str">
        <f t="shared" si="4"/>
        <v/>
      </c>
      <c r="G185"/>
      <c r="H185"/>
      <c r="S185" s="206">
        <f>SUMIF('TOTAL FEED'!$J$6:$J$440,'31'!A185,'TOTAL FEED'!$AS$6:$AS$440)*T185</f>
        <v>16</v>
      </c>
      <c r="T185">
        <v>1</v>
      </c>
    </row>
    <row r="186" spans="1:20" x14ac:dyDescent="0.25">
      <c r="A186" t="str">
        <f t="shared" si="4"/>
        <v/>
      </c>
      <c r="G186"/>
      <c r="H186"/>
      <c r="S186" s="206">
        <f>SUMIF('TOTAL FEED'!$J$6:$J$440,'31'!A186,'TOTAL FEED'!$AS$6:$AS$440)*T186</f>
        <v>16</v>
      </c>
      <c r="T186">
        <v>1</v>
      </c>
    </row>
    <row r="187" spans="1:20" x14ac:dyDescent="0.25">
      <c r="A187" t="str">
        <f t="shared" si="4"/>
        <v/>
      </c>
      <c r="G187"/>
      <c r="H187"/>
      <c r="S187" s="206">
        <f>SUMIF('TOTAL FEED'!$J$6:$J$440,'31'!A187,'TOTAL FEED'!$AS$6:$AS$440)*T187</f>
        <v>16</v>
      </c>
      <c r="T187">
        <v>1</v>
      </c>
    </row>
    <row r="188" spans="1:20" x14ac:dyDescent="0.25">
      <c r="A188" t="str">
        <f t="shared" si="4"/>
        <v/>
      </c>
      <c r="G188"/>
      <c r="H188"/>
      <c r="S188" s="206">
        <f>SUMIF('TOTAL FEED'!$J$6:$J$440,'31'!A188,'TOTAL FEED'!$AS$6:$AS$440)*T188</f>
        <v>16</v>
      </c>
      <c r="T188">
        <v>1</v>
      </c>
    </row>
    <row r="189" spans="1:20" x14ac:dyDescent="0.25">
      <c r="A189" t="str">
        <f t="shared" si="4"/>
        <v/>
      </c>
      <c r="G189"/>
      <c r="H189"/>
      <c r="S189" s="206">
        <f>SUMIF('TOTAL FEED'!$J$6:$J$440,'31'!A189,'TOTAL FEED'!$AS$6:$AS$440)*T189</f>
        <v>16</v>
      </c>
      <c r="T189">
        <v>1</v>
      </c>
    </row>
    <row r="190" spans="1:20" x14ac:dyDescent="0.25">
      <c r="A190" t="str">
        <f t="shared" si="4"/>
        <v/>
      </c>
      <c r="G190"/>
      <c r="H190"/>
      <c r="S190" s="206">
        <f>SUMIF('TOTAL FEED'!$J$6:$J$440,'31'!A190,'TOTAL FEED'!$AS$6:$AS$440)*T190</f>
        <v>16</v>
      </c>
      <c r="T190">
        <v>1</v>
      </c>
    </row>
    <row r="191" spans="1:20" x14ac:dyDescent="0.25">
      <c r="A191" t="str">
        <f t="shared" si="4"/>
        <v/>
      </c>
      <c r="G191"/>
      <c r="H191"/>
      <c r="S191" s="206">
        <f>SUMIF('TOTAL FEED'!$J$6:$J$440,'31'!A191,'TOTAL FEED'!$AS$6:$AS$440)*T191</f>
        <v>16</v>
      </c>
      <c r="T191">
        <v>1</v>
      </c>
    </row>
    <row r="192" spans="1:20" x14ac:dyDescent="0.25">
      <c r="A192" t="str">
        <f t="shared" si="4"/>
        <v/>
      </c>
      <c r="G192"/>
      <c r="H192"/>
      <c r="S192" s="206">
        <f>SUMIF('TOTAL FEED'!$J$6:$J$440,'31'!A192,'TOTAL FEED'!$AS$6:$AS$440)*T192</f>
        <v>16</v>
      </c>
      <c r="T192">
        <v>1</v>
      </c>
    </row>
    <row r="193" spans="1:20" x14ac:dyDescent="0.25">
      <c r="A193" t="str">
        <f t="shared" si="4"/>
        <v/>
      </c>
      <c r="G193"/>
      <c r="H193"/>
      <c r="S193" s="206">
        <f>SUMIF('TOTAL FEED'!$J$6:$J$440,'31'!A193,'TOTAL FEED'!$AS$6:$AS$440)*T193</f>
        <v>16</v>
      </c>
      <c r="T193">
        <v>1</v>
      </c>
    </row>
    <row r="194" spans="1:20" x14ac:dyDescent="0.25">
      <c r="A194" t="str">
        <f t="shared" si="4"/>
        <v/>
      </c>
      <c r="G194"/>
      <c r="H194"/>
      <c r="S194" s="206">
        <f>SUMIF('TOTAL FEED'!$J$6:$J$440,'31'!A194,'TOTAL FEED'!$AS$6:$AS$440)*T194</f>
        <v>16</v>
      </c>
      <c r="T194">
        <v>1</v>
      </c>
    </row>
    <row r="195" spans="1:20" x14ac:dyDescent="0.25">
      <c r="A195" t="str">
        <f t="shared" si="4"/>
        <v/>
      </c>
      <c r="G195"/>
      <c r="H195"/>
      <c r="S195" s="206">
        <f>SUMIF('TOTAL FEED'!$J$6:$J$440,'31'!A195,'TOTAL FEED'!$AS$6:$AS$440)*T195</f>
        <v>16</v>
      </c>
      <c r="T195">
        <v>1</v>
      </c>
    </row>
    <row r="196" spans="1:20" x14ac:dyDescent="0.25">
      <c r="A196" t="str">
        <f t="shared" ref="A196:A259" si="6">CONCATENATE(G196,I196,H196)</f>
        <v/>
      </c>
      <c r="G196"/>
      <c r="H196"/>
      <c r="S196" s="206">
        <f>SUMIF('TOTAL FEED'!$J$6:$J$440,'31'!A196,'TOTAL FEED'!$AS$6:$AS$440)*T196</f>
        <v>16</v>
      </c>
      <c r="T196">
        <v>1</v>
      </c>
    </row>
    <row r="197" spans="1:20" x14ac:dyDescent="0.25">
      <c r="A197" t="str">
        <f t="shared" si="6"/>
        <v/>
      </c>
      <c r="G197"/>
      <c r="H197"/>
      <c r="S197" s="206">
        <f>SUMIF('TOTAL FEED'!$J$6:$J$440,'31'!A197,'TOTAL FEED'!$AS$6:$AS$440)*T197</f>
        <v>16</v>
      </c>
      <c r="T197">
        <v>1</v>
      </c>
    </row>
    <row r="198" spans="1:20" x14ac:dyDescent="0.25">
      <c r="A198" t="str">
        <f t="shared" si="6"/>
        <v/>
      </c>
      <c r="G198"/>
      <c r="H198"/>
      <c r="S198" s="206">
        <f>SUMIF('TOTAL FEED'!$J$6:$J$440,'31'!A198,'TOTAL FEED'!$AS$6:$AS$440)*T198</f>
        <v>16</v>
      </c>
      <c r="T198">
        <v>1</v>
      </c>
    </row>
    <row r="199" spans="1:20" x14ac:dyDescent="0.25">
      <c r="A199" t="str">
        <f t="shared" si="6"/>
        <v/>
      </c>
      <c r="G199"/>
      <c r="H199"/>
      <c r="S199" s="206">
        <f>SUMIF('TOTAL FEED'!$J$6:$J$440,'31'!A199,'TOTAL FEED'!$AS$6:$AS$440)*T199</f>
        <v>16</v>
      </c>
      <c r="T199">
        <v>1</v>
      </c>
    </row>
    <row r="200" spans="1:20" x14ac:dyDescent="0.25">
      <c r="A200" t="str">
        <f t="shared" si="6"/>
        <v/>
      </c>
      <c r="G200"/>
      <c r="H200"/>
      <c r="S200" s="206">
        <f>SUMIF('TOTAL FEED'!$J$6:$J$440,'31'!A200,'TOTAL FEED'!$AS$6:$AS$440)*T200</f>
        <v>16</v>
      </c>
      <c r="T200">
        <v>1</v>
      </c>
    </row>
    <row r="201" spans="1:20" x14ac:dyDescent="0.25">
      <c r="A201" t="str">
        <f t="shared" si="6"/>
        <v/>
      </c>
      <c r="G201"/>
      <c r="H201"/>
      <c r="S201" s="206">
        <f>SUMIF('TOTAL FEED'!$J$6:$J$440,'31'!A201,'TOTAL FEED'!$AS$6:$AS$440)*T201</f>
        <v>16</v>
      </c>
      <c r="T201">
        <v>1</v>
      </c>
    </row>
    <row r="202" spans="1:20" x14ac:dyDescent="0.25">
      <c r="A202" t="str">
        <f t="shared" si="6"/>
        <v/>
      </c>
      <c r="G202"/>
      <c r="H202"/>
      <c r="S202" s="206">
        <f>SUMIF('TOTAL FEED'!$J$6:$J$440,'31'!A202,'TOTAL FEED'!$AS$6:$AS$440)*T202</f>
        <v>16</v>
      </c>
      <c r="T202">
        <v>1</v>
      </c>
    </row>
    <row r="203" spans="1:20" x14ac:dyDescent="0.25">
      <c r="A203" t="str">
        <f t="shared" si="6"/>
        <v/>
      </c>
      <c r="G203"/>
      <c r="H203"/>
      <c r="S203" s="206">
        <f>SUMIF('TOTAL FEED'!$J$6:$J$440,'31'!A203,'TOTAL FEED'!$AS$6:$AS$440)*T203</f>
        <v>16</v>
      </c>
      <c r="T203">
        <v>1</v>
      </c>
    </row>
    <row r="204" spans="1:20" x14ac:dyDescent="0.25">
      <c r="A204" t="str">
        <f t="shared" si="6"/>
        <v/>
      </c>
      <c r="G204"/>
      <c r="H204"/>
      <c r="S204" s="206">
        <f>SUMIF('TOTAL FEED'!$J$6:$J$440,'31'!A204,'TOTAL FEED'!$AS$6:$AS$440)*T204</f>
        <v>16</v>
      </c>
      <c r="T204">
        <v>1</v>
      </c>
    </row>
    <row r="205" spans="1:20" x14ac:dyDescent="0.25">
      <c r="A205" t="str">
        <f t="shared" si="6"/>
        <v/>
      </c>
      <c r="G205"/>
      <c r="H205"/>
      <c r="S205" s="206">
        <f>SUMIF('TOTAL FEED'!$J$6:$J$440,'31'!A205,'TOTAL FEED'!$AS$6:$AS$440)*T205</f>
        <v>16</v>
      </c>
      <c r="T205">
        <v>1</v>
      </c>
    </row>
    <row r="206" spans="1:20" x14ac:dyDescent="0.25">
      <c r="A206" t="str">
        <f t="shared" si="6"/>
        <v/>
      </c>
      <c r="G206"/>
      <c r="H206"/>
      <c r="S206" s="206">
        <f>SUMIF('TOTAL FEED'!$J$6:$J$440,'31'!A206,'TOTAL FEED'!$AS$6:$AS$440)*T206</f>
        <v>16</v>
      </c>
      <c r="T206">
        <v>1</v>
      </c>
    </row>
    <row r="207" spans="1:20" x14ac:dyDescent="0.25">
      <c r="A207" t="str">
        <f t="shared" si="6"/>
        <v/>
      </c>
      <c r="G207"/>
      <c r="H207"/>
      <c r="S207" s="206">
        <f>SUMIF('TOTAL FEED'!$J$6:$J$440,'31'!A207,'TOTAL FEED'!$AS$6:$AS$440)*T207</f>
        <v>16</v>
      </c>
      <c r="T207">
        <v>1</v>
      </c>
    </row>
    <row r="208" spans="1:20" x14ac:dyDescent="0.25">
      <c r="A208" t="str">
        <f t="shared" si="6"/>
        <v/>
      </c>
      <c r="G208"/>
      <c r="H208"/>
      <c r="S208" s="206">
        <f>SUMIF('TOTAL FEED'!$J$6:$J$440,'31'!A208,'TOTAL FEED'!$AS$6:$AS$440)*T208</f>
        <v>16</v>
      </c>
      <c r="T208">
        <v>1</v>
      </c>
    </row>
    <row r="209" spans="1:20" x14ac:dyDescent="0.25">
      <c r="A209" t="str">
        <f t="shared" si="6"/>
        <v/>
      </c>
      <c r="G209"/>
      <c r="H209"/>
      <c r="S209" s="206">
        <f>SUMIF('TOTAL FEED'!$J$6:$J$440,'31'!A209,'TOTAL FEED'!$AS$6:$AS$440)*T209</f>
        <v>16</v>
      </c>
      <c r="T209">
        <v>1</v>
      </c>
    </row>
    <row r="210" spans="1:20" x14ac:dyDescent="0.25">
      <c r="A210" t="str">
        <f t="shared" si="6"/>
        <v/>
      </c>
      <c r="G210"/>
      <c r="H210"/>
      <c r="S210" s="206">
        <f>SUMIF('TOTAL FEED'!$J$6:$J$440,'31'!A210,'TOTAL FEED'!$AS$6:$AS$440)*T210</f>
        <v>16</v>
      </c>
      <c r="T210">
        <v>1</v>
      </c>
    </row>
    <row r="211" spans="1:20" x14ac:dyDescent="0.25">
      <c r="A211" t="str">
        <f t="shared" si="6"/>
        <v/>
      </c>
      <c r="G211"/>
      <c r="H211"/>
      <c r="S211" s="206">
        <f>SUMIF('TOTAL FEED'!$J$6:$J$440,'31'!A211,'TOTAL FEED'!$AS$6:$AS$440)*T211</f>
        <v>16</v>
      </c>
      <c r="T211">
        <v>1</v>
      </c>
    </row>
    <row r="212" spans="1:20" x14ac:dyDescent="0.25">
      <c r="A212" t="str">
        <f t="shared" si="6"/>
        <v/>
      </c>
      <c r="G212"/>
      <c r="H212"/>
      <c r="S212" s="206">
        <f>SUMIF('TOTAL FEED'!$J$6:$J$440,'31'!A212,'TOTAL FEED'!$AS$6:$AS$440)*T212</f>
        <v>16</v>
      </c>
      <c r="T212">
        <v>1</v>
      </c>
    </row>
    <row r="213" spans="1:20" x14ac:dyDescent="0.25">
      <c r="A213" t="str">
        <f t="shared" si="6"/>
        <v/>
      </c>
      <c r="G213"/>
      <c r="H213"/>
      <c r="S213" s="206">
        <f>SUMIF('TOTAL FEED'!$J$6:$J$440,'31'!A213,'TOTAL FEED'!$AS$6:$AS$440)*T213</f>
        <v>16</v>
      </c>
      <c r="T213">
        <v>1</v>
      </c>
    </row>
    <row r="214" spans="1:20" x14ac:dyDescent="0.25">
      <c r="A214" t="str">
        <f t="shared" si="6"/>
        <v/>
      </c>
      <c r="G214"/>
      <c r="H214"/>
      <c r="S214" s="206">
        <f>SUMIF('TOTAL FEED'!$J$6:$J$440,'31'!A214,'TOTAL FEED'!$AS$6:$AS$440)*T214</f>
        <v>16</v>
      </c>
      <c r="T214">
        <v>1</v>
      </c>
    </row>
    <row r="215" spans="1:20" x14ac:dyDescent="0.25">
      <c r="A215" t="str">
        <f t="shared" si="6"/>
        <v/>
      </c>
      <c r="G215"/>
      <c r="H215"/>
      <c r="S215" s="206">
        <f>SUMIF('TOTAL FEED'!$J$6:$J$440,'31'!A215,'TOTAL FEED'!$AS$6:$AS$440)*T215</f>
        <v>16</v>
      </c>
      <c r="T215">
        <v>1</v>
      </c>
    </row>
    <row r="216" spans="1:20" x14ac:dyDescent="0.25">
      <c r="A216" t="str">
        <f t="shared" si="6"/>
        <v/>
      </c>
      <c r="G216"/>
      <c r="H216"/>
      <c r="S216" s="206">
        <f>SUMIF('TOTAL FEED'!$J$6:$J$440,'31'!A216,'TOTAL FEED'!$AS$6:$AS$440)*T216</f>
        <v>16</v>
      </c>
      <c r="T216">
        <v>1</v>
      </c>
    </row>
    <row r="217" spans="1:20" x14ac:dyDescent="0.25">
      <c r="A217" t="str">
        <f t="shared" si="6"/>
        <v/>
      </c>
      <c r="G217"/>
      <c r="H217"/>
      <c r="S217" s="206">
        <f>SUMIF('TOTAL FEED'!$J$6:$J$440,'31'!A217,'TOTAL FEED'!$AS$6:$AS$440)*T217</f>
        <v>16</v>
      </c>
      <c r="T217">
        <v>1</v>
      </c>
    </row>
    <row r="218" spans="1:20" x14ac:dyDescent="0.25">
      <c r="A218" t="str">
        <f t="shared" si="6"/>
        <v/>
      </c>
      <c r="G218"/>
      <c r="H218"/>
      <c r="S218" s="206">
        <f>SUMIF('TOTAL FEED'!$J$6:$J$440,'31'!A218,'TOTAL FEED'!$AS$6:$AS$440)*T218</f>
        <v>16</v>
      </c>
      <c r="T218">
        <v>1</v>
      </c>
    </row>
    <row r="219" spans="1:20" x14ac:dyDescent="0.25">
      <c r="A219" t="str">
        <f t="shared" si="6"/>
        <v/>
      </c>
      <c r="G219"/>
      <c r="H219"/>
      <c r="S219" s="206">
        <f>SUMIF('TOTAL FEED'!$J$6:$J$440,'31'!A219,'TOTAL FEED'!$AS$6:$AS$440)*T219</f>
        <v>16</v>
      </c>
      <c r="T219">
        <v>1</v>
      </c>
    </row>
    <row r="220" spans="1:20" x14ac:dyDescent="0.25">
      <c r="A220" t="str">
        <f t="shared" si="6"/>
        <v/>
      </c>
      <c r="G220"/>
      <c r="H220"/>
      <c r="S220" s="206">
        <f>SUMIF('TOTAL FEED'!$J$6:$J$440,'31'!A220,'TOTAL FEED'!$AS$6:$AS$440)*T220</f>
        <v>16</v>
      </c>
      <c r="T220">
        <v>1</v>
      </c>
    </row>
    <row r="221" spans="1:20" x14ac:dyDescent="0.25">
      <c r="A221" t="str">
        <f t="shared" si="6"/>
        <v/>
      </c>
      <c r="G221"/>
      <c r="H221"/>
      <c r="S221" s="206">
        <f>SUMIF('TOTAL FEED'!$J$6:$J$440,'31'!A221,'TOTAL FEED'!$AS$6:$AS$440)*T221</f>
        <v>16</v>
      </c>
      <c r="T221">
        <v>1</v>
      </c>
    </row>
    <row r="222" spans="1:20" x14ac:dyDescent="0.25">
      <c r="A222" t="str">
        <f t="shared" si="6"/>
        <v/>
      </c>
      <c r="G222"/>
      <c r="H222"/>
      <c r="S222" s="206">
        <f>SUMIF('TOTAL FEED'!$J$6:$J$440,'31'!A222,'TOTAL FEED'!$AS$6:$AS$440)*T222</f>
        <v>16</v>
      </c>
      <c r="T222">
        <v>1</v>
      </c>
    </row>
    <row r="223" spans="1:20" x14ac:dyDescent="0.25">
      <c r="A223" t="str">
        <f t="shared" si="6"/>
        <v/>
      </c>
      <c r="G223"/>
      <c r="H223"/>
      <c r="S223" s="206">
        <f>SUMIF('TOTAL FEED'!$J$6:$J$440,'31'!A223,'TOTAL FEED'!$AS$6:$AS$440)*T223</f>
        <v>16</v>
      </c>
      <c r="T223">
        <v>1</v>
      </c>
    </row>
    <row r="224" spans="1:20" x14ac:dyDescent="0.25">
      <c r="A224" t="str">
        <f t="shared" si="6"/>
        <v/>
      </c>
      <c r="G224"/>
      <c r="H224"/>
      <c r="S224" s="206">
        <f>SUMIF('TOTAL FEED'!$J$6:$J$440,'31'!A224,'TOTAL FEED'!$AS$6:$AS$440)*T224</f>
        <v>16</v>
      </c>
      <c r="T224">
        <v>1</v>
      </c>
    </row>
    <row r="225" spans="1:20" x14ac:dyDescent="0.25">
      <c r="A225" t="str">
        <f t="shared" si="6"/>
        <v/>
      </c>
      <c r="G225"/>
      <c r="H225"/>
      <c r="S225" s="206">
        <f>SUMIF('TOTAL FEED'!$J$6:$J$440,'31'!A225,'TOTAL FEED'!$AS$6:$AS$440)*T225</f>
        <v>16</v>
      </c>
      <c r="T225">
        <v>1</v>
      </c>
    </row>
    <row r="226" spans="1:20" x14ac:dyDescent="0.25">
      <c r="A226" t="str">
        <f t="shared" si="6"/>
        <v/>
      </c>
      <c r="G226"/>
      <c r="H226"/>
      <c r="S226" s="206">
        <f>SUMIF('TOTAL FEED'!$J$6:$J$440,'31'!A226,'TOTAL FEED'!$AS$6:$AS$440)*T226</f>
        <v>16</v>
      </c>
      <c r="T226">
        <v>1</v>
      </c>
    </row>
    <row r="227" spans="1:20" x14ac:dyDescent="0.25">
      <c r="A227" t="str">
        <f t="shared" si="6"/>
        <v/>
      </c>
      <c r="G227"/>
      <c r="H227"/>
      <c r="S227" s="206">
        <f>SUMIF('TOTAL FEED'!$J$6:$J$440,'31'!A227,'TOTAL FEED'!$AS$6:$AS$440)*T227</f>
        <v>16</v>
      </c>
      <c r="T227">
        <v>1</v>
      </c>
    </row>
    <row r="228" spans="1:20" x14ac:dyDescent="0.25">
      <c r="A228" t="str">
        <f t="shared" si="6"/>
        <v/>
      </c>
      <c r="G228"/>
      <c r="H228"/>
      <c r="S228" s="206">
        <f>SUMIF('TOTAL FEED'!$J$6:$J$440,'31'!A228,'TOTAL FEED'!$AS$6:$AS$440)*T228</f>
        <v>16</v>
      </c>
      <c r="T228">
        <v>1</v>
      </c>
    </row>
    <row r="229" spans="1:20" x14ac:dyDescent="0.25">
      <c r="A229" t="str">
        <f t="shared" si="6"/>
        <v/>
      </c>
      <c r="G229"/>
      <c r="H229"/>
      <c r="S229" s="206">
        <f>SUMIF('TOTAL FEED'!$J$6:$J$440,'31'!A229,'TOTAL FEED'!$AS$6:$AS$440)*T229</f>
        <v>16</v>
      </c>
      <c r="T229">
        <v>1</v>
      </c>
    </row>
    <row r="230" spans="1:20" x14ac:dyDescent="0.25">
      <c r="A230" t="str">
        <f t="shared" si="6"/>
        <v/>
      </c>
      <c r="G230"/>
      <c r="H230"/>
      <c r="S230" s="206">
        <f>SUMIF('TOTAL FEED'!$J$6:$J$440,'31'!A230,'TOTAL FEED'!$AS$6:$AS$440)*T230</f>
        <v>16</v>
      </c>
      <c r="T230">
        <v>1</v>
      </c>
    </row>
    <row r="231" spans="1:20" x14ac:dyDescent="0.25">
      <c r="A231" t="str">
        <f t="shared" si="6"/>
        <v/>
      </c>
      <c r="G231"/>
      <c r="H231"/>
      <c r="S231" s="206">
        <f>SUMIF('TOTAL FEED'!$J$6:$J$440,'31'!A231,'TOTAL FEED'!$AS$6:$AS$440)*T231</f>
        <v>16</v>
      </c>
      <c r="T231">
        <v>1</v>
      </c>
    </row>
    <row r="232" spans="1:20" x14ac:dyDescent="0.25">
      <c r="A232" t="str">
        <f t="shared" si="6"/>
        <v/>
      </c>
      <c r="G232"/>
      <c r="H232"/>
      <c r="S232" s="206">
        <f>SUMIF('TOTAL FEED'!$J$6:$J$440,'31'!A232,'TOTAL FEED'!$AS$6:$AS$440)*T232</f>
        <v>16</v>
      </c>
      <c r="T232">
        <v>1</v>
      </c>
    </row>
    <row r="233" spans="1:20" x14ac:dyDescent="0.25">
      <c r="A233" t="str">
        <f t="shared" si="6"/>
        <v/>
      </c>
      <c r="G233"/>
      <c r="H233"/>
      <c r="S233" s="206">
        <f>SUMIF('TOTAL FEED'!$J$6:$J$440,'31'!A233,'TOTAL FEED'!$AS$6:$AS$440)*T233</f>
        <v>16</v>
      </c>
      <c r="T233">
        <v>1</v>
      </c>
    </row>
    <row r="234" spans="1:20" x14ac:dyDescent="0.25">
      <c r="A234" t="str">
        <f t="shared" si="6"/>
        <v/>
      </c>
      <c r="G234"/>
      <c r="H234"/>
      <c r="S234" s="206">
        <f>SUMIF('TOTAL FEED'!$J$6:$J$440,'31'!A234,'TOTAL FEED'!$AS$6:$AS$440)*T234</f>
        <v>16</v>
      </c>
      <c r="T234">
        <v>1</v>
      </c>
    </row>
    <row r="235" spans="1:20" x14ac:dyDescent="0.25">
      <c r="A235" t="str">
        <f t="shared" si="6"/>
        <v/>
      </c>
      <c r="G235"/>
      <c r="H235"/>
      <c r="S235" s="206">
        <f>SUMIF('TOTAL FEED'!$J$6:$J$440,'31'!A235,'TOTAL FEED'!$AS$6:$AS$440)*T235</f>
        <v>16</v>
      </c>
      <c r="T235">
        <v>1</v>
      </c>
    </row>
    <row r="236" spans="1:20" x14ac:dyDescent="0.25">
      <c r="A236" t="str">
        <f t="shared" si="6"/>
        <v/>
      </c>
      <c r="G236"/>
      <c r="H236"/>
      <c r="S236" s="206">
        <f>SUMIF('TOTAL FEED'!$J$6:$J$440,'31'!A236,'TOTAL FEED'!$AS$6:$AS$440)*T236</f>
        <v>16</v>
      </c>
      <c r="T236">
        <v>1</v>
      </c>
    </row>
    <row r="237" spans="1:20" x14ac:dyDescent="0.25">
      <c r="A237" t="str">
        <f t="shared" si="6"/>
        <v/>
      </c>
      <c r="G237"/>
      <c r="H237"/>
      <c r="S237" s="206">
        <f>SUMIF('TOTAL FEED'!$J$6:$J$440,'31'!A237,'TOTAL FEED'!$AS$6:$AS$440)*T237</f>
        <v>16</v>
      </c>
      <c r="T237">
        <v>1</v>
      </c>
    </row>
    <row r="238" spans="1:20" x14ac:dyDescent="0.25">
      <c r="A238" t="str">
        <f t="shared" si="6"/>
        <v/>
      </c>
      <c r="G238"/>
      <c r="H238"/>
      <c r="S238" s="206">
        <f>SUMIF('TOTAL FEED'!$J$6:$J$440,'31'!A238,'TOTAL FEED'!$AS$6:$AS$440)*T238</f>
        <v>16</v>
      </c>
      <c r="T238">
        <v>1</v>
      </c>
    </row>
    <row r="239" spans="1:20" x14ac:dyDescent="0.25">
      <c r="A239" t="str">
        <f t="shared" si="6"/>
        <v/>
      </c>
      <c r="G239"/>
      <c r="H239"/>
      <c r="S239" s="206">
        <f>SUMIF('TOTAL FEED'!$J$6:$J$440,'31'!A239,'TOTAL FEED'!$AS$6:$AS$440)*T239</f>
        <v>16</v>
      </c>
      <c r="T239">
        <v>1</v>
      </c>
    </row>
    <row r="240" spans="1:20" x14ac:dyDescent="0.25">
      <c r="A240" t="str">
        <f t="shared" si="6"/>
        <v/>
      </c>
      <c r="G240"/>
      <c r="H240"/>
      <c r="S240" s="206">
        <f>SUMIF('TOTAL FEED'!$J$6:$J$440,'31'!A240,'TOTAL FEED'!$AS$6:$AS$440)*T240</f>
        <v>16</v>
      </c>
      <c r="T240">
        <v>1</v>
      </c>
    </row>
    <row r="241" spans="1:20" x14ac:dyDescent="0.25">
      <c r="A241" t="str">
        <f t="shared" si="6"/>
        <v/>
      </c>
      <c r="G241"/>
      <c r="H241"/>
      <c r="S241" s="206">
        <f>SUMIF('TOTAL FEED'!$J$6:$J$440,'31'!A241,'TOTAL FEED'!$AS$6:$AS$440)*T241</f>
        <v>16</v>
      </c>
      <c r="T241">
        <v>1</v>
      </c>
    </row>
    <row r="242" spans="1:20" x14ac:dyDescent="0.25">
      <c r="A242" t="str">
        <f t="shared" si="6"/>
        <v/>
      </c>
      <c r="G242"/>
      <c r="H242"/>
      <c r="S242" s="206">
        <f>SUMIF('TOTAL FEED'!$J$6:$J$440,'31'!A242,'TOTAL FEED'!$AS$6:$AS$440)*T242</f>
        <v>16</v>
      </c>
      <c r="T242">
        <v>1</v>
      </c>
    </row>
    <row r="243" spans="1:20" x14ac:dyDescent="0.25">
      <c r="A243" t="str">
        <f t="shared" si="6"/>
        <v/>
      </c>
      <c r="G243"/>
      <c r="H243"/>
      <c r="S243" s="206">
        <f>SUMIF('TOTAL FEED'!$J$6:$J$440,'31'!A243,'TOTAL FEED'!$AS$6:$AS$440)*T243</f>
        <v>16</v>
      </c>
      <c r="T243">
        <v>1</v>
      </c>
    </row>
    <row r="244" spans="1:20" x14ac:dyDescent="0.25">
      <c r="A244" t="str">
        <f t="shared" si="6"/>
        <v/>
      </c>
      <c r="G244"/>
      <c r="H244"/>
      <c r="S244" s="206">
        <f>SUMIF('TOTAL FEED'!$J$6:$J$440,'31'!A244,'TOTAL FEED'!$AS$6:$AS$440)*T244</f>
        <v>16</v>
      </c>
      <c r="T244">
        <v>1</v>
      </c>
    </row>
    <row r="245" spans="1:20" x14ac:dyDescent="0.25">
      <c r="A245" t="str">
        <f t="shared" si="6"/>
        <v/>
      </c>
      <c r="G245"/>
      <c r="H245"/>
      <c r="S245" s="206">
        <f>SUMIF('TOTAL FEED'!$J$6:$J$440,'31'!A245,'TOTAL FEED'!$AS$6:$AS$440)*T245</f>
        <v>16</v>
      </c>
      <c r="T245">
        <v>1</v>
      </c>
    </row>
    <row r="246" spans="1:20" x14ac:dyDescent="0.25">
      <c r="A246" t="str">
        <f t="shared" si="6"/>
        <v/>
      </c>
      <c r="G246"/>
      <c r="H246"/>
      <c r="S246" s="206">
        <f>SUMIF('TOTAL FEED'!$J$6:$J$440,'31'!A246,'TOTAL FEED'!$AS$6:$AS$440)*T246</f>
        <v>16</v>
      </c>
      <c r="T246">
        <v>1</v>
      </c>
    </row>
    <row r="247" spans="1:20" x14ac:dyDescent="0.25">
      <c r="A247" t="str">
        <f t="shared" si="6"/>
        <v/>
      </c>
      <c r="G247"/>
      <c r="H247"/>
      <c r="S247" s="206">
        <f>SUMIF('TOTAL FEED'!$J$6:$J$440,'31'!A247,'TOTAL FEED'!$AS$6:$AS$440)*T247</f>
        <v>16</v>
      </c>
      <c r="T247">
        <v>1</v>
      </c>
    </row>
    <row r="248" spans="1:20" x14ac:dyDescent="0.25">
      <c r="A248" t="str">
        <f t="shared" si="6"/>
        <v/>
      </c>
      <c r="G248"/>
      <c r="H248"/>
      <c r="S248" s="206">
        <f>SUMIF('TOTAL FEED'!$J$6:$J$440,'31'!A248,'TOTAL FEED'!$AS$6:$AS$440)*T248</f>
        <v>16</v>
      </c>
      <c r="T248">
        <v>1</v>
      </c>
    </row>
    <row r="249" spans="1:20" x14ac:dyDescent="0.25">
      <c r="A249" t="str">
        <f t="shared" si="6"/>
        <v/>
      </c>
      <c r="G249"/>
      <c r="H249"/>
      <c r="S249" s="206">
        <f>SUMIF('TOTAL FEED'!$J$6:$J$440,'31'!A249,'TOTAL FEED'!$AS$6:$AS$440)*T249</f>
        <v>16</v>
      </c>
      <c r="T249">
        <v>1</v>
      </c>
    </row>
    <row r="250" spans="1:20" x14ac:dyDescent="0.25">
      <c r="A250" t="str">
        <f t="shared" si="6"/>
        <v/>
      </c>
      <c r="G250"/>
      <c r="H250"/>
      <c r="S250" s="206">
        <f>SUMIF('TOTAL FEED'!$J$6:$J$440,'31'!A250,'TOTAL FEED'!$AS$6:$AS$440)*T250</f>
        <v>16</v>
      </c>
      <c r="T250">
        <v>1</v>
      </c>
    </row>
    <row r="251" spans="1:20" x14ac:dyDescent="0.25">
      <c r="A251" t="str">
        <f t="shared" si="6"/>
        <v/>
      </c>
      <c r="G251"/>
      <c r="H251"/>
      <c r="S251" s="206">
        <f>SUMIF('TOTAL FEED'!$J$6:$J$440,'31'!A251,'TOTAL FEED'!$AS$6:$AS$440)*T251</f>
        <v>16</v>
      </c>
      <c r="T251">
        <v>1</v>
      </c>
    </row>
    <row r="252" spans="1:20" x14ac:dyDescent="0.25">
      <c r="A252" t="str">
        <f t="shared" si="6"/>
        <v/>
      </c>
      <c r="G252"/>
      <c r="H252"/>
      <c r="S252" s="206">
        <f>SUMIF('TOTAL FEED'!$J$6:$J$440,'31'!A252,'TOTAL FEED'!$AS$6:$AS$440)*T252</f>
        <v>16</v>
      </c>
      <c r="T252">
        <v>1</v>
      </c>
    </row>
    <row r="253" spans="1:20" x14ac:dyDescent="0.25">
      <c r="A253" t="str">
        <f t="shared" si="6"/>
        <v/>
      </c>
      <c r="G253"/>
      <c r="H253"/>
      <c r="S253" s="206">
        <f>SUMIF('TOTAL FEED'!$J$6:$J$440,'31'!A253,'TOTAL FEED'!$AS$6:$AS$440)*T253</f>
        <v>16</v>
      </c>
      <c r="T253">
        <v>1</v>
      </c>
    </row>
    <row r="254" spans="1:20" x14ac:dyDescent="0.25">
      <c r="A254" t="str">
        <f t="shared" si="6"/>
        <v/>
      </c>
      <c r="G254"/>
      <c r="H254"/>
      <c r="S254" s="206">
        <f>SUMIF('TOTAL FEED'!$J$6:$J$440,'31'!A254,'TOTAL FEED'!$AS$6:$AS$440)*T254</f>
        <v>16</v>
      </c>
      <c r="T254">
        <v>1</v>
      </c>
    </row>
    <row r="255" spans="1:20" x14ac:dyDescent="0.25">
      <c r="A255" t="str">
        <f t="shared" si="6"/>
        <v/>
      </c>
      <c r="G255"/>
      <c r="H255"/>
      <c r="S255" s="206">
        <f>SUMIF('TOTAL FEED'!$J$6:$J$440,'31'!A255,'TOTAL FEED'!$AS$6:$AS$440)*T255</f>
        <v>16</v>
      </c>
      <c r="T255">
        <v>1</v>
      </c>
    </row>
    <row r="256" spans="1:20" x14ac:dyDescent="0.25">
      <c r="A256" t="str">
        <f t="shared" si="6"/>
        <v/>
      </c>
      <c r="G256"/>
      <c r="H256"/>
      <c r="S256" s="206">
        <f>SUMIF('TOTAL FEED'!$J$6:$J$440,'31'!A256,'TOTAL FEED'!$AS$6:$AS$440)*T256</f>
        <v>16</v>
      </c>
      <c r="T256">
        <v>1</v>
      </c>
    </row>
    <row r="257" spans="1:20" x14ac:dyDescent="0.25">
      <c r="A257" t="str">
        <f t="shared" si="6"/>
        <v/>
      </c>
      <c r="G257"/>
      <c r="H257"/>
      <c r="S257" s="206">
        <f>SUMIF('TOTAL FEED'!$J$6:$J$440,'31'!A257,'TOTAL FEED'!$AS$6:$AS$440)*T257</f>
        <v>16</v>
      </c>
      <c r="T257">
        <v>1</v>
      </c>
    </row>
    <row r="258" spans="1:20" x14ac:dyDescent="0.25">
      <c r="A258" t="str">
        <f t="shared" si="6"/>
        <v/>
      </c>
      <c r="G258"/>
      <c r="H258"/>
      <c r="S258" s="206">
        <f>SUMIF('TOTAL FEED'!$J$6:$J$440,'31'!A258,'TOTAL FEED'!$AS$6:$AS$440)*T258</f>
        <v>16</v>
      </c>
      <c r="T258">
        <v>1</v>
      </c>
    </row>
    <row r="259" spans="1:20" x14ac:dyDescent="0.25">
      <c r="A259" t="str">
        <f t="shared" si="6"/>
        <v/>
      </c>
      <c r="G259"/>
      <c r="H259"/>
      <c r="S259" s="206">
        <f>SUMIF('TOTAL FEED'!$J$6:$J$440,'31'!A259,'TOTAL FEED'!$AS$6:$AS$440)*T259</f>
        <v>16</v>
      </c>
      <c r="T259">
        <v>1</v>
      </c>
    </row>
    <row r="260" spans="1:20" x14ac:dyDescent="0.25">
      <c r="A260" t="str">
        <f t="shared" ref="A260:A323" si="7">CONCATENATE(G260,I260,H260)</f>
        <v/>
      </c>
      <c r="G260"/>
      <c r="H260"/>
      <c r="S260" s="206">
        <f>SUMIF('TOTAL FEED'!$J$6:$J$440,'31'!A260,'TOTAL FEED'!$AS$6:$AS$440)*T260</f>
        <v>16</v>
      </c>
      <c r="T260">
        <v>1</v>
      </c>
    </row>
    <row r="261" spans="1:20" x14ac:dyDescent="0.25">
      <c r="A261" t="str">
        <f t="shared" si="7"/>
        <v/>
      </c>
      <c r="G261"/>
      <c r="H261"/>
      <c r="S261" s="206">
        <f>SUMIF('TOTAL FEED'!$J$6:$J$440,'31'!A261,'TOTAL FEED'!$AS$6:$AS$440)*T261</f>
        <v>16</v>
      </c>
      <c r="T261">
        <v>1</v>
      </c>
    </row>
    <row r="262" spans="1:20" x14ac:dyDescent="0.25">
      <c r="A262" t="str">
        <f t="shared" si="7"/>
        <v/>
      </c>
      <c r="G262"/>
      <c r="H262"/>
      <c r="S262" s="206">
        <f>SUMIF('TOTAL FEED'!$J$6:$J$440,'31'!A262,'TOTAL FEED'!$AS$6:$AS$440)*T262</f>
        <v>16</v>
      </c>
      <c r="T262">
        <v>1</v>
      </c>
    </row>
    <row r="263" spans="1:20" x14ac:dyDescent="0.25">
      <c r="A263" t="str">
        <f t="shared" si="7"/>
        <v/>
      </c>
      <c r="G263"/>
      <c r="H263"/>
      <c r="S263" s="206">
        <f>SUMIF('TOTAL FEED'!$J$6:$J$440,'31'!A263,'TOTAL FEED'!$AS$6:$AS$440)*T263</f>
        <v>16</v>
      </c>
      <c r="T263">
        <v>1</v>
      </c>
    </row>
    <row r="264" spans="1:20" x14ac:dyDescent="0.25">
      <c r="A264" t="str">
        <f t="shared" si="7"/>
        <v/>
      </c>
      <c r="G264"/>
      <c r="H264"/>
      <c r="S264" s="206">
        <f>SUMIF('TOTAL FEED'!$J$6:$J$440,'31'!A264,'TOTAL FEED'!$AS$6:$AS$440)*T264</f>
        <v>16</v>
      </c>
      <c r="T264">
        <v>1</v>
      </c>
    </row>
    <row r="265" spans="1:20" x14ac:dyDescent="0.25">
      <c r="A265" t="str">
        <f t="shared" si="7"/>
        <v/>
      </c>
      <c r="G265"/>
      <c r="H265"/>
      <c r="S265" s="206">
        <f>SUMIF('TOTAL FEED'!$J$6:$J$440,'31'!A265,'TOTAL FEED'!$AS$6:$AS$440)*T265</f>
        <v>16</v>
      </c>
      <c r="T265">
        <v>1</v>
      </c>
    </row>
    <row r="266" spans="1:20" x14ac:dyDescent="0.25">
      <c r="A266" t="str">
        <f t="shared" si="7"/>
        <v/>
      </c>
      <c r="G266"/>
      <c r="H266"/>
      <c r="S266" s="206">
        <f>SUMIF('TOTAL FEED'!$J$6:$J$440,'31'!A266,'TOTAL FEED'!$AS$6:$AS$440)*T266</f>
        <v>16</v>
      </c>
      <c r="T266">
        <v>1</v>
      </c>
    </row>
    <row r="267" spans="1:20" x14ac:dyDescent="0.25">
      <c r="A267" t="str">
        <f t="shared" si="7"/>
        <v/>
      </c>
      <c r="G267"/>
      <c r="H267"/>
      <c r="S267" s="206">
        <f>SUMIF('TOTAL FEED'!$J$6:$J$440,'31'!A267,'TOTAL FEED'!$AS$6:$AS$440)*T267</f>
        <v>16</v>
      </c>
      <c r="T267">
        <v>1</v>
      </c>
    </row>
    <row r="268" spans="1:20" x14ac:dyDescent="0.25">
      <c r="A268" t="str">
        <f t="shared" si="7"/>
        <v/>
      </c>
      <c r="G268"/>
      <c r="H268"/>
      <c r="S268" s="206">
        <f>SUMIF('TOTAL FEED'!$J$6:$J$440,'31'!A268,'TOTAL FEED'!$AS$6:$AS$440)*T268</f>
        <v>16</v>
      </c>
      <c r="T268">
        <v>1</v>
      </c>
    </row>
    <row r="269" spans="1:20" x14ac:dyDescent="0.25">
      <c r="A269" t="str">
        <f t="shared" si="7"/>
        <v/>
      </c>
      <c r="G269"/>
      <c r="H269"/>
      <c r="S269" s="206">
        <f>SUMIF('TOTAL FEED'!$J$6:$J$440,'31'!A269,'TOTAL FEED'!$AS$6:$AS$440)*T269</f>
        <v>16</v>
      </c>
      <c r="T269">
        <v>1</v>
      </c>
    </row>
    <row r="270" spans="1:20" x14ac:dyDescent="0.25">
      <c r="A270" t="str">
        <f t="shared" si="7"/>
        <v/>
      </c>
      <c r="G270"/>
      <c r="H270"/>
      <c r="S270" s="206">
        <f>SUMIF('TOTAL FEED'!$J$6:$J$440,'31'!A270,'TOTAL FEED'!$AS$6:$AS$440)*T270</f>
        <v>16</v>
      </c>
      <c r="T270">
        <v>1</v>
      </c>
    </row>
    <row r="271" spans="1:20" x14ac:dyDescent="0.25">
      <c r="A271" t="str">
        <f t="shared" si="7"/>
        <v/>
      </c>
      <c r="G271"/>
      <c r="H271"/>
      <c r="S271" s="206">
        <f>SUMIF('TOTAL FEED'!$J$6:$J$440,'31'!A271,'TOTAL FEED'!$AS$6:$AS$440)*T271</f>
        <v>16</v>
      </c>
      <c r="T271">
        <v>1</v>
      </c>
    </row>
    <row r="272" spans="1:20" x14ac:dyDescent="0.25">
      <c r="A272" t="str">
        <f t="shared" si="7"/>
        <v/>
      </c>
      <c r="G272"/>
      <c r="H272"/>
      <c r="S272" s="206">
        <f>SUMIF('TOTAL FEED'!$J$6:$J$440,'31'!A272,'TOTAL FEED'!$AS$6:$AS$440)*T272</f>
        <v>16</v>
      </c>
      <c r="T272">
        <v>1</v>
      </c>
    </row>
    <row r="273" spans="1:20" x14ac:dyDescent="0.25">
      <c r="A273" t="str">
        <f t="shared" si="7"/>
        <v/>
      </c>
      <c r="G273"/>
      <c r="H273"/>
      <c r="S273" s="206">
        <f>SUMIF('TOTAL FEED'!$J$6:$J$440,'31'!A273,'TOTAL FEED'!$AS$6:$AS$440)*T273</f>
        <v>16</v>
      </c>
      <c r="T273">
        <v>1</v>
      </c>
    </row>
    <row r="274" spans="1:20" x14ac:dyDescent="0.25">
      <c r="A274" t="str">
        <f t="shared" si="7"/>
        <v/>
      </c>
      <c r="G274"/>
      <c r="H274"/>
      <c r="S274" s="206">
        <f>SUMIF('TOTAL FEED'!$J$6:$J$440,'31'!A274,'TOTAL FEED'!$AS$6:$AS$440)*T274</f>
        <v>16</v>
      </c>
      <c r="T274">
        <v>1</v>
      </c>
    </row>
    <row r="275" spans="1:20" x14ac:dyDescent="0.25">
      <c r="A275" t="str">
        <f t="shared" si="7"/>
        <v/>
      </c>
      <c r="G275"/>
      <c r="H275"/>
      <c r="S275" s="206">
        <f>SUMIF('TOTAL FEED'!$J$6:$J$440,'31'!A275,'TOTAL FEED'!$AS$6:$AS$440)*T275</f>
        <v>16</v>
      </c>
      <c r="T275">
        <v>1</v>
      </c>
    </row>
    <row r="276" spans="1:20" x14ac:dyDescent="0.25">
      <c r="A276" t="str">
        <f t="shared" si="7"/>
        <v/>
      </c>
      <c r="G276"/>
      <c r="H276"/>
      <c r="S276" s="206">
        <f>SUMIF('TOTAL FEED'!$J$6:$J$440,'31'!A276,'TOTAL FEED'!$AS$6:$AS$440)*T276</f>
        <v>16</v>
      </c>
      <c r="T276">
        <v>1</v>
      </c>
    </row>
    <row r="277" spans="1:20" x14ac:dyDescent="0.25">
      <c r="A277" t="str">
        <f t="shared" si="7"/>
        <v/>
      </c>
      <c r="G277"/>
      <c r="H277"/>
      <c r="S277" s="206">
        <f>SUMIF('TOTAL FEED'!$J$6:$J$440,'31'!A277,'TOTAL FEED'!$AS$6:$AS$440)*T277</f>
        <v>16</v>
      </c>
      <c r="T277">
        <v>1</v>
      </c>
    </row>
    <row r="278" spans="1:20" x14ac:dyDescent="0.25">
      <c r="A278" t="str">
        <f t="shared" si="7"/>
        <v/>
      </c>
      <c r="G278"/>
      <c r="H278"/>
      <c r="S278" s="206">
        <f>SUMIF('TOTAL FEED'!$J$6:$J$440,'31'!A278,'TOTAL FEED'!$AS$6:$AS$440)*T278</f>
        <v>16</v>
      </c>
      <c r="T278">
        <v>1</v>
      </c>
    </row>
    <row r="279" spans="1:20" x14ac:dyDescent="0.25">
      <c r="A279" t="str">
        <f t="shared" si="7"/>
        <v/>
      </c>
      <c r="G279"/>
      <c r="H279"/>
      <c r="S279" s="206">
        <f>SUMIF('TOTAL FEED'!$J$6:$J$440,'31'!A279,'TOTAL FEED'!$AS$6:$AS$440)*T279</f>
        <v>16</v>
      </c>
      <c r="T279">
        <v>1</v>
      </c>
    </row>
    <row r="280" spans="1:20" x14ac:dyDescent="0.25">
      <c r="A280" t="str">
        <f t="shared" si="7"/>
        <v/>
      </c>
      <c r="G280"/>
      <c r="H280"/>
      <c r="S280" s="206">
        <f>SUMIF('TOTAL FEED'!$J$6:$J$440,'31'!A280,'TOTAL FEED'!$AS$6:$AS$440)*T280</f>
        <v>16</v>
      </c>
      <c r="T280">
        <v>1</v>
      </c>
    </row>
    <row r="281" spans="1:20" x14ac:dyDescent="0.25">
      <c r="A281" t="str">
        <f t="shared" si="7"/>
        <v/>
      </c>
      <c r="G281"/>
      <c r="H281"/>
      <c r="S281" s="206">
        <f>SUMIF('TOTAL FEED'!$J$6:$J$440,'31'!A281,'TOTAL FEED'!$AS$6:$AS$440)*T281</f>
        <v>16</v>
      </c>
      <c r="T281">
        <v>1</v>
      </c>
    </row>
    <row r="282" spans="1:20" x14ac:dyDescent="0.25">
      <c r="A282" t="str">
        <f t="shared" si="7"/>
        <v/>
      </c>
      <c r="G282"/>
      <c r="H282"/>
      <c r="S282" s="206">
        <f>SUMIF('TOTAL FEED'!$J$6:$J$440,'31'!A282,'TOTAL FEED'!$AS$6:$AS$440)*T282</f>
        <v>16</v>
      </c>
      <c r="T282">
        <v>1</v>
      </c>
    </row>
    <row r="283" spans="1:20" x14ac:dyDescent="0.25">
      <c r="A283" t="str">
        <f t="shared" si="7"/>
        <v/>
      </c>
      <c r="G283"/>
      <c r="H283"/>
      <c r="S283" s="206">
        <f>SUMIF('TOTAL FEED'!$J$6:$J$440,'31'!A283,'TOTAL FEED'!$AS$6:$AS$440)*T283</f>
        <v>16</v>
      </c>
      <c r="T283">
        <v>1</v>
      </c>
    </row>
    <row r="284" spans="1:20" x14ac:dyDescent="0.25">
      <c r="A284" t="str">
        <f t="shared" si="7"/>
        <v/>
      </c>
      <c r="G284"/>
      <c r="H284"/>
      <c r="S284" s="206">
        <f>SUMIF('TOTAL FEED'!$J$6:$J$440,'31'!A284,'TOTAL FEED'!$AS$6:$AS$440)*T284</f>
        <v>16</v>
      </c>
      <c r="T284">
        <v>1</v>
      </c>
    </row>
    <row r="285" spans="1:20" x14ac:dyDescent="0.25">
      <c r="A285" t="str">
        <f t="shared" si="7"/>
        <v/>
      </c>
      <c r="G285"/>
      <c r="H285"/>
      <c r="S285" s="206">
        <f>SUMIF('TOTAL FEED'!$J$6:$J$440,'31'!A285,'TOTAL FEED'!$AS$6:$AS$440)*T285</f>
        <v>16</v>
      </c>
      <c r="T285">
        <v>1</v>
      </c>
    </row>
    <row r="286" spans="1:20" x14ac:dyDescent="0.25">
      <c r="A286" t="str">
        <f t="shared" si="7"/>
        <v/>
      </c>
      <c r="G286"/>
      <c r="H286"/>
      <c r="S286" s="206">
        <f>SUMIF('TOTAL FEED'!$J$6:$J$440,'31'!A286,'TOTAL FEED'!$AS$6:$AS$440)*T286</f>
        <v>16</v>
      </c>
      <c r="T286">
        <v>1</v>
      </c>
    </row>
    <row r="287" spans="1:20" x14ac:dyDescent="0.25">
      <c r="A287" t="str">
        <f t="shared" si="7"/>
        <v/>
      </c>
      <c r="G287"/>
      <c r="H287"/>
      <c r="S287" s="206">
        <f>SUMIF('TOTAL FEED'!$J$6:$J$440,'31'!A287,'TOTAL FEED'!$AS$6:$AS$440)*T287</f>
        <v>16</v>
      </c>
      <c r="T287">
        <v>1</v>
      </c>
    </row>
    <row r="288" spans="1:20" x14ac:dyDescent="0.25">
      <c r="A288" t="str">
        <f t="shared" si="7"/>
        <v/>
      </c>
      <c r="G288"/>
      <c r="H288"/>
      <c r="S288" s="206">
        <f>SUMIF('TOTAL FEED'!$J$6:$J$440,'31'!A288,'TOTAL FEED'!$AS$6:$AS$440)*T288</f>
        <v>16</v>
      </c>
      <c r="T288">
        <v>1</v>
      </c>
    </row>
    <row r="289" spans="1:20" x14ac:dyDescent="0.25">
      <c r="A289" t="str">
        <f t="shared" si="7"/>
        <v/>
      </c>
      <c r="G289"/>
      <c r="H289"/>
      <c r="S289" s="206">
        <f>SUMIF('TOTAL FEED'!$J$6:$J$440,'31'!A289,'TOTAL FEED'!$AS$6:$AS$440)*T289</f>
        <v>16</v>
      </c>
      <c r="T289">
        <v>1</v>
      </c>
    </row>
    <row r="290" spans="1:20" x14ac:dyDescent="0.25">
      <c r="A290" t="str">
        <f t="shared" si="7"/>
        <v/>
      </c>
      <c r="G290"/>
      <c r="H290"/>
      <c r="S290" s="206">
        <f>SUMIF('TOTAL FEED'!$J$6:$J$440,'31'!A290,'TOTAL FEED'!$AS$6:$AS$440)*T290</f>
        <v>16</v>
      </c>
      <c r="T290">
        <v>1</v>
      </c>
    </row>
    <row r="291" spans="1:20" x14ac:dyDescent="0.25">
      <c r="A291" t="str">
        <f t="shared" si="7"/>
        <v/>
      </c>
      <c r="G291"/>
      <c r="H291"/>
      <c r="S291" s="206">
        <f>SUMIF('TOTAL FEED'!$J$6:$J$440,'31'!A291,'TOTAL FEED'!$AS$6:$AS$440)*T291</f>
        <v>16</v>
      </c>
      <c r="T291">
        <v>1</v>
      </c>
    </row>
    <row r="292" spans="1:20" x14ac:dyDescent="0.25">
      <c r="A292" t="str">
        <f t="shared" si="7"/>
        <v/>
      </c>
      <c r="G292"/>
      <c r="H292"/>
      <c r="S292" s="206">
        <f>SUMIF('TOTAL FEED'!$J$6:$J$440,'31'!A292,'TOTAL FEED'!$AS$6:$AS$440)*T292</f>
        <v>16</v>
      </c>
      <c r="T292">
        <v>1</v>
      </c>
    </row>
    <row r="293" spans="1:20" x14ac:dyDescent="0.25">
      <c r="A293" t="str">
        <f t="shared" si="7"/>
        <v/>
      </c>
      <c r="G293"/>
      <c r="H293"/>
      <c r="S293" s="206">
        <f>SUMIF('TOTAL FEED'!$J$6:$J$440,'31'!A293,'TOTAL FEED'!$AS$6:$AS$440)*T293</f>
        <v>16</v>
      </c>
      <c r="T293">
        <v>1</v>
      </c>
    </row>
    <row r="294" spans="1:20" x14ac:dyDescent="0.25">
      <c r="A294" t="str">
        <f t="shared" si="7"/>
        <v/>
      </c>
      <c r="G294"/>
      <c r="H294"/>
      <c r="S294" s="206">
        <f>SUMIF('TOTAL FEED'!$J$6:$J$440,'31'!A294,'TOTAL FEED'!$AS$6:$AS$440)*T294</f>
        <v>16</v>
      </c>
      <c r="T294">
        <v>1</v>
      </c>
    </row>
    <row r="295" spans="1:20" x14ac:dyDescent="0.25">
      <c r="A295" t="str">
        <f t="shared" si="7"/>
        <v/>
      </c>
      <c r="G295"/>
      <c r="H295"/>
      <c r="S295" s="206">
        <f>SUMIF('TOTAL FEED'!$J$6:$J$440,'31'!A295,'TOTAL FEED'!$AS$6:$AS$440)*T295</f>
        <v>16</v>
      </c>
      <c r="T295">
        <v>1</v>
      </c>
    </row>
    <row r="296" spans="1:20" x14ac:dyDescent="0.25">
      <c r="A296" t="str">
        <f t="shared" si="7"/>
        <v/>
      </c>
      <c r="G296"/>
      <c r="H296"/>
      <c r="S296" s="206">
        <f>SUMIF('TOTAL FEED'!$J$6:$J$440,'31'!A296,'TOTAL FEED'!$AS$6:$AS$440)*T296</f>
        <v>16</v>
      </c>
      <c r="T296">
        <v>1</v>
      </c>
    </row>
    <row r="297" spans="1:20" x14ac:dyDescent="0.25">
      <c r="A297" t="str">
        <f t="shared" si="7"/>
        <v/>
      </c>
      <c r="G297"/>
      <c r="H297"/>
      <c r="S297" s="206">
        <f>SUMIF('TOTAL FEED'!$J$6:$J$440,'31'!A297,'TOTAL FEED'!$AS$6:$AS$440)*T297</f>
        <v>16</v>
      </c>
      <c r="T297">
        <v>1</v>
      </c>
    </row>
    <row r="298" spans="1:20" x14ac:dyDescent="0.25">
      <c r="A298" t="str">
        <f t="shared" si="7"/>
        <v/>
      </c>
      <c r="G298"/>
      <c r="H298"/>
      <c r="S298" s="206">
        <f>SUMIF('TOTAL FEED'!$J$6:$J$440,'31'!A298,'TOTAL FEED'!$AS$6:$AS$440)*T298</f>
        <v>16</v>
      </c>
      <c r="T298">
        <v>1</v>
      </c>
    </row>
    <row r="299" spans="1:20" x14ac:dyDescent="0.25">
      <c r="A299" t="str">
        <f t="shared" si="7"/>
        <v/>
      </c>
      <c r="G299"/>
      <c r="H299"/>
      <c r="S299" s="206">
        <f>SUMIF('TOTAL FEED'!$J$6:$J$440,'31'!A299,'TOTAL FEED'!$AS$6:$AS$440)*T299</f>
        <v>16</v>
      </c>
      <c r="T299">
        <v>1</v>
      </c>
    </row>
    <row r="300" spans="1:20" x14ac:dyDescent="0.25">
      <c r="A300" t="str">
        <f t="shared" si="7"/>
        <v/>
      </c>
      <c r="G300"/>
      <c r="H300"/>
      <c r="S300" s="206">
        <f>SUMIF('TOTAL FEED'!$J$6:$J$440,'31'!A300,'TOTAL FEED'!$AS$6:$AS$440)*T300</f>
        <v>16</v>
      </c>
      <c r="T300">
        <v>1</v>
      </c>
    </row>
    <row r="301" spans="1:20" x14ac:dyDescent="0.25">
      <c r="A301" t="str">
        <f t="shared" si="7"/>
        <v/>
      </c>
      <c r="G301"/>
      <c r="H301"/>
      <c r="S301" s="206">
        <f>SUMIF('TOTAL FEED'!$J$6:$J$440,'31'!A301,'TOTAL FEED'!$AS$6:$AS$440)*T301</f>
        <v>16</v>
      </c>
      <c r="T301">
        <v>1</v>
      </c>
    </row>
    <row r="302" spans="1:20" x14ac:dyDescent="0.25">
      <c r="A302" t="str">
        <f t="shared" si="7"/>
        <v/>
      </c>
      <c r="G302"/>
      <c r="H302"/>
      <c r="S302" s="206">
        <f>SUMIF('TOTAL FEED'!$J$6:$J$440,'31'!A302,'TOTAL FEED'!$AS$6:$AS$440)*T302</f>
        <v>16</v>
      </c>
      <c r="T302">
        <v>1</v>
      </c>
    </row>
    <row r="303" spans="1:20" x14ac:dyDescent="0.25">
      <c r="A303" t="str">
        <f t="shared" si="7"/>
        <v/>
      </c>
      <c r="G303"/>
      <c r="H303"/>
      <c r="S303" s="206">
        <f>SUMIF('TOTAL FEED'!$J$6:$J$440,'31'!A303,'TOTAL FEED'!$AS$6:$AS$440)*T303</f>
        <v>16</v>
      </c>
      <c r="T303">
        <v>1</v>
      </c>
    </row>
    <row r="304" spans="1:20" x14ac:dyDescent="0.25">
      <c r="A304" t="str">
        <f t="shared" si="7"/>
        <v/>
      </c>
      <c r="G304"/>
      <c r="H304"/>
      <c r="S304" s="206">
        <f>SUMIF('TOTAL FEED'!$J$6:$J$440,'31'!A304,'TOTAL FEED'!$AS$6:$AS$440)*T304</f>
        <v>16</v>
      </c>
      <c r="T304">
        <v>1</v>
      </c>
    </row>
    <row r="305" spans="1:20" x14ac:dyDescent="0.25">
      <c r="A305" t="str">
        <f t="shared" si="7"/>
        <v/>
      </c>
      <c r="G305"/>
      <c r="H305"/>
      <c r="S305" s="206">
        <f>SUMIF('TOTAL FEED'!$J$6:$J$440,'31'!A305,'TOTAL FEED'!$AS$6:$AS$440)*T305</f>
        <v>16</v>
      </c>
      <c r="T305">
        <v>1</v>
      </c>
    </row>
    <row r="306" spans="1:20" x14ac:dyDescent="0.25">
      <c r="A306" t="str">
        <f t="shared" si="7"/>
        <v/>
      </c>
      <c r="G306"/>
      <c r="H306"/>
      <c r="S306" s="206">
        <f>SUMIF('TOTAL FEED'!$J$6:$J$440,'31'!A306,'TOTAL FEED'!$AS$6:$AS$440)*T306</f>
        <v>16</v>
      </c>
      <c r="T306">
        <v>1</v>
      </c>
    </row>
    <row r="307" spans="1:20" x14ac:dyDescent="0.25">
      <c r="A307" t="str">
        <f t="shared" si="7"/>
        <v/>
      </c>
      <c r="G307"/>
      <c r="H307"/>
      <c r="S307" s="206">
        <f>SUMIF('TOTAL FEED'!$J$6:$J$440,'31'!A307,'TOTAL FEED'!$AS$6:$AS$440)*T307</f>
        <v>16</v>
      </c>
      <c r="T307">
        <v>1</v>
      </c>
    </row>
    <row r="308" spans="1:20" x14ac:dyDescent="0.25">
      <c r="A308" t="str">
        <f t="shared" si="7"/>
        <v/>
      </c>
      <c r="G308"/>
      <c r="H308"/>
      <c r="S308" s="206">
        <f>SUMIF('TOTAL FEED'!$J$6:$J$440,'31'!A308,'TOTAL FEED'!$AS$6:$AS$440)*T308</f>
        <v>16</v>
      </c>
      <c r="T308">
        <v>1</v>
      </c>
    </row>
    <row r="309" spans="1:20" x14ac:dyDescent="0.25">
      <c r="A309" t="str">
        <f t="shared" si="7"/>
        <v/>
      </c>
      <c r="G309"/>
      <c r="H309"/>
      <c r="S309" s="206">
        <f>SUMIF('TOTAL FEED'!$J$6:$J$440,'31'!A309,'TOTAL FEED'!$AS$6:$AS$440)*T309</f>
        <v>16</v>
      </c>
      <c r="T309">
        <v>1</v>
      </c>
    </row>
    <row r="310" spans="1:20" x14ac:dyDescent="0.25">
      <c r="A310" t="str">
        <f t="shared" si="7"/>
        <v/>
      </c>
      <c r="G310"/>
      <c r="H310"/>
      <c r="S310" s="206">
        <f>SUMIF('TOTAL FEED'!$J$6:$J$440,'31'!A310,'TOTAL FEED'!$AS$6:$AS$440)*T310</f>
        <v>16</v>
      </c>
      <c r="T310">
        <v>1</v>
      </c>
    </row>
    <row r="311" spans="1:20" x14ac:dyDescent="0.25">
      <c r="A311" t="str">
        <f t="shared" si="7"/>
        <v/>
      </c>
      <c r="G311"/>
      <c r="H311"/>
      <c r="S311" s="206">
        <f>SUMIF('TOTAL FEED'!$J$6:$J$440,'31'!A311,'TOTAL FEED'!$AS$6:$AS$440)*T311</f>
        <v>16</v>
      </c>
      <c r="T311">
        <v>1</v>
      </c>
    </row>
    <row r="312" spans="1:20" x14ac:dyDescent="0.25">
      <c r="A312" t="str">
        <f t="shared" si="7"/>
        <v/>
      </c>
      <c r="G312"/>
      <c r="H312"/>
      <c r="S312" s="206">
        <f>SUMIF('TOTAL FEED'!$J$6:$J$440,'31'!A312,'TOTAL FEED'!$AS$6:$AS$440)*T312</f>
        <v>16</v>
      </c>
      <c r="T312">
        <v>1</v>
      </c>
    </row>
    <row r="313" spans="1:20" x14ac:dyDescent="0.25">
      <c r="A313" t="str">
        <f t="shared" si="7"/>
        <v/>
      </c>
      <c r="G313"/>
      <c r="H313"/>
      <c r="S313" s="206">
        <f>SUMIF('TOTAL FEED'!$J$6:$J$440,'31'!A313,'TOTAL FEED'!$AS$6:$AS$440)*T313</f>
        <v>16</v>
      </c>
      <c r="T313">
        <v>1</v>
      </c>
    </row>
    <row r="314" spans="1:20" x14ac:dyDescent="0.25">
      <c r="A314" t="str">
        <f t="shared" si="7"/>
        <v/>
      </c>
      <c r="G314"/>
      <c r="H314"/>
      <c r="S314" s="206">
        <f>SUMIF('TOTAL FEED'!$J$6:$J$440,'31'!A314,'TOTAL FEED'!$AS$6:$AS$440)*T314</f>
        <v>16</v>
      </c>
      <c r="T314">
        <v>1</v>
      </c>
    </row>
    <row r="315" spans="1:20" x14ac:dyDescent="0.25">
      <c r="A315" t="str">
        <f t="shared" si="7"/>
        <v/>
      </c>
      <c r="G315"/>
      <c r="H315"/>
      <c r="S315" s="206">
        <f>SUMIF('TOTAL FEED'!$J$6:$J$440,'31'!A315,'TOTAL FEED'!$AS$6:$AS$440)*T315</f>
        <v>16</v>
      </c>
      <c r="T315">
        <v>1</v>
      </c>
    </row>
    <row r="316" spans="1:20" x14ac:dyDescent="0.25">
      <c r="A316" t="str">
        <f t="shared" si="7"/>
        <v/>
      </c>
      <c r="G316"/>
      <c r="H316"/>
      <c r="S316" s="206">
        <f>SUMIF('TOTAL FEED'!$J$6:$J$440,'31'!A316,'TOTAL FEED'!$AS$6:$AS$440)*T316</f>
        <v>16</v>
      </c>
      <c r="T316">
        <v>1</v>
      </c>
    </row>
    <row r="317" spans="1:20" x14ac:dyDescent="0.25">
      <c r="A317" t="str">
        <f t="shared" si="7"/>
        <v/>
      </c>
      <c r="G317"/>
      <c r="H317"/>
      <c r="S317" s="206">
        <f>SUMIF('TOTAL FEED'!$J$6:$J$440,'31'!A317,'TOTAL FEED'!$AS$6:$AS$440)*T317</f>
        <v>16</v>
      </c>
      <c r="T317">
        <v>1</v>
      </c>
    </row>
    <row r="318" spans="1:20" x14ac:dyDescent="0.25">
      <c r="A318" t="str">
        <f t="shared" si="7"/>
        <v/>
      </c>
      <c r="G318"/>
      <c r="H318"/>
      <c r="S318" s="206">
        <f>SUMIF('TOTAL FEED'!$J$6:$J$440,'31'!A318,'TOTAL FEED'!$AS$6:$AS$440)*T318</f>
        <v>16</v>
      </c>
      <c r="T318">
        <v>1</v>
      </c>
    </row>
    <row r="319" spans="1:20" x14ac:dyDescent="0.25">
      <c r="A319" t="str">
        <f t="shared" si="7"/>
        <v/>
      </c>
      <c r="G319"/>
      <c r="H319"/>
      <c r="S319" s="206">
        <f>SUMIF('TOTAL FEED'!$J$6:$J$440,'31'!A319,'TOTAL FEED'!$AS$6:$AS$440)*T319</f>
        <v>16</v>
      </c>
      <c r="T319">
        <v>1</v>
      </c>
    </row>
    <row r="320" spans="1:20" x14ac:dyDescent="0.25">
      <c r="A320" t="str">
        <f t="shared" si="7"/>
        <v/>
      </c>
      <c r="G320"/>
      <c r="H320"/>
      <c r="S320" s="206">
        <f>SUMIF('TOTAL FEED'!$J$6:$J$440,'31'!A320,'TOTAL FEED'!$AS$6:$AS$440)*T320</f>
        <v>16</v>
      </c>
      <c r="T320">
        <v>1</v>
      </c>
    </row>
    <row r="321" spans="1:20" x14ac:dyDescent="0.25">
      <c r="A321" t="str">
        <f t="shared" si="7"/>
        <v/>
      </c>
      <c r="G321"/>
      <c r="H321"/>
      <c r="S321" s="206">
        <f>SUMIF('TOTAL FEED'!$J$6:$J$440,'31'!A321,'TOTAL FEED'!$AS$6:$AS$440)*T321</f>
        <v>16</v>
      </c>
      <c r="T321">
        <v>1</v>
      </c>
    </row>
    <row r="322" spans="1:20" x14ac:dyDescent="0.25">
      <c r="A322" t="str">
        <f t="shared" si="7"/>
        <v/>
      </c>
      <c r="G322"/>
      <c r="H322"/>
      <c r="S322" s="206">
        <f>SUMIF('TOTAL FEED'!$J$6:$J$440,'31'!A322,'TOTAL FEED'!$AS$6:$AS$440)*T322</f>
        <v>16</v>
      </c>
      <c r="T322">
        <v>1</v>
      </c>
    </row>
    <row r="323" spans="1:20" x14ac:dyDescent="0.25">
      <c r="A323" t="str">
        <f t="shared" si="7"/>
        <v/>
      </c>
      <c r="G323"/>
      <c r="H323"/>
      <c r="S323" s="206">
        <f>SUMIF('TOTAL FEED'!$J$6:$J$440,'31'!A323,'TOTAL FEED'!$AS$6:$AS$440)*T323</f>
        <v>16</v>
      </c>
      <c r="T323">
        <v>1</v>
      </c>
    </row>
    <row r="324" spans="1:20" x14ac:dyDescent="0.25">
      <c r="A324" t="str">
        <f t="shared" ref="A324:A387" si="8">CONCATENATE(G324,I324,H324)</f>
        <v/>
      </c>
      <c r="G324"/>
      <c r="H324"/>
      <c r="S324" s="206">
        <f>SUMIF('TOTAL FEED'!$J$6:$J$440,'31'!A324,'TOTAL FEED'!$AS$6:$AS$440)*T324</f>
        <v>16</v>
      </c>
      <c r="T324">
        <v>1</v>
      </c>
    </row>
    <row r="325" spans="1:20" x14ac:dyDescent="0.25">
      <c r="A325" t="str">
        <f t="shared" si="8"/>
        <v/>
      </c>
      <c r="G325"/>
      <c r="H325"/>
      <c r="S325" s="206">
        <f>SUMIF('TOTAL FEED'!$J$6:$J$440,'31'!A325,'TOTAL FEED'!$AS$6:$AS$440)*T325</f>
        <v>16</v>
      </c>
      <c r="T325">
        <v>1</v>
      </c>
    </row>
    <row r="326" spans="1:20" x14ac:dyDescent="0.25">
      <c r="A326" t="str">
        <f t="shared" si="8"/>
        <v/>
      </c>
      <c r="G326"/>
      <c r="H326"/>
      <c r="S326" s="206">
        <f>SUMIF('TOTAL FEED'!$J$6:$J$440,'31'!A326,'TOTAL FEED'!$AS$6:$AS$440)*T326</f>
        <v>16</v>
      </c>
      <c r="T326">
        <v>1</v>
      </c>
    </row>
    <row r="327" spans="1:20" x14ac:dyDescent="0.25">
      <c r="A327" t="str">
        <f t="shared" si="8"/>
        <v/>
      </c>
      <c r="G327"/>
      <c r="H327"/>
      <c r="S327" s="206">
        <f>SUMIF('TOTAL FEED'!$J$6:$J$440,'31'!A327,'TOTAL FEED'!$AS$6:$AS$440)*T327</f>
        <v>16</v>
      </c>
      <c r="T327">
        <v>1</v>
      </c>
    </row>
    <row r="328" spans="1:20" x14ac:dyDescent="0.25">
      <c r="A328" t="str">
        <f t="shared" si="8"/>
        <v/>
      </c>
      <c r="G328"/>
      <c r="H328"/>
      <c r="S328" s="206">
        <f>SUMIF('TOTAL FEED'!$J$6:$J$440,'31'!A328,'TOTAL FEED'!$AS$6:$AS$440)*T328</f>
        <v>16</v>
      </c>
      <c r="T328">
        <v>1</v>
      </c>
    </row>
    <row r="329" spans="1:20" x14ac:dyDescent="0.25">
      <c r="A329" t="str">
        <f t="shared" si="8"/>
        <v/>
      </c>
      <c r="G329"/>
      <c r="H329"/>
      <c r="S329" s="206">
        <f>SUMIF('TOTAL FEED'!$J$6:$J$440,'31'!A329,'TOTAL FEED'!$AS$6:$AS$440)*T329</f>
        <v>16</v>
      </c>
      <c r="T329">
        <v>1</v>
      </c>
    </row>
    <row r="330" spans="1:20" x14ac:dyDescent="0.25">
      <c r="A330" t="str">
        <f t="shared" si="8"/>
        <v/>
      </c>
      <c r="G330"/>
      <c r="H330"/>
      <c r="S330" s="206">
        <f>SUMIF('TOTAL FEED'!$J$6:$J$440,'31'!A330,'TOTAL FEED'!$AS$6:$AS$440)*T330</f>
        <v>16</v>
      </c>
      <c r="T330">
        <v>1</v>
      </c>
    </row>
    <row r="331" spans="1:20" x14ac:dyDescent="0.25">
      <c r="A331" t="str">
        <f t="shared" si="8"/>
        <v/>
      </c>
      <c r="G331"/>
      <c r="H331"/>
      <c r="S331" s="206">
        <f>SUMIF('TOTAL FEED'!$J$6:$J$440,'31'!A331,'TOTAL FEED'!$AS$6:$AS$440)*T331</f>
        <v>16</v>
      </c>
      <c r="T331">
        <v>1</v>
      </c>
    </row>
    <row r="332" spans="1:20" x14ac:dyDescent="0.25">
      <c r="A332" t="str">
        <f t="shared" si="8"/>
        <v/>
      </c>
      <c r="G332"/>
      <c r="H332"/>
      <c r="S332" s="206">
        <f>SUMIF('TOTAL FEED'!$J$6:$J$440,'31'!A332,'TOTAL FEED'!$AS$6:$AS$440)*T332</f>
        <v>16</v>
      </c>
      <c r="T332">
        <v>1</v>
      </c>
    </row>
    <row r="333" spans="1:20" x14ac:dyDescent="0.25">
      <c r="A333" t="str">
        <f t="shared" si="8"/>
        <v/>
      </c>
      <c r="G333"/>
      <c r="H333"/>
      <c r="S333" s="206">
        <f>SUMIF('TOTAL FEED'!$J$6:$J$440,'31'!A333,'TOTAL FEED'!$AS$6:$AS$440)*T333</f>
        <v>16</v>
      </c>
      <c r="T333">
        <v>1</v>
      </c>
    </row>
    <row r="334" spans="1:20" x14ac:dyDescent="0.25">
      <c r="A334" t="str">
        <f t="shared" si="8"/>
        <v/>
      </c>
      <c r="G334"/>
      <c r="H334"/>
      <c r="S334" s="206">
        <f>SUMIF('TOTAL FEED'!$J$6:$J$440,'31'!A334,'TOTAL FEED'!$AS$6:$AS$440)*T334</f>
        <v>16</v>
      </c>
      <c r="T334">
        <v>1</v>
      </c>
    </row>
    <row r="335" spans="1:20" x14ac:dyDescent="0.25">
      <c r="A335" t="str">
        <f t="shared" si="8"/>
        <v/>
      </c>
      <c r="G335"/>
      <c r="H335"/>
      <c r="S335" s="206">
        <f>SUMIF('TOTAL FEED'!$J$6:$J$440,'31'!A335,'TOTAL FEED'!$AS$6:$AS$440)*T335</f>
        <v>16</v>
      </c>
      <c r="T335">
        <v>1</v>
      </c>
    </row>
    <row r="336" spans="1:20" x14ac:dyDescent="0.25">
      <c r="A336" t="str">
        <f t="shared" si="8"/>
        <v/>
      </c>
      <c r="G336"/>
      <c r="H336"/>
      <c r="S336" s="206">
        <f>SUMIF('TOTAL FEED'!$J$6:$J$440,'31'!A336,'TOTAL FEED'!$AS$6:$AS$440)*T336</f>
        <v>16</v>
      </c>
      <c r="T336">
        <v>1</v>
      </c>
    </row>
    <row r="337" spans="1:20" x14ac:dyDescent="0.25">
      <c r="A337" t="str">
        <f t="shared" si="8"/>
        <v/>
      </c>
      <c r="G337"/>
      <c r="H337"/>
      <c r="S337" s="206">
        <f>SUMIF('TOTAL FEED'!$J$6:$J$440,'31'!A337,'TOTAL FEED'!$AS$6:$AS$440)*T337</f>
        <v>16</v>
      </c>
      <c r="T337">
        <v>1</v>
      </c>
    </row>
    <row r="338" spans="1:20" x14ac:dyDescent="0.25">
      <c r="A338" t="str">
        <f t="shared" si="8"/>
        <v/>
      </c>
      <c r="G338"/>
      <c r="H338"/>
      <c r="S338" s="206">
        <f>SUMIF('TOTAL FEED'!$J$6:$J$440,'31'!A338,'TOTAL FEED'!$AS$6:$AS$440)*T338</f>
        <v>16</v>
      </c>
      <c r="T338">
        <v>1</v>
      </c>
    </row>
    <row r="339" spans="1:20" x14ac:dyDescent="0.25">
      <c r="A339" t="str">
        <f t="shared" si="8"/>
        <v/>
      </c>
      <c r="G339"/>
      <c r="H339"/>
      <c r="S339" s="206">
        <f>SUMIF('TOTAL FEED'!$J$6:$J$440,'31'!A339,'TOTAL FEED'!$AS$6:$AS$440)*T339</f>
        <v>16</v>
      </c>
      <c r="T339">
        <v>1</v>
      </c>
    </row>
    <row r="340" spans="1:20" x14ac:dyDescent="0.25">
      <c r="A340" t="str">
        <f t="shared" si="8"/>
        <v/>
      </c>
      <c r="G340"/>
      <c r="H340"/>
      <c r="S340" s="206">
        <f>SUMIF('TOTAL FEED'!$J$6:$J$440,'31'!A340,'TOTAL FEED'!$AS$6:$AS$440)*T340</f>
        <v>16</v>
      </c>
      <c r="T340">
        <v>1</v>
      </c>
    </row>
    <row r="341" spans="1:20" x14ac:dyDescent="0.25">
      <c r="A341" t="str">
        <f t="shared" si="8"/>
        <v/>
      </c>
      <c r="G341"/>
      <c r="H341"/>
      <c r="S341" s="206">
        <f>SUMIF('TOTAL FEED'!$J$6:$J$440,'31'!A341,'TOTAL FEED'!$AS$6:$AS$440)*T341</f>
        <v>16</v>
      </c>
      <c r="T341">
        <v>1</v>
      </c>
    </row>
    <row r="342" spans="1:20" x14ac:dyDescent="0.25">
      <c r="A342" t="str">
        <f t="shared" si="8"/>
        <v/>
      </c>
      <c r="G342"/>
      <c r="H342"/>
      <c r="S342" s="206">
        <f>SUMIF('TOTAL FEED'!$J$6:$J$440,'31'!A342,'TOTAL FEED'!$AS$6:$AS$440)*T342</f>
        <v>16</v>
      </c>
      <c r="T342">
        <v>1</v>
      </c>
    </row>
    <row r="343" spans="1:20" x14ac:dyDescent="0.25">
      <c r="A343" t="str">
        <f t="shared" si="8"/>
        <v/>
      </c>
      <c r="G343"/>
      <c r="H343"/>
      <c r="S343" s="206">
        <f>SUMIF('TOTAL FEED'!$J$6:$J$440,'31'!A343,'TOTAL FEED'!$AS$6:$AS$440)*T343</f>
        <v>16</v>
      </c>
      <c r="T343">
        <v>1</v>
      </c>
    </row>
    <row r="344" spans="1:20" x14ac:dyDescent="0.25">
      <c r="A344" t="str">
        <f t="shared" si="8"/>
        <v/>
      </c>
      <c r="G344"/>
      <c r="H344"/>
      <c r="S344" s="206">
        <f>SUMIF('TOTAL FEED'!$J$6:$J$440,'31'!A344,'TOTAL FEED'!$AS$6:$AS$440)*T344</f>
        <v>16</v>
      </c>
      <c r="T344">
        <v>1</v>
      </c>
    </row>
    <row r="345" spans="1:20" x14ac:dyDescent="0.25">
      <c r="A345" t="str">
        <f t="shared" si="8"/>
        <v/>
      </c>
      <c r="G345"/>
      <c r="H345"/>
      <c r="S345" s="206">
        <f>SUMIF('TOTAL FEED'!$J$6:$J$440,'31'!A345,'TOTAL FEED'!$AS$6:$AS$440)*T345</f>
        <v>16</v>
      </c>
      <c r="T345">
        <v>1</v>
      </c>
    </row>
    <row r="346" spans="1:20" x14ac:dyDescent="0.25">
      <c r="A346" t="str">
        <f t="shared" si="8"/>
        <v/>
      </c>
      <c r="G346"/>
      <c r="H346"/>
      <c r="S346" s="206">
        <f>SUMIF('TOTAL FEED'!$J$6:$J$440,'31'!A346,'TOTAL FEED'!$AS$6:$AS$440)*T346</f>
        <v>16</v>
      </c>
      <c r="T346">
        <v>1</v>
      </c>
    </row>
    <row r="347" spans="1:20" x14ac:dyDescent="0.25">
      <c r="A347" t="str">
        <f t="shared" si="8"/>
        <v/>
      </c>
      <c r="G347"/>
      <c r="H347"/>
      <c r="S347" s="206">
        <f>SUMIF('TOTAL FEED'!$J$6:$J$440,'31'!A347,'TOTAL FEED'!$AS$6:$AS$440)*T347</f>
        <v>16</v>
      </c>
      <c r="T347">
        <v>1</v>
      </c>
    </row>
    <row r="348" spans="1:20" x14ac:dyDescent="0.25">
      <c r="A348" t="str">
        <f t="shared" si="8"/>
        <v/>
      </c>
      <c r="G348"/>
      <c r="H348"/>
      <c r="S348" s="206">
        <f>SUMIF('TOTAL FEED'!$J$6:$J$440,'31'!A348,'TOTAL FEED'!$AS$6:$AS$440)*T348</f>
        <v>16</v>
      </c>
      <c r="T348">
        <v>1</v>
      </c>
    </row>
    <row r="349" spans="1:20" x14ac:dyDescent="0.25">
      <c r="A349" t="str">
        <f t="shared" si="8"/>
        <v/>
      </c>
      <c r="G349"/>
      <c r="H349"/>
      <c r="S349" s="206">
        <f>SUMIF('TOTAL FEED'!$J$6:$J$440,'31'!A349,'TOTAL FEED'!$AS$6:$AS$440)*T349</f>
        <v>16</v>
      </c>
      <c r="T349">
        <v>1</v>
      </c>
    </row>
    <row r="350" spans="1:20" x14ac:dyDescent="0.25">
      <c r="A350" t="str">
        <f t="shared" si="8"/>
        <v/>
      </c>
      <c r="G350"/>
      <c r="H350"/>
      <c r="S350" s="206">
        <f>SUMIF('TOTAL FEED'!$J$6:$J$440,'31'!A350,'TOTAL FEED'!$AS$6:$AS$440)*T350</f>
        <v>16</v>
      </c>
      <c r="T350">
        <v>1</v>
      </c>
    </row>
    <row r="351" spans="1:20" x14ac:dyDescent="0.25">
      <c r="A351" t="str">
        <f t="shared" si="8"/>
        <v/>
      </c>
      <c r="G351"/>
      <c r="H351"/>
      <c r="S351" s="206">
        <f>SUMIF('TOTAL FEED'!$J$6:$J$440,'31'!A351,'TOTAL FEED'!$AS$6:$AS$440)*T351</f>
        <v>16</v>
      </c>
      <c r="T351">
        <v>1</v>
      </c>
    </row>
    <row r="352" spans="1:20" x14ac:dyDescent="0.25">
      <c r="A352" t="str">
        <f t="shared" si="8"/>
        <v/>
      </c>
      <c r="G352"/>
      <c r="H352"/>
      <c r="S352" s="206">
        <f>SUMIF('TOTAL FEED'!$J$6:$J$440,'31'!A352,'TOTAL FEED'!$AS$6:$AS$440)*T352</f>
        <v>16</v>
      </c>
      <c r="T352">
        <v>1</v>
      </c>
    </row>
    <row r="353" spans="1:20" x14ac:dyDescent="0.25">
      <c r="A353" t="str">
        <f t="shared" si="8"/>
        <v/>
      </c>
      <c r="G353"/>
      <c r="H353"/>
      <c r="S353" s="206">
        <f>SUMIF('TOTAL FEED'!$J$6:$J$440,'31'!A353,'TOTAL FEED'!$AS$6:$AS$440)*T353</f>
        <v>16</v>
      </c>
      <c r="T353">
        <v>1</v>
      </c>
    </row>
    <row r="354" spans="1:20" x14ac:dyDescent="0.25">
      <c r="A354" t="str">
        <f t="shared" si="8"/>
        <v/>
      </c>
      <c r="G354"/>
      <c r="H354"/>
      <c r="S354" s="206">
        <f>SUMIF('TOTAL FEED'!$J$6:$J$440,'31'!A354,'TOTAL FEED'!$AS$6:$AS$440)*T354</f>
        <v>16</v>
      </c>
      <c r="T354">
        <v>1</v>
      </c>
    </row>
    <row r="355" spans="1:20" x14ac:dyDescent="0.25">
      <c r="A355" t="str">
        <f t="shared" si="8"/>
        <v/>
      </c>
      <c r="G355"/>
      <c r="H355"/>
      <c r="S355" s="206">
        <f>SUMIF('TOTAL FEED'!$J$6:$J$440,'31'!A355,'TOTAL FEED'!$AS$6:$AS$440)*T355</f>
        <v>16</v>
      </c>
      <c r="T355">
        <v>1</v>
      </c>
    </row>
    <row r="356" spans="1:20" x14ac:dyDescent="0.25">
      <c r="A356" t="str">
        <f t="shared" si="8"/>
        <v/>
      </c>
      <c r="G356"/>
      <c r="H356"/>
      <c r="S356" s="206">
        <f>SUMIF('TOTAL FEED'!$J$6:$J$440,'31'!A356,'TOTAL FEED'!$AS$6:$AS$440)*T356</f>
        <v>16</v>
      </c>
      <c r="T356">
        <v>1</v>
      </c>
    </row>
    <row r="357" spans="1:20" x14ac:dyDescent="0.25">
      <c r="A357" t="str">
        <f t="shared" si="8"/>
        <v/>
      </c>
      <c r="G357"/>
      <c r="H357"/>
      <c r="S357" s="206">
        <f>SUMIF('TOTAL FEED'!$J$6:$J$440,'31'!A357,'TOTAL FEED'!$AS$6:$AS$440)*T357</f>
        <v>16</v>
      </c>
      <c r="T357">
        <v>1</v>
      </c>
    </row>
    <row r="358" spans="1:20" x14ac:dyDescent="0.25">
      <c r="A358" t="str">
        <f t="shared" si="8"/>
        <v/>
      </c>
      <c r="G358"/>
      <c r="H358"/>
      <c r="S358" s="206">
        <f>SUMIF('TOTAL FEED'!$J$6:$J$440,'31'!A358,'TOTAL FEED'!$AS$6:$AS$440)*T358</f>
        <v>16</v>
      </c>
      <c r="T358">
        <v>1</v>
      </c>
    </row>
    <row r="359" spans="1:20" x14ac:dyDescent="0.25">
      <c r="A359" t="str">
        <f t="shared" si="8"/>
        <v/>
      </c>
      <c r="G359"/>
      <c r="H359"/>
      <c r="S359" s="206">
        <f>SUMIF('TOTAL FEED'!$J$6:$J$440,'31'!A359,'TOTAL FEED'!$AS$6:$AS$440)*T359</f>
        <v>16</v>
      </c>
      <c r="T359">
        <v>1</v>
      </c>
    </row>
    <row r="360" spans="1:20" x14ac:dyDescent="0.25">
      <c r="A360" t="str">
        <f t="shared" si="8"/>
        <v/>
      </c>
      <c r="G360"/>
      <c r="H360"/>
      <c r="S360" s="206">
        <f>SUMIF('TOTAL FEED'!$J$6:$J$440,'31'!A360,'TOTAL FEED'!$AS$6:$AS$440)*T360</f>
        <v>16</v>
      </c>
      <c r="T360">
        <v>1</v>
      </c>
    </row>
    <row r="361" spans="1:20" x14ac:dyDescent="0.25">
      <c r="A361" t="str">
        <f t="shared" si="8"/>
        <v/>
      </c>
      <c r="G361"/>
      <c r="H361"/>
      <c r="S361" s="206">
        <f>SUMIF('TOTAL FEED'!$J$6:$J$440,'31'!A361,'TOTAL FEED'!$AS$6:$AS$440)*T361</f>
        <v>16</v>
      </c>
      <c r="T361">
        <v>1</v>
      </c>
    </row>
    <row r="362" spans="1:20" x14ac:dyDescent="0.25">
      <c r="A362" t="str">
        <f t="shared" si="8"/>
        <v/>
      </c>
      <c r="G362"/>
      <c r="H362"/>
      <c r="S362" s="206">
        <f>SUMIF('TOTAL FEED'!$J$6:$J$440,'31'!A362,'TOTAL FEED'!$AS$6:$AS$440)*T362</f>
        <v>16</v>
      </c>
      <c r="T362">
        <v>1</v>
      </c>
    </row>
    <row r="363" spans="1:20" x14ac:dyDescent="0.25">
      <c r="A363" t="str">
        <f t="shared" si="8"/>
        <v/>
      </c>
      <c r="G363"/>
      <c r="H363"/>
      <c r="S363" s="206">
        <f>SUMIF('TOTAL FEED'!$J$6:$J$440,'31'!A363,'TOTAL FEED'!$AS$6:$AS$440)*T363</f>
        <v>16</v>
      </c>
      <c r="T363">
        <v>1</v>
      </c>
    </row>
    <row r="364" spans="1:20" x14ac:dyDescent="0.25">
      <c r="A364" t="str">
        <f t="shared" si="8"/>
        <v/>
      </c>
      <c r="G364"/>
      <c r="H364"/>
      <c r="S364" s="206">
        <f>SUMIF('TOTAL FEED'!$J$6:$J$440,'31'!A364,'TOTAL FEED'!$AS$6:$AS$440)*T364</f>
        <v>16</v>
      </c>
      <c r="T364">
        <v>1</v>
      </c>
    </row>
    <row r="365" spans="1:20" x14ac:dyDescent="0.25">
      <c r="A365" t="str">
        <f t="shared" si="8"/>
        <v/>
      </c>
      <c r="G365"/>
      <c r="H365"/>
      <c r="S365" s="206">
        <f>SUMIF('TOTAL FEED'!$J$6:$J$440,'31'!A365,'TOTAL FEED'!$AS$6:$AS$440)*T365</f>
        <v>16</v>
      </c>
      <c r="T365">
        <v>1</v>
      </c>
    </row>
    <row r="366" spans="1:20" x14ac:dyDescent="0.25">
      <c r="A366" t="str">
        <f t="shared" si="8"/>
        <v/>
      </c>
      <c r="G366"/>
      <c r="H366"/>
      <c r="S366" s="206">
        <f>SUMIF('TOTAL FEED'!$J$6:$J$440,'31'!A366,'TOTAL FEED'!$AS$6:$AS$440)*T366</f>
        <v>16</v>
      </c>
      <c r="T366">
        <v>1</v>
      </c>
    </row>
    <row r="367" spans="1:20" x14ac:dyDescent="0.25">
      <c r="A367" t="str">
        <f t="shared" si="8"/>
        <v/>
      </c>
      <c r="G367"/>
      <c r="H367"/>
      <c r="S367" s="206">
        <f>SUMIF('TOTAL FEED'!$J$6:$J$440,'31'!A367,'TOTAL FEED'!$AS$6:$AS$440)*T367</f>
        <v>16</v>
      </c>
      <c r="T367">
        <v>1</v>
      </c>
    </row>
    <row r="368" spans="1:20" x14ac:dyDescent="0.25">
      <c r="A368" t="str">
        <f t="shared" si="8"/>
        <v/>
      </c>
      <c r="G368"/>
      <c r="H368"/>
      <c r="S368" s="206">
        <f>SUMIF('TOTAL FEED'!$J$6:$J$440,'31'!A368,'TOTAL FEED'!$AS$6:$AS$440)*T368</f>
        <v>16</v>
      </c>
      <c r="T368">
        <v>1</v>
      </c>
    </row>
    <row r="369" spans="1:20" x14ac:dyDescent="0.25">
      <c r="A369" t="str">
        <f t="shared" si="8"/>
        <v/>
      </c>
      <c r="G369"/>
      <c r="H369"/>
      <c r="S369" s="206">
        <f>SUMIF('TOTAL FEED'!$J$6:$J$440,'31'!A369,'TOTAL FEED'!$AS$6:$AS$440)*T369</f>
        <v>16</v>
      </c>
      <c r="T369">
        <v>1</v>
      </c>
    </row>
    <row r="370" spans="1:20" x14ac:dyDescent="0.25">
      <c r="A370" t="str">
        <f t="shared" si="8"/>
        <v/>
      </c>
      <c r="G370"/>
      <c r="H370"/>
      <c r="S370" s="206">
        <f>SUMIF('TOTAL FEED'!$J$6:$J$440,'31'!A370,'TOTAL FEED'!$AS$6:$AS$440)*T370</f>
        <v>16</v>
      </c>
      <c r="T370">
        <v>1</v>
      </c>
    </row>
    <row r="371" spans="1:20" x14ac:dyDescent="0.25">
      <c r="A371" t="str">
        <f t="shared" si="8"/>
        <v/>
      </c>
      <c r="G371"/>
      <c r="H371"/>
      <c r="S371" s="206">
        <f>SUMIF('TOTAL FEED'!$J$6:$J$440,'31'!A371,'TOTAL FEED'!$AS$6:$AS$440)*T371</f>
        <v>16</v>
      </c>
      <c r="T371">
        <v>1</v>
      </c>
    </row>
    <row r="372" spans="1:20" x14ac:dyDescent="0.25">
      <c r="A372" t="str">
        <f t="shared" si="8"/>
        <v/>
      </c>
      <c r="G372"/>
      <c r="H372"/>
      <c r="S372" s="206">
        <f>SUMIF('TOTAL FEED'!$J$6:$J$440,'31'!A372,'TOTAL FEED'!$AS$6:$AS$440)*T372</f>
        <v>16</v>
      </c>
      <c r="T372">
        <v>1</v>
      </c>
    </row>
    <row r="373" spans="1:20" x14ac:dyDescent="0.25">
      <c r="A373" t="str">
        <f t="shared" si="8"/>
        <v/>
      </c>
      <c r="G373"/>
      <c r="H373"/>
      <c r="S373" s="206">
        <f>SUMIF('TOTAL FEED'!$J$6:$J$440,'31'!A373,'TOTAL FEED'!$AS$6:$AS$440)*T373</f>
        <v>16</v>
      </c>
      <c r="T373">
        <v>1</v>
      </c>
    </row>
    <row r="374" spans="1:20" x14ac:dyDescent="0.25">
      <c r="A374" t="str">
        <f t="shared" si="8"/>
        <v/>
      </c>
      <c r="G374"/>
      <c r="H374"/>
      <c r="S374" s="206">
        <f>SUMIF('TOTAL FEED'!$J$6:$J$440,'31'!A374,'TOTAL FEED'!$AS$6:$AS$440)*T374</f>
        <v>16</v>
      </c>
      <c r="T374">
        <v>1</v>
      </c>
    </row>
    <row r="375" spans="1:20" x14ac:dyDescent="0.25">
      <c r="A375" t="str">
        <f t="shared" si="8"/>
        <v/>
      </c>
      <c r="G375"/>
      <c r="H375"/>
      <c r="S375" s="206">
        <f>SUMIF('TOTAL FEED'!$J$6:$J$440,'31'!A375,'TOTAL FEED'!$AS$6:$AS$440)*T375</f>
        <v>16</v>
      </c>
      <c r="T375">
        <v>1</v>
      </c>
    </row>
    <row r="376" spans="1:20" x14ac:dyDescent="0.25">
      <c r="A376" t="str">
        <f t="shared" si="8"/>
        <v/>
      </c>
      <c r="G376"/>
      <c r="H376"/>
      <c r="S376" s="206">
        <f>SUMIF('TOTAL FEED'!$J$6:$J$440,'31'!A376,'TOTAL FEED'!$AS$6:$AS$440)*T376</f>
        <v>16</v>
      </c>
      <c r="T376">
        <v>1</v>
      </c>
    </row>
    <row r="377" spans="1:20" x14ac:dyDescent="0.25">
      <c r="A377" t="str">
        <f t="shared" si="8"/>
        <v/>
      </c>
      <c r="G377"/>
      <c r="H377"/>
      <c r="S377" s="206">
        <f>SUMIF('TOTAL FEED'!$J$6:$J$440,'31'!A377,'TOTAL FEED'!$AS$6:$AS$440)*T377</f>
        <v>16</v>
      </c>
      <c r="T377">
        <v>1</v>
      </c>
    </row>
    <row r="378" spans="1:20" x14ac:dyDescent="0.25">
      <c r="A378" t="str">
        <f t="shared" si="8"/>
        <v/>
      </c>
      <c r="G378"/>
      <c r="H378"/>
      <c r="S378" s="206">
        <f>SUMIF('TOTAL FEED'!$J$6:$J$440,'31'!A378,'TOTAL FEED'!$AS$6:$AS$440)*T378</f>
        <v>16</v>
      </c>
      <c r="T378">
        <v>1</v>
      </c>
    </row>
    <row r="379" spans="1:20" x14ac:dyDescent="0.25">
      <c r="A379" t="str">
        <f t="shared" si="8"/>
        <v/>
      </c>
      <c r="G379"/>
      <c r="H379"/>
      <c r="S379" s="206">
        <f>SUMIF('TOTAL FEED'!$J$6:$J$440,'31'!A379,'TOTAL FEED'!$AS$6:$AS$440)*T379</f>
        <v>16</v>
      </c>
      <c r="T379">
        <v>1</v>
      </c>
    </row>
    <row r="380" spans="1:20" x14ac:dyDescent="0.25">
      <c r="A380" t="str">
        <f t="shared" si="8"/>
        <v/>
      </c>
      <c r="G380"/>
      <c r="H380"/>
      <c r="S380" s="206">
        <f>SUMIF('TOTAL FEED'!$J$6:$J$440,'31'!A380,'TOTAL FEED'!$AS$6:$AS$440)*T380</f>
        <v>16</v>
      </c>
      <c r="T380">
        <v>1</v>
      </c>
    </row>
    <row r="381" spans="1:20" x14ac:dyDescent="0.25">
      <c r="A381" t="str">
        <f t="shared" si="8"/>
        <v/>
      </c>
      <c r="G381"/>
      <c r="H381"/>
      <c r="S381" s="206">
        <f>SUMIF('TOTAL FEED'!$J$6:$J$440,'31'!A381,'TOTAL FEED'!$AS$6:$AS$440)*T381</f>
        <v>16</v>
      </c>
      <c r="T381">
        <v>1</v>
      </c>
    </row>
    <row r="382" spans="1:20" x14ac:dyDescent="0.25">
      <c r="A382" t="str">
        <f t="shared" si="8"/>
        <v/>
      </c>
      <c r="G382"/>
      <c r="H382"/>
      <c r="S382" s="206">
        <f>SUMIF('TOTAL FEED'!$J$6:$J$440,'31'!A382,'TOTAL FEED'!$AS$6:$AS$440)*T382</f>
        <v>16</v>
      </c>
      <c r="T382">
        <v>1</v>
      </c>
    </row>
    <row r="383" spans="1:20" x14ac:dyDescent="0.25">
      <c r="A383" t="str">
        <f t="shared" si="8"/>
        <v/>
      </c>
      <c r="G383"/>
      <c r="H383"/>
      <c r="S383" s="206">
        <f>SUMIF('TOTAL FEED'!$J$6:$J$440,'31'!A383,'TOTAL FEED'!$AS$6:$AS$440)*T383</f>
        <v>16</v>
      </c>
      <c r="T383">
        <v>1</v>
      </c>
    </row>
    <row r="384" spans="1:20" x14ac:dyDescent="0.25">
      <c r="A384" t="str">
        <f t="shared" si="8"/>
        <v/>
      </c>
      <c r="G384"/>
      <c r="H384"/>
      <c r="S384" s="206">
        <f>SUMIF('TOTAL FEED'!$J$6:$J$440,'31'!A384,'TOTAL FEED'!$AS$6:$AS$440)*T384</f>
        <v>16</v>
      </c>
      <c r="T384">
        <v>1</v>
      </c>
    </row>
    <row r="385" spans="1:20" x14ac:dyDescent="0.25">
      <c r="A385" t="str">
        <f t="shared" si="8"/>
        <v/>
      </c>
      <c r="G385"/>
      <c r="H385"/>
      <c r="S385" s="206">
        <f>SUMIF('TOTAL FEED'!$J$6:$J$440,'31'!A385,'TOTAL FEED'!$AS$6:$AS$440)*T385</f>
        <v>16</v>
      </c>
      <c r="T385">
        <v>1</v>
      </c>
    </row>
    <row r="386" spans="1:20" x14ac:dyDescent="0.25">
      <c r="A386" t="str">
        <f t="shared" si="8"/>
        <v/>
      </c>
      <c r="G386"/>
      <c r="H386"/>
      <c r="S386" s="206">
        <f>SUMIF('TOTAL FEED'!$J$6:$J$440,'31'!A386,'TOTAL FEED'!$AS$6:$AS$440)*T386</f>
        <v>16</v>
      </c>
      <c r="T386">
        <v>1</v>
      </c>
    </row>
    <row r="387" spans="1:20" x14ac:dyDescent="0.25">
      <c r="A387" t="str">
        <f t="shared" si="8"/>
        <v/>
      </c>
      <c r="G387"/>
      <c r="H387"/>
      <c r="S387" s="206">
        <f>SUMIF('TOTAL FEED'!$J$6:$J$440,'31'!A387,'TOTAL FEED'!$AS$6:$AS$440)*T387</f>
        <v>16</v>
      </c>
      <c r="T387">
        <v>1</v>
      </c>
    </row>
    <row r="388" spans="1:20" x14ac:dyDescent="0.25">
      <c r="A388" t="str">
        <f t="shared" ref="A388:A451" si="9">CONCATENATE(G388,I388,H388)</f>
        <v/>
      </c>
      <c r="G388"/>
      <c r="H388"/>
      <c r="S388" s="206">
        <f>SUMIF('TOTAL FEED'!$J$6:$J$440,'31'!A388,'TOTAL FEED'!$AS$6:$AS$440)*T388</f>
        <v>16</v>
      </c>
      <c r="T388">
        <v>1</v>
      </c>
    </row>
    <row r="389" spans="1:20" x14ac:dyDescent="0.25">
      <c r="A389" t="str">
        <f t="shared" si="9"/>
        <v/>
      </c>
      <c r="G389"/>
      <c r="H389"/>
      <c r="S389" s="206">
        <f>SUMIF('TOTAL FEED'!$J$6:$J$440,'31'!A389,'TOTAL FEED'!$AS$6:$AS$440)*T389</f>
        <v>16</v>
      </c>
      <c r="T389">
        <v>1</v>
      </c>
    </row>
    <row r="390" spans="1:20" x14ac:dyDescent="0.25">
      <c r="A390" t="str">
        <f t="shared" si="9"/>
        <v/>
      </c>
      <c r="G390"/>
      <c r="H390"/>
      <c r="S390" s="206">
        <f>SUMIF('TOTAL FEED'!$J$6:$J$440,'31'!A390,'TOTAL FEED'!$AS$6:$AS$440)*T390</f>
        <v>16</v>
      </c>
      <c r="T390">
        <v>1</v>
      </c>
    </row>
    <row r="391" spans="1:20" x14ac:dyDescent="0.25">
      <c r="A391" t="str">
        <f t="shared" si="9"/>
        <v/>
      </c>
      <c r="G391"/>
      <c r="H391"/>
      <c r="S391" s="206">
        <f>SUMIF('TOTAL FEED'!$J$6:$J$440,'31'!A391,'TOTAL FEED'!$AS$6:$AS$440)*T391</f>
        <v>16</v>
      </c>
      <c r="T391">
        <v>1</v>
      </c>
    </row>
    <row r="392" spans="1:20" x14ac:dyDescent="0.25">
      <c r="A392" t="str">
        <f t="shared" si="9"/>
        <v/>
      </c>
      <c r="G392"/>
      <c r="H392"/>
      <c r="S392" s="206">
        <f>SUMIF('TOTAL FEED'!$J$6:$J$440,'31'!A392,'TOTAL FEED'!$AS$6:$AS$440)*T392</f>
        <v>16</v>
      </c>
      <c r="T392">
        <v>1</v>
      </c>
    </row>
    <row r="393" spans="1:20" x14ac:dyDescent="0.25">
      <c r="A393" t="str">
        <f t="shared" si="9"/>
        <v/>
      </c>
      <c r="G393"/>
      <c r="H393"/>
      <c r="S393" s="206">
        <f>SUMIF('TOTAL FEED'!$J$6:$J$440,'31'!A393,'TOTAL FEED'!$AS$6:$AS$440)*T393</f>
        <v>16</v>
      </c>
      <c r="T393">
        <v>1</v>
      </c>
    </row>
    <row r="394" spans="1:20" x14ac:dyDescent="0.25">
      <c r="A394" t="str">
        <f t="shared" si="9"/>
        <v/>
      </c>
      <c r="G394"/>
      <c r="H394"/>
      <c r="S394" s="206">
        <f>SUMIF('TOTAL FEED'!$J$6:$J$440,'31'!A394,'TOTAL FEED'!$AS$6:$AS$440)*T394</f>
        <v>16</v>
      </c>
      <c r="T394">
        <v>1</v>
      </c>
    </row>
    <row r="395" spans="1:20" x14ac:dyDescent="0.25">
      <c r="A395" t="str">
        <f t="shared" si="9"/>
        <v/>
      </c>
      <c r="G395"/>
      <c r="H395"/>
      <c r="S395" s="206">
        <f>SUMIF('TOTAL FEED'!$J$6:$J$440,'31'!A395,'TOTAL FEED'!$AS$6:$AS$440)*T395</f>
        <v>16</v>
      </c>
      <c r="T395">
        <v>1</v>
      </c>
    </row>
    <row r="396" spans="1:20" x14ac:dyDescent="0.25">
      <c r="A396" t="str">
        <f t="shared" si="9"/>
        <v/>
      </c>
      <c r="G396"/>
      <c r="H396"/>
      <c r="S396" s="206">
        <f>SUMIF('TOTAL FEED'!$J$6:$J$440,'31'!A396,'TOTAL FEED'!$AS$6:$AS$440)*T396</f>
        <v>16</v>
      </c>
      <c r="T396">
        <v>1</v>
      </c>
    </row>
    <row r="397" spans="1:20" x14ac:dyDescent="0.25">
      <c r="A397" t="str">
        <f t="shared" si="9"/>
        <v/>
      </c>
      <c r="G397"/>
      <c r="H397"/>
      <c r="S397" s="206">
        <f>SUMIF('TOTAL FEED'!$J$6:$J$440,'31'!A397,'TOTAL FEED'!$AS$6:$AS$440)*T397</f>
        <v>16</v>
      </c>
      <c r="T397">
        <v>1</v>
      </c>
    </row>
    <row r="398" spans="1:20" x14ac:dyDescent="0.25">
      <c r="A398" t="str">
        <f t="shared" si="9"/>
        <v/>
      </c>
      <c r="G398"/>
      <c r="H398"/>
      <c r="S398" s="206">
        <f>SUMIF('TOTAL FEED'!$J$6:$J$440,'31'!A398,'TOTAL FEED'!$AS$6:$AS$440)*T398</f>
        <v>16</v>
      </c>
      <c r="T398">
        <v>1</v>
      </c>
    </row>
    <row r="399" spans="1:20" x14ac:dyDescent="0.25">
      <c r="A399" t="str">
        <f t="shared" si="9"/>
        <v/>
      </c>
      <c r="G399"/>
      <c r="H399"/>
      <c r="S399" s="206">
        <f>SUMIF('TOTAL FEED'!$J$6:$J$440,'31'!A399,'TOTAL FEED'!$AS$6:$AS$440)*T399</f>
        <v>16</v>
      </c>
      <c r="T399">
        <v>1</v>
      </c>
    </row>
    <row r="400" spans="1:20" x14ac:dyDescent="0.25">
      <c r="A400" t="str">
        <f t="shared" si="9"/>
        <v/>
      </c>
      <c r="G400"/>
      <c r="H400"/>
      <c r="S400" s="206">
        <f>SUMIF('TOTAL FEED'!$J$6:$J$440,'31'!A400,'TOTAL FEED'!$AS$6:$AS$440)*T400</f>
        <v>16</v>
      </c>
      <c r="T400">
        <v>1</v>
      </c>
    </row>
    <row r="401" spans="1:20" x14ac:dyDescent="0.25">
      <c r="A401" t="str">
        <f t="shared" si="9"/>
        <v/>
      </c>
      <c r="G401"/>
      <c r="H401"/>
      <c r="S401" s="206">
        <f>SUMIF('TOTAL FEED'!$J$6:$J$440,'31'!A401,'TOTAL FEED'!$AS$6:$AS$440)*T401</f>
        <v>16</v>
      </c>
      <c r="T401">
        <v>1</v>
      </c>
    </row>
    <row r="402" spans="1:20" x14ac:dyDescent="0.25">
      <c r="A402" t="str">
        <f t="shared" si="9"/>
        <v/>
      </c>
      <c r="G402"/>
      <c r="H402"/>
      <c r="S402" s="206">
        <f>SUMIF('TOTAL FEED'!$J$6:$J$440,'31'!A402,'TOTAL FEED'!$AS$6:$AS$440)*T402</f>
        <v>16</v>
      </c>
      <c r="T402">
        <v>1</v>
      </c>
    </row>
    <row r="403" spans="1:20" x14ac:dyDescent="0.25">
      <c r="A403" t="str">
        <f t="shared" si="9"/>
        <v/>
      </c>
      <c r="G403"/>
      <c r="H403"/>
      <c r="S403" s="206">
        <f>SUMIF('TOTAL FEED'!$J$6:$J$440,'31'!A403,'TOTAL FEED'!$AS$6:$AS$440)*T403</f>
        <v>16</v>
      </c>
      <c r="T403">
        <v>1</v>
      </c>
    </row>
    <row r="404" spans="1:20" x14ac:dyDescent="0.25">
      <c r="A404" t="str">
        <f t="shared" si="9"/>
        <v/>
      </c>
      <c r="G404"/>
      <c r="H404"/>
      <c r="S404" s="206">
        <f>SUMIF('TOTAL FEED'!$J$6:$J$440,'31'!A404,'TOTAL FEED'!$AS$6:$AS$440)*T404</f>
        <v>16</v>
      </c>
      <c r="T404">
        <v>1</v>
      </c>
    </row>
    <row r="405" spans="1:20" x14ac:dyDescent="0.25">
      <c r="A405" t="str">
        <f t="shared" si="9"/>
        <v/>
      </c>
      <c r="G405"/>
      <c r="H405"/>
      <c r="S405" s="206">
        <f>SUMIF('TOTAL FEED'!$J$6:$J$440,'31'!A405,'TOTAL FEED'!$AS$6:$AS$440)*T405</f>
        <v>16</v>
      </c>
      <c r="T405">
        <v>1</v>
      </c>
    </row>
    <row r="406" spans="1:20" x14ac:dyDescent="0.25">
      <c r="A406" t="str">
        <f t="shared" si="9"/>
        <v/>
      </c>
      <c r="G406"/>
      <c r="H406"/>
      <c r="S406" s="206">
        <f>SUMIF('TOTAL FEED'!$J$6:$J$440,'31'!A406,'TOTAL FEED'!$AS$6:$AS$440)*T406</f>
        <v>16</v>
      </c>
      <c r="T406">
        <v>1</v>
      </c>
    </row>
    <row r="407" spans="1:20" x14ac:dyDescent="0.25">
      <c r="A407" t="str">
        <f t="shared" si="9"/>
        <v/>
      </c>
      <c r="G407"/>
      <c r="H407"/>
      <c r="S407" s="206">
        <f>SUMIF('TOTAL FEED'!$J$6:$J$440,'31'!A407,'TOTAL FEED'!$AS$6:$AS$440)*T407</f>
        <v>16</v>
      </c>
      <c r="T407">
        <v>1</v>
      </c>
    </row>
    <row r="408" spans="1:20" x14ac:dyDescent="0.25">
      <c r="A408" t="str">
        <f t="shared" si="9"/>
        <v/>
      </c>
      <c r="G408"/>
      <c r="H408"/>
      <c r="S408" s="206">
        <f>SUMIF('TOTAL FEED'!$J$6:$J$440,'31'!A408,'TOTAL FEED'!$AS$6:$AS$440)*T408</f>
        <v>16</v>
      </c>
      <c r="T408">
        <v>1</v>
      </c>
    </row>
    <row r="409" spans="1:20" x14ac:dyDescent="0.25">
      <c r="A409" t="str">
        <f t="shared" si="9"/>
        <v/>
      </c>
      <c r="G409"/>
      <c r="H409"/>
      <c r="S409" s="206">
        <f>SUMIF('TOTAL FEED'!$J$6:$J$440,'31'!A409,'TOTAL FEED'!$AS$6:$AS$440)*T409</f>
        <v>16</v>
      </c>
      <c r="T409">
        <v>1</v>
      </c>
    </row>
    <row r="410" spans="1:20" x14ac:dyDescent="0.25">
      <c r="A410" t="str">
        <f t="shared" si="9"/>
        <v/>
      </c>
      <c r="G410"/>
      <c r="H410"/>
      <c r="S410" s="206">
        <f>SUMIF('TOTAL FEED'!$J$6:$J$440,'31'!A410,'TOTAL FEED'!$AS$6:$AS$440)*T410</f>
        <v>16</v>
      </c>
      <c r="T410">
        <v>1</v>
      </c>
    </row>
    <row r="411" spans="1:20" x14ac:dyDescent="0.25">
      <c r="A411" t="str">
        <f t="shared" si="9"/>
        <v/>
      </c>
      <c r="G411"/>
      <c r="H411"/>
      <c r="S411" s="206">
        <f>SUMIF('TOTAL FEED'!$J$6:$J$440,'31'!A411,'TOTAL FEED'!$AS$6:$AS$440)*T411</f>
        <v>16</v>
      </c>
      <c r="T411">
        <v>1</v>
      </c>
    </row>
    <row r="412" spans="1:20" x14ac:dyDescent="0.25">
      <c r="A412" t="str">
        <f t="shared" si="9"/>
        <v/>
      </c>
      <c r="G412"/>
      <c r="H412"/>
      <c r="S412" s="206">
        <f>SUMIF('TOTAL FEED'!$J$6:$J$440,'31'!A412,'TOTAL FEED'!$AS$6:$AS$440)*T412</f>
        <v>16</v>
      </c>
      <c r="T412">
        <v>1</v>
      </c>
    </row>
    <row r="413" spans="1:20" x14ac:dyDescent="0.25">
      <c r="A413" t="str">
        <f t="shared" si="9"/>
        <v/>
      </c>
      <c r="G413"/>
      <c r="H413"/>
      <c r="S413" s="206">
        <f>SUMIF('TOTAL FEED'!$J$6:$J$440,'31'!A413,'TOTAL FEED'!$AS$6:$AS$440)*T413</f>
        <v>16</v>
      </c>
      <c r="T413">
        <v>1</v>
      </c>
    </row>
    <row r="414" spans="1:20" x14ac:dyDescent="0.25">
      <c r="A414" t="str">
        <f t="shared" si="9"/>
        <v/>
      </c>
      <c r="G414"/>
      <c r="H414"/>
      <c r="S414" s="206">
        <f>SUMIF('TOTAL FEED'!$J$6:$J$440,'31'!A414,'TOTAL FEED'!$AS$6:$AS$440)*T414</f>
        <v>16</v>
      </c>
      <c r="T414">
        <v>1</v>
      </c>
    </row>
    <row r="415" spans="1:20" x14ac:dyDescent="0.25">
      <c r="A415" t="str">
        <f t="shared" si="9"/>
        <v/>
      </c>
      <c r="G415"/>
      <c r="H415"/>
      <c r="S415" s="206">
        <f>SUMIF('TOTAL FEED'!$J$6:$J$440,'31'!A415,'TOTAL FEED'!$AS$6:$AS$440)*T415</f>
        <v>16</v>
      </c>
      <c r="T415">
        <v>1</v>
      </c>
    </row>
    <row r="416" spans="1:20" x14ac:dyDescent="0.25">
      <c r="A416" t="str">
        <f t="shared" si="9"/>
        <v/>
      </c>
      <c r="G416"/>
      <c r="H416"/>
      <c r="S416" s="206">
        <f>SUMIF('TOTAL FEED'!$J$6:$J$440,'31'!A416,'TOTAL FEED'!$AS$6:$AS$440)*T416</f>
        <v>16</v>
      </c>
      <c r="T416">
        <v>1</v>
      </c>
    </row>
    <row r="417" spans="1:20" x14ac:dyDescent="0.25">
      <c r="A417" t="str">
        <f t="shared" si="9"/>
        <v/>
      </c>
      <c r="G417"/>
      <c r="H417"/>
      <c r="S417" s="206">
        <f>SUMIF('TOTAL FEED'!$J$6:$J$440,'31'!A417,'TOTAL FEED'!$AS$6:$AS$440)*T417</f>
        <v>16</v>
      </c>
      <c r="T417">
        <v>1</v>
      </c>
    </row>
    <row r="418" spans="1:20" x14ac:dyDescent="0.25">
      <c r="A418" t="str">
        <f t="shared" si="9"/>
        <v/>
      </c>
      <c r="G418"/>
      <c r="H418"/>
      <c r="S418" s="206">
        <f>SUMIF('TOTAL FEED'!$J$6:$J$440,'31'!A418,'TOTAL FEED'!$AS$6:$AS$440)*T418</f>
        <v>16</v>
      </c>
      <c r="T418">
        <v>1</v>
      </c>
    </row>
    <row r="419" spans="1:20" x14ac:dyDescent="0.25">
      <c r="A419" t="str">
        <f t="shared" si="9"/>
        <v/>
      </c>
      <c r="G419"/>
      <c r="H419"/>
      <c r="S419" s="206">
        <f>SUMIF('TOTAL FEED'!$J$6:$J$440,'31'!A419,'TOTAL FEED'!$AS$6:$AS$440)*T419</f>
        <v>16</v>
      </c>
      <c r="T419">
        <v>1</v>
      </c>
    </row>
    <row r="420" spans="1:20" x14ac:dyDescent="0.25">
      <c r="A420" t="str">
        <f t="shared" si="9"/>
        <v/>
      </c>
      <c r="G420"/>
      <c r="H420"/>
      <c r="S420" s="206">
        <f>SUMIF('TOTAL FEED'!$J$6:$J$440,'31'!A420,'TOTAL FEED'!$AS$6:$AS$440)*T420</f>
        <v>16</v>
      </c>
      <c r="T420">
        <v>1</v>
      </c>
    </row>
    <row r="421" spans="1:20" x14ac:dyDescent="0.25">
      <c r="A421" t="str">
        <f t="shared" si="9"/>
        <v/>
      </c>
      <c r="G421"/>
      <c r="H421"/>
      <c r="S421" s="206">
        <f>SUMIF('TOTAL FEED'!$J$6:$J$440,'31'!A421,'TOTAL FEED'!$AS$6:$AS$440)*T421</f>
        <v>16</v>
      </c>
      <c r="T421">
        <v>1</v>
      </c>
    </row>
    <row r="422" spans="1:20" x14ac:dyDescent="0.25">
      <c r="A422" t="str">
        <f t="shared" si="9"/>
        <v/>
      </c>
      <c r="G422"/>
      <c r="H422"/>
      <c r="S422" s="206">
        <f>SUMIF('TOTAL FEED'!$J$6:$J$440,'31'!A422,'TOTAL FEED'!$AS$6:$AS$440)*T422</f>
        <v>16</v>
      </c>
      <c r="T422">
        <v>1</v>
      </c>
    </row>
    <row r="423" spans="1:20" x14ac:dyDescent="0.25">
      <c r="A423" t="str">
        <f t="shared" si="9"/>
        <v/>
      </c>
      <c r="G423"/>
      <c r="H423"/>
      <c r="S423" s="206">
        <f>SUMIF('TOTAL FEED'!$J$6:$J$440,'31'!A423,'TOTAL FEED'!$AS$6:$AS$440)*T423</f>
        <v>16</v>
      </c>
      <c r="T423">
        <v>1</v>
      </c>
    </row>
    <row r="424" spans="1:20" x14ac:dyDescent="0.25">
      <c r="A424" t="str">
        <f t="shared" si="9"/>
        <v/>
      </c>
      <c r="G424"/>
      <c r="H424"/>
      <c r="S424" s="206">
        <f>SUMIF('TOTAL FEED'!$J$6:$J$440,'31'!A424,'TOTAL FEED'!$AS$6:$AS$440)*T424</f>
        <v>16</v>
      </c>
      <c r="T424">
        <v>1</v>
      </c>
    </row>
    <row r="425" spans="1:20" x14ac:dyDescent="0.25">
      <c r="A425" t="str">
        <f t="shared" si="9"/>
        <v/>
      </c>
      <c r="G425"/>
      <c r="H425"/>
      <c r="S425" s="206">
        <f>SUMIF('TOTAL FEED'!$J$6:$J$440,'31'!A425,'TOTAL FEED'!$AS$6:$AS$440)*T425</f>
        <v>16</v>
      </c>
      <c r="T425">
        <v>1</v>
      </c>
    </row>
    <row r="426" spans="1:20" x14ac:dyDescent="0.25">
      <c r="A426" t="str">
        <f t="shared" si="9"/>
        <v/>
      </c>
      <c r="G426"/>
      <c r="H426"/>
      <c r="S426" s="206">
        <f>SUMIF('TOTAL FEED'!$J$6:$J$440,'31'!A426,'TOTAL FEED'!$AS$6:$AS$440)*T426</f>
        <v>16</v>
      </c>
      <c r="T426">
        <v>1</v>
      </c>
    </row>
    <row r="427" spans="1:20" x14ac:dyDescent="0.25">
      <c r="A427" t="str">
        <f t="shared" si="9"/>
        <v/>
      </c>
      <c r="G427"/>
      <c r="H427"/>
      <c r="S427" s="206">
        <f>SUMIF('TOTAL FEED'!$J$6:$J$440,'31'!A427,'TOTAL FEED'!$AS$6:$AS$440)*T427</f>
        <v>16</v>
      </c>
      <c r="T427">
        <v>1</v>
      </c>
    </row>
    <row r="428" spans="1:20" x14ac:dyDescent="0.25">
      <c r="A428" t="str">
        <f t="shared" si="9"/>
        <v/>
      </c>
      <c r="G428"/>
      <c r="H428"/>
      <c r="S428" s="206">
        <f>SUMIF('TOTAL FEED'!$J$6:$J$440,'31'!A428,'TOTAL FEED'!$AS$6:$AS$440)*T428</f>
        <v>16</v>
      </c>
      <c r="T428">
        <v>1</v>
      </c>
    </row>
    <row r="429" spans="1:20" x14ac:dyDescent="0.25">
      <c r="A429" t="str">
        <f t="shared" si="9"/>
        <v/>
      </c>
      <c r="G429"/>
      <c r="H429"/>
      <c r="S429" s="206">
        <f>SUMIF('TOTAL FEED'!$J$6:$J$440,'31'!A429,'TOTAL FEED'!$AS$6:$AS$440)*T429</f>
        <v>16</v>
      </c>
      <c r="T429">
        <v>1</v>
      </c>
    </row>
    <row r="430" spans="1:20" x14ac:dyDescent="0.25">
      <c r="A430" t="str">
        <f t="shared" si="9"/>
        <v/>
      </c>
      <c r="G430"/>
      <c r="H430"/>
      <c r="S430" s="206">
        <f>SUMIF('TOTAL FEED'!$J$6:$J$440,'31'!A430,'TOTAL FEED'!$AS$6:$AS$440)*T430</f>
        <v>16</v>
      </c>
      <c r="T430">
        <v>1</v>
      </c>
    </row>
    <row r="431" spans="1:20" x14ac:dyDescent="0.25">
      <c r="A431" t="str">
        <f t="shared" si="9"/>
        <v/>
      </c>
      <c r="G431"/>
      <c r="H431"/>
      <c r="S431" s="206">
        <f>SUMIF('TOTAL FEED'!$J$6:$J$440,'31'!A431,'TOTAL FEED'!$AS$6:$AS$440)*T431</f>
        <v>16</v>
      </c>
      <c r="T431">
        <v>1</v>
      </c>
    </row>
    <row r="432" spans="1:20" x14ac:dyDescent="0.25">
      <c r="A432" t="str">
        <f t="shared" si="9"/>
        <v/>
      </c>
      <c r="G432"/>
      <c r="H432"/>
      <c r="S432" s="206">
        <f>SUMIF('TOTAL FEED'!$J$6:$J$440,'31'!A432,'TOTAL FEED'!$AS$6:$AS$440)*T432</f>
        <v>16</v>
      </c>
      <c r="T432">
        <v>1</v>
      </c>
    </row>
    <row r="433" spans="1:20" x14ac:dyDescent="0.25">
      <c r="A433" t="str">
        <f t="shared" si="9"/>
        <v/>
      </c>
      <c r="G433"/>
      <c r="H433"/>
      <c r="S433" s="206">
        <f>SUMIF('TOTAL FEED'!$J$6:$J$440,'31'!A433,'TOTAL FEED'!$AS$6:$AS$440)*T433</f>
        <v>16</v>
      </c>
      <c r="T433">
        <v>1</v>
      </c>
    </row>
    <row r="434" spans="1:20" x14ac:dyDescent="0.25">
      <c r="A434" t="str">
        <f t="shared" si="9"/>
        <v/>
      </c>
      <c r="G434"/>
      <c r="H434"/>
      <c r="S434" s="206">
        <f>SUMIF('TOTAL FEED'!$J$6:$J$440,'31'!A434,'TOTAL FEED'!$AS$6:$AS$440)*T434</f>
        <v>16</v>
      </c>
      <c r="T434">
        <v>1</v>
      </c>
    </row>
    <row r="435" spans="1:20" x14ac:dyDescent="0.25">
      <c r="A435" t="str">
        <f t="shared" si="9"/>
        <v/>
      </c>
      <c r="G435"/>
      <c r="H435"/>
      <c r="S435" s="206">
        <f>SUMIF('TOTAL FEED'!$J$6:$J$440,'31'!A435,'TOTAL FEED'!$AS$6:$AS$440)*T435</f>
        <v>16</v>
      </c>
      <c r="T435">
        <v>1</v>
      </c>
    </row>
    <row r="436" spans="1:20" x14ac:dyDescent="0.25">
      <c r="A436" t="str">
        <f t="shared" si="9"/>
        <v/>
      </c>
      <c r="G436"/>
      <c r="H436"/>
      <c r="S436" s="206">
        <f>SUMIF('TOTAL FEED'!$J$6:$J$440,'31'!A436,'TOTAL FEED'!$AS$6:$AS$440)*T436</f>
        <v>16</v>
      </c>
      <c r="T436">
        <v>1</v>
      </c>
    </row>
    <row r="437" spans="1:20" x14ac:dyDescent="0.25">
      <c r="A437" t="str">
        <f t="shared" si="9"/>
        <v/>
      </c>
      <c r="G437"/>
      <c r="H437"/>
      <c r="S437" s="206">
        <f>SUMIF('TOTAL FEED'!$J$6:$J$440,'31'!A437,'TOTAL FEED'!$AS$6:$AS$440)*T437</f>
        <v>16</v>
      </c>
      <c r="T437">
        <v>1</v>
      </c>
    </row>
    <row r="438" spans="1:20" x14ac:dyDescent="0.25">
      <c r="A438" t="str">
        <f t="shared" si="9"/>
        <v/>
      </c>
      <c r="G438"/>
      <c r="H438"/>
      <c r="S438" s="206">
        <f>SUMIF('TOTAL FEED'!$J$6:$J$440,'31'!A438,'TOTAL FEED'!$AS$6:$AS$440)*T438</f>
        <v>16</v>
      </c>
      <c r="T438">
        <v>1</v>
      </c>
    </row>
    <row r="439" spans="1:20" x14ac:dyDescent="0.25">
      <c r="A439" t="str">
        <f t="shared" si="9"/>
        <v/>
      </c>
      <c r="G439"/>
      <c r="H439"/>
      <c r="S439" s="206">
        <f>SUMIF('TOTAL FEED'!$J$6:$J$440,'31'!A439,'TOTAL FEED'!$AS$6:$AS$440)*T439</f>
        <v>16</v>
      </c>
      <c r="T439">
        <v>1</v>
      </c>
    </row>
    <row r="440" spans="1:20" x14ac:dyDescent="0.25">
      <c r="A440" t="str">
        <f t="shared" si="9"/>
        <v/>
      </c>
      <c r="G440"/>
      <c r="H440"/>
      <c r="S440" s="206">
        <f>SUMIF('TOTAL FEED'!$J$6:$J$440,'31'!A440,'TOTAL FEED'!$AS$6:$AS$440)*T440</f>
        <v>16</v>
      </c>
      <c r="T440">
        <v>1</v>
      </c>
    </row>
    <row r="441" spans="1:20" x14ac:dyDescent="0.25">
      <c r="A441" t="str">
        <f t="shared" si="9"/>
        <v/>
      </c>
      <c r="G441"/>
      <c r="H441"/>
      <c r="S441" s="206">
        <f>SUMIF('TOTAL FEED'!$J$6:$J$440,'31'!A441,'TOTAL FEED'!$AS$6:$AS$440)*T441</f>
        <v>16</v>
      </c>
      <c r="T441">
        <v>1</v>
      </c>
    </row>
    <row r="442" spans="1:20" x14ac:dyDescent="0.25">
      <c r="A442" t="str">
        <f t="shared" si="9"/>
        <v/>
      </c>
      <c r="G442"/>
      <c r="H442"/>
      <c r="S442" s="206">
        <f>SUMIF('TOTAL FEED'!$J$6:$J$440,'31'!A442,'TOTAL FEED'!$AS$6:$AS$440)*T442</f>
        <v>16</v>
      </c>
      <c r="T442">
        <v>1</v>
      </c>
    </row>
    <row r="443" spans="1:20" x14ac:dyDescent="0.25">
      <c r="A443" t="str">
        <f t="shared" si="9"/>
        <v/>
      </c>
      <c r="G443"/>
      <c r="H443"/>
      <c r="S443" s="206">
        <f>SUMIF('TOTAL FEED'!$J$6:$J$440,'31'!A443,'TOTAL FEED'!$AS$6:$AS$440)*T443</f>
        <v>16</v>
      </c>
      <c r="T443">
        <v>1</v>
      </c>
    </row>
    <row r="444" spans="1:20" x14ac:dyDescent="0.25">
      <c r="A444" t="str">
        <f t="shared" si="9"/>
        <v/>
      </c>
      <c r="G444"/>
      <c r="H444"/>
      <c r="S444" s="206">
        <f>SUMIF('TOTAL FEED'!$J$6:$J$440,'31'!A444,'TOTAL FEED'!$AS$6:$AS$440)*T444</f>
        <v>16</v>
      </c>
      <c r="T444">
        <v>1</v>
      </c>
    </row>
    <row r="445" spans="1:20" x14ac:dyDescent="0.25">
      <c r="A445" t="str">
        <f t="shared" si="9"/>
        <v/>
      </c>
      <c r="G445"/>
      <c r="H445"/>
      <c r="S445" s="206">
        <f>SUMIF('TOTAL FEED'!$J$6:$J$440,'31'!A445,'TOTAL FEED'!$AS$6:$AS$440)*T445</f>
        <v>16</v>
      </c>
      <c r="T445">
        <v>1</v>
      </c>
    </row>
    <row r="446" spans="1:20" x14ac:dyDescent="0.25">
      <c r="A446" t="str">
        <f t="shared" si="9"/>
        <v/>
      </c>
      <c r="G446"/>
      <c r="H446"/>
      <c r="S446" s="206">
        <f>SUMIF('TOTAL FEED'!$J$6:$J$440,'31'!A446,'TOTAL FEED'!$AS$6:$AS$440)*T446</f>
        <v>16</v>
      </c>
      <c r="T446">
        <v>1</v>
      </c>
    </row>
    <row r="447" spans="1:20" x14ac:dyDescent="0.25">
      <c r="A447" t="str">
        <f t="shared" si="9"/>
        <v/>
      </c>
      <c r="G447"/>
      <c r="H447"/>
      <c r="S447" s="206">
        <f>SUMIF('TOTAL FEED'!$J$6:$J$440,'31'!A447,'TOTAL FEED'!$AS$6:$AS$440)*T447</f>
        <v>16</v>
      </c>
      <c r="T447">
        <v>1</v>
      </c>
    </row>
    <row r="448" spans="1:20" x14ac:dyDescent="0.25">
      <c r="A448" t="str">
        <f t="shared" si="9"/>
        <v/>
      </c>
      <c r="G448"/>
      <c r="H448"/>
      <c r="S448" s="206">
        <f>SUMIF('TOTAL FEED'!$J$6:$J$440,'31'!A448,'TOTAL FEED'!$AS$6:$AS$440)*T448</f>
        <v>16</v>
      </c>
      <c r="T448">
        <v>1</v>
      </c>
    </row>
    <row r="449" spans="1:20" x14ac:dyDescent="0.25">
      <c r="A449" t="str">
        <f t="shared" si="9"/>
        <v/>
      </c>
      <c r="G449"/>
      <c r="H449"/>
      <c r="S449" s="206">
        <f>SUMIF('TOTAL FEED'!$J$6:$J$440,'31'!A449,'TOTAL FEED'!$AS$6:$AS$440)*T449</f>
        <v>16</v>
      </c>
      <c r="T449">
        <v>1</v>
      </c>
    </row>
    <row r="450" spans="1:20" x14ac:dyDescent="0.25">
      <c r="A450" t="str">
        <f t="shared" si="9"/>
        <v/>
      </c>
      <c r="G450"/>
      <c r="H450"/>
      <c r="S450" s="206">
        <f>SUMIF('TOTAL FEED'!$J$6:$J$440,'31'!A450,'TOTAL FEED'!$AS$6:$AS$440)*T450</f>
        <v>16</v>
      </c>
      <c r="T450">
        <v>1</v>
      </c>
    </row>
    <row r="451" spans="1:20" x14ac:dyDescent="0.25">
      <c r="A451" t="str">
        <f t="shared" si="9"/>
        <v/>
      </c>
      <c r="G451"/>
      <c r="H451"/>
      <c r="S451" s="206">
        <f>SUMIF('TOTAL FEED'!$J$6:$J$440,'31'!A451,'TOTAL FEED'!$AS$6:$AS$440)*T451</f>
        <v>16</v>
      </c>
      <c r="T451">
        <v>1</v>
      </c>
    </row>
    <row r="452" spans="1:20" x14ac:dyDescent="0.25">
      <c r="A452" t="str">
        <f t="shared" ref="A452:A500" si="10">CONCATENATE(G452,I452,H452)</f>
        <v/>
      </c>
      <c r="G452"/>
      <c r="H452"/>
      <c r="S452" s="206">
        <f>SUMIF('TOTAL FEED'!$J$6:$J$440,'31'!A452,'TOTAL FEED'!$AS$6:$AS$440)*T452</f>
        <v>16</v>
      </c>
      <c r="T452">
        <v>1</v>
      </c>
    </row>
    <row r="453" spans="1:20" x14ac:dyDescent="0.25">
      <c r="A453" t="str">
        <f t="shared" si="10"/>
        <v/>
      </c>
      <c r="G453"/>
      <c r="H453"/>
      <c r="S453" s="206">
        <f>SUMIF('TOTAL FEED'!$J$6:$J$440,'31'!A453,'TOTAL FEED'!$AS$6:$AS$440)*T453</f>
        <v>16</v>
      </c>
      <c r="T453">
        <v>1</v>
      </c>
    </row>
    <row r="454" spans="1:20" x14ac:dyDescent="0.25">
      <c r="A454" t="str">
        <f t="shared" si="10"/>
        <v/>
      </c>
      <c r="G454"/>
      <c r="H454"/>
      <c r="S454" s="206">
        <f>SUMIF('TOTAL FEED'!$J$6:$J$440,'31'!A454,'TOTAL FEED'!$AS$6:$AS$440)*T454</f>
        <v>16</v>
      </c>
      <c r="T454">
        <v>1</v>
      </c>
    </row>
    <row r="455" spans="1:20" x14ac:dyDescent="0.25">
      <c r="A455" t="str">
        <f t="shared" si="10"/>
        <v/>
      </c>
      <c r="G455"/>
      <c r="H455"/>
      <c r="S455" s="206">
        <f>SUMIF('TOTAL FEED'!$J$6:$J$440,'31'!A455,'TOTAL FEED'!$AS$6:$AS$440)*T455</f>
        <v>16</v>
      </c>
      <c r="T455">
        <v>1</v>
      </c>
    </row>
    <row r="456" spans="1:20" x14ac:dyDescent="0.25">
      <c r="A456" t="str">
        <f t="shared" si="10"/>
        <v/>
      </c>
      <c r="G456"/>
      <c r="H456"/>
      <c r="S456" s="206">
        <f>SUMIF('TOTAL FEED'!$J$6:$J$440,'31'!A456,'TOTAL FEED'!$AS$6:$AS$440)*T456</f>
        <v>16</v>
      </c>
      <c r="T456">
        <v>1</v>
      </c>
    </row>
    <row r="457" spans="1:20" x14ac:dyDescent="0.25">
      <c r="A457" t="str">
        <f t="shared" si="10"/>
        <v/>
      </c>
      <c r="G457"/>
      <c r="H457"/>
      <c r="S457" s="206">
        <f>SUMIF('TOTAL FEED'!$J$6:$J$440,'31'!A457,'TOTAL FEED'!$AS$6:$AS$440)*T457</f>
        <v>16</v>
      </c>
      <c r="T457">
        <v>1</v>
      </c>
    </row>
    <row r="458" spans="1:20" x14ac:dyDescent="0.25">
      <c r="A458" t="str">
        <f t="shared" si="10"/>
        <v/>
      </c>
      <c r="G458"/>
      <c r="H458"/>
      <c r="S458" s="206">
        <f>SUMIF('TOTAL FEED'!$J$6:$J$440,'31'!A458,'TOTAL FEED'!$AS$6:$AS$440)*T458</f>
        <v>16</v>
      </c>
      <c r="T458">
        <v>1</v>
      </c>
    </row>
    <row r="459" spans="1:20" x14ac:dyDescent="0.25">
      <c r="A459" t="str">
        <f t="shared" si="10"/>
        <v/>
      </c>
      <c r="G459"/>
      <c r="H459"/>
      <c r="S459" s="206">
        <f>SUMIF('TOTAL FEED'!$J$6:$J$440,'31'!A459,'TOTAL FEED'!$AS$6:$AS$440)*T459</f>
        <v>16</v>
      </c>
      <c r="T459">
        <v>1</v>
      </c>
    </row>
    <row r="460" spans="1:20" x14ac:dyDescent="0.25">
      <c r="A460" t="str">
        <f t="shared" si="10"/>
        <v/>
      </c>
      <c r="G460"/>
      <c r="H460"/>
      <c r="S460" s="206">
        <f>SUMIF('TOTAL FEED'!$J$6:$J$440,'31'!A460,'TOTAL FEED'!$AS$6:$AS$440)*T460</f>
        <v>16</v>
      </c>
      <c r="T460">
        <v>1</v>
      </c>
    </row>
    <row r="461" spans="1:20" x14ac:dyDescent="0.25">
      <c r="A461" t="str">
        <f t="shared" si="10"/>
        <v/>
      </c>
      <c r="G461"/>
      <c r="H461"/>
      <c r="S461" s="206">
        <f>SUMIF('TOTAL FEED'!$J$6:$J$440,'31'!A461,'TOTAL FEED'!$AS$6:$AS$440)*T461</f>
        <v>16</v>
      </c>
      <c r="T461">
        <v>1</v>
      </c>
    </row>
    <row r="462" spans="1:20" x14ac:dyDescent="0.25">
      <c r="A462" t="str">
        <f t="shared" si="10"/>
        <v/>
      </c>
      <c r="G462"/>
      <c r="H462"/>
      <c r="S462" s="206">
        <f>SUMIF('TOTAL FEED'!$J$6:$J$440,'31'!A462,'TOTAL FEED'!$AS$6:$AS$440)*T462</f>
        <v>16</v>
      </c>
      <c r="T462">
        <v>1</v>
      </c>
    </row>
    <row r="463" spans="1:20" x14ac:dyDescent="0.25">
      <c r="A463" t="str">
        <f t="shared" si="10"/>
        <v/>
      </c>
      <c r="G463"/>
      <c r="H463"/>
      <c r="S463" s="206">
        <f>SUMIF('TOTAL FEED'!$J$6:$J$440,'31'!A463,'TOTAL FEED'!$AS$6:$AS$440)*T463</f>
        <v>16</v>
      </c>
      <c r="T463">
        <v>1</v>
      </c>
    </row>
    <row r="464" spans="1:20" x14ac:dyDescent="0.25">
      <c r="A464" t="str">
        <f t="shared" si="10"/>
        <v/>
      </c>
      <c r="G464"/>
      <c r="H464"/>
      <c r="S464" s="206">
        <f>SUMIF('TOTAL FEED'!$J$6:$J$440,'31'!A464,'TOTAL FEED'!$AS$6:$AS$440)*T464</f>
        <v>16</v>
      </c>
      <c r="T464">
        <v>1</v>
      </c>
    </row>
    <row r="465" spans="1:20" x14ac:dyDescent="0.25">
      <c r="A465" t="str">
        <f t="shared" si="10"/>
        <v/>
      </c>
      <c r="G465"/>
      <c r="H465"/>
      <c r="S465" s="206">
        <f>SUMIF('TOTAL FEED'!$J$6:$J$440,'31'!A465,'TOTAL FEED'!$AS$6:$AS$440)*T465</f>
        <v>16</v>
      </c>
      <c r="T465">
        <v>1</v>
      </c>
    </row>
    <row r="466" spans="1:20" x14ac:dyDescent="0.25">
      <c r="A466" t="str">
        <f t="shared" si="10"/>
        <v/>
      </c>
      <c r="G466"/>
      <c r="H466"/>
      <c r="S466" s="206">
        <f>SUMIF('TOTAL FEED'!$J$6:$J$440,'31'!A466,'TOTAL FEED'!$AS$6:$AS$440)*T466</f>
        <v>16</v>
      </c>
      <c r="T466">
        <v>1</v>
      </c>
    </row>
    <row r="467" spans="1:20" x14ac:dyDescent="0.25">
      <c r="A467" t="str">
        <f t="shared" si="10"/>
        <v/>
      </c>
      <c r="G467"/>
      <c r="H467"/>
      <c r="S467" s="206">
        <f>SUMIF('TOTAL FEED'!$J$6:$J$440,'31'!A467,'TOTAL FEED'!$AS$6:$AS$440)*T467</f>
        <v>16</v>
      </c>
      <c r="T467">
        <v>1</v>
      </c>
    </row>
    <row r="468" spans="1:20" x14ac:dyDescent="0.25">
      <c r="A468" t="str">
        <f t="shared" si="10"/>
        <v/>
      </c>
      <c r="G468"/>
      <c r="H468"/>
      <c r="S468" s="206">
        <f>SUMIF('TOTAL FEED'!$J$6:$J$440,'31'!A468,'TOTAL FEED'!$AS$6:$AS$440)*T468</f>
        <v>16</v>
      </c>
      <c r="T468">
        <v>1</v>
      </c>
    </row>
    <row r="469" spans="1:20" x14ac:dyDescent="0.25">
      <c r="A469" t="str">
        <f t="shared" si="10"/>
        <v/>
      </c>
      <c r="G469"/>
      <c r="H469"/>
      <c r="S469" s="206">
        <f>SUMIF('TOTAL FEED'!$J$6:$J$440,'31'!A469,'TOTAL FEED'!$AS$6:$AS$440)*T469</f>
        <v>16</v>
      </c>
      <c r="T469">
        <v>1</v>
      </c>
    </row>
    <row r="470" spans="1:20" x14ac:dyDescent="0.25">
      <c r="A470" t="str">
        <f t="shared" si="10"/>
        <v/>
      </c>
      <c r="G470"/>
      <c r="H470"/>
      <c r="S470" s="206">
        <f>SUMIF('TOTAL FEED'!$J$6:$J$440,'31'!A470,'TOTAL FEED'!$AS$6:$AS$440)*T470</f>
        <v>16</v>
      </c>
      <c r="T470">
        <v>1</v>
      </c>
    </row>
    <row r="471" spans="1:20" x14ac:dyDescent="0.25">
      <c r="A471" t="str">
        <f t="shared" si="10"/>
        <v/>
      </c>
      <c r="G471"/>
      <c r="H471"/>
      <c r="S471" s="206">
        <f>SUMIF('TOTAL FEED'!$J$6:$J$440,'31'!A471,'TOTAL FEED'!$AS$6:$AS$440)*T471</f>
        <v>16</v>
      </c>
      <c r="T471">
        <v>1</v>
      </c>
    </row>
    <row r="472" spans="1:20" x14ac:dyDescent="0.25">
      <c r="A472" t="str">
        <f t="shared" si="10"/>
        <v/>
      </c>
      <c r="G472"/>
      <c r="H472"/>
      <c r="S472" s="206">
        <f>SUMIF('TOTAL FEED'!$J$6:$J$440,'31'!A472,'TOTAL FEED'!$AS$6:$AS$440)*T472</f>
        <v>16</v>
      </c>
      <c r="T472">
        <v>1</v>
      </c>
    </row>
    <row r="473" spans="1:20" x14ac:dyDescent="0.25">
      <c r="A473" t="str">
        <f t="shared" si="10"/>
        <v/>
      </c>
      <c r="G473"/>
      <c r="H473"/>
      <c r="S473" s="206">
        <f>SUMIF('TOTAL FEED'!$J$6:$J$440,'31'!A473,'TOTAL FEED'!$AS$6:$AS$440)*T473</f>
        <v>16</v>
      </c>
      <c r="T473">
        <v>1</v>
      </c>
    </row>
    <row r="474" spans="1:20" x14ac:dyDescent="0.25">
      <c r="A474" t="str">
        <f t="shared" si="10"/>
        <v/>
      </c>
      <c r="G474"/>
      <c r="H474"/>
      <c r="S474" s="206">
        <f>SUMIF('TOTAL FEED'!$J$6:$J$440,'31'!A474,'TOTAL FEED'!$AS$6:$AS$440)*T474</f>
        <v>16</v>
      </c>
      <c r="T474">
        <v>1</v>
      </c>
    </row>
    <row r="475" spans="1:20" x14ac:dyDescent="0.25">
      <c r="A475" t="str">
        <f t="shared" si="10"/>
        <v/>
      </c>
      <c r="G475"/>
      <c r="H475"/>
      <c r="S475" s="206">
        <f>SUMIF('TOTAL FEED'!$J$6:$J$440,'31'!A475,'TOTAL FEED'!$AS$6:$AS$440)*T475</f>
        <v>16</v>
      </c>
      <c r="T475">
        <v>1</v>
      </c>
    </row>
    <row r="476" spans="1:20" x14ac:dyDescent="0.25">
      <c r="A476" t="str">
        <f t="shared" si="10"/>
        <v/>
      </c>
      <c r="G476"/>
      <c r="H476"/>
      <c r="S476" s="206">
        <f>SUMIF('TOTAL FEED'!$J$6:$J$440,'31'!A476,'TOTAL FEED'!$AS$6:$AS$440)*T476</f>
        <v>16</v>
      </c>
      <c r="T476">
        <v>1</v>
      </c>
    </row>
    <row r="477" spans="1:20" x14ac:dyDescent="0.25">
      <c r="A477" t="str">
        <f t="shared" si="10"/>
        <v/>
      </c>
      <c r="G477"/>
      <c r="H477"/>
      <c r="S477" s="206">
        <f>SUMIF('TOTAL FEED'!$J$6:$J$440,'31'!A477,'TOTAL FEED'!$AS$6:$AS$440)*T477</f>
        <v>16</v>
      </c>
      <c r="T477">
        <v>1</v>
      </c>
    </row>
    <row r="478" spans="1:20" x14ac:dyDescent="0.25">
      <c r="A478" t="str">
        <f t="shared" si="10"/>
        <v/>
      </c>
      <c r="G478"/>
      <c r="H478"/>
      <c r="S478" s="206">
        <f>SUMIF('TOTAL FEED'!$J$6:$J$440,'31'!A478,'TOTAL FEED'!$AS$6:$AS$440)*T478</f>
        <v>16</v>
      </c>
      <c r="T478">
        <v>1</v>
      </c>
    </row>
    <row r="479" spans="1:20" x14ac:dyDescent="0.25">
      <c r="A479" t="str">
        <f t="shared" si="10"/>
        <v/>
      </c>
      <c r="G479"/>
      <c r="H479"/>
      <c r="S479" s="206">
        <f>SUMIF('TOTAL FEED'!$J$6:$J$440,'31'!A479,'TOTAL FEED'!$AS$6:$AS$440)*T479</f>
        <v>16</v>
      </c>
      <c r="T479">
        <v>1</v>
      </c>
    </row>
    <row r="480" spans="1:20" x14ac:dyDescent="0.25">
      <c r="A480" t="str">
        <f t="shared" si="10"/>
        <v/>
      </c>
      <c r="G480"/>
      <c r="H480"/>
      <c r="S480" s="206">
        <f>SUMIF('TOTAL FEED'!$J$6:$J$440,'31'!A480,'TOTAL FEED'!$AS$6:$AS$440)*T480</f>
        <v>16</v>
      </c>
      <c r="T480">
        <v>1</v>
      </c>
    </row>
    <row r="481" spans="1:20" x14ac:dyDescent="0.25">
      <c r="A481" t="str">
        <f t="shared" si="10"/>
        <v/>
      </c>
      <c r="G481"/>
      <c r="H481"/>
      <c r="S481" s="206">
        <f>SUMIF('TOTAL FEED'!$J$6:$J$440,'31'!A481,'TOTAL FEED'!$AS$6:$AS$440)*T481</f>
        <v>16</v>
      </c>
      <c r="T481">
        <v>1</v>
      </c>
    </row>
    <row r="482" spans="1:20" x14ac:dyDescent="0.25">
      <c r="A482" t="str">
        <f t="shared" si="10"/>
        <v/>
      </c>
      <c r="G482"/>
      <c r="H482"/>
      <c r="S482" s="206">
        <f>SUMIF('TOTAL FEED'!$J$6:$J$440,'31'!A482,'TOTAL FEED'!$AS$6:$AS$440)*T482</f>
        <v>16</v>
      </c>
      <c r="T482">
        <v>1</v>
      </c>
    </row>
    <row r="483" spans="1:20" x14ac:dyDescent="0.25">
      <c r="A483" t="str">
        <f t="shared" si="10"/>
        <v/>
      </c>
      <c r="G483"/>
      <c r="H483"/>
      <c r="S483" s="206">
        <f>SUMIF('TOTAL FEED'!$J$6:$J$440,'31'!A483,'TOTAL FEED'!$AS$6:$AS$440)*T483</f>
        <v>16</v>
      </c>
      <c r="T483">
        <v>1</v>
      </c>
    </row>
    <row r="484" spans="1:20" x14ac:dyDescent="0.25">
      <c r="A484" t="str">
        <f t="shared" si="10"/>
        <v/>
      </c>
      <c r="G484"/>
      <c r="H484"/>
      <c r="S484" s="206">
        <f>SUMIF('TOTAL FEED'!$J$6:$J$440,'31'!A484,'TOTAL FEED'!$AS$6:$AS$440)*T484</f>
        <v>16</v>
      </c>
      <c r="T484">
        <v>1</v>
      </c>
    </row>
    <row r="485" spans="1:20" x14ac:dyDescent="0.25">
      <c r="A485" t="str">
        <f t="shared" si="10"/>
        <v/>
      </c>
      <c r="G485"/>
      <c r="H485"/>
      <c r="S485" s="206">
        <f>SUMIF('TOTAL FEED'!$J$6:$J$440,'31'!A485,'TOTAL FEED'!$AS$6:$AS$440)*T485</f>
        <v>16</v>
      </c>
      <c r="T485">
        <v>1</v>
      </c>
    </row>
    <row r="486" spans="1:20" x14ac:dyDescent="0.25">
      <c r="A486" t="str">
        <f t="shared" si="10"/>
        <v/>
      </c>
      <c r="G486"/>
      <c r="H486"/>
      <c r="S486" s="206">
        <f>SUMIF('TOTAL FEED'!$J$6:$J$440,'31'!A486,'TOTAL FEED'!$AS$6:$AS$440)*T486</f>
        <v>16</v>
      </c>
      <c r="T486">
        <v>1</v>
      </c>
    </row>
    <row r="487" spans="1:20" x14ac:dyDescent="0.25">
      <c r="A487" t="str">
        <f t="shared" si="10"/>
        <v/>
      </c>
      <c r="G487"/>
      <c r="H487"/>
      <c r="S487" s="206">
        <f>SUMIF('TOTAL FEED'!$J$6:$J$440,'31'!A487,'TOTAL FEED'!$AS$6:$AS$440)*T487</f>
        <v>16</v>
      </c>
      <c r="T487">
        <v>1</v>
      </c>
    </row>
    <row r="488" spans="1:20" x14ac:dyDescent="0.25">
      <c r="A488" t="str">
        <f t="shared" si="10"/>
        <v/>
      </c>
      <c r="G488"/>
      <c r="H488"/>
      <c r="S488" s="206">
        <f>SUMIF('TOTAL FEED'!$J$6:$J$440,'31'!A488,'TOTAL FEED'!$AS$6:$AS$440)*T488</f>
        <v>16</v>
      </c>
      <c r="T488">
        <v>1</v>
      </c>
    </row>
    <row r="489" spans="1:20" x14ac:dyDescent="0.25">
      <c r="A489" t="str">
        <f t="shared" si="10"/>
        <v/>
      </c>
      <c r="G489"/>
      <c r="H489"/>
      <c r="S489" s="206">
        <f>SUMIF('TOTAL FEED'!$J$6:$J$440,'31'!A489,'TOTAL FEED'!$AS$6:$AS$440)*T489</f>
        <v>16</v>
      </c>
      <c r="T489">
        <v>1</v>
      </c>
    </row>
    <row r="490" spans="1:20" x14ac:dyDescent="0.25">
      <c r="A490" t="str">
        <f t="shared" si="10"/>
        <v/>
      </c>
      <c r="G490"/>
      <c r="H490"/>
      <c r="S490" s="206">
        <f>SUMIF('TOTAL FEED'!$J$6:$J$440,'31'!A490,'TOTAL FEED'!$AS$6:$AS$440)*T490</f>
        <v>16</v>
      </c>
      <c r="T490">
        <v>1</v>
      </c>
    </row>
    <row r="491" spans="1:20" x14ac:dyDescent="0.25">
      <c r="A491" t="str">
        <f t="shared" si="10"/>
        <v/>
      </c>
      <c r="G491"/>
      <c r="H491"/>
      <c r="S491" s="206">
        <f>SUMIF('TOTAL FEED'!$J$6:$J$440,'31'!A491,'TOTAL FEED'!$AS$6:$AS$440)*T491</f>
        <v>16</v>
      </c>
      <c r="T491">
        <v>1</v>
      </c>
    </row>
    <row r="492" spans="1:20" x14ac:dyDescent="0.25">
      <c r="A492" t="str">
        <f t="shared" si="10"/>
        <v/>
      </c>
      <c r="G492"/>
      <c r="H492"/>
      <c r="S492" s="206">
        <f>SUMIF('TOTAL FEED'!$J$6:$J$440,'31'!A492,'TOTAL FEED'!$AS$6:$AS$440)*T492</f>
        <v>16</v>
      </c>
      <c r="T492">
        <v>1</v>
      </c>
    </row>
    <row r="493" spans="1:20" x14ac:dyDescent="0.25">
      <c r="A493" t="str">
        <f t="shared" si="10"/>
        <v/>
      </c>
      <c r="G493"/>
      <c r="H493"/>
      <c r="S493" s="206">
        <f>SUMIF('TOTAL FEED'!$J$6:$J$440,'31'!A493,'TOTAL FEED'!$AS$6:$AS$440)*T493</f>
        <v>16</v>
      </c>
      <c r="T493">
        <v>1</v>
      </c>
    </row>
    <row r="494" spans="1:20" x14ac:dyDescent="0.25">
      <c r="A494" t="str">
        <f t="shared" si="10"/>
        <v/>
      </c>
      <c r="G494"/>
      <c r="H494"/>
      <c r="S494" s="206">
        <f>SUMIF('TOTAL FEED'!$J$6:$J$440,'31'!A494,'TOTAL FEED'!$AS$6:$AS$440)*T494</f>
        <v>16</v>
      </c>
      <c r="T494">
        <v>1</v>
      </c>
    </row>
    <row r="495" spans="1:20" x14ac:dyDescent="0.25">
      <c r="A495" t="str">
        <f t="shared" si="10"/>
        <v/>
      </c>
      <c r="G495"/>
      <c r="H495"/>
      <c r="S495" s="206">
        <f>SUMIF('TOTAL FEED'!$J$6:$J$440,'31'!A495,'TOTAL FEED'!$AS$6:$AS$440)*T495</f>
        <v>16</v>
      </c>
      <c r="T495">
        <v>1</v>
      </c>
    </row>
    <row r="496" spans="1:20" x14ac:dyDescent="0.25">
      <c r="A496" t="str">
        <f t="shared" si="10"/>
        <v/>
      </c>
      <c r="G496"/>
      <c r="H496"/>
      <c r="S496" s="206">
        <f>SUMIF('TOTAL FEED'!$J$6:$J$440,'31'!A496,'TOTAL FEED'!$AS$6:$AS$440)*T496</f>
        <v>16</v>
      </c>
      <c r="T496">
        <v>1</v>
      </c>
    </row>
    <row r="497" spans="1:20" x14ac:dyDescent="0.25">
      <c r="A497" t="str">
        <f t="shared" si="10"/>
        <v/>
      </c>
      <c r="G497"/>
      <c r="H497"/>
      <c r="S497" s="206">
        <f>SUMIF('TOTAL FEED'!$J$6:$J$440,'31'!A497,'TOTAL FEED'!$AS$6:$AS$440)*T497</f>
        <v>16</v>
      </c>
      <c r="T497">
        <v>1</v>
      </c>
    </row>
    <row r="498" spans="1:20" x14ac:dyDescent="0.25">
      <c r="A498" t="str">
        <f t="shared" si="10"/>
        <v/>
      </c>
      <c r="G498"/>
      <c r="H498"/>
      <c r="S498" s="206">
        <f>SUMIF('TOTAL FEED'!$J$6:$J$440,'31'!A498,'TOTAL FEED'!$AS$6:$AS$440)*T498</f>
        <v>16</v>
      </c>
      <c r="T498">
        <v>1</v>
      </c>
    </row>
    <row r="499" spans="1:20" x14ac:dyDescent="0.25">
      <c r="A499" t="str">
        <f t="shared" si="10"/>
        <v/>
      </c>
      <c r="G499"/>
      <c r="H499"/>
      <c r="S499" s="206">
        <f>SUMIF('TOTAL FEED'!$J$6:$J$440,'31'!A499,'TOTAL FEED'!$AS$6:$AS$440)*T499</f>
        <v>16</v>
      </c>
      <c r="T499">
        <v>1</v>
      </c>
    </row>
    <row r="500" spans="1:20" x14ac:dyDescent="0.25">
      <c r="A500" t="str">
        <f t="shared" si="10"/>
        <v/>
      </c>
      <c r="G500"/>
      <c r="H500"/>
      <c r="S500" s="206">
        <f>SUMIF('TOTAL FEED'!$J$6:$J$440,'31'!A500,'TOTAL FEED'!$AS$6:$AS$440)*T500</f>
        <v>16</v>
      </c>
      <c r="T500">
        <v>1</v>
      </c>
    </row>
    <row r="501" spans="1:20" x14ac:dyDescent="0.25">
      <c r="G501"/>
      <c r="H501"/>
    </row>
    <row r="502" spans="1:20" x14ac:dyDescent="0.25">
      <c r="G502"/>
      <c r="H502"/>
    </row>
    <row r="503" spans="1:20" x14ac:dyDescent="0.25">
      <c r="G503"/>
      <c r="H503"/>
    </row>
    <row r="504" spans="1:20" x14ac:dyDescent="0.25">
      <c r="G504"/>
      <c r="H504"/>
    </row>
    <row r="505" spans="1:20" x14ac:dyDescent="0.25">
      <c r="G505"/>
      <c r="H505"/>
    </row>
    <row r="506" spans="1:20" x14ac:dyDescent="0.25">
      <c r="G506"/>
      <c r="H506"/>
    </row>
    <row r="507" spans="1:20" x14ac:dyDescent="0.25">
      <c r="G507"/>
      <c r="H507"/>
    </row>
    <row r="508" spans="1:20" x14ac:dyDescent="0.25">
      <c r="G508"/>
      <c r="H508"/>
    </row>
    <row r="509" spans="1:20" x14ac:dyDescent="0.25">
      <c r="G509"/>
      <c r="H509"/>
    </row>
    <row r="510" spans="1:20" x14ac:dyDescent="0.25">
      <c r="G510"/>
      <c r="H510"/>
    </row>
    <row r="511" spans="1:20" x14ac:dyDescent="0.25">
      <c r="G511"/>
      <c r="H511"/>
    </row>
    <row r="512" spans="1:20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b878a9-5012-4beb-b7e1-13329000b80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C5769D6535014793002963170CDCB8" ma:contentTypeVersion="16" ma:contentTypeDescription="Create a new document." ma:contentTypeScope="" ma:versionID="fb52650cd228d368db90aa545966310e">
  <xsd:schema xmlns:xsd="http://www.w3.org/2001/XMLSchema" xmlns:xs="http://www.w3.org/2001/XMLSchema" xmlns:p="http://schemas.microsoft.com/office/2006/metadata/properties" xmlns:ns2="f1f01aa8-b574-4aa7-9e2c-1e1a5bcaf608" xmlns:ns3="dfb878a9-5012-4beb-b7e1-13329000b80b" targetNamespace="http://schemas.microsoft.com/office/2006/metadata/properties" ma:root="true" ma:fieldsID="9a2d4de7b05ee0edd4b1fac9a74f849c" ns2:_="" ns3:_="">
    <xsd:import namespace="f1f01aa8-b574-4aa7-9e2c-1e1a5bcaf608"/>
    <xsd:import namespace="dfb878a9-5012-4beb-b7e1-13329000b8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b878a9-5012-4beb-b7e1-13329000b8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A45E8D7-5515-4FDA-A4D3-580C73550510}">
  <ds:schemaRefs>
    <ds:schemaRef ds:uri="http://schemas.microsoft.com/office/2006/metadata/properties"/>
    <ds:schemaRef ds:uri="http://schemas.microsoft.com/office/infopath/2007/PartnerControls"/>
    <ds:schemaRef ds:uri="dfb878a9-5012-4beb-b7e1-13329000b80b"/>
    <ds:schemaRef ds:uri="f1f01aa8-b574-4aa7-9e2c-1e1a5bcaf608"/>
  </ds:schemaRefs>
</ds:datastoreItem>
</file>

<file path=customXml/itemProps2.xml><?xml version="1.0" encoding="utf-8"?>
<ds:datastoreItem xmlns:ds="http://schemas.openxmlformats.org/officeDocument/2006/customXml" ds:itemID="{CFFCBDF7-FCF6-4553-94EB-581BEDCEE2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f01aa8-b574-4aa7-9e2c-1e1a5bcaf608"/>
    <ds:schemaRef ds:uri="dfb878a9-5012-4beb-b7e1-13329000b8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28D450-FD0B-4E94-93E9-2008DAE747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Sheet16</vt:lpstr>
      <vt:lpstr>FEED IN PK2</vt:lpstr>
      <vt:lpstr>TOTAL FEED</vt:lpstr>
      <vt:lpstr>PHAN LOAI</vt:lpstr>
      <vt:lpstr>TOTAL IN PACKING</vt:lpstr>
      <vt:lpstr>TOTAL IN PACKING (2)</vt:lpstr>
      <vt:lpstr>SAN LUONG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 Ngoc Anh</dc:creator>
  <cp:keywords/>
  <dc:description/>
  <cp:lastModifiedBy>Tran Phi Nho</cp:lastModifiedBy>
  <cp:revision/>
  <dcterms:created xsi:type="dcterms:W3CDTF">2017-09-11T09:50:14Z</dcterms:created>
  <dcterms:modified xsi:type="dcterms:W3CDTF">2026-05-18T04:18:36Z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0x01010069C5769D6535014793002963170CDCB8</vt:lpwstr>
  </property>
  <property fmtid="{D5CDD505-2E9C-101B-9397-08002B2CF9AE}" pid="3" name="MediaServiceImageTags">
    <vt:lpwstr/>
  </property>
</Properties>
</file>